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xl/tables/table665.xml" ContentType="application/vnd.openxmlformats-officedocument.spreadsheetml.table+xml"/>
  <Override PartName="/xl/tables/table666.xml" ContentType="application/vnd.openxmlformats-officedocument.spreadsheetml.table+xml"/>
  <Override PartName="/xl/tables/table667.xml" ContentType="application/vnd.openxmlformats-officedocument.spreadsheetml.table+xml"/>
  <Override PartName="/xl/tables/table668.xml" ContentType="application/vnd.openxmlformats-officedocument.spreadsheetml.table+xml"/>
  <Override PartName="/xl/tables/table669.xml" ContentType="application/vnd.openxmlformats-officedocument.spreadsheetml.table+xml"/>
  <Override PartName="/xl/tables/table670.xml" ContentType="application/vnd.openxmlformats-officedocument.spreadsheetml.table+xml"/>
  <Override PartName="/xl/tables/table671.xml" ContentType="application/vnd.openxmlformats-officedocument.spreadsheetml.table+xml"/>
  <Override PartName="/xl/tables/table672.xml" ContentType="application/vnd.openxmlformats-officedocument.spreadsheetml.table+xml"/>
  <Override PartName="/xl/tables/table673.xml" ContentType="application/vnd.openxmlformats-officedocument.spreadsheetml.table+xml"/>
  <Override PartName="/xl/tables/table674.xml" ContentType="application/vnd.openxmlformats-officedocument.spreadsheetml.table+xml"/>
  <Override PartName="/xl/tables/table675.xml" ContentType="application/vnd.openxmlformats-officedocument.spreadsheetml.table+xml"/>
  <Override PartName="/xl/tables/table676.xml" ContentType="application/vnd.openxmlformats-officedocument.spreadsheetml.table+xml"/>
  <Override PartName="/xl/tables/table677.xml" ContentType="application/vnd.openxmlformats-officedocument.spreadsheetml.table+xml"/>
  <Override PartName="/xl/tables/table678.xml" ContentType="application/vnd.openxmlformats-officedocument.spreadsheetml.table+xml"/>
  <Override PartName="/xl/tables/table679.xml" ContentType="application/vnd.openxmlformats-officedocument.spreadsheetml.table+xml"/>
  <Override PartName="/xl/tables/table680.xml" ContentType="application/vnd.openxmlformats-officedocument.spreadsheetml.table+xml"/>
  <Override PartName="/xl/tables/table681.xml" ContentType="application/vnd.openxmlformats-officedocument.spreadsheetml.table+xml"/>
  <Override PartName="/xl/tables/table682.xml" ContentType="application/vnd.openxmlformats-officedocument.spreadsheetml.table+xml"/>
  <Override PartName="/xl/tables/table683.xml" ContentType="application/vnd.openxmlformats-officedocument.spreadsheetml.table+xml"/>
  <Override PartName="/xl/tables/table684.xml" ContentType="application/vnd.openxmlformats-officedocument.spreadsheetml.table+xml"/>
  <Override PartName="/xl/tables/table685.xml" ContentType="application/vnd.openxmlformats-officedocument.spreadsheetml.table+xml"/>
  <Override PartName="/xl/tables/table686.xml" ContentType="application/vnd.openxmlformats-officedocument.spreadsheetml.table+xml"/>
  <Override PartName="/xl/tables/table687.xml" ContentType="application/vnd.openxmlformats-officedocument.spreadsheetml.table+xml"/>
  <Override PartName="/xl/tables/table688.xml" ContentType="application/vnd.openxmlformats-officedocument.spreadsheetml.table+xml"/>
  <Override PartName="/xl/tables/table689.xml" ContentType="application/vnd.openxmlformats-officedocument.spreadsheetml.table+xml"/>
  <Override PartName="/xl/tables/table690.xml" ContentType="application/vnd.openxmlformats-officedocument.spreadsheetml.table+xml"/>
  <Override PartName="/xl/tables/table691.xml" ContentType="application/vnd.openxmlformats-officedocument.spreadsheetml.table+xml"/>
  <Override PartName="/xl/tables/table692.xml" ContentType="application/vnd.openxmlformats-officedocument.spreadsheetml.table+xml"/>
  <Override PartName="/xl/tables/table693.xml" ContentType="application/vnd.openxmlformats-officedocument.spreadsheetml.table+xml"/>
  <Override PartName="/xl/tables/table694.xml" ContentType="application/vnd.openxmlformats-officedocument.spreadsheetml.table+xml"/>
  <Override PartName="/xl/tables/table695.xml" ContentType="application/vnd.openxmlformats-officedocument.spreadsheetml.table+xml"/>
  <Override PartName="/xl/tables/table696.xml" ContentType="application/vnd.openxmlformats-officedocument.spreadsheetml.table+xml"/>
  <Override PartName="/xl/tables/table697.xml" ContentType="application/vnd.openxmlformats-officedocument.spreadsheetml.table+xml"/>
  <Override PartName="/xl/tables/table698.xml" ContentType="application/vnd.openxmlformats-officedocument.spreadsheetml.table+xml"/>
  <Override PartName="/xl/tables/table699.xml" ContentType="application/vnd.openxmlformats-officedocument.spreadsheetml.table+xml"/>
  <Override PartName="/xl/tables/table700.xml" ContentType="application/vnd.openxmlformats-officedocument.spreadsheetml.table+xml"/>
  <Override PartName="/xl/tables/table701.xml" ContentType="application/vnd.openxmlformats-officedocument.spreadsheetml.table+xml"/>
  <Override PartName="/xl/tables/table702.xml" ContentType="application/vnd.openxmlformats-officedocument.spreadsheetml.table+xml"/>
  <Override PartName="/xl/tables/table703.xml" ContentType="application/vnd.openxmlformats-officedocument.spreadsheetml.table+xml"/>
  <Override PartName="/xl/tables/table704.xml" ContentType="application/vnd.openxmlformats-officedocument.spreadsheetml.table+xml"/>
  <Override PartName="/xl/tables/table705.xml" ContentType="application/vnd.openxmlformats-officedocument.spreadsheetml.table+xml"/>
  <Override PartName="/xl/tables/table706.xml" ContentType="application/vnd.openxmlformats-officedocument.spreadsheetml.table+xml"/>
  <Override PartName="/xl/tables/table707.xml" ContentType="application/vnd.openxmlformats-officedocument.spreadsheetml.table+xml"/>
  <Override PartName="/xl/tables/table708.xml" ContentType="application/vnd.openxmlformats-officedocument.spreadsheetml.table+xml"/>
  <Override PartName="/xl/tables/table709.xml" ContentType="application/vnd.openxmlformats-officedocument.spreadsheetml.table+xml"/>
  <Override PartName="/xl/tables/table710.xml" ContentType="application/vnd.openxmlformats-officedocument.spreadsheetml.table+xml"/>
  <Override PartName="/xl/tables/table711.xml" ContentType="application/vnd.openxmlformats-officedocument.spreadsheetml.table+xml"/>
  <Override PartName="/xl/tables/table712.xml" ContentType="application/vnd.openxmlformats-officedocument.spreadsheetml.table+xml"/>
  <Override PartName="/xl/tables/table713.xml" ContentType="application/vnd.openxmlformats-officedocument.spreadsheetml.table+xml"/>
  <Override PartName="/xl/tables/table714.xml" ContentType="application/vnd.openxmlformats-officedocument.spreadsheetml.table+xml"/>
  <Override PartName="/xl/tables/table715.xml" ContentType="application/vnd.openxmlformats-officedocument.spreadsheetml.table+xml"/>
  <Override PartName="/xl/tables/table716.xml" ContentType="application/vnd.openxmlformats-officedocument.spreadsheetml.table+xml"/>
  <Override PartName="/xl/tables/table717.xml" ContentType="application/vnd.openxmlformats-officedocument.spreadsheetml.table+xml"/>
  <Override PartName="/xl/tables/table718.xml" ContentType="application/vnd.openxmlformats-officedocument.spreadsheetml.table+xml"/>
  <Override PartName="/xl/tables/table719.xml" ContentType="application/vnd.openxmlformats-officedocument.spreadsheetml.table+xml"/>
  <Override PartName="/xl/tables/table720.xml" ContentType="application/vnd.openxmlformats-officedocument.spreadsheetml.table+xml"/>
  <Override PartName="/xl/tables/table721.xml" ContentType="application/vnd.openxmlformats-officedocument.spreadsheetml.table+xml"/>
  <Override PartName="/xl/tables/table722.xml" ContentType="application/vnd.openxmlformats-officedocument.spreadsheetml.table+xml"/>
  <Override PartName="/xl/tables/table723.xml" ContentType="application/vnd.openxmlformats-officedocument.spreadsheetml.table+xml"/>
  <Override PartName="/xl/tables/table724.xml" ContentType="application/vnd.openxmlformats-officedocument.spreadsheetml.table+xml"/>
  <Override PartName="/xl/tables/table725.xml" ContentType="application/vnd.openxmlformats-officedocument.spreadsheetml.table+xml"/>
  <Override PartName="/xl/tables/table726.xml" ContentType="application/vnd.openxmlformats-officedocument.spreadsheetml.table+xml"/>
  <Override PartName="/xl/tables/table727.xml" ContentType="application/vnd.openxmlformats-officedocument.spreadsheetml.table+xml"/>
  <Override PartName="/xl/tables/table728.xml" ContentType="application/vnd.openxmlformats-officedocument.spreadsheetml.table+xml"/>
  <Override PartName="/xl/tables/table729.xml" ContentType="application/vnd.openxmlformats-officedocument.spreadsheetml.table+xml"/>
  <Override PartName="/xl/tables/table730.xml" ContentType="application/vnd.openxmlformats-officedocument.spreadsheetml.table+xml"/>
  <Override PartName="/xl/tables/table731.xml" ContentType="application/vnd.openxmlformats-officedocument.spreadsheetml.table+xml"/>
  <Override PartName="/xl/tables/table732.xml" ContentType="application/vnd.openxmlformats-officedocument.spreadsheetml.table+xml"/>
  <Override PartName="/xl/tables/table733.xml" ContentType="application/vnd.openxmlformats-officedocument.spreadsheetml.table+xml"/>
  <Override PartName="/xl/tables/table734.xml" ContentType="application/vnd.openxmlformats-officedocument.spreadsheetml.table+xml"/>
  <Override PartName="/xl/tables/table735.xml" ContentType="application/vnd.openxmlformats-officedocument.spreadsheetml.table+xml"/>
  <Override PartName="/xl/tables/table736.xml" ContentType="application/vnd.openxmlformats-officedocument.spreadsheetml.table+xml"/>
  <Override PartName="/xl/tables/table737.xml" ContentType="application/vnd.openxmlformats-officedocument.spreadsheetml.table+xml"/>
  <Override PartName="/xl/tables/table738.xml" ContentType="application/vnd.openxmlformats-officedocument.spreadsheetml.table+xml"/>
  <Override PartName="/xl/tables/table739.xml" ContentType="application/vnd.openxmlformats-officedocument.spreadsheetml.table+xml"/>
  <Override PartName="/xl/tables/table740.xml" ContentType="application/vnd.openxmlformats-officedocument.spreadsheetml.table+xml"/>
  <Override PartName="/xl/tables/table741.xml" ContentType="application/vnd.openxmlformats-officedocument.spreadsheetml.table+xml"/>
  <Override PartName="/xl/tables/table742.xml" ContentType="application/vnd.openxmlformats-officedocument.spreadsheetml.table+xml"/>
  <Override PartName="/xl/tables/table743.xml" ContentType="application/vnd.openxmlformats-officedocument.spreadsheetml.table+xml"/>
  <Override PartName="/xl/tables/table744.xml" ContentType="application/vnd.openxmlformats-officedocument.spreadsheetml.table+xml"/>
  <Override PartName="/xl/tables/table745.xml" ContentType="application/vnd.openxmlformats-officedocument.spreadsheetml.table+xml"/>
  <Override PartName="/xl/tables/table746.xml" ContentType="application/vnd.openxmlformats-officedocument.spreadsheetml.table+xml"/>
  <Override PartName="/xl/tables/table747.xml" ContentType="application/vnd.openxmlformats-officedocument.spreadsheetml.table+xml"/>
  <Override PartName="/xl/tables/table748.xml" ContentType="application/vnd.openxmlformats-officedocument.spreadsheetml.table+xml"/>
  <Override PartName="/xl/tables/table749.xml" ContentType="application/vnd.openxmlformats-officedocument.spreadsheetml.table+xml"/>
  <Override PartName="/xl/tables/table750.xml" ContentType="application/vnd.openxmlformats-officedocument.spreadsheetml.table+xml"/>
  <Override PartName="/xl/tables/table751.xml" ContentType="application/vnd.openxmlformats-officedocument.spreadsheetml.table+xml"/>
  <Override PartName="/xl/tables/table752.xml" ContentType="application/vnd.openxmlformats-officedocument.spreadsheetml.table+xml"/>
  <Override PartName="/xl/tables/table753.xml" ContentType="application/vnd.openxmlformats-officedocument.spreadsheetml.table+xml"/>
  <Override PartName="/xl/tables/table754.xml" ContentType="application/vnd.openxmlformats-officedocument.spreadsheetml.table+xml"/>
  <Override PartName="/xl/tables/table755.xml" ContentType="application/vnd.openxmlformats-officedocument.spreadsheetml.table+xml"/>
  <Override PartName="/xl/tables/table756.xml" ContentType="application/vnd.openxmlformats-officedocument.spreadsheetml.table+xml"/>
  <Override PartName="/xl/tables/table757.xml" ContentType="application/vnd.openxmlformats-officedocument.spreadsheetml.table+xml"/>
  <Override PartName="/xl/tables/table758.xml" ContentType="application/vnd.openxmlformats-officedocument.spreadsheetml.table+xml"/>
  <Override PartName="/xl/tables/table759.xml" ContentType="application/vnd.openxmlformats-officedocument.spreadsheetml.table+xml"/>
  <Override PartName="/xl/tables/table760.xml" ContentType="application/vnd.openxmlformats-officedocument.spreadsheetml.table+xml"/>
  <Override PartName="/xl/tables/table761.xml" ContentType="application/vnd.openxmlformats-officedocument.spreadsheetml.table+xml"/>
  <Override PartName="/xl/tables/table762.xml" ContentType="application/vnd.openxmlformats-officedocument.spreadsheetml.table+xml"/>
  <Override PartName="/xl/tables/table763.xml" ContentType="application/vnd.openxmlformats-officedocument.spreadsheetml.table+xml"/>
  <Override PartName="/xl/tables/table764.xml" ContentType="application/vnd.openxmlformats-officedocument.spreadsheetml.table+xml"/>
  <Override PartName="/xl/tables/table765.xml" ContentType="application/vnd.openxmlformats-officedocument.spreadsheetml.table+xml"/>
  <Override PartName="/xl/tables/table766.xml" ContentType="application/vnd.openxmlformats-officedocument.spreadsheetml.table+xml"/>
  <Override PartName="/xl/tables/table767.xml" ContentType="application/vnd.openxmlformats-officedocument.spreadsheetml.table+xml"/>
  <Override PartName="/xl/tables/table768.xml" ContentType="application/vnd.openxmlformats-officedocument.spreadsheetml.table+xml"/>
  <Override PartName="/xl/tables/table769.xml" ContentType="application/vnd.openxmlformats-officedocument.spreadsheetml.table+xml"/>
  <Override PartName="/xl/tables/table770.xml" ContentType="application/vnd.openxmlformats-officedocument.spreadsheetml.table+xml"/>
  <Override PartName="/xl/tables/table771.xml" ContentType="application/vnd.openxmlformats-officedocument.spreadsheetml.table+xml"/>
  <Override PartName="/xl/tables/table772.xml" ContentType="application/vnd.openxmlformats-officedocument.spreadsheetml.table+xml"/>
  <Override PartName="/xl/tables/table773.xml" ContentType="application/vnd.openxmlformats-officedocument.spreadsheetml.table+xml"/>
  <Override PartName="/xl/tables/table774.xml" ContentType="application/vnd.openxmlformats-officedocument.spreadsheetml.table+xml"/>
  <Override PartName="/xl/tables/table775.xml" ContentType="application/vnd.openxmlformats-officedocument.spreadsheetml.table+xml"/>
  <Override PartName="/xl/tables/table776.xml" ContentType="application/vnd.openxmlformats-officedocument.spreadsheetml.table+xml"/>
  <Override PartName="/xl/tables/table777.xml" ContentType="application/vnd.openxmlformats-officedocument.spreadsheetml.table+xml"/>
  <Override PartName="/xl/tables/table778.xml" ContentType="application/vnd.openxmlformats-officedocument.spreadsheetml.table+xml"/>
  <Override PartName="/xl/tables/table779.xml" ContentType="application/vnd.openxmlformats-officedocument.spreadsheetml.table+xml"/>
  <Override PartName="/xl/tables/table780.xml" ContentType="application/vnd.openxmlformats-officedocument.spreadsheetml.table+xml"/>
  <Override PartName="/xl/tables/table781.xml" ContentType="application/vnd.openxmlformats-officedocument.spreadsheetml.table+xml"/>
  <Override PartName="/xl/tables/table782.xml" ContentType="application/vnd.openxmlformats-officedocument.spreadsheetml.table+xml"/>
  <Override PartName="/xl/tables/table783.xml" ContentType="application/vnd.openxmlformats-officedocument.spreadsheetml.table+xml"/>
  <Override PartName="/xl/tables/table784.xml" ContentType="application/vnd.openxmlformats-officedocument.spreadsheetml.table+xml"/>
  <Override PartName="/xl/tables/table785.xml" ContentType="application/vnd.openxmlformats-officedocument.spreadsheetml.table+xml"/>
  <Override PartName="/xl/tables/table786.xml" ContentType="application/vnd.openxmlformats-officedocument.spreadsheetml.table+xml"/>
  <Override PartName="/xl/tables/table787.xml" ContentType="application/vnd.openxmlformats-officedocument.spreadsheetml.table+xml"/>
  <Override PartName="/xl/tables/table788.xml" ContentType="application/vnd.openxmlformats-officedocument.spreadsheetml.table+xml"/>
  <Override PartName="/xl/tables/table789.xml" ContentType="application/vnd.openxmlformats-officedocument.spreadsheetml.table+xml"/>
  <Override PartName="/xl/tables/table790.xml" ContentType="application/vnd.openxmlformats-officedocument.spreadsheetml.table+xml"/>
  <Override PartName="/xl/tables/table791.xml" ContentType="application/vnd.openxmlformats-officedocument.spreadsheetml.table+xml"/>
  <Override PartName="/xl/tables/table792.xml" ContentType="application/vnd.openxmlformats-officedocument.spreadsheetml.table+xml"/>
  <Override PartName="/xl/tables/table793.xml" ContentType="application/vnd.openxmlformats-officedocument.spreadsheetml.table+xml"/>
  <Override PartName="/xl/tables/table794.xml" ContentType="application/vnd.openxmlformats-officedocument.spreadsheetml.table+xml"/>
  <Override PartName="/xl/tables/table795.xml" ContentType="application/vnd.openxmlformats-officedocument.spreadsheetml.table+xml"/>
  <Override PartName="/xl/tables/table796.xml" ContentType="application/vnd.openxmlformats-officedocument.spreadsheetml.table+xml"/>
  <Override PartName="/xl/tables/table797.xml" ContentType="application/vnd.openxmlformats-officedocument.spreadsheetml.table+xml"/>
  <Override PartName="/xl/tables/table798.xml" ContentType="application/vnd.openxmlformats-officedocument.spreadsheetml.table+xml"/>
  <Override PartName="/xl/tables/table799.xml" ContentType="application/vnd.openxmlformats-officedocument.spreadsheetml.table+xml"/>
  <Override PartName="/xl/tables/table800.xml" ContentType="application/vnd.openxmlformats-officedocument.spreadsheetml.table+xml"/>
  <Override PartName="/xl/tables/table801.xml" ContentType="application/vnd.openxmlformats-officedocument.spreadsheetml.table+xml"/>
  <Override PartName="/xl/tables/table802.xml" ContentType="application/vnd.openxmlformats-officedocument.spreadsheetml.table+xml"/>
  <Override PartName="/xl/tables/table803.xml" ContentType="application/vnd.openxmlformats-officedocument.spreadsheetml.table+xml"/>
  <Override PartName="/xl/tables/table804.xml" ContentType="application/vnd.openxmlformats-officedocument.spreadsheetml.table+xml"/>
  <Override PartName="/xl/tables/table805.xml" ContentType="application/vnd.openxmlformats-officedocument.spreadsheetml.table+xml"/>
  <Override PartName="/xl/tables/table806.xml" ContentType="application/vnd.openxmlformats-officedocument.spreadsheetml.table+xml"/>
  <Override PartName="/xl/tables/table807.xml" ContentType="application/vnd.openxmlformats-officedocument.spreadsheetml.table+xml"/>
  <Override PartName="/xl/tables/table808.xml" ContentType="application/vnd.openxmlformats-officedocument.spreadsheetml.table+xml"/>
  <Override PartName="/xl/tables/table809.xml" ContentType="application/vnd.openxmlformats-officedocument.spreadsheetml.table+xml"/>
  <Override PartName="/xl/tables/table810.xml" ContentType="application/vnd.openxmlformats-officedocument.spreadsheetml.table+xml"/>
  <Override PartName="/xl/tables/table811.xml" ContentType="application/vnd.openxmlformats-officedocument.spreadsheetml.table+xml"/>
  <Override PartName="/xl/tables/table812.xml" ContentType="application/vnd.openxmlformats-officedocument.spreadsheetml.table+xml"/>
  <Override PartName="/xl/tables/table813.xml" ContentType="application/vnd.openxmlformats-officedocument.spreadsheetml.table+xml"/>
  <Override PartName="/xl/tables/table814.xml" ContentType="application/vnd.openxmlformats-officedocument.spreadsheetml.table+xml"/>
  <Override PartName="/xl/tables/table815.xml" ContentType="application/vnd.openxmlformats-officedocument.spreadsheetml.table+xml"/>
  <Override PartName="/xl/tables/table816.xml" ContentType="application/vnd.openxmlformats-officedocument.spreadsheetml.table+xml"/>
  <Override PartName="/xl/tables/table817.xml" ContentType="application/vnd.openxmlformats-officedocument.spreadsheetml.table+xml"/>
  <Override PartName="/xl/tables/table818.xml" ContentType="application/vnd.openxmlformats-officedocument.spreadsheetml.table+xml"/>
  <Override PartName="/xl/tables/table819.xml" ContentType="application/vnd.openxmlformats-officedocument.spreadsheetml.table+xml"/>
  <Override PartName="/xl/tables/table820.xml" ContentType="application/vnd.openxmlformats-officedocument.spreadsheetml.table+xml"/>
  <Override PartName="/xl/tables/table821.xml" ContentType="application/vnd.openxmlformats-officedocument.spreadsheetml.table+xml"/>
  <Override PartName="/xl/tables/table822.xml" ContentType="application/vnd.openxmlformats-officedocument.spreadsheetml.table+xml"/>
  <Override PartName="/xl/tables/table823.xml" ContentType="application/vnd.openxmlformats-officedocument.spreadsheetml.table+xml"/>
  <Override PartName="/xl/tables/table824.xml" ContentType="application/vnd.openxmlformats-officedocument.spreadsheetml.table+xml"/>
  <Override PartName="/xl/tables/table825.xml" ContentType="application/vnd.openxmlformats-officedocument.spreadsheetml.table+xml"/>
  <Override PartName="/xl/tables/table826.xml" ContentType="application/vnd.openxmlformats-officedocument.spreadsheetml.table+xml"/>
  <Override PartName="/xl/tables/table827.xml" ContentType="application/vnd.openxmlformats-officedocument.spreadsheetml.table+xml"/>
  <Override PartName="/xl/tables/table828.xml" ContentType="application/vnd.openxmlformats-officedocument.spreadsheetml.table+xml"/>
  <Override PartName="/xl/tables/table829.xml" ContentType="application/vnd.openxmlformats-officedocument.spreadsheetml.table+xml"/>
  <Override PartName="/xl/tables/table830.xml" ContentType="application/vnd.openxmlformats-officedocument.spreadsheetml.table+xml"/>
  <Override PartName="/xl/tables/table831.xml" ContentType="application/vnd.openxmlformats-officedocument.spreadsheetml.table+xml"/>
  <Override PartName="/xl/tables/table832.xml" ContentType="application/vnd.openxmlformats-officedocument.spreadsheetml.table+xml"/>
  <Override PartName="/xl/tables/table833.xml" ContentType="application/vnd.openxmlformats-officedocument.spreadsheetml.table+xml"/>
  <Override PartName="/xl/tables/table834.xml" ContentType="application/vnd.openxmlformats-officedocument.spreadsheetml.table+xml"/>
  <Override PartName="/xl/tables/table835.xml" ContentType="application/vnd.openxmlformats-officedocument.spreadsheetml.table+xml"/>
  <Override PartName="/xl/tables/table836.xml" ContentType="application/vnd.openxmlformats-officedocument.spreadsheetml.table+xml"/>
  <Override PartName="/xl/tables/table837.xml" ContentType="application/vnd.openxmlformats-officedocument.spreadsheetml.table+xml"/>
  <Override PartName="/xl/tables/table838.xml" ContentType="application/vnd.openxmlformats-officedocument.spreadsheetml.table+xml"/>
  <Override PartName="/xl/tables/table839.xml" ContentType="application/vnd.openxmlformats-officedocument.spreadsheetml.table+xml"/>
  <Override PartName="/xl/tables/table840.xml" ContentType="application/vnd.openxmlformats-officedocument.spreadsheetml.table+xml"/>
  <Override PartName="/xl/tables/table841.xml" ContentType="application/vnd.openxmlformats-officedocument.spreadsheetml.table+xml"/>
  <Override PartName="/xl/tables/table842.xml" ContentType="application/vnd.openxmlformats-officedocument.spreadsheetml.table+xml"/>
  <Override PartName="/xl/tables/table843.xml" ContentType="application/vnd.openxmlformats-officedocument.spreadsheetml.table+xml"/>
  <Override PartName="/xl/tables/table844.xml" ContentType="application/vnd.openxmlformats-officedocument.spreadsheetml.table+xml"/>
  <Override PartName="/xl/tables/table845.xml" ContentType="application/vnd.openxmlformats-officedocument.spreadsheetml.table+xml"/>
  <Override PartName="/xl/tables/table846.xml" ContentType="application/vnd.openxmlformats-officedocument.spreadsheetml.table+xml"/>
  <Override PartName="/xl/tables/table847.xml" ContentType="application/vnd.openxmlformats-officedocument.spreadsheetml.table+xml"/>
  <Override PartName="/xl/tables/table848.xml" ContentType="application/vnd.openxmlformats-officedocument.spreadsheetml.table+xml"/>
  <Override PartName="/xl/tables/table849.xml" ContentType="application/vnd.openxmlformats-officedocument.spreadsheetml.table+xml"/>
  <Override PartName="/xl/tables/table850.xml" ContentType="application/vnd.openxmlformats-officedocument.spreadsheetml.table+xml"/>
  <Override PartName="/xl/tables/table851.xml" ContentType="application/vnd.openxmlformats-officedocument.spreadsheetml.table+xml"/>
  <Override PartName="/xl/tables/table852.xml" ContentType="application/vnd.openxmlformats-officedocument.spreadsheetml.table+xml"/>
  <Override PartName="/xl/tables/table853.xml" ContentType="application/vnd.openxmlformats-officedocument.spreadsheetml.table+xml"/>
  <Override PartName="/xl/tables/table854.xml" ContentType="application/vnd.openxmlformats-officedocument.spreadsheetml.table+xml"/>
  <Override PartName="/xl/tables/table855.xml" ContentType="application/vnd.openxmlformats-officedocument.spreadsheetml.table+xml"/>
  <Override PartName="/xl/tables/table856.xml" ContentType="application/vnd.openxmlformats-officedocument.spreadsheetml.table+xml"/>
  <Override PartName="/xl/tables/table857.xml" ContentType="application/vnd.openxmlformats-officedocument.spreadsheetml.table+xml"/>
  <Override PartName="/xl/tables/table858.xml" ContentType="application/vnd.openxmlformats-officedocument.spreadsheetml.table+xml"/>
  <Override PartName="/xl/tables/table859.xml" ContentType="application/vnd.openxmlformats-officedocument.spreadsheetml.table+xml"/>
  <Override PartName="/xl/tables/table860.xml" ContentType="application/vnd.openxmlformats-officedocument.spreadsheetml.table+xml"/>
  <Override PartName="/xl/tables/table861.xml" ContentType="application/vnd.openxmlformats-officedocument.spreadsheetml.table+xml"/>
  <Override PartName="/xl/tables/table862.xml" ContentType="application/vnd.openxmlformats-officedocument.spreadsheetml.table+xml"/>
  <Override PartName="/xl/tables/table863.xml" ContentType="application/vnd.openxmlformats-officedocument.spreadsheetml.table+xml"/>
  <Override PartName="/xl/tables/table864.xml" ContentType="application/vnd.openxmlformats-officedocument.spreadsheetml.table+xml"/>
  <Override PartName="/xl/tables/table865.xml" ContentType="application/vnd.openxmlformats-officedocument.spreadsheetml.table+xml"/>
  <Override PartName="/xl/tables/table866.xml" ContentType="application/vnd.openxmlformats-officedocument.spreadsheetml.table+xml"/>
  <Override PartName="/xl/tables/table867.xml" ContentType="application/vnd.openxmlformats-officedocument.spreadsheetml.table+xml"/>
  <Override PartName="/xl/tables/table868.xml" ContentType="application/vnd.openxmlformats-officedocument.spreadsheetml.table+xml"/>
  <Override PartName="/xl/tables/table869.xml" ContentType="application/vnd.openxmlformats-officedocument.spreadsheetml.table+xml"/>
  <Override PartName="/xl/tables/table870.xml" ContentType="application/vnd.openxmlformats-officedocument.spreadsheetml.table+xml"/>
  <Override PartName="/xl/tables/table871.xml" ContentType="application/vnd.openxmlformats-officedocument.spreadsheetml.table+xml"/>
  <Override PartName="/xl/tables/table872.xml" ContentType="application/vnd.openxmlformats-officedocument.spreadsheetml.table+xml"/>
  <Override PartName="/xl/tables/table873.xml" ContentType="application/vnd.openxmlformats-officedocument.spreadsheetml.table+xml"/>
  <Override PartName="/xl/tables/table874.xml" ContentType="application/vnd.openxmlformats-officedocument.spreadsheetml.table+xml"/>
  <Override PartName="/xl/tables/table875.xml" ContentType="application/vnd.openxmlformats-officedocument.spreadsheetml.table+xml"/>
  <Override PartName="/xl/tables/table876.xml" ContentType="application/vnd.openxmlformats-officedocument.spreadsheetml.table+xml"/>
  <Override PartName="/xl/tables/table877.xml" ContentType="application/vnd.openxmlformats-officedocument.spreadsheetml.table+xml"/>
  <Override PartName="/xl/tables/table878.xml" ContentType="application/vnd.openxmlformats-officedocument.spreadsheetml.table+xml"/>
  <Override PartName="/xl/tables/table879.xml" ContentType="application/vnd.openxmlformats-officedocument.spreadsheetml.table+xml"/>
  <Override PartName="/xl/tables/table880.xml" ContentType="application/vnd.openxmlformats-officedocument.spreadsheetml.table+xml"/>
  <Override PartName="/xl/tables/table881.xml" ContentType="application/vnd.openxmlformats-officedocument.spreadsheetml.table+xml"/>
  <Override PartName="/xl/tables/table882.xml" ContentType="application/vnd.openxmlformats-officedocument.spreadsheetml.table+xml"/>
  <Override PartName="/xl/tables/table883.xml" ContentType="application/vnd.openxmlformats-officedocument.spreadsheetml.table+xml"/>
  <Override PartName="/xl/tables/table884.xml" ContentType="application/vnd.openxmlformats-officedocument.spreadsheetml.table+xml"/>
  <Override PartName="/xl/tables/table885.xml" ContentType="application/vnd.openxmlformats-officedocument.spreadsheetml.table+xml"/>
  <Override PartName="/xl/tables/table886.xml" ContentType="application/vnd.openxmlformats-officedocument.spreadsheetml.table+xml"/>
  <Override PartName="/xl/tables/table887.xml" ContentType="application/vnd.openxmlformats-officedocument.spreadsheetml.table+xml"/>
  <Override PartName="/xl/tables/table888.xml" ContentType="application/vnd.openxmlformats-officedocument.spreadsheetml.table+xml"/>
  <Override PartName="/xl/tables/table889.xml" ContentType="application/vnd.openxmlformats-officedocument.spreadsheetml.table+xml"/>
  <Override PartName="/xl/tables/table890.xml" ContentType="application/vnd.openxmlformats-officedocument.spreadsheetml.table+xml"/>
  <Override PartName="/xl/tables/table891.xml" ContentType="application/vnd.openxmlformats-officedocument.spreadsheetml.table+xml"/>
  <Override PartName="/xl/tables/table892.xml" ContentType="application/vnd.openxmlformats-officedocument.spreadsheetml.table+xml"/>
  <Override PartName="/xl/tables/table893.xml" ContentType="application/vnd.openxmlformats-officedocument.spreadsheetml.table+xml"/>
  <Override PartName="/xl/tables/table894.xml" ContentType="application/vnd.openxmlformats-officedocument.spreadsheetml.table+xml"/>
  <Override PartName="/xl/tables/table895.xml" ContentType="application/vnd.openxmlformats-officedocument.spreadsheetml.table+xml"/>
  <Override PartName="/xl/tables/table896.xml" ContentType="application/vnd.openxmlformats-officedocument.spreadsheetml.table+xml"/>
  <Override PartName="/xl/tables/table897.xml" ContentType="application/vnd.openxmlformats-officedocument.spreadsheetml.table+xml"/>
  <Override PartName="/xl/tables/table898.xml" ContentType="application/vnd.openxmlformats-officedocument.spreadsheetml.table+xml"/>
  <Override PartName="/xl/tables/table899.xml" ContentType="application/vnd.openxmlformats-officedocument.spreadsheetml.table+xml"/>
  <Override PartName="/xl/tables/table900.xml" ContentType="application/vnd.openxmlformats-officedocument.spreadsheetml.table+xml"/>
  <Override PartName="/xl/tables/table901.xml" ContentType="application/vnd.openxmlformats-officedocument.spreadsheetml.table+xml"/>
  <Override PartName="/xl/tables/table902.xml" ContentType="application/vnd.openxmlformats-officedocument.spreadsheetml.table+xml"/>
  <Override PartName="/xl/tables/table903.xml" ContentType="application/vnd.openxmlformats-officedocument.spreadsheetml.table+xml"/>
  <Override PartName="/xl/tables/table904.xml" ContentType="application/vnd.openxmlformats-officedocument.spreadsheetml.table+xml"/>
  <Override PartName="/xl/tables/table905.xml" ContentType="application/vnd.openxmlformats-officedocument.spreadsheetml.table+xml"/>
  <Override PartName="/xl/tables/table906.xml" ContentType="application/vnd.openxmlformats-officedocument.spreadsheetml.table+xml"/>
  <Override PartName="/xl/tables/table907.xml" ContentType="application/vnd.openxmlformats-officedocument.spreadsheetml.table+xml"/>
  <Override PartName="/xl/tables/table908.xml" ContentType="application/vnd.openxmlformats-officedocument.spreadsheetml.table+xml"/>
  <Override PartName="/xl/tables/table909.xml" ContentType="application/vnd.openxmlformats-officedocument.spreadsheetml.table+xml"/>
  <Override PartName="/xl/tables/table910.xml" ContentType="application/vnd.openxmlformats-officedocument.spreadsheetml.table+xml"/>
  <Override PartName="/xl/tables/table911.xml" ContentType="application/vnd.openxmlformats-officedocument.spreadsheetml.table+xml"/>
  <Override PartName="/xl/tables/table912.xml" ContentType="application/vnd.openxmlformats-officedocument.spreadsheetml.table+xml"/>
  <Override PartName="/xl/tables/table913.xml" ContentType="application/vnd.openxmlformats-officedocument.spreadsheetml.table+xml"/>
  <Override PartName="/xl/tables/table914.xml" ContentType="application/vnd.openxmlformats-officedocument.spreadsheetml.table+xml"/>
  <Override PartName="/xl/tables/table915.xml" ContentType="application/vnd.openxmlformats-officedocument.spreadsheetml.table+xml"/>
  <Override PartName="/xl/tables/table916.xml" ContentType="application/vnd.openxmlformats-officedocument.spreadsheetml.table+xml"/>
  <Override PartName="/xl/tables/table917.xml" ContentType="application/vnd.openxmlformats-officedocument.spreadsheetml.table+xml"/>
  <Override PartName="/xl/tables/table918.xml" ContentType="application/vnd.openxmlformats-officedocument.spreadsheetml.table+xml"/>
  <Override PartName="/xl/tables/table919.xml" ContentType="application/vnd.openxmlformats-officedocument.spreadsheetml.table+xml"/>
  <Override PartName="/xl/tables/table920.xml" ContentType="application/vnd.openxmlformats-officedocument.spreadsheetml.table+xml"/>
  <Override PartName="/xl/tables/table921.xml" ContentType="application/vnd.openxmlformats-officedocument.spreadsheetml.table+xml"/>
  <Override PartName="/xl/tables/table922.xml" ContentType="application/vnd.openxmlformats-officedocument.spreadsheetml.table+xml"/>
  <Override PartName="/xl/tables/table923.xml" ContentType="application/vnd.openxmlformats-officedocument.spreadsheetml.table+xml"/>
  <Override PartName="/xl/tables/table924.xml" ContentType="application/vnd.openxmlformats-officedocument.spreadsheetml.table+xml"/>
  <Override PartName="/xl/tables/table925.xml" ContentType="application/vnd.openxmlformats-officedocument.spreadsheetml.table+xml"/>
  <Override PartName="/xl/tables/table926.xml" ContentType="application/vnd.openxmlformats-officedocument.spreadsheetml.table+xml"/>
  <Override PartName="/xl/tables/table927.xml" ContentType="application/vnd.openxmlformats-officedocument.spreadsheetml.table+xml"/>
  <Override PartName="/xl/tables/table928.xml" ContentType="application/vnd.openxmlformats-officedocument.spreadsheetml.table+xml"/>
  <Override PartName="/xl/tables/table929.xml" ContentType="application/vnd.openxmlformats-officedocument.spreadsheetml.table+xml"/>
  <Override PartName="/xl/tables/table930.xml" ContentType="application/vnd.openxmlformats-officedocument.spreadsheetml.table+xml"/>
  <Override PartName="/xl/tables/table931.xml" ContentType="application/vnd.openxmlformats-officedocument.spreadsheetml.table+xml"/>
  <Override PartName="/xl/tables/table932.xml" ContentType="application/vnd.openxmlformats-officedocument.spreadsheetml.table+xml"/>
  <Override PartName="/xl/tables/table933.xml" ContentType="application/vnd.openxmlformats-officedocument.spreadsheetml.table+xml"/>
  <Override PartName="/xl/tables/table934.xml" ContentType="application/vnd.openxmlformats-officedocument.spreadsheetml.table+xml"/>
  <Override PartName="/xl/tables/table935.xml" ContentType="application/vnd.openxmlformats-officedocument.spreadsheetml.table+xml"/>
  <Override PartName="/xl/tables/table936.xml" ContentType="application/vnd.openxmlformats-officedocument.spreadsheetml.table+xml"/>
  <Override PartName="/xl/tables/table937.xml" ContentType="application/vnd.openxmlformats-officedocument.spreadsheetml.table+xml"/>
  <Override PartName="/xl/tables/table938.xml" ContentType="application/vnd.openxmlformats-officedocument.spreadsheetml.table+xml"/>
  <Override PartName="/xl/tables/table939.xml" ContentType="application/vnd.openxmlformats-officedocument.spreadsheetml.table+xml"/>
  <Override PartName="/xl/tables/table940.xml" ContentType="application/vnd.openxmlformats-officedocument.spreadsheetml.table+xml"/>
  <Override PartName="/xl/tables/table941.xml" ContentType="application/vnd.openxmlformats-officedocument.spreadsheetml.table+xml"/>
  <Override PartName="/xl/tables/table942.xml" ContentType="application/vnd.openxmlformats-officedocument.spreadsheetml.table+xml"/>
  <Override PartName="/xl/tables/table943.xml" ContentType="application/vnd.openxmlformats-officedocument.spreadsheetml.table+xml"/>
  <Override PartName="/xl/tables/table944.xml" ContentType="application/vnd.openxmlformats-officedocument.spreadsheetml.table+xml"/>
  <Override PartName="/xl/tables/table945.xml" ContentType="application/vnd.openxmlformats-officedocument.spreadsheetml.table+xml"/>
  <Override PartName="/xl/tables/table946.xml" ContentType="application/vnd.openxmlformats-officedocument.spreadsheetml.table+xml"/>
  <Override PartName="/xl/tables/table947.xml" ContentType="application/vnd.openxmlformats-officedocument.spreadsheetml.table+xml"/>
  <Override PartName="/xl/tables/table948.xml" ContentType="application/vnd.openxmlformats-officedocument.spreadsheetml.table+xml"/>
  <Override PartName="/xl/tables/table949.xml" ContentType="application/vnd.openxmlformats-officedocument.spreadsheetml.table+xml"/>
  <Override PartName="/xl/tables/table950.xml" ContentType="application/vnd.openxmlformats-officedocument.spreadsheetml.table+xml"/>
  <Override PartName="/xl/tables/table951.xml" ContentType="application/vnd.openxmlformats-officedocument.spreadsheetml.table+xml"/>
  <Override PartName="/xl/tables/table952.xml" ContentType="application/vnd.openxmlformats-officedocument.spreadsheetml.table+xml"/>
  <Override PartName="/xl/tables/table953.xml" ContentType="application/vnd.openxmlformats-officedocument.spreadsheetml.table+xml"/>
  <Override PartName="/xl/tables/table954.xml" ContentType="application/vnd.openxmlformats-officedocument.spreadsheetml.table+xml"/>
  <Override PartName="/xl/tables/table955.xml" ContentType="application/vnd.openxmlformats-officedocument.spreadsheetml.table+xml"/>
  <Override PartName="/xl/tables/table956.xml" ContentType="application/vnd.openxmlformats-officedocument.spreadsheetml.table+xml"/>
  <Override PartName="/xl/tables/table957.xml" ContentType="application/vnd.openxmlformats-officedocument.spreadsheetml.table+xml"/>
  <Override PartName="/xl/tables/table958.xml" ContentType="application/vnd.openxmlformats-officedocument.spreadsheetml.table+xml"/>
  <Override PartName="/xl/tables/table959.xml" ContentType="application/vnd.openxmlformats-officedocument.spreadsheetml.table+xml"/>
  <Override PartName="/xl/tables/table960.xml" ContentType="application/vnd.openxmlformats-officedocument.spreadsheetml.table+xml"/>
  <Override PartName="/xl/tables/table961.xml" ContentType="application/vnd.openxmlformats-officedocument.spreadsheetml.table+xml"/>
  <Override PartName="/xl/tables/table962.xml" ContentType="application/vnd.openxmlformats-officedocument.spreadsheetml.table+xml"/>
  <Override PartName="/xl/tables/table963.xml" ContentType="application/vnd.openxmlformats-officedocument.spreadsheetml.table+xml"/>
  <Override PartName="/xl/tables/table964.xml" ContentType="application/vnd.openxmlformats-officedocument.spreadsheetml.table+xml"/>
  <Override PartName="/xl/tables/table965.xml" ContentType="application/vnd.openxmlformats-officedocument.spreadsheetml.table+xml"/>
  <Override PartName="/xl/tables/table966.xml" ContentType="application/vnd.openxmlformats-officedocument.spreadsheetml.table+xml"/>
  <Override PartName="/xl/tables/table967.xml" ContentType="application/vnd.openxmlformats-officedocument.spreadsheetml.table+xml"/>
  <Override PartName="/xl/tables/table968.xml" ContentType="application/vnd.openxmlformats-officedocument.spreadsheetml.table+xml"/>
  <Override PartName="/xl/tables/table969.xml" ContentType="application/vnd.openxmlformats-officedocument.spreadsheetml.table+xml"/>
  <Override PartName="/xl/tables/table970.xml" ContentType="application/vnd.openxmlformats-officedocument.spreadsheetml.table+xml"/>
  <Override PartName="/xl/tables/table971.xml" ContentType="application/vnd.openxmlformats-officedocument.spreadsheetml.table+xml"/>
  <Override PartName="/xl/tables/table972.xml" ContentType="application/vnd.openxmlformats-officedocument.spreadsheetml.table+xml"/>
  <Override PartName="/xl/tables/table973.xml" ContentType="application/vnd.openxmlformats-officedocument.spreadsheetml.table+xml"/>
  <Override PartName="/xl/tables/table974.xml" ContentType="application/vnd.openxmlformats-officedocument.spreadsheetml.table+xml"/>
  <Override PartName="/xl/tables/table975.xml" ContentType="application/vnd.openxmlformats-officedocument.spreadsheetml.table+xml"/>
  <Override PartName="/xl/tables/table976.xml" ContentType="application/vnd.openxmlformats-officedocument.spreadsheetml.table+xml"/>
  <Override PartName="/xl/tables/table977.xml" ContentType="application/vnd.openxmlformats-officedocument.spreadsheetml.table+xml"/>
  <Override PartName="/xl/tables/table978.xml" ContentType="application/vnd.openxmlformats-officedocument.spreadsheetml.table+xml"/>
  <Override PartName="/xl/tables/table979.xml" ContentType="application/vnd.openxmlformats-officedocument.spreadsheetml.table+xml"/>
  <Override PartName="/xl/tables/table980.xml" ContentType="application/vnd.openxmlformats-officedocument.spreadsheetml.table+xml"/>
  <Override PartName="/xl/tables/table981.xml" ContentType="application/vnd.openxmlformats-officedocument.spreadsheetml.table+xml"/>
  <Override PartName="/xl/tables/table982.xml" ContentType="application/vnd.openxmlformats-officedocument.spreadsheetml.table+xml"/>
  <Override PartName="/xl/tables/table983.xml" ContentType="application/vnd.openxmlformats-officedocument.spreadsheetml.table+xml"/>
  <Override PartName="/xl/tables/table984.xml" ContentType="application/vnd.openxmlformats-officedocument.spreadsheetml.table+xml"/>
  <Override PartName="/xl/tables/table985.xml" ContentType="application/vnd.openxmlformats-officedocument.spreadsheetml.table+xml"/>
  <Override PartName="/xl/tables/table986.xml" ContentType="application/vnd.openxmlformats-officedocument.spreadsheetml.table+xml"/>
  <Override PartName="/xl/tables/table987.xml" ContentType="application/vnd.openxmlformats-officedocument.spreadsheetml.table+xml"/>
  <Override PartName="/xl/tables/table988.xml" ContentType="application/vnd.openxmlformats-officedocument.spreadsheetml.table+xml"/>
  <Override PartName="/xl/tables/table989.xml" ContentType="application/vnd.openxmlformats-officedocument.spreadsheetml.table+xml"/>
  <Override PartName="/xl/tables/table990.xml" ContentType="application/vnd.openxmlformats-officedocument.spreadsheetml.table+xml"/>
  <Override PartName="/xl/tables/table991.xml" ContentType="application/vnd.openxmlformats-officedocument.spreadsheetml.table+xml"/>
  <Override PartName="/xl/tables/table992.xml" ContentType="application/vnd.openxmlformats-officedocument.spreadsheetml.table+xml"/>
  <Override PartName="/xl/tables/table993.xml" ContentType="application/vnd.openxmlformats-officedocument.spreadsheetml.table+xml"/>
  <Override PartName="/xl/tables/table994.xml" ContentType="application/vnd.openxmlformats-officedocument.spreadsheetml.table+xml"/>
  <Override PartName="/xl/tables/table995.xml" ContentType="application/vnd.openxmlformats-officedocument.spreadsheetml.table+xml"/>
  <Override PartName="/xl/tables/table996.xml" ContentType="application/vnd.openxmlformats-officedocument.spreadsheetml.table+xml"/>
  <Override PartName="/xl/tables/table997.xml" ContentType="application/vnd.openxmlformats-officedocument.spreadsheetml.table+xml"/>
  <Override PartName="/xl/tables/table998.xml" ContentType="application/vnd.openxmlformats-officedocument.spreadsheetml.table+xml"/>
  <Override PartName="/xl/tables/table999.xml" ContentType="application/vnd.openxmlformats-officedocument.spreadsheetml.table+xml"/>
  <Override PartName="/xl/tables/table1000.xml" ContentType="application/vnd.openxmlformats-officedocument.spreadsheetml.table+xml"/>
  <Override PartName="/xl/tables/table1001.xml" ContentType="application/vnd.openxmlformats-officedocument.spreadsheetml.table+xml"/>
  <Override PartName="/xl/tables/table1002.xml" ContentType="application/vnd.openxmlformats-officedocument.spreadsheetml.table+xml"/>
  <Override PartName="/xl/tables/table1003.xml" ContentType="application/vnd.openxmlformats-officedocument.spreadsheetml.table+xml"/>
  <Override PartName="/xl/tables/table1004.xml" ContentType="application/vnd.openxmlformats-officedocument.spreadsheetml.table+xml"/>
  <Override PartName="/xl/tables/table1005.xml" ContentType="application/vnd.openxmlformats-officedocument.spreadsheetml.table+xml"/>
  <Override PartName="/xl/tables/table1006.xml" ContentType="application/vnd.openxmlformats-officedocument.spreadsheetml.table+xml"/>
  <Override PartName="/xl/tables/table1007.xml" ContentType="application/vnd.openxmlformats-officedocument.spreadsheetml.table+xml"/>
  <Override PartName="/xl/tables/table1008.xml" ContentType="application/vnd.openxmlformats-officedocument.spreadsheetml.table+xml"/>
  <Override PartName="/xl/tables/table1009.xml" ContentType="application/vnd.openxmlformats-officedocument.spreadsheetml.table+xml"/>
  <Override PartName="/xl/tables/table1010.xml" ContentType="application/vnd.openxmlformats-officedocument.spreadsheetml.table+xml"/>
  <Override PartName="/xl/tables/table1011.xml" ContentType="application/vnd.openxmlformats-officedocument.spreadsheetml.table+xml"/>
  <Override PartName="/xl/tables/table1012.xml" ContentType="application/vnd.openxmlformats-officedocument.spreadsheetml.table+xml"/>
  <Override PartName="/xl/tables/table1013.xml" ContentType="application/vnd.openxmlformats-officedocument.spreadsheetml.table+xml"/>
  <Override PartName="/xl/tables/table1014.xml" ContentType="application/vnd.openxmlformats-officedocument.spreadsheetml.table+xml"/>
  <Override PartName="/xl/tables/table1015.xml" ContentType="application/vnd.openxmlformats-officedocument.spreadsheetml.table+xml"/>
  <Override PartName="/xl/tables/table1016.xml" ContentType="application/vnd.openxmlformats-officedocument.spreadsheetml.table+xml"/>
  <Override PartName="/xl/tables/table1017.xml" ContentType="application/vnd.openxmlformats-officedocument.spreadsheetml.table+xml"/>
  <Override PartName="/xl/tables/table1018.xml" ContentType="application/vnd.openxmlformats-officedocument.spreadsheetml.table+xml"/>
  <Override PartName="/xl/tables/table1019.xml" ContentType="application/vnd.openxmlformats-officedocument.spreadsheetml.table+xml"/>
  <Override PartName="/xl/tables/table1020.xml" ContentType="application/vnd.openxmlformats-officedocument.spreadsheetml.table+xml"/>
  <Override PartName="/xl/tables/table1021.xml" ContentType="application/vnd.openxmlformats-officedocument.spreadsheetml.table+xml"/>
  <Override PartName="/xl/tables/table1022.xml" ContentType="application/vnd.openxmlformats-officedocument.spreadsheetml.table+xml"/>
  <Override PartName="/xl/tables/table1023.xml" ContentType="application/vnd.openxmlformats-officedocument.spreadsheetml.table+xml"/>
  <Override PartName="/xl/tables/table1024.xml" ContentType="application/vnd.openxmlformats-officedocument.spreadsheetml.table+xml"/>
  <Override PartName="/xl/tables/table1025.xml" ContentType="application/vnd.openxmlformats-officedocument.spreadsheetml.table+xml"/>
  <Override PartName="/xl/tables/table1026.xml" ContentType="application/vnd.openxmlformats-officedocument.spreadsheetml.table+xml"/>
  <Override PartName="/xl/tables/table1027.xml" ContentType="application/vnd.openxmlformats-officedocument.spreadsheetml.table+xml"/>
  <Override PartName="/xl/tables/table1028.xml" ContentType="application/vnd.openxmlformats-officedocument.spreadsheetml.table+xml"/>
  <Override PartName="/xl/tables/table1029.xml" ContentType="application/vnd.openxmlformats-officedocument.spreadsheetml.table+xml"/>
  <Override PartName="/xl/tables/table1030.xml" ContentType="application/vnd.openxmlformats-officedocument.spreadsheetml.table+xml"/>
  <Override PartName="/xl/tables/table1031.xml" ContentType="application/vnd.openxmlformats-officedocument.spreadsheetml.table+xml"/>
  <Override PartName="/xl/tables/table1032.xml" ContentType="application/vnd.openxmlformats-officedocument.spreadsheetml.table+xml"/>
  <Override PartName="/xl/tables/table1033.xml" ContentType="application/vnd.openxmlformats-officedocument.spreadsheetml.table+xml"/>
  <Override PartName="/xl/tables/table1034.xml" ContentType="application/vnd.openxmlformats-officedocument.spreadsheetml.table+xml"/>
  <Override PartName="/xl/tables/table1035.xml" ContentType="application/vnd.openxmlformats-officedocument.spreadsheetml.table+xml"/>
  <Override PartName="/xl/tables/table1036.xml" ContentType="application/vnd.openxmlformats-officedocument.spreadsheetml.table+xml"/>
  <Override PartName="/xl/tables/table1037.xml" ContentType="application/vnd.openxmlformats-officedocument.spreadsheetml.table+xml"/>
  <Override PartName="/xl/tables/table1038.xml" ContentType="application/vnd.openxmlformats-officedocument.spreadsheetml.table+xml"/>
  <Override PartName="/xl/tables/table1039.xml" ContentType="application/vnd.openxmlformats-officedocument.spreadsheetml.table+xml"/>
  <Override PartName="/xl/tables/table1040.xml" ContentType="application/vnd.openxmlformats-officedocument.spreadsheetml.table+xml"/>
  <Override PartName="/xl/tables/table1041.xml" ContentType="application/vnd.openxmlformats-officedocument.spreadsheetml.table+xml"/>
  <Override PartName="/xl/tables/table1042.xml" ContentType="application/vnd.openxmlformats-officedocument.spreadsheetml.table+xml"/>
  <Override PartName="/xl/tables/table1043.xml" ContentType="application/vnd.openxmlformats-officedocument.spreadsheetml.table+xml"/>
  <Override PartName="/xl/tables/table1044.xml" ContentType="application/vnd.openxmlformats-officedocument.spreadsheetml.table+xml"/>
  <Override PartName="/xl/tables/table1045.xml" ContentType="application/vnd.openxmlformats-officedocument.spreadsheetml.table+xml"/>
  <Override PartName="/xl/tables/table1046.xml" ContentType="application/vnd.openxmlformats-officedocument.spreadsheetml.table+xml"/>
  <Override PartName="/xl/tables/table1047.xml" ContentType="application/vnd.openxmlformats-officedocument.spreadsheetml.table+xml"/>
  <Override PartName="/xl/tables/table1048.xml" ContentType="application/vnd.openxmlformats-officedocument.spreadsheetml.table+xml"/>
  <Override PartName="/xl/tables/table1049.xml" ContentType="application/vnd.openxmlformats-officedocument.spreadsheetml.table+xml"/>
  <Override PartName="/xl/tables/table1050.xml" ContentType="application/vnd.openxmlformats-officedocument.spreadsheetml.table+xml"/>
  <Override PartName="/xl/tables/table1051.xml" ContentType="application/vnd.openxmlformats-officedocument.spreadsheetml.table+xml"/>
  <Override PartName="/xl/tables/table1052.xml" ContentType="application/vnd.openxmlformats-officedocument.spreadsheetml.table+xml"/>
  <Override PartName="/xl/tables/table1053.xml" ContentType="application/vnd.openxmlformats-officedocument.spreadsheetml.table+xml"/>
  <Override PartName="/xl/tables/table1054.xml" ContentType="application/vnd.openxmlformats-officedocument.spreadsheetml.table+xml"/>
  <Override PartName="/xl/tables/table1055.xml" ContentType="application/vnd.openxmlformats-officedocument.spreadsheetml.table+xml"/>
  <Override PartName="/xl/tables/table1056.xml" ContentType="application/vnd.openxmlformats-officedocument.spreadsheetml.table+xml"/>
  <Override PartName="/xl/tables/table1057.xml" ContentType="application/vnd.openxmlformats-officedocument.spreadsheetml.table+xml"/>
  <Override PartName="/xl/tables/table1058.xml" ContentType="application/vnd.openxmlformats-officedocument.spreadsheetml.table+xml"/>
  <Override PartName="/xl/tables/table1059.xml" ContentType="application/vnd.openxmlformats-officedocument.spreadsheetml.table+xml"/>
  <Override PartName="/xl/tables/table1060.xml" ContentType="application/vnd.openxmlformats-officedocument.spreadsheetml.table+xml"/>
  <Override PartName="/xl/tables/table1061.xml" ContentType="application/vnd.openxmlformats-officedocument.spreadsheetml.table+xml"/>
  <Override PartName="/xl/tables/table1062.xml" ContentType="application/vnd.openxmlformats-officedocument.spreadsheetml.table+xml"/>
  <Override PartName="/xl/tables/table1063.xml" ContentType="application/vnd.openxmlformats-officedocument.spreadsheetml.table+xml"/>
  <Override PartName="/xl/tables/table1064.xml" ContentType="application/vnd.openxmlformats-officedocument.spreadsheetml.table+xml"/>
  <Override PartName="/xl/tables/table1065.xml" ContentType="application/vnd.openxmlformats-officedocument.spreadsheetml.table+xml"/>
  <Override PartName="/xl/tables/table1066.xml" ContentType="application/vnd.openxmlformats-officedocument.spreadsheetml.table+xml"/>
  <Override PartName="/xl/tables/table1067.xml" ContentType="application/vnd.openxmlformats-officedocument.spreadsheetml.table+xml"/>
  <Override PartName="/xl/tables/table1068.xml" ContentType="application/vnd.openxmlformats-officedocument.spreadsheetml.table+xml"/>
  <Override PartName="/xl/tables/table1069.xml" ContentType="application/vnd.openxmlformats-officedocument.spreadsheetml.table+xml"/>
  <Override PartName="/xl/tables/table1070.xml" ContentType="application/vnd.openxmlformats-officedocument.spreadsheetml.table+xml"/>
  <Override PartName="/xl/tables/table1071.xml" ContentType="application/vnd.openxmlformats-officedocument.spreadsheetml.table+xml"/>
  <Override PartName="/xl/tables/table1072.xml" ContentType="application/vnd.openxmlformats-officedocument.spreadsheetml.table+xml"/>
  <Override PartName="/xl/tables/table1073.xml" ContentType="application/vnd.openxmlformats-officedocument.spreadsheetml.table+xml"/>
  <Override PartName="/xl/tables/table1074.xml" ContentType="application/vnd.openxmlformats-officedocument.spreadsheetml.table+xml"/>
  <Override PartName="/xl/tables/table1075.xml" ContentType="application/vnd.openxmlformats-officedocument.spreadsheetml.table+xml"/>
  <Override PartName="/xl/tables/table1076.xml" ContentType="application/vnd.openxmlformats-officedocument.spreadsheetml.table+xml"/>
  <Override PartName="/xl/tables/table1077.xml" ContentType="application/vnd.openxmlformats-officedocument.spreadsheetml.table+xml"/>
  <Override PartName="/xl/tables/table1078.xml" ContentType="application/vnd.openxmlformats-officedocument.spreadsheetml.table+xml"/>
  <Override PartName="/xl/tables/table1079.xml" ContentType="application/vnd.openxmlformats-officedocument.spreadsheetml.table+xml"/>
  <Override PartName="/xl/tables/table1080.xml" ContentType="application/vnd.openxmlformats-officedocument.spreadsheetml.table+xml"/>
  <Override PartName="/xl/tables/table1081.xml" ContentType="application/vnd.openxmlformats-officedocument.spreadsheetml.table+xml"/>
  <Override PartName="/xl/tables/table1082.xml" ContentType="application/vnd.openxmlformats-officedocument.spreadsheetml.table+xml"/>
  <Override PartName="/xl/tables/table1083.xml" ContentType="application/vnd.openxmlformats-officedocument.spreadsheetml.table+xml"/>
  <Override PartName="/xl/tables/table1084.xml" ContentType="application/vnd.openxmlformats-officedocument.spreadsheetml.table+xml"/>
  <Override PartName="/xl/tables/table1085.xml" ContentType="application/vnd.openxmlformats-officedocument.spreadsheetml.table+xml"/>
  <Override PartName="/xl/tables/table1086.xml" ContentType="application/vnd.openxmlformats-officedocument.spreadsheetml.table+xml"/>
  <Override PartName="/xl/tables/table1087.xml" ContentType="application/vnd.openxmlformats-officedocument.spreadsheetml.table+xml"/>
  <Override PartName="/xl/tables/table1088.xml" ContentType="application/vnd.openxmlformats-officedocument.spreadsheetml.table+xml"/>
  <Override PartName="/xl/tables/table1089.xml" ContentType="application/vnd.openxmlformats-officedocument.spreadsheetml.table+xml"/>
  <Override PartName="/xl/tables/table1090.xml" ContentType="application/vnd.openxmlformats-officedocument.spreadsheetml.table+xml"/>
  <Override PartName="/xl/tables/table1091.xml" ContentType="application/vnd.openxmlformats-officedocument.spreadsheetml.table+xml"/>
  <Override PartName="/xl/tables/table1092.xml" ContentType="application/vnd.openxmlformats-officedocument.spreadsheetml.table+xml"/>
  <Override PartName="/xl/tables/table1093.xml" ContentType="application/vnd.openxmlformats-officedocument.spreadsheetml.table+xml"/>
  <Override PartName="/xl/tables/table1094.xml" ContentType="application/vnd.openxmlformats-officedocument.spreadsheetml.table+xml"/>
  <Override PartName="/xl/tables/table1095.xml" ContentType="application/vnd.openxmlformats-officedocument.spreadsheetml.table+xml"/>
  <Override PartName="/xl/tables/table1096.xml" ContentType="application/vnd.openxmlformats-officedocument.spreadsheetml.table+xml"/>
  <Override PartName="/xl/tables/table1097.xml" ContentType="application/vnd.openxmlformats-officedocument.spreadsheetml.table+xml"/>
  <Override PartName="/xl/tables/table1098.xml" ContentType="application/vnd.openxmlformats-officedocument.spreadsheetml.table+xml"/>
  <Override PartName="/xl/tables/table1099.xml" ContentType="application/vnd.openxmlformats-officedocument.spreadsheetml.table+xml"/>
  <Override PartName="/xl/tables/table1100.xml" ContentType="application/vnd.openxmlformats-officedocument.spreadsheetml.table+xml"/>
  <Override PartName="/xl/tables/table1101.xml" ContentType="application/vnd.openxmlformats-officedocument.spreadsheetml.table+xml"/>
  <Override PartName="/xl/tables/table1102.xml" ContentType="application/vnd.openxmlformats-officedocument.spreadsheetml.table+xml"/>
  <Override PartName="/xl/tables/table1103.xml" ContentType="application/vnd.openxmlformats-officedocument.spreadsheetml.table+xml"/>
  <Override PartName="/xl/tables/table1104.xml" ContentType="application/vnd.openxmlformats-officedocument.spreadsheetml.table+xml"/>
  <Override PartName="/xl/tables/table1105.xml" ContentType="application/vnd.openxmlformats-officedocument.spreadsheetml.table+xml"/>
  <Override PartName="/xl/tables/table1106.xml" ContentType="application/vnd.openxmlformats-officedocument.spreadsheetml.table+xml"/>
  <Override PartName="/xl/tables/table1107.xml" ContentType="application/vnd.openxmlformats-officedocument.spreadsheetml.table+xml"/>
  <Override PartName="/xl/tables/table1108.xml" ContentType="application/vnd.openxmlformats-officedocument.spreadsheetml.table+xml"/>
  <Override PartName="/xl/tables/table1109.xml" ContentType="application/vnd.openxmlformats-officedocument.spreadsheetml.table+xml"/>
  <Override PartName="/xl/tables/table1110.xml" ContentType="application/vnd.openxmlformats-officedocument.spreadsheetml.table+xml"/>
  <Override PartName="/xl/tables/table1111.xml" ContentType="application/vnd.openxmlformats-officedocument.spreadsheetml.table+xml"/>
  <Override PartName="/xl/tables/table1112.xml" ContentType="application/vnd.openxmlformats-officedocument.spreadsheetml.table+xml"/>
  <Override PartName="/xl/tables/table1113.xml" ContentType="application/vnd.openxmlformats-officedocument.spreadsheetml.table+xml"/>
  <Override PartName="/xl/tables/table1114.xml" ContentType="application/vnd.openxmlformats-officedocument.spreadsheetml.table+xml"/>
  <Override PartName="/xl/tables/table1115.xml" ContentType="application/vnd.openxmlformats-officedocument.spreadsheetml.table+xml"/>
  <Override PartName="/xl/tables/table1116.xml" ContentType="application/vnd.openxmlformats-officedocument.spreadsheetml.table+xml"/>
  <Override PartName="/xl/tables/table1117.xml" ContentType="application/vnd.openxmlformats-officedocument.spreadsheetml.table+xml"/>
  <Override PartName="/xl/tables/table1118.xml" ContentType="application/vnd.openxmlformats-officedocument.spreadsheetml.table+xml"/>
  <Override PartName="/xl/tables/table1119.xml" ContentType="application/vnd.openxmlformats-officedocument.spreadsheetml.table+xml"/>
  <Override PartName="/xl/tables/table1120.xml" ContentType="application/vnd.openxmlformats-officedocument.spreadsheetml.table+xml"/>
  <Override PartName="/xl/tables/table1121.xml" ContentType="application/vnd.openxmlformats-officedocument.spreadsheetml.table+xml"/>
  <Override PartName="/xl/tables/table1122.xml" ContentType="application/vnd.openxmlformats-officedocument.spreadsheetml.table+xml"/>
  <Override PartName="/xl/tables/table1123.xml" ContentType="application/vnd.openxmlformats-officedocument.spreadsheetml.table+xml"/>
  <Override PartName="/xl/tables/table1124.xml" ContentType="application/vnd.openxmlformats-officedocument.spreadsheetml.table+xml"/>
  <Override PartName="/xl/tables/table1125.xml" ContentType="application/vnd.openxmlformats-officedocument.spreadsheetml.table+xml"/>
  <Override PartName="/xl/tables/table1126.xml" ContentType="application/vnd.openxmlformats-officedocument.spreadsheetml.table+xml"/>
  <Override PartName="/xl/tables/table1127.xml" ContentType="application/vnd.openxmlformats-officedocument.spreadsheetml.table+xml"/>
  <Override PartName="/xl/tables/table1128.xml" ContentType="application/vnd.openxmlformats-officedocument.spreadsheetml.table+xml"/>
  <Override PartName="/xl/tables/table1129.xml" ContentType="application/vnd.openxmlformats-officedocument.spreadsheetml.table+xml"/>
  <Override PartName="/xl/tables/table1130.xml" ContentType="application/vnd.openxmlformats-officedocument.spreadsheetml.table+xml"/>
  <Override PartName="/xl/tables/table1131.xml" ContentType="application/vnd.openxmlformats-officedocument.spreadsheetml.table+xml"/>
  <Override PartName="/xl/tables/table1132.xml" ContentType="application/vnd.openxmlformats-officedocument.spreadsheetml.table+xml"/>
  <Override PartName="/xl/tables/table1133.xml" ContentType="application/vnd.openxmlformats-officedocument.spreadsheetml.table+xml"/>
  <Override PartName="/xl/tables/table1134.xml" ContentType="application/vnd.openxmlformats-officedocument.spreadsheetml.table+xml"/>
  <Override PartName="/xl/tables/table1135.xml" ContentType="application/vnd.openxmlformats-officedocument.spreadsheetml.table+xml"/>
  <Override PartName="/xl/tables/table1136.xml" ContentType="application/vnd.openxmlformats-officedocument.spreadsheetml.table+xml"/>
  <Override PartName="/xl/tables/table1137.xml" ContentType="application/vnd.openxmlformats-officedocument.spreadsheetml.table+xml"/>
  <Override PartName="/xl/tables/table1138.xml" ContentType="application/vnd.openxmlformats-officedocument.spreadsheetml.table+xml"/>
  <Override PartName="/xl/tables/table1139.xml" ContentType="application/vnd.openxmlformats-officedocument.spreadsheetml.table+xml"/>
  <Override PartName="/xl/tables/table1140.xml" ContentType="application/vnd.openxmlformats-officedocument.spreadsheetml.table+xml"/>
  <Override PartName="/xl/tables/table1141.xml" ContentType="application/vnd.openxmlformats-officedocument.spreadsheetml.table+xml"/>
  <Override PartName="/xl/tables/table1142.xml" ContentType="application/vnd.openxmlformats-officedocument.spreadsheetml.table+xml"/>
  <Override PartName="/xl/tables/table1143.xml" ContentType="application/vnd.openxmlformats-officedocument.spreadsheetml.table+xml"/>
  <Override PartName="/xl/tables/table1144.xml" ContentType="application/vnd.openxmlformats-officedocument.spreadsheetml.table+xml"/>
  <Override PartName="/xl/tables/table1145.xml" ContentType="application/vnd.openxmlformats-officedocument.spreadsheetml.table+xml"/>
  <Override PartName="/xl/tables/table1146.xml" ContentType="application/vnd.openxmlformats-officedocument.spreadsheetml.table+xml"/>
  <Override PartName="/xl/tables/table1147.xml" ContentType="application/vnd.openxmlformats-officedocument.spreadsheetml.table+xml"/>
  <Override PartName="/xl/tables/table1148.xml" ContentType="application/vnd.openxmlformats-officedocument.spreadsheetml.table+xml"/>
  <Override PartName="/xl/tables/table1149.xml" ContentType="application/vnd.openxmlformats-officedocument.spreadsheetml.table+xml"/>
  <Override PartName="/xl/tables/table1150.xml" ContentType="application/vnd.openxmlformats-officedocument.spreadsheetml.table+xml"/>
  <Override PartName="/xl/tables/table1151.xml" ContentType="application/vnd.openxmlformats-officedocument.spreadsheetml.table+xml"/>
  <Override PartName="/xl/tables/table1152.xml" ContentType="application/vnd.openxmlformats-officedocument.spreadsheetml.table+xml"/>
  <Override PartName="/xl/tables/table1153.xml" ContentType="application/vnd.openxmlformats-officedocument.spreadsheetml.table+xml"/>
  <Override PartName="/xl/tables/table1154.xml" ContentType="application/vnd.openxmlformats-officedocument.spreadsheetml.table+xml"/>
  <Override PartName="/xl/tables/table1155.xml" ContentType="application/vnd.openxmlformats-officedocument.spreadsheetml.table+xml"/>
  <Override PartName="/xl/tables/table1156.xml" ContentType="application/vnd.openxmlformats-officedocument.spreadsheetml.table+xml"/>
  <Override PartName="/xl/tables/table1157.xml" ContentType="application/vnd.openxmlformats-officedocument.spreadsheetml.table+xml"/>
  <Override PartName="/xl/tables/table1158.xml" ContentType="application/vnd.openxmlformats-officedocument.spreadsheetml.table+xml"/>
  <Override PartName="/xl/tables/table1159.xml" ContentType="application/vnd.openxmlformats-officedocument.spreadsheetml.table+xml"/>
  <Override PartName="/xl/tables/table1160.xml" ContentType="application/vnd.openxmlformats-officedocument.spreadsheetml.table+xml"/>
  <Override PartName="/xl/tables/table1161.xml" ContentType="application/vnd.openxmlformats-officedocument.spreadsheetml.table+xml"/>
  <Override PartName="/xl/tables/table1162.xml" ContentType="application/vnd.openxmlformats-officedocument.spreadsheetml.table+xml"/>
  <Override PartName="/xl/tables/table1163.xml" ContentType="application/vnd.openxmlformats-officedocument.spreadsheetml.table+xml"/>
  <Override PartName="/xl/tables/table1164.xml" ContentType="application/vnd.openxmlformats-officedocument.spreadsheetml.table+xml"/>
  <Override PartName="/xl/tables/table1165.xml" ContentType="application/vnd.openxmlformats-officedocument.spreadsheetml.table+xml"/>
  <Override PartName="/xl/tables/table1166.xml" ContentType="application/vnd.openxmlformats-officedocument.spreadsheetml.table+xml"/>
  <Override PartName="/xl/tables/table1167.xml" ContentType="application/vnd.openxmlformats-officedocument.spreadsheetml.table+xml"/>
  <Override PartName="/xl/tables/table1168.xml" ContentType="application/vnd.openxmlformats-officedocument.spreadsheetml.table+xml"/>
  <Override PartName="/xl/tables/table1169.xml" ContentType="application/vnd.openxmlformats-officedocument.spreadsheetml.table+xml"/>
  <Override PartName="/xl/tables/table1170.xml" ContentType="application/vnd.openxmlformats-officedocument.spreadsheetml.table+xml"/>
  <Override PartName="/xl/tables/table1171.xml" ContentType="application/vnd.openxmlformats-officedocument.spreadsheetml.table+xml"/>
  <Override PartName="/xl/tables/table1172.xml" ContentType="application/vnd.openxmlformats-officedocument.spreadsheetml.table+xml"/>
  <Override PartName="/xl/tables/table1173.xml" ContentType="application/vnd.openxmlformats-officedocument.spreadsheetml.table+xml"/>
  <Override PartName="/xl/tables/table1174.xml" ContentType="application/vnd.openxmlformats-officedocument.spreadsheetml.table+xml"/>
  <Override PartName="/xl/tables/table1175.xml" ContentType="application/vnd.openxmlformats-officedocument.spreadsheetml.table+xml"/>
  <Override PartName="/xl/tables/table1176.xml" ContentType="application/vnd.openxmlformats-officedocument.spreadsheetml.table+xml"/>
  <Override PartName="/xl/tables/table1177.xml" ContentType="application/vnd.openxmlformats-officedocument.spreadsheetml.table+xml"/>
  <Override PartName="/xl/tables/table1178.xml" ContentType="application/vnd.openxmlformats-officedocument.spreadsheetml.table+xml"/>
  <Override PartName="/xl/tables/table1179.xml" ContentType="application/vnd.openxmlformats-officedocument.spreadsheetml.table+xml"/>
  <Override PartName="/xl/tables/table1180.xml" ContentType="application/vnd.openxmlformats-officedocument.spreadsheetml.table+xml"/>
  <Override PartName="/xl/tables/table1181.xml" ContentType="application/vnd.openxmlformats-officedocument.spreadsheetml.table+xml"/>
  <Override PartName="/xl/tables/table1182.xml" ContentType="application/vnd.openxmlformats-officedocument.spreadsheetml.table+xml"/>
  <Override PartName="/xl/tables/table1183.xml" ContentType="application/vnd.openxmlformats-officedocument.spreadsheetml.table+xml"/>
  <Override PartName="/xl/tables/table1184.xml" ContentType="application/vnd.openxmlformats-officedocument.spreadsheetml.table+xml"/>
  <Override PartName="/xl/tables/table1185.xml" ContentType="application/vnd.openxmlformats-officedocument.spreadsheetml.table+xml"/>
  <Override PartName="/xl/tables/table1186.xml" ContentType="application/vnd.openxmlformats-officedocument.spreadsheetml.table+xml"/>
  <Override PartName="/xl/tables/table1187.xml" ContentType="application/vnd.openxmlformats-officedocument.spreadsheetml.table+xml"/>
  <Override PartName="/xl/tables/table1188.xml" ContentType="application/vnd.openxmlformats-officedocument.spreadsheetml.table+xml"/>
  <Override PartName="/xl/tables/table1189.xml" ContentType="application/vnd.openxmlformats-officedocument.spreadsheetml.table+xml"/>
  <Override PartName="/xl/tables/table1190.xml" ContentType="application/vnd.openxmlformats-officedocument.spreadsheetml.table+xml"/>
  <Override PartName="/xl/tables/table1191.xml" ContentType="application/vnd.openxmlformats-officedocument.spreadsheetml.table+xml"/>
  <Override PartName="/xl/tables/table1192.xml" ContentType="application/vnd.openxmlformats-officedocument.spreadsheetml.table+xml"/>
  <Override PartName="/xl/tables/table1193.xml" ContentType="application/vnd.openxmlformats-officedocument.spreadsheetml.table+xml"/>
  <Override PartName="/xl/tables/table1194.xml" ContentType="application/vnd.openxmlformats-officedocument.spreadsheetml.table+xml"/>
  <Override PartName="/xl/tables/table1195.xml" ContentType="application/vnd.openxmlformats-officedocument.spreadsheetml.table+xml"/>
  <Override PartName="/xl/tables/table1196.xml" ContentType="application/vnd.openxmlformats-officedocument.spreadsheetml.table+xml"/>
  <Override PartName="/xl/tables/table1197.xml" ContentType="application/vnd.openxmlformats-officedocument.spreadsheetml.table+xml"/>
  <Override PartName="/xl/tables/table1198.xml" ContentType="application/vnd.openxmlformats-officedocument.spreadsheetml.table+xml"/>
  <Override PartName="/xl/tables/table1199.xml" ContentType="application/vnd.openxmlformats-officedocument.spreadsheetml.table+xml"/>
  <Override PartName="/xl/tables/table1200.xml" ContentType="application/vnd.openxmlformats-officedocument.spreadsheetml.table+xml"/>
  <Override PartName="/xl/tables/table1201.xml" ContentType="application/vnd.openxmlformats-officedocument.spreadsheetml.table+xml"/>
  <Override PartName="/xl/tables/table1202.xml" ContentType="application/vnd.openxmlformats-officedocument.spreadsheetml.table+xml"/>
  <Override PartName="/xl/tables/table1203.xml" ContentType="application/vnd.openxmlformats-officedocument.spreadsheetml.table+xml"/>
  <Override PartName="/xl/tables/table1204.xml" ContentType="application/vnd.openxmlformats-officedocument.spreadsheetml.table+xml"/>
  <Override PartName="/xl/tables/table1205.xml" ContentType="application/vnd.openxmlformats-officedocument.spreadsheetml.table+xml"/>
  <Override PartName="/xl/tables/table1206.xml" ContentType="application/vnd.openxmlformats-officedocument.spreadsheetml.table+xml"/>
  <Override PartName="/xl/tables/table1207.xml" ContentType="application/vnd.openxmlformats-officedocument.spreadsheetml.table+xml"/>
  <Override PartName="/xl/tables/table1208.xml" ContentType="application/vnd.openxmlformats-officedocument.spreadsheetml.table+xml"/>
  <Override PartName="/xl/tables/table1209.xml" ContentType="application/vnd.openxmlformats-officedocument.spreadsheetml.table+xml"/>
  <Override PartName="/xl/tables/table1210.xml" ContentType="application/vnd.openxmlformats-officedocument.spreadsheetml.table+xml"/>
  <Override PartName="/xl/tables/table1211.xml" ContentType="application/vnd.openxmlformats-officedocument.spreadsheetml.table+xml"/>
  <Override PartName="/xl/tables/table1212.xml" ContentType="application/vnd.openxmlformats-officedocument.spreadsheetml.table+xml"/>
  <Override PartName="/xl/tables/table1213.xml" ContentType="application/vnd.openxmlformats-officedocument.spreadsheetml.table+xml"/>
  <Override PartName="/xl/tables/table1214.xml" ContentType="application/vnd.openxmlformats-officedocument.spreadsheetml.table+xml"/>
  <Override PartName="/xl/tables/table1215.xml" ContentType="application/vnd.openxmlformats-officedocument.spreadsheetml.table+xml"/>
  <Override PartName="/xl/tables/table1216.xml" ContentType="application/vnd.openxmlformats-officedocument.spreadsheetml.table+xml"/>
  <Override PartName="/xl/tables/table1217.xml" ContentType="application/vnd.openxmlformats-officedocument.spreadsheetml.table+xml"/>
  <Override PartName="/xl/tables/table1218.xml" ContentType="application/vnd.openxmlformats-officedocument.spreadsheetml.table+xml"/>
  <Override PartName="/xl/tables/table1219.xml" ContentType="application/vnd.openxmlformats-officedocument.spreadsheetml.table+xml"/>
  <Override PartName="/xl/tables/table1220.xml" ContentType="application/vnd.openxmlformats-officedocument.spreadsheetml.table+xml"/>
  <Override PartName="/xl/tables/table1221.xml" ContentType="application/vnd.openxmlformats-officedocument.spreadsheetml.table+xml"/>
  <Override PartName="/xl/tables/table1222.xml" ContentType="application/vnd.openxmlformats-officedocument.spreadsheetml.table+xml"/>
  <Override PartName="/xl/tables/table1223.xml" ContentType="application/vnd.openxmlformats-officedocument.spreadsheetml.table+xml"/>
  <Override PartName="/xl/tables/table1224.xml" ContentType="application/vnd.openxmlformats-officedocument.spreadsheetml.table+xml"/>
  <Override PartName="/xl/tables/table1225.xml" ContentType="application/vnd.openxmlformats-officedocument.spreadsheetml.table+xml"/>
  <Override PartName="/xl/tables/table1226.xml" ContentType="application/vnd.openxmlformats-officedocument.spreadsheetml.table+xml"/>
  <Override PartName="/xl/tables/table1227.xml" ContentType="application/vnd.openxmlformats-officedocument.spreadsheetml.table+xml"/>
  <Override PartName="/xl/tables/table1228.xml" ContentType="application/vnd.openxmlformats-officedocument.spreadsheetml.table+xml"/>
  <Override PartName="/xl/tables/table1229.xml" ContentType="application/vnd.openxmlformats-officedocument.spreadsheetml.table+xml"/>
  <Override PartName="/xl/tables/table1230.xml" ContentType="application/vnd.openxmlformats-officedocument.spreadsheetml.table+xml"/>
  <Override PartName="/xl/tables/table1231.xml" ContentType="application/vnd.openxmlformats-officedocument.spreadsheetml.table+xml"/>
  <Override PartName="/xl/tables/table1232.xml" ContentType="application/vnd.openxmlformats-officedocument.spreadsheetml.table+xml"/>
  <Override PartName="/xl/tables/table1233.xml" ContentType="application/vnd.openxmlformats-officedocument.spreadsheetml.table+xml"/>
  <Override PartName="/xl/tables/table1234.xml" ContentType="application/vnd.openxmlformats-officedocument.spreadsheetml.table+xml"/>
  <Override PartName="/xl/tables/table1235.xml" ContentType="application/vnd.openxmlformats-officedocument.spreadsheetml.table+xml"/>
  <Override PartName="/xl/tables/table1236.xml" ContentType="application/vnd.openxmlformats-officedocument.spreadsheetml.table+xml"/>
  <Override PartName="/xl/tables/table1237.xml" ContentType="application/vnd.openxmlformats-officedocument.spreadsheetml.table+xml"/>
  <Override PartName="/xl/tables/table1238.xml" ContentType="application/vnd.openxmlformats-officedocument.spreadsheetml.table+xml"/>
  <Override PartName="/xl/tables/table1239.xml" ContentType="application/vnd.openxmlformats-officedocument.spreadsheetml.table+xml"/>
  <Override PartName="/xl/tables/table1240.xml" ContentType="application/vnd.openxmlformats-officedocument.spreadsheetml.table+xml"/>
  <Override PartName="/xl/tables/table1241.xml" ContentType="application/vnd.openxmlformats-officedocument.spreadsheetml.table+xml"/>
  <Override PartName="/xl/tables/table1242.xml" ContentType="application/vnd.openxmlformats-officedocument.spreadsheetml.table+xml"/>
  <Override PartName="/xl/tables/table1243.xml" ContentType="application/vnd.openxmlformats-officedocument.spreadsheetml.table+xml"/>
  <Override PartName="/xl/tables/table1244.xml" ContentType="application/vnd.openxmlformats-officedocument.spreadsheetml.table+xml"/>
  <Override PartName="/xl/tables/table1245.xml" ContentType="application/vnd.openxmlformats-officedocument.spreadsheetml.table+xml"/>
  <Override PartName="/xl/tables/table1246.xml" ContentType="application/vnd.openxmlformats-officedocument.spreadsheetml.table+xml"/>
  <Override PartName="/xl/tables/table1247.xml" ContentType="application/vnd.openxmlformats-officedocument.spreadsheetml.table+xml"/>
  <Override PartName="/xl/tables/table1248.xml" ContentType="application/vnd.openxmlformats-officedocument.spreadsheetml.table+xml"/>
  <Override PartName="/xl/tables/table1249.xml" ContentType="application/vnd.openxmlformats-officedocument.spreadsheetml.table+xml"/>
  <Override PartName="/xl/tables/table1250.xml" ContentType="application/vnd.openxmlformats-officedocument.spreadsheetml.table+xml"/>
  <Override PartName="/xl/tables/table1251.xml" ContentType="application/vnd.openxmlformats-officedocument.spreadsheetml.table+xml"/>
  <Override PartName="/xl/tables/table1252.xml" ContentType="application/vnd.openxmlformats-officedocument.spreadsheetml.table+xml"/>
  <Override PartName="/xl/tables/table1253.xml" ContentType="application/vnd.openxmlformats-officedocument.spreadsheetml.table+xml"/>
  <Override PartName="/xl/tables/table1254.xml" ContentType="application/vnd.openxmlformats-officedocument.spreadsheetml.table+xml"/>
  <Override PartName="/xl/tables/table1255.xml" ContentType="application/vnd.openxmlformats-officedocument.spreadsheetml.table+xml"/>
  <Override PartName="/xl/tables/table1256.xml" ContentType="application/vnd.openxmlformats-officedocument.spreadsheetml.table+xml"/>
  <Override PartName="/xl/tables/table1257.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258.xml" ContentType="application/vnd.openxmlformats-officedocument.spreadsheetml.table+xml"/>
  <Override PartName="/xl/tables/table1259.xml" ContentType="application/vnd.openxmlformats-officedocument.spreadsheetml.table+xml"/>
  <Override PartName="/xl/tables/table1260.xml" ContentType="application/vnd.openxmlformats-officedocument.spreadsheetml.table+xml"/>
  <Override PartName="/xl/tables/table1261.xml" ContentType="application/vnd.openxmlformats-officedocument.spreadsheetml.table+xml"/>
  <Override PartName="/xl/tables/table1262.xml" ContentType="application/vnd.openxmlformats-officedocument.spreadsheetml.table+xml"/>
  <Override PartName="/xl/tables/table1263.xml" ContentType="application/vnd.openxmlformats-officedocument.spreadsheetml.table+xml"/>
  <Override PartName="/xl/tables/table1264.xml" ContentType="application/vnd.openxmlformats-officedocument.spreadsheetml.table+xml"/>
  <Override PartName="/xl/tables/table1265.xml" ContentType="application/vnd.openxmlformats-officedocument.spreadsheetml.table+xml"/>
  <Override PartName="/xl/tables/table1266.xml" ContentType="application/vnd.openxmlformats-officedocument.spreadsheetml.table+xml"/>
  <Override PartName="/xl/tables/table1267.xml" ContentType="application/vnd.openxmlformats-officedocument.spreadsheetml.table+xml"/>
  <Override PartName="/xl/tables/table1268.xml" ContentType="application/vnd.openxmlformats-officedocument.spreadsheetml.table+xml"/>
  <Override PartName="/xl/tables/table1269.xml" ContentType="application/vnd.openxmlformats-officedocument.spreadsheetml.table+xml"/>
  <Override PartName="/xl/tables/table1270.xml" ContentType="application/vnd.openxmlformats-officedocument.spreadsheetml.table+xml"/>
  <Override PartName="/xl/tables/table127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6"/>
  <workbookPr codeName="ThisWorkbook"/>
  <mc:AlternateContent xmlns:mc="http://schemas.openxmlformats.org/markup-compatibility/2006">
    <mc:Choice Requires="x15">
      <x15ac:absPath xmlns:x15ac="http://schemas.microsoft.com/office/spreadsheetml/2010/11/ac" url="C:\Users\david\Documents\FONTUR\FICHAS MANUAL\FICHAS TIPO Version 3 2025\Ultimas fichas ajustada version 3\"/>
    </mc:Choice>
  </mc:AlternateContent>
  <xr:revisionPtr revIDLastSave="0" documentId="13_ncr:1_{D1C25241-795C-4120-804A-FB7878D5E770}" xr6:coauthVersionLast="47" xr6:coauthVersionMax="47" xr10:uidLastSave="{00000000-0000-0000-0000-000000000000}"/>
  <workbookProtection workbookAlgorithmName="SHA-512" workbookHashValue="7MLlmr12X9jh+o/ysWoW+ewc71X+oErBSBGK2CO8d0JvzL/414gDC/E30DPyzsI3QhHQnTMEFSGDq7ZlkO1yWg==" workbookSaltValue="CNW0UYK6ObVr9DszCTaoxw==" workbookSpinCount="100000" lockStructure="1"/>
  <bookViews>
    <workbookView xWindow="-108" yWindow="-108" windowWidth="23256" windowHeight="13896" tabRatio="678" xr2:uid="{0899EE4D-66E3-42FE-917E-B1867D9AE7A9}"/>
  </bookViews>
  <sheets>
    <sheet name="Resumen" sheetId="2" r:id="rId1"/>
    <sheet name="1. Información" sheetId="1" r:id="rId2"/>
    <sheet name="Listas" sheetId="3" state="hidden" r:id="rId3"/>
    <sheet name="2. Contexto" sheetId="4" r:id="rId4"/>
    <sheet name="ReglasManual" sheetId="5" state="hidden" r:id="rId5"/>
    <sheet name="3. Identificación problema" sheetId="7" r:id="rId6"/>
    <sheet name="4. Cadena de valor" sheetId="8" r:id="rId7"/>
    <sheet name="5. Resultados e impactos" sheetId="12" r:id="rId8"/>
    <sheet name="6. Presupuesto - Proyecto" sheetId="10" r:id="rId9"/>
    <sheet name="Consulta_Rubros" sheetId="17" r:id="rId10"/>
    <sheet name="Auxiliar" sheetId="9" state="hidden" r:id="rId11"/>
    <sheet name="6. Presupuesto - Programa" sheetId="11" r:id="rId12"/>
    <sheet name="Minificha Programa" sheetId="16" state="hidden" r:id="rId13"/>
    <sheet name="7. Ubicación" sheetId="14" r:id="rId14"/>
    <sheet name="8. Checklist Requisitos" sheetId="15" r:id="rId15"/>
    <sheet name="Consulta_Proponentes" sheetId="18" r:id="rId16"/>
  </sheets>
  <definedNames>
    <definedName name="_xlnm._FilterDatabase" localSheetId="9" hidden="1">Consulta_Rubros!$A$6:$E$5345</definedName>
    <definedName name="Aclaración_del_preción_unitario">#REF!</definedName>
    <definedName name="Alimentación" localSheetId="11">Tabla1074[Alimentación]</definedName>
    <definedName name="Alimentación" localSheetId="14">Tabla1074[Alimentación]</definedName>
    <definedName name="Alimentación" localSheetId="12">Tabla1074[Alimentación]</definedName>
    <definedName name="Alimentación">Tabla1074[Alimentación]</definedName>
    <definedName name="Alquiler_de_baños_y_servicio_de_aseo_portátiles" localSheetId="11">Tabla902[Alquiler_de_baños_y_servicio_de_aseo_portátiles]</definedName>
    <definedName name="Alquiler_de_baños_y_servicio_de_aseo_portátiles" localSheetId="14">Tabla902[Alquiler_de_baños_y_servicio_de_aseo_portátiles]</definedName>
    <definedName name="Alquiler_de_baños_y_servicio_de_aseo_portátiles" localSheetId="12">Tabla902[Alquiler_de_baños_y_servicio_de_aseo_portátiles]</definedName>
    <definedName name="Alquiler_de_baños_y_servicio_de_aseo_portátiles">Tabla902[Alquiler_de_baños_y_servicio_de_aseo_portátiles]</definedName>
    <definedName name="Alquiler_de_equipos_técnicos" localSheetId="11">Tabla1076[Alquiler_de_equipos_técnicos]</definedName>
    <definedName name="Alquiler_de_equipos_técnicos" localSheetId="14">Tabla1076[Alquiler_de_equipos_técnicos]</definedName>
    <definedName name="Alquiler_de_equipos_técnicos" localSheetId="12">Tabla1076[Alquiler_de_equipos_técnicos]</definedName>
    <definedName name="Alquiler_de_equipos_técnicos">Tabla1076[Alquiler_de_equipos_técnicos]</definedName>
    <definedName name="Alquiler_de_espacios" localSheetId="11">Tabla1077[Alquiler_de_espacios]</definedName>
    <definedName name="Alquiler_de_espacios" localSheetId="14">Tabla1077[Alquiler_de_espacios]</definedName>
    <definedName name="Alquiler_de_espacios" localSheetId="12">Tabla1077[Alquiler_de_espacios]</definedName>
    <definedName name="Alquiler_de_espacios">Tabla1077[Alquiler_de_espacios]</definedName>
    <definedName name="Alquiler_de_implementos_de_cocina" localSheetId="11">Tabla1078[Alquiler_de_implementos_de_cocina]</definedName>
    <definedName name="Alquiler_de_implementos_de_cocina" localSheetId="14">Tabla1078[Alquiler_de_implementos_de_cocina]</definedName>
    <definedName name="Alquiler_de_implementos_de_cocina" localSheetId="12">Tabla1078[Alquiler_de_implementos_de_cocina]</definedName>
    <definedName name="Alquiler_de_implementos_de_cocina">Tabla1078[Alquiler_de_implementos_de_cocina]</definedName>
    <definedName name="Alquiler_de_mobiliario" localSheetId="11">Tabla1079[Alquiler_de_mobiliario]</definedName>
    <definedName name="Alquiler_de_mobiliario" localSheetId="14">Tabla1079[Alquiler_de_mobiliario]</definedName>
    <definedName name="Alquiler_de_mobiliario" localSheetId="12">Tabla1079[Alquiler_de_mobiliario]</definedName>
    <definedName name="Alquiler_de_mobiliario">Tabla1079[Alquiler_de_mobiliario]</definedName>
    <definedName name="Alquiler_de_producción" localSheetId="11">Tabla1080[Alquiler_de_producción]</definedName>
    <definedName name="Alquiler_de_producción" localSheetId="14">Tabla1080[Alquiler_de_producción]</definedName>
    <definedName name="Alquiler_de_producción" localSheetId="12">Tabla1080[Alquiler_de_producción]</definedName>
    <definedName name="Alquiler_de_producción">Tabla1080[Alquiler_de_producción]</definedName>
    <definedName name="Amazonas" localSheetId="11">Tabla_Amazonas[Amazonas]</definedName>
    <definedName name="Amazonas" localSheetId="14">Tabla_Amazonas[Amazonas]</definedName>
    <definedName name="Amazonas" localSheetId="12">Tabla_Amazonas[Amazonas]</definedName>
    <definedName name="Amazonas">Tabla_Amazonas[Amazonas]</definedName>
    <definedName name="Antioquia" localSheetId="11">Tabla_Antioquia[Antioquia]</definedName>
    <definedName name="Antioquia" localSheetId="14">Tabla_Antioquia[Antioquia]</definedName>
    <definedName name="Antioquia" localSheetId="12">Tabla_Antioquia[Antioquia]</definedName>
    <definedName name="Antioquia">Tabla_Antioquia[Antioquia]</definedName>
    <definedName name="Aplica_Convocatoria" localSheetId="11">Tabla_Aplica_Convocatoria[Aplica_convocatoria]</definedName>
    <definedName name="Aplica_Convocatoria" localSheetId="14">Tabla_Aplica_Convocatoria[Aplica_convocatoria]</definedName>
    <definedName name="Aplica_Convocatoria" localSheetId="12">Tabla_Aplica_Convocatoria[Aplica_convocatoria]</definedName>
    <definedName name="Aplica_Convocatoria">Tabla_Aplica_Convocatoria[Aplica_convocatoria]</definedName>
    <definedName name="Aportantes_de_la_contribución_parafiscal_Categoría_1.1_Planificación_y_gestión_del_turismo" localSheetId="11">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4">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2">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Tabla_Aportantes_de_la_contribución_parafiscal_Categoría_1.1_Planificación_y_gestión_del_turismo[Aportantes_de_la_contribución_parafiscal_Categoría_1.1_Planificación_y_gestión_del_turismo]</definedName>
    <definedName name="Aportantes_de_la_contribución_parafiscal_Categoría_1.2_Productos_y_actividades_turísticas" localSheetId="11">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4">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2">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Tabla_Aportantes_de_la_contribución_parafiscal_Categoría_1.2_Productos_y_actividades_turísticas[Aportantes_de_la_contribución_parafiscal_Categoría_1.2_Productos_y_actividades_turísticas]</definedName>
    <definedName name="Aportantes_de_la_contribución_parafiscal_Categoría_1.3_Fortalecimiento_de_capacidades_humanas" localSheetId="11">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4">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2">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Tabla_Aportantes_de_la_contribución_parafiscal_Categoría_1.3_Fortalecimiento_de_capacidades_humanas[Aportantes_de_la_contribución_parafiscal_Categoría_1.3_Fortalecimiento_de_capacidades_humanas]</definedName>
    <definedName name="Aportantes_de_la_contribución_parafiscal_Categoría_1.4_Fortalecimiento_de_capacidades_productivas" localSheetId="11">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4">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2">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5_Calidad_accesibilidad_sostenibilidad_y_seguridad_seguridad_en_el_turismo">Listas!$H$243:$H$245</definedName>
    <definedName name="Aportantes_de_la_contribución_parafiscal_Categoría_1.6_Innovación_y_transformación_digital_en_el_turismo" localSheetId="11">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4">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2">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7_Evaluación_de_resultados_o_de_impacto" localSheetId="11">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4">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2">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Tabla_Aportantes_de_la_contribución_parafiscal_Categoría_1.7_Evaluación_de_resultados_o_de_impacto[Aportantes_de_la_contribución_parafiscal_Categoría_1.7_Evaluación_de_resultados_o_de_impacto]</definedName>
    <definedName name="Aportantes_de_la_contribución_parafiscal_Categoría_2.1_Estudios_de_prefactibilidad_y_factibilidad" localSheetId="11">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4">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2">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2_Estudios_y_diseños_de_infraestructura_turística" localSheetId="11">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4">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2">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3_Construcción_de_obras_de_infraestructura_turística" localSheetId="11">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4">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2">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4_Proyectos_integrales_de_construcción_de_obras_de_infraestructura_turística">Listas!$H$296</definedName>
    <definedName name="Aportantes_de_la_contribución_parafiscal_Categoría_2.5_Ejecución_de_reparaciones_locativas_y_embellecimiento_de_fachadas" localSheetId="11">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4">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2">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6_Estímulos_para_la_implementación_de_soluciones_sostenibles_para_la_planta_turística">Listas!$H$321</definedName>
    <definedName name="Aportantes_de_la_contribución_parafiscal_Categoría_2.6_Implementación_de_soluciones_sostenibles_para_la_planta_turística" localSheetId="11">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4">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2">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3.1_Investigación_de_mercados_y_análisis_sectorial_en_destinos_turísticos">Listas!$H$327:$H$328</definedName>
    <definedName name="Aportantes_de_la_contribución_parafiscal_Categoría_3.2_Diseño_de_marca_o_conceptualización_de_estrategias_promocionales" localSheetId="11">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4">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2">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3_Organización_y_participación_en_eventos_turísticos_o_promocionales_nacionales_y_regionales">Listas!$H$341:$H$342</definedName>
    <definedName name="Aportantes_de_la_contribución_parafiscal_Categoría_3.4_Estrategias_para_la_promoción_de_atractivos_rutas_experiencias_y_o_destinos_a_nivel_nacional_y_regional">Listas!$H$349</definedName>
    <definedName name="Aportantes_de_la_contribución_parafiscal_Categoría_3.5_Estrategias_para_la_promoción_de_atractivos_productos__rutas_experiencias_y_o_destinos_colombianos_a_nivel_internacional">Listas!$H$359</definedName>
    <definedName name="Aportantes_de_la_contribución_parafiscal_Categoría_4.2_Turismo_Social" localSheetId="11">Tabla_Aportantes_de_la_contribución_parafiscal_Categoría_4.2_Turismo_Social[Aportantes_de_la_contribución_parafiscal_Categoría_4.2_Turismo_Social]</definedName>
    <definedName name="Aportantes_de_la_contribución_parafiscal_Categoría_4.2_Turismo_Social" localSheetId="14">Tabla_Aportantes_de_la_contribución_parafiscal_Categoría_4.2_Turismo_Social[Aportantes_de_la_contribución_parafiscal_Categoría_4.2_Turismo_Social]</definedName>
    <definedName name="Aportantes_de_la_contribución_parafiscal_Categoría_4.2_Turismo_Social" localSheetId="12">Tabla_Aportantes_de_la_contribución_parafiscal_Categoría_4.2_Turismo_Social[Aportantes_de_la_contribución_parafiscal_Categoría_4.2_Turismo_Social]</definedName>
    <definedName name="Aportantes_de_la_contribución_parafiscal_Categoría_4.2_Turismo_Social">Tabla_Aportantes_de_la_contribución_parafiscal_Categoría_4.2_Turismo_Social[Aportantes_de_la_contribución_parafiscal_Categoría_4.2_Turismo_Social]</definedName>
    <definedName name="Aportantes_de_la_contribución_parafiscal_Categoría_5.1_Financiación_de_programas_de_mitigación_de_impacto_de_situaciones_de_emergencia">Listas!$H$395</definedName>
    <definedName name="Apoyo_administrativo" localSheetId="11">Tabla1069[Personal_apoyo_administrativo_USO_EXCLUSIVO_MINCIT]</definedName>
    <definedName name="Apoyo_administrativo" localSheetId="14">Tabla1069[Personal_apoyo_administrativo_USO_EXCLUSIVO_MINCIT]</definedName>
    <definedName name="Apoyo_administrativo" localSheetId="12">Tabla1069[Personal_apoyo_administrativo_USO_EXCLUSIVO_MINCIT]</definedName>
    <definedName name="Apoyo_administrativo">Tabla1069[Personal_apoyo_administrativo_USO_EXCLUSIVO_MINCIT]</definedName>
    <definedName name="Arauca" localSheetId="11">Tabla_Arauca[Arauca]</definedName>
    <definedName name="Arauca" localSheetId="14">Tabla_Arauca[Arauca]</definedName>
    <definedName name="Arauca" localSheetId="12">Tabla_Arauca[Arauca]</definedName>
    <definedName name="Arauca">Tabla_Arauca[Arauca]</definedName>
    <definedName name="Archipiélago_de_San_Andrés_Providencia_y_Santa_Catalina" localSheetId="11">Tabla_Archipiélago_de_San_Andrés_Providencia_y_Santa_Catalina[Archipiélago_de_San_Andrés_Providencia_y_Santa_Catalina]</definedName>
    <definedName name="Archipiélago_de_San_Andrés_Providencia_y_Santa_Catalina" localSheetId="14">Tabla_Archipiélago_de_San_Andrés_Providencia_y_Santa_Catalina[Archipiélago_de_San_Andrés_Providencia_y_Santa_Catalina]</definedName>
    <definedName name="Archipiélago_de_San_Andrés_Providencia_y_Santa_Catalina" localSheetId="12">Tabla_Archipiélago_de_San_Andrés_Providencia_y_Santa_Catalina[Archipiélago_de_San_Andrés_Providencia_y_Santa_Catalina]</definedName>
    <definedName name="Archipiélago_de_San_Andrés_Providencia_y_Santa_Catalina">Tabla_Archipiélago_de_San_Andrés_Providencia_y_Santa_Catalina[Archipiélago_de_San_Andrés_Providencia_y_Santa_Catalina]</definedName>
    <definedName name="_xlnm.Print_Area" localSheetId="0">Resumen!$A:$O</definedName>
    <definedName name="ATL" localSheetId="11">Tabla1102[ATL]</definedName>
    <definedName name="ATL" localSheetId="14">Tabla1102[ATL]</definedName>
    <definedName name="ATL" localSheetId="12">Tabla1102[ATL]</definedName>
    <definedName name="ATL">Tabla1102[ATL]</definedName>
    <definedName name="Atlántico" localSheetId="11">Tabla_Atlántico[Atlántico]</definedName>
    <definedName name="Atlántico" localSheetId="14">Tabla_Atlántico[Atlántico]</definedName>
    <definedName name="Atlántico" localSheetId="12">Tabla_Atlántico[Atlántico]</definedName>
    <definedName name="Atlántico">Tabla_Atlántico[Atlántico]</definedName>
    <definedName name="Beneficiarios" localSheetId="11">Tabla_Beneficiarios[Beneficiarios]</definedName>
    <definedName name="Beneficiarios" localSheetId="14">Tabla_Beneficiarios[Beneficiarios]</definedName>
    <definedName name="Beneficiarios" localSheetId="12">Tabla_Beneficiarios[Beneficiarios]</definedName>
    <definedName name="Beneficiarios">Tabla_Beneficiarios[Beneficiarios]</definedName>
    <definedName name="Beneficiarios1" localSheetId="14">Tabla1141[Beneficiarios1]</definedName>
    <definedName name="Beneficiarios1" localSheetId="12">Tabla1141[Beneficiarios1]</definedName>
    <definedName name="Beneficiarios1">Tabla1141[Beneficiarios1]</definedName>
    <definedName name="Beneficiarios2" localSheetId="14">Tabla1215[Beneficiarios2]</definedName>
    <definedName name="Beneficiarios2" localSheetId="12">Tabla1215[Beneficiarios2]</definedName>
    <definedName name="Beneficiarios2">Tabla1215[Beneficiarios2]</definedName>
    <definedName name="Beneficiarios3" localSheetId="14">Tabla1292[Beneficiarios3]</definedName>
    <definedName name="Beneficiarios3" localSheetId="12">Tabla1292[Beneficiarios3]</definedName>
    <definedName name="Beneficiarios3">Tabla1292[Beneficiarios3]</definedName>
    <definedName name="Beneficiarios4" localSheetId="14">Tabla1293[Beneficiarios4]</definedName>
    <definedName name="Beneficiarios4" localSheetId="12">Tabla1293[Beneficiarios4]</definedName>
    <definedName name="Beneficiarios4">Tabla1293[Beneficiarios4]</definedName>
    <definedName name="Beneficiarios5" localSheetId="14">Tabla1294[Beneficiarios5]</definedName>
    <definedName name="Beneficiarios5" localSheetId="12">Tabla1294[Beneficiarios5]</definedName>
    <definedName name="Beneficiarios5">Tabla1294[Beneficiarios5]</definedName>
    <definedName name="Beneficiarios6" localSheetId="14">Tabla1295[Beneficiarios6]</definedName>
    <definedName name="Beneficiarios6" localSheetId="12">Tabla1295[Beneficiarios6]</definedName>
    <definedName name="Beneficiarios6">Tabla1295[Beneficiarios6]</definedName>
    <definedName name="Beneficios_Dotación">#REF!</definedName>
    <definedName name="Beneficios_Incentivos_de_concursos">#REF!</definedName>
    <definedName name="Beneficios_Inscripción_matrícula_académica">#REF!</definedName>
    <definedName name="Beneficios_Líneas_de_crédito">#REF!</definedName>
    <definedName name="Beneficios_Suscripciones">#REF!</definedName>
    <definedName name="Bogotá_D.C." localSheetId="11">Tabla_Bogotá_D.C.[Bogotá_D.C.]</definedName>
    <definedName name="Bogotá_D.C." localSheetId="14">Tabla_Bogotá_D.C.[Bogotá_D.C.]</definedName>
    <definedName name="Bogotá_D.C." localSheetId="12">Tabla_Bogotá_D.C.[Bogotá_D.C.]</definedName>
    <definedName name="Bogotá_D.C.">Tabla_Bogotá_D.C.[Bogotá_D.C.]</definedName>
    <definedName name="Bolívar" localSheetId="11">Tabla_Bolívar[Bolívar]</definedName>
    <definedName name="Bolívar" localSheetId="14">Tabla_Bolívar[Bolívar]</definedName>
    <definedName name="Bolívar" localSheetId="12">Tabla_Bolívar[Bolívar]</definedName>
    <definedName name="Bolívar">Tabla_Bolívar[Bolívar]</definedName>
    <definedName name="Boyacá" localSheetId="11">Tabla_Boyacá[Boyacá]</definedName>
    <definedName name="Boyacá" localSheetId="14">Tabla_Boyacá[Boyacá]</definedName>
    <definedName name="Boyacá" localSheetId="12">Tabla_Boyacá[Boyacá]</definedName>
    <definedName name="Boyacá">Tabla_Boyacá[Boyacá]</definedName>
    <definedName name="BTL" localSheetId="11">Tabla1103[BTL]</definedName>
    <definedName name="BTL" localSheetId="14">Tabla1103[BTL]</definedName>
    <definedName name="BTL" localSheetId="12">Tabla1103[BTL]</definedName>
    <definedName name="BTL">Tabla1103[BTL]</definedName>
    <definedName name="Buró_de_convenciones_Categoría_1.1_Planificación_y_gestión_del_turismo" localSheetId="11">Tabla_Buró_de_convenciones_Categoría_1.1_Planificación_y_gestión_del_turismo[Buró_de_convenciones_Categoría_1.1_Planificación_y_gestión_del_turismo]</definedName>
    <definedName name="Buró_de_convenciones_Categoría_1.1_Planificación_y_gestión_del_turismo" localSheetId="14">Tabla_Buró_de_convenciones_Categoría_1.1_Planificación_y_gestión_del_turismo[Buró_de_convenciones_Categoría_1.1_Planificación_y_gestión_del_turismo]</definedName>
    <definedName name="Buró_de_convenciones_Categoría_1.1_Planificación_y_gestión_del_turismo" localSheetId="12">Tabla_Buró_de_convenciones_Categoría_1.1_Planificación_y_gestión_del_turismo[Buró_de_convenciones_Categoría_1.1_Planificación_y_gestión_del_turismo]</definedName>
    <definedName name="Buró_de_convenciones_Categoría_1.1_Planificación_y_gestión_del_turismo">Tabla_Buró_de_convenciones_Categoría_1.1_Planificación_y_gestión_del_turismo[Buró_de_convenciones_Categoría_1.1_Planificación_y_gestión_del_turismo]</definedName>
    <definedName name="Buró_de_convenciones_Categoría_1.2_Productos_y_actividades_turísticas" localSheetId="11">Tabla_Buró_de_convenciones_Categoría_1.2_Productos_y_actividades_turísticas[Buró_de_convenciones_Categoría_1.2_Productos_y_actividades_turísticas]</definedName>
    <definedName name="Buró_de_convenciones_Categoría_1.2_Productos_y_actividades_turísticas" localSheetId="14">Tabla_Buró_de_convenciones_Categoría_1.2_Productos_y_actividades_turísticas[Buró_de_convenciones_Categoría_1.2_Productos_y_actividades_turísticas]</definedName>
    <definedName name="Buró_de_convenciones_Categoría_1.2_Productos_y_actividades_turísticas" localSheetId="12">Tabla_Buró_de_convenciones_Categoría_1.2_Productos_y_actividades_turísticas[Buró_de_convenciones_Categoría_1.2_Productos_y_actividades_turísticas]</definedName>
    <definedName name="Buró_de_convenciones_Categoría_1.2_Productos_y_actividades_turísticas">Tabla_Buró_de_convenciones_Categoría_1.2_Productos_y_actividades_turísticas[Buró_de_convenciones_Categoría_1.2_Productos_y_actividades_turísticas]</definedName>
    <definedName name="Buró_de_convenciones_Categoría_1.3_Fortalecimiento_de_capacidades_humanas" localSheetId="11">Tabla_Buró_de_convenciones_Categoría_1.3_Fortalecimiento_de_capacidades_humanas[Buró_de_convenciones_Categoría_1.3_Fortalecimiento_de_capacidades_humanas]</definedName>
    <definedName name="Buró_de_convenciones_Categoría_1.3_Fortalecimiento_de_capacidades_humanas" localSheetId="14">Tabla_Buró_de_convenciones_Categoría_1.3_Fortalecimiento_de_capacidades_humanas[Buró_de_convenciones_Categoría_1.3_Fortalecimiento_de_capacidades_humanas]</definedName>
    <definedName name="Buró_de_convenciones_Categoría_1.3_Fortalecimiento_de_capacidades_humanas" localSheetId="12">Tabla_Buró_de_convenciones_Categoría_1.3_Fortalecimiento_de_capacidades_humanas[Buró_de_convenciones_Categoría_1.3_Fortalecimiento_de_capacidades_humanas]</definedName>
    <definedName name="Buró_de_convenciones_Categoría_1.3_Fortalecimiento_de_capacidades_humanas">Tabla_Buró_de_convenciones_Categoría_1.3_Fortalecimiento_de_capacidades_humanas[Buró_de_convenciones_Categoría_1.3_Fortalecimiento_de_capacidades_humanas]</definedName>
    <definedName name="Buró_de_convenciones_Categoría_1.4_Fortalecimiento_de_capacidades_productivas" localSheetId="11">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4">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2">Tabla_Buró_de_convenciones_Categoría_1.4_Fortalecimiento_de_capacidades_productivas[Buró_de_convenciones_Categoría_1.4_Fortalecimiento_de_capacidades_productivas]</definedName>
    <definedName name="Buró_de_convenciones_Categoría_1.4_Fortalecimiento_de_capacidades_productivas">Tabla_Buró_de_convenciones_Categoría_1.4_Fortalecimiento_de_capacidades_productivas[Buró_de_convenciones_Categoría_1.4_Fortalecimiento_de_capacidades_productivas]</definedName>
    <definedName name="Buró_de_convenciones_Categoría_1.5_Calidad_accesibilidad_sostenibilidad_y_seguridad_seguridad_en_el_turismo" localSheetId="11">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4">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2">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6_Innovación_y_transformación_digital_en_el_turismo" localSheetId="11">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4">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2">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Tabla_Buró_de_convenciones_Categoría_1.6_Innovación_y_transformación_digital_en_el_turismo[Buró_de_convenciones_Categoría_1.6_Innovación_y_transformación_digital_en_el_turismo]</definedName>
    <definedName name="Buró_de_convenciones_Categoría_1.7_Evaluación_de_resultados_o_de_impacto" localSheetId="11">Tabla_Buró_de_convenciones_Categoría_1.7_Evaluación_de_resultados_o_de_impacto[Buró_de_convenciones_Categoría_1.7_Evaluación_de_resultados_o_de_impacto]</definedName>
    <definedName name="Buró_de_convenciones_Categoría_1.7_Evaluación_de_resultados_o_de_impacto" localSheetId="14">Tabla_Buró_de_convenciones_Categoría_1.7_Evaluación_de_resultados_o_de_impacto[Buró_de_convenciones_Categoría_1.7_Evaluación_de_resultados_o_de_impacto]</definedName>
    <definedName name="Buró_de_convenciones_Categoría_1.7_Evaluación_de_resultados_o_de_impacto" localSheetId="12">Tabla_Buró_de_convenciones_Categoría_1.7_Evaluación_de_resultados_o_de_impacto[Buró_de_convenciones_Categoría_1.7_Evaluación_de_resultados_o_de_impacto]</definedName>
    <definedName name="Buró_de_convenciones_Categoría_1.7_Evaluación_de_resultados_o_de_impacto">Tabla_Buró_de_convenciones_Categoría_1.7_Evaluación_de_resultados_o_de_impacto[Buró_de_convenciones_Categoría_1.7_Evaluación_de_resultados_o_de_impacto]</definedName>
    <definedName name="Buró_de_convenciones_Categoría_2.1_Estudios_de_prefactibilidad_y_factibilidad" localSheetId="11">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4">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2">Tabla_Buró_de_convenciones_Categoría_2.1_Estudios_de_prefactibilidad_y_factibilidad[Buró_de_convenciones_Categoría_2.1_Estudios_de_prefactibilidad_y_factibilidad]</definedName>
    <definedName name="Buró_de_convenciones_Categoría_2.1_Estudios_de_prefactibilidad_y_factibilidad">Tabla_Buró_de_convenciones_Categoría_2.1_Estudios_de_prefactibilidad_y_factibilidad[Buró_de_convenciones_Categoría_2.1_Estudios_de_prefactibilidad_y_factibilidad]</definedName>
    <definedName name="Buró_de_convenciones_Categoría_2.2_Estudios_y_diseños_de_infraestructura_turística" localSheetId="11">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4">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2">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Tabla_Buró_de_convenciones_Categoría_2.2_Estudios_y_diseños_de_infraestructura_turística[Buró_de_convenciones_Categoría_2.2_Estudios_y_diseños_de_infraestructura_turística]</definedName>
    <definedName name="Buró_de_convenciones_Categoría_2.3_Construcción_de_obras_de_infraestructura_turística" localSheetId="11">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4">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2">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Tabla_Buró_de_convenciones_Categoría_2.3_Construcción_de_obras_de_infraestructura_turística[Buró_de_convenciones_Categoría_2.3_Construcción_de_obras_de_infraestructura_turística]</definedName>
    <definedName name="Buró_de_convenciones_Categoría_2.4_Proyectos_integrales_de_construcción_de_obras_de_infraestructura_turística" localSheetId="11">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4">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2">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6_Estímulos_para_la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3.1_Investigación_de_mercados_y_análisis_sectorial_en_destinos_turísticos" localSheetId="11">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4">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2">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2_Diseño_de_marca_o_conceptualización_de_estrategias_promocionales" localSheetId="11">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4">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2">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Tabla_Buró_de_convenciones_Categoría_3.2_Diseño_de_marca_o_conceptualización_de_estrategias_promocionales[Buró_de_convenciones_Categoría_3.2_Diseño_de_marca_o_conceptualización_de_estrategias_promocionales]</definedName>
    <definedName name="Buró_de_convenciones_Categoría_3.3_Organización_y_participación_en_eventos_turísticos_o_promocionales_nacionales_y_regionales">Listas!$J$341</definedName>
    <definedName name="Buró_de_convenciones_Categoría_3.4_Estrategias_para_la_promoción_de_atractivos_rutas_experiencias_y_o_destinos_a_nivel_nacional_y_regional">Listas!$J$349:$J$350</definedName>
    <definedName name="Buró_de_convenciones_Categoría_3.5_Estrategias_para_la_promoción_de_atractivos_productos__rutas_experiencias_y_o_destinos_colombianos_a_nivel_internacional">Listas!$J$359:$J$361</definedName>
    <definedName name="Buró_de_convenciones_Categoría_4.1_Turismo_responsable" localSheetId="11">Tabla_Buró_de_convenciones_Categoría_4.1_Turismo_responsable[Buró_de_convenciones_Categoría_4.1_Turismo_responsable]</definedName>
    <definedName name="Buró_de_convenciones_Categoría_4.1_Turismo_responsable" localSheetId="14">Tabla_Buró_de_convenciones_Categoría_4.1_Turismo_responsable[Buró_de_convenciones_Categoría_4.1_Turismo_responsable]</definedName>
    <definedName name="Buró_de_convenciones_Categoría_4.1_Turismo_responsable" localSheetId="12">Tabla_Buró_de_convenciones_Categoría_4.1_Turismo_responsable[Buró_de_convenciones_Categoría_4.1_Turismo_responsable]</definedName>
    <definedName name="Buró_de_convenciones_Categoría_4.1_Turismo_responsable">Tabla_Buró_de_convenciones_Categoría_4.1_Turismo_responsable[Buró_de_convenciones_Categoría_4.1_Turismo_responsable]</definedName>
    <definedName name="Buró_de_convenciones_Categoría_4.2_Turismo_Social" localSheetId="11">Tabla_Buró_de_convenciones_Categoría_4.2_Turismo_Social[Buró_de_convenciones_Categoría_4.2_Turismo_Social]</definedName>
    <definedName name="Buró_de_convenciones_Categoría_4.2_Turismo_Social" localSheetId="14">Tabla_Buró_de_convenciones_Categoría_4.2_Turismo_Social[Buró_de_convenciones_Categoría_4.2_Turismo_Social]</definedName>
    <definedName name="Buró_de_convenciones_Categoría_4.2_Turismo_Social" localSheetId="12">Tabla_Buró_de_convenciones_Categoría_4.2_Turismo_Social[Buró_de_convenciones_Categoría_4.2_Turismo_Social]</definedName>
    <definedName name="Buró_de_convenciones_Categoría_4.2_Turismo_Social">Tabla_Buró_de_convenciones_Categoría_4.2_Turismo_Social[Buró_de_convenciones_Categoría_4.2_Turismo_Social]</definedName>
    <definedName name="Buró_de_convenciones_Categoría_5.1_Financiación_de_programas_de_mitigación_de_impacto_de_situaciones_de_emergencia" localSheetId="11">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4">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2">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Tabla_Buró_de_convenciones_Categoría_5.1_Financiación_de_programas_de_mitigación_de_impacto_de_situaciones_de_emergencia[Buró_de_convenciones_Categoría_5.1_Financiación_de_programas_de_mitigación_de_impacto_de_situaciones_de_emergencia]</definedName>
    <definedName name="Caldas" localSheetId="11">Tabla_Caldas[Caldas]</definedName>
    <definedName name="Caldas" localSheetId="14">Tabla_Caldas[Caldas]</definedName>
    <definedName name="Caldas" localSheetId="12">Tabla_Caldas[Caldas]</definedName>
    <definedName name="Caldas">Tabla_Caldas[Caldas]</definedName>
    <definedName name="Cámara_de_Comercio_Categoría_1.1_Planificación_y_gestión_del_turismo" localSheetId="11">Tabla_Cámara_de_Comercio_Categoría_1.1_Planificación_y_gestión_del_turismo[Cámara_de_Comercio_Categoría_1.1_Planificación_y_gestión_del_turismo]</definedName>
    <definedName name="Cámara_de_Comercio_Categoría_1.1_Planificación_y_gestión_del_turismo" localSheetId="14">Tabla_Cámara_de_Comercio_Categoría_1.1_Planificación_y_gestión_del_turismo[Cámara_de_Comercio_Categoría_1.1_Planificación_y_gestión_del_turismo]</definedName>
    <definedName name="Cámara_de_Comercio_Categoría_1.1_Planificación_y_gestión_del_turismo" localSheetId="12">Tabla_Cámara_de_Comercio_Categoría_1.1_Planificación_y_gestión_del_turismo[Cámara_de_Comercio_Categoría_1.1_Planificación_y_gestión_del_turismo]</definedName>
    <definedName name="Cámara_de_Comercio_Categoría_1.1_Planificación_y_gestión_del_turismo">Tabla_Cámara_de_Comercio_Categoría_1.1_Planificación_y_gestión_del_turismo[Cámara_de_Comercio_Categoría_1.1_Planificación_y_gestión_del_turismo]</definedName>
    <definedName name="Cámara_de_Comercio_Categoría_1.2_Productos_y_actividades_turísticas" localSheetId="11">Tabla_Cámara_de_Comercio_Categoría_1.2_Productos_y_actividades_turísticas[Cámara_de_Comercio_Categoría_1.2_Productos_y_actividades_turísticas]</definedName>
    <definedName name="Cámara_de_Comercio_Categoría_1.2_Productos_y_actividades_turísticas" localSheetId="14">Tabla_Cámara_de_Comercio_Categoría_1.2_Productos_y_actividades_turísticas[Cámara_de_Comercio_Categoría_1.2_Productos_y_actividades_turísticas]</definedName>
    <definedName name="Cámara_de_Comercio_Categoría_1.2_Productos_y_actividades_turísticas" localSheetId="12">Tabla_Cámara_de_Comercio_Categoría_1.2_Productos_y_actividades_turísticas[Cámara_de_Comercio_Categoría_1.2_Productos_y_actividades_turísticas]</definedName>
    <definedName name="Cámara_de_Comercio_Categoría_1.2_Productos_y_actividades_turísticas">Tabla_Cámara_de_Comercio_Categoría_1.2_Productos_y_actividades_turísticas[Cámara_de_Comercio_Categoría_1.2_Productos_y_actividades_turísticas]</definedName>
    <definedName name="Cámara_de_Comercio_Categoría_1.3_Fortalecimiento_de_capacidades_humanas" localSheetId="11">Tabla_Cámara_de_Comercio_Categoría_1.3_Fortalecimiento_de_capacidades_humanas[Cámara_de_Comercio_Categoría_1.3_Fortalecimiento_de_capacidades_humanas]</definedName>
    <definedName name="Cámara_de_Comercio_Categoría_1.3_Fortalecimiento_de_capacidades_humanas" localSheetId="14">Tabla_Cámara_de_Comercio_Categoría_1.3_Fortalecimiento_de_capacidades_humanas[Cámara_de_Comercio_Categoría_1.3_Fortalecimiento_de_capacidades_humanas]</definedName>
    <definedName name="Cámara_de_Comercio_Categoría_1.3_Fortalecimiento_de_capacidades_humanas" localSheetId="12">Tabla_Cámara_de_Comercio_Categoría_1.3_Fortalecimiento_de_capacidades_humanas[Cámara_de_Comercio_Categoría_1.3_Fortalecimiento_de_capacidades_humanas]</definedName>
    <definedName name="Cámara_de_Comercio_Categoría_1.3_Fortalecimiento_de_capacidades_humanas">Tabla_Cámara_de_Comercio_Categoría_1.3_Fortalecimiento_de_capacidades_humanas[Cámara_de_Comercio_Categoría_1.3_Fortalecimiento_de_capacidades_humanas]</definedName>
    <definedName name="Cámara_de_Comercio_Categoría_1.4_Fortalecimiento_de_capacidades_productivas" localSheetId="11">Tabla_Cámara_de_Comercio_Categoría_1.4_Fortalecimiento_de_capacidades_productivas[Cámara_de_Comercio_Categoría_1.4_Fortalecimiento_de_capacidades_productivas]</definedName>
    <definedName name="Cámara_de_Comercio_Categoría_1.4_Fortalecimiento_de_capacidades_productivas" localSheetId="14">Tabla_Cámara_de_Comercio_Categoría_1.4_Fortalecimiento_de_capacidades_productivas[Cámara_de_Comercio_Categoría_1.4_Fortalecimiento_de_capacidades_productivas]</definedName>
    <definedName name="Cámara_de_Comercio_Categoría_1.4_Fortalecimiento_de_capacidades_productivas" localSheetId="12">Tabla_Cámara_de_Comercio_Categoría_1.4_Fortalecimiento_de_capacidades_productivas[Cámara_de_Comercio_Categoría_1.4_Fortalecimiento_de_capacidades_productivas]</definedName>
    <definedName name="Cámara_de_Comercio_Categoría_1.4_Fortalecimiento_de_capacidades_productivas">Tabla_Cámara_de_Comercio_Categoría_1.4_Fortalecimiento_de_capacidades_productivas[Cámara_de_Comercio_Categoría_1.4_Fortalecimiento_de_capacidades_productivas]</definedName>
    <definedName name="Cámara_de_Comercio_Categoría_1.5_Calidad_accesibilidad_sostenibilidad_y_seguridad_seguridad_en_el_turismo" localSheetId="11">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4">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2">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Tabla_Cámara_de_Comercio_Categoría_1.5_Calidad_accesibilidad_sostenibilidad_y_seguridad_seguridad_en_el_turismo[Cámara_de_Comercio_Categoría_1.5_Calidad_accesibilidad_sostenibilidad_y_seguridad_seguridad_en_el_turismo]</definedName>
    <definedName name="Cámara_de_Comercio_Categoría_1.6_Innovación_y_transformación_digital_en_el_turismo" localSheetId="11">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4">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2">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Tabla_Cámara_de_Comercio_Categoría_1.6_Innovación_y_transformación_digital_en_el_turismo[Cámara_de_Comercio_Categoría_1.6_Innovación_y_transformación_digital_en_el_turismo]</definedName>
    <definedName name="Cámara_de_Comercio_Categoría_1.7_Evaluación_de_resultados_o_de_impacto" localSheetId="11">Tabla_Cámara_de_Comercio_Categoría_1.7_Evaluación_de_resultados_o_de_impacto[Cámara_de_Comercio_Categoría_1.7_Evaluación_de_resultados_o_de_impacto]</definedName>
    <definedName name="Cámara_de_Comercio_Categoría_1.7_Evaluación_de_resultados_o_de_impacto" localSheetId="14">Tabla_Cámara_de_Comercio_Categoría_1.7_Evaluación_de_resultados_o_de_impacto[Cámara_de_Comercio_Categoría_1.7_Evaluación_de_resultados_o_de_impacto]</definedName>
    <definedName name="Cámara_de_Comercio_Categoría_1.7_Evaluación_de_resultados_o_de_impacto" localSheetId="12">Tabla_Cámara_de_Comercio_Categoría_1.7_Evaluación_de_resultados_o_de_impacto[Cámara_de_Comercio_Categoría_1.7_Evaluación_de_resultados_o_de_impacto]</definedName>
    <definedName name="Cámara_de_Comercio_Categoría_1.7_Evaluación_de_resultados_o_de_impacto">Tabla_Cámara_de_Comercio_Categoría_1.7_Evaluación_de_resultados_o_de_impacto[Cámara_de_Comercio_Categoría_1.7_Evaluación_de_resultados_o_de_impacto]</definedName>
    <definedName name="Cámara_de_Comercio_Categoría_2.1_Estudios_de_prefactibilidad_y_factibilidad" localSheetId="11">Tabla_Cámara_de_Comercio_Categoría_2.1_Estudios_de_prefactibilidad_y_factibilidad[Cámara_de_Comercio_Categoría_2.1_Estudios_de_prefactibilidad_y_factibilidad]</definedName>
    <definedName name="Cámara_de_Comercio_Categoría_2.1_Estudios_de_prefactibilidad_y_factibilidad" localSheetId="14">Tabla_Cámara_de_Comercio_Categoría_2.1_Estudios_de_prefactibilidad_y_factibilidad[Cámara_de_Comercio_Categoría_2.1_Estudios_de_prefactibilidad_y_factibilidad]</definedName>
    <definedName name="Cámara_de_Comercio_Categoría_2.1_Estudios_de_prefactibilidad_y_factibilidad" localSheetId="12">Tabla_Cámara_de_Comercio_Categoría_2.1_Estudios_de_prefactibilidad_y_factibilidad[Cámara_de_Comercio_Categoría_2.1_Estudios_de_prefactibilidad_y_factibilidad]</definedName>
    <definedName name="Cámara_de_Comercio_Categoría_2.1_Estudios_de_prefactibilidad_y_factibilidad">Tabla_Cámara_de_Comercio_Categoría_2.1_Estudios_de_prefactibilidad_y_factibilidad[Cámara_de_Comercio_Categoría_2.1_Estudios_de_prefactibilidad_y_factibilidad]</definedName>
    <definedName name="Cámara_de_Comercio_Categoría_2.2_Estudios_y_diseños_de_infraestructura_turística" localSheetId="11">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4">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2">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Tabla_Cámara_de_Comercio_Categoría_2.2_Estudios_y_diseños_de_infraestructura_turística[Cámara_de_Comercio_Categoría_2.2_Estudios_y_diseños_de_infraestructura_turística]</definedName>
    <definedName name="Cámara_de_Comercio_Categoría_2.3_Construcción_de_obras_de_infraestructura_turística" localSheetId="11">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4">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2">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Tabla_Cámara_de_Comercio_Categoría_2.3_Construcción_de_obras_de_infraestructura_turística[Cámara_de_Comercio_Categoría_2.3_Construcción_de_obras_de_infraestructura_turística]</definedName>
    <definedName name="Cámara_de_Comercio_Categoría_2.4_Proyectos_integrales_de_construcción_de_obras_de_infraestructura_turística" localSheetId="11">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4">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2">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5_Ejecución_de_reparaciones_locativas_y_embellecimiento_de_fachadas" localSheetId="11">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4">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2">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Tabla_Cámara_de_Comercio_Categoría_2.5_Ejecución_de_reparaciones_locativas_y_embellecimiento_de_fachadas[Cámara_de_Comercio_Categoría_2.5_Ejecución_de_reparaciones_locativas_y_embellecimiento_de_fachadas]</definedName>
    <definedName name="Cámara_de_Comercio_Categoría_2.6_Estímulos_para_la_implementación_de_soluciones_sostenibles_para_la_planta_turística" localSheetId="11">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4">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2">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3.1_Investigación_de_mercados_y_análisis_sectorial_en_destinos_turísticos" localSheetId="11">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4">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2">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Tabla_Cámara_de_Comercio_Categoría_3.1_Investigación_de_mercados_y_análisis_sectorial_en_destinos_turísticos[Cámara_de_Comercio_Categoría_3.1_Investigación_de_mercados_y_análisis_sectorial_en_destinos_turísticos]</definedName>
    <definedName name="Cámara_de_Comercio_Categoría_3.2_Diseño_de_marca_o_conceptualización_de_estrategias_promocionales" localSheetId="11">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4">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2">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Tabla_Cámara_de_Comercio_Categoría_3.2_Diseño_de_marca_o_conceptualización_de_estrategias_promocionales[Cámara_de_Comercio_Categoría_3.2_Diseño_de_marca_o_conceptualización_de_estrategias_promocionales]</definedName>
    <definedName name="Cámara_de_Comercio_Categoría_3.3_Organización_y_participación_en_eventos_turísticos_o_promocionales_nacionales_y_regionales" localSheetId="11">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4">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2">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4_Estrategias_para_la_promoción_de_atractivos_rutas_experiencias_y_o_destinos_a_nivel_nacional_y_regional">Listas!$K$349</definedName>
    <definedName name="Cámara_de_Comercio_Categoría_3.5_Estrategias_para_la_promoción_de_atractivos_productos__rutas_experiencias_y_o_destinos_colombianos_a_nivel_internacional">Listas!$K$359</definedName>
    <definedName name="Cámara_de_Comercio_Categoría_4.1_Turismo_responsable" localSheetId="11">Tabla_Cámara_de_Comercio_Categoría_4.1_Turismo_responsable[Cámara_de_Comercio_Categoría_4.1_Turismo_responsable]</definedName>
    <definedName name="Cámara_de_Comercio_Categoría_4.1_Turismo_responsable" localSheetId="14">Tabla_Cámara_de_Comercio_Categoría_4.1_Turismo_responsable[Cámara_de_Comercio_Categoría_4.1_Turismo_responsable]</definedName>
    <definedName name="Cámara_de_Comercio_Categoría_4.1_Turismo_responsable" localSheetId="12">Tabla_Cámara_de_Comercio_Categoría_4.1_Turismo_responsable[Cámara_de_Comercio_Categoría_4.1_Turismo_responsable]</definedName>
    <definedName name="Cámara_de_Comercio_Categoría_4.1_Turismo_responsable">Tabla_Cámara_de_Comercio_Categoría_4.1_Turismo_responsable[Cámara_de_Comercio_Categoría_4.1_Turismo_responsable]</definedName>
    <definedName name="Cámara_de_Comercio_Categoría_4.2_Turismo_Social" localSheetId="11">Tabla_Cámara_de_Comercio_Categoría_4.2_Turismo_Social[Cámara_de_Comercio_Categoría_4.2_Turismo_Social]</definedName>
    <definedName name="Cámara_de_Comercio_Categoría_4.2_Turismo_Social" localSheetId="14">Tabla_Cámara_de_Comercio_Categoría_4.2_Turismo_Social[Cámara_de_Comercio_Categoría_4.2_Turismo_Social]</definedName>
    <definedName name="Cámara_de_Comercio_Categoría_4.2_Turismo_Social" localSheetId="12">Tabla_Cámara_de_Comercio_Categoría_4.2_Turismo_Social[Cámara_de_Comercio_Categoría_4.2_Turismo_Social]</definedName>
    <definedName name="Cámara_de_Comercio_Categoría_4.2_Turismo_Social">Tabla_Cámara_de_Comercio_Categoría_4.2_Turismo_Social[Cámara_de_Comercio_Categoría_4.2_Turismo_Social]</definedName>
    <definedName name="Cámara_de_Comercio_Categoría_5.1_Financiación_de_programas_de_mitigación_de_impacto_de_situaciones_de_emergencia" localSheetId="11">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4">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2">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Tabla_Cámara_de_Comercio_Categoría_5.1_Financiación_de_programas_de_mitigación_de_impacto_de_situaciones_de_emergencia[Cámara_de_Comercio_Categoría_5.1_Financiación_de_programas_de_mitigación_de_impacto_de_situaciones_de_emergencia]</definedName>
    <definedName name="Capacitador" localSheetId="11">Tabla1071[Capacitador]</definedName>
    <definedName name="Capacitador" localSheetId="14">Tabla1071[Capacitador]</definedName>
    <definedName name="Capacitador" localSheetId="12">Tabla1071[Capacitador]</definedName>
    <definedName name="Capacitador">Tabla1071[Capacitador]</definedName>
    <definedName name="Caquetá" localSheetId="11">Tabla_Caquetá[Caquetá]</definedName>
    <definedName name="Caquetá" localSheetId="14">Tabla_Caquetá[Caquetá]</definedName>
    <definedName name="Caquetá" localSheetId="12">Tabla_Caquetá[Caquetá]</definedName>
    <definedName name="Caquetá">Tabla_Caquetá[Caquetá]</definedName>
    <definedName name="Casanare" localSheetId="11">Tabla_Casanare[Casanare]</definedName>
    <definedName name="Casanare" localSheetId="14">Tabla_Casanare[Casanare]</definedName>
    <definedName name="Casanare" localSheetId="12">Tabla_Casanare[Casanare]</definedName>
    <definedName name="Casanare">Tabla_Casanare[Casanare]</definedName>
    <definedName name="Categoría">#REF!</definedName>
    <definedName name="Categoría_1.1_Planificación_y_gestión_del_turismo">#REF!</definedName>
    <definedName name="Categoría_1.3_Fortalecimiento_de_capacidades_humanas">#REF!</definedName>
    <definedName name="Categoría_1.4_Fortalecimiento_de_capacidades_productivas">#REF!</definedName>
    <definedName name="Categoría_1.5_Calidad_accesibilidad_y_sostenibilidad_en_el_turismo">#REF!</definedName>
    <definedName name="Categoría_1.6_Innovación_y_transformación_digital_en_el_turismo">#REF!</definedName>
    <definedName name="Categoría_1.7_Evaluación_de_resultados_o_de_impacto">#REF!</definedName>
    <definedName name="Categoría_2.1_Estudios_de_prefactibilidad_y_factibilidad">#REF!</definedName>
    <definedName name="Categoría_2.2_Estudios_y_diseños_de_infraestructura_turística">#REF!</definedName>
    <definedName name="Categoría_2.3_Construcción_de_obras_de_infraestructura_turística">#REF!</definedName>
    <definedName name="Categoría_2.4_Proyectos_integrales_de_construcción_de_obras_de_infraestructura_turística">#REF!</definedName>
    <definedName name="Categoría_2.5_Ejecución_de_reparaciones_locativas_y_embellecimiento_de_fachadas">#REF!</definedName>
    <definedName name="Categoría_2.6_Implementación_de_soluciones_sostenibles_para_la_planta_turística">#REF!</definedName>
    <definedName name="Categoría_3.1_Investigación_de_mercados_y_análisis_sectorial">#REF!</definedName>
    <definedName name="Categoría_3.2_Diseño_de_marca_o_conceptualización_de_estrategia_promocional">#REF!</definedName>
    <definedName name="Categoría_3.3_Organización_y_participación_en_eventos_turísticos_o_promocionales_nacionales_y_regionales">#REF!</definedName>
    <definedName name="Categoría_3.4_Estrategias_para_la_promoción_de_atractivos_rutas_experiencias_o_destinos_a_nivel_nacional_y_regional">#REF!</definedName>
    <definedName name="Categoría_3.5_Estrategias_para_la_promoción_de_atractivos_rutas_experiencias_o_destinos_colombianos_a_nivel_internacional">#REF!</definedName>
    <definedName name="Categoría_4.1_Turismo_responsable">#REF!</definedName>
    <definedName name="Categoría_4.2_Turismo_social">#REF!</definedName>
    <definedName name="Categoría_5.1_Financiación_de_programas_de_mitigación_de_impacto_de_situaciones_de_emergencia">#REF!</definedName>
    <definedName name="Categoría_municipio">Tabla918[Categoría_municipio]</definedName>
    <definedName name="Cauca" localSheetId="11">Tabla_Cauca[Cauca]</definedName>
    <definedName name="Cauca" localSheetId="14">Tabla_Cauca[Cauca]</definedName>
    <definedName name="Cauca" localSheetId="12">Tabla_Cauca[Cauca]</definedName>
    <definedName name="Cauca">Tabla_Cauca[Cauca]</definedName>
    <definedName name="Certificaciones">#REF!</definedName>
    <definedName name="Certificaciones_y_o_permisos">Tabla1129[Certificaciones_y_o_permisos]</definedName>
    <definedName name="Cesar" localSheetId="11">Tabla_Cesar[Cesar]</definedName>
    <definedName name="Cesar" localSheetId="14">Tabla_Cesar[Cesar]</definedName>
    <definedName name="Cesar" localSheetId="12">Tabla_Cesar[Cesar]</definedName>
    <definedName name="Cesar">Tabla_Cesar[Cesar]</definedName>
    <definedName name="Chocó" localSheetId="11">Tabla_Chocó[Chocó]</definedName>
    <definedName name="Chocó" localSheetId="14">Tabla_Chocó[Chocó]</definedName>
    <definedName name="Chocó" localSheetId="12">Tabla_Chocó[Chocó]</definedName>
    <definedName name="Chocó">Tabla_Chocó[Chocó]</definedName>
    <definedName name="Clase_de_rubro_A">#REF!</definedName>
    <definedName name="Clase_de_rubro_B">#REF!</definedName>
    <definedName name="Clases_de_rubro" localSheetId="11">Tabla636[Clases_de_rubro]</definedName>
    <definedName name="Clases_de_rubro" localSheetId="14">Tabla636[Clases_de_rubro]</definedName>
    <definedName name="Clases_de_rubro" localSheetId="12">Tabla636[Clases_de_rubro]</definedName>
    <definedName name="Clases_de_rubro">Tabla636[Clases_de_rubro]</definedName>
    <definedName name="Clasificación_PND" localSheetId="11">Tabla_Clasificación_PND[Clasificación_PND]</definedName>
    <definedName name="Clasificación_PND" localSheetId="14">Tabla_Clasificación_PND[Clasificación_PND]</definedName>
    <definedName name="Clasificación_PND" localSheetId="12">Tabla_Clasificación_PND[Clasificación_PND]</definedName>
    <definedName name="Clasificación_PND">Tabla_Clasificación_PND[Clasificación_PND]</definedName>
    <definedName name="Clasificación_PST" localSheetId="11">Tabla_Clasificación_PST[Clasificación_PST]</definedName>
    <definedName name="Clasificación_PST" localSheetId="14">Tabla_Clasificación_PST[Clasificación_PST]</definedName>
    <definedName name="Clasificación_PST" localSheetId="12">Tabla_Clasificación_PST[Clasificación_PST]</definedName>
    <definedName name="Clasificación_PST">Tabla_Clasificación_PST[Clasificación_PST]</definedName>
    <definedName name="Clasificaciones_excepciones">Tabla919[Clasificaciones_excepciones]</definedName>
    <definedName name="compe">#REF!</definedName>
    <definedName name="Conferencista" localSheetId="11">Tabla1072[Conferencista]</definedName>
    <definedName name="Conferencista" localSheetId="14">Tabla1072[Conferencista]</definedName>
    <definedName name="Conferencista" localSheetId="12">Tabla1072[Conferencista]</definedName>
    <definedName name="Conferencista">Tabla1072[Conferencista]</definedName>
    <definedName name="Consultoría" localSheetId="11">Tabla1073[Consultoría]</definedName>
    <definedName name="Consultoría" localSheetId="14">Tabla1073[Consultoría]</definedName>
    <definedName name="Consultoría" localSheetId="12">Tabla1073[Consultoría]</definedName>
    <definedName name="Consultoría">Tabla1073[Consultoría]</definedName>
    <definedName name="Contratación_de_Personal_Apoyo_administrativo">#REF!</definedName>
    <definedName name="Contratación_de_Personal_Capacitador">#REF!</definedName>
    <definedName name="Contratación_de_Personal_Conferencista">#REF!</definedName>
    <definedName name="Contratación_de_Personal_Consultoría">#REF!</definedName>
    <definedName name="Contratación_de_Personal_Profesional">#REF!</definedName>
    <definedName name="Convergencia_regional" localSheetId="11">Tabla_Convergencia_regional[Convergencia_regional]</definedName>
    <definedName name="Convergencia_regional" localSheetId="14">Tabla_Convergencia_regional[Convergencia_regional]</definedName>
    <definedName name="Convergencia_regional" localSheetId="12">Tabla_Convergencia_regional[Convergencia_regional]</definedName>
    <definedName name="Convergencia_regional">Tabla_Convergencia_regional[Convergencia_regional]</definedName>
    <definedName name="Córdoba" localSheetId="11">Tabla_Córdoba[Córdoba]</definedName>
    <definedName name="Córdoba" localSheetId="14">Tabla_Córdoba[Córdoba]</definedName>
    <definedName name="Córdoba" localSheetId="12">Tabla_Córdoba[Córdoba]</definedName>
    <definedName name="Córdoba">Tabla_Córdoba[Córdoba]</definedName>
    <definedName name="Corporación_de_turismo_o_fondo_mixto_regional_de_turismo_2.6_Estímulos_para_la_implementación_de_soluciones_sostenibles_para_la_planta_turística">Listas!$G$321</definedName>
    <definedName name="Corporación_de_turismo_o_fondo_mixto_regional_de_turismo_Categoría_1.1_Planificación_y_gestión_del_turismo" localSheetId="11">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4">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2">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2_Productos_y_actividades_turísticas" localSheetId="11">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4">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2">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3_Fortalecimiento_de_capacidades_humanas" localSheetId="11">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4">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2">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4_Fortalecimiento_de_capacidades_productivas" localSheetId="11">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4">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2">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5_Calidad_accesibilidad_sostenibilidad_y_seguridad_seguridad_en_el_turismo">Listas!$G$243</definedName>
    <definedName name="Corporación_de_turismo_o_fondo_mixto_regional_de_turismo_Categoría_1.6_Innovación_y_transformación_digital_en_el_turismo" localSheetId="11">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4">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2">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7_Evaluación_de_resultados_o_de_impacto" localSheetId="11">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4">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2">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2.1_Estudios_de_prefactibilidad_y_factibilidad" localSheetId="11">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4">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2">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3_Construcción_de_obras_de_infraestructura_turística" localSheetId="11">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4">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2">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4_Proyectos_integrales_de_construcción_de_obras_de_infraestructura_turística">Listas!$G$296</definedName>
    <definedName name="Corporación_de_turismo_o_fondo_mixto_regional_de_turismo_Categoría_2.5_Ejecución_de_reparaciones_locativas_y_embellecimiento_de_fachadas">Listas!$G$315</definedName>
    <definedName name="Corporación_de_turismo_o_fondo_mixto_regional_de_turismo_Categoría_2.6_Estímulos_para_la_implementación_de_soluciones_sostenibles_para_la_planta_turística">Listas!$G$321</definedName>
    <definedName name="Corporación_de_turismo_o_fondo_mixto_regional_de_turismo_Categoría_2.6_Implementación_de_soluciones_sostenibles_para_la_planta_turística">Listas!$G$321</definedName>
    <definedName name="Corporación_de_turismo_o_fondo_mixto_regional_de_turismo_Categoría_3.1_Investigación_de_mercados_y_análisis_sectorial_en_destinos_turísticos">Listas!$G$327:$G$329</definedName>
    <definedName name="Corporación_de_turismo_o_fondo_mixto_regional_de_turismo_Categoría_3.2_Diseño_de_marca_o_conceptualización_de_estrategias_promocionales">Listas!$G$335</definedName>
    <definedName name="Corporación_de_turismo_o_fondo_mixto_regional_de_turismo_Categoría_3.3_Organización_y_participación_en_eventos_turísticos_o_promocionales_nacionales_y_regionales">Listas!$G$341:$G$342</definedName>
    <definedName name="Corporación_de_turismo_o_fondo_mixto_regional_de_turismo_Categoría_3.4_Estrategias_para_la_promoción_de_atractivos_rutas_experiencias_y_o_destinos_a_nivel_nacional_y_regional">Listas!$G$349:$G$353</definedName>
    <definedName name="Corporación_de_turismo_o_fondo_mixto_regional_de_turismo_Categoría_3.5_Estrategias_para_la_promoción_de_atractivos_productos__rutas_experiencias_y_o_destinos_colombianos_a_nivel_internacional">Listas!$G$359</definedName>
    <definedName name="Corporación_de_turismo_o_fondo_mixto_regional_de_turismo_Categoría_4.1_Turismo_responsable" localSheetId="11">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4">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2">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2_Turismo_Social" localSheetId="11">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4">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2">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Tabla_Corporación_de_turismo_o_fondo_mixto_regional_de_turismo_Categoría_4.2_Turismo_Social[Corporación_de_turismo_o_fondo_mixto_regional_de_turismo_Categoría_4.2_Turismo_Social]</definedName>
    <definedName name="Corporación_de_turismo_o_fondo_mixto_regional_de_turismo_Categoría_5.1_Financiación_de_programas_de_mitigación_de_impacto_de_situaciones_de_emergencia">Listas!$G$395</definedName>
    <definedName name="Costos_administrativos__papelería__alquiler_de_oficina_temporal__seguros__comunicaciones__servicios_domiciliarios__entre_otros.">#REF!</definedName>
    <definedName name="Costos_y_o_gastos_indirectos">Tabla1127[Costos_y_o_gastos indirectos]</definedName>
    <definedName name="Criterios_sostenibilidad" localSheetId="14">Tabla1296[Criterios_sostenibilidad]</definedName>
    <definedName name="Criterios_sostenibilidad" localSheetId="12">Tabla1296[Criterios_sostenibilidad]</definedName>
    <definedName name="Criterios_sostenibilidad">Tabla1296[Criterios_sostenibilidad]</definedName>
    <definedName name="Cundinamarca" localSheetId="11">Tabla_Cundinamarca[Cundinamarca]</definedName>
    <definedName name="Cundinamarca" localSheetId="14">Tabla_Cundinamarca[Cundinamarca]</definedName>
    <definedName name="Cundinamarca" localSheetId="12">Tabla_Cundinamarca[Cundinamarca]</definedName>
    <definedName name="Cundinamarca">Tabla_Cundinamarca[Cundinamarca]</definedName>
    <definedName name="Democratización_del_turismo_como_fuerza_transformadora_para_una_cultura_de_paz" localSheetId="11">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4">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2">Tabla_Democratización_del_turismo_como_fuerza_transformadora_para_una_cultura_de_paz[Democratización_del_turismo_como_fuerza_transformadora_para_una_cultura_de_paz]</definedName>
    <definedName name="Democratización_del_turismo_como_fuerza_transformadora_para_una_cultura_de_paz">Tabla_Democratización_del_turismo_como_fuerza_transformadora_para_una_cultura_de_paz[Democratización_del_turismo_como_fuerza_transformadora_para_una_cultura_de_paz]</definedName>
    <definedName name="Departamento_ubicación" localSheetId="11">Tabla_Departamento_ubicación[Departamento_ubicación]</definedName>
    <definedName name="Departamento_ubicación" localSheetId="14">Tabla_Departamento_ubicación[Departamento_ubicación]</definedName>
    <definedName name="Departamento_ubicación" localSheetId="12">Tabla_Departamento_ubicación[Departamento_ubicación]</definedName>
    <definedName name="Departamento_ubicación">Tabla_Departamento_ubicación[Departamento_ubicación]</definedName>
    <definedName name="Departamentos">Listas!$E$32:$AL$32</definedName>
    <definedName name="Derecho_humano_a_la_alimentación" localSheetId="11">Tabla_Derecho_humano_a_la_alimentación[Derecho_humano_a_la_alimentación]</definedName>
    <definedName name="Derecho_humano_a_la_alimentación" localSheetId="14">Tabla_Derecho_humano_a_la_alimentación[Derecho_humano_a_la_alimentación]</definedName>
    <definedName name="Derecho_humano_a_la_alimentación" localSheetId="12">Tabla_Derecho_humano_a_la_alimentación[Derecho_humano_a_la_alimentación]</definedName>
    <definedName name="Derecho_humano_a_la_alimentación">Tabla_Derecho_humano_a_la_alimentación[Derecho_humano_a_la_alimentación]</definedName>
    <definedName name="Desarrollo_de_eventos_Afluencia_Alta">#REF!</definedName>
    <definedName name="Desarrollo_de_eventos_Afluencia_Media_Baja">#REF!</definedName>
    <definedName name="Desarrollo_de_eventos_Stands">#REF!</definedName>
    <definedName name="Desarrollos_Tecnológicos_Páginas_Web_MINCIT">#REF!</definedName>
    <definedName name="Desarrollos_Tecnológicos_Software">#REF!</definedName>
    <definedName name="Desmontaje">Tabla976[Desmontaje]</definedName>
    <definedName name="DIRECTOS">#REF!</definedName>
    <definedName name="Diseño_de_material_técnico" localSheetId="11">Tabla1096[Diseño_de_material_técnico]</definedName>
    <definedName name="Diseño_de_material_técnico" localSheetId="14">Tabla1096[Diseño_de_material_técnico]</definedName>
    <definedName name="Diseño_de_material_técnico" localSheetId="12">Tabla1096[Diseño_de_material_técnico]</definedName>
    <definedName name="Diseño_de_material_técnico">Tabla1096[Diseño_de_material_técnico]</definedName>
    <definedName name="Distribución" localSheetId="11">Tabla1101[Distribución]</definedName>
    <definedName name="Distribución" localSheetId="14">Tabla1101[Distribución]</definedName>
    <definedName name="Distribución" localSheetId="12">Tabla1101[Distribución]</definedName>
    <definedName name="Distribución">Tabla1101[Distribución]</definedName>
    <definedName name="Dotación">Tabla1114[Dotación]</definedName>
    <definedName name="Ensayo1" localSheetId="11">Tabla_Proy1[Proy1]</definedName>
    <definedName name="Ensayo1" localSheetId="14">Tabla_Proy1[Proy1]</definedName>
    <definedName name="Ensayo1" localSheetId="12">Tabla_Proy1[Proy1]</definedName>
    <definedName name="Ensayo1">Tabla_Proy1[Proy1]</definedName>
    <definedName name="Entidad_Territorial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1.1_Planificación_y_gestión_del_turismo" localSheetId="11">Tabla_Entidad_Territorial_Categoría_Categoría_1.1_Planificación_y_gestión_del_turismo[Entidad_Territorial_Categoría_1.1_Planificación_y_gestión_del_turismo]</definedName>
    <definedName name="Entidad_Territorial_Categoría_1.1_Planificación_y_gestión_del_turismo" localSheetId="14">Tabla_Entidad_Territorial_Categoría_Categoría_1.1_Planificación_y_gestión_del_turismo[Entidad_Territorial_Categoría_1.1_Planificación_y_gestión_del_turismo]</definedName>
    <definedName name="Entidad_Territorial_Categoría_1.1_Planificación_y_gestión_del_turismo">Tabla_Entidad_Territorial_Categoría_Categoría_1.1_Planificación_y_gestión_del_turismo[Entidad_Territorial_Categoría_1.1_Planificación_y_gestión_del_turismo]</definedName>
    <definedName name="Entidad_Territorial_Categoría_1.2_Productos_y_actividades_turísticas" localSheetId="11">Tabla_Entidad_Territorial_Categoría_1.2_Productos_y_actividades_turísticas[Entidad_Territorial_Categoría_1.2_Productos_y_actividades_turísticas]</definedName>
    <definedName name="Entidad_Territorial_Categoría_1.2_Productos_y_actividades_turísticas" localSheetId="14">Tabla_Entidad_Territorial_Categoría_1.2_Productos_y_actividades_turísticas[Entidad_Territorial_Categoría_1.2_Productos_y_actividades_turísticas]</definedName>
    <definedName name="Entidad_Territorial_Categoría_1.2_Productos_y_actividades_turísticas" localSheetId="12">Tabla_Entidad_Territorial_Categoría_1.2_Productos_y_actividades_turísticas[Entidad_Territorial_Categoría_1.2_Productos_y_actividades_turísticas]</definedName>
    <definedName name="Entidad_Territorial_Categoría_1.2_Productos_y_actividades_turísticas">Tabla_Entidad_Territorial_Categoría_1.2_Productos_y_actividades_turísticas[Entidad_Territorial_Categoría_1.2_Productos_y_actividades_turísticas]</definedName>
    <definedName name="Entidad_Territorial_Categoría_1.3_Fortalecimiento_de_capacidades_humanas" localSheetId="11">Tabla_Entidad_Territorial_Categoría_1.3_Fortalecimiento_de_capacidades_humanas[Entidad_Territorial_Categoría_1.3_Fortalecimiento_de_capacidades_humanas]</definedName>
    <definedName name="Entidad_Territorial_Categoría_1.3_Fortalecimiento_de_capacidades_humanas" localSheetId="14">Tabla_Entidad_Territorial_Categoría_1.3_Fortalecimiento_de_capacidades_humanas[Entidad_Territorial_Categoría_1.3_Fortalecimiento_de_capacidades_humanas]</definedName>
    <definedName name="Entidad_Territorial_Categoría_1.3_Fortalecimiento_de_capacidades_humanas" localSheetId="12">Tabla_Entidad_Territorial_Categoría_1.3_Fortalecimiento_de_capacidades_humanas[Entidad_Territorial_Categoría_1.3_Fortalecimiento_de_capacidades_humanas]</definedName>
    <definedName name="Entidad_Territorial_Categoría_1.3_Fortalecimiento_de_capacidades_humanas">Tabla_Entidad_Territorial_Categoría_1.3_Fortalecimiento_de_capacidades_humanas[Entidad_Territorial_Categoría_1.3_Fortalecimiento_de_capacidades_humanas]</definedName>
    <definedName name="Entidad_Territorial_Categoría_1.4_Fortalecimiento_de_capacidades_productivas" localSheetId="11">Tabla_Entidad_Territorial_Categoría_1.4_Fortalecimiento_de_capacidades_productivas[Entidad_Territorial_Categoría_1.4_Fortalecimiento_de_capacidades_productivas]</definedName>
    <definedName name="Entidad_Territorial_Categoría_1.4_Fortalecimiento_de_capacidades_productivas" localSheetId="14">Tabla_Entidad_Territorial_Categoría_1.4_Fortalecimiento_de_capacidades_productivas[Entidad_Territorial_Categoría_1.4_Fortalecimiento_de_capacidades_productivas]</definedName>
    <definedName name="Entidad_Territorial_Categoría_1.4_Fortalecimiento_de_capacidades_productivas" localSheetId="12">Tabla_Entidad_Territorial_Categoría_1.4_Fortalecimiento_de_capacidades_productivas[Entidad_Territorial_Categoría_1.4_Fortalecimiento_de_capacidades_productivas]</definedName>
    <definedName name="Entidad_Territorial_Categoría_1.4_Fortalecimiento_de_capacidades_productivas">Tabla_Entidad_Territorial_Categoría_1.4_Fortalecimiento_de_capacidades_productivas[Entidad_Territorial_Categoría_1.4_Fortalecimiento_de_capacidades_productivas]</definedName>
    <definedName name="Entidad_Territorial_Categoría_1.5_Calidad_accesibilidad_sostenibilidad_y_seguridad_seguridad_en_el_turismo" localSheetId="11">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4">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2">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Tabla_Entidad_Territorial_Categoría_1.5_Calidad_accesibilidad_sostenibilidad_y_seguridad_seguridad_en_el_turismo[Entidad_Territorial_Categoría_1.5_Calidad_accesibilidad_sostenibilidad_y_seguridad_seguridad_en_el_turismo]</definedName>
    <definedName name="Entidad_Territorial_Categoría_1.7_Evaluación_de_resultados_o_de_impacto" localSheetId="11">Tabla_Entidad_Territorial_Categoría_1.7_Evaluación_de_resultados_o_de_impacto[Entidad_Territorial_Categoría_1.7_Evaluación_de_resultados_o_de_impacto]</definedName>
    <definedName name="Entidad_Territorial_Categoría_1.7_Evaluación_de_resultados_o_de_impacto" localSheetId="14">Tabla_Entidad_Territorial_Categoría_1.7_Evaluación_de_resultados_o_de_impacto[Entidad_Territorial_Categoría_1.7_Evaluación_de_resultados_o_de_impacto]</definedName>
    <definedName name="Entidad_Territorial_Categoría_1.7_Evaluación_de_resultados_o_de_impacto" localSheetId="12">Tabla_Entidad_Territorial_Categoría_1.7_Evaluación_de_resultados_o_de_impacto[Entidad_Territorial_Categoría_1.7_Evaluación_de_resultados_o_de_impacto]</definedName>
    <definedName name="Entidad_Territorial_Categoría_1.7_Evaluación_de_resultados_o_de_impacto">Tabla_Entidad_Territorial_Categoría_1.7_Evaluación_de_resultados_o_de_impacto[Entidad_Territorial_Categoría_1.7_Evaluación_de_resultados_o_de_impacto]</definedName>
    <definedName name="Entidad_Territorial_Categoría_2.1_Estudios_de_prefactibilidad_y_factibilidad" localSheetId="11">Tabla_Entidad_Territorial_Categoría_2.1_Estudios_de_prefactibilidad_y_factibilidad[Entidad_Territorial_Categoría_2.1_Estudios_de_prefactibilidad_y_factibilidad]</definedName>
    <definedName name="Entidad_Territorial_Categoría_2.1_Estudios_de_prefactibilidad_y_factibilidad" localSheetId="14">Tabla_Entidad_Territorial_Categoría_2.1_Estudios_de_prefactibilidad_y_factibilidad[Entidad_Territorial_Categoría_2.1_Estudios_de_prefactibilidad_y_factibilidad]</definedName>
    <definedName name="Entidad_Territorial_Categoría_2.1_Estudios_de_prefactibilidad_y_factibilidad" localSheetId="12">Tabla_Entidad_Territorial_Categoría_2.1_Estudios_de_prefactibilidad_y_factibilidad[Entidad_Territorial_Categoría_2.1_Estudios_de_prefactibilidad_y_factibilidad]</definedName>
    <definedName name="Entidad_Territorial_Categoría_2.1_Estudios_de_prefactibilidad_y_factibilidad">Tabla_Entidad_Territorial_Categoría_2.1_Estudios_de_prefactibilidad_y_factibilidad[Entidad_Territorial_Categoría_2.1_Estudios_de_prefactibilidad_y_factibilidad]</definedName>
    <definedName name="Entidad_Territorial_Categoría_2.2_Estudios_y_diseños_de_infraestructura_turística" localSheetId="11">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4">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2">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Tabla_Entidad_Territorial_Categoría_2.2_Estudios_y_diseños_de_infraestructura_turística[Entidad_Territorial_Categoría_2.2_Estudios_y_diseños_de_infraestructura_turística]</definedName>
    <definedName name="Entidad_Territorial_Categoría_2.3_Construcción_de_obras_de_infraestructura_turística" localSheetId="11">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4">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2">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Tabla_Entidad_Territorial_Categoría_2.3_Construcción_de_obras_de_infraestructura_turística[Entidad_Territorial_Categoría_2.3_Construcción_de_obras_de_infraestructura_turística]</definedName>
    <definedName name="Entidad_Territorial_Categoría_2.4_Proyectos_integrales_de_construcción_de_obras_de_infraestructura_turística" localSheetId="11">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4">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2">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5_Ejecución_de_reparaciones_locativas_y_embellecimiento_de_fachadas" localSheetId="11">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4">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2">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Tabla_Entidad_Territorial_Categoría_2.5_Ejecución_de_reparaciones_locativas_y_embellecimiento_de_fachadas[Entidad_Territorial_Categoría_2.5_Ejecución_de_reparaciones_locativas_y_embellecimiento_de_fachadas]</definedName>
    <definedName name="Entidad_Territorial_Categoría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3.1_Investigación_de_mercados_y_análisis_sectorial_en_destinos_turísticos" localSheetId="11">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4">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2">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Tabla_Entidad_Territorial_Categoría_3.1_Investigación_de_mercados_y_análisis_sectorial_en_destinos_turísticos[Entidad_Territorial_Categoría_3.1_Investigación_de_mercados_y_análisis_sectorial_en_destinos_turísticos]</definedName>
    <definedName name="Entidad_Territorial_Categoría_3.2_Diseño_de_marca_o_conceptualización_de_estrategias_promocionales" localSheetId="11">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4">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2">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Tabla_Entidad_Territorial_Categoría_3.2_Diseño_de_marca_o_conceptualización_de_estrategias_promocionales[Entidad_Territorial_Categoría_3.2_Diseño_de_marca_o_conceptualización_de_estrategias_promocionales]</definedName>
    <definedName name="Entidad_Territorial_Categoría_3.3_Organización_y_participación_en_eventos_turísticos_o_promocionales_nacionales_y_regionales">Listas!$F$341:$F$343</definedName>
    <definedName name="Entidad_Territorial_Categoría_3.4_Estrategias_para_la_promoción_de_atractivos_rutas_experiencias_y_o_destinos_a_nivel_nacional_y_regional">Listas!$F$349:$F$353</definedName>
    <definedName name="Entidad_Territorial_Categoría_3.5_Estrategias_para_la_promoción_de_atractivos_productos__rutas_experiencias_y_o_destinos_colombianos_a_nivel_internacional">Listas!$F$359</definedName>
    <definedName name="Entidad_Territorial_Categoría_4.1_Turismo_responsable" localSheetId="11">Tabla_Entidad_Territorial_Categoría_4.1_Turismo_responsable[Entidad_Territorial_Categoría_4.1_Turismo_responsable]</definedName>
    <definedName name="Entidad_Territorial_Categoría_4.1_Turismo_responsable" localSheetId="14">Tabla_Entidad_Territorial_Categoría_4.1_Turismo_responsable[Entidad_Territorial_Categoría_4.1_Turismo_responsable]</definedName>
    <definedName name="Entidad_Territorial_Categoría_4.1_Turismo_responsable" localSheetId="12">Tabla_Entidad_Territorial_Categoría_4.1_Turismo_responsable[Entidad_Territorial_Categoría_4.1_Turismo_responsable]</definedName>
    <definedName name="Entidad_Territorial_Categoría_4.1_Turismo_responsable">Tabla_Entidad_Territorial_Categoría_4.1_Turismo_responsable[Entidad_Territorial_Categoría_4.1_Turismo_responsable]</definedName>
    <definedName name="Entidad_Territorial_Categoría_4.2_Turismo_Social" localSheetId="11">Tabla_Entidad_Territorial_Categoría_4.2_Turismo_Social[Entidad_Territorial_Categoría_4.2_Turismo_Social]</definedName>
    <definedName name="Entidad_Territorial_Categoría_4.2_Turismo_Social" localSheetId="14">Tabla_Entidad_Territorial_Categoría_4.2_Turismo_Social[Entidad_Territorial_Categoría_4.2_Turismo_Social]</definedName>
    <definedName name="Entidad_Territorial_Categoría_4.2_Turismo_Social" localSheetId="12">Tabla_Entidad_Territorial_Categoría_4.2_Turismo_Social[Entidad_Territorial_Categoría_4.2_Turismo_Social]</definedName>
    <definedName name="Entidad_Territorial_Categoría_4.2_Turismo_Social">Tabla_Entidad_Territorial_Categoría_4.2_Turismo_Social[Entidad_Territorial_Categoría_4.2_Turismo_Social]</definedName>
    <definedName name="Entidad_Territorial_Categoría_5.1_Financiación_de_programas_de_mitigación_de_impacto_de_situaciones_de_emergencia" localSheetId="11">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4">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2">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Categoría_1.1_Planificación_y_gestión_del_turismo" localSheetId="12">Tabla_Entidad_Territorial_Categoría_Categoría_1.1_Planificación_y_gestión_del_turismo[Entidad_Territorial_Categoría_1.1_Planificación_y_gestión_del_turismo]</definedName>
    <definedName name="Equipo">#REF!</definedName>
    <definedName name="Equipos_para_funcionamiento_del_proyecto">Tabla1125[Servicios_provisionales_de_obra_agua_energía_etc]</definedName>
    <definedName name="Equipos_y_o_maquinaria_para_el_funcionamiento_del_proyecto">Tabla1125[Equipos_y_o_maquinaria_para_el_funcionamiento_del_proyecto]</definedName>
    <definedName name="Esquemas_de_Financiamiento">Tabla1118[Esquemas_de_Financiamiento]</definedName>
    <definedName name="G1._Eventos_Nacionales" localSheetId="11">Tabla1106[G1._Eventos_Nacionales]</definedName>
    <definedName name="G1._Eventos_Nacionales" localSheetId="14">Tabla1106[G1._Eventos_Nacionales]</definedName>
    <definedName name="G1._Eventos_Nacionales" localSheetId="12">Tabla1106[G1._Eventos_Nacionales]</definedName>
    <definedName name="G1._Eventos_Nacionales">Tabla1106[G1._Eventos_Nacionales]</definedName>
    <definedName name="G2._Eventos_en_el_exterior" localSheetId="11">Tabla1107[G2._Eventos_en_el_exterior]</definedName>
    <definedName name="G2._Eventos_en_el_exterior" localSheetId="14">Tabla1107[G2._Eventos_en_el_exterior]</definedName>
    <definedName name="G2._Eventos_en_el_exterior" localSheetId="12">Tabla1107[G2._Eventos_en_el_exterior]</definedName>
    <definedName name="G2._Eventos_en_el_exterior">Tabla1107[G2._Eventos_en_el_exterior]</definedName>
    <definedName name="G3._Misiones_Comerciales_a_nivel_nacional" localSheetId="11">Tabla1108[G3._Misiones_Comerciales_a_nivel_nacional]</definedName>
    <definedName name="G3._Misiones_Comerciales_a_nivel_nacional" localSheetId="14">Tabla1108[G3._Misiones_Comerciales_a_nivel_nacional]</definedName>
    <definedName name="G3._Misiones_Comerciales_a_nivel_nacional" localSheetId="12">Tabla1108[G3._Misiones_Comerciales_a_nivel_nacional]</definedName>
    <definedName name="G3._Misiones_Comerciales_a_nivel_nacional">Tabla1108[G3._Misiones_Comerciales_a_nivel_nacional]</definedName>
    <definedName name="G4._Ruedas_de_negocio_a_nivel_nacional" localSheetId="11">Tabla1109[G4._Ruedas_de_negocio_a_nivel_nacional]</definedName>
    <definedName name="G4._Ruedas_de_negocio_a_nivel_nacional" localSheetId="14">Tabla1109[G4._Ruedas_de_negocio_a_nivel_nacional]</definedName>
    <definedName name="G4._Ruedas_de_negocio_a_nivel_nacional" localSheetId="12">Tabla1109[G4._Ruedas_de_negocio_a_nivel_nacional]</definedName>
    <definedName name="G4._Ruedas_de_negocio_a_nivel_nacional">Tabla1109[G4._Ruedas_de_negocio_a_nivel_nacional]</definedName>
    <definedName name="G5._Viajes_de_familiarización" localSheetId="11">Tabla1110[G5._Viajes_de_familiarización]</definedName>
    <definedName name="G5._Viajes_de_familiarización" localSheetId="14">Tabla1110[G5._Viajes_de_familiarización]</definedName>
    <definedName name="G5._Viajes_de_familiarización" localSheetId="12">Tabla1110[G5._Viajes_de_familiarización]</definedName>
    <definedName name="G5._Viajes_de_familiarización">Tabla1110[G5._Viajes_de_familiarización]</definedName>
    <definedName name="G6._Reuniones_para_mesas_de_trabajo">Tabla1111[G6._Reuniones_para_mesas_de_trabajo]</definedName>
    <definedName name="G7._Misiones_Estudio_Nacionales">Tabla1112[G7._Misiones_Estudio_Nacionales]</definedName>
    <definedName name="G8._Misiones_de_estudio_en_el_exterior">Tabla1113[G8._Misiones_de_estudio_en_el_exterior]</definedName>
    <definedName name="Gastos_de_viajes_alimentación_alojamiento_y_o_transporte_para_Eventos_en_el_exterior">#REF!</definedName>
    <definedName name="Gastos_de_viajes_alimentación_alojamiento_y_o_transporte_para_Eventos_Nacionales">#REF!</definedName>
    <definedName name="Gastos_de_viajes_alimentación_alojamiento_y_o_transporte_para_Misiones_Comerciales">#REF!</definedName>
    <definedName name="Gastos_de_viajes_alimentación_alojamiento_y_o_transporte_para_Misiones_de_estudio_en_el_exterior">#REF!</definedName>
    <definedName name="Gastos_de_viajes_alimentación_alojamiento_y_o_transporte_para_Misiones_de_estudio_nacionales">#REF!</definedName>
    <definedName name="Gastos_de_viajes_alimentación_alojamiento_y_o_transporte_para_Reuniones">#REF!</definedName>
    <definedName name="Gastos_de_viajes_alimentación_alojamiento_y_o_transporte_para_Ruedas_de_Negocio">#REF!</definedName>
    <definedName name="Gastos_de_viajes_alimentación_alojamiento_y_o_transporte_para_Viajes_de_familiarización">#REF!</definedName>
    <definedName name="Gastos_indirectos">#REF!</definedName>
    <definedName name="Gremio_turístico_o_integrado_por_mínimo_10_aportantes_de_la_contribución_parafiscal_Categoría_1.1_Planificación_y_gestión_del_turismo">Listas!$I$207</definedName>
    <definedName name="Gremio_turístico_o_integrado_por_mínimo_10_aportantes_de_la_contribución_parafiscal_Categoría_1.2_Productos_y_actividades_turísticas">Listas!$I$216:$I$217</definedName>
    <definedName name="Gremio_turístico_o_integrado_por_mínimo_10_aportantes_de_la_contribución_parafiscal_Categoría_1.3_Fortalecimiento_de_capacidades_humanas">Listas!$I$224:$I$228</definedName>
    <definedName name="Gremio_turístico_o_integrado_por_mínimo_10_aportantes_de_la_contribución_parafiscal_Categoría_1.4_Fortalecimiento_de_capacidades_productivas">Listas!$I$234:$I$236</definedName>
    <definedName name="Gremio_turístico_o_integrado_por_mínimo_10_aportantes_de_la_contribución_parafiscal_Categoría_1.5_Calidad_accesibilidad_sostenibilidad_y_seguridad_seguridad_en_el_turismo">Listas!$I$243:$I$245</definedName>
    <definedName name="Gremio_turístico_o_integrado_por_mínimo_10_aportantes_de_la_contribución_parafiscal_Categoría_1.6_Innovación_y_transformación_digital_en_el_turismo">Listas!$I$254:$I$255</definedName>
    <definedName name="Gremio_turístico_o_integrado_por_mínimo_10_aportantes_de_la_contribución_parafiscal_Categoría_1.7_Evaluación_de_resultados_o_de_impacto">Listas!$I$261</definedName>
    <definedName name="Gremio_turístico_o_integrado_por_mínimo_10_aportantes_de_la_contribución_parafiscal_Categoría_2.1_Estudios_de_prefactibilidad_y_factibilidad">Listas!$I$267</definedName>
    <definedName name="Gremio_turístico_o_integrado_por_mínimo_10_aportantes_de_la_contribución_parafiscal_Categoría_2.2_Estudios_y_diseños_de_infraestructura_turística">Listas!$I$273</definedName>
    <definedName name="Gremio_turístico_o_integrado_por_mínimo_10_aportantes_de_la_contribución_parafiscal_Categoría_2.3_Construcción_de_obras_de_infraestructura_turística">Listas!$I$279</definedName>
    <definedName name="Gremio_turístico_o_integrado_por_mínimo_10_aportantes_de_la_contribución_parafiscal_Categoría_2.4_Proyectos_integrales_de_construcción_de_obras_de_infraestructura_turística">Listas!$I$296</definedName>
    <definedName name="Gremio_turístico_o_integrado_por_mínimo_10_aportantes_de_la_contribución_parafiscal_Categoría_2.5_Ejecución_de_reparaciones_locativas_y_embellecimiento_de_fachadas">Listas!$I$315</definedName>
    <definedName name="Gremio_turístico_o_integrado_por_mínimo_10_aportantes_de_la_contribución_parafiscal_Categoría_2.6_Estímulos_para_la_implementación_de_soluciones_sostenibles_para_la_planta_turística">Listas!$I$321</definedName>
    <definedName name="Gremio_turístico_o_integrado_por_mínimo_10_aportantes_de_la_contribución_parafiscal_Categoría_2.6_Implementación_de_soluciones_sostenibles_para_la_planta_turística">Listas!$I$321</definedName>
    <definedName name="Gremio_turístico_o_integrado_por_mínimo_10_aportantes_de_la_contribución_parafiscal_Categoría_3.1_Investigación_de_mercados_y_análisis_sectorial_en_destinos_turísticos">Listas!$I$327:$I$328</definedName>
    <definedName name="Gremio_turístico_o_integrado_por_mínimo_10_aportantes_de_la_contribución_parafiscal_Categoría_3.2_Diseño_de_marca_o_conceptualización_de_estrategias_promocionales">Listas!$I$335</definedName>
    <definedName name="Gremio_turístico_o_integrado_por_mínimo_10_aportantes_de_la_contribución_parafiscal_Categoría_3.3_Organización_y_participación_en_eventos_turísticos_o_promocionales_nacionales_y_regionales">Listas!$I$341:$I$342</definedName>
    <definedName name="Gremio_turístico_o_integrado_por_mínimo_10_aportantes_de_la_contribución_parafiscal_Categoría_3.4_Estrategias_para_la_promoción_de_atractivos_rutas_experiencias_y_o_destinos_a_nivel_nacional_y_regional">Listas!$I$349:$I$353</definedName>
    <definedName name="Gremio_turístico_o_integrado_por_mínimo_10_aportantes_de_la_contribución_parafiscal_Categoría_3.5_Estrategias_para_la_promoción_de_atractivos_productos__rutas_experiencias_y_o_destinos_colombianos_a_nivel_internacional">Listas!$I$359:$I$364</definedName>
    <definedName name="Gremio_turístico_o_integrado_por_mínimo_10_aportantes_de_la_contribución_parafiscal_Categoría_4.1_Turismo_responsable" localSheetId="11">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4">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2">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2_Turismo_Social" localSheetId="11">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4">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2">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5.1_Financiación_de_programas_de_mitigación_de_impacto_de_situaciones_de_emergencia">Listas!$I$395</definedName>
    <definedName name="Guainía" localSheetId="11">Tabla_Guainía[Guainía]</definedName>
    <definedName name="Guainía" localSheetId="14">Tabla_Guainía[Guainía]</definedName>
    <definedName name="Guainía" localSheetId="12">Tabla_Guainía[Guainía]</definedName>
    <definedName name="Guainía">Tabla_Guainía[Guainía]</definedName>
    <definedName name="Guaviare" localSheetId="11">Tabla_Guaviare[Guaviare]</definedName>
    <definedName name="Guaviare" localSheetId="14">Tabla_Guaviare[Guaviare]</definedName>
    <definedName name="Guaviare" localSheetId="12">Tabla_Guaviare[Guaviare]</definedName>
    <definedName name="Guaviare">Tabla_Guaviare[Guaviare]</definedName>
    <definedName name="Huila" localSheetId="11">Tabla_Huila[Huila]</definedName>
    <definedName name="Huila" localSheetId="14">Tabla_Huila[Huila]</definedName>
    <definedName name="Huila" localSheetId="12">Tabla_Huila[Huila]</definedName>
    <definedName name="Huila">Tabla_Huila[Huila]</definedName>
    <definedName name="ID">#REF!</definedName>
    <definedName name="IDC">#REF!</definedName>
    <definedName name="Iluminación_profesional" localSheetId="11">Tabla1081[Iluminación_profesional]</definedName>
    <definedName name="Iluminación_profesional" localSheetId="14">Tabla1081[Iluminación_profesional]</definedName>
    <definedName name="Iluminación_profesional" localSheetId="12">Tabla1081[Iluminación_profesional]</definedName>
    <definedName name="Iluminación_profesional">Tabla1081[Iluminación_profesional]</definedName>
    <definedName name="Impuestos">#REF!</definedName>
    <definedName name="INDIRECTOS">#REF!</definedName>
    <definedName name="infra">#REF!</definedName>
    <definedName name="Inscripción_académica">Tabla1115[Inscripción_académica]</definedName>
    <definedName name="Interventoría">Tabla1130[Interventoría]</definedName>
    <definedName name="Item">#REF!</definedName>
    <definedName name="Item_simplificado">#REF!</definedName>
    <definedName name="La_Guajira" localSheetId="11">Tabla_La_Guajira[La_Guajira]</definedName>
    <definedName name="La_Guajira" localSheetId="14">Tabla_La_Guajira[La_Guajira]</definedName>
    <definedName name="La_Guajira" localSheetId="12">Tabla_La_Guajira[La_Guajira]</definedName>
    <definedName name="La_Guajira">Tabla_La_Guajira[La_Guajira]</definedName>
    <definedName name="Línea">#REF!</definedName>
    <definedName name="Línea_1_Mejoramiento_de_la_Competitividad_Turística" localSheetId="11">Tabla_Línea_1_Mejoramiento_de_la_Competitividad_Turística[Línea_1_Mejoramiento_de_la_Competitividad_Turística]</definedName>
    <definedName name="Línea_1_Mejoramiento_de_la_Competitividad_Turística" localSheetId="14">Tabla_Línea_1_Mejoramiento_de_la_Competitividad_Turística[Línea_1_Mejoramiento_de_la_Competitividad_Turística]</definedName>
    <definedName name="Línea_1_Mejoramiento_de_la_Competitividad_Turística" localSheetId="12">Tabla_Línea_1_Mejoramiento_de_la_Competitividad_Turística[Línea_1_Mejoramiento_de_la_Competitividad_Turística]</definedName>
    <definedName name="Línea_1_Mejoramiento_de_la_Competitividad_Turística">Tabla_Línea_1_Mejoramiento_de_la_Competitividad_Turística[Línea_1_Mejoramiento_de_la_Competitividad_Turística]</definedName>
    <definedName name="Línea_2_Infraestructura_Turística" localSheetId="11">Tabla_Línea_2_Infraestructura_Turística[Línea_2_Infraestructura_Turística]</definedName>
    <definedName name="Línea_2_Infraestructura_Turística" localSheetId="14">Tabla_Línea_2_Infraestructura_Turística[Línea_2_Infraestructura_Turística]</definedName>
    <definedName name="Línea_2_Infraestructura_Turística" localSheetId="12">Tabla_Línea_2_Infraestructura_Turística[Línea_2_Infraestructura_Turística]</definedName>
    <definedName name="Línea_2_Infraestructura_Turística">Tabla_Línea_2_Infraestructura_Turística[Línea_2_Infraestructura_Turística]</definedName>
    <definedName name="Línea_3_Fortalecimiento_de_la_Promoción_y_el_Mercadeo_Turístico" localSheetId="11">Tabla_Línea_3_Fortalecimiento_de_la_Promoción_y_el_Mercadeo_Turístico[Línea_3_Fortalecimiento_de_la_Promoción_y_el_Mercadeo_Turístico]</definedName>
    <definedName name="Línea_3_Fortalecimiento_de_la_Promoción_y_el_Mercadeo_Turístico" localSheetId="14">Tabla_Línea_3_Fortalecimiento_de_la_Promoción_y_el_Mercadeo_Turístico[Línea_3_Fortalecimiento_de_la_Promoción_y_el_Mercadeo_Turístico]</definedName>
    <definedName name="Línea_3_Fortalecimiento_de_la_Promoción_y_el_Mercadeo_Turístico" localSheetId="12">Tabla_Línea_3_Fortalecimiento_de_la_Promoción_y_el_Mercadeo_Turístico[Línea_3_Fortalecimiento_de_la_Promoción_y_el_Mercadeo_Turístico]</definedName>
    <definedName name="Línea_3_Fortalecimiento_de_la_Promoción_y_el_Mercadeo_Turístico">Tabla_Línea_3_Fortalecimiento_de_la_Promoción_y_el_Mercadeo_Turístico[Línea_3_Fortalecimiento_de_la_Promoción_y_el_Mercadeo_Turístico]</definedName>
    <definedName name="Línea_4_Turismo_de_Interés_Social" localSheetId="11">Tabla_Línea_4_Turismo_de_Interés_Social[Línea_4_Turismo_de_Interés_Social]</definedName>
    <definedName name="Línea_4_Turismo_de_Interés_Social" localSheetId="14">Tabla_Línea_4_Turismo_de_Interés_Social[Línea_4_Turismo_de_Interés_Social]</definedName>
    <definedName name="Línea_4_Turismo_de_Interés_Social" localSheetId="12">Tabla_Línea_4_Turismo_de_Interés_Social[Línea_4_Turismo_de_Interés_Social]</definedName>
    <definedName name="Línea_4_Turismo_de_Interés_Social">Tabla_Línea_4_Turismo_de_Interés_Social[Línea_4_Turismo_de_Interés_Social]</definedName>
    <definedName name="Línea_5_Apoyo_a_la_cadena_de_valor_del_sector_turismo_en_situaciones_de_emergencia" localSheetId="11">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4">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2">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Tabla_Línea_5_Apoyo_a_la_cadena_de_valor_del_sector_turismo_en_situaciones_de_emergencia[Línea_5_Apoyo_a_la_cadena_de_valor_del_sector_turismo_en_situaciones_de_emergencia]</definedName>
    <definedName name="Líneas_estratégicas">Listas!$E$194:$I$194</definedName>
    <definedName name="Magdalena" localSheetId="11">Tabla_Magdalena[Magdalena]</definedName>
    <definedName name="Magdalena" localSheetId="14">Tabla_Magdalena[Magdalena]</definedName>
    <definedName name="Magdalena" localSheetId="12">Tabla_Magdalena[Magdalena]</definedName>
    <definedName name="Magdalena">Tabla_Magdalena[Magdalena]</definedName>
    <definedName name="Mano_de_Obra">#REF!</definedName>
    <definedName name="Mano_de_obra_calificada">Tabla1124[Mano_de_obra_calificada]</definedName>
    <definedName name="Mano_de_obra_no_calificada">Tabla1123[Mano_de_obra_no_calificada]</definedName>
    <definedName name="Maquinaria_y_equipos_para_construcción">Tabla1133[Maquinaria_y_equipos_para_construcción]</definedName>
    <definedName name="Material_Diseño_de_material_técnico_didáctico_promocional_o_POP">#REF!</definedName>
    <definedName name="Material_Distribución_de_material_técnico_didáctico_promocional_o_POP">#REF!</definedName>
    <definedName name="Material_Producción_de_material_técnico_didáctico_promocional_o_POP">#REF!</definedName>
    <definedName name="Material_Producción_Limitada_de_material_técnico_didáctico_promocional_o_POP">#REF!</definedName>
    <definedName name="Materiales">#REF!</definedName>
    <definedName name="Materiales_e_insumos_de_construcción">Tabla1127[Materiales_e_insumos_de_construcción]</definedName>
    <definedName name="Membresías_suscripciones_o_afiliaciones">Tabla1117[Membresías_suscripciones_o_afiliaciones]</definedName>
    <definedName name="Meta" localSheetId="11">Tabla_Meta[Meta]</definedName>
    <definedName name="Meta" localSheetId="14">Tabla_Meta[Meta]</definedName>
    <definedName name="Meta" localSheetId="12">Tabla_Meta[Meta]</definedName>
    <definedName name="Meta">Tabla_Meta[Meta]</definedName>
    <definedName name="MinCIT_Viceministerio_de_Turismo_Categoría_1.1_Planificación_y_gestión_del_turismo" localSheetId="11">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4">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2">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Tabla_MinCIT_Viceministerio_de_Turismo_Categoría_1.1_Planificación_y_gestión_del_turismo[MinCIT_Viceministerio_de_Turismo_Categoría_1.1_Planificación_y_gestión_del_turismo]</definedName>
    <definedName name="MinCIT_Viceministerio_de_Turismo_Categoría_1.2_Productos_y_actividades_turísticas" localSheetId="11">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4">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2">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Tabla_MinCIT_Viceministerio_de_Turismo_Categoría_1.2_Productos_y_actividades_turísticas[MinCIT_Viceministerio_de_Turismo_Categoría_1.2_Productos_y_actividades_turísticas]</definedName>
    <definedName name="MinCIT_Viceministerio_de_Turismo_Categoría_1.3_Fortalecimiento_de_capacidades_humanas" localSheetId="11">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4">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2">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Tabla_MinCIT_Viceministerio_de_Turismo_Categoría_1.3_Fortalecimiento_de_capacidades_humanas[MinCIT_Viceministerio_de_Turismo_Categoría_1.3_Fortalecimiento_de_capacidades_humanas]</definedName>
    <definedName name="MinCIT_Viceministerio_de_Turismo_Categoría_1.4_Fortalecimiento_de_capacidades_productivas" localSheetId="11">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4">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2">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Tabla_MinCIT_Viceministerio_de_Turismo_Categoría_1.4_Fortalecimiento_de_capacidades_productivas[MinCIT_Viceministerio_de_Turismo_Categoría_1.4_Fortalecimiento_de_capacidades_productivas]</definedName>
    <definedName name="MinCIT_Viceministerio_de_Turismo_Categoría_1.6_Innovación_y_transformación_digital_en_el_turismo" localSheetId="11">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4">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2">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Tabla_MinCIT_Viceministerio_de_Turismo_Categoría_1.6_Innovación_y_transformación_digital_en_el_turismo[MinCIT_Viceministerio_de_Turismo_Categoría_1.6_Innovación_y_transformación_digital_en_el_turismo]</definedName>
    <definedName name="MinCIT_Viceministerio_de_Turismo_Categoría_1.7_Evaluación_de_resultados_o_de_impacto" localSheetId="11">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4">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2">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Tabla_MinCIT_Viceministerio_de_Turismo_Categoría_1.7_Evaluación_de_resultados_o_de_impacto[MinCIT_Viceministerio_de_Turismo_Categoría_1.7_Evaluación_de_resultados_o_de_impacto]</definedName>
    <definedName name="MinCIT_Viceministerio_de_Turismo_Categoría_2.1_Estudios_de_prefactibilidad_y_factibilidad" localSheetId="11">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4">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2">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Tabla_MinCIT_Viceministerio_de_Turismo_Categoría_2.1_Estudios_de_prefactibilidad_y_factibilidad[MinCIT_Viceministerio_de_Turismo_Categoría_2.1_Estudios_de_prefactibilidad_y_factibilidad]</definedName>
    <definedName name="MinCIT_Viceministerio_de_Turismo_Categoría_2.2_Estudios_y_diseños_de_infraestructura_turística" localSheetId="11">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4">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2">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Tabla_MinCIT_Viceministerio_de_Turismo_Categoría_2.2_Estudios_y_diseños_de_infraestructura_turística[MinCIT_Viceministerio_de_Turismo_Categoría_2.2_Estudios_y_diseños_de_infraestructura_turística]</definedName>
    <definedName name="MinCIT_Viceministerio_de_Turismo_Categoría_2.3_Construcción_de_obras_de_infraestructura_turística" localSheetId="11">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4">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2">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Tabla_MinCIT_Viceministerio_de_Turismo_Categoría_2.3_Construcción_de_obras_de_infraestructura_turística[MinCIT_Viceministerio_de_Turismo_Categoría_2.3_Construcción_de_obras_de_infraestructura_turística]</definedName>
    <definedName name="MinCIT_Viceministerio_de_Turismo_Categoría_2.4_Proyectos_integrales_de_construcción_de_obras_de_infraestructura_turística" localSheetId="11">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4">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2">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5_Ejecución_de_reparaciones_locativas_y_embellecimiento_de_fachadas" localSheetId="11">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4">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2">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6_Estímulos_para_la_implementación_de_soluciones_sostenibles_para_la_planta_turística">Listas!$E$321</definedName>
    <definedName name="MinCIT_Viceministerio_de_Turismo_Categoría_2.6_Implementación_de_soluciones_sostenibles_para_la_planta_turística" localSheetId="11">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4">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2">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3.1_Investigación_de_mercados_y_análisis_sectorial_en_destinos_turísticos" localSheetId="11">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4">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2">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2_Diseño_de_marca_o_conceptualización_de_estrategias_promocionales" localSheetId="11">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4">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2">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3_Organización_y_participación_en_eventos_turísticos_o_promocionales_nacionales_y_regionales">Listas!$E$341:$E$343</definedName>
    <definedName name="MinCIT_Viceministerio_de_Turismo_Categoría_3.4_Estrategias_para_la_promoción_de_atractivos_rutas_experiencias_y_o_destinos_a_nivel_nacional_y_regional">Listas!$E$349:$E$353</definedName>
    <definedName name="MinCIT_Viceministerio_de_Turismo_Categoría_3.5_Estrategias_para_la_promoción_de_atractivos_productos__rutas_experiencias_y_o_destinos_colombianos_a_nivel_internacional">Listas!$E$359:$E$366</definedName>
    <definedName name="MinCIT_Viceministerio_de_Turismo_Categoría_4.1_Turismo_responsable" localSheetId="11">Tabla_MinCIT_Viceministerio_de_Turismo_Categoría_4.1_Turismo_responsable[MinCIT_Viceministerio_de_Turismo_Categoría_4.1_Turismo_responsable]</definedName>
    <definedName name="MinCIT_Viceministerio_de_Turismo_Categoría_4.1_Turismo_responsable" localSheetId="14">Tabla_MinCIT_Viceministerio_de_Turismo_Categoría_4.1_Turismo_responsable[MinCIT_Viceministerio_de_Turismo_Categoría_4.1_Turismo_responsable]</definedName>
    <definedName name="MinCIT_Viceministerio_de_Turismo_Categoría_4.1_Turismo_responsable" localSheetId="12">Tabla_MinCIT_Viceministerio_de_Turismo_Categoría_4.1_Turismo_responsable[MinCIT_Viceministerio_de_Turismo_Categoría_4.1_Turismo_responsable]</definedName>
    <definedName name="MinCIT_Viceministerio_de_Turismo_Categoría_4.1_Turismo_responsable">Tabla_MinCIT_Viceministerio_de_Turismo_Categoría_4.1_Turismo_responsable[MinCIT_Viceministerio_de_Turismo_Categoría_4.1_Turismo_responsable]</definedName>
    <definedName name="MinCIT_Viceministerio_de_Turismo_Categoría_4.2_Turismo_Social" localSheetId="11">Tabla_MinCIT_Viceministerio_de_Turismo_Categoría_4.2_Turismo_Social[MinCIT_Viceministerio_de_Turismo_Categoría_4.2_Turismo_Social]</definedName>
    <definedName name="MinCIT_Viceministerio_de_Turismo_Categoría_4.2_Turismo_Social" localSheetId="14">Tabla_MinCIT_Viceministerio_de_Turismo_Categoría_4.2_Turismo_Social[MinCIT_Viceministerio_de_Turismo_Categoría_4.2_Turismo_Social]</definedName>
    <definedName name="MinCIT_Viceministerio_de_Turismo_Categoría_4.2_Turismo_Social" localSheetId="12">Tabla_MinCIT_Viceministerio_de_Turismo_Categoría_4.2_Turismo_Social[MinCIT_Viceministerio_de_Turismo_Categoría_4.2_Turismo_Social]</definedName>
    <definedName name="MinCIT_Viceministerio_de_Turismo_Categoría_4.2_Turismo_Social">Tabla_MinCIT_Viceministerio_de_Turismo_Categoría_4.2_Turismo_Social[MinCIT_Viceministerio_de_Turismo_Categoría_4.2_Turismo_Social]</definedName>
    <definedName name="MinCIT_Viceministerio_de_Turismo_Categoría_5.1_Financiación_de_programas_de_mitigación_de_impacto_de_situaciones_de_emergencia">Listas!$E$395</definedName>
    <definedName name="MinCIT_Viceministerio_de_Turismo_Categoría_Categoría_2.6_Estímulos_para_la_implementación_de_soluciones_sostenibles_para_la_planta_turística">Listas!$E$321</definedName>
    <definedName name="Ministerio_de_Comercio_Industria_y_Turismo">#REF!</definedName>
    <definedName name="Montaje">Tabla975[Montaje]</definedName>
    <definedName name="Nacional" localSheetId="11">Tabla_Nacional[Nacional]</definedName>
    <definedName name="Nacional" localSheetId="14">Tabla_Nacional[Nacional]</definedName>
    <definedName name="Nacional" localSheetId="12">Tabla_Nacional[Nacional]</definedName>
    <definedName name="Nacional">Tabla_Nacional[Nacional]</definedName>
    <definedName name="Nariño" localSheetId="11">Tabla_Nariño[Nariño]</definedName>
    <definedName name="Nariño" localSheetId="14">Tabla_Nariño[Nariño]</definedName>
    <definedName name="Nariño" localSheetId="12">Tabla_Nariño[Nariño]</definedName>
    <definedName name="Nariño">Tabla_Nariño[Nariño]</definedName>
    <definedName name="No_aplica">#REF!</definedName>
    <definedName name="No_aplica_o_Virtual" localSheetId="11">Tabla_No_aplica_o_Virtual[No_aplica_o_Virtual]</definedName>
    <definedName name="No_aplica_o_Virtual" localSheetId="14">Tabla_No_aplica_o_Virtual[No_aplica_o_Virtual]</definedName>
    <definedName name="No_aplica_o_Virtual" localSheetId="12">Tabla_No_aplica_o_Virtual[No_aplica_o_Virtual]</definedName>
    <definedName name="No_aplica_o_Virtual">Tabla_No_aplica_o_Virtual[No_aplica_o_Virtual]</definedName>
    <definedName name="Norte_de_Santander" localSheetId="11">Tabla_Norte_de_Santander[Norte_de_Santander]</definedName>
    <definedName name="Norte_de_Santander" localSheetId="14">Tabla_Norte_de_Santander[Norte_de_Santander]</definedName>
    <definedName name="Norte_de_Santander" localSheetId="12">Tabla_Norte_de_Santander[Norte_de_Santander]</definedName>
    <definedName name="Norte_de_Santander">Tabla_Norte_de_Santander[Norte_de_Santander]</definedName>
    <definedName name="Objetivos_de_desarrollo_sostenible" localSheetId="11">Tabla_Objetivos_de_desarrollo_sostenible[Objetivos_de_desarrollo_sostenible]</definedName>
    <definedName name="Objetivos_de_desarrollo_sostenible" localSheetId="14">Tabla_Objetivos_de_desarrollo_sostenible[Objetivos_de_desarrollo_sostenible]</definedName>
    <definedName name="Objetivos_de_desarrollo_sostenible" localSheetId="12">Tabla_Objetivos_de_desarrollo_sostenible[Objetivos_de_desarrollo_sostenible]</definedName>
    <definedName name="Objetivos_de_desarrollo_sostenible">Tabla_Objetivos_de_desarrollo_sostenible[Objetivos_de_desarrollo_sostenible]</definedName>
    <definedName name="Orden_entidades" localSheetId="14">Tabla1137[Orden_entidades]</definedName>
    <definedName name="Orden_entidades" localSheetId="12">Tabla1137[Orden_entidades]</definedName>
    <definedName name="Orden_entidades">Tabla1137[Orden_entidades]</definedName>
    <definedName name="Ordenamiento_del_territorio_alrededor_del_agua_y_justicia_ambiental" localSheetId="11">Tabla_Ordenamiento_del_territorio_alrededor_del_agua_y_justicia_ambiental[Ordenamiento_del_territorio_alrededor_del_agua_y_justicia_ambiental]</definedName>
    <definedName name="Ordenamiento_del_territorio_alrededor_del_agua_y_justicia_ambiental" localSheetId="14">Tabla_Ordenamiento_del_territorio_alrededor_del_agua_y_justicia_ambiental[Ordenamiento_del_territorio_alrededor_del_agua_y_justicia_ambiental]</definedName>
    <definedName name="Ordenamiento_del_territorio_alrededor_del_agua_y_justicia_ambiental" localSheetId="12">Tabla_Ordenamiento_del_territorio_alrededor_del_agua_y_justicia_ambiental[Ordenamiento_del_territorio_alrededor_del_agua_y_justicia_ambiental]</definedName>
    <definedName name="Ordenamiento_del_territorio_alrededor_del_agua_y_justicia_ambiental">Tabla_Ordenamiento_del_territorio_alrededor_del_agua_y_justicia_ambiental[Ordenamiento_del_territorio_alrededor_del_agua_y_justicia_ambiental]</definedName>
    <definedName name="Origen_de_recursos" localSheetId="11">Tabla791[Origen_de_recursos]</definedName>
    <definedName name="Origen_de_recursos" localSheetId="14">Tabla791[Origen_de_recursos]</definedName>
    <definedName name="Origen_de_recursos" localSheetId="12">Tabla791[Origen_de_recursos]</definedName>
    <definedName name="Origen_de_recursos">Tabla791[Origen_de_recursos]</definedName>
    <definedName name="Otros">Tabla1122[Otros]</definedName>
    <definedName name="Otros_gastos_directos">#REF!</definedName>
    <definedName name="Otros_infraestructura">#REF!</definedName>
    <definedName name="Otros_servicios">Tabla1129[Certificaciones_y_o_permisos]</definedName>
    <definedName name="Páginas_Web" localSheetId="11">Tabla1105[Páginas_Web]</definedName>
    <definedName name="Páginas_Web" localSheetId="14">Tabla1105[Páginas_Web]</definedName>
    <definedName name="Páginas_Web" localSheetId="12">Tabla1105[Páginas_Web]</definedName>
    <definedName name="Páginas_Web">Tabla1105[Páginas_Web]</definedName>
    <definedName name="Papelería" localSheetId="11">Tabla1082[Papelería]</definedName>
    <definedName name="Papelería" localSheetId="14">Tabla1082[Papelería]</definedName>
    <definedName name="Papelería" localSheetId="12">Tabla1082[Papelería]</definedName>
    <definedName name="Papelería">Tabla1082[Papelería]</definedName>
    <definedName name="Periodo_beneficiarios" localSheetId="11">Tabla_Periodo_beneficiarios[Periodo_beneficiarios]</definedName>
    <definedName name="Periodo_beneficiarios" localSheetId="14">Tabla_Periodo_beneficiarios[Periodo_beneficiarios]</definedName>
    <definedName name="Periodo_beneficiarios" localSheetId="12">Tabla_Periodo_beneficiarios[Periodo_beneficiarios]</definedName>
    <definedName name="Periodo_beneficiarios">Tabla_Periodo_beneficiarios[Periodo_beneficiarios]</definedName>
    <definedName name="Personal" localSheetId="11">Tabla1083[Personal]</definedName>
    <definedName name="Personal" localSheetId="14">Tabla1083[Personal]</definedName>
    <definedName name="Personal" localSheetId="12">Tabla1083[Personal]</definedName>
    <definedName name="Personal">Tabla1083[Personal]</definedName>
    <definedName name="Personal_apoyo_administrativo_USO_EXCLUSIVO_MINCIT">Tabla1069[Personal_apoyo_administrativo_USO_EXCLUSIVO_MINCIT]</definedName>
    <definedName name="Plan_Nacional_de_Desarrollo" localSheetId="11">Tabla_Plan_Nacional_de_Desarrollo[Plan_Nacional_de_Desarrollo]</definedName>
    <definedName name="Plan_Nacional_de_Desarrollo" localSheetId="14">Tabla_Plan_Nacional_de_Desarrollo[Plan_Nacional_de_Desarrollo]</definedName>
    <definedName name="Plan_Nacional_de_Desarrollo" localSheetId="12">Tabla_Plan_Nacional_de_Desarrollo[Plan_Nacional_de_Desarrollo]</definedName>
    <definedName name="Plan_Nacional_de_Desarrollo">Tabla_Plan_Nacional_de_Desarrollo[Plan_Nacional_de_Desarrollo]</definedName>
    <definedName name="Plan_Sectorial_de_Turismo" localSheetId="11">Tabla_Plan_Sectorial_de_Turismo[Plan_Sectorial_de_Turismo]</definedName>
    <definedName name="Plan_Sectorial_de_Turismo" localSheetId="14">Tabla_Plan_Sectorial_de_Turismo[Plan_Sectorial_de_Turismo]</definedName>
    <definedName name="Plan_Sectorial_de_Turismo" localSheetId="12">Tabla_Plan_Sectorial_de_Turismo[Plan_Sectorial_de_Turismo]</definedName>
    <definedName name="Plan_Sectorial_de_Turismo">Tabla_Plan_Sectorial_de_Turismo[Plan_Sectorial_de_Turismo]</definedName>
    <definedName name="Plataforma_digital" localSheetId="11">Tabla1084[Plataforma_digital]</definedName>
    <definedName name="Plataforma_digital" localSheetId="14">Tabla1084[Plataforma_digital]</definedName>
    <definedName name="Plataforma_digital" localSheetId="12">Tabla1084[Plataforma_digital]</definedName>
    <definedName name="Plataforma_digital">Tabla1084[Plataforma_digital]</definedName>
    <definedName name="Pólizas">Tabla1119[Pólizas]</definedName>
    <definedName name="Pólizas_Pólzas">#REF!</definedName>
    <definedName name="Producción_de_piezas_digitales" localSheetId="11">Tabla1100[Producción_de_piezas_digitales]</definedName>
    <definedName name="Producción_de_piezas_digitales" localSheetId="14">Tabla1100[Producción_de_piezas_digitales]</definedName>
    <definedName name="Producción_de_piezas_digitales" localSheetId="12">Tabla1100[Producción_de_piezas_digitales]</definedName>
    <definedName name="Producción_de_piezas_digitales">Tabla1100[Producción_de_piezas_digitales]</definedName>
    <definedName name="Producción_de_piezas_impresas" localSheetId="11">Tabla1099[Producción_de_piezas_impresas]</definedName>
    <definedName name="Producción_de_piezas_impresas" localSheetId="14">Tabla1099[Producción_de_piezas_impresas]</definedName>
    <definedName name="Producción_de_piezas_impresas" localSheetId="12">Tabla1099[Producción_de_piezas_impresas]</definedName>
    <definedName name="Producción_de_piezas_impresas">Tabla1099[Producción_de_piezas_impresas]</definedName>
    <definedName name="Producción_limitada_de_material_" localSheetId="11">Tabla1097[Producción_limitada_de_material_]</definedName>
    <definedName name="Producción_limitada_de_material_" localSheetId="14">Tabla1097[Producción_limitada_de_material_]</definedName>
    <definedName name="Producción_limitada_de_material_" localSheetId="12">Tabla1097[Producción_limitada_de_material_]</definedName>
    <definedName name="Producción_limitada_de_material_">Tabla1097[Producción_limitada_de_material_]</definedName>
    <definedName name="Producción_limitada_de_piezas_digitales" localSheetId="11">Tabla1098[Producción_limitada_de_piezas_digitales]</definedName>
    <definedName name="Producción_limitada_de_piezas_digitales" localSheetId="14">Tabla1098[Producción_limitada_de_piezas_digitales]</definedName>
    <definedName name="Producción_limitada_de_piezas_digitales" localSheetId="12">Tabla1098[Producción_limitada_de_piezas_digitales]</definedName>
    <definedName name="Producción_limitada_de_piezas_digitales">Tabla1098[Producción_limitada_de_piezas_digitales]</definedName>
    <definedName name="Producción_y_técnica" localSheetId="11">Tabla1085[Producción_y_técnica]</definedName>
    <definedName name="Producción_y_técnica" localSheetId="14">Tabla1085[Producción_y_técnica]</definedName>
    <definedName name="Producción_y_técnica" localSheetId="12">Tabla1085[Producción_y_técnica]</definedName>
    <definedName name="Producción_y_técnica">Tabla1085[Producción_y_técnica]</definedName>
    <definedName name="Profesional" localSheetId="11">Tabla1070[Profesionales_USO_EXCLUSIVO_MINCIT]</definedName>
    <definedName name="Profesional" localSheetId="14">Tabla1070[Profesionales_USO_EXCLUSIVO_MINCIT]</definedName>
    <definedName name="Profesional" localSheetId="12">Tabla1070[Profesionales_USO_EXCLUSIVO_MINCIT]</definedName>
    <definedName name="Profesional">Tabla1070[Profesionales_USO_EXCLUSIVO_MINCIT]</definedName>
    <definedName name="Profesionales_USO_EXCLUSIVO_MINCIT">Tabla1070[Profesionales_USO_EXCLUSIVO_MINCIT]</definedName>
    <definedName name="promo">#REF!</definedName>
    <definedName name="Proponente">#REF!</definedName>
    <definedName name="Proy1" localSheetId="11">Tabla_Proy1[Proy1]</definedName>
    <definedName name="Proy1" localSheetId="14">Tabla_Proy1[Proy1]</definedName>
    <definedName name="Proy1" localSheetId="12">Tabla_Proy1[Proy1]</definedName>
    <definedName name="Proy1">Tabla_Proy1[Proy1]</definedName>
    <definedName name="Proy2" localSheetId="11">Tabla_Proy2[Proy2]</definedName>
    <definedName name="Proy2" localSheetId="14">Tabla_Proy2[Proy2]</definedName>
    <definedName name="Proy2" localSheetId="12">Tabla_Proy2[Proy2]</definedName>
    <definedName name="Proy2">Tabla_Proy2[Proy2]</definedName>
    <definedName name="Proy3" localSheetId="11">Tabla_Proy3[Proy3]</definedName>
    <definedName name="Proy3" localSheetId="14">Tabla_Proy3[Proy3]</definedName>
    <definedName name="Proy3" localSheetId="12">Tabla_Proy3[Proy3]</definedName>
    <definedName name="Proy3">Tabla_Proy3[Proy3]</definedName>
    <definedName name="Proy4" localSheetId="11">Tabla_Proy4[Proy4]</definedName>
    <definedName name="Proy4" localSheetId="14">Tabla_Proy4[Proy4]</definedName>
    <definedName name="Proy4" localSheetId="12">Tabla_Proy4[Proy4]</definedName>
    <definedName name="Proy4">Tabla_Proy4[Proy4]</definedName>
    <definedName name="Proy5" localSheetId="11">Tabla_Proy5[Proy5]</definedName>
    <definedName name="Proy5" localSheetId="14">Tabla_Proy5[Proy5]</definedName>
    <definedName name="Proy5" localSheetId="12">Tabla_Proy5[Proy5]</definedName>
    <definedName name="Proy5">Tabla_Proy5[Proy5]</definedName>
    <definedName name="Proy6" localSheetId="11">Tabla_Proy6[Proy6]</definedName>
    <definedName name="Proy6" localSheetId="14">Tabla_Proy6[Proy6]</definedName>
    <definedName name="Proy6" localSheetId="12">Tabla_Proy6[Proy6]</definedName>
    <definedName name="Proy6">Tabla_Proy6[Proy6]</definedName>
    <definedName name="Proyecto1">#REF!</definedName>
    <definedName name="Publicidad__ATL">#REF!</definedName>
    <definedName name="Publicidad__BTL">#REF!</definedName>
    <definedName name="Putumayo" localSheetId="11">Tabla_Putumayo[Putumayo]</definedName>
    <definedName name="Putumayo" localSheetId="14">Tabla_Putumayo[Putumayo]</definedName>
    <definedName name="Putumayo" localSheetId="12">Tabla_Putumayo[Putumayo]</definedName>
    <definedName name="Putumayo">Tabla_Putumayo[Putumayo]</definedName>
    <definedName name="Quindío" localSheetId="11">Tabla_Quindío[Quindío]</definedName>
    <definedName name="Quindío" localSheetId="14">Tabla_Quindío[Quindío]</definedName>
    <definedName name="Quindío" localSheetId="12">Tabla_Quindío[Quindío]</definedName>
    <definedName name="Quindío">Tabla_Quindío[Quindío]</definedName>
    <definedName name="Risaralda" localSheetId="11">Tabla_Risaralda[Risaralda]</definedName>
    <definedName name="Risaralda" localSheetId="14">Tabla_Risaralda[Risaralda]</definedName>
    <definedName name="Risaralda" localSheetId="12">Tabla_Risaralda[Risaralda]</definedName>
    <definedName name="Risaralda">Tabla_Risaralda[Risaralda]</definedName>
    <definedName name="Rubro">#REF!</definedName>
    <definedName name="Rubro_específico">#REF!</definedName>
    <definedName name="Rubro_Tipo_Proyecto">#REF!</definedName>
    <definedName name="Salud" localSheetId="11">Tabla1086[Salud]</definedName>
    <definedName name="Salud" localSheetId="14">Tabla1086[Salud]</definedName>
    <definedName name="Salud" localSheetId="12">Tabla1086[Salud]</definedName>
    <definedName name="Salud">Tabla1086[Salud]</definedName>
    <definedName name="Santander" localSheetId="11">Tabla_Santander[Santander]</definedName>
    <definedName name="Santander" localSheetId="14">Tabla_Santander[Santander]</definedName>
    <definedName name="Santander" localSheetId="12">Tabla_Santander[Santander]</definedName>
    <definedName name="Santander">Tabla_Santander[Santander]</definedName>
    <definedName name="Seguridad_humana_y_justicia_social" localSheetId="11">Tabla_Seguridad_humana_y_justicia_social[Seguridad_humana_y_justicia_social]</definedName>
    <definedName name="Seguridad_humana_y_justicia_social" localSheetId="14">Tabla_Seguridad_humana_y_justicia_social[Seguridad_humana_y_justicia_social]</definedName>
    <definedName name="Seguridad_humana_y_justicia_social" localSheetId="12">Tabla_Seguridad_humana_y_justicia_social[Seguridad_humana_y_justicia_social]</definedName>
    <definedName name="Seguridad_humana_y_justicia_social">Tabla_Seguridad_humana_y_justicia_social[Seguridad_humana_y_justicia_social]</definedName>
    <definedName name="Servicios_digitales" localSheetId="11">Tabla1087[Servicios_digitales]</definedName>
    <definedName name="Servicios_digitales" localSheetId="14">Tabla1087[Servicios_digitales]</definedName>
    <definedName name="Servicios_digitales" localSheetId="12">Tabla1087[Servicios_digitales]</definedName>
    <definedName name="Servicios_digitales">Tabla1087[Servicios_digitales]</definedName>
    <definedName name="Servicios_en_línea_y_transmisión" localSheetId="11">Tabla1088[Servicios_en_línea_y_transmisión]</definedName>
    <definedName name="Servicios_en_línea_y_transmisión" localSheetId="14">Tabla1088[Servicios_en_línea_y_transmisión]</definedName>
    <definedName name="Servicios_en_línea_y_transmisión" localSheetId="12">Tabla1088[Servicios_en_línea_y_transmisión]</definedName>
    <definedName name="Servicios_en_línea_y_transmisión">Tabla1088[Servicios_en_línea_y_transmisión]</definedName>
    <definedName name="Servicios_provisionales_de_obra">#REF!</definedName>
    <definedName name="Servicios_provisionales_de_obra_agua_energía_etc">Tabla1125[Servicios_provisionales_de_obra_agua_energía_etc]</definedName>
    <definedName name="Software" localSheetId="11">Tabla1104[Software]</definedName>
    <definedName name="Software" localSheetId="14">Tabla1104[Software]</definedName>
    <definedName name="Software" localSheetId="12">Tabla1104[Software]</definedName>
    <definedName name="Software">Tabla1104[Software]</definedName>
    <definedName name="Sonido_profesional" localSheetId="11">Tabla1089[Sonido_profesional]</definedName>
    <definedName name="Sonido_profesional" localSheetId="14">Tabla1089[Sonido_profesional]</definedName>
    <definedName name="Sonido_profesional" localSheetId="12">Tabla1089[Sonido_profesional]</definedName>
    <definedName name="Sonido_profesional">Tabla1089[Sonido_profesional]</definedName>
    <definedName name="Stand" localSheetId="11">Tabla1090[Stand]</definedName>
    <definedName name="Stand" localSheetId="14">Tabla1090[Stand]</definedName>
    <definedName name="Stand" localSheetId="12">Tabla1090[Stand]</definedName>
    <definedName name="Stand">Tabla1090[Stand]</definedName>
    <definedName name="Stands_para_participación_en_evento" localSheetId="11">#REF!</definedName>
    <definedName name="Stands_para_participación_en_evento" localSheetId="14">#REF!</definedName>
    <definedName name="Stands_para_participación_en_evento" localSheetId="12">#REF!</definedName>
    <definedName name="Stands_para_participación_en_evento">#REF!</definedName>
    <definedName name="Sucre" localSheetId="11">Tabla_Sucre[Sucre]</definedName>
    <definedName name="Sucre" localSheetId="14">Tabla_Sucre[Sucre]</definedName>
    <definedName name="Sucre" localSheetId="12">Tabla_Sucre[Sucre]</definedName>
    <definedName name="Sucre">Tabla_Sucre[Sucre]</definedName>
    <definedName name="Territorios_turísticos_de_paz.">#REF!</definedName>
    <definedName name="Territorios_turísticos_para_la_equidad_y_el_bienestar" localSheetId="11">Tabla_Territorios_turísticos_para_la_equidad_y_el_bienestar[Territorios_turísticos_para_la_equidad_y_el_bienestar]</definedName>
    <definedName name="Territorios_turísticos_para_la_equidad_y_el_bienestar" localSheetId="14">Tabla_Territorios_turísticos_para_la_equidad_y_el_bienestar[Territorios_turísticos_para_la_equidad_y_el_bienestar]</definedName>
    <definedName name="Territorios_turísticos_para_la_equidad_y_el_bienestar" localSheetId="12">Tabla_Territorios_turísticos_para_la_equidad_y_el_bienestar[Territorios_turísticos_para_la_equidad_y_el_bienestar]</definedName>
    <definedName name="Territorios_turísticos_para_la_equidad_y_el_bienestar">Tabla_Territorios_turísticos_para_la_equidad_y_el_bienestar[Territorios_turísticos_para_la_equidad_y_el_bienestar]</definedName>
    <definedName name="Tiempo_beneficiarios" localSheetId="11">Tabla_Tiempo_beneficiarios[Tiempo_beneficiarios]</definedName>
    <definedName name="Tiempo_beneficiarios" localSheetId="14">Tabla_Tiempo_beneficiarios[Tiempo_beneficiarios]</definedName>
    <definedName name="Tiempo_beneficiarios" localSheetId="12">Tabla_Tiempo_beneficiarios[Tiempo_beneficiarios]</definedName>
    <definedName name="Tiempo_beneficiarios">Tabla_Tiempo_beneficiarios[Tiempo_beneficiarios]</definedName>
    <definedName name="Tipo">#REF!</definedName>
    <definedName name="Tipo_1.1.A_Levantamiento_o_actualización_de_inventarios_de_atractivos_turísticos">Listas!$F$744:$F$748</definedName>
    <definedName name="Tipo_1.1.A_Levantamiento_o_actualización_de_inventarios_de_atractivos_turísticos_clase_rubro">#REF!</definedName>
    <definedName name="Tipo_1.1.A_Levantamiento_o_actualización_de_inventarios_de_atractivos_turísticos_Desarrollos_Tecnológicos">Listas!$F$675</definedName>
    <definedName name="Tipo_1.1.A_Levantamiento_o_actualización_de_inventarios_de_atractivos_turísticos_Dotaciones_o_Beneficios">Listas!$F$692</definedName>
    <definedName name="Tipo_1.1.A_Levantamiento_o_actualización_de_inventarios_de_atractivos_turísticos_Eventos">Tabla298[Tipo_1.1.A_Levantamiento_o_actualización_de_inventarios_de_atractivos_turísticos_Eventos]</definedName>
    <definedName name="Tipo_1.1.A_Levantamiento_o_actualización_de_inventarios_de_atractivos_turísticos_Gastos_de_viajes">Tabla604[Tipo_1.1.A_Levantamiento_o_actualización_de_inventarios_de_atractivos_turísticos_Gastos_de_viajes]</definedName>
    <definedName name="Tipo_1.1.A_Levantamiento_o_actualización_de_inventarios_de_atractivos_turísticos_Material">Tabla375[Tipo_1.1.A_Levantamiento_o_actualización_de_inventarios_de_atractivos_turísticos_Material]</definedName>
    <definedName name="Tipo_1.1.A_Levantamiento_o_actualización_de_inventarios_de_atractivos_turísticos_Otros">Tabla837[Tipo_1.1.A_Levantamiento_o_actualización_de_inventarios_de_atractivos_turísticos_Otros]</definedName>
    <definedName name="Tipo_1.1.A_Levantamiento_o_actualización_de_inventarios_de_atractivos_turísticos_Personal" localSheetId="11">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4">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2">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ólizas">Listas!$F$700</definedName>
    <definedName name="Tipo_1.1.A_Levantamiento_o_actualización_de_inventarios_de_atractivos_turísticos_productos" localSheetId="11">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4">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2">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ublicidad">Listas!$F$670</definedName>
    <definedName name="Tipo_1.1.A_Levantamiento_o_actualización_de_inventarios_de_atractivos_turísticos_resultados" localSheetId="11">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4">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2">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Tabla_Tipo_1.1.A_Levantamiento_o_actualización_de_inventarios_de_atractivos_turísticos_resultados[Tipo_1.1.A_Levantamiento_o_actualización_de_inventarios_de_atractivos_turísticos_resultados]</definedName>
    <definedName name="Tipo_1.1.B_Diseño_de_metodologías_para_la_planificación_y_la_gestión_del_turismo">Listas!$G$744:$G$748</definedName>
    <definedName name="Tipo_1.1.B_Diseño_de_metodologías_para_la_planificación_y_la_gestión_del_turismo_Desarrollos_Tecnológicos">Listas!$G$675</definedName>
    <definedName name="Tipo_1.1.B_Diseño_de_metodologías_para_la_planificación_y_la_gestión_del_turismo_Dotaciones_o_Beneficios">Listas!$G$692</definedName>
    <definedName name="Tipo_1.1.B_Diseño_de_metodologías_para_la_planificación_y_la_gestión_del_turismo_Eventos">Tabla299[Tipo_1.1.B_Diseño_de_metodologías_para_la_planificación_y_la_gestión_del_turismo_Eventos]</definedName>
    <definedName name="Tipo_1.1.B_Diseño_de_metodologías_para_la_planificación_y_la_gestión_del_turismo_Gastos_de_viajes">Tabla605[Tipo_1.1.B_Diseño_de_metodologías_para_la_planificación_y_la_gestión_del_turismo_Gastos_de_viajes]</definedName>
    <definedName name="Tipo_1.1.B_Diseño_de_metodologías_para_la_planificación_y_la_gestión_del_turismo_Material">Tabla376[Tipo_1.1.B_Diseño_de_metodologías_para_la_planificación_y_la_gestión_del_turismo_Material]</definedName>
    <definedName name="Tipo_1.1.B_Diseño_de_metodologías_para_la_planificación_y_la_gestión_del_turismo_Otros">Tabla838[Tipo_1.1.B_Diseño_de_metodologías_para_la_planificación_y_la_gestión_del_turismo_Otros]</definedName>
    <definedName name="Tipo_1.1.B_Diseño_de_metodologías_para_la_planificación_y_la_gestión_del_turismo_Personal" localSheetId="11">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4">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2">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ólizas">Listas!$G$700</definedName>
    <definedName name="Tipo_1.1.B_Diseño_de_metodologías_para_la_planificación_y_la_gestión_del_turismo_productos" localSheetId="14">Tabla1216[Tipo_1.1.B_Diseño_de_metodologías_para_la_planificación_y_la_gestión_del_turismo_productos]</definedName>
    <definedName name="Tipo_1.1.B_Diseño_de_metodologías_para_la_planificación_y_la_gestión_del_turismo_productos" localSheetId="12">Tabla1216[Tipo_1.1.B_Diseño_de_metodologías_para_la_planificación_y_la_gestión_del_turismo_productos]</definedName>
    <definedName name="Tipo_1.1.B_Diseño_de_metodologías_para_la_planificación_y_la_gestión_del_turismo_productos">Tabla1216[Tipo_1.1.B_Diseño_de_metodologías_para_la_planificación_y_la_gestión_del_turismo_productos]</definedName>
    <definedName name="Tipo_1.1.B_Diseño_de_metodologías_para_la_planificación_y_la_gestión_del_turismo_Publicidad">Listas!$G$670</definedName>
    <definedName name="Tipo_1.1.B_Diseño_de_metodologías_para_la_planificación_y_la_gestión_del_turismo_resultados" localSheetId="14">Tabla1138[Tipo_1.1.B_Diseño_de_metodologías_para_la_planificación_y_la_gestión_del_turismo_resultados]</definedName>
    <definedName name="Tipo_1.1.B_Diseño_de_metodologías_para_la_planificación_y_la_gestión_del_turismo_resultados" localSheetId="12">Tabla1138[Tipo_1.1.B_Diseño_de_metodologías_para_la_planificación_y_la_gestión_del_turismo_resultados]</definedName>
    <definedName name="Tipo_1.1.B_Diseño_de_metodologías_para_la_planificación_y_la_gestión_del_turismo_resultados">Tabla1138[Tipo_1.1.B_Diseño_de_metodologías_para_la_planificación_y_la_gestión_del_turismo_resultados]</definedName>
    <definedName name="Tipo_1.1.C_Implementación_de_metodologías_para_la_planificación_y_la_gestión_del_turismo_en_los_territorios_del_país">Listas!$H$744:$H$748</definedName>
    <definedName name="Tipo_1.1.C_Implementación_de_metodologías_para_la_planificación_y_la_gestión_del_turismo_en_los_territorios_del_país_Construcción_y_o_mantenimiento_de_Obra">Listas!$H$710</definedName>
    <definedName name="Tipo_1.1.C_Implementación_de_metodologías_para_la_planificación_y_la_gestión_del_turismo_en_los_territorios_del_país_Desarrollos_Tecnológicos">Listas!$H$675</definedName>
    <definedName name="Tipo_1.1.C_Implementación_de_metodologías_para_la_planificación_y_la_gestión_del_turismo_en_los_territorios_del_país_Dotaciones_o_Beneficios">Listas!$H$692</definedName>
    <definedName name="Tipo_1.1.C_Implementación_de_metodologías_para_la_planificación_y_la_gestión_del_turismo_en_los_territorios_del_país_Eventos">Tabla300[Tipo_1.1.C_Implementación_de_metodologías_para_la_planificación_y_la_gestión_del_turismo_en_los_territorios_del_país_Eventos]</definedName>
    <definedName name="Tipo_1.1.C_Implementación_de_metodologías_para_la_planificación_y_la_gestión_del_turismo_en_los_territorios_del_país_Gastos_de_viajes">Tabla606[Tipo_1.1.C_Implementación_de_metodologías_para_la_planificación_y_la_gestión_del_turismo_en_los_territorios_del_país_Gastos_de_viajes]</definedName>
    <definedName name="Tipo_1.1.C_Implementación_de_metodologías_para_la_planificación_y_la_gestión_del_turismo_en_los_territorios_del_país_Material">Tabla377[Tipo_1.1.C_Implementación_de_metodologías_para_la_planificación_y_la_gestión_del_turismo_en_los_territorios_del_país_Material]</definedName>
    <definedName name="Tipo_1.1.C_Implementación_de_metodologías_para_la_planificación_y_la_gestión_del_turismo_en_los_territorios_del_país_Otros">Listas!$H$704</definedName>
    <definedName name="Tipo_1.1.C_Implementación_de_metodologías_para_la_planificación_y_la_gestión_del_turismo_en_los_territorios_del_país_Personal">Listas!$H$625:$H$627</definedName>
    <definedName name="Tipo_1.1.C_Implementación_de_metodologías_para_la_planificación_y_la_gestión_del_turismo_en_los_territorios_del_país_Pólizas">Listas!$H$700</definedName>
    <definedName name="Tipo_1.1.C_Implementación_de_metodologías_para_la_planificación_y_la_gestión_del_turismo_en_los_territorios_del_país_productos" localSheetId="14">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 localSheetId="12">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ublicidad">Listas!$H$670</definedName>
    <definedName name="Tipo_1.1.C_Implementación_de_metodologías_para_la_planificación_y_la_gestión_del_turismo_en_los_territorios_del_país_resultados" localSheetId="14">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 localSheetId="12">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Tabla1139[Tipo_1.1.C_Implementación_de_metodologías_para_la_planificación_y_la_gestión_del_turismo_en_los_territorios_del_país_resultados]</definedName>
    <definedName name="Tipo_1.1.D_Fortalecimientos_de_los_esquemas_de_gobernanza_territoriales">Listas!$I$744:$I$748</definedName>
    <definedName name="Tipo_1.1.D_Fortalecimientos_de_los_esquemas_de_gobernanza_territoriales_Construcción_y_o_mantenimiento_de_Obra">Listas!$I$710</definedName>
    <definedName name="Tipo_1.1.D_Fortalecimientos_de_los_esquemas_de_gobernanza_territoriales_Desarrollos_Tecnológicos">Listas!$I$675</definedName>
    <definedName name="Tipo_1.1.D_Fortalecimientos_de_los_esquemas_de_gobernanza_territoriales_Dotaciones_o_Beneficios">Listas!$I$692</definedName>
    <definedName name="Tipo_1.1.D_Fortalecimientos_de_los_esquemas_de_gobernanza_territoriales_Eventos">Tabla301[Tipo_1.1.D_Fortalecimientos_de_los_esquemas_de_gobernanza_territoriales_Eventos]</definedName>
    <definedName name="Tipo_1.1.D_Fortalecimientos_de_los_esquemas_de_gobernanza_territoriales_Gastos_de_viajes">Listas!$I$680</definedName>
    <definedName name="Tipo_1.1.D_Fortalecimientos_de_los_esquemas_de_gobernanza_territoriales_Material">Tabla378[Tipo_1.1.D_Fortalecimientos_de_los_esquemas_de_gobernanza_territoriales_Material]</definedName>
    <definedName name="Tipo_1.1.D_Fortalecimientos_de_los_esquemas_de_gobernanza_territoriales_Otros">Listas!$I$704</definedName>
    <definedName name="Tipo_1.1.D_Fortalecimientos_de_los_esquemas_de_gobernanza_territoriales_Personal" localSheetId="11">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4">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2">Tabla_Tipo_1.1.D_Fortalecimientos_de_los_esquemas_de_gobernanza_territoriales_Personal[Tipo_1.1.D_Fortalecimientos_de_los_esquemas_de_gobernanza_territoriales_Personal]</definedName>
    <definedName name="Tipo_1.1.D_Fortalecimientos_de_los_esquemas_de_gobernanza_territoriales_Personal">Tabla_Tipo_1.1.D_Fortalecimientos_de_los_esquemas_de_gobernanza_territoriales_Personal[Tipo_1.1.D_Fortalecimientos_de_los_esquemas_de_gobernanza_territoriales_Personal]</definedName>
    <definedName name="Tipo_1.1.D_Fortalecimientos_de_los_esquemas_de_gobernanza_territoriales_Pólizas">Listas!$I$700</definedName>
    <definedName name="Tipo_1.1.D_Fortalecimientos_de_los_esquemas_de_gobernanza_territoriales_productos" localSheetId="14">Tabla1218[Tipo_1.1.D_Fortalecimientos_de_los_esquemas_de_gobernanza_territoriales_productos]</definedName>
    <definedName name="Tipo_1.1.D_Fortalecimientos_de_los_esquemas_de_gobernanza_territoriales_productos" localSheetId="12">Tabla1218[Tipo_1.1.D_Fortalecimientos_de_los_esquemas_de_gobernanza_territoriales_productos]</definedName>
    <definedName name="Tipo_1.1.D_Fortalecimientos_de_los_esquemas_de_gobernanza_territoriales_productos">Tabla1218[Tipo_1.1.D_Fortalecimientos_de_los_esquemas_de_gobernanza_territoriales_productos]</definedName>
    <definedName name="Tipo_1.1.D_Fortalecimientos_de_los_esquemas_de_gobernanza_territoriales_Publicidad">Listas!$I$670</definedName>
    <definedName name="Tipo_1.1.D_Fortalecimientos_de_los_esquemas_de_gobernanza_territoriales_resultados" localSheetId="14">Tabla1140[Tipo_1.1.D_Fortalecimientos_de_los_esquemas_de_gobernanza_territoriales_resultados]</definedName>
    <definedName name="Tipo_1.1.D_Fortalecimientos_de_los_esquemas_de_gobernanza_territoriales_resultados" localSheetId="12">Tabla1140[Tipo_1.1.D_Fortalecimientos_de_los_esquemas_de_gobernanza_territoriales_resultados]</definedName>
    <definedName name="Tipo_1.1.D_Fortalecimientos_de_los_esquemas_de_gobernanza_territoriales_resultados">Tabla1140[Tipo_1.1.D_Fortalecimientos_de_los_esquemas_de_gobernanza_territoriales_resultados]</definedName>
    <definedName name="Tipo_1.2.A_Análisis_de_oferta_y_demanda_para_el_diseño_de_productos_y_actividades_turísticas">Listas!$J$744:$J$748</definedName>
    <definedName name="Tipo_1.2.A_Análisis_de_oferta_y_demanda_para_el_diseño_de_productos_y_actividades_turísticas_Construcción_y_o_mantenimiento_de_Obra">Listas!$J$710</definedName>
    <definedName name="Tipo_1.2.A_Análisis_de_oferta_y_demanda_para_el_diseño_de_productos_y_actividades_turísticas_Desarrollos_Tecnológicos">Listas!$J$675</definedName>
    <definedName name="Tipo_1.2.A_Análisis_de_oferta_y_demanda_para_el_diseño_de_productos_y_actividades_turísticas_Dotaciones_o_Beneficios">Listas!$J$692</definedName>
    <definedName name="Tipo_1.2.A_Análisis_de_oferta_y_demanda_para_el_diseño_de_productos_y_actividades_turísticas_Eventos">Tabla302[Tipo_1.2.A_Análisis_de_oferta_y_demanda_para_el_diseño_de_productos_y_actividades_turísticas_Eventos]</definedName>
    <definedName name="Tipo_1.2.A_Análisis_de_oferta_y_demanda_para_el_diseño_de_productos_y_actividades_turísticas_Gastos_de_viajes">Tabla608[Tipo_1.2.A_Análisis_de_oferta_y_demanda_para_el_diseño_de_productos_y_actividades_turísticas_Gastos_de_viajes]</definedName>
    <definedName name="Tipo_1.2.A_Análisis_de_oferta_y_demanda_para_el_diseño_de_productos_y_actividades_turísticas_Material">Tabla379[Tipo_1.2.A_Análisis_de_oferta_y_demanda_para_el_diseño_de_productos_y_actividades_turísticas_Material]</definedName>
    <definedName name="Tipo_1.2.A_Análisis_de_oferta_y_demanda_para_el_diseño_de_productos_y_actividades_turísticas_Otros">Tabla841[Tipo_1.2.A_Análisis_de_oferta_y_demanda_para_el_diseño_de_productos_y_actividades_turísticas_Otros]</definedName>
    <definedName name="Tipo_1.2.A_Análisis_de_oferta_y_demanda_para_el_diseño_de_productos_y_actividades_turísticas_Personal" localSheetId="11">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4">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2">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ólizas">Listas!$J$700</definedName>
    <definedName name="Tipo_1.2.A_Análisis_de_oferta_y_demanda_para_el_diseño_de_productos_y_actividades_turísticas_productos" localSheetId="14">Tabla1219[Tipo_1.2.A_Análisis_de_oferta_y_demanda_para_el_diseño_de_productos_y_actividades_turísticas_productos]</definedName>
    <definedName name="Tipo_1.2.A_Análisis_de_oferta_y_demanda_para_el_diseño_de_productos_y_actividades_turísticas_productos" localSheetId="12">Tabla1219[Tipo_1.2.A_Análisis_de_oferta_y_demanda_para_el_diseño_de_productos_y_actividades_turísticas_productos]</definedName>
    <definedName name="Tipo_1.2.A_Análisis_de_oferta_y_demanda_para_el_diseño_de_productos_y_actividades_turísticas_productos">Tabla1219[Tipo_1.2.A_Análisis_de_oferta_y_demanda_para_el_diseño_de_productos_y_actividades_turísticas_productos]</definedName>
    <definedName name="Tipo_1.2.A_Análisis_de_oferta_y_demanda_para_el_diseño_de_productos_y_actividades_turísticas_Publicidad">Listas!$J$670</definedName>
    <definedName name="Tipo_1.2.A_Análisis_de_oferta_y_demanda_para_el_diseño_de_productos_y_actividades_turísticas_resultados" localSheetId="14">Tabla1142[Tipo_1.2.A_Análisis_de_oferta_y_demanda_para_el_diseño_de_productos_y_actividades_turísticas_resultados]</definedName>
    <definedName name="Tipo_1.2.A_Análisis_de_oferta_y_demanda_para_el_diseño_de_productos_y_actividades_turísticas_resultados" localSheetId="12">Tabla1142[Tipo_1.2.A_Análisis_de_oferta_y_demanda_para_el_diseño_de_productos_y_actividades_turísticas_resultados]</definedName>
    <definedName name="Tipo_1.2.A_Análisis_de_oferta_y_demanda_para_el_diseño_de_productos_y_actividades_turísticas_resultados">Tabla1142[Tipo_1.2.A_Análisis_de_oferta_y_demanda_para_el_diseño_de_productos_y_actividades_turísticas_resultados]</definedName>
    <definedName name="Tipo_1.2.B_Diseño_e_implementación_de_productos_turísticos">Listas!$K$744:$K$749</definedName>
    <definedName name="Tipo_1.2.B_Diseño_e_implementación_de_productos_turísticos_Desarrollos_Tecnológicos">Listas!$K$675</definedName>
    <definedName name="Tipo_1.2.B_Diseño_e_implementación_de_productos_turísticos_Dotaciones_o_Beneficios">Listas!$K$692</definedName>
    <definedName name="Tipo_1.2.B_Diseño_e_implementación_de_productos_turísticos_Eventos">Tabla303[Tipo_1.2.B_Diseño_e_implementación_de_productos_turísticos_Eventos]</definedName>
    <definedName name="Tipo_1.2.B_Diseño_e_implementación_de_productos_turísticos_Gastos_de_viajes">Tabla609[Tipo_1.2.B_Diseño_e_implementación_de_productos_turísticos_Gastos_de_viajes]</definedName>
    <definedName name="Tipo_1.2.B_Diseño_e_implementación_de_productos_turísticos_Material">Tabla380[Tipo_1.2.B_Diseño_e_implementación_de_productos_turísticos_Material]</definedName>
    <definedName name="Tipo_1.2.B_Diseño_e_implementación_de_productos_turísticos_Otros">Listas!$K$704</definedName>
    <definedName name="Tipo_1.2.B_Diseño_e_implementación_de_productos_turísticos_Personal" localSheetId="11">Tabla_Tipo_1.2.B_Diseño_e_implementación_de_productos_turísticos_Personal[Tipo_1.2.B_Diseño_e_implementación_de_productos_turísticos_Personal]</definedName>
    <definedName name="Tipo_1.2.B_Diseño_e_implementación_de_productos_turísticos_Personal" localSheetId="14">Tabla_Tipo_1.2.B_Diseño_e_implementación_de_productos_turísticos_Personal[Tipo_1.2.B_Diseño_e_implementación_de_productos_turísticos_Personal]</definedName>
    <definedName name="Tipo_1.2.B_Diseño_e_implementación_de_productos_turísticos_Personal" localSheetId="12">Tabla_Tipo_1.2.B_Diseño_e_implementación_de_productos_turísticos_Personal[Tipo_1.2.B_Diseño_e_implementación_de_productos_turísticos_Personal]</definedName>
    <definedName name="Tipo_1.2.B_Diseño_e_implementación_de_productos_turísticos_Personal">Tabla_Tipo_1.2.B_Diseño_e_implementación_de_productos_turísticos_Personal[Tipo_1.2.B_Diseño_e_implementación_de_productos_turísticos_Personal]</definedName>
    <definedName name="Tipo_1.2.B_Diseño_e_implementación_de_productos_turísticos_Pólizas">Listas!$K$700</definedName>
    <definedName name="Tipo_1.2.B_Diseño_e_implementación_de_productos_turísticos_productos" localSheetId="14">Tabla1220[Tipo_1.2.B_Diseño_e_implementación_de_productos_turísticos_productos]</definedName>
    <definedName name="Tipo_1.2.B_Diseño_e_implementación_de_productos_turísticos_productos" localSheetId="12">Tabla1220[Tipo_1.2.B_Diseño_e_implementación_de_productos_turísticos_productos]</definedName>
    <definedName name="Tipo_1.2.B_Diseño_e_implementación_de_productos_turísticos_productos">Tabla1220[Tipo_1.2.B_Diseño_e_implementación_de_productos_turísticos_productos]</definedName>
    <definedName name="Tipo_1.2.B_Diseño_e_implementación_de_productos_turísticos_Publicidad">Listas!$K$670</definedName>
    <definedName name="Tipo_1.2.B_Diseño_e_implementación_de_productos_turísticos_resultados" localSheetId="14">Tabla1143[Tipo_1.2.B_Diseño_e_implementación_de_productos_turísticos_resultados]</definedName>
    <definedName name="Tipo_1.2.B_Diseño_e_implementación_de_productos_turísticos_resultados" localSheetId="12">Tabla1143[Tipo_1.2.B_Diseño_e_implementación_de_productos_turísticos_resultados]</definedName>
    <definedName name="Tipo_1.2.B_Diseño_e_implementación_de_productos_turísticos_resultados">Tabla1143[Tipo_1.2.B_Diseño_e_implementación_de_productos_turísticos_resultados]</definedName>
    <definedName name="Tipo_1.2.C_Diseño_e_implementación_de_actividades_turísticas">Listas!$L$744:$L$748</definedName>
    <definedName name="Tipo_1.2.C_Diseño_e_implementación_de_actividades_turísticas_Construcción_y_o_mantenimiento_de_Obra">Listas!$L$710</definedName>
    <definedName name="Tipo_1.2.C_Diseño_e_implementación_de_actividades_turísticas_Desarrollos_Tecnológicos">Listas!$L$675</definedName>
    <definedName name="Tipo_1.2.C_Diseño_e_implementación_de_actividades_turísticas_Dotaciones_o_Beneficios">Listas!$L$692</definedName>
    <definedName name="Tipo_1.2.C_Diseño_e_implementación_de_actividades_turísticas_Eventos">Tabla304[Tipo_1.2.C_Diseño_e_implementación_de_actividades_turísticas_Eventos]</definedName>
    <definedName name="Tipo_1.2.C_Diseño_e_implementación_de_actividades_turísticas_Gastos_de_viajes">Tabla610[Tipo_1.2.C_Diseño_e_implementación_de_actividades_turísticas_Gastos_de_viajes]</definedName>
    <definedName name="Tipo_1.2.C_Diseño_e_implementación_de_actividades_turísticas_Material">Listas!$L$661:$L$662</definedName>
    <definedName name="Tipo_1.2.C_Diseño_e_implementación_de_actividades_turísticas_Otros">Listas!$L$704</definedName>
    <definedName name="Tipo_1.2.C_Diseño_e_implementación_de_actividades_turísticas_Personal" localSheetId="11">Tabla_Tipo_1.2.C_Diseño_e_implementación_de_actividades_turísticas_Personal[Tipo_1.2.C_Diseño_e_implementación_de_actividades_turísticas_Personal]</definedName>
    <definedName name="Tipo_1.2.C_Diseño_e_implementación_de_actividades_turísticas_Personal" localSheetId="14">Tabla_Tipo_1.2.C_Diseño_e_implementación_de_actividades_turísticas_Personal[Tipo_1.2.C_Diseño_e_implementación_de_actividades_turísticas_Personal]</definedName>
    <definedName name="Tipo_1.2.C_Diseño_e_implementación_de_actividades_turísticas_Personal" localSheetId="12">Tabla_Tipo_1.2.C_Diseño_e_implementación_de_actividades_turísticas_Personal[Tipo_1.2.C_Diseño_e_implementación_de_actividades_turísticas_Personal]</definedName>
    <definedName name="Tipo_1.2.C_Diseño_e_implementación_de_actividades_turísticas_Personal">Tabla_Tipo_1.2.C_Diseño_e_implementación_de_actividades_turísticas_Personal[Tipo_1.2.C_Diseño_e_implementación_de_actividades_turísticas_Personal]</definedName>
    <definedName name="Tipo_1.2.C_Diseño_e_implementación_de_actividades_turísticas_Pólizas">Listas!$L$700</definedName>
    <definedName name="Tipo_1.2.C_Diseño_e_implementación_de_actividades_turísticas_productos" localSheetId="14">Tabla1221[Tipo_1.2.C_Diseño_e_implementación_de_actividades_turísticas_productos]</definedName>
    <definedName name="Tipo_1.2.C_Diseño_e_implementación_de_actividades_turísticas_productos" localSheetId="12">Tabla1221[Tipo_1.2.C_Diseño_e_implementación_de_actividades_turísticas_productos]</definedName>
    <definedName name="Tipo_1.2.C_Diseño_e_implementación_de_actividades_turísticas_productos">Tabla1221[Tipo_1.2.C_Diseño_e_implementación_de_actividades_turísticas_productos]</definedName>
    <definedName name="Tipo_1.2.C_Diseño_e_implementación_de_actividades_turísticas_Publicidad">Listas!$L$670</definedName>
    <definedName name="Tipo_1.2.C_Diseño_e_implementación_de_actividades_turísticas_resultados" localSheetId="14">Tabla1144[Tipo_1.2.C_Diseño_e_implementación_de_actividades_turísticas_resultados]</definedName>
    <definedName name="Tipo_1.2.C_Diseño_e_implementación_de_actividades_turísticas_resultados" localSheetId="12">Tabla1144[Tipo_1.2.C_Diseño_e_implementación_de_actividades_turísticas_resultados]</definedName>
    <definedName name="Tipo_1.2.C_Diseño_e_implementación_de_actividades_turísticas_resultados">Tabla1144[Tipo_1.2.C_Diseño_e_implementación_de_actividades_turísticas_resultados]</definedName>
    <definedName name="Tipo_1.3.A_Formación_capacitación_y_sensibilización_en_turismo">Listas!$M$744:$M$750</definedName>
    <definedName name="Tipo_1.3.A_Formación_capacitación_y_sensibilización_en_turismo_Construcción_y_o_mantenimiento_de_Obra">Listas!$M$710</definedName>
    <definedName name="Tipo_1.3.A_Formación_capacitación_y_sensibilización_en_turismo_Desarrollos_Tecnológicos">Listas!$M$675:$M$676</definedName>
    <definedName name="Tipo_1.3.A_Formación_capacitación_y_sensibilización_en_turismo_Dotaciones_o_Beneficios">Listas!$M$692</definedName>
    <definedName name="Tipo_1.3.A_Formación_capacitación_y_sensibilización_en_turismo_Eventos">Tabla305[Tipo_1.3.A_Formación_capacitación_y_sensibilización_en_turismo_Eventos]</definedName>
    <definedName name="Tipo_1.3.A_Formación_capacitación_y_sensibilización_en_turismo_Gastos_de_viajes">Tabla611[Tipo_1.3.A_Formación_capacitación_y_sensibilización_en_turismo_Gastos_de_viajes]</definedName>
    <definedName name="Tipo_1.3.A_Formación_capacitación_y_sensibilización_en_turismo_Material">Listas!$M$661:$M$664</definedName>
    <definedName name="Tipo_1.3.A_Formación_capacitación_y_sensibilización_en_turismo_Otros">Listas!$M$704</definedName>
    <definedName name="Tipo_1.3.A_Formación_capacitación_y_sensibilización_en_turismo_Personal" localSheetId="11">Tabla_Tipo_1.3.A_Formación_capacitación_y_sensibilización_en_turismo_Personal[Tipo_1.3.A_Formación_capacitación_y_sensibilización_en_turismo_Personal]</definedName>
    <definedName name="Tipo_1.3.A_Formación_capacitación_y_sensibilización_en_turismo_Personal" localSheetId="14">Tabla_Tipo_1.3.A_Formación_capacitación_y_sensibilización_en_turismo_Personal[Tipo_1.3.A_Formación_capacitación_y_sensibilización_en_turismo_Personal]</definedName>
    <definedName name="Tipo_1.3.A_Formación_capacitación_y_sensibilización_en_turismo_Personal" localSheetId="12">Tabla_Tipo_1.3.A_Formación_capacitación_y_sensibilización_en_turismo_Personal[Tipo_1.3.A_Formación_capacitación_y_sensibilización_en_turismo_Personal]</definedName>
    <definedName name="Tipo_1.3.A_Formación_capacitación_y_sensibilización_en_turismo_Personal">Tabla_Tipo_1.3.A_Formación_capacitación_y_sensibilización_en_turismo_Personal[Tipo_1.3.A_Formación_capacitación_y_sensibilización_en_turismo_Personal]</definedName>
    <definedName name="Tipo_1.3.A_Formación_capacitación_y_sensibilización_en_turismo_Pólizas">Listas!$M$700</definedName>
    <definedName name="Tipo_1.3.A_Formación_capacitación_y_sensibilización_en_turismo_productos" localSheetId="14">Tabla1222[Tipo_1.3.A_Formación_capacitación_y_sensibilización_en_turismo_productos]</definedName>
    <definedName name="Tipo_1.3.A_Formación_capacitación_y_sensibilización_en_turismo_productos" localSheetId="12">Tabla1222[Tipo_1.3.A_Formación_capacitación_y_sensibilización_en_turismo_productos]</definedName>
    <definedName name="Tipo_1.3.A_Formación_capacitación_y_sensibilización_en_turismo_productos">Tabla1222[Tipo_1.3.A_Formación_capacitación_y_sensibilización_en_turismo_productos]</definedName>
    <definedName name="Tipo_1.3.A_Formación_capacitación_y_sensibilización_en_turismo_Publicidad">Listas!$M$670</definedName>
    <definedName name="Tipo_1.3.A_Formación_capacitación_y_sensibilización_en_turismo_resultados" localSheetId="14">Tabla1145[Tipo_1.3.A_Formación_capacitación_y_sensibilización_en_turismo_resultados]</definedName>
    <definedName name="Tipo_1.3.A_Formación_capacitación_y_sensibilización_en_turismo_resultados" localSheetId="12">Tabla1145[Tipo_1.3.A_Formación_capacitación_y_sensibilización_en_turismo_resultados]</definedName>
    <definedName name="Tipo_1.3.A_Formación_capacitación_y_sensibilización_en_turismo_resultados">Tabla1145[Tipo_1.3.A_Formación_capacitación_y_sensibilización_en_turismo_resultados]</definedName>
    <definedName name="Tipo_1.3.B_Estudios_técnicos_para_la_cualificación_del_capital_humano_en_el_sector_turístico">Listas!$N$744:$N$748</definedName>
    <definedName name="Tipo_1.3.B_Estudios_técnicos_para_la_cualificación_del_capital_humano_en_el_sector_turístico_Construcción_y_o_mantenimiento_de_Obra">Listas!$N$710</definedName>
    <definedName name="Tipo_1.3.B_Estudios_técnicos_para_la_cualificación_del_capital_humano_en_el_sector_turístico_Desarrollos_Tecnológicos">Listas!$N$675</definedName>
    <definedName name="Tipo_1.3.B_Estudios_técnicos_para_la_cualificación_del_capital_humano_en_el_sector_turístico_Dotaciones_o_Beneficios">Listas!$N$692</definedName>
    <definedName name="Tipo_1.3.B_Estudios_técnicos_para_la_cualificación_del_capital_humano_en_el_sector_turístico_Eventos">Tabla306[Tipo_1.3.B_Estudios_técnicos_para_la_cualificación_del_capital_humano_en_el_sector_turístico_Eventos]</definedName>
    <definedName name="Tipo_1.3.B_Estudios_técnicos_para_la_cualificación_del_capital_humano_en_el_sector_turístico_Gastos_de_viajes">Tabla612[Tipo_1.3.B_Estudios_técnicos_para_la_cualificación_del_capital_humano_en_el_sector_turístico_Gastos_de_viajes]</definedName>
    <definedName name="Tipo_1.3.B_Estudios_técnicos_para_la_cualificación_del_capital_humano_en_el_sector_turístico_Material">Listas!$N$661:$N$663</definedName>
    <definedName name="Tipo_1.3.B_Estudios_técnicos_para_la_cualificación_del_capital_humano_en_el_sector_turístico_Otros">Listas!$N$704</definedName>
    <definedName name="Tipo_1.3.B_Estudios_técnicos_para_la_cualificación_del_capital_humano_en_el_sector_turístico_Personal" localSheetId="11">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4">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2">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ólizas">Listas!$N$700</definedName>
    <definedName name="Tipo_1.3.B_Estudios_técnicos_para_la_cualificación_del_capital_humano_en_el_sector_turístico_productos" localSheetId="14">Tabla1223[Tipo_1.3.B_Estudios_técnicos_para_la_cualificación_del_capital_humano_en_el_sector_turístico_productos]</definedName>
    <definedName name="Tipo_1.3.B_Estudios_técnicos_para_la_cualificación_del_capital_humano_en_el_sector_turístico_productos" localSheetId="12">Tabla1223[Tipo_1.3.B_Estudios_técnicos_para_la_cualificación_del_capital_humano_en_el_sector_turístico_productos]</definedName>
    <definedName name="Tipo_1.3.B_Estudios_técnicos_para_la_cualificación_del_capital_humano_en_el_sector_turístico_productos">Tabla1223[Tipo_1.3.B_Estudios_técnicos_para_la_cualificación_del_capital_humano_en_el_sector_turístico_productos]</definedName>
    <definedName name="Tipo_1.3.B_Estudios_técnicos_para_la_cualificación_del_capital_humano_en_el_sector_turístico_Publicidad">Listas!$N$670</definedName>
    <definedName name="Tipo_1.3.B_Estudios_técnicos_para_la_cualificación_del_capital_humano_en_el_sector_turístico_resultados" localSheetId="14">Tabla1146[Tipo_1.3.B_Estudios_técnicos_para_la_cualificación_del_capital_humano_en_el_sector_turístico_resultados]</definedName>
    <definedName name="Tipo_1.3.B_Estudios_técnicos_para_la_cualificación_del_capital_humano_en_el_sector_turístico_resultados" localSheetId="12">Tabla1146[Tipo_1.3.B_Estudios_técnicos_para_la_cualificación_del_capital_humano_en_el_sector_turístico_resultados]</definedName>
    <definedName name="Tipo_1.3.B_Estudios_técnicos_para_la_cualificación_del_capital_humano_en_el_sector_turístico_resultados">Tabla1146[Tipo_1.3.B_Estudios_técnicos_para_la_cualificación_del_capital_humano_en_el_sector_turístico_resultados]</definedName>
    <definedName name="Tipo_1.3.C_Generación_y_gestión_del_conocimiento_en_turismo">Listas!$O$744:$O$749</definedName>
    <definedName name="Tipo_1.3.C_Generación_y_gestión_del_conocimiento_en_turismo_Construcción_y_o_mantenimiento_de_Obra">Listas!$O$710</definedName>
    <definedName name="Tipo_1.3.C_Generación_y_gestión_del_conocimiento_en_turismo_Desarrollos_Tecnológicos">Listas!$O$675</definedName>
    <definedName name="Tipo_1.3.C_Generación_y_gestión_del_conocimiento_en_turismo_Dotaciones_o_Beneficios">Listas!$O$692</definedName>
    <definedName name="Tipo_1.3.C_Generación_y_gestión_del_conocimiento_en_turismo_Eventos">Tabla307[Tipo_1.3.C_Generación_y_gestión_del_conocimiento_en_turismo_Eventos]</definedName>
    <definedName name="Tipo_1.3.C_Generación_y_gestión_del_conocimiento_en_turismo_Gastos_de_viajes">Tabla613[Tipo_1.3.C_Generación_y_gestión_del_conocimiento_en_turismo_Gastos_de_viajes]</definedName>
    <definedName name="Tipo_1.3.C_Generación_y_gestión_del_conocimiento_en_turismo_Material">Listas!$O$661:$O$663</definedName>
    <definedName name="Tipo_1.3.C_Generación_y_gestión_del_conocimiento_en_turismo_Otros">Listas!$O$704</definedName>
    <definedName name="Tipo_1.3.C_Generación_y_gestión_del_conocimiento_en_turismo_Personal" localSheetId="11">Tabla_Tipo_1.3.C_Generación_y_gestión_del_conocimiento_en_turismo_Personal[Tipo_1.3.C_Generación_y_gestión_del_conocimiento_en_turismo_Personal]</definedName>
    <definedName name="Tipo_1.3.C_Generación_y_gestión_del_conocimiento_en_turismo_Personal" localSheetId="14">Tabla_Tipo_1.3.C_Generación_y_gestión_del_conocimiento_en_turismo_Personal[Tipo_1.3.C_Generación_y_gestión_del_conocimiento_en_turismo_Personal]</definedName>
    <definedName name="Tipo_1.3.C_Generación_y_gestión_del_conocimiento_en_turismo_Personal" localSheetId="12">Tabla_Tipo_1.3.C_Generación_y_gestión_del_conocimiento_en_turismo_Personal[Tipo_1.3.C_Generación_y_gestión_del_conocimiento_en_turismo_Personal]</definedName>
    <definedName name="Tipo_1.3.C_Generación_y_gestión_del_conocimiento_en_turismo_Personal">Tabla_Tipo_1.3.C_Generación_y_gestión_del_conocimiento_en_turismo_Personal[Tipo_1.3.C_Generación_y_gestión_del_conocimiento_en_turismo_Personal]</definedName>
    <definedName name="Tipo_1.3.C_Generación_y_gestión_del_conocimiento_en_turismo_Pólizas">Listas!$O$700</definedName>
    <definedName name="Tipo_1.3.C_Generación_y_gestión_del_conocimiento_en_turismo_productos" localSheetId="14">Tabla1224[Tipo_1.3.C_Generación_y_gestión_del_conocimiento_en_turismo_productos]</definedName>
    <definedName name="Tipo_1.3.C_Generación_y_gestión_del_conocimiento_en_turismo_productos" localSheetId="12">Tabla1224[Tipo_1.3.C_Generación_y_gestión_del_conocimiento_en_turismo_productos]</definedName>
    <definedName name="Tipo_1.3.C_Generación_y_gestión_del_conocimiento_en_turismo_productos">Tabla1224[Tipo_1.3.C_Generación_y_gestión_del_conocimiento_en_turismo_productos]</definedName>
    <definedName name="Tipo_1.3.C_Generación_y_gestión_del_conocimiento_en_turismo_Publicidad">Listas!$O$670</definedName>
    <definedName name="Tipo_1.3.C_Generación_y_gestión_del_conocimiento_en_turismo_resultados" localSheetId="14">Tabla1147[Tipo_1.3.C_Generación_y_gestión_del_conocimiento_en_turismo_resultados]</definedName>
    <definedName name="Tipo_1.3.C_Generación_y_gestión_del_conocimiento_en_turismo_resultados" localSheetId="12">Tabla1147[Tipo_1.3.C_Generación_y_gestión_del_conocimiento_en_turismo_resultados]</definedName>
    <definedName name="Tipo_1.3.C_Generación_y_gestión_del_conocimiento_en_turismo_resultados">Tabla1147[Tipo_1.3.C_Generación_y_gestión_del_conocimiento_en_turismo_resultados]</definedName>
    <definedName name="Tipo_1.3.D_Realización_de_eventos_académicos_con_temáticas_de_turismo">Listas!$P$744:$P$748</definedName>
    <definedName name="Tipo_1.3.D_Realización_de_eventos_académicos_con_temáticas_de_turismo_Construcción_y_o_mantenimiento_de_Obra">Listas!$P$710</definedName>
    <definedName name="Tipo_1.3.D_Realización_de_eventos_académicos_con_temáticas_de_turismo_Desarrollos_Tecnológicos">Listas!$P$675</definedName>
    <definedName name="Tipo_1.3.D_Realización_de_eventos_académicos_con_temáticas_de_turismo_Dotaciones_o_Beneficios">Listas!$P$692</definedName>
    <definedName name="Tipo_1.3.D_Realización_de_eventos_académicos_con_temáticas_de_turismo_Eventos">Tabla308[Tipo_1.3.D_Realización_de_eventos_académicos_con_temáticas_de_turismo_Eventos]</definedName>
    <definedName name="Tipo_1.3.D_Realización_de_eventos_académicos_con_temáticas_de_turismo_Gastos_de_viajes">Tabla614[Tipo_1.3.D_Realización_de_eventos_académicos_con_temáticas_de_turismo_Gastos_de_viajes]</definedName>
    <definedName name="Tipo_1.3.D_Realización_de_eventos_académicos_con_temáticas_de_turismo_Material">Listas!$P$661:$P$663</definedName>
    <definedName name="Tipo_1.3.D_Realización_de_eventos_académicos_con_temáticas_de_turismo_Otros">Listas!$P$704</definedName>
    <definedName name="Tipo_1.3.D_Realización_de_eventos_académicos_con_temáticas_de_turismo_Personal" localSheetId="11">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4">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2">Tabla_Tipo_1.3.D_Realización_de_eventos_académicos_con_temáticas_de_turismo_Personal[Tipo_1.3.D_Realización_de_eventos_académicos_con_temáticas_de_turismo_Personal]</definedName>
    <definedName name="Tipo_1.3.D_Realización_de_eventos_académicos_con_temáticas_de_turismo_Personal">Tabla_Tipo_1.3.D_Realización_de_eventos_académicos_con_temáticas_de_turismo_Personal[Tipo_1.3.D_Realización_de_eventos_académicos_con_temáticas_de_turismo_Personal]</definedName>
    <definedName name="Tipo_1.3.D_Realización_de_eventos_académicos_con_temáticas_de_turismo_Pólizas">Listas!$P$700</definedName>
    <definedName name="Tipo_1.3.D_Realización_de_eventos_académicos_con_temáticas_de_turismo_productos" localSheetId="14">Tabla1225[Tipo_1.3.D_Realización_de_eventos_académicos_con_temáticas_de_turismo_productos]</definedName>
    <definedName name="Tipo_1.3.D_Realización_de_eventos_académicos_con_temáticas_de_turismo_productos" localSheetId="12">Tabla1225[Tipo_1.3.D_Realización_de_eventos_académicos_con_temáticas_de_turismo_productos]</definedName>
    <definedName name="Tipo_1.3.D_Realización_de_eventos_académicos_con_temáticas_de_turismo_productos">Tabla1225[Tipo_1.3.D_Realización_de_eventos_académicos_con_temáticas_de_turismo_productos]</definedName>
    <definedName name="Tipo_1.3.D_Realización_de_eventos_académicos_con_temáticas_de_turismo_Publicidad">Listas!$P$670</definedName>
    <definedName name="Tipo_1.3.D_Realización_de_eventos_académicos_con_temáticas_de_turismo_resultados" localSheetId="14">Tabla1148[Tipo_1.3.D_Realización_de_eventos_académicos_con_temáticas_de_turismo_resultados]</definedName>
    <definedName name="Tipo_1.3.D_Realización_de_eventos_académicos_con_temáticas_de_turismo_resultados" localSheetId="12">Tabla1148[Tipo_1.3.D_Realización_de_eventos_académicos_con_temáticas_de_turismo_resultados]</definedName>
    <definedName name="Tipo_1.3.D_Realización_de_eventos_académicos_con_temáticas_de_turismo_resultados">Tabla1148[Tipo_1.3.D_Realización_de_eventos_académicos_con_temáticas_de_turismo_resultados]</definedName>
    <definedName name="Tipo_1.3.E_Jornadas_de_intercambio_de_experiencias_y_lecciones_aprendidas">Listas!$Q$744:$Q$747</definedName>
    <definedName name="Tipo_1.3.E_Jornadas_de_intercambio_de_experiencias_y_lecciones_aprendidas_Construcción_y_o_mantenimiento_de_Obra">Listas!$Q$710</definedName>
    <definedName name="Tipo_1.3.E_Jornadas_de_intercambio_de_experiencias_y_lecciones_aprendidas_Desarrollos_Tecnológicos">Listas!$Q$675</definedName>
    <definedName name="Tipo_1.3.E_Jornadas_de_intercambio_de_experiencias_y_lecciones_aprendidas_Dotaciones_o_Beneficios">Listas!$Q$692</definedName>
    <definedName name="Tipo_1.3.E_Jornadas_de_intercambio_de_experiencias_y_lecciones_aprendidas_Eventos">Tabla309[Tipo_1.3.E_Jornadas_de_intercambio_de_experiencias_y_lecciones_aprendidas_Eventos]</definedName>
    <definedName name="Tipo_1.3.E_Jornadas_de_intercambio_de_experiencias_y_lecciones_aprendidas_Gastos_de_viajes">Tabla615[Tipo_1.3.E_Jornadas_de_intercambio_de_experiencias_y_lecciones_aprendidas_Gastos_de_viajes]</definedName>
    <definedName name="Tipo_1.3.E_Jornadas_de_intercambio_de_experiencias_y_lecciones_aprendidas_Material">Listas!$Q$661</definedName>
    <definedName name="Tipo_1.3.E_Jornadas_de_intercambio_de_experiencias_y_lecciones_aprendidas_Otros">Listas!$Q$704</definedName>
    <definedName name="Tipo_1.3.E_Jornadas_de_intercambio_de_experiencias_y_lecciones_aprendidas_Personal" localSheetId="11">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4">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2">Tabla_Tipo_1.3.E_Jornadas_de_intercambio_de_experiencias_y_lecciones_aprendidas_Personal[Tipo_1.3.E_Jornadas_de_intercambio_de_experiencias_y_lecciones_aprendidas_Personal]</definedName>
    <definedName name="Tipo_1.3.E_Jornadas_de_intercambio_de_experiencias_y_lecciones_aprendidas_Personal">Tabla_Tipo_1.3.E_Jornadas_de_intercambio_de_experiencias_y_lecciones_aprendidas_Personal[Tipo_1.3.E_Jornadas_de_intercambio_de_experiencias_y_lecciones_aprendidas_Personal]</definedName>
    <definedName name="Tipo_1.3.E_Jornadas_de_intercambio_de_experiencias_y_lecciones_aprendidas_Pólizas">Listas!$Q$700</definedName>
    <definedName name="Tipo_1.3.E_Jornadas_de_intercambio_de_experiencias_y_lecciones_aprendidas_productos" localSheetId="14">Tabla1226[Tipo_1.3.E_Jornadas_de_intercambio_de_experiencias_y_lecciones_aprendidas_productos]</definedName>
    <definedName name="Tipo_1.3.E_Jornadas_de_intercambio_de_experiencias_y_lecciones_aprendidas_productos" localSheetId="12">Tabla1226[Tipo_1.3.E_Jornadas_de_intercambio_de_experiencias_y_lecciones_aprendidas_productos]</definedName>
    <definedName name="Tipo_1.3.E_Jornadas_de_intercambio_de_experiencias_y_lecciones_aprendidas_productos">Tabla1226[Tipo_1.3.E_Jornadas_de_intercambio_de_experiencias_y_lecciones_aprendidas_productos]</definedName>
    <definedName name="Tipo_1.3.E_Jornadas_de_intercambio_de_experiencias_y_lecciones_aprendidas_Publicidad">Listas!$Q$670</definedName>
    <definedName name="Tipo_1.3.E_Jornadas_de_intercambio_de_experiencias_y_lecciones_aprendidas_resultados" localSheetId="14">Tabla1149[Tipo_1.3.E_Jornadas_de_intercambio_de_experiencias_y_lecciones_aprendidas_resultados]</definedName>
    <definedName name="Tipo_1.3.E_Jornadas_de_intercambio_de_experiencias_y_lecciones_aprendidas_resultados" localSheetId="12">Tabla1149[Tipo_1.3.E_Jornadas_de_intercambio_de_experiencias_y_lecciones_aprendidas_resultados]</definedName>
    <definedName name="Tipo_1.3.E_Jornadas_de_intercambio_de_experiencias_y_lecciones_aprendidas_resultados">Tabla1149[Tipo_1.3.E_Jornadas_de_intercambio_de_experiencias_y_lecciones_aprendidas_resultados]</definedName>
    <definedName name="Tipo_1.4.A_Acompañamiento_y_apoyo_técnico_y_financiero_para_mejorar_la_productividad_del_sector_turístico">Listas!$R$744:$R$748</definedName>
    <definedName name="Tipo_1.4.A_Acompañamiento_y_apoyo_técnico_y_financiero_para_mejorar_la_productividad_del_sector_turístico_Construcción_y_o_mantenimiento_de_Obra">Listas!$R$710</definedName>
    <definedName name="Tipo_1.4.A_Acompañamiento_y_apoyo_técnico_y_financiero_para_mejorar_la_productividad_del_sector_turístico_Desarrollos_Tecnológicos">Listas!$R$675</definedName>
    <definedName name="Tipo_1.4.A_Acompañamiento_y_apoyo_técnico_y_financiero_para_mejorar_la_productividad_del_sector_turístico_Dotaciones_o_Beneficios">Listas!$R$692</definedName>
    <definedName name="Tipo_1.4.A_Acompañamiento_y_apoyo_técnico_y_financiero_para_mejorar_la_productividad_del_sector_turístico_Eventos">Tabla310[Tipo_1.4.A_Acompañamiento_y_apoyo_técnico_y_financiero_para_mejorar_la_productividad_del_sector_turístico_Eventos]</definedName>
    <definedName name="Tipo_1.4.A_Acompañamiento_y_apoyo_técnico_y_financiero_para_mejorar_la_productividad_del_sector_turístico_Gastos_de_viajes">Tabla616[Tipo_1.4.A_Acompañamiento_y_apoyo_técnico_y_financiero_para_mejorar_la_productividad_del_sector_turístico_Gastos_de_viajes]</definedName>
    <definedName name="Tipo_1.4.A_Acompañamiento_y_apoyo_técnico_y_financiero_para_mejorar_la_productividad_del_sector_turístico_Material">Listas!$R$661:$R$663</definedName>
    <definedName name="Tipo_1.4.A_Acompañamiento_y_apoyo_técnico_y_financiero_para_mejorar_la_productividad_del_sector_turístico_Otros">Listas!$R$704</definedName>
    <definedName name="Tipo_1.4.A_Acompañamiento_y_apoyo_técnico_y_financiero_para_mejorar_la_productividad_del_sector_turístico_Personal" localSheetId="11">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4">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2">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ólizas">Listas!$R$700</definedName>
    <definedName name="Tipo_1.4.A_Acompañamiento_y_apoyo_técnico_y_financiero_para_mejorar_la_productividad_del_sector_turístico_productos" localSheetId="14">Tabla1227[Tipo_1.4.A_Acompañamiento_y_apoyo_técnico_y_financiero_para_mejorar_la_productividad_del_sector_turístico_productos]</definedName>
    <definedName name="Tipo_1.4.A_Acompañamiento_y_apoyo_técnico_y_financiero_para_mejorar_la_productividad_del_sector_turístico_productos" localSheetId="12">Tabla1227[Tipo_1.4.A_Acompañamiento_y_apoyo_técnico_y_financiero_para_mejorar_la_productividad_del_sector_turístico_productos]</definedName>
    <definedName name="Tipo_1.4.A_Acompañamiento_y_apoyo_técnico_y_financiero_para_mejorar_la_productividad_del_sector_turístico_productos">Tabla1227[Tipo_1.4.A_Acompañamiento_y_apoyo_técnico_y_financiero_para_mejorar_la_productividad_del_sector_turístico_productos]</definedName>
    <definedName name="Tipo_1.4.A_Acompañamiento_y_apoyo_técnico_y_financiero_para_mejorar_la_productividad_del_sector_turístico_Publicidad">Listas!$R$670</definedName>
    <definedName name="Tipo_1.4.A_Acompañamiento_y_apoyo_técnico_y_financiero_para_mejorar_la_productividad_del_sector_turístico_resultados" localSheetId="14">Tabla1150[Tipo_1.4.A_Acompañamiento_y_apoyo_técnico_y_financiero_para_mejorar_la_productividad_del_sector_turístico_resultados]</definedName>
    <definedName name="Tipo_1.4.A_Acompañamiento_y_apoyo_técnico_y_financiero_para_mejorar_la_productividad_del_sector_turístico_resultados" localSheetId="12">Tabla1150[Tipo_1.4.A_Acompañamiento_y_apoyo_técnico_y_financiero_para_mejorar_la_productividad_del_sector_turístico_resultados]</definedName>
    <definedName name="Tipo_1.4.A_Acompañamiento_y_apoyo_técnico_y_financiero_para_mejorar_la_productividad_del_sector_turístico_resultados">Tabla1150[Tipo_1.4.A_Acompañamiento_y_apoyo_técnico_y_financiero_para_mejorar_la_productividad_del_sector_turístico_resultados]</definedName>
    <definedName name="Tipo_1.4.B_Fortalecimiento_de_la_economía_popular_y_comunitaria_del_turismo">Listas!$S$744:$S$749</definedName>
    <definedName name="Tipo_1.4.B_Fortalecimiento_de_la_economía_popular_y_comunitaria_del_turismo_Desarrollos_Tecnológicos">Listas!$S$675</definedName>
    <definedName name="Tipo_1.4.B_Fortalecimiento_de_la_economía_popular_y_comunitaria_del_turismo_Dotaciones_o_Beneficios">Listas!$S$692</definedName>
    <definedName name="Tipo_1.4.B_Fortalecimiento_de_la_economía_popular_y_comunitaria_del_turismo_Eventos">Tabla311[Tipo_1.4.B_Fortalecimiento_de_la_economía_popular_y_comunitaria_del_turismo_Eventos]</definedName>
    <definedName name="Tipo_1.4.B_Fortalecimiento_de_la_economía_popular_y_comunitaria_del_turismo_Gastos_de_viajes">Listas!$S$680</definedName>
    <definedName name="Tipo_1.4.B_Fortalecimiento_de_la_economía_popular_y_comunitaria_del_turismo_Material">Tabla388[Tipo_1.4.B_Fortalecimiento_de_la_economía_popular_y_comunitaria_del_turismo_Material]</definedName>
    <definedName name="Tipo_1.4.B_Fortalecimiento_de_la_economía_popular_y_comunitaria_del_turismo_Otros">Listas!$S$704</definedName>
    <definedName name="Tipo_1.4.B_Fortalecimiento_de_la_economía_popular_y_comunitaria_del_turismo_Personal" localSheetId="11">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4">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2">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Tabla_Tipo_1.4.B_Fortalecimiento_de_la_economía_popular_y_comunitaria_del_turismo_Personal[Tipo_1.4.B_Fortalecimiento_de_la_economía_popular_y_comunitaria_del_turismo_Personal]</definedName>
    <definedName name="Tipo_1.4.B_Fortalecimiento_de_la_economía_popular_y_comunitaria_del_turismo_Pólizas">Listas!$S$700</definedName>
    <definedName name="Tipo_1.4.B_Fortalecimiento_de_la_economía_popular_y_comunitaria_del_turismo_productos" localSheetId="14">Tabla1228[Tipo_1.4.B_Fortalecimiento_de_la_economía_popular_y_comunitaria_del_turismo_productos]</definedName>
    <definedName name="Tipo_1.4.B_Fortalecimiento_de_la_economía_popular_y_comunitaria_del_turismo_productos" localSheetId="12">Tabla1228[Tipo_1.4.B_Fortalecimiento_de_la_economía_popular_y_comunitaria_del_turismo_productos]</definedName>
    <definedName name="Tipo_1.4.B_Fortalecimiento_de_la_economía_popular_y_comunitaria_del_turismo_productos">Tabla1228[Tipo_1.4.B_Fortalecimiento_de_la_economía_popular_y_comunitaria_del_turismo_productos]</definedName>
    <definedName name="Tipo_1.4.B_Fortalecimiento_de_la_economía_popular_y_comunitaria_del_turismo_Publicidad">Listas!$S$670</definedName>
    <definedName name="Tipo_1.4.B_Fortalecimiento_de_la_economía_popular_y_comunitaria_del_turismo_resultados" localSheetId="14">Tabla1151[Tipo_1.4.B_Fortalecimiento_de_la_economía_popular_y_comunitaria_del_turismo_resultados]</definedName>
    <definedName name="Tipo_1.4.B_Fortalecimiento_de_la_economía_popular_y_comunitaria_del_turismo_resultados" localSheetId="12">Tabla1151[Tipo_1.4.B_Fortalecimiento_de_la_economía_popular_y_comunitaria_del_turismo_resultados]</definedName>
    <definedName name="Tipo_1.4.B_Fortalecimiento_de_la_economía_popular_y_comunitaria_del_turismo_resultados">Tabla1151[Tipo_1.4.B_Fortalecimiento_de_la_economía_popular_y_comunitaria_del_turismo_resultados]</definedName>
    <definedName name="Tipo_1.4.C_Encadenamiento_productivo">Listas!$T$744:$T$748</definedName>
    <definedName name="Tipo_1.4.C_Encadenamiento_productivo_Construcción_y_o_mantenimiento_de_Obra">Listas!$T$710</definedName>
    <definedName name="Tipo_1.4.C_Encadenamiento_productivo_Desarrollos_Tecnológicos">Listas!$T$675</definedName>
    <definedName name="Tipo_1.4.C_Encadenamiento_productivo_Dotaciones_o_Beneficios">Listas!$T$692</definedName>
    <definedName name="Tipo_1.4.C_Encadenamiento_productivo_Eventos">Tabla312[Tipo_1.4.C_Encadenamiento_productivo_Eventos]</definedName>
    <definedName name="Tipo_1.4.C_Encadenamiento_productivo_Gastos_de_viajes">Listas!$T$680:$T$682</definedName>
    <definedName name="Tipo_1.4.C_Encadenamiento_productivo_Material">Listas!$T$661:$T$663</definedName>
    <definedName name="Tipo_1.4.C_Encadenamiento_productivo_Otros">Listas!$T$704</definedName>
    <definedName name="Tipo_1.4.C_Encadenamiento_productivo_Personal" localSheetId="11">Tabla_Tipo_1.4.C_Encadenamiento_productivo_Personal[Tipo_1.4.C_Encadenamiento_productivo_Personal]</definedName>
    <definedName name="Tipo_1.4.C_Encadenamiento_productivo_Personal" localSheetId="14">Tabla_Tipo_1.4.C_Encadenamiento_productivo_Personal[Tipo_1.4.C_Encadenamiento_productivo_Personal]</definedName>
    <definedName name="Tipo_1.4.C_Encadenamiento_productivo_Personal" localSheetId="12">Tabla_Tipo_1.4.C_Encadenamiento_productivo_Personal[Tipo_1.4.C_Encadenamiento_productivo_Personal]</definedName>
    <definedName name="Tipo_1.4.C_Encadenamiento_productivo_Personal">Tabla_Tipo_1.4.C_Encadenamiento_productivo_Personal[Tipo_1.4.C_Encadenamiento_productivo_Personal]</definedName>
    <definedName name="Tipo_1.4.C_Encadenamiento_productivo_Pólizas">Listas!$T$700</definedName>
    <definedName name="Tipo_1.4.C_Encadenamiento_productivo_productos" localSheetId="14">Tabla1229[Tipo_1.4.C_Encadenamiento_productivo_productos]</definedName>
    <definedName name="Tipo_1.4.C_Encadenamiento_productivo_productos" localSheetId="12">Tabla1229[Tipo_1.4.C_Encadenamiento_productivo_productos]</definedName>
    <definedName name="Tipo_1.4.C_Encadenamiento_productivo_productos">Tabla1229[Tipo_1.4.C_Encadenamiento_productivo_productos]</definedName>
    <definedName name="Tipo_1.4.C_Encadenamiento_productivo_Publicidad">Listas!$T$670</definedName>
    <definedName name="Tipo_1.4.C_Encadenamiento_productivo_resultados" localSheetId="14">Tabla1152[Tipo_1.4.C_Encadenamiento_productivo_resultados]</definedName>
    <definedName name="Tipo_1.4.C_Encadenamiento_productivo_resultados" localSheetId="12">Tabla1152[Tipo_1.4.C_Encadenamiento_productivo_resultados]</definedName>
    <definedName name="Tipo_1.4.C_Encadenamiento_productivo_resultados">Tabla1152[Tipo_1.4.C_Encadenamiento_productivo_resultados]</definedName>
    <definedName name="Tipo_1.4.D_Esquemas_de_financiamiento_con_tasas_de_interés_reducidas_y_asunción_parcial_del_riesgo_crediticio">Listas!$U$744:$U$749</definedName>
    <definedName name="Tipo_1.4.D_Esquemas_de_financiamiento_con_tasas_de_interés_reducidas_y_asunción_parcial_del_riesgo_crediticio_Construcción_y_o_mantenimiento_de_Obra">Listas!$U$710</definedName>
    <definedName name="Tipo_1.4.D_Esquemas_de_financiamiento_con_tasas_de_interés_reducidas_y_asunción_parcial_del_riesgo_crediticio_Desarrollos_Tecnológicos">Listas!$U$675</definedName>
    <definedName name="Tipo_1.4.D_Esquemas_de_financiamiento_con_tasas_de_interés_reducidas_y_asunción_parcial_del_riesgo_crediticio_Dotaciones_o_Beneficios">Listas!$U$692</definedName>
    <definedName name="Tipo_1.4.D_Esquemas_de_financiamiento_con_tasas_de_interés_reducidas_y_asunción_parcial_del_riesgo_crediticio_Eventos">Listas!$U$633</definedName>
    <definedName name="Tipo_1.4.D_Esquemas_de_financiamiento_con_tasas_de_interés_reducidas_y_asunción_parcial_del_riesgo_crediticio_Gastos_de_viajes">Listas!$U$680</definedName>
    <definedName name="Tipo_1.4.D_Esquemas_de_financiamiento_con_tasas_de_interés_reducidas_y_asunción_parcial_del_riesgo_crediticio_Material">Listas!$U$661:$U$663</definedName>
    <definedName name="Tipo_1.4.D_Esquemas_de_financiamiento_con_tasas_de_interés_reducidas_y_asunción_parcial_del_riesgo_crediticio_Otros">Listas!$U$704</definedName>
    <definedName name="Tipo_1.4.D_Esquemas_de_financiamiento_con_tasas_de_interés_reducidas_y_asunción_parcial_del_riesgo_crediticio_Personal" localSheetId="11">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4">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2">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ólizas">Listas!$U$700</definedName>
    <definedName name="Tipo_1.4.D_Esquemas_de_financiamiento_con_tasas_de_interés_reducidas_y_asunción_parcial_del_riesgo_crediticio_productos" localSheetId="14">Tabla1230[Tipo_1.4.D_Esquemas_de_financiamiento_con_tasas_de_interés_reducidas_y_asunción_parcial_del_riesgo_crediticio_productos]</definedName>
    <definedName name="Tipo_1.4.D_Esquemas_de_financiamiento_con_tasas_de_interés_reducidas_y_asunción_parcial_del_riesgo_crediticio_productos" localSheetId="12">Tabla1230[Tipo_1.4.D_Esquemas_de_financiamiento_con_tasas_de_interés_reducidas_y_asunción_parcial_del_riesgo_crediticio_productos]</definedName>
    <definedName name="Tipo_1.4.D_Esquemas_de_financiamiento_con_tasas_de_interés_reducidas_y_asunción_parcial_del_riesgo_crediticio_productos">Tabla1230[Tipo_1.4.D_Esquemas_de_financiamiento_con_tasas_de_interés_reducidas_y_asunción_parcial_del_riesgo_crediticio_productos]</definedName>
    <definedName name="Tipo_1.4.D_Esquemas_de_financiamiento_con_tasas_de_interés_reducidas_y_asunción_parcial_del_riesgo_crediticio_Publicidad">Listas!$U$670:$U$671</definedName>
    <definedName name="Tipo_1.4.D_Esquemas_de_financiamiento_con_tasas_de_interés_reducidas_y_asunción_parcial_del_riesgo_crediticio_resultados" localSheetId="14">Tabla1153[Tipo_1.4.D_Esquemas_de_financiamiento_con_tasas_de_interés_reducidas_y_asunción_parcial_del_riesgo_crediticio_resultados]</definedName>
    <definedName name="Tipo_1.4.D_Esquemas_de_financiamiento_con_tasas_de_interés_reducidas_y_asunción_parcial_del_riesgo_crediticio_resultados" localSheetId="12">Tabla1153[Tipo_1.4.D_Esquemas_de_financiamiento_con_tasas_de_interés_reducidas_y_asunción_parcial_del_riesgo_crediticio_resultados]</definedName>
    <definedName name="Tipo_1.4.D_Esquemas_de_financiamiento_con_tasas_de_interés_reducidas_y_asunción_parcial_del_riesgo_crediticio_resultados">Tabla1153[Tipo_1.4.D_Esquemas_de_financiamiento_con_tasas_de_interés_reducidas_y_asunción_parcial_del_riesgo_crediticio_resultados]</definedName>
    <definedName name="Tipo_1.5.A_Estrategias_para_el_desarrollo_de_soluciones_sostenibles_del_turismo">Listas!$V$744:$V$748</definedName>
    <definedName name="Tipo_1.5.A_Estrategias_para_el_desarrollo_de_soluciones_sostenibles_del_turismo_Construcción_y_o_mantenimiento_de_Obra">Listas!$V$710</definedName>
    <definedName name="Tipo_1.5.A_Estrategias_para_el_desarrollo_de_soluciones_sostenibles_del_turismo_Desarrollos_Tecnológicos">Listas!$V$675</definedName>
    <definedName name="Tipo_1.5.A_Estrategias_para_el_desarrollo_de_soluciones_sostenibles_del_turismo_Dotaciones_o_Beneficios">Listas!$V$692</definedName>
    <definedName name="Tipo_1.5.A_Estrategias_para_el_desarrollo_de_soluciones_sostenibles_del_turismo_Eventos">Tabla314[Tipo_1.5.A_Estrategias_para_el_desarrollo_de_soluciones_sostenibles_del_turismo_Eventos]</definedName>
    <definedName name="Tipo_1.5.A_Estrategias_para_el_desarrollo_de_soluciones_sostenibles_del_turismo_Gastos_de_viajes">Tabla620[Tipo_1.5.A_Estrategias_para_el_desarrollo_de_soluciones_sostenibles_del_turismo_Gastos_de_viajes]</definedName>
    <definedName name="Tipo_1.5.A_Estrategias_para_el_desarrollo_de_soluciones_sostenibles_del_turismo_Material">Listas!$V$661</definedName>
    <definedName name="Tipo_1.5.A_Estrategias_para_el_desarrollo_de_soluciones_sostenibles_del_turismo_Otros">Listas!$V$704</definedName>
    <definedName name="Tipo_1.5.A_Estrategias_para_el_desarrollo_de_soluciones_sostenibles_del_turismo_Personal" localSheetId="11">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4">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2">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ólizas">Listas!$V$700</definedName>
    <definedName name="Tipo_1.5.A_Estrategias_para_el_desarrollo_de_soluciones_sostenibles_del_turismo_productos" localSheetId="14">Tabla1231[Tipo_1.5.A_Estrategias_para_el_desarrollo_de_soluciones_sostenibles_del_turismo_productos]</definedName>
    <definedName name="Tipo_1.5.A_Estrategias_para_el_desarrollo_de_soluciones_sostenibles_del_turismo_productos" localSheetId="12">Tabla1231[Tipo_1.5.A_Estrategias_para_el_desarrollo_de_soluciones_sostenibles_del_turismo_productos]</definedName>
    <definedName name="Tipo_1.5.A_Estrategias_para_el_desarrollo_de_soluciones_sostenibles_del_turismo_productos">Tabla1231[Tipo_1.5.A_Estrategias_para_el_desarrollo_de_soluciones_sostenibles_del_turismo_productos]</definedName>
    <definedName name="Tipo_1.5.A_Estrategias_para_el_desarrollo_de_soluciones_sostenibles_del_turismo_Publicidad">Listas!$V$670</definedName>
    <definedName name="Tipo_1.5.A_Estrategias_para_el_desarrollo_de_soluciones_sostenibles_del_turismo_resultados" localSheetId="14">Tabla1154[Tipo_1.5.A_Estrategias_para_el_desarrollo_de_soluciones_sostenibles_del_turismo_resultados]</definedName>
    <definedName name="Tipo_1.5.A_Estrategias_para_el_desarrollo_de_soluciones_sostenibles_del_turismo_resultados" localSheetId="12">Tabla1154[Tipo_1.5.A_Estrategias_para_el_desarrollo_de_soluciones_sostenibles_del_turismo_resultados]</definedName>
    <definedName name="Tipo_1.5.A_Estrategias_para_el_desarrollo_de_soluciones_sostenibles_del_turismo_resultados">Tabla1154[Tipo_1.5.A_Estrategias_para_el_desarrollo_de_soluciones_sostenibles_del_turismo_resultados]</definedName>
    <definedName name="Tipo_1.5.B_Estrategias_para_el_desarrollo_accesible_del_turismo">Listas!$W$744:$W$748</definedName>
    <definedName name="Tipo_1.5.B_Estrategias_para_el_desarrollo_accesible_del_turismo_Construcción_y_o_mantenimiento_de_Obra">Listas!$W$710</definedName>
    <definedName name="Tipo_1.5.B_Estrategias_para_el_desarrollo_accesible_del_turismo_Desarrollos_Tecnológicos">Listas!$W$675</definedName>
    <definedName name="Tipo_1.5.B_Estrategias_para_el_desarrollo_accesible_del_turismo_Dotaciones_o_Beneficios">Listas!$W$692</definedName>
    <definedName name="Tipo_1.5.B_Estrategias_para_el_desarrollo_accesible_del_turismo_Eventos">Tabla315[Tipo_1.5.B_Estrategias_para_el_desarrollo_accesible_del_turismo_Eventos]</definedName>
    <definedName name="Tipo_1.5.B_Estrategias_para_el_desarrollo_accesible_del_turismo_Gastos_de_viajes">Listas!$W$680</definedName>
    <definedName name="Tipo_1.5.B_Estrategias_para_el_desarrollo_accesible_del_turismo_Material">Listas!$W$661:$W$664</definedName>
    <definedName name="Tipo_1.5.B_Estrategias_para_el_desarrollo_accesible_del_turismo_Otros">Listas!$W$704</definedName>
    <definedName name="Tipo_1.5.B_Estrategias_para_el_desarrollo_accesible_del_turismo_Personal" localSheetId="11">Tabla_Tipo_1.5.B_Estrategias_para_el_desarrollo_accesible_del_turismo_Personal[Tipo_1.5.B_Estrategias_para_el_desarrollo_accesible_del_turismo_Personal]</definedName>
    <definedName name="Tipo_1.5.B_Estrategias_para_el_desarrollo_accesible_del_turismo_Personal" localSheetId="14">Tabla_Tipo_1.5.B_Estrategias_para_el_desarrollo_accesible_del_turismo_Personal[Tipo_1.5.B_Estrategias_para_el_desarrollo_accesible_del_turismo_Personal]</definedName>
    <definedName name="Tipo_1.5.B_Estrategias_para_el_desarrollo_accesible_del_turismo_Personal" localSheetId="12">Tabla_Tipo_1.5.B_Estrategias_para_el_desarrollo_accesible_del_turismo_Personal[Tipo_1.5.B_Estrategias_para_el_desarrollo_accesible_del_turismo_Personal]</definedName>
    <definedName name="Tipo_1.5.B_Estrategias_para_el_desarrollo_accesible_del_turismo_Personal">Tabla_Tipo_1.5.B_Estrategias_para_el_desarrollo_accesible_del_turismo_Personal[Tipo_1.5.B_Estrategias_para_el_desarrollo_accesible_del_turismo_Personal]</definedName>
    <definedName name="Tipo_1.5.B_Estrategias_para_el_desarrollo_accesible_del_turismo_Pólizas">Listas!$W$700</definedName>
    <definedName name="Tipo_1.5.B_Estrategias_para_el_desarrollo_accesible_del_turismo_productos" localSheetId="14">Tabla1232[Tipo_1.5.B_Estrategias_para_el_desarrollo_accesible_del_turismo_productos]</definedName>
    <definedName name="Tipo_1.5.B_Estrategias_para_el_desarrollo_accesible_del_turismo_productos" localSheetId="12">Tabla1232[Tipo_1.5.B_Estrategias_para_el_desarrollo_accesible_del_turismo_productos]</definedName>
    <definedName name="Tipo_1.5.B_Estrategias_para_el_desarrollo_accesible_del_turismo_productos">Tabla1232[Tipo_1.5.B_Estrategias_para_el_desarrollo_accesible_del_turismo_productos]</definedName>
    <definedName name="Tipo_1.5.B_Estrategias_para_el_desarrollo_accesible_del_turismo_Publicidad">Listas!$W$670</definedName>
    <definedName name="Tipo_1.5.B_Estrategias_para_el_desarrollo_accesible_del_turismo_resultados" localSheetId="14">Tabla1155[Tipo_1.5.B_Estrategias_para_el_desarrollo_accesible_del_turismo_resultados]</definedName>
    <definedName name="Tipo_1.5.B_Estrategias_para_el_desarrollo_accesible_del_turismo_resultados" localSheetId="12">Tabla1155[Tipo_1.5.B_Estrategias_para_el_desarrollo_accesible_del_turismo_resultados]</definedName>
    <definedName name="Tipo_1.5.B_Estrategias_para_el_desarrollo_accesible_del_turismo_resultados">Tabla1155[Tipo_1.5.B_Estrategias_para_el_desarrollo_accesible_del_turismo_resultados]</definedName>
    <definedName name="Tipo_1.5.C_Estudios_para_la_elaboración_actualización_y_o_implementación_de_Normas_en_Turismo">Listas!$X$744:$X$747</definedName>
    <definedName name="Tipo_1.5.C_Estudios_para_la_elaboración_actualización_y_o_implementación_de_Normas_en_Turismo_Construcción_y_o_mantenimiento_de_Obra">Listas!$X$710</definedName>
    <definedName name="Tipo_1.5.C_Estudios_para_la_elaboración_actualización_y_o_implementación_de_Normas_en_Turismo_Desarrollos_Tecnológicos">Listas!$X$675</definedName>
    <definedName name="Tipo_1.5.C_Estudios_para_la_elaboración_actualización_y_o_implementación_de_Normas_en_Turismo_Dotaciones_o_Beneficios">Listas!$X$692</definedName>
    <definedName name="Tipo_1.5.C_Estudios_para_la_elaboración_actualización_y_o_implementación_de_Normas_en_Turismo_Eventos">Tabla316[Tipo_1.5.C_Estudios_para_la_elaboración_actualización_y_o_implementación_de_Normas_en_Turismo_Eventos]</definedName>
    <definedName name="Tipo_1.5.C_Estudios_para_la_elaboración_actualización_y_o_implementación_de_Normas_en_Turismo_Gastos_de_viajes">Tabla622[Tipo_1.5.C_Estudios_para_la_elaboración_actualización_y_o_implementación_de_Normas_en_Turismo_Gastos_de_viajes]</definedName>
    <definedName name="Tipo_1.5.C_Estudios_para_la_elaboración_actualización_y_o_implementación_de_Normas_en_Turismo_Material">Listas!$X$661</definedName>
    <definedName name="Tipo_1.5.C_Estudios_para_la_elaboración_actualización_y_o_implementación_de_Normas_en_Turismo_Otros">Listas!$X$704</definedName>
    <definedName name="Tipo_1.5.C_Estudios_para_la_elaboración_actualización_y_o_implementación_de_Normas_en_Turismo_Personal" localSheetId="11">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4">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2">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ólizas">Listas!$X$700</definedName>
    <definedName name="Tipo_1.5.C_Estudios_para_la_elaboración_actualización_y_o_implementación_de_Normas_en_Turismo_productos" localSheetId="14">Tabla1233[Tipo_1.5.C_Estudios_para_la_elaboración_actualización_y_o_implementación_de_Normas_en_Turismo_productos]</definedName>
    <definedName name="Tipo_1.5.C_Estudios_para_la_elaboración_actualización_y_o_implementación_de_Normas_en_Turismo_productos" localSheetId="12">Tabla1233[Tipo_1.5.C_Estudios_para_la_elaboración_actualización_y_o_implementación_de_Normas_en_Turismo_productos]</definedName>
    <definedName name="Tipo_1.5.C_Estudios_para_la_elaboración_actualización_y_o_implementación_de_Normas_en_Turismo_productos">Tabla1233[Tipo_1.5.C_Estudios_para_la_elaboración_actualización_y_o_implementación_de_Normas_en_Turismo_productos]</definedName>
    <definedName name="Tipo_1.5.C_Estudios_para_la_elaboración_actualización_y_o_implementación_de_Normas_en_Turismo_Publicidad">Listas!$X$670</definedName>
    <definedName name="Tipo_1.5.C_Estudios_para_la_elaboración_actualización_y_o_implementación_de_Normas_en_Turismo_resultados" localSheetId="14">Tabla1156[Tipo_1.5.C_Estudios_para_la_elaboración_actualización_y_o_implementación_de_Normas_en_Turismo_resultados]</definedName>
    <definedName name="Tipo_1.5.C_Estudios_para_la_elaboración_actualización_y_o_implementación_de_Normas_en_Turismo_resultados" localSheetId="12">Tabla1156[Tipo_1.5.C_Estudios_para_la_elaboración_actualización_y_o_implementación_de_Normas_en_Turismo_resultados]</definedName>
    <definedName name="Tipo_1.5.C_Estudios_para_la_elaboración_actualización_y_o_implementación_de_Normas_en_Turismo_resultados">Tabla1156[Tipo_1.5.C_Estudios_para_la_elaboración_actualización_y_o_implementación_de_Normas_en_Turismo_resultados]</definedName>
    <definedName name="Tipo_1.5.D_Implementación_certificación_y_mantenimiento_en_Normas_del_sector_turismo_y_metodologías_para_la_gestión_de_la_calidad_turística">Listas!$Y$744:$Y$748</definedName>
    <definedName name="Tipo_1.5.D_Implementación_certificación_y_mantenimiento_en_Normas_del_sector_turismo_y_metodologías_para_la_gestión_de_la_calidad_turística_Construcción_y_o_mantenimiento_de_Obra">Listas!$Y$710</definedName>
    <definedName name="Tipo_1.5.D_Implementación_certificación_y_mantenimiento_en_Normas_del_sector_turismo_y_metodologías_para_la_gestión_de_la_calidad_turística_Desarrollos_Tecnológicos">Listas!$Y$675</definedName>
    <definedName name="Tipo_1.5.D_Implementación_certificación_y_mantenimiento_en_Normas_del_sector_turismo_y_metodologías_para_la_gestión_de_la_calidad_turística_Dotaciones_o_Beneficios">Listas!$Y$692</definedName>
    <definedName name="Tipo_1.5.D_Implementación_certificación_y_mantenimiento_en_Normas_del_sector_turismo_y_metodologías_para_la_gestión_de_la_calidad_turística_Eventos">Tabla317[Tipo_1.5.D_Implementación_certificación_y_mantenimiento_en_Normas_del_sector_turismo_y_metodologías_para_la_gestión_de_la_calidad_turística_Eventos]</definedName>
    <definedName name="Tipo_1.5.D_Implementación_certificación_y_mantenimiento_en_Normas_del_sector_turismo_y_metodologías_para_la_gestión_de_la_calidad_turística_Gastos_de_viajes">Listas!$Y$680</definedName>
    <definedName name="Tipo_1.5.D_Implementación_certificación_y_mantenimiento_en_Normas_del_sector_turismo_y_metodologías_para_la_gestión_de_la_calidad_turística_Material">Listas!$Y$661</definedName>
    <definedName name="Tipo_1.5.D_Implementación_certificación_y_mantenimiento_en_Normas_del_sector_turismo_y_metodologías_para_la_gestión_de_la_calidad_turística_Otros">Listas!$Y$704</definedName>
    <definedName name="Tipo_1.5.D_Implementación_certificación_y_mantenimiento_en_Normas_del_sector_turismo_y_metodologías_para_la_gestión_de_la_calidad_turística_Personal">Listas!$Y$625:$Y$627</definedName>
    <definedName name="Tipo_1.5.D_Implementación_certificación_y_mantenimiento_en_Normas_del_sector_turismo_y_metodologías_para_la_gestión_de_la_calidad_turística_Pólizas">Listas!$Y$700</definedName>
    <definedName name="Tipo_1.5.D_Implementación_certificación_y_mantenimiento_en_Normas_del_sector_turismo_y_metodologías_para_la_gestión_de_la_calidad_turística_productos" localSheetId="14">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 localSheetId="12">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ublicidad">Listas!$Y$670</definedName>
    <definedName name="Tipo_1.5.D_Implementación_certificación_y_mantenimiento_en_Normas_del_sector_turismo_y_metodologías_para_la_gestión_de_la_calidad_turística_resultados" localSheetId="14">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 localSheetId="12">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Tabla1157[Tipo_1.5.D_Implementación_certificación_y_mantenimiento_en_Normas_del_sector_turismo_y_metodologías_para_la_gestión_de_la_calidad_turística_resultados]</definedName>
    <definedName name="Tipo_1.5.E_Mejora_continua_de_los_niveles_de_calidad_y_la_excelencia_turística">Listas!$Z$744:$Z$748</definedName>
    <definedName name="Tipo_1.5.E_Mejora_continua_de_los_niveles_de_calidad_y_la_excelencia_turística_Construcción_y_o_mantenimiento_de_Obra">Listas!$Z$710</definedName>
    <definedName name="Tipo_1.5.E_Mejora_continua_de_los_niveles_de_calidad_y_la_excelencia_turística_Desarrollos_Tecnológicos">Listas!$Z$675</definedName>
    <definedName name="Tipo_1.5.E_Mejora_continua_de_los_niveles_de_calidad_y_la_excelencia_turística_Dotaciones_o_Beneficios">Listas!$Z$692</definedName>
    <definedName name="Tipo_1.5.E_Mejora_continua_de_los_niveles_de_calidad_y_la_excelencia_turística_Eventos">Tabla318[Tipo_1.5.E_Mejora_continua_de_los_niveles_de_calidad_y_la_excelencia_turística_Eventos]</definedName>
    <definedName name="Tipo_1.5.E_Mejora_continua_de_los_niveles_de_calidad_y_la_excelencia_turística_Gastos_de_viajes">Listas!$Z$680</definedName>
    <definedName name="Tipo_1.5.E_Mejora_continua_de_los_niveles_de_calidad_y_la_excelencia_turística_Material">Listas!$Z$661</definedName>
    <definedName name="Tipo_1.5.E_Mejora_continua_de_los_niveles_de_calidad_y_la_excelencia_turística_Otros">Listas!$Z$704</definedName>
    <definedName name="Tipo_1.5.E_Mejora_continua_de_los_niveles_de_calidad_y_la_excelencia_turística_Personal" localSheetId="11">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4">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2">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ólizas">Listas!$Z$700</definedName>
    <definedName name="Tipo_1.5.E_Mejora_continua_de_los_niveles_de_calidad_y_la_excelencia_turística_productos" localSheetId="14">Tabla1235[Tipo_1.5.E_Mejora_continua_de_los_niveles_de_calidad_y_la_excelencia_turística_productos]</definedName>
    <definedName name="Tipo_1.5.E_Mejora_continua_de_los_niveles_de_calidad_y_la_excelencia_turística_productos" localSheetId="12">Tabla1235[Tipo_1.5.E_Mejora_continua_de_los_niveles_de_calidad_y_la_excelencia_turística_productos]</definedName>
    <definedName name="Tipo_1.5.E_Mejora_continua_de_los_niveles_de_calidad_y_la_excelencia_turística_productos">Tabla1235[Tipo_1.5.E_Mejora_continua_de_los_niveles_de_calidad_y_la_excelencia_turística_productos]</definedName>
    <definedName name="Tipo_1.5.E_Mejora_continua_de_los_niveles_de_calidad_y_la_excelencia_turística_Publicidad">Listas!$Z$670</definedName>
    <definedName name="Tipo_1.5.E_Mejora_continua_de_los_niveles_de_calidad_y_la_excelencia_turística_resultados" localSheetId="14">Tabla1158[Tipo_1.5.E_Mejora_continua_de_los_niveles_de_calidad_y_la_excelencia_turística_resultados]</definedName>
    <definedName name="Tipo_1.5.E_Mejora_continua_de_los_niveles_de_calidad_y_la_excelencia_turística_resultados" localSheetId="12">Tabla1158[Tipo_1.5.E_Mejora_continua_de_los_niveles_de_calidad_y_la_excelencia_turística_resultados]</definedName>
    <definedName name="Tipo_1.5.E_Mejora_continua_de_los_niveles_de_calidad_y_la_excelencia_turística_resultados">Tabla1158[Tipo_1.5.E_Mejora_continua_de_los_niveles_de_calidad_y_la_excelencia_turística_resultados]</definedName>
    <definedName name="Tipo_1.5.F_Gestión_para_la_seguridad_turística_y_la_prevención_y_mitigación_de_riesgos_de_los_destinos">Listas!$AA$744:$AA$748</definedName>
    <definedName name="Tipo_1.5.F_Gestión_para_la_seguridad_turística_y_la_prevención_y_mitigación_de_riesgos_de_los_destinos_Construcción_y_o_mantenimiento_de_Obra">Listas!$AA$710</definedName>
    <definedName name="Tipo_1.5.F_Gestión_para_la_seguridad_turística_y_la_prevención_y_mitigación_de_riesgos_de_los_destinos_Desarrollos_Tecnológicos">Listas!$AA$675</definedName>
    <definedName name="Tipo_1.5.F_Gestión_para_la_seguridad_turística_y_la_prevención_y_mitigación_de_riesgos_de_los_destinos_Dotaciones_o_Beneficios">Listas!$AA$692</definedName>
    <definedName name="Tipo_1.5.F_Gestión_para_la_seguridad_turística_y_la_prevención_y_mitigación_de_riesgos_de_los_destinos_Eventos">Tabla319[Tipo_1.5.F_Gestión_para_la_seguridad_turística_y_la_prevención_y_mitigación_de_riesgos_de_los_destinos_Eventos]</definedName>
    <definedName name="Tipo_1.5.F_Gestión_para_la_seguridad_turística_y_la_prevención_y_mitigación_de_riesgos_de_los_destinos_Gastos_de_viajes">Listas!$AA$680</definedName>
    <definedName name="Tipo_1.5.F_Gestión_para_la_seguridad_turística_y_la_prevención_y_mitigación_de_riesgos_de_los_destinos_Material">Listas!$AA$661</definedName>
    <definedName name="Tipo_1.5.F_Gestión_para_la_seguridad_turística_y_la_prevención_y_mitigación_de_riesgos_de_los_destinos_Otros">Listas!$AA$704</definedName>
    <definedName name="Tipo_1.5.F_Gestión_para_la_seguridad_turística_y_la_prevención_y_mitigación_de_riesgos_de_los_destinos_Personal" localSheetId="11">Tabla240[Tipo_1.5.F_Gestión_para_la_seguridad_turística_y_la_prevención_y_mitigación_de_riesgos_de_los_destinos_Personal]</definedName>
    <definedName name="Tipo_1.5.F_Gestión_para_la_seguridad_turística_y_la_prevención_y_mitigación_de_riesgos_de_los_destinos_Personal" localSheetId="14">Tabla240[Tipo_1.5.F_Gestión_para_la_seguridad_turística_y_la_prevención_y_mitigación_de_riesgos_de_los_destinos_Personal]</definedName>
    <definedName name="Tipo_1.5.F_Gestión_para_la_seguridad_turística_y_la_prevención_y_mitigación_de_riesgos_de_los_destinos_Personal" localSheetId="12">Tabla240[Tipo_1.5.F_Gestión_para_la_seguridad_turística_y_la_prevención_y_mitigación_de_riesgos_de_los_destinos_Personal]</definedName>
    <definedName name="Tipo_1.5.F_Gestión_para_la_seguridad_turística_y_la_prevención_y_mitigación_de_riesgos_de_los_destinos_Personal">Tabla240[Tipo_1.5.F_Gestión_para_la_seguridad_turística_y_la_prevención_y_mitigación_de_riesgos_de_los_destinos_Personal]</definedName>
    <definedName name="Tipo_1.5.F_Gestión_para_la_seguridad_turística_y_la_prevención_y_mitigación_de_riesgos_de_los_destinos_Pólizas">Listas!$AA$700</definedName>
    <definedName name="Tipo_1.5.F_Gestión_para_la_seguridad_turística_y_la_prevención_y_mitigación_de_riesgos_de_los_destinos_productos" localSheetId="14">Tabla1236[Tipo_1.5.F_Gestión_para_la_seguridad_turística_y_la_prevención_y_mitigación_de_riesgos_de_los_destinos_productos]</definedName>
    <definedName name="Tipo_1.5.F_Gestión_para_la_seguridad_turística_y_la_prevención_y_mitigación_de_riesgos_de_los_destinos_productos" localSheetId="12">Tabla1236[Tipo_1.5.F_Gestión_para_la_seguridad_turística_y_la_prevención_y_mitigación_de_riesgos_de_los_destinos_productos]</definedName>
    <definedName name="Tipo_1.5.F_Gestión_para_la_seguridad_turística_y_la_prevención_y_mitigación_de_riesgos_de_los_destinos_productos">Tabla1236[Tipo_1.5.F_Gestión_para_la_seguridad_turística_y_la_prevención_y_mitigación_de_riesgos_de_los_destinos_productos]</definedName>
    <definedName name="Tipo_1.5.F_Gestión_para_la_seguridad_turística_y_la_prevención_y_mitigación_de_riesgos_de_los_destinos_Publicidad">Listas!$AA$670</definedName>
    <definedName name="Tipo_1.5.F_Gestión_para_la_seguridad_turística_y_la_prevención_y_mitigación_de_riesgos_de_los_destinos_resultados" localSheetId="14">Tabla1159[Tipo_1.5.F_Gestión_para_la_seguridad_turística_y_la_prevención_y_mitigación_de_riesgos_de_los_destinos_resultados]</definedName>
    <definedName name="Tipo_1.5.F_Gestión_para_la_seguridad_turística_y_la_prevención_y_mitigación_de_riesgos_de_los_destinos_resultados" localSheetId="12">Tabla1159[Tipo_1.5.F_Gestión_para_la_seguridad_turística_y_la_prevención_y_mitigación_de_riesgos_de_los_destinos_resultados]</definedName>
    <definedName name="Tipo_1.5.F_Gestión_para_la_seguridad_turística_y_la_prevención_y_mitigación_de_riesgos_de_los_destinos_resultados">Tabla1159[Tipo_1.5.F_Gestión_para_la_seguridad_turística_y_la_prevención_y_mitigación_de_riesgos_de_los_destinos_resultados]</definedName>
    <definedName name="Tipo_1.6.A_Estudios_técnicos_para_la_innovación_y_transformación_digital_del_sector">Listas!$AB$744:$AB$747</definedName>
    <definedName name="Tipo_1.6.A_Estudios_técnicos_para_la_innovación_y_transformación_digital_del_sector_Construcción_y_o_mantenimiento_de_Obra">Listas!$AB$710</definedName>
    <definedName name="Tipo_1.6.A_Estudios_técnicos_para_la_innovación_y_transformación_digital_del_sector_Desarrollos_Tecnológicos">Listas!$AB$675</definedName>
    <definedName name="Tipo_1.6.A_Estudios_técnicos_para_la_innovación_y_transformación_digital_del_sector_Dotaciones_o_Beneficios">Listas!$AB$692</definedName>
    <definedName name="Tipo_1.6.A_Estudios_técnicos_para_la_innovación_y_transformación_digital_del_sector_Eventos">Tabla320[Tipo_1.6.A_Estudios_técnicos_para_la_innovación_y_transformación_digital_del_sector_Eventos]</definedName>
    <definedName name="Tipo_1.6.A_Estudios_técnicos_para_la_innovación_y_transformación_digital_del_sector_Gastos_de_viajes">Listas!$AB$680</definedName>
    <definedName name="Tipo_1.6.A_Estudios_técnicos_para_la_innovación_y_transformación_digital_del_sector_Material">Listas!$AB$661</definedName>
    <definedName name="Tipo_1.6.A_Estudios_técnicos_para_la_innovación_y_transformación_digital_del_sector_Otros">Listas!$AB$704</definedName>
    <definedName name="Tipo_1.6.A_Estudios_técnicos_para_la_innovación_y_transformación_digital_del_sector_Personal" localSheetId="11">Tabla241[Tipo_1.6.A_Estudios_técnicos_para_la_innovación_y_transformación_digital_del_sector_Personal]</definedName>
    <definedName name="Tipo_1.6.A_Estudios_técnicos_para_la_innovación_y_transformación_digital_del_sector_Personal" localSheetId="14">Tabla241[Tipo_1.6.A_Estudios_técnicos_para_la_innovación_y_transformación_digital_del_sector_Personal]</definedName>
    <definedName name="Tipo_1.6.A_Estudios_técnicos_para_la_innovación_y_transformación_digital_del_sector_Personal" localSheetId="12">Tabla241[Tipo_1.6.A_Estudios_técnicos_para_la_innovación_y_transformación_digital_del_sector_Personal]</definedName>
    <definedName name="Tipo_1.6.A_Estudios_técnicos_para_la_innovación_y_transformación_digital_del_sector_Personal">Tabla241[Tipo_1.6.A_Estudios_técnicos_para_la_innovación_y_transformación_digital_del_sector_Personal]</definedName>
    <definedName name="Tipo_1.6.A_Estudios_técnicos_para_la_innovación_y_transformación_digital_del_sector_Pólizas">Listas!$AB$700</definedName>
    <definedName name="Tipo_1.6.A_Estudios_técnicos_para_la_innovación_y_transformación_digital_del_sector_productos" localSheetId="14">Tabla1237[Tipo_1.6.A_Estudios_técnicos_para_la_innovación_y_transformación_digital_del_sector_productos]</definedName>
    <definedName name="Tipo_1.6.A_Estudios_técnicos_para_la_innovación_y_transformación_digital_del_sector_productos" localSheetId="12">Tabla1237[Tipo_1.6.A_Estudios_técnicos_para_la_innovación_y_transformación_digital_del_sector_productos]</definedName>
    <definedName name="Tipo_1.6.A_Estudios_técnicos_para_la_innovación_y_transformación_digital_del_sector_productos">Tabla1237[Tipo_1.6.A_Estudios_técnicos_para_la_innovación_y_transformación_digital_del_sector_productos]</definedName>
    <definedName name="Tipo_1.6.A_Estudios_técnicos_para_la_innovación_y_transformación_digital_del_sector_Publicidad">Listas!$AB$670</definedName>
    <definedName name="Tipo_1.6.A_Estudios_técnicos_para_la_innovación_y_transformación_digital_del_sector_resultados" localSheetId="14">Tabla1160[Tipo_1.6.A_Estudios_técnicos_para_la_innovación_y_transformación_digital_del_sector_resultados]</definedName>
    <definedName name="Tipo_1.6.A_Estudios_técnicos_para_la_innovación_y_transformación_digital_del_sector_resultados" localSheetId="12">Tabla1160[Tipo_1.6.A_Estudios_técnicos_para_la_innovación_y_transformación_digital_del_sector_resultados]</definedName>
    <definedName name="Tipo_1.6.A_Estudios_técnicos_para_la_innovación_y_transformación_digital_del_sector_resultados">Tabla1160[Tipo_1.6.A_Estudios_técnicos_para_la_innovación_y_transformación_digital_del_sector_resultados]</definedName>
    <definedName name="Tipo_1.6.B_Estrategias_para_mejorar_la_eficiencia_y_el_valor_agregado_de_la_gestión_operación_y_desarrollo_de_actividades_dentro_de_la_cadena_de_valor_del_sector_turismo">Listas!$AC$744:$AC$749</definedName>
    <definedName name="Tipo_1.6.B_Estrategias_para_mejorar_la_eficiencia_y_el_valor_agregado_de_la_gestión_operación_y_desarrollo_de_actividades_dentro_de_la_cadena_de_valor_del_sector_turismo_Construcción_y_o_mantenimiento_de_Obra">Listas!$AC$710</definedName>
    <definedName name="Tipo_1.6.B_Estrategias_para_mejorar_la_eficiencia_y_el_valor_agregado_de_la_gestión_operación_y_desarrollo_de_actividades_dentro_de_la_cadena_de_valor_del_sector_turismo_Desarrollos_Tecnológicos">Listas!$AC$675</definedName>
    <definedName name="Tipo_1.6.B_Estrategias_para_mejorar_la_eficiencia_y_el_valor_agregado_de_la_gestión_operación_y_desarrollo_de_actividades_dentro_de_la_cadena_de_valor_del_sector_turismo_Dotaciones_o_Beneficios">Listas!$AC$692:$AC$693</definedName>
    <definedName name="Tipo_1.6.B_Estrategias_para_mejorar_la_eficiencia_y_el_valor_agregado_de_la_gestión_operación_y_desarrollo_de_actividades_dentro_de_la_cadena_de_valor_del_sector_turismo_Eventos">Tabla321[Tipo_1.6.B_Estrategias_para_mejorar_la_eficiencia_y_el_valor_agregado_de_la_gestión_operación_y_desarrollo_de_actividades_dentro_de_la_cadena_de_valor_del_sector_turismo_Eventos]</definedName>
    <definedName name="Tipo_1.6.B_Estrategias_para_mejorar_la_eficiencia_y_el_valor_agregado_de_la_gestión_operación_y_desarrollo_de_actividades_dentro_de_la_cadena_de_valor_del_sector_turismo_Gastos_de_viajes">Listas!$AC$680</definedName>
    <definedName name="Tipo_1.6.B_Estrategias_para_mejorar_la_eficiencia_y_el_valor_agregado_de_la_gestión_operación_y_desarrollo_de_actividades_dentro_de_la_cadena_de_valor_del_sector_turismo_Material">Listas!$AC$661</definedName>
    <definedName name="Tipo_1.6.B_Estrategias_para_mejorar_la_eficiencia_y_el_valor_agregado_de_la_gestión_operación_y_desarrollo_de_actividades_dentro_de_la_cadena_de_valor_del_sector_turismo_Otros">Listas!$AC$704</definedName>
    <definedName name="Tipo_1.6.B_Estrategias_para_mejorar_la_eficiencia_y_el_valor_agregado_de_la_gestión_operación_y_desarrollo_de_actividades_dentro_de_la_cadena_de_valor_del_sector_turismo_Personal" localSheetId="11">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4">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2">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ólizas">Listas!$AC$700</definedName>
    <definedName name="Tipo_1.6.B_Estrategias_para_mejorar_la_eficiencia_y_el_valor_agregado_de_la_gestión_operación_y_desarrollo_de_actividades_dentro_de_la_cadena_de_valor_del_sector_turismo_productos" localSheetId="14">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 localSheetId="12">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ublicidad">Listas!$AC$670</definedName>
    <definedName name="Tipo_1.6.B_Estrategias_para_mejorar_la_eficiencia_y_el_valor_agregado_de_la_gestión_operación_y_desarrollo_de_actividades_dentro_de_la_cadena_de_valor_del_sector_turismo_resultados" localSheetId="14">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 localSheetId="12">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Tabla1161[Tipo_1.6.B_Estrategias_para_mejorar_la_eficiencia_y_el_valor_agregado_de_la_gestión_operación_y_desarrollo_de_actividades_dentro_de_la_cadena_de_valor_del_sector_turismo_resultados]</definedName>
    <definedName name="Tipo_1.7.A_Evaluación_de_resultados_o_de_impacto_de_políticas_planes_programas_y_proyectos_en_el_sector_turismo">Listas!$AD$744:$AD$748</definedName>
    <definedName name="Tipo_1.7.A_Evaluación_de_resultados_o_de_impacto_de_políticas_planes_programas_y_proyectos_en_el_sector_turismo_Construcción_y_o_mantenimiento_de_Obra">Listas!$AD$710</definedName>
    <definedName name="Tipo_1.7.A_Evaluación_de_resultados_o_de_impacto_de_políticas_planes_programas_y_proyectos_en_el_sector_turismo_Desarrollos_Tecnológicos">Listas!$AD$675</definedName>
    <definedName name="Tipo_1.7.A_Evaluación_de_resultados_o_de_impacto_de_políticas_planes_programas_y_proyectos_en_el_sector_turismo_Dotaciones_o_Beneficios">Listas!$AD$692</definedName>
    <definedName name="Tipo_1.7.A_Evaluación_de_resultados_o_de_impacto_de_políticas_planes_programas_y_proyectos_en_el_sector_turismo_Eventos">Tabla322[Tipo_1.7.A_Evaluación_de_resultados_o_de_impacto_de_políticas_planes_programas_y_proyectos_en_el_sector_turismo_Eventos]</definedName>
    <definedName name="Tipo_1.7.A_Evaluación_de_resultados_o_de_impacto_de_políticas_planes_programas_y_proyectos_en_el_sector_turismo_Gastos_de_viajes">Listas!$AD$680</definedName>
    <definedName name="Tipo_1.7.A_Evaluación_de_resultados_o_de_impacto_de_políticas_planes_programas_y_proyectos_en_el_sector_turismo_Material">Listas!$AD$661:$AD$663</definedName>
    <definedName name="Tipo_1.7.A_Evaluación_de_resultados_o_de_impacto_de_políticas_planes_programas_y_proyectos_en_el_sector_turismo_Otros">Listas!$AD$704</definedName>
    <definedName name="Tipo_1.7.A_Evaluación_de_resultados_o_de_impacto_de_políticas_planes_programas_y_proyectos_en_el_sector_turismo_Personal" localSheetId="11">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4">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2">Tabla243[Tipo_1.7.A_Evaluación_de_resultados_o_de_impacto_de_políticas_planes_programas_y_proyectos_en_el_sector_turismo_Personal]</definedName>
    <definedName name="Tipo_1.7.A_Evaluación_de_resultados_o_de_impacto_de_políticas_planes_programas_y_proyectos_en_el_sector_turismo_Personal">Tabla243[Tipo_1.7.A_Evaluación_de_resultados_o_de_impacto_de_políticas_planes_programas_y_proyectos_en_el_sector_turismo_Personal]</definedName>
    <definedName name="Tipo_1.7.A_Evaluación_de_resultados_o_de_impacto_de_políticas_planes_programas_y_proyectos_en_el_sector_turismo_Pólizas">Listas!$AD$700</definedName>
    <definedName name="Tipo_1.7.A_Evaluación_de_resultados_o_de_impacto_de_políticas_planes_programas_y_proyectos_en_el_sector_turismo_productos" localSheetId="14">Tabla1239[Tipo_1.7.A_Evaluación_de_resultados_o_de_impacto_de_políticas_planes_programas_y_proyectos_en_el_sector_turismo_productos]</definedName>
    <definedName name="Tipo_1.7.A_Evaluación_de_resultados_o_de_impacto_de_políticas_planes_programas_y_proyectos_en_el_sector_turismo_productos" localSheetId="12">Tabla1239[Tipo_1.7.A_Evaluación_de_resultados_o_de_impacto_de_políticas_planes_programas_y_proyectos_en_el_sector_turismo_productos]</definedName>
    <definedName name="Tipo_1.7.A_Evaluación_de_resultados_o_de_impacto_de_políticas_planes_programas_y_proyectos_en_el_sector_turismo_productos">Tabla1239[Tipo_1.7.A_Evaluación_de_resultados_o_de_impacto_de_políticas_planes_programas_y_proyectos_en_el_sector_turismo_productos]</definedName>
    <definedName name="Tipo_1.7.A_Evaluación_de_resultados_o_de_impacto_de_políticas_planes_programas_y_proyectos_en_el_sector_turismo_Publicidad">Listas!$AD$670</definedName>
    <definedName name="Tipo_1.7.A_Evaluación_de_resultados_o_de_impacto_de_políticas_planes_programas_y_proyectos_en_el_sector_turismo_resultados" localSheetId="14">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 localSheetId="12">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Tabla1162[Tipo_1.7.A_Evaluación_de_resultados_o_de_impacto_de_políticas_planes_programas_y_proyectos_en_el_sector_turismo_resultados]</definedName>
    <definedName name="Tipo_2.1.A_Elaboración_de_estudios_de_prefactibilidad_o_factibilidad">Listas!$AE$744:$AE$745</definedName>
    <definedName name="Tipo_2.1.A_Elaboración_de_estudios_de_prefactibilidad_o_factibilidad_Construcción_y_o_mantenimiento_de_Obra">Listas!$AE$710</definedName>
    <definedName name="Tipo_2.1.A_Elaboración_de_estudios_de_prefactibilidad_o_factibilidad_Desarrollos_Tecnológicos">Listas!$AE$675</definedName>
    <definedName name="Tipo_2.1.A_Elaboración_de_estudios_de_prefactibilidad_o_factibilidad_Dotaciones_o_Beneficios">Listas!$AE$692</definedName>
    <definedName name="Tipo_2.1.A_Elaboración_de_estudios_de_prefactibilidad_o_factibilidad_Eventos">Tabla323[Tipo_2.1.A_Elaboración_de_estudios_de_prefactibilidad_o_factibilidad_Eventos]</definedName>
    <definedName name="Tipo_2.1.A_Elaboración_de_estudios_de_prefactibilidad_o_factibilidad_Gastos_de_viajes">Listas!$AE$680</definedName>
    <definedName name="Tipo_2.1.A_Elaboración_de_estudios_de_prefactibilidad_o_factibilidad_Material">Listas!$AE$661</definedName>
    <definedName name="Tipo_2.1.A_Elaboración_de_estudios_de_prefactibilidad_o_factibilidad_Otros">Listas!$AE$704:$AE$704</definedName>
    <definedName name="Tipo_2.1.A_Elaboración_de_estudios_de_prefactibilidad_o_factibilidad_Personal" localSheetId="11">Tabla244[Tipo_2.1.A_Elaboración_de_estudios_de_prefactibilidad_o_factibilidad_Personal]</definedName>
    <definedName name="Tipo_2.1.A_Elaboración_de_estudios_de_prefactibilidad_o_factibilidad_Personal" localSheetId="14">Tabla244[Tipo_2.1.A_Elaboración_de_estudios_de_prefactibilidad_o_factibilidad_Personal]</definedName>
    <definedName name="Tipo_2.1.A_Elaboración_de_estudios_de_prefactibilidad_o_factibilidad_Personal" localSheetId="12">Tabla244[Tipo_2.1.A_Elaboración_de_estudios_de_prefactibilidad_o_factibilidad_Personal]</definedName>
    <definedName name="Tipo_2.1.A_Elaboración_de_estudios_de_prefactibilidad_o_factibilidad_Personal">Tabla244[Tipo_2.1.A_Elaboración_de_estudios_de_prefactibilidad_o_factibilidad_Personal]</definedName>
    <definedName name="Tipo_2.1.A_Elaboración_de_estudios_de_prefactibilidad_o_factibilidad_Pólizas">Listas!$AE$700</definedName>
    <definedName name="Tipo_2.1.A_Elaboración_de_estudios_de_prefactibilidad_o_factibilidad_productos" localSheetId="14">Tabla1240[Tipo_2.1.A_Elaboración_de_estudios_de_prefactibilidad_o_factibilidad_productos]</definedName>
    <definedName name="Tipo_2.1.A_Elaboración_de_estudios_de_prefactibilidad_o_factibilidad_productos" localSheetId="12">Tabla1240[Tipo_2.1.A_Elaboración_de_estudios_de_prefactibilidad_o_factibilidad_productos]</definedName>
    <definedName name="Tipo_2.1.A_Elaboración_de_estudios_de_prefactibilidad_o_factibilidad_productos">Tabla1240[Tipo_2.1.A_Elaboración_de_estudios_de_prefactibilidad_o_factibilidad_productos]</definedName>
    <definedName name="Tipo_2.1.A_Elaboración_de_estudios_de_prefactibilidad_o_factibilidad_Publicidad">Listas!$AE$670</definedName>
    <definedName name="Tipo_2.1.A_Elaboración_de_estudios_de_prefactibilidad_o_factibilidad_resultados" localSheetId="14">Tabla1163[Tipo_2.1.A_Elaboración_de_estudios_de_prefactibilidad_o_factibilidad_resultados]</definedName>
    <definedName name="Tipo_2.1.A_Elaboración_de_estudios_de_prefactibilidad_o_factibilidad_resultados" localSheetId="12">Tabla1163[Tipo_2.1.A_Elaboración_de_estudios_de_prefactibilidad_o_factibilidad_resultados]</definedName>
    <definedName name="Tipo_2.1.A_Elaboración_de_estudios_de_prefactibilidad_o_factibilidad_resultados">Tabla1163[Tipo_2.1.A_Elaboración_de_estudios_de_prefactibilidad_o_factibilidad_resultados]</definedName>
    <definedName name="Tipo_2.2.A_Elaboración_de_estudios_o_diseños_de_infraestructura_turística">Listas!$AF$744:$AF$745</definedName>
    <definedName name="Tipo_2.2.A_Elaboración_de_estudios_o_diseños_de_infraestructura_turística_Construcción_y_o_mantenimiento_de_Obra">Listas!$AF$710</definedName>
    <definedName name="Tipo_2.2.A_Elaboración_de_estudios_o_diseños_de_infraestructura_turística_Desarrollos_Tecnológicos">Listas!$AF$675</definedName>
    <definedName name="Tipo_2.2.A_Elaboración_de_estudios_o_diseños_de_infraestructura_turística_Dotaciones_o_Beneficios">Listas!$AF$692</definedName>
    <definedName name="Tipo_2.2.A_Elaboración_de_estudios_o_diseños_de_infraestructura_turística_Eventos">Tabla324[Tipo_2.2.A_Elaboración_de_estudios_o_diseños_de_infraestructura_turística_Eventos]</definedName>
    <definedName name="Tipo_2.2.A_Elaboración_de_estudios_o_diseños_de_infraestructura_turística_Gastos_de_viajes">Listas!$AF$680</definedName>
    <definedName name="Tipo_2.2.A_Elaboración_de_estudios_o_diseños_de_infraestructura_turística_Material">Listas!$AF$661</definedName>
    <definedName name="Tipo_2.2.A_Elaboración_de_estudios_o_diseños_de_infraestructura_turística_Otros">Listas!$AF$704:$AF$704</definedName>
    <definedName name="Tipo_2.2.A_Elaboración_de_estudios_o_diseños_de_infraestructura_turística_Personal" localSheetId="11">Tabla245[Tipo_2.2.A_Elaboración_de_estudios_o_diseños_de_infraestructura_turística_Personal]</definedName>
    <definedName name="Tipo_2.2.A_Elaboración_de_estudios_o_diseños_de_infraestructura_turística_Personal" localSheetId="14">Tabla245[Tipo_2.2.A_Elaboración_de_estudios_o_diseños_de_infraestructura_turística_Personal]</definedName>
    <definedName name="Tipo_2.2.A_Elaboración_de_estudios_o_diseños_de_infraestructura_turística_Personal" localSheetId="12">Tabla245[Tipo_2.2.A_Elaboración_de_estudios_o_diseños_de_infraestructura_turística_Personal]</definedName>
    <definedName name="Tipo_2.2.A_Elaboración_de_estudios_o_diseños_de_infraestructura_turística_Personal">Tabla245[Tipo_2.2.A_Elaboración_de_estudios_o_diseños_de_infraestructura_turística_Personal]</definedName>
    <definedName name="Tipo_2.2.A_Elaboración_de_estudios_o_diseños_de_infraestructura_turística_Pólizas">Listas!$AF$700</definedName>
    <definedName name="Tipo_2.2.A_Elaboración_de_estudios_o_diseños_de_infraestructura_turística_productos" localSheetId="14">Tabla1241[Tipo_2.2.A_Elaboración_de_estudios_o_diseños_de_infraestructura_turística_productos]</definedName>
    <definedName name="Tipo_2.2.A_Elaboración_de_estudios_o_diseños_de_infraestructura_turística_productos" localSheetId="12">Tabla1241[Tipo_2.2.A_Elaboración_de_estudios_o_diseños_de_infraestructura_turística_productos]</definedName>
    <definedName name="Tipo_2.2.A_Elaboración_de_estudios_o_diseños_de_infraestructura_turística_productos">Tabla1241[Tipo_2.2.A_Elaboración_de_estudios_o_diseños_de_infraestructura_turística_productos]</definedName>
    <definedName name="Tipo_2.2.A_Elaboración_de_estudios_o_diseños_de_infraestructura_turística_Publicidad">Listas!$AF$670</definedName>
    <definedName name="Tipo_2.2.A_Elaboración_de_estudios_o_diseños_de_infraestructura_turística_resultados" localSheetId="14">Tabla1164[Tipo_2.2.A_Elaboración_de_estudios_o_diseños_de_infraestructura_turística_resultados]</definedName>
    <definedName name="Tipo_2.2.A_Elaboración_de_estudios_o_diseños_de_infraestructura_turística_resultados" localSheetId="12">Tabla1164[Tipo_2.2.A_Elaboración_de_estudios_o_diseños_de_infraestructura_turística_resultados]</definedName>
    <definedName name="Tipo_2.2.A_Elaboración_de_estudios_o_diseños_de_infraestructura_turística_resultados">Tabla1164[Tipo_2.2.A_Elaboración_de_estudios_o_diseños_de_infraestructura_turística_resultados]</definedName>
    <definedName name="Tipo_2.3.A_Malecones_construidos_y_o_rehabilitados">Tabla1019[Tipo_2.3.A_Malecones_construidos_y_o_rehabilitados]</definedName>
    <definedName name="Tipo_2.3.A_Malecones_construidos_y_o_rehabilitados_Construcción_y_o_mantenimiento_de_Obra">Listas!$AG$710:$AG$715</definedName>
    <definedName name="Tipo_2.3.A_Malecones_construidos_y_o_rehabilitados_Costos_y_o_gastos_directos">Tabla942[Tipo_2.3.A_Malecones_construidos_y_o_rehabilitados_Costos_y_o_gastos_directos]</definedName>
    <definedName name="Tipo_2.3.A_Malecones_construidos_y_o_rehabilitados_Costos_y_o_gastos_indirectos">Tabla921[Tipo_2.3.A_Malecones_construidos_y_o_rehabilitados_Costos_y_o_gastos_indirectos]</definedName>
    <definedName name="Tipo_2.3.A_Malecones_construidos_y_o_rehabilitados_Desarrollos_Tecnológicos">Listas!$AG$675</definedName>
    <definedName name="Tipo_2.3.A_Malecones_construidos_y_o_rehabilitados_Dotaciones_o_Beneficios">Listas!$AG$692</definedName>
    <definedName name="Tipo_2.3.A_Malecones_construidos_y_o_rehabilitados_Equipos_y_activos_del_proyecto">Tabla934[Tipo_2.3.A_Malecones_construidos_y_o_rehabilitados_Equipos_y_activos_del_proyecto]</definedName>
    <definedName name="Tipo_2.3.A_Malecones_construidos_y_o_rehabilitados_Eventos">Listas!$AG$633</definedName>
    <definedName name="Tipo_2.3.A_Malecones_construidos_y_o_rehabilitados_Gastos_de_viajes">Listas!$AG$680</definedName>
    <definedName name="Tipo_2.3.A_Malecones_construidos_y_o_rehabilitados_Gestión_control_y_cumplimiento">Tabla962[Tipo_2.3.A_Malecones_construidos_y_o_rehabilitados_Gestión_control_y_cumplimiento]</definedName>
    <definedName name="Tipo_2.3.A_Malecones_construidos_y_o_rehabilitados_Material">Listas!$AG$661</definedName>
    <definedName name="Tipo_2.3.A_Malecones_construidos_y_o_rehabilitados_Otros">Listas!$AG$704:$AG$705</definedName>
    <definedName name="Tipo_2.3.A_Malecones_construidos_y_o_rehabilitados_Personal" localSheetId="11">Tabla246[Tipo_2.3.A_Malecones_construidos_y_o_rehabilitados_Personal]</definedName>
    <definedName name="Tipo_2.3.A_Malecones_construidos_y_o_rehabilitados_Personal" localSheetId="14">Tabla246[Tipo_2.3.A_Malecones_construidos_y_o_rehabilitados_Personal]</definedName>
    <definedName name="Tipo_2.3.A_Malecones_construidos_y_o_rehabilitados_Personal" localSheetId="12">Tabla246[Tipo_2.3.A_Malecones_construidos_y_o_rehabilitados_Personal]</definedName>
    <definedName name="Tipo_2.3.A_Malecones_construidos_y_o_rehabilitados_Personal">Tabla246[Tipo_2.3.A_Malecones_construidos_y_o_rehabilitados_Personal]</definedName>
    <definedName name="Tipo_2.3.A_Malecones_construidos_y_o_rehabilitados_Pólizas">Listas!$AG$700</definedName>
    <definedName name="Tipo_2.3.A_Malecones_construidos_y_o_rehabilitados_productos" localSheetId="14">Tabla1242[Tipo_2.3.A_Malecones_construidos_y_o_rehabilitados_productos]</definedName>
    <definedName name="Tipo_2.3.A_Malecones_construidos_y_o_rehabilitados_productos" localSheetId="12">Tabla1242[Tipo_2.3.A_Malecones_construidos_y_o_rehabilitados_productos]</definedName>
    <definedName name="Tipo_2.3.A_Malecones_construidos_y_o_rehabilitados_productos">Tabla1242[Tipo_2.3.A_Malecones_construidos_y_o_rehabilitados_productos]</definedName>
    <definedName name="Tipo_2.3.A_Malecones_construidos_y_o_rehabilitados_Publicidad">Listas!$AG$670</definedName>
    <definedName name="Tipo_2.3.A_Malecones_construidos_y_o_rehabilitados_resultados" localSheetId="14">Tabla1165[Tipo_2.3.A_Malecones_construidos_y_o_rehabilitados_resultados]</definedName>
    <definedName name="Tipo_2.3.A_Malecones_construidos_y_o_rehabilitados_resultados" localSheetId="12">Tabla1165[Tipo_2.3.A_Malecones_construidos_y_o_rehabilitados_resultados]</definedName>
    <definedName name="Tipo_2.3.A_Malecones_construidos_y_o_rehabilitados_resultados">Tabla1165[Tipo_2.3.A_Malecones_construidos_y_o_rehabilitados_resultados]</definedName>
    <definedName name="Tipo_2.3.B_Muelles_o_embarcaderos_construidos_y_o_rehabilitados">Listas!$AH$744</definedName>
    <definedName name="Tipo_2.3.B_Muelles_o_embarcaderos_construidos_y_o_rehabilitados_Construcción_y_o_mantenimiento_de_Obra">Listas!$AH$710:$AH$715</definedName>
    <definedName name="Tipo_2.3.B_Muelles_o_embarcaderos_construidos_y_o_rehabilitados_Costos_y_o_gastos_directos">Tabla943[Tipo_2.3.B_Muelles_o_embarcaderos_construidos_y_o_rehabilitados_Costos_y_o_gastos_directos]</definedName>
    <definedName name="Tipo_2.3.B_Muelles_o_embarcaderos_construidos_y_o_rehabilitados_Costos_y_o_gastos_indirectos">Tabla922[Tipo_2.3.B_Muelles_o_embarcaderos_construidos_y_o_rehabilitados_Costos_y_o_gastos_indirectos]</definedName>
    <definedName name="Tipo_2.3.B_Muelles_o_embarcaderos_construidos_y_o_rehabilitados_Desarrollos_Tecnológicos">Listas!$AH$675</definedName>
    <definedName name="Tipo_2.3.B_Muelles_o_embarcaderos_construidos_y_o_rehabilitados_Dotaciones_o_Beneficios">Listas!$AH$692</definedName>
    <definedName name="Tipo_2.3.B_Muelles_o_embarcaderos_construidos_y_o_rehabilitados_Equipos_y_activos_del_proyecto">Tabla935[Tipo_2.3.B_Muelles_o_embarcaderos_construidos_y_o_rehabilitados_Equipos_y_activos_del_proyecto]</definedName>
    <definedName name="Tipo_2.3.B_Muelles_o_embarcaderos_construidos_y_o_rehabilitados_Eventos">Listas!$AH$633</definedName>
    <definedName name="Tipo_2.3.B_Muelles_o_embarcaderos_construidos_y_o_rehabilitados_Gastos_de_viajes">Listas!$AH$680</definedName>
    <definedName name="Tipo_2.3.B_Muelles_o_embarcaderos_construidos_y_o_rehabilitados_Gestión_control_y_cumplimiento">Tabla963[Tipo_2.3.B_Muelles_o_embarcaderos_construidos_y_o_rehabilitados_Gestión_control_y_cumplimiento]</definedName>
    <definedName name="Tipo_2.3.B_Muelles_o_embarcaderos_construidos_y_o_rehabilitados_Material">Listas!$AH$661</definedName>
    <definedName name="Tipo_2.3.B_Muelles_o_embarcaderos_construidos_y_o_rehabilitados_Otros">Listas!$AH$704</definedName>
    <definedName name="Tipo_2.3.B_Muelles_o_embarcaderos_construidos_y_o_rehabilitados_Personal" localSheetId="11">Tabla247[Tipo_2.3.B_Muelles_o_embarcaderos_construidos_y_o_rehabilitados_Personal]</definedName>
    <definedName name="Tipo_2.3.B_Muelles_o_embarcaderos_construidos_y_o_rehabilitados_Personal" localSheetId="14">Tabla247[Tipo_2.3.B_Muelles_o_embarcaderos_construidos_y_o_rehabilitados_Personal]</definedName>
    <definedName name="Tipo_2.3.B_Muelles_o_embarcaderos_construidos_y_o_rehabilitados_Personal" localSheetId="12">Tabla247[Tipo_2.3.B_Muelles_o_embarcaderos_construidos_y_o_rehabilitados_Personal]</definedName>
    <definedName name="Tipo_2.3.B_Muelles_o_embarcaderos_construidos_y_o_rehabilitados_Personal">Tabla247[Tipo_2.3.B_Muelles_o_embarcaderos_construidos_y_o_rehabilitados_Personal]</definedName>
    <definedName name="Tipo_2.3.B_Muelles_o_embarcaderos_construidos_y_o_rehabilitados_Pólizas">Listas!$AH$700</definedName>
    <definedName name="Tipo_2.3.B_Muelles_o_embarcaderos_construidos_y_o_rehabilitados_productos" localSheetId="14">Tabla1243[Tipo_2.3.B_Muelles_o_embarcaderos_construidos_y_o_rehabilitados_productos]</definedName>
    <definedName name="Tipo_2.3.B_Muelles_o_embarcaderos_construidos_y_o_rehabilitados_productos" localSheetId="12">Tabla1243[Tipo_2.3.B_Muelles_o_embarcaderos_construidos_y_o_rehabilitados_productos]</definedName>
    <definedName name="Tipo_2.3.B_Muelles_o_embarcaderos_construidos_y_o_rehabilitados_productos">Tabla1243[Tipo_2.3.B_Muelles_o_embarcaderos_construidos_y_o_rehabilitados_productos]</definedName>
    <definedName name="Tipo_2.3.B_Muelles_o_embarcaderos_construidos_y_o_rehabilitados_Publicidad">Listas!$AH$670</definedName>
    <definedName name="Tipo_2.3.B_Muelles_o_embarcaderos_construidos_y_o_rehabilitados_resultados" localSheetId="14">Tabla1166[Tipo_2.3.B_Muelles_o_embarcaderos_construidos_y_o_rehabilitados_resultados]</definedName>
    <definedName name="Tipo_2.3.B_Muelles_o_embarcaderos_construidos_y_o_rehabilitados_resultados" localSheetId="12">Tabla1166[Tipo_2.3.B_Muelles_o_embarcaderos_construidos_y_o_rehabilitados_resultados]</definedName>
    <definedName name="Tipo_2.3.B_Muelles_o_embarcaderos_construidos_y_o_rehabilitados_resultados">Tabla1166[Tipo_2.3.B_Muelles_o_embarcaderos_construidos_y_o_rehabilitados_resultados]</definedName>
    <definedName name="Tipo_2.3.C_Centros_gastronómicos_y_artesanales_construidos_y_o_rehabilitados">Listas!$AI$744</definedName>
    <definedName name="Tipo_2.3.C_Centros_gastronómicos_y_artesanales_construidos_y_o_rehabilitados_Construcción_y_o_mantenimiento_de_Obra">Listas!$AI$710:$AI$715</definedName>
    <definedName name="Tipo_2.3.C_Centros_gastronómicos_y_artesanales_construidos_y_o_rehabilitados_Costos_y_o_gastos_directos">Tabla944[Tipo_2.3.C_Centros_gastronómicos_y_artesanales_construidos_y_o_rehabilitados_Costos_y_o_gastos_directos]</definedName>
    <definedName name="Tipo_2.3.C_Centros_gastronómicos_y_artesanales_construidos_y_o_rehabilitados_Costos_y_o_gastos_indirectos">Tabla923[Tipo_2.3.C_Centros_gastronómicos_y_artesanales_construidos_y_o_rehabilitados_Costos_y_o_gastos_indirectos]</definedName>
    <definedName name="Tipo_2.3.C_Centros_gastronómicos_y_artesanales_construidos_y_o_rehabilitados_Desarrollos_Tecnológicos">Listas!$AI$675</definedName>
    <definedName name="Tipo_2.3.C_Centros_gastronómicos_y_artesanales_construidos_y_o_rehabilitados_Dotaciones_o_Beneficios">Listas!$AI$692</definedName>
    <definedName name="Tipo_2.3.C_Centros_gastronómicos_y_artesanales_construidos_y_o_rehabilitados_Equipos_y_activos_del_proyecto">Tabla936[Tipo_2.3.C_Centros_gastronómicos_y_artesanales_construidos_y_o_rehabilitados_Equipos_y_activos_del_proyecto]</definedName>
    <definedName name="Tipo_2.3.C_Centros_gastronómicos_y_artesanales_construidos_y_o_rehabilitados_Eventos">Listas!$AI$633</definedName>
    <definedName name="Tipo_2.3.C_Centros_gastronómicos_y_artesanales_construidos_y_o_rehabilitados_Gastos_de_viajes">Listas!$AI$680</definedName>
    <definedName name="Tipo_2.3.C_Centros_gastronómicos_y_artesanales_construidos_y_o_rehabilitados_Gestión_control_y_cumplimiento">Tabla964[Tipo_2.3.C_Centros_gastronómicos_y_artesanales_construidos_y_o_rehabilitados_Gestión_control_y_cumplimiento]</definedName>
    <definedName name="Tipo_2.3.C_Centros_gastronómicos_y_artesanales_construidos_y_o_rehabilitados_Material">Listas!$AI$661</definedName>
    <definedName name="Tipo_2.3.C_Centros_gastronómicos_y_artesanales_construidos_y_o_rehabilitados_Otros">Listas!$AI$704</definedName>
    <definedName name="Tipo_2.3.C_Centros_gastronómicos_y_artesanales_construidos_y_o_rehabilitados_Personal" localSheetId="11">Tabla248[Tipo_2.3.C_Centros_gastronómicos_y_artesanales_construidos_y_o_rehabilitados_Personal]</definedName>
    <definedName name="Tipo_2.3.C_Centros_gastronómicos_y_artesanales_construidos_y_o_rehabilitados_Personal" localSheetId="14">Tabla248[Tipo_2.3.C_Centros_gastronómicos_y_artesanales_construidos_y_o_rehabilitados_Personal]</definedName>
    <definedName name="Tipo_2.3.C_Centros_gastronómicos_y_artesanales_construidos_y_o_rehabilitados_Personal" localSheetId="12">Tabla248[Tipo_2.3.C_Centros_gastronómicos_y_artesanales_construidos_y_o_rehabilitados_Personal]</definedName>
    <definedName name="Tipo_2.3.C_Centros_gastronómicos_y_artesanales_construidos_y_o_rehabilitados_Personal">Tabla248[Tipo_2.3.C_Centros_gastronómicos_y_artesanales_construidos_y_o_rehabilitados_Personal]</definedName>
    <definedName name="Tipo_2.3.C_Centros_gastronómicos_y_artesanales_construidos_y_o_rehabilitados_Pólizas">Listas!$AI$700</definedName>
    <definedName name="Tipo_2.3.C_Centros_gastronómicos_y_artesanales_construidos_y_o_rehabilitados_productos" localSheetId="14">Tabla1244[Tipo_2.3.C_Centros_gastronómicos_y_artesanales_construidos_y_o_rehabilitados_productos]</definedName>
    <definedName name="Tipo_2.3.C_Centros_gastronómicos_y_artesanales_construidos_y_o_rehabilitados_productos" localSheetId="12">Tabla1244[Tipo_2.3.C_Centros_gastronómicos_y_artesanales_construidos_y_o_rehabilitados_productos]</definedName>
    <definedName name="Tipo_2.3.C_Centros_gastronómicos_y_artesanales_construidos_y_o_rehabilitados_productos">Tabla1244[Tipo_2.3.C_Centros_gastronómicos_y_artesanales_construidos_y_o_rehabilitados_productos]</definedName>
    <definedName name="Tipo_2.3.C_Centros_gastronómicos_y_artesanales_construidos_y_o_rehabilitados_Publicidad">Listas!$AI$670</definedName>
    <definedName name="Tipo_2.3.C_Centros_gastronómicos_y_artesanales_construidos_y_o_rehabilitados_resultados" localSheetId="14">Tabla1167[Tipo_2.3.C_Centros_gastronómicos_y_artesanales_construidos_y_o_rehabilitados_resultados]</definedName>
    <definedName name="Tipo_2.3.C_Centros_gastronómicos_y_artesanales_construidos_y_o_rehabilitados_resultados" localSheetId="12">Tabla1167[Tipo_2.3.C_Centros_gastronómicos_y_artesanales_construidos_y_o_rehabilitados_resultados]</definedName>
    <definedName name="Tipo_2.3.C_Centros_gastronómicos_y_artesanales_construidos_y_o_rehabilitados_resultados">Tabla1167[Tipo_2.3.C_Centros_gastronómicos_y_artesanales_construidos_y_o_rehabilitados_resultados]</definedName>
    <definedName name="Tipo_2.3.D_Plazas_construidas_y_o_rehabilitadas">Listas!$AJ$744</definedName>
    <definedName name="Tipo_2.3.D_Plazas_construidas_y_o_rehabilitadas_Construcción_y_o_mantenimiento_de_Obra">Listas!$AJ$710:$AJ$715</definedName>
    <definedName name="Tipo_2.3.D_Plazas_construidas_y_o_rehabilitadas_Costos_y_o_gastos_directos">Tabla945[Tipo_2.3.D_Plazas_construidas_y_o_rehabilitadas_Costos_y_o_gastos_directos]</definedName>
    <definedName name="Tipo_2.3.D_Plazas_construidas_y_o_rehabilitadas_Costos_y_o_gastos_indirectos">Tabla924[Tipo_2.3.D_Plazas_construidas_y_o_rehabilitadas_Costos_y_o_gastos_indirectos]</definedName>
    <definedName name="Tipo_2.3.D_Plazas_construidas_y_o_rehabilitadas_Desarrollos_Tecnológicos">Listas!$AJ$675</definedName>
    <definedName name="Tipo_2.3.D_Plazas_construidas_y_o_rehabilitadas_Dotaciones_o_Beneficios">Listas!$AJ$692</definedName>
    <definedName name="Tipo_2.3.D_Plazas_construidas_y_o_rehabilitadas_Equipos_y_activos_del_proyecto">Tabla937[Tipo_2.3.D_Plazas_construidas_y_o_rehabilitadas_Equipos_y_activos_del_proyecto]</definedName>
    <definedName name="Tipo_2.3.D_Plazas_construidas_y_o_rehabilitadas_Eventos">Listas!$AJ$633</definedName>
    <definedName name="Tipo_2.3.D_Plazas_construidas_y_o_rehabilitadas_Gastos_de_viajes">Listas!$AJ$680</definedName>
    <definedName name="Tipo_2.3.D_Plazas_construidas_y_o_rehabilitadas_Gestión_control_y_cumplimiento">Tabla965[Tipo_2.3.D_Plazas_construidas_y_o_rehabilitadas_Gestión_control_y_cumplimiento]</definedName>
    <definedName name="Tipo_2.3.D_Plazas_construidas_y_o_rehabilitadas_Material">Listas!$AJ$661</definedName>
    <definedName name="Tipo_2.3.D_Plazas_construidas_y_o_rehabilitadas_Otros">Listas!$AJ$704</definedName>
    <definedName name="Tipo_2.3.D_Plazas_construidas_y_o_rehabilitadas_Personal" localSheetId="11">Tabla249[Tipo_2.3.D_Plazas_construidas_y_o_rehabilitadas_Personal]</definedName>
    <definedName name="Tipo_2.3.D_Plazas_construidas_y_o_rehabilitadas_Personal" localSheetId="14">Tabla249[Tipo_2.3.D_Plazas_construidas_y_o_rehabilitadas_Personal]</definedName>
    <definedName name="Tipo_2.3.D_Plazas_construidas_y_o_rehabilitadas_Personal" localSheetId="12">Tabla249[Tipo_2.3.D_Plazas_construidas_y_o_rehabilitadas_Personal]</definedName>
    <definedName name="Tipo_2.3.D_Plazas_construidas_y_o_rehabilitadas_Personal">Tabla249[Tipo_2.3.D_Plazas_construidas_y_o_rehabilitadas_Personal]</definedName>
    <definedName name="Tipo_2.3.D_Plazas_construidas_y_o_rehabilitadas_Pólizas">Listas!$AJ$700</definedName>
    <definedName name="Tipo_2.3.D_Plazas_construidas_y_o_rehabilitadas_productos" localSheetId="14">Tabla1245[Tipo_2.3.D_Plazas_construidas_y_o_rehabilitadas_productos]</definedName>
    <definedName name="Tipo_2.3.D_Plazas_construidas_y_o_rehabilitadas_productos" localSheetId="12">Tabla1245[Tipo_2.3.D_Plazas_construidas_y_o_rehabilitadas_productos]</definedName>
    <definedName name="Tipo_2.3.D_Plazas_construidas_y_o_rehabilitadas_productos">Tabla1245[Tipo_2.3.D_Plazas_construidas_y_o_rehabilitadas_productos]</definedName>
    <definedName name="Tipo_2.3.D_Plazas_construidas_y_o_rehabilitadas_Publicidad">Listas!$AJ$670</definedName>
    <definedName name="Tipo_2.3.D_Plazas_construidas_y_o_rehabilitadas_resultados" localSheetId="14">Tabla1168[Tipo_2.3.D_Plazas_construidas_y_o_rehabilitadas_resultados]</definedName>
    <definedName name="Tipo_2.3.D_Plazas_construidas_y_o_rehabilitadas_resultados" localSheetId="12">Tabla1168[Tipo_2.3.D_Plazas_construidas_y_o_rehabilitadas_resultados]</definedName>
    <definedName name="Tipo_2.3.D_Plazas_construidas_y_o_rehabilitadas_resultados">Tabla1168[Tipo_2.3.D_Plazas_construidas_y_o_rehabilitadas_resultados]</definedName>
    <definedName name="Tipo_2.3.E_Parques_construidos_y_o_rehabilitados">Listas!$AK$744</definedName>
    <definedName name="Tipo_2.3.E_Parques_construidos_y_o_rehabilitados_Construcción_y_o_mantenimiento_de_Obra">Listas!$AK$710:$AK$715</definedName>
    <definedName name="Tipo_2.3.E_Parques_construidos_y_o_rehabilitados_Costos_y_o_gastos_directos">Tabla946[Tipo_2.3.E_Parques_construidos_y_o_rehabilitados_Costos_y_o_gastos_directos]</definedName>
    <definedName name="Tipo_2.3.E_Parques_construidos_y_o_rehabilitados_Costos_y_o_gastos_indirectos">Tabla925[Tipo_2.3.E_Parques_construidos_y_o_rehabilitados_Costos_y_o_gastos_indirectos]</definedName>
    <definedName name="Tipo_2.3.E_Parques_construidos_y_o_rehabilitados_Desarrollos_Tecnológicos">Listas!$AK$675</definedName>
    <definedName name="Tipo_2.3.E_Parques_construidos_y_o_rehabilitados_Dotaciones_o_Beneficios">Listas!$AK$692</definedName>
    <definedName name="Tipo_2.3.E_Parques_construidos_y_o_rehabilitados_Equipos_y_activos_del_proyecto">Tabla938[Tipo_2.3.E_Parques_construidos_y_o_rehabilitados_Equipos_y_activos_del_proyecto]</definedName>
    <definedName name="Tipo_2.3.E_Parques_construidos_y_o_rehabilitados_Eventos">Listas!$AK$633</definedName>
    <definedName name="Tipo_2.3.E_Parques_construidos_y_o_rehabilitados_Gastos_de_viajes">Listas!$AK$680</definedName>
    <definedName name="Tipo_2.3.E_Parques_construidos_y_o_rehabilitados_Gestión_control_y_cumplimiento">Tabla966[Tipo_2.3.E_Parques_construidos_y_o_rehabilitados_Gestión_control_y_cumplimiento]</definedName>
    <definedName name="Tipo_2.3.E_Parques_construidos_y_o_rehabilitados_Material">Listas!$AK$661</definedName>
    <definedName name="Tipo_2.3.E_Parques_construidos_y_o_rehabilitados_Otros">Listas!$AK$704</definedName>
    <definedName name="Tipo_2.3.E_Parques_construidos_y_o_rehabilitados_Personal" localSheetId="11">Tabla250[Tipo_2.3.E_Parques_construidos_y_o_rehabilitados_Personal]</definedName>
    <definedName name="Tipo_2.3.E_Parques_construidos_y_o_rehabilitados_Personal" localSheetId="14">Tabla250[Tipo_2.3.E_Parques_construidos_y_o_rehabilitados_Personal]</definedName>
    <definedName name="Tipo_2.3.E_Parques_construidos_y_o_rehabilitados_Personal" localSheetId="12">Tabla250[Tipo_2.3.E_Parques_construidos_y_o_rehabilitados_Personal]</definedName>
    <definedName name="Tipo_2.3.E_Parques_construidos_y_o_rehabilitados_Personal">Tabla250[Tipo_2.3.E_Parques_construidos_y_o_rehabilitados_Personal]</definedName>
    <definedName name="Tipo_2.3.E_Parques_construidos_y_o_rehabilitados_Pólizas">Listas!$AK$700</definedName>
    <definedName name="Tipo_2.3.E_Parques_construidos_y_o_rehabilitados_productos" localSheetId="14">Tabla1246[Tipo_2.3.E_Parques_construidos_y_o_rehabilitados_productos]</definedName>
    <definedName name="Tipo_2.3.E_Parques_construidos_y_o_rehabilitados_productos" localSheetId="12">Tabla1246[Tipo_2.3.E_Parques_construidos_y_o_rehabilitados_productos]</definedName>
    <definedName name="Tipo_2.3.E_Parques_construidos_y_o_rehabilitados_productos">Tabla1246[Tipo_2.3.E_Parques_construidos_y_o_rehabilitados_productos]</definedName>
    <definedName name="Tipo_2.3.E_Parques_construidos_y_o_rehabilitados_Publicidad">Listas!$AK$670</definedName>
    <definedName name="Tipo_2.3.E_Parques_construidos_y_o_rehabilitados_resultados" localSheetId="14">Tabla1169[Tipo_2.3.E_Parques_construidos_y_o_rehabilitados_resultados]</definedName>
    <definedName name="Tipo_2.3.E_Parques_construidos_y_o_rehabilitados_resultados" localSheetId="12">Tabla1169[Tipo_2.3.E_Parques_construidos_y_o_rehabilitados_resultados]</definedName>
    <definedName name="Tipo_2.3.E_Parques_construidos_y_o_rehabilitados_resultados">Tabla1169[Tipo_2.3.E_Parques_construidos_y_o_rehabilitados_resultados]</definedName>
    <definedName name="Tipo_2.3.F_Parques_lineales_o_bulevares_construidos_y_o_rehabilitados">Listas!$AL$744</definedName>
    <definedName name="Tipo_2.3.F_Parques_lineales_o_bulevares_construidos_y_o_rehabilitados_Construcción_y_o_mantenimiento_de_Obra">Listas!$AL$710:$AL$715</definedName>
    <definedName name="Tipo_2.3.F_Parques_lineales_o_bulevares_construidos_y_o_rehabilitados_Costos_y_o_gastos_directos">Tabla947[Tipo_2.3.F_Parques_lineales_o_bulevares_construidos_y_o_rehabilitados_Costos_y_o_gastos_directos]</definedName>
    <definedName name="Tipo_2.3.F_Parques_lineales_o_bulevares_construidos_y_o_rehabilitados_Costos_y_o_gastos_indirectos">Tabla926[Tipo_2.3.F_Parques_lineales_o_bulevares_construidos_y_o_rehabilitados_Costos_y_o_gastos_indirectos]</definedName>
    <definedName name="Tipo_2.3.F_Parques_lineales_o_bulevares_construidos_y_o_rehabilitados_Desarrollos_Tecnológicos">Listas!$AL$675</definedName>
    <definedName name="Tipo_2.3.F_Parques_lineales_o_bulevares_construidos_y_o_rehabilitados_Dotaciones_o_Beneficios">Listas!$AL$692</definedName>
    <definedName name="Tipo_2.3.F_Parques_lineales_o_bulevares_construidos_y_o_rehabilitados_Equipos_y_activos_del_proyecto">Tabla939[Tipo_2.3.F_Parques_lineales_o_bulevares_construidos_y_o_rehabilitados_Equipos_y_activos_del_proyecto]</definedName>
    <definedName name="Tipo_2.3.F_Parques_lineales_o_bulevares_construidos_y_o_rehabilitados_Eventos">Listas!$AL$633</definedName>
    <definedName name="Tipo_2.3.F_Parques_lineales_o_bulevares_construidos_y_o_rehabilitados_Gastos_de_viajes">Listas!$AL$680</definedName>
    <definedName name="Tipo_2.3.F_Parques_lineales_o_bulevares_construidos_y_o_rehabilitados_Gestión_control_y_cumplimiento">Tabla967[Tipo_2.3.F_Parques_lineales_o_bulevares_construidos_y_o_rehabilitados_Gestión_control_y_cumplimiento]</definedName>
    <definedName name="Tipo_2.3.F_Parques_lineales_o_bulevares_construidos_y_o_rehabilitados_Material">Listas!$AL$661</definedName>
    <definedName name="Tipo_2.3.F_Parques_lineales_o_bulevares_construidos_y_o_rehabilitados_Otros">Listas!$AL$704</definedName>
    <definedName name="Tipo_2.3.F_Parques_lineales_o_bulevares_construidos_y_o_rehabilitados_Personal" localSheetId="11">Tabla251[Tipo_2.3.F_Parques_lineales_o_bulevares_construidos_y_o_rehabilitados_Personal]</definedName>
    <definedName name="Tipo_2.3.F_Parques_lineales_o_bulevares_construidos_y_o_rehabilitados_Personal" localSheetId="14">Tabla251[Tipo_2.3.F_Parques_lineales_o_bulevares_construidos_y_o_rehabilitados_Personal]</definedName>
    <definedName name="Tipo_2.3.F_Parques_lineales_o_bulevares_construidos_y_o_rehabilitados_Personal" localSheetId="12">Tabla251[Tipo_2.3.F_Parques_lineales_o_bulevares_construidos_y_o_rehabilitados_Personal]</definedName>
    <definedName name="Tipo_2.3.F_Parques_lineales_o_bulevares_construidos_y_o_rehabilitados_Personal">Tabla251[Tipo_2.3.F_Parques_lineales_o_bulevares_construidos_y_o_rehabilitados_Personal]</definedName>
    <definedName name="Tipo_2.3.F_Parques_lineales_o_bulevares_construidos_y_o_rehabilitados_Pólizas">Listas!$AL$700</definedName>
    <definedName name="Tipo_2.3.F_Parques_lineales_o_bulevares_construidos_y_o_rehabilitados_productos" localSheetId="14">Tabla1247[Tipo_2.3.F_Parques_lineales_o_bulevares_construidos_y_o_rehabilitados_productos]</definedName>
    <definedName name="Tipo_2.3.F_Parques_lineales_o_bulevares_construidos_y_o_rehabilitados_productos" localSheetId="12">Tabla1247[Tipo_2.3.F_Parques_lineales_o_bulevares_construidos_y_o_rehabilitados_productos]</definedName>
    <definedName name="Tipo_2.3.F_Parques_lineales_o_bulevares_construidos_y_o_rehabilitados_productos">Tabla1247[Tipo_2.3.F_Parques_lineales_o_bulevares_construidos_y_o_rehabilitados_productos]</definedName>
    <definedName name="Tipo_2.3.F_Parques_lineales_o_bulevares_construidos_y_o_rehabilitados_Publicidad">Listas!$AL$670</definedName>
    <definedName name="Tipo_2.3.F_Parques_lineales_o_bulevares_construidos_y_o_rehabilitados_resultados" localSheetId="14">Tabla1170[Tipo_2.3.F_Parques_lineales_o_bulevares_construidos_y_o_rehabilitados_resultados]</definedName>
    <definedName name="Tipo_2.3.F_Parques_lineales_o_bulevares_construidos_y_o_rehabilitados_resultados" localSheetId="12">Tabla1170[Tipo_2.3.F_Parques_lineales_o_bulevares_construidos_y_o_rehabilitados_resultados]</definedName>
    <definedName name="Tipo_2.3.F_Parques_lineales_o_bulevares_construidos_y_o_rehabilitados_resultados">Tabla1170[Tipo_2.3.F_Parques_lineales_o_bulevares_construidos_y_o_rehabilitados_resultados]</definedName>
    <definedName name="Tipo_2.3.G_Senderos_construidos_y_o_rehabilitados">Listas!$AM$744</definedName>
    <definedName name="Tipo_2.3.G_Senderos_construidos_y_o_rehabilitados_Construcción_y_o_mantenimiento_de_Obra">Listas!$AM$710:$AM$715</definedName>
    <definedName name="Tipo_2.3.G_Senderos_construidos_y_o_rehabilitados_Costos_y_o_gastos_directos">Tabla948[Tipo_2.3.G_Senderos_construidos_y_o_rehabilitados_Costos_y_o_gastos_directos]</definedName>
    <definedName name="Tipo_2.3.G_Senderos_construidos_y_o_rehabilitados_Costos_y_o_gastos_indirectos">Tabla927[Tipo_2.3.G_Senderos_construidos_y_o_rehabilitados_Costos_y_o_gastos_indirectos]</definedName>
    <definedName name="Tipo_2.3.G_Senderos_construidos_y_o_rehabilitados_Desarrollos_Tecnológicos">Listas!$AM$675</definedName>
    <definedName name="Tipo_2.3.G_Senderos_construidos_y_o_rehabilitados_Dotaciones_o_Beneficios">Listas!$AM$692</definedName>
    <definedName name="Tipo_2.3.G_Senderos_construidos_y_o_rehabilitados_Equipos_y_activos_del_proyecto">Tabla940[Tipo_2.3.G_Senderos_construidos_y_o_rehabilitados_Equipos_y_activos_del_proyecto]</definedName>
    <definedName name="Tipo_2.3.G_Senderos_construidos_y_o_rehabilitados_Eventos">Listas!$AM$633</definedName>
    <definedName name="Tipo_2.3.G_Senderos_construidos_y_o_rehabilitados_Gastos_de_viajes">Listas!$AM$680</definedName>
    <definedName name="Tipo_2.3.G_Senderos_construidos_y_o_rehabilitados_Gestión_control_y_cumplimiento">Tabla968[Tipo_2.3.G_Senderos_construidos_y_o_rehabilitados_Gestión_control_y_cumplimiento]</definedName>
    <definedName name="Tipo_2.3.G_Senderos_construidos_y_o_rehabilitados_Material">Listas!$AM$661</definedName>
    <definedName name="Tipo_2.3.G_Senderos_construidos_y_o_rehabilitados_Otros">Listas!$AM$704</definedName>
    <definedName name="Tipo_2.3.G_Senderos_construidos_y_o_rehabilitados_Personal" localSheetId="11">Tabla253[Tipo_2.3.G_Senderos_construidos_y_o_rehabilitados_Personal]</definedName>
    <definedName name="Tipo_2.3.G_Senderos_construidos_y_o_rehabilitados_Personal" localSheetId="14">Tabla253[Tipo_2.3.G_Senderos_construidos_y_o_rehabilitados_Personal]</definedName>
    <definedName name="Tipo_2.3.G_Senderos_construidos_y_o_rehabilitados_Personal" localSheetId="12">Tabla253[Tipo_2.3.G_Senderos_construidos_y_o_rehabilitados_Personal]</definedName>
    <definedName name="Tipo_2.3.G_Senderos_construidos_y_o_rehabilitados_Personal">Tabla253[Tipo_2.3.G_Senderos_construidos_y_o_rehabilitados_Personal]</definedName>
    <definedName name="Tipo_2.3.G_Senderos_construidos_y_o_rehabilitados_Pólizas">Listas!$AM$700</definedName>
    <definedName name="Tipo_2.3.G_Senderos_construidos_y_o_rehabilitados_productos" localSheetId="14">Tabla1248[Tipo_2.3.G_Senderos_construidos_y_o_rehabilitados_productos]</definedName>
    <definedName name="Tipo_2.3.G_Senderos_construidos_y_o_rehabilitados_productos" localSheetId="12">Tabla1248[Tipo_2.3.G_Senderos_construidos_y_o_rehabilitados_productos]</definedName>
    <definedName name="Tipo_2.3.G_Senderos_construidos_y_o_rehabilitados_productos">Tabla1248[Tipo_2.3.G_Senderos_construidos_y_o_rehabilitados_productos]</definedName>
    <definedName name="Tipo_2.3.G_Senderos_construidos_y_o_rehabilitados_Publicidad">Listas!$AM$670</definedName>
    <definedName name="Tipo_2.3.G_Senderos_construidos_y_o_rehabilitados_resultados" localSheetId="14">Tabla1171[Tipo_2.3.G_Senderos_construidos_y_o_rehabilitados_resultados]</definedName>
    <definedName name="Tipo_2.3.G_Senderos_construidos_y_o_rehabilitados_resultados" localSheetId="12">Tabla1171[Tipo_2.3.G_Senderos_construidos_y_o_rehabilitados_resultados]</definedName>
    <definedName name="Tipo_2.3.G_Senderos_construidos_y_o_rehabilitados_resultados">Tabla1171[Tipo_2.3.G_Senderos_construidos_y_o_rehabilitados_resultados]</definedName>
    <definedName name="Tipo_2.3.H_Ecoparques_turísticos_construidos_y_o_rehabilitados">Listas!$AN$744</definedName>
    <definedName name="Tipo_2.3.H_Ecoparques_turísticos_construidos_y_o_rehabilitados_Construcción_y_o_mantenimiento_de_Obra">Listas!$AN$710:$AN$715</definedName>
    <definedName name="Tipo_2.3.H_Ecoparques_turísticos_construidos_y_o_rehabilitados_Costos_y_o_gastos_directos">Tabla949[Tipo_2.3.H_Ecoparques_turísticos_construidos_y_o_rehabilitados_Costos_y_o_gastos_directos]</definedName>
    <definedName name="Tipo_2.3.H_Ecoparques_turísticos_construidos_y_o_rehabilitados_Costos_y_o_gastos_indirectos">Tabla928[Tipo_2.3.H_Ecoparques_turísticos_construidos_y_o_rehabilitados_Costos_y_o_gastos_indirectos]</definedName>
    <definedName name="Tipo_2.3.H_Ecoparques_turísticos_construidos_y_o_rehabilitados_Desarrollos_Tecnológicos">Listas!$AN$675</definedName>
    <definedName name="Tipo_2.3.H_Ecoparques_turísticos_construidos_y_o_rehabilitados_Dotaciones_o_Beneficios">Listas!$AN$692</definedName>
    <definedName name="Tipo_2.3.H_Ecoparques_turísticos_construidos_y_o_rehabilitados_Equipos_y_activos_del_proyecto">Tabla941[Tipo_2.3.H_Ecoparques_turísticos_construidos_y_o_rehabilitados_Equipos_y_activos_del_proyecto]</definedName>
    <definedName name="Tipo_2.3.H_Ecoparques_turísticos_construidos_y_o_rehabilitados_Eventos">Listas!$AN$633</definedName>
    <definedName name="Tipo_2.3.H_Ecoparques_turísticos_construidos_y_o_rehabilitados_Gastos_de_viajes">Listas!$AN$680</definedName>
    <definedName name="Tipo_2.3.H_Ecoparques_turísticos_construidos_y_o_rehabilitados_Gestión_control_y_cumplimiento">Tabla969[Tipo_2.3.H_Ecoparques_turísticos_construidos_y_o_rehabilitados_Gestión_control_y_cumplimiento]</definedName>
    <definedName name="Tipo_2.3.H_Ecoparques_turísticos_construidos_y_o_rehabilitados_Material">Listas!$AN$661</definedName>
    <definedName name="Tipo_2.3.H_Ecoparques_turísticos_construidos_y_o_rehabilitados_Otros">Listas!$AN$704</definedName>
    <definedName name="Tipo_2.3.H_Ecoparques_turísticos_construidos_y_o_rehabilitados_Personal" localSheetId="11">Tabla254[Tipo_2.3.H_Ecoparques_turísticos_construidos_y_o_rehabilitados_Personal]</definedName>
    <definedName name="Tipo_2.3.H_Ecoparques_turísticos_construidos_y_o_rehabilitados_Personal" localSheetId="14">Tabla254[Tipo_2.3.H_Ecoparques_turísticos_construidos_y_o_rehabilitados_Personal]</definedName>
    <definedName name="Tipo_2.3.H_Ecoparques_turísticos_construidos_y_o_rehabilitados_Personal" localSheetId="12">Tabla254[Tipo_2.3.H_Ecoparques_turísticos_construidos_y_o_rehabilitados_Personal]</definedName>
    <definedName name="Tipo_2.3.H_Ecoparques_turísticos_construidos_y_o_rehabilitados_Personal">Tabla254[Tipo_2.3.H_Ecoparques_turísticos_construidos_y_o_rehabilitados_Personal]</definedName>
    <definedName name="Tipo_2.3.H_Ecoparques_turísticos_construidos_y_o_rehabilitados_Pólizas">Listas!$AN$700</definedName>
    <definedName name="Tipo_2.3.H_Ecoparques_turísticos_construidos_y_o_rehabilitados_productos" localSheetId="14">Tabla1249[Tipo_2.3.H_Ecoparques_turísticos_construidos_y_o_rehabilitados_productos]</definedName>
    <definedName name="Tipo_2.3.H_Ecoparques_turísticos_construidos_y_o_rehabilitados_productos" localSheetId="12">Tabla1249[Tipo_2.3.H_Ecoparques_turísticos_construidos_y_o_rehabilitados_productos]</definedName>
    <definedName name="Tipo_2.3.H_Ecoparques_turísticos_construidos_y_o_rehabilitados_productos">Tabla1249[Tipo_2.3.H_Ecoparques_turísticos_construidos_y_o_rehabilitados_productos]</definedName>
    <definedName name="Tipo_2.3.H_Ecoparques_turísticos_construidos_y_o_rehabilitados_Publicidad">Listas!$AN$670</definedName>
    <definedName name="Tipo_2.3.H_Ecoparques_turísticos_construidos_y_o_rehabilitados_resultados" localSheetId="14">Tabla1172[Tipo_2.3.H_Ecoparques_turísticos_construidos_y_o_rehabilitados_resultados]</definedName>
    <definedName name="Tipo_2.3.H_Ecoparques_turísticos_construidos_y_o_rehabilitados_resultados" localSheetId="12">Tabla1172[Tipo_2.3.H_Ecoparques_turísticos_construidos_y_o_rehabilitados_resultados]</definedName>
    <definedName name="Tipo_2.3.H_Ecoparques_turísticos_construidos_y_o_rehabilitados_resultados">Tabla1172[Tipo_2.3.H_Ecoparques_turísticos_construidos_y_o_rehabilitados_resultados]</definedName>
    <definedName name="Tipo_2.3.I_Centro_de_convenciones_construidos_y_o_rehabilitados">Listas!$AO$744</definedName>
    <definedName name="Tipo_2.3.I_Centro_de_convenciones_construidos_y_o_rehabilitados_Construcción_y_o_mantenimiento_de_Obra">Listas!$AO$710:$AO$715</definedName>
    <definedName name="Tipo_2.3.I_Centro_de_convenciones_construidos_y_o_rehabilitados_Costos_y_o_gastos_directos">Tabla950[Tipo_2.3.I_Centro_de_convenciones_construidos_y_o_rehabilitados_Costos_y_o_gastos_directos]</definedName>
    <definedName name="Tipo_2.3.I_Centro_de_convenciones_construidos_y_o_rehabilitados_Costos_y_o_gastos_indirectos">Tabla929[Tipo_2.3.I_Centro_de_convenciones_construidos_y_o_rehabilitados_Costos_y_o_gastos_indirectos]</definedName>
    <definedName name="Tipo_2.3.I_Centro_de_convenciones_construidos_y_o_rehabilitados_Desarrollos_Tecnológicos">Listas!$AO$675</definedName>
    <definedName name="Tipo_2.3.I_Centro_de_convenciones_construidos_y_o_rehabilitados_Dotaciones_o_Beneficios">Listas!$AO$692</definedName>
    <definedName name="Tipo_2.3.I_Centro_de_convenciones_construidos_y_o_rehabilitados_Equipos_y_activos_del_proyecto">Tabla957[Tipo_2.3.I_Centro_de_convenciones_construidos_y_o_rehabilitados_Equipos_y_activos_del_proyecto]</definedName>
    <definedName name="Tipo_2.3.I_Centro_de_convenciones_construidos_y_o_rehabilitados_Eventos">Listas!$AO$633</definedName>
    <definedName name="Tipo_2.3.I_Centro_de_convenciones_construidos_y_o_rehabilitados_Gastos_de_viajes">Listas!$AO$680</definedName>
    <definedName name="Tipo_2.3.I_Centro_de_convenciones_construidos_y_o_rehabilitados_Gestión_control_y_cumplimiento">Tabla970[Tipo_2.3.I_Centro_de_convenciones_construidos_y_o_rehabilitados_Gestión_control_y_cumplimiento]</definedName>
    <definedName name="Tipo_2.3.I_Centro_de_convenciones_construidos_y_o_rehabilitados_Material">Listas!$AO$661</definedName>
    <definedName name="Tipo_2.3.I_Centro_de_convenciones_construidos_y_o_rehabilitados_Otros">Listas!$AO$704</definedName>
    <definedName name="Tipo_2.3.I_Centro_de_convenciones_construidos_y_o_rehabilitados_Personal" localSheetId="11">Tabla255[Tipo_2.3.I_Centro_de_convenciones_construidos_y_o_rehabilitados_Personal]</definedName>
    <definedName name="Tipo_2.3.I_Centro_de_convenciones_construidos_y_o_rehabilitados_Personal" localSheetId="14">Tabla255[Tipo_2.3.I_Centro_de_convenciones_construidos_y_o_rehabilitados_Personal]</definedName>
    <definedName name="Tipo_2.3.I_Centro_de_convenciones_construidos_y_o_rehabilitados_Personal" localSheetId="12">Tabla255[Tipo_2.3.I_Centro_de_convenciones_construidos_y_o_rehabilitados_Personal]</definedName>
    <definedName name="Tipo_2.3.I_Centro_de_convenciones_construidos_y_o_rehabilitados_Personal">Tabla255[Tipo_2.3.I_Centro_de_convenciones_construidos_y_o_rehabilitados_Personal]</definedName>
    <definedName name="Tipo_2.3.I_Centro_de_convenciones_construidos_y_o_rehabilitados_Pólizas">Listas!$AO$700</definedName>
    <definedName name="Tipo_2.3.I_Centro_de_convenciones_construidos_y_o_rehabilitados_productos" localSheetId="14">Tabla1250[Tipo_2.3.I_Centro_de_convenciones_construidos_y_o_rehabilitados_productos]</definedName>
    <definedName name="Tipo_2.3.I_Centro_de_convenciones_construidos_y_o_rehabilitados_productos" localSheetId="12">Tabla1250[Tipo_2.3.I_Centro_de_convenciones_construidos_y_o_rehabilitados_productos]</definedName>
    <definedName name="Tipo_2.3.I_Centro_de_convenciones_construidos_y_o_rehabilitados_productos">Tabla1250[Tipo_2.3.I_Centro_de_convenciones_construidos_y_o_rehabilitados_productos]</definedName>
    <definedName name="Tipo_2.3.I_Centro_de_convenciones_construidos_y_o_rehabilitados_Publicidad">Listas!$AO$670</definedName>
    <definedName name="Tipo_2.3.I_Centro_de_convenciones_construidos_y_o_rehabilitados_resultados" localSheetId="14">Tabla1173[Tipo_2.3.I_Centro_de_convenciones_construidos_y_o_rehabilitados_resultados]</definedName>
    <definedName name="Tipo_2.3.I_Centro_de_convenciones_construidos_y_o_rehabilitados_resultados" localSheetId="12">Tabla1173[Tipo_2.3.I_Centro_de_convenciones_construidos_y_o_rehabilitados_resultados]</definedName>
    <definedName name="Tipo_2.3.I_Centro_de_convenciones_construidos_y_o_rehabilitados_resultados">Tabla1173[Tipo_2.3.I_Centro_de_convenciones_construidos_y_o_rehabilitados_resultados]</definedName>
    <definedName name="Tipo_2.3.J_Señalización_turística">Listas!$AP$744</definedName>
    <definedName name="Tipo_2.3.J_Señalización_turística_Construcción_y_o_mantenimiento_de_Obra">Listas!$AP$710:$AP$715</definedName>
    <definedName name="Tipo_2.3.J_Señalización_turística_Costos_y_o_gastos_directos">Tabla951[Tipo_2.3.J_Señalización_turística_Costos_y_o_gastos_directos]</definedName>
    <definedName name="Tipo_2.3.J_Señalización_turística_Costos_y_o_gastos_indirectos">Tabla930[Tipo_2.3.J_Señalización_turística_Costos_y_o_gastos_indirectos]</definedName>
    <definedName name="Tipo_2.3.J_Señalización_turística_Desarrollos_Tecnológicos">Listas!$AP$675</definedName>
    <definedName name="Tipo_2.3.J_Señalización_turística_Dotaciones_o_Beneficios">Listas!$AP$692</definedName>
    <definedName name="Tipo_2.3.J_Señalización_turística_Equipos_y_activos_del_proyecto">Tabla958[Tipo_2.3.J_Señalización_turística_Equipos_y_activos_del_proyecto]</definedName>
    <definedName name="Tipo_2.3.J_Señalización_turística_Eventos">Listas!$AP$633</definedName>
    <definedName name="Tipo_2.3.J_Señalización_turística_Gastos_de_viajes">Listas!$AP$680</definedName>
    <definedName name="Tipo_2.3.J_Señalización_turística_Gestión_control_y_cumplimiento">Tabla971[Tipo_2.3.J_Señalización_turística_Gestión_control_y_cumplimiento]</definedName>
    <definedName name="Tipo_2.3.J_Señalización_turística_Material">Listas!$AP$661</definedName>
    <definedName name="Tipo_2.3.J_Señalización_turística_Otros">Listas!$AP$704</definedName>
    <definedName name="Tipo_2.3.J_Señalización_turística_Personal" localSheetId="11">Tabla256[Tipo_2.3.J_Señalización_turística_Personal]</definedName>
    <definedName name="Tipo_2.3.J_Señalización_turística_Personal" localSheetId="14">Tabla256[Tipo_2.3.J_Señalización_turística_Personal]</definedName>
    <definedName name="Tipo_2.3.J_Señalización_turística_Personal" localSheetId="12">Tabla256[Tipo_2.3.J_Señalización_turística_Personal]</definedName>
    <definedName name="Tipo_2.3.J_Señalización_turística_Personal">Tabla256[Tipo_2.3.J_Señalización_turística_Personal]</definedName>
    <definedName name="Tipo_2.3.J_Señalización_turística_Pólizas">Listas!$AP$700</definedName>
    <definedName name="Tipo_2.3.J_Señalización_turística_productos" localSheetId="14">Tabla1251[Tipo_2.3.J_Señalización_turística_productos]</definedName>
    <definedName name="Tipo_2.3.J_Señalización_turística_productos" localSheetId="12">Tabla1251[Tipo_2.3.J_Señalización_turística_productos]</definedName>
    <definedName name="Tipo_2.3.J_Señalización_turística_productos">Tabla1251[Tipo_2.3.J_Señalización_turística_productos]</definedName>
    <definedName name="Tipo_2.3.J_Señalización_turística_Publicidad">Listas!$AP$670</definedName>
    <definedName name="Tipo_2.3.J_Señalización_turística_resultados" localSheetId="14">Tabla1174[Tipo_2.3.J_Señalización_turística_resultados]</definedName>
    <definedName name="Tipo_2.3.J_Señalización_turística_resultados" localSheetId="12">Tabla1174[Tipo_2.3.J_Señalización_turística_resultados]</definedName>
    <definedName name="Tipo_2.3.J_Señalización_turística_resultados">Tabla1174[Tipo_2.3.J_Señalización_turística_resultados]</definedName>
    <definedName name="Tipo_2.3.K_Miradores_turísticos_construidos_y_o_rehabilitados">Listas!$AQ$744</definedName>
    <definedName name="Tipo_2.3.K_Miradores_turísticos_construidos_y_o_rehabilitados_Construcción_y_o_mantenimiento_de_Obra">Listas!$AQ$710:$AQ$715</definedName>
    <definedName name="Tipo_2.3.K_Miradores_turísticos_construidos_y_o_rehabilitados_Costos_y_o_gastos_directos">Tabla952[Tipo_2.3.K_Miradores_turísticos_construidos_y_o_rehabilitados_Costos_y_o_gastos_directos]</definedName>
    <definedName name="Tipo_2.3.K_Miradores_turísticos_construidos_y_o_rehabilitados_Costos_y_o_gastos_indirectos">Tabla931[Tipo_2.3.K_Miradores_turísticos_construidos_y_o_rehabilitados_Costos_y_o_gastos_indirectos]</definedName>
    <definedName name="Tipo_2.3.K_Miradores_turísticos_construidos_y_o_rehabilitados_Desarrollos_Tecnológicos">Listas!$AQ$675</definedName>
    <definedName name="Tipo_2.3.K_Miradores_turísticos_construidos_y_o_rehabilitados_Dotaciones_o_Beneficios">Listas!$AQ$692</definedName>
    <definedName name="Tipo_2.3.K_Miradores_turísticos_construidos_y_o_rehabilitados_Equipos_y_activos_del_proyecto">Tabla959[Tipo_2.3.K_Miradores_turísticos_construidos_y_o_rehabilitados_Equipos_y_activos_del_proyecto]</definedName>
    <definedName name="Tipo_2.3.K_Miradores_turísticos_construidos_y_o_rehabilitados_Eventos">Listas!$AQ$633</definedName>
    <definedName name="Tipo_2.3.K_Miradores_turísticos_construidos_y_o_rehabilitados_Gastos_de_viajes">Listas!$AQ$680</definedName>
    <definedName name="Tipo_2.3.K_Miradores_turísticos_construidos_y_o_rehabilitados_Gestión_control_y_cumplimiento">Tabla972[Tipo_2.3.K_Miradores_turísticos_construidos_y_o_rehabilitados_Gestión_control_y_cumplimiento]</definedName>
    <definedName name="Tipo_2.3.K_Miradores_turísticos_construidos_y_o_rehabilitados_Material">Listas!$AQ$661</definedName>
    <definedName name="Tipo_2.3.K_Miradores_turísticos_construidos_y_o_rehabilitados_Otros">Listas!$AQ$704</definedName>
    <definedName name="Tipo_2.3.K_Miradores_turísticos_construidos_y_o_rehabilitados_Personal" localSheetId="11">Tabla257[Tipo_2.3.K_Miradores_turísticos_construidos_y_o_rehabilitados_Personal]</definedName>
    <definedName name="Tipo_2.3.K_Miradores_turísticos_construidos_y_o_rehabilitados_Personal" localSheetId="14">Tabla257[Tipo_2.3.K_Miradores_turísticos_construidos_y_o_rehabilitados_Personal]</definedName>
    <definedName name="Tipo_2.3.K_Miradores_turísticos_construidos_y_o_rehabilitados_Personal" localSheetId="12">Tabla257[Tipo_2.3.K_Miradores_turísticos_construidos_y_o_rehabilitados_Personal]</definedName>
    <definedName name="Tipo_2.3.K_Miradores_turísticos_construidos_y_o_rehabilitados_Personal">Tabla257[Tipo_2.3.K_Miradores_turísticos_construidos_y_o_rehabilitados_Personal]</definedName>
    <definedName name="Tipo_2.3.K_Miradores_turísticos_construidos_y_o_rehabilitados_Pólizas">Listas!$AQ$700</definedName>
    <definedName name="Tipo_2.3.K_Miradores_turísticos_construidos_y_o_rehabilitados_productos" localSheetId="14">Tabla1252[Tipo_2.3.K_Miradores_turísticos_construidos_y_o_rehabilitados_productos]</definedName>
    <definedName name="Tipo_2.3.K_Miradores_turísticos_construidos_y_o_rehabilitados_productos" localSheetId="12">Tabla1252[Tipo_2.3.K_Miradores_turísticos_construidos_y_o_rehabilitados_productos]</definedName>
    <definedName name="Tipo_2.3.K_Miradores_turísticos_construidos_y_o_rehabilitados_productos">Tabla1252[Tipo_2.3.K_Miradores_turísticos_construidos_y_o_rehabilitados_productos]</definedName>
    <definedName name="Tipo_2.3.K_Miradores_turísticos_construidos_y_o_rehabilitados_Publicidad">Listas!$AQ$670</definedName>
    <definedName name="Tipo_2.3.K_Miradores_turísticos_construidos_y_o_rehabilitados_resultados" localSheetId="14">Tabla1175[Tipo_2.3.K_Miradores_turísticos_construidos_y_o_rehabilitados_resultados]</definedName>
    <definedName name="Tipo_2.3.K_Miradores_turísticos_construidos_y_o_rehabilitados_resultados" localSheetId="12">Tabla1175[Tipo_2.3.K_Miradores_turísticos_construidos_y_o_rehabilitados_resultados]</definedName>
    <definedName name="Tipo_2.3.K_Miradores_turísticos_construidos_y_o_rehabilitados_resultados">Tabla1175[Tipo_2.3.K_Miradores_turísticos_construidos_y_o_rehabilitados_resultados]</definedName>
    <definedName name="Tipo_2.3.L_Otros">Listas!$AR$744</definedName>
    <definedName name="Tipo_2.3.L_Otros_Construcción_y_o_mantenimiento_de_Obra">Listas!$AR$710:$AR$715</definedName>
    <definedName name="Tipo_2.3.L_Otros_Costos_y_o_gastos_directos">Tabla953[Tipo_2.3.L_Otros_Costos_y_o_gastos_directos]</definedName>
    <definedName name="Tipo_2.3.L_Otros_Costos_y_o_gastos_indirectos">Tabla932[Tipo_2.3.L_Otros_Costos_y_o_gastos_indirectos]</definedName>
    <definedName name="Tipo_2.3.L_Otros_Desarrollos_Tecnológicos">Listas!$AR$675</definedName>
    <definedName name="Tipo_2.3.L_Otros_Dotaciones_o_Beneficios">Listas!$AR$692</definedName>
    <definedName name="Tipo_2.3.L_Otros_Equipos_y_activos_del_proyecto">Tabla960[Tipo_2.3.L_Otros_Equipos_y_activos_del_proyecto]</definedName>
    <definedName name="Tipo_2.3.L_Otros_Eventos">Listas!$AR$633</definedName>
    <definedName name="Tipo_2.3.L_Otros_Gastos_de_viajes">Listas!$AR$680</definedName>
    <definedName name="Tipo_2.3.L_Otros_Gestión_control_y_cumplimiento">Tabla973[Tipo_2.3.L_Otros_Gestión_control_y_cumplimiento]</definedName>
    <definedName name="Tipo_2.3.L_Otros_Material">Listas!$AR$661</definedName>
    <definedName name="Tipo_2.3.L_Otros_Otros">Listas!$AR$704</definedName>
    <definedName name="Tipo_2.3.L_Otros_Personal" localSheetId="11">Tabla258[Tipo_2.3.L_Otros_Personal]</definedName>
    <definedName name="Tipo_2.3.L_Otros_Personal" localSheetId="14">Tabla258[Tipo_2.3.L_Otros_Personal]</definedName>
    <definedName name="Tipo_2.3.L_Otros_Personal" localSheetId="12">Tabla258[Tipo_2.3.L_Otros_Personal]</definedName>
    <definedName name="Tipo_2.3.L_Otros_Personal">Tabla258[Tipo_2.3.L_Otros_Personal]</definedName>
    <definedName name="Tipo_2.3.L_Otros_Pólizas">Listas!$AR$700</definedName>
    <definedName name="Tipo_2.3.L_Otros_productos" localSheetId="14">Tabla1253[Tipo_2.3.L_Otros_productos]</definedName>
    <definedName name="Tipo_2.3.L_Otros_productos" localSheetId="12">Tabla1253[Tipo_2.3.L_Otros_productos]</definedName>
    <definedName name="Tipo_2.3.L_Otros_productos">Tabla1253[Tipo_2.3.L_Otros_productos]</definedName>
    <definedName name="Tipo_2.3.L_Otros_Publicidad">Listas!$AR$670</definedName>
    <definedName name="Tipo_2.3.L_Otros_resultados" localSheetId="14">Tabla1176[Tipo_2.3.L_Otros_resultados]</definedName>
    <definedName name="Tipo_2.3.L_Otros_resultados" localSheetId="12">Tabla1176[Tipo_2.3.L_Otros_resultados]</definedName>
    <definedName name="Tipo_2.3.L_Otros_resultados">Tabla1176[Tipo_2.3.L_Otros_resultados]</definedName>
    <definedName name="Tipo_2.5.A_Desarrollo_de_reparaciones_locativas">Listas!$AT$744</definedName>
    <definedName name="Tipo_2.5.A_Desarrollo_de_reparaciones_locativas_Construcción_y_o_mantenimiento_de_Obra">Listas!$AT$710</definedName>
    <definedName name="Tipo_2.5.A_Desarrollo_de_reparaciones_locativas_Costos_y_o_gastos_directos">Tabla955[Tipo_2.5.A_Desarrollo_de_reparaciones_locativas_Costos_y_o_gastos_directos]</definedName>
    <definedName name="Tipo_2.5.A_Desarrollo_de_reparaciones_locativas_Costos_y_o_gastos_indirectos">Tabla933[Tipo_2.5.A_Desarrollo_de_reparaciones_locativas_Costos_y_o_gastos_indirectos]</definedName>
    <definedName name="Tipo_2.5.A_Desarrollo_de_reparaciones_locativas_Desarrollos_Tecnológicos">Listas!$AT$675</definedName>
    <definedName name="Tipo_2.5.A_Desarrollo_de_reparaciones_locativas_Dotaciones_o_Beneficios">Listas!$AT$692</definedName>
    <definedName name="Tipo_2.5.A_Desarrollo_de_reparaciones_locativas_Equipos_y_activos_del_proyecto">Tabla961[Tipo_2.5.A_Desarrollo_de_reparaciones_locativas_Equipos_y_activos_del_proyecto]</definedName>
    <definedName name="Tipo_2.5.A_Desarrollo_de_reparaciones_locativas_Eventos">Listas!$AT$633</definedName>
    <definedName name="Tipo_2.5.A_Desarrollo_de_reparaciones_locativas_Gastos_de_viajes">Listas!$AT$680</definedName>
    <definedName name="Tipo_2.5.A_Desarrollo_de_reparaciones_locativas_Gestión_control_y_cumplimiento">Tabla974[Tipo_2.5.A_Desarrollo_de_reparaciones_locativas_Gestión_control_y_cumplimiento]</definedName>
    <definedName name="Tipo_2.5.A_Desarrollo_de_reparaciones_locativas_Material">Listas!$AT$661</definedName>
    <definedName name="Tipo_2.5.A_Desarrollo_de_reparaciones_locativas_Otros">Listas!$AT$704</definedName>
    <definedName name="Tipo_2.5.A_Desarrollo_de_reparaciones_locativas_Personal" localSheetId="11">Tabla260[Tipo_2.5.A_Desarrollo_de_reparaciones_locativas_Personal]</definedName>
    <definedName name="Tipo_2.5.A_Desarrollo_de_reparaciones_locativas_Personal" localSheetId="14">Tabla260[Tipo_2.5.A_Desarrollo_de_reparaciones_locativas_Personal]</definedName>
    <definedName name="Tipo_2.5.A_Desarrollo_de_reparaciones_locativas_Personal" localSheetId="12">Tabla260[Tipo_2.5.A_Desarrollo_de_reparaciones_locativas_Personal]</definedName>
    <definedName name="Tipo_2.5.A_Desarrollo_de_reparaciones_locativas_Personal">Tabla260[Tipo_2.5.A_Desarrollo_de_reparaciones_locativas_Personal]</definedName>
    <definedName name="Tipo_2.5.A_Desarrollo_de_reparaciones_locativas_Pólizas">Listas!$AT$700</definedName>
    <definedName name="Tipo_2.5.A_Desarrollo_de_reparaciones_locativas_productos" localSheetId="14">Tabla1255[Tipo_2.5.A_Desarrollo_de_reparaciones_locativas_productos]</definedName>
    <definedName name="Tipo_2.5.A_Desarrollo_de_reparaciones_locativas_productos" localSheetId="12">Tabla1255[Tipo_2.5.A_Desarrollo_de_reparaciones_locativas_productos]</definedName>
    <definedName name="Tipo_2.5.A_Desarrollo_de_reparaciones_locativas_productos">Tabla1255[Tipo_2.5.A_Desarrollo_de_reparaciones_locativas_productos]</definedName>
    <definedName name="Tipo_2.5.A_Desarrollo_de_reparaciones_locativas_Publicidad">Listas!$AT$670</definedName>
    <definedName name="Tipo_2.5.A_Desarrollo_de_reparaciones_locativas_resultados" localSheetId="14">Tabla1178[Tipo_2.5.A_Desarrollo_de_reparaciones_locativas_resultados]</definedName>
    <definedName name="Tipo_2.5.A_Desarrollo_de_reparaciones_locativas_resultados" localSheetId="12">Tabla1178[Tipo_2.5.A_Desarrollo_de_reparaciones_locativas_resultados]</definedName>
    <definedName name="Tipo_2.5.A_Desarrollo_de_reparaciones_locativas_resultados">Tabla1178[Tipo_2.5.A_Desarrollo_de_reparaciones_locativas_resultados]</definedName>
    <definedName name="Tipo_2.6.A_Estímulos_para_la_implementación_de_soluciones_para_la_planta_turística_pública_o_privada">Listas!$AU$744:$AU$750</definedName>
    <definedName name="Tipo_2.6.A_Estímulos_para_la_implementación_de_soluciones_para_la_planta_turística_pública_o_privada_Construcción_y_o_mantenimiento_de_Obra">Listas!$AU$710</definedName>
    <definedName name="Tipo_2.6.A_Estímulos_para_la_implementación_de_soluciones_para_la_planta_turística_pública_o_privada_Costos_y_o_gastos_directos">Tabla956[Tipo_2.6.A_Estímulos_para_la_implementación_de_soluciones_para_la_planta_turística_pública_o_privada_Costos_y_o_gastos_directos]</definedName>
    <definedName name="Tipo_2.6.A_Estímulos_para_la_implementación_de_soluciones_para_la_planta_turística_pública_o_privada_Costos_y_o_gastos_indirectos">Tabla956917[Tipo_2.6.A_Estímulos_para_la_implementación_de_soluciones_para_la_planta_turística_pública_o_privada_Costos_y_o_gastos_indirectos]</definedName>
    <definedName name="Tipo_2.6.A_Estímulos_para_la_implementación_de_soluciones_para_la_planta_turística_pública_o_privada_Desarrollos_Tecnológicos">Listas!$AU$675</definedName>
    <definedName name="Tipo_2.6.A_Estímulos_para_la_implementación_de_soluciones_para_la_planta_turística_pública_o_privada_Dotaciones_o_Beneficios">Listas!$AU$692</definedName>
    <definedName name="Tipo_2.6.A_Estímulos_para_la_implementación_de_soluciones_para_la_planta_turística_pública_o_privada_Eventos">Tabla339[Tipo_2.6.A_Estímulos_para_la_implementación_de_soluciones_para_la_planta_turística_pública_o_privada_Eventos]</definedName>
    <definedName name="Tipo_2.6.A_Estímulos_para_la_implementación_de_soluciones_para_la_planta_turística_pública_o_privada_Gastos_de_viajes">Listas!$AU$680</definedName>
    <definedName name="Tipo_2.6.A_Estímulos_para_la_implementación_de_soluciones_para_la_planta_turística_pública_o_privada_Material">Listas!$AU$661</definedName>
    <definedName name="Tipo_2.6.A_Estímulos_para_la_implementación_de_soluciones_para_la_planta_turística_pública_o_privada_Otros">Listas!$AU$704</definedName>
    <definedName name="Tipo_2.6.A_Estímulos_para_la_implementación_de_soluciones_para_la_planta_turística_pública_o_privada_Personal" localSheetId="11">Tabla261[Tipo_2.6.A_Estímulos_para_la_implementación_de_soluciones_para_la_planta_turística_pública_o_privada_Personal]</definedName>
    <definedName name="Tipo_2.6.A_Estímulos_para_la_implementación_de_soluciones_para_la_planta_turística_pública_o_privada_Personal" localSheetId="14">Tabla261[Tipo_2.6.A_Estímulos_para_la_implementación_de_soluciones_para_la_planta_turística_pública_o_privada_Personal]</definedName>
    <definedName name="Tipo_2.6.A_Estímulos_para_la_implementación_de_soluciones_para_la_planta_turística_pública_o_privada_Personal" localSheetId="12">Tabla261[Tipo_2.6.A_Estímulos_para_la_implementación_de_soluciones_para_la_planta_turística_pública_o_privada_Personal]</definedName>
    <definedName name="Tipo_2.6.A_Estímulos_para_la_implementación_de_soluciones_para_la_planta_turística_pública_o_privada_Personal">Tabla261[Tipo_2.6.A_Estímulos_para_la_implementación_de_soluciones_para_la_planta_turística_pública_o_privada_Personal]</definedName>
    <definedName name="Tipo_2.6.A_Estímulos_para_la_implementación_de_soluciones_para_la_planta_turística_pública_o_privada_Pólizas">Listas!$AU$700</definedName>
    <definedName name="Tipo_2.6.A_Estímulos_para_la_implementación_de_soluciones_para_la_planta_turística_pública_o_privada_productos" localSheetId="14">Tabla1256[Tipo_2.6.A_Estímulos_para_la_implementación_de_soluciones_para_la_planta_turística_pública_o_privada_productos]</definedName>
    <definedName name="Tipo_2.6.A_Estímulos_para_la_implementación_de_soluciones_para_la_planta_turística_pública_o_privada_productos" localSheetId="12">Tabla1256[Tipo_2.6.A_Estímulos_para_la_implementación_de_soluciones_para_la_planta_turística_pública_o_privada_productos]</definedName>
    <definedName name="Tipo_2.6.A_Estímulos_para_la_implementación_de_soluciones_para_la_planta_turística_pública_o_privada_productos">Tabla1256[Tipo_2.6.A_Estímulos_para_la_implementación_de_soluciones_para_la_planta_turística_pública_o_privada_productos]</definedName>
    <definedName name="Tipo_2.6.A_Estímulos_para_la_implementación_de_soluciones_para_la_planta_turística_pública_o_privada_Publicidad">Listas!$AU$670</definedName>
    <definedName name="Tipo_2.6.A_Estímulos_para_la_implementación_de_soluciones_para_la_planta_turística_pública_o_privada_resultados" localSheetId="14">Tabla1179[Tipo_2.6.A_Estímulos_para_la_implementación_de_soluciones_para_la_planta_turística_pública_o_privada_resultados]</definedName>
    <definedName name="Tipo_2.6.A_Estímulos_para_la_implementación_de_soluciones_para_la_planta_turística_pública_o_privada_resultados" localSheetId="12">Tabla1179[Tipo_2.6.A_Estímulos_para_la_implementación_de_soluciones_para_la_planta_turística_pública_o_privada_resultados]</definedName>
    <definedName name="Tipo_2.6.A_Estímulos_para_la_implementación_de_soluciones_para_la_planta_turística_pública_o_privada_resultados">Tabla1179[Tipo_2.6.A_Estímulos_para_la_implementación_de_soluciones_para_la_planta_turística_pública_o_privada_resultados]</definedName>
    <definedName name="Tipo_3.1.A_Estudios_y_encuestas_para_la_identificación_de_tendencias_del_mercado_y_el_desarrollo_del_sector_turístico">Listas!$AV$744:$AV$749</definedName>
    <definedName name="Tipo_3.1.A_Estudios_y_encuestas_para_la_identificación_de_tendencias_del_mercado_y_el_desarrollo_del_sector_turístico_Construcción_y_o_mantenimiento_de_Obra">Listas!$AV$710</definedName>
    <definedName name="Tipo_3.1.A_Estudios_y_encuestas_para_la_identificación_de_tendencias_del_mercado_y_el_desarrollo_del_sector_turístico_Desarrollos_Tecnológicos">Listas!$AV$675</definedName>
    <definedName name="Tipo_3.1.A_Estudios_y_encuestas_para_la_identificación_de_tendencias_del_mercado_y_el_desarrollo_del_sector_turístico_Dotaciones_o_Beneficios">Listas!$AV$692</definedName>
    <definedName name="Tipo_3.1.A_Estudios_y_encuestas_para_la_identificación_de_tendencias_del_mercado_y_el_desarrollo_del_sector_turístico_Eventos">Tabla340[Tipo_3.1.A_Estudios_y_encuestas_para_la_identificación_de_tendencias_del_mercado_y_el_desarrollo_del_sector_turístico_Eventos]</definedName>
    <definedName name="Tipo_3.1.A_Estudios_y_encuestas_para_la_identificación_de_tendencias_del_mercado_y_el_desarrollo_del_sector_turístico_Gastos_de_viajes">Listas!$AV$680</definedName>
    <definedName name="Tipo_3.1.A_Estudios_y_encuestas_para_la_identificación_de_tendencias_del_mercado_y_el_desarrollo_del_sector_turístico_Material">Listas!$AV$661:$AV$663</definedName>
    <definedName name="Tipo_3.1.A_Estudios_y_encuestas_para_la_identificación_de_tendencias_del_mercado_y_el_desarrollo_del_sector_turístico_Otros">Listas!$AV$704</definedName>
    <definedName name="Tipo_3.1.A_Estudios_y_encuestas_para_la_identificación_de_tendencias_del_mercado_y_el_desarrollo_del_sector_turístico_Personal" localSheetId="11">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4">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2">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ólizas">Listas!$AV$700</definedName>
    <definedName name="Tipo_3.1.A_Estudios_y_encuestas_para_la_identificación_de_tendencias_del_mercado_y_el_desarrollo_del_sector_turístico_productos" localSheetId="14">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 localSheetId="12">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ublicidad">Listas!$AV$670</definedName>
    <definedName name="Tipo_3.1.A_Estudios_y_encuestas_para_la_identificación_de_tendencias_del_mercado_y_el_desarrollo_del_sector_turístico_resultados" localSheetId="14">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 localSheetId="12">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Tabla1180[Tipo_3.1.A_Estudios_y_encuestas_para_la_identificación_de_tendencias_del_mercado_y_el_desarrollo_del_sector_turístico_resultados]</definedName>
    <definedName name="Tipo_3.1.B_Estudios_de_análisis_económicos_y_financieros_de_mercados_en_el_sector_turismo">Listas!$AW$744:$AW$749</definedName>
    <definedName name="Tipo_3.1.B_Estudios_de_análisis_económicos_y_financieros_de_mercados_en_el_sector_turismo_Construcción_y_o_mantenimiento_de_Obra">Listas!$AW$710</definedName>
    <definedName name="Tipo_3.1.B_Estudios_de_análisis_económicos_y_financieros_de_mercados_en_el_sector_turismo_Desarrollos_Tecnológicos">Listas!$AW$675</definedName>
    <definedName name="Tipo_3.1.B_Estudios_de_análisis_económicos_y_financieros_de_mercados_en_el_sector_turismo_Dotaciones_o_Beneficios">Listas!$AW$692</definedName>
    <definedName name="Tipo_3.1.B_Estudios_de_análisis_económicos_y_financieros_de_mercados_en_el_sector_turismo_Eventos">Tabla341[Tipo_3.1.B_Estudios_de_análisis_económicos_y_financieros_de_mercados_en_el_sector_turismo_Eventos]</definedName>
    <definedName name="Tipo_3.1.B_Estudios_de_análisis_económicos_y_financieros_de_mercados_en_el_sector_turismo_Gastos_de_viajes">Listas!$AW$680</definedName>
    <definedName name="Tipo_3.1.B_Estudios_de_análisis_económicos_y_financieros_de_mercados_en_el_sector_turismo_Material">Listas!$AW$661:$AW$663</definedName>
    <definedName name="Tipo_3.1.B_Estudios_de_análisis_económicos_y_financieros_de_mercados_en_el_sector_turismo_Otros">Listas!$AW$704</definedName>
    <definedName name="Tipo_3.1.B_Estudios_de_análisis_económicos_y_financieros_de_mercados_en_el_sector_turismo_Personal" localSheetId="11">Tabla263[Tipo_3.1.B_Estudios_de_análisis_económicos_y_financieros_de_mercados_en_el_sector_turismo_Personal]</definedName>
    <definedName name="Tipo_3.1.B_Estudios_de_análisis_económicos_y_financieros_de_mercados_en_el_sector_turismo_Personal" localSheetId="14">Tabla263[Tipo_3.1.B_Estudios_de_análisis_económicos_y_financieros_de_mercados_en_el_sector_turismo_Personal]</definedName>
    <definedName name="Tipo_3.1.B_Estudios_de_análisis_económicos_y_financieros_de_mercados_en_el_sector_turismo_Personal" localSheetId="12">Tabla263[Tipo_3.1.B_Estudios_de_análisis_económicos_y_financieros_de_mercados_en_el_sector_turismo_Personal]</definedName>
    <definedName name="Tipo_3.1.B_Estudios_de_análisis_económicos_y_financieros_de_mercados_en_el_sector_turismo_Personal">Tabla263[Tipo_3.1.B_Estudios_de_análisis_económicos_y_financieros_de_mercados_en_el_sector_turismo_Personal]</definedName>
    <definedName name="Tipo_3.1.B_Estudios_de_análisis_económicos_y_financieros_de_mercados_en_el_sector_turismo_Pólizas">Listas!$AW$700</definedName>
    <definedName name="Tipo_3.1.B_Estudios_de_análisis_económicos_y_financieros_de_mercados_en_el_sector_turismo_productos" localSheetId="14">Tabla1258[Tipo_3.1.B_Estudios_de_análisis_económicos_y_financieros_de_mercados_en_el_sector_turismo_productos]</definedName>
    <definedName name="Tipo_3.1.B_Estudios_de_análisis_económicos_y_financieros_de_mercados_en_el_sector_turismo_productos" localSheetId="12">Tabla1258[Tipo_3.1.B_Estudios_de_análisis_económicos_y_financieros_de_mercados_en_el_sector_turismo_productos]</definedName>
    <definedName name="Tipo_3.1.B_Estudios_de_análisis_económicos_y_financieros_de_mercados_en_el_sector_turismo_productos">Tabla1258[Tipo_3.1.B_Estudios_de_análisis_económicos_y_financieros_de_mercados_en_el_sector_turismo_productos]</definedName>
    <definedName name="Tipo_3.1.B_Estudios_de_análisis_económicos_y_financieros_de_mercados_en_el_sector_turismo_Publicidad">Listas!$AW$670</definedName>
    <definedName name="Tipo_3.1.B_Estudios_de_análisis_económicos_y_financieros_de_mercados_en_el_sector_turismo_resultados" localSheetId="14">Tabla1181[Tipo_3.1.B_Estudios_de_análisis_económicos_y_financieros_de_mercados_en_el_sector_turismo_resultados]</definedName>
    <definedName name="Tipo_3.1.B_Estudios_de_análisis_económicos_y_financieros_de_mercados_en_el_sector_turismo_resultados" localSheetId="12">Tabla1181[Tipo_3.1.B_Estudios_de_análisis_económicos_y_financieros_de_mercados_en_el_sector_turismo_resultados]</definedName>
    <definedName name="Tipo_3.1.B_Estudios_de_análisis_económicos_y_financieros_de_mercados_en_el_sector_turismo_resultados">Tabla1181[Tipo_3.1.B_Estudios_de_análisis_económicos_y_financieros_de_mercados_en_el_sector_turismo_resultados]</definedName>
    <definedName name="Tipo_3.1.C_Evaluación_de_conceptos_de_campaña">Listas!$AX$744:$AX$749</definedName>
    <definedName name="Tipo_3.1.C_Evaluación_de_conceptos_de_campaña_Construcción_y_o_mantenimiento_de_Obra">Listas!$AX$710</definedName>
    <definedName name="Tipo_3.1.C_Evaluación_de_conceptos_de_campaña_Desarrollos_Tecnológicos">Listas!$AX$675</definedName>
    <definedName name="Tipo_3.1.C_Evaluación_de_conceptos_de_campaña_Dotaciones_o_Beneficios">Listas!$AX$692</definedName>
    <definedName name="Tipo_3.1.C_Evaluación_de_conceptos_de_campaña_Eventos">Tabla342[Tipo_3.1.C_Evaluación_de_conceptos_de_campaña_Eventos]</definedName>
    <definedName name="Tipo_3.1.C_Evaluación_de_conceptos_de_campaña_Gastos_de_viajes">Listas!$AX$680</definedName>
    <definedName name="Tipo_3.1.C_Evaluación_de_conceptos_de_campaña_Material">Listas!$AX$661:$AX$663</definedName>
    <definedName name="Tipo_3.1.C_Evaluación_de_conceptos_de_campaña_Otros">Listas!$AX$704</definedName>
    <definedName name="Tipo_3.1.C_Evaluación_de_conceptos_de_campaña_Personal" localSheetId="11">Tabla264[Tipo_3.1.C_Evaluación_de_conceptos_de_campaña_Personal]</definedName>
    <definedName name="Tipo_3.1.C_Evaluación_de_conceptos_de_campaña_Personal" localSheetId="14">Tabla264[Tipo_3.1.C_Evaluación_de_conceptos_de_campaña_Personal]</definedName>
    <definedName name="Tipo_3.1.C_Evaluación_de_conceptos_de_campaña_Personal" localSheetId="12">Tabla264[Tipo_3.1.C_Evaluación_de_conceptos_de_campaña_Personal]</definedName>
    <definedName name="Tipo_3.1.C_Evaluación_de_conceptos_de_campaña_Personal">Tabla264[Tipo_3.1.C_Evaluación_de_conceptos_de_campaña_Personal]</definedName>
    <definedName name="Tipo_3.1.C_Evaluación_de_conceptos_de_campaña_Pólizas">Listas!$AX$700</definedName>
    <definedName name="Tipo_3.1.C_Evaluación_de_conceptos_de_campaña_productos" localSheetId="14">Tabla1259[Tipo_3.1.C_Evaluación_de_conceptos_de_campaña_productos]</definedName>
    <definedName name="Tipo_3.1.C_Evaluación_de_conceptos_de_campaña_productos" localSheetId="12">Tabla1259[Tipo_3.1.C_Evaluación_de_conceptos_de_campaña_productos]</definedName>
    <definedName name="Tipo_3.1.C_Evaluación_de_conceptos_de_campaña_productos">Tabla1259[Tipo_3.1.C_Evaluación_de_conceptos_de_campaña_productos]</definedName>
    <definedName name="Tipo_3.1.C_Evaluación_de_conceptos_de_campaña_Publicidad">Listas!$AX$670</definedName>
    <definedName name="Tipo_3.1.C_Evaluación_de_conceptos_de_campaña_resultados" localSheetId="14">Tabla1182[Tipo_3.1.C_Evaluación_de_conceptos_de_campaña_resultados]</definedName>
    <definedName name="Tipo_3.1.C_Evaluación_de_conceptos_de_campaña_resultados" localSheetId="12">Tabla1182[Tipo_3.1.C_Evaluación_de_conceptos_de_campaña_resultados]</definedName>
    <definedName name="Tipo_3.1.C_Evaluación_de_conceptos_de_campaña_resultados">Tabla1182[Tipo_3.1.C_Evaluación_de_conceptos_de_campaña_resultados]</definedName>
    <definedName name="Tipo_3.2.A_Diseño_de_marca_y_o_conceptualización_para_promocionar_atractivos_experiencias_o_destinos_turísticos">Listas!$AY$744:$AY$750</definedName>
    <definedName name="Tipo_3.2.A_Diseño_de_marca_y_o_conceptualización_para_promocionar_atractivos_experiencias_o_destinos_turísticos_Construcción_y_o_mantenimiento_de_Obra">Listas!$AY$710</definedName>
    <definedName name="Tipo_3.2.A_Diseño_de_marca_y_o_conceptualización_para_promocionar_atractivos_experiencias_o_destinos_turísticos_Desarrollos_Tecnológicos">Listas!$AY$675</definedName>
    <definedName name="Tipo_3.2.A_Diseño_de_marca_y_o_conceptualización_para_promocionar_atractivos_experiencias_o_destinos_turísticos_Dotaciones_o_Beneficios">Listas!$AY$692</definedName>
    <definedName name="Tipo_3.2.A_Diseño_de_marca_y_o_conceptualización_para_promocionar_atractivos_experiencias_o_destinos_turísticos_Eventos">Tabla343[Tipo_3.2.A_Diseño_de_marca_y_o_conceptualización_para_promocionar_atractivos_experiencias_o_destinos_turísticos_Eventos]</definedName>
    <definedName name="Tipo_3.2.A_Diseño_de_marca_y_o_conceptualización_para_promocionar_atractivos_experiencias_o_destinos_turísticos_Gastos_de_viajes">Listas!$AY$680</definedName>
    <definedName name="Tipo_3.2.A_Diseño_de_marca_y_o_conceptualización_para_promocionar_atractivos_experiencias_o_destinos_turísticos_Material">Listas!$AY$661:$AY$663</definedName>
    <definedName name="Tipo_3.2.A_Diseño_de_marca_y_o_conceptualización_para_promocionar_atractivos_experiencias_o_destinos_turísticos_Otros">Listas!$AY$704</definedName>
    <definedName name="Tipo_3.2.A_Diseño_de_marca_y_o_conceptualización_para_promocionar_atractivos_experiencias_o_destinos_turísticos_Personal" localSheetId="11">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4">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2">Tabla265[Tipo_3.2.A_Diseño_de_marca_y_o_conceptualización_para_promocionar_atractivos_experiencias_o_destinos_turísticos_Personal]</definedName>
    <definedName name="Tipo_3.2.A_Diseño_de_marca_y_o_conceptualización_para_promocionar_atractivos_experiencias_o_destinos_turísticos_Personal">Tabla265[Tipo_3.2.A_Diseño_de_marca_y_o_conceptualización_para_promocionar_atractivos_experiencias_o_destinos_turísticos_Personal]</definedName>
    <definedName name="Tipo_3.2.A_Diseño_de_marca_y_o_conceptualización_para_promocionar_atractivos_experiencias_o_destinos_turísticos_Pólizas">Listas!$AY$700</definedName>
    <definedName name="Tipo_3.2.A_Diseño_de_marca_y_o_conceptualización_para_promocionar_atractivos_experiencias_o_destinos_turísticos_productos" localSheetId="14">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 localSheetId="12">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Tabla1260[Tipo_3.2.A_Diseño_de_marca_y_o_conceptualización_para_promocionar_atractivos_experiencias_o_destinos_turísticos_productos]</definedName>
    <definedName name="Tipo_3.2.A_Diseño_de_marca_y_o_conceptualización_para_promocionar_atractivos_experiencias_o_destinos_turísticos_Publicidad">Listas!$AY$670</definedName>
    <definedName name="Tipo_3.2.A_Diseño_de_marca_y_o_conceptualización_para_promocionar_atractivos_experiencias_o_destinos_turísticos_resultados" localSheetId="14">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 localSheetId="12">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Tabla1183[Tipo_3.2.A_Diseño_de_marca_y_o_conceptualización_para_promocionar_atractivos_experiencias_o_destinos_turísticos_resultados]</definedName>
    <definedName name="Tipo_3.3.A_Organización_de_ferias_y_fiestas_regionales">Listas!$AZ$744:$AZ$750</definedName>
    <definedName name="Tipo_3.3.A_Organización_de_ferias_y_fiestas_regionales_Construcción_y_o_mantenimiento_de_Obra">Listas!$AZ$710</definedName>
    <definedName name="Tipo_3.3.A_Organización_de_ferias_y_fiestas_regionales_Desarrollos_Tecnológicos">Listas!$AZ$675</definedName>
    <definedName name="Tipo_3.3.A_Organización_de_ferias_y_fiestas_regionales_Dotaciones_o_Beneficios">Listas!$AZ$692</definedName>
    <definedName name="Tipo_3.3.A_Organización_de_ferias_y_fiestas_regionales_Eventos">Tabla344[Tipo_3.3.A_Organización_de_ferias_y_fiestas_regionales_Eventos]</definedName>
    <definedName name="Tipo_3.3.A_Organización_de_ferias_y_fiestas_regionales_Gastos_de_viajes">Listas!$AZ$680</definedName>
    <definedName name="Tipo_3.3.A_Organización_de_ferias_y_fiestas_regionales_Material">Listas!$AZ$661:$AZ$663</definedName>
    <definedName name="Tipo_3.3.A_Organización_de_ferias_y_fiestas_regionales_Otros">Listas!$AZ$704</definedName>
    <definedName name="Tipo_3.3.A_Organización_de_ferias_y_fiestas_regionales_Personal" localSheetId="11">Tabla266[Tipo_3.3.A_Organización_de_ferias_y_fiestas_regionales_Personal]</definedName>
    <definedName name="Tipo_3.3.A_Organización_de_ferias_y_fiestas_regionales_Personal" localSheetId="14">Tabla266[Tipo_3.3.A_Organización_de_ferias_y_fiestas_regionales_Personal]</definedName>
    <definedName name="Tipo_3.3.A_Organización_de_ferias_y_fiestas_regionales_Personal" localSheetId="12">Tabla266[Tipo_3.3.A_Organización_de_ferias_y_fiestas_regionales_Personal]</definedName>
    <definedName name="Tipo_3.3.A_Organización_de_ferias_y_fiestas_regionales_Personal">Tabla266[Tipo_3.3.A_Organización_de_ferias_y_fiestas_regionales_Personal]</definedName>
    <definedName name="Tipo_3.3.A_Organización_de_ferias_y_fiestas_regionales_Pólizas">Listas!$AZ$700</definedName>
    <definedName name="Tipo_3.3.A_Organización_de_ferias_y_fiestas_regionales_productos" localSheetId="14">Tabla1261[Tipo_3.3.A_Organización_de_ferias_y_fiestas_regionales_productos]</definedName>
    <definedName name="Tipo_3.3.A_Organización_de_ferias_y_fiestas_regionales_productos" localSheetId="12">Tabla1261[Tipo_3.3.A_Organización_de_ferias_y_fiestas_regionales_productos]</definedName>
    <definedName name="Tipo_3.3.A_Organización_de_ferias_y_fiestas_regionales_productos">Tabla1261[Tipo_3.3.A_Organización_de_ferias_y_fiestas_regionales_productos]</definedName>
    <definedName name="Tipo_3.3.A_Organización_de_ferias_y_fiestas_regionales_Publicidad">Listas!$AZ$670:$AZ$671</definedName>
    <definedName name="Tipo_3.3.A_Organización_de_ferias_y_fiestas_regionales_resultados" localSheetId="14">Tabla1184[Tipo_3.3.A_Organización_de_ferias_y_fiestas_regionales_resultados]</definedName>
    <definedName name="Tipo_3.3.A_Organización_de_ferias_y_fiestas_regionales_resultados" localSheetId="12">Tabla1184[Tipo_3.3.A_Organización_de_ferias_y_fiestas_regionales_resultados]</definedName>
    <definedName name="Tipo_3.3.A_Organización_de_ferias_y_fiestas_regionales_resultados">Tabla1184[Tipo_3.3.A_Organización_de_ferias_y_fiestas_regionales_resultados]</definedName>
    <definedName name="Tipo_3.3.B_Eventos_para_la_promoción_de_atractivos_productos_rutas_experiencias_y_o_destinos_turísticos">Listas!$BA$744:$BA$750</definedName>
    <definedName name="Tipo_3.3.B_Eventos_para_la_promoción_de_atractivos_productos_rutas_experiencias_y_o_destinos_turísticos_Construcción_y_o_mantenimiento_de_Obra">Listas!$BA$710</definedName>
    <definedName name="Tipo_3.3.B_Eventos_para_la_promoción_de_atractivos_productos_rutas_experiencias_y_o_destinos_turísticos_Desarrollos_Tecnológicos">Listas!$BA$675</definedName>
    <definedName name="Tipo_3.3.B_Eventos_para_la_promoción_de_atractivos_productos_rutas_experiencias_y_o_destinos_turísticos_Dotaciones_o_Beneficios">Listas!$BA$692</definedName>
    <definedName name="Tipo_3.3.B_Eventos_para_la_promoción_de_atractivos_productos_rutas_experiencias_y_o_destinos_turísticos_Eventos">Tabla345[Tipo_3.3.B_Eventos_para_la_promoción_de_atractivos_productos_rutas_experiencias_y_o_destinos_turísticos_Eventos]</definedName>
    <definedName name="Tipo_3.3.B_Eventos_para_la_promoción_de_atractivos_productos_rutas_experiencias_y_o_destinos_turísticos_Gastos_de_viajes">Listas!$BA$680:$BA$682</definedName>
    <definedName name="Tipo_3.3.B_Eventos_para_la_promoción_de_atractivos_productos_rutas_experiencias_y_o_destinos_turísticos_Material">Listas!$BA$661:$BA$664</definedName>
    <definedName name="Tipo_3.3.B_Eventos_para_la_promoción_de_atractivos_productos_rutas_experiencias_y_o_destinos_turísticos_Otros">Listas!$BA$704</definedName>
    <definedName name="Tipo_3.3.B_Eventos_para_la_promoción_de_atractivos_productos_rutas_experiencias_y_o_destinos_turísticos_Personal" localSheetId="11">Tabla267[Tipo_3.3.B_Eventos_para_la_promoción_de_atractivos_productos_rutas_experiencias_y_o_destinos_turísticos_Personal]</definedName>
    <definedName name="Tipo_3.3.B_Eventos_para_la_promoción_de_atractivos_productos_rutas_experiencias_y_o_destinos_turísticos_Personal" localSheetId="14">Tabla267[Tipo_3.3.B_Eventos_para_la_promoción_de_atractivos_productos_rutas_experiencias_y_o_destinos_turísticos_Personal]</definedName>
    <definedName name="Tipo_3.3.B_Eventos_para_la_promoción_de_atractivos_productos_rutas_experiencias_y_o_destinos_turísticos_Personal" localSheetId="12">Tabla267[Tipo_3.3.B_Eventos_para_la_promoción_de_atractivos_productos_rutas_experiencias_y_o_destinos_turísticos_Personal]</definedName>
    <definedName name="Tipo_3.3.B_Eventos_para_la_promoción_de_atractivos_productos_rutas_experiencias_y_o_destinos_turísticos_Personal">Tabla267[Tipo_3.3.B_Eventos_para_la_promoción_de_atractivos_productos_rutas_experiencias_y_o_destinos_turísticos_Personal]</definedName>
    <definedName name="Tipo_3.3.B_Eventos_para_la_promoción_de_atractivos_productos_rutas_experiencias_y_o_destinos_turísticos_Pólizas">Listas!$BA$700</definedName>
    <definedName name="Tipo_3.3.B_Eventos_para_la_promoción_de_atractivos_productos_rutas_experiencias_y_o_destinos_turísticos_productos" localSheetId="14">Tabla1262[Tipo_3.3.B_Eventos_para_la_promoción_de_atractivos_productos_rutas_experiencias_y_o_destinos_turísticos_productos]</definedName>
    <definedName name="Tipo_3.3.B_Eventos_para_la_promoción_de_atractivos_productos_rutas_experiencias_y_o_destinos_turísticos_productos" localSheetId="12">Tabla1262[Tipo_3.3.B_Eventos_para_la_promoción_de_atractivos_productos_rutas_experiencias_y_o_destinos_turísticos_productos]</definedName>
    <definedName name="Tipo_3.3.B_Eventos_para_la_promoción_de_atractivos_productos_rutas_experiencias_y_o_destinos_turísticos_productos">Tabla1262[Tipo_3.3.B_Eventos_para_la_promoción_de_atractivos_productos_rutas_experiencias_y_o_destinos_turísticos_productos]</definedName>
    <definedName name="Tipo_3.3.B_Eventos_para_la_promoción_de_atractivos_productos_rutas_experiencias_y_o_destinos_turísticos_Publicidad">Listas!$BA$670:$BA$671</definedName>
    <definedName name="Tipo_3.3.B_Eventos_para_la_promoción_de_atractivos_productos_rutas_experiencias_y_o_destinos_turísticos_resultados" localSheetId="14">Tabla1185[Tipo_3.3.B_Eventos_para_la_promoción_de_atractivos_productos_rutas_experiencias_y_o_destinos_turísticos_resultados]</definedName>
    <definedName name="Tipo_3.3.B_Eventos_para_la_promoción_de_atractivos_productos_rutas_experiencias_y_o_destinos_turísticos_resultados" localSheetId="12">Tabla1185[Tipo_3.3.B_Eventos_para_la_promoción_de_atractivos_productos_rutas_experiencias_y_o_destinos_turísticos_resultados]</definedName>
    <definedName name="Tipo_3.3.B_Eventos_para_la_promoción_de_atractivos_productos_rutas_experiencias_y_o_destinos_turísticos_resultados">Tabla1185[Tipo_3.3.B_Eventos_para_la_promoción_de_atractivos_productos_rutas_experiencias_y_o_destinos_turísticos_resultados]</definedName>
    <definedName name="Tipo_3.3.C_Participación_en_eventos">Listas!$BB$744:$BB$746</definedName>
    <definedName name="Tipo_3.3.C_Participación_en_eventos_Construcción_y_o_mantenimiento_de_Obra">Listas!$BB$710</definedName>
    <definedName name="Tipo_3.3.C_Participación_en_eventos_Desarrollos_Tecnológicos">Listas!$BB$675</definedName>
    <definedName name="Tipo_3.3.C_Participación_en_eventos_Dotaciones_o_Beneficios">Listas!$BB$692</definedName>
    <definedName name="Tipo_3.3.C_Participación_en_eventos_Eventos">Tabla346[Tipo_3.3.C_Participación_en_eventos_Eventos]</definedName>
    <definedName name="Tipo_3.3.C_Participación_en_eventos_Gastos_de_viajes">Listas!$BB$680</definedName>
    <definedName name="Tipo_3.3.C_Participación_en_eventos_Material">Listas!$BB$661:$BB$662</definedName>
    <definedName name="Tipo_3.3.C_Participación_en_eventos_Otros">Listas!$BB$704</definedName>
    <definedName name="Tipo_3.3.C_Participación_en_eventos_Personal" localSheetId="11">Tabla268[Tipo_3.3.C_Participación_en_eventos_Personal]</definedName>
    <definedName name="Tipo_3.3.C_Participación_en_eventos_Personal" localSheetId="14">Tabla268[Tipo_3.3.C_Participación_en_eventos_Personal]</definedName>
    <definedName name="Tipo_3.3.C_Participación_en_eventos_Personal" localSheetId="12">Tabla268[Tipo_3.3.C_Participación_en_eventos_Personal]</definedName>
    <definedName name="Tipo_3.3.C_Participación_en_eventos_Personal">Tabla268[Tipo_3.3.C_Participación_en_eventos_Personal]</definedName>
    <definedName name="Tipo_3.3.C_Participación_en_eventos_Pólizas">Listas!$BB$700</definedName>
    <definedName name="Tipo_3.3.C_Participación_en_eventos_productos" localSheetId="14">Tabla1263[Tipo_3.3.C_Participación_en_eventos_productos]</definedName>
    <definedName name="Tipo_3.3.C_Participación_en_eventos_productos" localSheetId="12">Tabla1263[Tipo_3.3.C_Participación_en_eventos_productos]</definedName>
    <definedName name="Tipo_3.3.C_Participación_en_eventos_productos">Tabla1263[Tipo_3.3.C_Participación_en_eventos_productos]</definedName>
    <definedName name="Tipo_3.3.C_Participación_en_eventos_Publicidad">Listas!$BB$670</definedName>
    <definedName name="Tipo_3.3.C_Participación_en_eventos_resultados" localSheetId="14">Tabla1186[Tipo_3.3.C_Participación_en_eventos_resultados]</definedName>
    <definedName name="Tipo_3.3.C_Participación_en_eventos_resultados" localSheetId="12">Tabla1186[Tipo_3.3.C_Participación_en_eventos_resultados]</definedName>
    <definedName name="Tipo_3.3.C_Participación_en_eventos_resultados">Tabla1186[Tipo_3.3.C_Participación_en_eventos_resultados]</definedName>
    <definedName name="Tipo_3.4.A_Estrategias_de_publicidad_ATL">Listas!$BC$744:$BC$747</definedName>
    <definedName name="Tipo_3.4.A_Estrategias_de_publicidad_ATL_Construcción_y_o_mantenimiento_de_Obra">Listas!$BC$710</definedName>
    <definedName name="Tipo_3.4.A_Estrategias_de_publicidad_ATL_Desarrollos_Tecnológicos">Listas!$BC$675</definedName>
    <definedName name="Tipo_3.4.A_Estrategias_de_publicidad_ATL_Dotaciones_o_Beneficios">Listas!$BC$692</definedName>
    <definedName name="Tipo_3.4.A_Estrategias_de_publicidad_ATL_Eventos">Tabla347[Tipo_3.4.A_Estrategias_de_publicidad_ATL_Eventos]</definedName>
    <definedName name="Tipo_3.4.A_Estrategias_de_publicidad_ATL_Gastos_de_viajes">Listas!$BC$680</definedName>
    <definedName name="Tipo_3.4.A_Estrategias_de_publicidad_ATL_Material">Listas!$BC$661</definedName>
    <definedName name="Tipo_3.4.A_Estrategias_de_publicidad_ATL_Otros">Listas!$BC$704</definedName>
    <definedName name="Tipo_3.4.A_Estrategias_de_publicidad_ATL_Personal" localSheetId="11">Tabla269[Tipo_3.4.A_Estrategias_de_publicidad_ATL_Personal]</definedName>
    <definedName name="Tipo_3.4.A_Estrategias_de_publicidad_ATL_Personal" localSheetId="14">Tabla269[Tipo_3.4.A_Estrategias_de_publicidad_ATL_Personal]</definedName>
    <definedName name="Tipo_3.4.A_Estrategias_de_publicidad_ATL_Personal" localSheetId="12">Tabla269[Tipo_3.4.A_Estrategias_de_publicidad_ATL_Personal]</definedName>
    <definedName name="Tipo_3.4.A_Estrategias_de_publicidad_ATL_Personal">Tabla269[Tipo_3.4.A_Estrategias_de_publicidad_ATL_Personal]</definedName>
    <definedName name="Tipo_3.4.A_Estrategias_de_publicidad_ATL_Pólizas">Listas!$BC$700</definedName>
    <definedName name="Tipo_3.4.A_Estrategias_de_publicidad_ATL_productos" localSheetId="14">Tabla1264[Tipo_3.4.A_Estrategias_de_publicidad_ATL_productos]</definedName>
    <definedName name="Tipo_3.4.A_Estrategias_de_publicidad_ATL_productos" localSheetId="12">Tabla1264[Tipo_3.4.A_Estrategias_de_publicidad_ATL_productos]</definedName>
    <definedName name="Tipo_3.4.A_Estrategias_de_publicidad_ATL_productos">Tabla1264[Tipo_3.4.A_Estrategias_de_publicidad_ATL_productos]</definedName>
    <definedName name="Tipo_3.4.A_Estrategias_de_publicidad_ATL_Publicidad">Listas!$BC$670</definedName>
    <definedName name="Tipo_3.4.A_Estrategias_de_publicidad_ATL_resultados" localSheetId="14">Tabla1187[Tipo_3.4.A_Estrategias_de_publicidad_ATL_resultados]</definedName>
    <definedName name="Tipo_3.4.A_Estrategias_de_publicidad_ATL_resultados" localSheetId="12">Tabla1187[Tipo_3.4.A_Estrategias_de_publicidad_ATL_resultados]</definedName>
    <definedName name="Tipo_3.4.A_Estrategias_de_publicidad_ATL_resultados">Tabla1187[Tipo_3.4.A_Estrategias_de_publicidad_ATL_resultados]</definedName>
    <definedName name="Tipo_3.4.B_Estrategias_de_publicidad_y_promoción_BTL">Listas!$BD$744:$BD$748</definedName>
    <definedName name="Tipo_3.4.B_Estrategias_de_publicidad_y_promoción_BTL_Construcción_y_o_mantenimiento_de_Obra">Listas!$BD$710</definedName>
    <definedName name="Tipo_3.4.B_Estrategias_de_publicidad_y_promoción_BTL_Desarrollos_Tecnológicos">Listas!$BD$675</definedName>
    <definedName name="Tipo_3.4.B_Estrategias_de_publicidad_y_promoción_BTL_Dotaciones_o_Beneficios">Listas!$BD$692</definedName>
    <definedName name="Tipo_3.4.B_Estrategias_de_publicidad_y_promoción_BTL_Eventos">Tabla348[Tipo_3.4.B_Estrategias_de_publicidad_y_promoción_BTL_Eventos]</definedName>
    <definedName name="Tipo_3.4.B_Estrategias_de_publicidad_y_promoción_BTL_Gastos_de_viajes">Listas!$BD$680</definedName>
    <definedName name="Tipo_3.4.B_Estrategias_de_publicidad_y_promoción_BTL_Material">Listas!$BD$661</definedName>
    <definedName name="Tipo_3.4.B_Estrategias_de_publicidad_y_promoción_BTL_Otros">Listas!$BD$704</definedName>
    <definedName name="Tipo_3.4.B_Estrategias_de_publicidad_y_promoción_BTL_Personal" localSheetId="11">Tabla270[Tipo_3.4.B_Estrategias_de_publicidad_y_promoción_BTL_Personal]</definedName>
    <definedName name="Tipo_3.4.B_Estrategias_de_publicidad_y_promoción_BTL_Personal" localSheetId="14">Tabla270[Tipo_3.4.B_Estrategias_de_publicidad_y_promoción_BTL_Personal]</definedName>
    <definedName name="Tipo_3.4.B_Estrategias_de_publicidad_y_promoción_BTL_Personal" localSheetId="12">Tabla270[Tipo_3.4.B_Estrategias_de_publicidad_y_promoción_BTL_Personal]</definedName>
    <definedName name="Tipo_3.4.B_Estrategias_de_publicidad_y_promoción_BTL_Personal">Tabla270[Tipo_3.4.B_Estrategias_de_publicidad_y_promoción_BTL_Personal]</definedName>
    <definedName name="Tipo_3.4.B_Estrategias_de_publicidad_y_promoción_BTL_Pólizas">Listas!$BD$700</definedName>
    <definedName name="Tipo_3.4.B_Estrategias_de_publicidad_y_promoción_BTL_productos" localSheetId="14">Tabla1265[Tipo_3.4.B_Estrategias_de_publicidad_y_promoción_BTL_productos]</definedName>
    <definedName name="Tipo_3.4.B_Estrategias_de_publicidad_y_promoción_BTL_productos" localSheetId="12">Tabla1265[Tipo_3.4.B_Estrategias_de_publicidad_y_promoción_BTL_productos]</definedName>
    <definedName name="Tipo_3.4.B_Estrategias_de_publicidad_y_promoción_BTL_productos">Tabla1265[Tipo_3.4.B_Estrategias_de_publicidad_y_promoción_BTL_productos]</definedName>
    <definedName name="Tipo_3.4.B_Estrategias_de_publicidad_y_promoción_BTL_Publicidad">Listas!$BD$670</definedName>
    <definedName name="Tipo_3.4.B_Estrategias_de_publicidad_y_promoción_BTL_resultados" localSheetId="14">Tabla1188[Tipo_3.4.B_Estrategias_de_publicidad_y_promoción_BTL_resultados]</definedName>
    <definedName name="Tipo_3.4.B_Estrategias_de_publicidad_y_promoción_BTL_resultados" localSheetId="12">Tabla1188[Tipo_3.4.B_Estrategias_de_publicidad_y_promoción_BTL_resultados]</definedName>
    <definedName name="Tipo_3.4.B_Estrategias_de_publicidad_y_promoción_BTL_resultados">Tabla1188[Tipo_3.4.B_Estrategias_de_publicidad_y_promoción_BTL_resultados]</definedName>
    <definedName name="Tipo_3.4.C_Misiones_comerciales">Listas!$BE$744:$BE$748</definedName>
    <definedName name="Tipo_3.4.C_Misiones_comerciales_Construcción_y_o_mantenimiento_de_Obra">Listas!$BE$710</definedName>
    <definedName name="Tipo_3.4.C_Misiones_comerciales_Desarrollos_Tecnológicos">Listas!$BE$675</definedName>
    <definedName name="Tipo_3.4.C_Misiones_comerciales_Dotaciones_o_Beneficios">Listas!$BE$692</definedName>
    <definedName name="Tipo_3.4.C_Misiones_comerciales_Eventos">Tabla349[Tipo_3.4.C_Misiones_comerciales_Eventos]</definedName>
    <definedName name="Tipo_3.4.C_Misiones_comerciales_Gastos_de_viajes">Listas!$BE$680</definedName>
    <definedName name="Tipo_3.4.C_Misiones_comerciales_Material">Listas!$BE$661:$BE$663</definedName>
    <definedName name="Tipo_3.4.C_Misiones_comerciales_Otros">Listas!$BE$704</definedName>
    <definedName name="Tipo_3.4.C_Misiones_comerciales_Personal" localSheetId="11">Tabla271[Tipo_3.4.C_Misiones_comerciales_Personal]</definedName>
    <definedName name="Tipo_3.4.C_Misiones_comerciales_Personal" localSheetId="14">Tabla271[Tipo_3.4.C_Misiones_comerciales_Personal]</definedName>
    <definedName name="Tipo_3.4.C_Misiones_comerciales_Personal" localSheetId="12">Tabla271[Tipo_3.4.C_Misiones_comerciales_Personal]</definedName>
    <definedName name="Tipo_3.4.C_Misiones_comerciales_Personal">Tabla271[Tipo_3.4.C_Misiones_comerciales_Personal]</definedName>
    <definedName name="Tipo_3.4.C_Misiones_comerciales_Pólizas">Listas!$BE$700</definedName>
    <definedName name="Tipo_3.4.C_Misiones_comerciales_productos" localSheetId="14">Tabla1266[Tipo_3.4.C_Misiones_comerciales_productos]</definedName>
    <definedName name="Tipo_3.4.C_Misiones_comerciales_productos" localSheetId="12">Tabla1266[Tipo_3.4.C_Misiones_comerciales_productos]</definedName>
    <definedName name="Tipo_3.4.C_Misiones_comerciales_productos">Tabla1266[Tipo_3.4.C_Misiones_comerciales_productos]</definedName>
    <definedName name="Tipo_3.4.C_Misiones_comerciales_Publicidad">Listas!$BE$670</definedName>
    <definedName name="Tipo_3.4.C_Misiones_comerciales_resultados" localSheetId="14">Tabla1189[Tipo_3.4.C_Misiones_comerciales_resultados]</definedName>
    <definedName name="Tipo_3.4.C_Misiones_comerciales_resultados" localSheetId="12">Tabla1189[Tipo_3.4.C_Misiones_comerciales_resultados]</definedName>
    <definedName name="Tipo_3.4.C_Misiones_comerciales_resultados">Tabla1189[Tipo_3.4.C_Misiones_comerciales_resultados]</definedName>
    <definedName name="Tipo_3.4.D_Viajes_de_familiarización">Listas!$BF$744:$BF$746</definedName>
    <definedName name="Tipo_3.4.D_Viajes_de_familiarización_Construcción_y_o_mantenimiento_de_Obra">Listas!$BF$710</definedName>
    <definedName name="Tipo_3.4.D_Viajes_de_familiarización_Desarrollos_Tecnológicos">Listas!$BF$675</definedName>
    <definedName name="Tipo_3.4.D_Viajes_de_familiarización_Dotaciones_o_Beneficios">Listas!$BF$692</definedName>
    <definedName name="Tipo_3.4.D_Viajes_de_familiarización_Eventos">Tabla350[Tipo_3.4.D_Viajes_de_familiarización_Eventos]</definedName>
    <definedName name="Tipo_3.4.D_Viajes_de_familiarización_Gastos_de_viajes">Listas!$BF$680</definedName>
    <definedName name="Tipo_3.4.D_Viajes_de_familiarización_Material">Listas!$BF$661</definedName>
    <definedName name="Tipo_3.4.D_Viajes_de_familiarización_Otros">Listas!$BF$704</definedName>
    <definedName name="Tipo_3.4.D_Viajes_de_familiarización_Personal" localSheetId="11">Tabla272[Tipo_3.4.D_Viajes_de_familiarización_Personal]</definedName>
    <definedName name="Tipo_3.4.D_Viajes_de_familiarización_Personal" localSheetId="14">Tabla272[Tipo_3.4.D_Viajes_de_familiarización_Personal]</definedName>
    <definedName name="Tipo_3.4.D_Viajes_de_familiarización_Personal" localSheetId="12">Tabla272[Tipo_3.4.D_Viajes_de_familiarización_Personal]</definedName>
    <definedName name="Tipo_3.4.D_Viajes_de_familiarización_Personal">Tabla272[Tipo_3.4.D_Viajes_de_familiarización_Personal]</definedName>
    <definedName name="Tipo_3.4.D_Viajes_de_familiarización_Pólizas">Listas!$BF$700</definedName>
    <definedName name="Tipo_3.4.D_Viajes_de_familiarización_productos" localSheetId="14">Tabla1267[Tipo_3.4.D_Viajes_de_familiarización_productos]</definedName>
    <definedName name="Tipo_3.4.D_Viajes_de_familiarización_productos" localSheetId="12">Tabla1267[Tipo_3.4.D_Viajes_de_familiarización_productos]</definedName>
    <definedName name="Tipo_3.4.D_Viajes_de_familiarización_productos">Tabla1267[Tipo_3.4.D_Viajes_de_familiarización_productos]</definedName>
    <definedName name="Tipo_3.4.D_Viajes_de_familiarización_Publicidad">Listas!$BF$670</definedName>
    <definedName name="Tipo_3.4.D_Viajes_de_familiarización_resultados" localSheetId="14">Tabla1190[Tipo_3.4.D_Viajes_de_familiarización_resultados]</definedName>
    <definedName name="Tipo_3.4.D_Viajes_de_familiarización_resultados" localSheetId="12">Tabla1190[Tipo_3.4.D_Viajes_de_familiarización_resultados]</definedName>
    <definedName name="Tipo_3.4.D_Viajes_de_familiarización_resultados">Tabla1190[Tipo_3.4.D_Viajes_de_familiarización_resultados]</definedName>
    <definedName name="Tipo_3.4.E_Diseño_y_producción_de_material_promocional_o_POP">Listas!$BG$744:$BG$747</definedName>
    <definedName name="Tipo_3.4.E_Diseño_y_producción_de_material_promocional_o_POP_Construcción_y_o_mantenimiento_de_Obra">Listas!$BG$710</definedName>
    <definedName name="Tipo_3.4.E_Diseño_y_producción_de_material_promocional_o_POP_Desarrollos_Tecnológicos">Listas!$BG$675</definedName>
    <definedName name="Tipo_3.4.E_Diseño_y_producción_de_material_promocional_o_POP_Dotaciones_o_Beneficios">Listas!$BG$692</definedName>
    <definedName name="Tipo_3.4.E_Diseño_y_producción_de_material_promocional_o_POP_Eventos">Listas!$BG$633</definedName>
    <definedName name="Tipo_3.4.E_Diseño_y_producción_de_material_promocional_o_POP_Gastos_de_viajes">Listas!$BG$680</definedName>
    <definedName name="Tipo_3.4.E_Diseño_y_producción_de_material_promocional_o_POP_Material">Listas!$BG$661:$BG$666</definedName>
    <definedName name="Tipo_3.4.E_Diseño_y_producción_de_material_promocional_o_POP_Otros">Listas!$BG$704</definedName>
    <definedName name="Tipo_3.4.E_Diseño_y_producción_de_material_promocional_o_POP_Personal" localSheetId="11">Tabla273[Tipo_3.4.E_Diseño_y_producción_de_material_promocional_o_POP_Personal]</definedName>
    <definedName name="Tipo_3.4.E_Diseño_y_producción_de_material_promocional_o_POP_Personal" localSheetId="14">Tabla273[Tipo_3.4.E_Diseño_y_producción_de_material_promocional_o_POP_Personal]</definedName>
    <definedName name="Tipo_3.4.E_Diseño_y_producción_de_material_promocional_o_POP_Personal" localSheetId="12">Tabla273[Tipo_3.4.E_Diseño_y_producción_de_material_promocional_o_POP_Personal]</definedName>
    <definedName name="Tipo_3.4.E_Diseño_y_producción_de_material_promocional_o_POP_Personal">Tabla273[Tipo_3.4.E_Diseño_y_producción_de_material_promocional_o_POP_Personal]</definedName>
    <definedName name="Tipo_3.4.E_Diseño_y_producción_de_material_promocional_o_POP_Pólizas">Listas!$BG$700</definedName>
    <definedName name="Tipo_3.4.E_Diseño_y_producción_de_material_promocional_o_POP_productos" localSheetId="14">Tabla1268[Tipo_3.4.E_Diseño_y_producción_de_material_promocional_o_POP_productos]</definedName>
    <definedName name="Tipo_3.4.E_Diseño_y_producción_de_material_promocional_o_POP_productos" localSheetId="12">Tabla1268[Tipo_3.4.E_Diseño_y_producción_de_material_promocional_o_POP_productos]</definedName>
    <definedName name="Tipo_3.4.E_Diseño_y_producción_de_material_promocional_o_POP_productos">Tabla1268[Tipo_3.4.E_Diseño_y_producción_de_material_promocional_o_POP_productos]</definedName>
    <definedName name="Tipo_3.4.E_Diseño_y_producción_de_material_promocional_o_POP_Publicidad">Listas!$BG$670</definedName>
    <definedName name="Tipo_3.4.E_Diseño_y_producción_de_material_promocional_o_POP_resultados" localSheetId="14">Tabla1191[Tipo_3.4.E_Diseño_y_producción_de_material_promocional_o_POP_resultados]</definedName>
    <definedName name="Tipo_3.4.E_Diseño_y_producción_de_material_promocional_o_POP_resultados" localSheetId="12">Tabla1191[Tipo_3.4.E_Diseño_y_producción_de_material_promocional_o_POP_resultados]</definedName>
    <definedName name="Tipo_3.4.E_Diseño_y_producción_de_material_promocional_o_POP_resultados">Tabla1191[Tipo_3.4.E_Diseño_y_producción_de_material_promocional_o_POP_resultados]</definedName>
    <definedName name="Tipo_3.5.A_Participación_en_eventos_internacionales_de_interés_para_Colombia">Listas!$BH$744:$BH$745</definedName>
    <definedName name="Tipo_3.5.A_Participación_en_eventos_internacionales_de_interés_para_Colombia_Construcción_y_o_mantenimiento_de_Obra">Listas!$BH$710</definedName>
    <definedName name="Tipo_3.5.A_Participación_en_eventos_internacionales_de_interés_para_Colombia_Desarrollos_Tecnológicos">Listas!$BH$675</definedName>
    <definedName name="Tipo_3.5.A_Participación_en_eventos_internacionales_de_interés_para_Colombia_Dotaciones_o_Beneficios">Listas!$BH$692</definedName>
    <definedName name="Tipo_3.5.A_Participación_en_eventos_internacionales_de_interés_para_Colombia_Eventos">Tabla352[Tipo_3.5.A_Participación_en_eventos_internacionales_de_interés_para_Colombia_Eventos]</definedName>
    <definedName name="Tipo_3.5.A_Participación_en_eventos_internacionales_de_interés_para_Colombia_Gastos_de_viajes">Listas!$BH$680</definedName>
    <definedName name="Tipo_3.5.A_Participación_en_eventos_internacionales_de_interés_para_Colombia_Material">Listas!$BH$661</definedName>
    <definedName name="Tipo_3.5.A_Participación_en_eventos_internacionales_de_interés_para_Colombia_Otros">Listas!$BH$704</definedName>
    <definedName name="Tipo_3.5.A_Participación_en_eventos_internacionales_de_interés_para_Colombia_Personal" localSheetId="11">Tabla274[Tipo_3.5.A_Participación_en_eventos_internacionales_de_interés_para_Colombia_Personal]</definedName>
    <definedName name="Tipo_3.5.A_Participación_en_eventos_internacionales_de_interés_para_Colombia_Personal" localSheetId="14">Tabla274[Tipo_3.5.A_Participación_en_eventos_internacionales_de_interés_para_Colombia_Personal]</definedName>
    <definedName name="Tipo_3.5.A_Participación_en_eventos_internacionales_de_interés_para_Colombia_Personal" localSheetId="12">Tabla274[Tipo_3.5.A_Participación_en_eventos_internacionales_de_interés_para_Colombia_Personal]</definedName>
    <definedName name="Tipo_3.5.A_Participación_en_eventos_internacionales_de_interés_para_Colombia_Personal">Tabla274[Tipo_3.5.A_Participación_en_eventos_internacionales_de_interés_para_Colombia_Personal]</definedName>
    <definedName name="Tipo_3.5.A_Participación_en_eventos_internacionales_de_interés_para_Colombia_Pólizas">Listas!$BH$700</definedName>
    <definedName name="Tipo_3.5.A_Participación_en_eventos_internacionales_de_interés_para_Colombia_productos" localSheetId="14">Tabla1269[Tipo_3.5.A_Participación_en_eventos_internacionales_de_interés_para_Colombia_productos]</definedName>
    <definedName name="Tipo_3.5.A_Participación_en_eventos_internacionales_de_interés_para_Colombia_productos" localSheetId="12">Tabla1269[Tipo_3.5.A_Participación_en_eventos_internacionales_de_interés_para_Colombia_productos]</definedName>
    <definedName name="Tipo_3.5.A_Participación_en_eventos_internacionales_de_interés_para_Colombia_productos">Tabla1269[Tipo_3.5.A_Participación_en_eventos_internacionales_de_interés_para_Colombia_productos]</definedName>
    <definedName name="Tipo_3.5.A_Participación_en_eventos_internacionales_de_interés_para_Colombia_Publicidad">Listas!$BH$670</definedName>
    <definedName name="Tipo_3.5.A_Participación_en_eventos_internacionales_de_interés_para_Colombia_resultados" localSheetId="14">Tabla1192[Tipo_3.5.A_Participación_en_eventos_internacionales_de_interés_para_Colombia_resultados]</definedName>
    <definedName name="Tipo_3.5.A_Participación_en_eventos_internacionales_de_interés_para_Colombia_resultados" localSheetId="12">Tabla1192[Tipo_3.5.A_Participación_en_eventos_internacionales_de_interés_para_Colombia_resultados]</definedName>
    <definedName name="Tipo_3.5.A_Participación_en_eventos_internacionales_de_interés_para_Colombia_resultados">Tabla1192[Tipo_3.5.A_Participación_en_eventos_internacionales_de_interés_para_Colombia_resultados]</definedName>
    <definedName name="Tipo_3.5.B_Eventos_para_la_promoción_de_atractivos_productos_rutas_experiencias_y_o_destinos_turísticos">Listas!$BI$744:$BI$750</definedName>
    <definedName name="Tipo_3.5.B_Eventos_para_la_promoción_de_atractivos_productos_rutas_experiencias_y_o_destinos_turísticos_Construcción_y_o_mantenimiento_de_Obra">Listas!$BI$710</definedName>
    <definedName name="Tipo_3.5.B_Eventos_para_la_promoción_de_atractivos_productos_rutas_experiencias_y_o_destinos_turísticos_Desarrollos_Tecnológicos">Listas!$BI$675</definedName>
    <definedName name="Tipo_3.5.B_Eventos_para_la_promoción_de_atractivos_productos_rutas_experiencias_y_o_destinos_turísticos_Dotaciones_o_Beneficios">Listas!$BI$692</definedName>
    <definedName name="Tipo_3.5.B_Eventos_para_la_promoción_de_atractivos_productos_rutas_experiencias_y_o_destinos_turísticos_Eventos">Tabla353[Tipo_3.5.B_Eventos_para_la_promoción_de_atractivos_productos_rutas_experiencias_y_o_destinos_turísticos_Eventos]</definedName>
    <definedName name="Tipo_3.5.B_Eventos_para_la_promoción_de_atractivos_productos_rutas_experiencias_y_o_destinos_turísticos_Gastos_de_viajes">Listas!$BI$680:$BI$682</definedName>
    <definedName name="Tipo_3.5.B_Eventos_para_la_promoción_de_atractivos_productos_rutas_experiencias_y_o_destinos_turísticos_Material">Listas!$BI$661:$BI$664</definedName>
    <definedName name="Tipo_3.5.B_Eventos_para_la_promoción_de_atractivos_productos_rutas_experiencias_y_o_destinos_turísticos_Otros">Listas!$BI$704</definedName>
    <definedName name="Tipo_3.5.B_Eventos_para_la_promoción_de_atractivos_productos_rutas_experiencias_y_o_destinos_turísticos_Personal" localSheetId="11">Tabla275[Tipo_3.5.B_Eventos_para_la_promoción_de_atractivos_productos_rutas_experiencias_y_o_destinos_turísticos_Personal]</definedName>
    <definedName name="Tipo_3.5.B_Eventos_para_la_promoción_de_atractivos_productos_rutas_experiencias_y_o_destinos_turísticos_Personal" localSheetId="14">Tabla275[Tipo_3.5.B_Eventos_para_la_promoción_de_atractivos_productos_rutas_experiencias_y_o_destinos_turísticos_Personal]</definedName>
    <definedName name="Tipo_3.5.B_Eventos_para_la_promoción_de_atractivos_productos_rutas_experiencias_y_o_destinos_turísticos_Personal" localSheetId="12">Tabla275[Tipo_3.5.B_Eventos_para_la_promoción_de_atractivos_productos_rutas_experiencias_y_o_destinos_turísticos_Personal]</definedName>
    <definedName name="Tipo_3.5.B_Eventos_para_la_promoción_de_atractivos_productos_rutas_experiencias_y_o_destinos_turísticos_Personal">Tabla275[Tipo_3.5.B_Eventos_para_la_promoción_de_atractivos_productos_rutas_experiencias_y_o_destinos_turísticos_Personal]</definedName>
    <definedName name="Tipo_3.5.B_Eventos_para_la_promoción_de_atractivos_productos_rutas_experiencias_y_o_destinos_turísticos_Pólizas">Listas!$BI$700</definedName>
    <definedName name="Tipo_3.5.B_Eventos_para_la_promoción_de_atractivos_productos_rutas_experiencias_y_o_destinos_turísticos_productos" localSheetId="14">Tabla1270[Tipo_3.5.B_Eventos_para_la_promoción_de_atractivos_productos_rutas_experiencias_y_o_destinos_turísticos_productos]</definedName>
    <definedName name="Tipo_3.5.B_Eventos_para_la_promoción_de_atractivos_productos_rutas_experiencias_y_o_destinos_turísticos_productos" localSheetId="12">Tabla1270[Tipo_3.5.B_Eventos_para_la_promoción_de_atractivos_productos_rutas_experiencias_y_o_destinos_turísticos_productos]</definedName>
    <definedName name="Tipo_3.5.B_Eventos_para_la_promoción_de_atractivos_productos_rutas_experiencias_y_o_destinos_turísticos_productos">Tabla1270[Tipo_3.5.B_Eventos_para_la_promoción_de_atractivos_productos_rutas_experiencias_y_o_destinos_turísticos_productos]</definedName>
    <definedName name="Tipo_3.5.B_Eventos_para_la_promoción_de_atractivos_productos_rutas_experiencias_y_o_destinos_turísticos_Publicidad" localSheetId="11">Tabla504[Tipo_3.5.B_Eventos_para_la_promoción_de_atractivos_productos_rutas_experiencias_y_o_destinos_turísticos_Publicidad]</definedName>
    <definedName name="Tipo_3.5.B_Eventos_para_la_promoción_de_atractivos_productos_rutas_experiencias_y_o_destinos_turísticos_Publicidad" localSheetId="14">Tabla504[Tipo_3.5.B_Eventos_para_la_promoción_de_atractivos_productos_rutas_experiencias_y_o_destinos_turísticos_Publicidad]</definedName>
    <definedName name="Tipo_3.5.B_Eventos_para_la_promoción_de_atractivos_productos_rutas_experiencias_y_o_destinos_turísticos_Publicidad" localSheetId="12">Tabla504[Tipo_3.5.B_Eventos_para_la_promoción_de_atractivos_productos_rutas_experiencias_y_o_destinos_turísticos_Publicidad]</definedName>
    <definedName name="Tipo_3.5.B_Eventos_para_la_promoción_de_atractivos_productos_rutas_experiencias_y_o_destinos_turísticos_Publicidad">Tabla504[Tipo_3.5.B_Eventos_para_la_promoción_de_atractivos_productos_rutas_experiencias_y_o_destinos_turísticos_Publicidad]</definedName>
    <definedName name="Tipo_3.5.B_Eventos_para_la_promoción_de_atractivos_productos_rutas_experiencias_y_o_destinos_turísticos_resultados" localSheetId="14">Tabla1193[Tipo_3.5.B_Eventos_para_la_promoción_de_atractivos_productos_rutas_experiencias_y_o_destinos_turísticos_resultados]</definedName>
    <definedName name="Tipo_3.5.B_Eventos_para_la_promoción_de_atractivos_productos_rutas_experiencias_y_o_destinos_turísticos_resultados" localSheetId="12">Tabla1193[Tipo_3.5.B_Eventos_para_la_promoción_de_atractivos_productos_rutas_experiencias_y_o_destinos_turísticos_resultados]</definedName>
    <definedName name="Tipo_3.5.B_Eventos_para_la_promoción_de_atractivos_productos_rutas_experiencias_y_o_destinos_turísticos_resultados">Tabla1193[Tipo_3.5.B_Eventos_para_la_promoción_de_atractivos_productos_rutas_experiencias_y_o_destinos_turísticos_resultados]</definedName>
    <definedName name="Tipo_3.5.C_Participación_en_eventos">Listas!$BJ$744:$BJ$745</definedName>
    <definedName name="Tipo_3.5.C_Participación_en_eventos_Construcción_y_o_mantenimiento_de_Obra">Listas!$BJ$710</definedName>
    <definedName name="Tipo_3.5.C_Participación_en_eventos_Desarrollos_Tecnológicos">Listas!$BJ$675</definedName>
    <definedName name="Tipo_3.5.C_Participación_en_eventos_Dotaciones_o_Beneficios">Listas!$BJ$692</definedName>
    <definedName name="Tipo_3.5.C_Participación_en_eventos_Eventos">Tabla354[Tipo_3.5.C_Participación_en_eventos_Eventos]</definedName>
    <definedName name="Tipo_3.5.C_Participación_en_eventos_Gastos_de_viajes">Listas!$BJ$680</definedName>
    <definedName name="Tipo_3.5.C_Participación_en_eventos_Material">Listas!$BJ$661</definedName>
    <definedName name="Tipo_3.5.C_Participación_en_eventos_Otros">Listas!$BJ$704</definedName>
    <definedName name="Tipo_3.5.C_Participación_en_eventos_Personal" localSheetId="11">Tabla276[Tipo_3.5.C_Participación_en_eventos_Personal]</definedName>
    <definedName name="Tipo_3.5.C_Participación_en_eventos_Personal" localSheetId="14">Tabla276[Tipo_3.5.C_Participación_en_eventos_Personal]</definedName>
    <definedName name="Tipo_3.5.C_Participación_en_eventos_Personal" localSheetId="12">Tabla276[Tipo_3.5.C_Participación_en_eventos_Personal]</definedName>
    <definedName name="Tipo_3.5.C_Participación_en_eventos_Personal">Tabla276[Tipo_3.5.C_Participación_en_eventos_Personal]</definedName>
    <definedName name="Tipo_3.5.C_Participación_en_eventos_Pólizas">Listas!$BJ$700</definedName>
    <definedName name="Tipo_3.5.C_Participación_en_eventos_productos" localSheetId="14">Tabla1271[Tipo_3.5.C_Participación_en_eventos_productos]</definedName>
    <definedName name="Tipo_3.5.C_Participación_en_eventos_productos" localSheetId="12">Tabla1271[Tipo_3.5.C_Participación_en_eventos_productos]</definedName>
    <definedName name="Tipo_3.5.C_Participación_en_eventos_productos">Tabla1271[Tipo_3.5.C_Participación_en_eventos_productos]</definedName>
    <definedName name="Tipo_3.5.C_Participación_en_eventos_Publicidad">Listas!$BJ$670</definedName>
    <definedName name="Tipo_3.5.C_Participación_en_eventos_resultados" localSheetId="14">Tabla1194[Tipo_3.5.C_Participación_en_eventos_resultados]</definedName>
    <definedName name="Tipo_3.5.C_Participación_en_eventos_resultados" localSheetId="12">Tabla1194[Tipo_3.5.C_Participación_en_eventos_resultados]</definedName>
    <definedName name="Tipo_3.5.C_Participación_en_eventos_resultados">Tabla1194[Tipo_3.5.C_Participación_en_eventos_resultados]</definedName>
    <definedName name="Tipo_3.5.D_Estrategias_de_publicidad_y_promoción_ATL">Listas!$BK$744:$BK$747</definedName>
    <definedName name="Tipo_3.5.D_Estrategias_de_publicidad_y_promoción_ATL_Construcción_y_o_mantenimiento_de_Obra">Listas!$BK$710</definedName>
    <definedName name="Tipo_3.5.D_Estrategias_de_publicidad_y_promoción_ATL_Desarrollos_Tecnológicos">Listas!$BK$675</definedName>
    <definedName name="Tipo_3.5.D_Estrategias_de_publicidad_y_promoción_ATL_Dotaciones_o_Beneficios">Listas!$BK$692</definedName>
    <definedName name="Tipo_3.5.D_Estrategias_de_publicidad_y_promoción_ATL_Eventos">Tabla355[Tipo_3.5.D_Estrategias_de_publicidad_y_promoción_ATL_Eventos]</definedName>
    <definedName name="Tipo_3.5.D_Estrategias_de_publicidad_y_promoción_ATL_Gastos_de_viajes">Listas!$BK$680</definedName>
    <definedName name="Tipo_3.5.D_Estrategias_de_publicidad_y_promoción_ATL_Material">Listas!$BK$661</definedName>
    <definedName name="Tipo_3.5.D_Estrategias_de_publicidad_y_promoción_ATL_Otros">Listas!$BK$704</definedName>
    <definedName name="Tipo_3.5.D_Estrategias_de_publicidad_y_promoción_ATL_Personal" localSheetId="11">Tabla277[Tipo_3.5.D_Estrategias_de_publicidad_y_promoción_ATL_Personal]</definedName>
    <definedName name="Tipo_3.5.D_Estrategias_de_publicidad_y_promoción_ATL_Personal" localSheetId="14">Tabla277[Tipo_3.5.D_Estrategias_de_publicidad_y_promoción_ATL_Personal]</definedName>
    <definedName name="Tipo_3.5.D_Estrategias_de_publicidad_y_promoción_ATL_Personal" localSheetId="12">Tabla277[Tipo_3.5.D_Estrategias_de_publicidad_y_promoción_ATL_Personal]</definedName>
    <definedName name="Tipo_3.5.D_Estrategias_de_publicidad_y_promoción_ATL_Personal">Tabla277[Tipo_3.5.D_Estrategias_de_publicidad_y_promoción_ATL_Personal]</definedName>
    <definedName name="Tipo_3.5.D_Estrategias_de_publicidad_y_promoción_ATL_Pólizas">Listas!$BK$700</definedName>
    <definedName name="Tipo_3.5.D_Estrategias_de_publicidad_y_promoción_ATL_productos" localSheetId="14">Tabla1272[Tipo_3.5.D_Estrategias_de_publicidad_y_promoción_ATL_productos]</definedName>
    <definedName name="Tipo_3.5.D_Estrategias_de_publicidad_y_promoción_ATL_productos" localSheetId="12">Tabla1272[Tipo_3.5.D_Estrategias_de_publicidad_y_promoción_ATL_productos]</definedName>
    <definedName name="Tipo_3.5.D_Estrategias_de_publicidad_y_promoción_ATL_productos">Tabla1272[Tipo_3.5.D_Estrategias_de_publicidad_y_promoción_ATL_productos]</definedName>
    <definedName name="Tipo_3.5.D_Estrategias_de_publicidad_y_promoción_ATL_Publicidad">Listas!$BK$670</definedName>
    <definedName name="Tipo_3.5.D_Estrategias_de_publicidad_y_promoción_ATL_resultados" localSheetId="14">Tabla1195[Tipo_3.5.D_Estrategias_de_publicidad_y_promoción_ATL_resultados]</definedName>
    <definedName name="Tipo_3.5.D_Estrategias_de_publicidad_y_promoción_ATL_resultados" localSheetId="12">Tabla1195[Tipo_3.5.D_Estrategias_de_publicidad_y_promoción_ATL_resultados]</definedName>
    <definedName name="Tipo_3.5.D_Estrategias_de_publicidad_y_promoción_ATL_resultados">Tabla1195[Tipo_3.5.D_Estrategias_de_publicidad_y_promoción_ATL_resultados]</definedName>
    <definedName name="Tipo_3.5.E_Estrategias_de_publicidad_y_promoción_BTL">Listas!$BL$744:$BL$748</definedName>
    <definedName name="Tipo_3.5.E_Estrategias_de_publicidad_y_promoción_BTL_Construcción_y_o_mantenimiento_de_Obra">Listas!$BL$710</definedName>
    <definedName name="Tipo_3.5.E_Estrategias_de_publicidad_y_promoción_BTL_Desarrollos_Tecnológicos">Listas!$BL$675</definedName>
    <definedName name="Tipo_3.5.E_Estrategias_de_publicidad_y_promoción_BTL_Dotaciones_o_Beneficios">Listas!$BL$692</definedName>
    <definedName name="Tipo_3.5.E_Estrategias_de_publicidad_y_promoción_BTL_Eventos">Tabla356[Tipo_3.5.E_Estrategias_de_publicidad_y_promoción_BTL_Eventos]</definedName>
    <definedName name="Tipo_3.5.E_Estrategias_de_publicidad_y_promoción_BTL_Gastos_de_viajes">Listas!$BL$680</definedName>
    <definedName name="Tipo_3.5.E_Estrategias_de_publicidad_y_promoción_BTL_Material">Listas!$BL$661</definedName>
    <definedName name="Tipo_3.5.E_Estrategias_de_publicidad_y_promoción_BTL_Otros">Listas!$BL$704</definedName>
    <definedName name="Tipo_3.5.E_Estrategias_de_publicidad_y_promoción_BTL_Personal" localSheetId="11">Tabla278[Tipo_3.5.E_Estrategias_de_publicidad_y_promoción_BTL_Personal]</definedName>
    <definedName name="Tipo_3.5.E_Estrategias_de_publicidad_y_promoción_BTL_Personal" localSheetId="14">Tabla278[Tipo_3.5.E_Estrategias_de_publicidad_y_promoción_BTL_Personal]</definedName>
    <definedName name="Tipo_3.5.E_Estrategias_de_publicidad_y_promoción_BTL_Personal" localSheetId="12">Tabla278[Tipo_3.5.E_Estrategias_de_publicidad_y_promoción_BTL_Personal]</definedName>
    <definedName name="Tipo_3.5.E_Estrategias_de_publicidad_y_promoción_BTL_Personal">Tabla278[Tipo_3.5.E_Estrategias_de_publicidad_y_promoción_BTL_Personal]</definedName>
    <definedName name="Tipo_3.5.E_Estrategias_de_publicidad_y_promoción_BTL_Pólizas">Listas!$BL$700</definedName>
    <definedName name="Tipo_3.5.E_Estrategias_de_publicidad_y_promoción_BTL_productos" localSheetId="14">Tabla1273[Tipo_3.5.E_Estrategias_de_publicidad_y_promoción_BTL_productos]</definedName>
    <definedName name="Tipo_3.5.E_Estrategias_de_publicidad_y_promoción_BTL_productos" localSheetId="12">Tabla1273[Tipo_3.5.E_Estrategias_de_publicidad_y_promoción_BTL_productos]</definedName>
    <definedName name="Tipo_3.5.E_Estrategias_de_publicidad_y_promoción_BTL_productos">Tabla1273[Tipo_3.5.E_Estrategias_de_publicidad_y_promoción_BTL_productos]</definedName>
    <definedName name="Tipo_3.5.E_Estrategias_de_publicidad_y_promoción_BTL_Publicidad">Listas!$BL$670</definedName>
    <definedName name="Tipo_3.5.E_Estrategias_de_publicidad_y_promoción_BTL_resultados" localSheetId="14">Tabla1196[Tipo_3.5.E_Estrategias_de_publicidad_y_promoción_BTL_resultados]</definedName>
    <definedName name="Tipo_3.5.E_Estrategias_de_publicidad_y_promoción_BTL_resultados" localSheetId="12">Tabla1196[Tipo_3.5.E_Estrategias_de_publicidad_y_promoción_BTL_resultados]</definedName>
    <definedName name="Tipo_3.5.E_Estrategias_de_publicidad_y_promoción_BTL_resultados">Tabla1196[Tipo_3.5.E_Estrategias_de_publicidad_y_promoción_BTL_resultados]</definedName>
    <definedName name="Tipo_3.5.F_Viajes_de_familiarización">Listas!$BM$744:$BM$746</definedName>
    <definedName name="Tipo_3.5.F_Viajes_de_familiarización_Construcción_y_o_mantenimiento_de_Obra">Listas!$BM$710</definedName>
    <definedName name="Tipo_3.5.F_Viajes_de_familiarización_Desarrollos_Tecnológicos">Listas!$BM$675</definedName>
    <definedName name="Tipo_3.5.F_Viajes_de_familiarización_Dotaciones_o_Beneficios">Listas!$BM$692</definedName>
    <definedName name="Tipo_3.5.F_Viajes_de_familiarización_Eventos">Tabla357[Tipo_3.5.F_Viajes_de_familiarización_Eventos]</definedName>
    <definedName name="Tipo_3.5.F_Viajes_de_familiarización_Gastos_de_viajes">Listas!$BM$680</definedName>
    <definedName name="Tipo_3.5.F_Viajes_de_familiarización_Material">Listas!$BM$661</definedName>
    <definedName name="Tipo_3.5.F_Viajes_de_familiarización_Otros">Listas!$BM$704</definedName>
    <definedName name="Tipo_3.5.F_Viajes_de_familiarización_Personal" localSheetId="11">Tabla279[Tipo_3.5.F_Viajes_de_familiarización_Personal]</definedName>
    <definedName name="Tipo_3.5.F_Viajes_de_familiarización_Personal" localSheetId="14">Tabla279[Tipo_3.5.F_Viajes_de_familiarización_Personal]</definedName>
    <definedName name="Tipo_3.5.F_Viajes_de_familiarización_Personal" localSheetId="12">Tabla279[Tipo_3.5.F_Viajes_de_familiarización_Personal]</definedName>
    <definedName name="Tipo_3.5.F_Viajes_de_familiarización_Personal">Tabla279[Tipo_3.5.F_Viajes_de_familiarización_Personal]</definedName>
    <definedName name="Tipo_3.5.F_Viajes_de_familiarización_Pólizas">Listas!$BM$700</definedName>
    <definedName name="Tipo_3.5.F_Viajes_de_familiarización_productos" localSheetId="14">Tabla1274[Tipo_3.5.F_Viajes_de_familiarización_productos]</definedName>
    <definedName name="Tipo_3.5.F_Viajes_de_familiarización_productos" localSheetId="12">Tabla1274[Tipo_3.5.F_Viajes_de_familiarización_productos]</definedName>
    <definedName name="Tipo_3.5.F_Viajes_de_familiarización_productos">Tabla1274[Tipo_3.5.F_Viajes_de_familiarización_productos]</definedName>
    <definedName name="Tipo_3.5.F_Viajes_de_familiarización_Publicidad">Listas!$BM$670</definedName>
    <definedName name="Tipo_3.5.F_Viajes_de_familiarización_resultados" localSheetId="14">Tabla1197[Tipo_3.5.F_Viajes_de_familiarización_resultados]</definedName>
    <definedName name="Tipo_3.5.F_Viajes_de_familiarización_resultados" localSheetId="12">Tabla1197[Tipo_3.5.F_Viajes_de_familiarización_resultados]</definedName>
    <definedName name="Tipo_3.5.F_Viajes_de_familiarización_resultados">Tabla1197[Tipo_3.5.F_Viajes_de_familiarización_resultados]</definedName>
    <definedName name="Tipo_3.5.G_Ruedas_de_negocio_misiones_comerciales_y_workshops_para_la_promoción_turística">Listas!$BN$744:$BN$747</definedName>
    <definedName name="Tipo_3.5.G_Ruedas_de_negocio_misiones_comerciales_y_workshops_para_la_promoción_turística_Construcción_y_o_mantenimiento_de_Obra">Listas!$BN$710</definedName>
    <definedName name="Tipo_3.5.G_Ruedas_de_negocio_misiones_comerciales_y_workshops_para_la_promoción_turística_Desarrollos_Tecnológicos">Listas!$BN$675</definedName>
    <definedName name="Tipo_3.5.G_Ruedas_de_negocio_misiones_comerciales_y_workshops_para_la_promoción_turística_Dotaciones_o_Beneficios">Listas!$BN$692</definedName>
    <definedName name="Tipo_3.5.G_Ruedas_de_negocio_misiones_comerciales_y_workshops_para_la_promoción_turística_Eventos">Tabla358[Tipo_3.5.G_Ruedas_de_negocio_misiones_comerciales_y_workshops_para_la_promoción_turística_Eventos]</definedName>
    <definedName name="Tipo_3.5.G_Ruedas_de_negocio_misiones_comerciales_y_workshops_para_la_promoción_turística_Gastos_de_viajes">Listas!$BN$680:$BN$682</definedName>
    <definedName name="Tipo_3.5.G_Ruedas_de_negocio_misiones_comerciales_y_workshops_para_la_promoción_turística_Material">Listas!$BN$661:$BN$663</definedName>
    <definedName name="Tipo_3.5.G_Ruedas_de_negocio_misiones_comerciales_y_workshops_para_la_promoción_turística_Otros">Listas!$BN$704</definedName>
    <definedName name="Tipo_3.5.G_Ruedas_de_negocio_misiones_comerciales_y_workshops_para_la_promoción_turística_Personal" localSheetId="11">Tabla280[Tipo_3.5.G_Ruedas_de_negocio_misiones_comerciales_y_workshops_para_la_promoción_turística_Personal]</definedName>
    <definedName name="Tipo_3.5.G_Ruedas_de_negocio_misiones_comerciales_y_workshops_para_la_promoción_turística_Personal" localSheetId="14">Tabla280[Tipo_3.5.G_Ruedas_de_negocio_misiones_comerciales_y_workshops_para_la_promoción_turística_Personal]</definedName>
    <definedName name="Tipo_3.5.G_Ruedas_de_negocio_misiones_comerciales_y_workshops_para_la_promoción_turística_Personal" localSheetId="12">Tabla280[Tipo_3.5.G_Ruedas_de_negocio_misiones_comerciales_y_workshops_para_la_promoción_turística_Personal]</definedName>
    <definedName name="Tipo_3.5.G_Ruedas_de_negocio_misiones_comerciales_y_workshops_para_la_promoción_turística_Personal">Tabla280[Tipo_3.5.G_Ruedas_de_negocio_misiones_comerciales_y_workshops_para_la_promoción_turística_Personal]</definedName>
    <definedName name="Tipo_3.5.G_Ruedas_de_negocio_misiones_comerciales_y_workshops_para_la_promoción_turística_Pólizas">Listas!$BN$700</definedName>
    <definedName name="Tipo_3.5.G_Ruedas_de_negocio_misiones_comerciales_y_workshops_para_la_promoción_turística_productos" localSheetId="14">Tabla1275[Tipo_3.5.G_Ruedas_de_negocio_misiones_comerciales_y_workshops_para_la_promoción_turística_productos]</definedName>
    <definedName name="Tipo_3.5.G_Ruedas_de_negocio_misiones_comerciales_y_workshops_para_la_promoción_turística_productos" localSheetId="12">Tabla1275[Tipo_3.5.G_Ruedas_de_negocio_misiones_comerciales_y_workshops_para_la_promoción_turística_productos]</definedName>
    <definedName name="Tipo_3.5.G_Ruedas_de_negocio_misiones_comerciales_y_workshops_para_la_promoción_turística_productos">Tabla1275[Tipo_3.5.G_Ruedas_de_negocio_misiones_comerciales_y_workshops_para_la_promoción_turística_productos]</definedName>
    <definedName name="Tipo_3.5.G_Ruedas_de_negocio_misiones_comerciales_y_workshops_para_la_promoción_turística_Publicidad">Listas!$BN$670</definedName>
    <definedName name="Tipo_3.5.G_Ruedas_de_negocio_misiones_comerciales_y_workshops_para_la_promoción_turística_resultados" localSheetId="14">Tabla1198[Tipo_3.5.G_Ruedas_de_negocio_misiones_comerciales_y_workshops_para_la_promoción_turística_resultados]</definedName>
    <definedName name="Tipo_3.5.G_Ruedas_de_negocio_misiones_comerciales_y_workshops_para_la_promoción_turística_resultados" localSheetId="12">Tabla1198[Tipo_3.5.G_Ruedas_de_negocio_misiones_comerciales_y_workshops_para_la_promoción_turística_resultados]</definedName>
    <definedName name="Tipo_3.5.G_Ruedas_de_negocio_misiones_comerciales_y_workshops_para_la_promoción_turística_resultados">Tabla1198[Tipo_3.5.G_Ruedas_de_negocio_misiones_comerciales_y_workshops_para_la_promoción_turística_resultados]</definedName>
    <definedName name="Tipo_3.5.H_Producción_de_material_promocional_o_POP">Listas!$BO$744:$BO$746</definedName>
    <definedName name="Tipo_3.5.H_Producción_de_material_promocional_o_POP_Construcción_y_o_mantenimiento_de_Obra">Listas!$BO$710</definedName>
    <definedName name="Tipo_3.5.H_Producción_de_material_promocional_o_POP_Desarrollos_Tecnológicos">Listas!$BO$675</definedName>
    <definedName name="Tipo_3.5.H_Producción_de_material_promocional_o_POP_Dotaciones_o_Beneficios">Listas!$BO$692</definedName>
    <definedName name="Tipo_3.5.H_Producción_de_material_promocional_o_POP_Eventos">Tabla359[Tipo_3.5.H_Producción_de_material_promocional_o_POP_Eventos]</definedName>
    <definedName name="Tipo_3.5.H_Producción_de_material_promocional_o_POP_Gastos_de_viajes">Listas!$BO$680</definedName>
    <definedName name="Tipo_3.5.H_Producción_de_material_promocional_o_POP_Material">Listas!$BO$661:$BO$666</definedName>
    <definedName name="Tipo_3.5.H_Producción_de_material_promocional_o_POP_Otros">Listas!$BO$704</definedName>
    <definedName name="Tipo_3.5.H_Producción_de_material_promocional_o_POP_Personal" localSheetId="11">Tabla281[Tipo_3.5.H_Producción_de_material_promocional_o_POP_Personal]</definedName>
    <definedName name="Tipo_3.5.H_Producción_de_material_promocional_o_POP_Personal" localSheetId="14">Tabla281[Tipo_3.5.H_Producción_de_material_promocional_o_POP_Personal]</definedName>
    <definedName name="Tipo_3.5.H_Producción_de_material_promocional_o_POP_Personal" localSheetId="12">Tabla281[Tipo_3.5.H_Producción_de_material_promocional_o_POP_Personal]</definedName>
    <definedName name="Tipo_3.5.H_Producción_de_material_promocional_o_POP_Personal">Tabla281[Tipo_3.5.H_Producción_de_material_promocional_o_POP_Personal]</definedName>
    <definedName name="Tipo_3.5.H_Producción_de_material_promocional_o_POP_Pólizas">Listas!$BO$700</definedName>
    <definedName name="Tipo_3.5.H_Producción_de_material_promocional_o_POP_productos" localSheetId="14">Tabla1276[Tipo_3.5.H_Producción_de_material_promocional_o_POP_productos]</definedName>
    <definedName name="Tipo_3.5.H_Producción_de_material_promocional_o_POP_productos" localSheetId="12">Tabla1276[Tipo_3.5.H_Producción_de_material_promocional_o_POP_productos]</definedName>
    <definedName name="Tipo_3.5.H_Producción_de_material_promocional_o_POP_productos">Tabla1276[Tipo_3.5.H_Producción_de_material_promocional_o_POP_productos]</definedName>
    <definedName name="Tipo_3.5.H_Producción_de_material_promocional_o_POP_Publicidad">Listas!$BO$670</definedName>
    <definedName name="Tipo_3.5.H_Producción_de_material_promocional_o_POP_resultados" localSheetId="14">Tabla1199[Tipo_3.5.H_Producción_de_material_promocional_o_POP_resultados]</definedName>
    <definedName name="Tipo_3.5.H_Producción_de_material_promocional_o_POP_resultados" localSheetId="12">Tabla1199[Tipo_3.5.H_Producción_de_material_promocional_o_POP_resultados]</definedName>
    <definedName name="Tipo_3.5.H_Producción_de_material_promocional_o_POP_resultados">Tabla1199[Tipo_3.5.H_Producción_de_material_promocional_o_POP_resultados]</definedName>
    <definedName name="Tipo_4.1.A_Estrategia_Nacional_de_Prevención_de_la_Explotación_Sexual_Comercial_de_Niñas_Niños_y_Adolescentes_ESCNNA">Listas!$BP$744:$BP$750</definedName>
    <definedName name="Tipo_4.1.A_Estrategia_Nacional_de_Prevención_de_la_Explotación_Sexual_Comercial_de_Niñas_Niños_y_Adolescentes_ESCNNA_Construcción_y_o_mantenimiento_de_Obra">Listas!$BP$710</definedName>
    <definedName name="Tipo_4.1.A_Estrategia_Nacional_de_Prevención_de_la_Explotación_Sexual_Comercial_de_Niñas_Niños_y_Adolescentes_ESCNNA_Desarrollos_Tecnológicos">Listas!$BP$675:$BP$676</definedName>
    <definedName name="Tipo_4.1.A_Estrategia_Nacional_de_Prevención_de_la_Explotación_Sexual_Comercial_de_Niñas_Niños_y_Adolescentes_ESCNNA_Dotaciones_o_Beneficios">Listas!$BP$692</definedName>
    <definedName name="Tipo_4.1.A_Estrategia_Nacional_de_Prevención_de_la_Explotación_Sexual_Comercial_de_Niñas_Niños_y_Adolescentes_ESCNNA_Eventos">Tabla360[Tipo_4.1.A_Estrategia_Nacional_de_Prevención_de_la_Explotación_Sexual_Comercial_de_Niñas_Niños_y_Adolescentes_ESCNNA_Eventos]</definedName>
    <definedName name="Tipo_4.1.A_Estrategia_Nacional_de_Prevención_de_la_Explotación_Sexual_Comercial_de_Niñas_Niños_y_Adolescentes_ESCNNA_Gastos_de_viajes">Listas!$BP$680:$BP$681</definedName>
    <definedName name="Tipo_4.1.A_Estrategia_Nacional_de_Prevención_de_la_Explotación_Sexual_Comercial_de_Niñas_Niños_y_Adolescentes_ESCNNA_Material">Listas!$BP$661:$BP$664</definedName>
    <definedName name="Tipo_4.1.A_Estrategia_Nacional_de_Prevención_de_la_Explotación_Sexual_Comercial_de_Niñas_Niños_y_Adolescentes_ESCNNA_Otros">Listas!$BP$704</definedName>
    <definedName name="Tipo_4.1.A_Estrategia_Nacional_de_Prevención_de_la_Explotación_Sexual_Comercial_de_Niñas_Niños_y_Adolescentes_ESCNNA_Personal" localSheetId="11">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4">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2">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ólizas">Listas!$BP$700</definedName>
    <definedName name="Tipo_4.1.A_Estrategia_Nacional_de_Prevención_de_la_Explotación_Sexual_Comercial_de_Niñas_Niños_y_Adolescentes_ESCNNA_productos" localSheetId="14">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 localSheetId="12">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ublicidad">Listas!$BP$670:$BP$671</definedName>
    <definedName name="Tipo_4.1.A_Estrategia_Nacional_de_Prevención_de_la_Explotación_Sexual_Comercial_de_Niñas_Niños_y_Adolescentes_ESCNNA_resultados" localSheetId="14">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 localSheetId="12">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Tabla1200[Tipo_4.1.A_Estrategia_Nacional_de_Prevención_de_la_Explotación_Sexual_Comercial_de_Niñas_Niños_y_Adolescentes_ESCNNA_resultados]</definedName>
    <definedName name="Tipo_4.1.B_Estrategias_para_la_prevención_de_la_trata_de_personas_en_Colombia">Listas!$BQ$744:$BQ$750</definedName>
    <definedName name="Tipo_4.1.B_Estrategias_para_la_prevención_de_la_trata_de_personas_en_Colombia_Construcción_y_o_mantenimiento_de_Obra">Listas!$BQ$710</definedName>
    <definedName name="Tipo_4.1.B_Estrategias_para_la_prevención_de_la_trata_de_personas_en_Colombia_Desarrollos_Tecnológicos">Listas!$BQ$675:$BQ$676</definedName>
    <definedName name="Tipo_4.1.B_Estrategias_para_la_prevención_de_la_trata_de_personas_en_Colombia_Dotaciones_o_Beneficios">Listas!$BQ$692</definedName>
    <definedName name="Tipo_4.1.B_Estrategias_para_la_prevención_de_la_trata_de_personas_en_Colombia_Eventos">Tabla361[Tipo_4.1.B_Estrategias_para_la_prevención_de_la_trata_de_personas_en_Colombia_Eventos]</definedName>
    <definedName name="Tipo_4.1.B_Estrategias_para_la_prevención_de_la_trata_de_personas_en_Colombia_Gastos_de_viajes">Listas!$BQ$680:$BQ$681</definedName>
    <definedName name="Tipo_4.1.B_Estrategias_para_la_prevención_de_la_trata_de_personas_en_Colombia_Material">Listas!$BQ$661:$BQ$664</definedName>
    <definedName name="Tipo_4.1.B_Estrategias_para_la_prevención_de_la_trata_de_personas_en_Colombia_Otros">Listas!$BQ$704</definedName>
    <definedName name="Tipo_4.1.B_Estrategias_para_la_prevención_de_la_trata_de_personas_en_Colombia_Personal" localSheetId="11">Tabla283[Tipo_4.1.B_Estrategias_para_la_prevención_de_la_trata_de_personas_en_Colombia_Personal]</definedName>
    <definedName name="Tipo_4.1.B_Estrategias_para_la_prevención_de_la_trata_de_personas_en_Colombia_Personal" localSheetId="14">Tabla283[Tipo_4.1.B_Estrategias_para_la_prevención_de_la_trata_de_personas_en_Colombia_Personal]</definedName>
    <definedName name="Tipo_4.1.B_Estrategias_para_la_prevención_de_la_trata_de_personas_en_Colombia_Personal" localSheetId="12">Tabla283[Tipo_4.1.B_Estrategias_para_la_prevención_de_la_trata_de_personas_en_Colombia_Personal]</definedName>
    <definedName name="Tipo_4.1.B_Estrategias_para_la_prevención_de_la_trata_de_personas_en_Colombia_Personal">Tabla283[Tipo_4.1.B_Estrategias_para_la_prevención_de_la_trata_de_personas_en_Colombia_Personal]</definedName>
    <definedName name="Tipo_4.1.B_Estrategias_para_la_prevención_de_la_trata_de_personas_en_Colombia_Pólizas">Listas!$BQ$700</definedName>
    <definedName name="Tipo_4.1.B_Estrategias_para_la_prevención_de_la_trata_de_personas_en_Colombia_productos" localSheetId="14">Tabla1278[Tipo_4.1.B_Estrategias_para_la_prevención_de_la_trata_de_personas_en_Colombia_productos]</definedName>
    <definedName name="Tipo_4.1.B_Estrategias_para_la_prevención_de_la_trata_de_personas_en_Colombia_productos" localSheetId="12">Tabla1278[Tipo_4.1.B_Estrategias_para_la_prevención_de_la_trata_de_personas_en_Colombia_productos]</definedName>
    <definedName name="Tipo_4.1.B_Estrategias_para_la_prevención_de_la_trata_de_personas_en_Colombia_productos">Tabla1278[Tipo_4.1.B_Estrategias_para_la_prevención_de_la_trata_de_personas_en_Colombia_productos]</definedName>
    <definedName name="Tipo_4.1.B_Estrategias_para_la_prevención_de_la_trata_de_personas_en_Colombia_Publicidad">Listas!$BQ$670:$BQ$671</definedName>
    <definedName name="Tipo_4.1.B_Estrategias_para_la_prevención_de_la_trata_de_personas_en_Colombia_resultados" localSheetId="14">Tabla1201[Tipo_4.1.B_Estrategias_para_la_prevención_de_la_trata_de_personas_en_Colombia_resultados]</definedName>
    <definedName name="Tipo_4.1.B_Estrategias_para_la_prevención_de_la_trata_de_personas_en_Colombia_resultados" localSheetId="12">Tabla1201[Tipo_4.1.B_Estrategias_para_la_prevención_de_la_trata_de_personas_en_Colombia_resultados]</definedName>
    <definedName name="Tipo_4.1.B_Estrategias_para_la_prevención_de_la_trata_de_personas_en_Colombia_resultados">Tabla1201[Tipo_4.1.B_Estrategias_para_la_prevención_de_la_trata_de_personas_en_Colombia_resultados]</definedName>
    <definedName name="Tipo_4.1.C_Prevención_del_consumo_de_sustancias_psicoactivas_y_el_microtráfico_en_las_zonas_de_desarrollo_turístico">Listas!$BR$744:$BR$750</definedName>
    <definedName name="Tipo_4.1.C_Prevención_del_consumo_de_sustancias_psicoactivas_y_el_microtráfico_en_las_zonas_de_desarrollo_turístico_Construcción_y_o_mantenimiento_de_Obra">Listas!$BR$710</definedName>
    <definedName name="Tipo_4.1.C_Prevención_del_consumo_de_sustancias_psicoactivas_y_el_microtráfico_en_las_zonas_de_desarrollo_turístico_Desarrollos_Tecnológicos">Listas!$BR$675:$BR$676</definedName>
    <definedName name="Tipo_4.1.C_Prevención_del_consumo_de_sustancias_psicoactivas_y_el_microtráfico_en_las_zonas_de_desarrollo_turístico_Dotaciones_o_Beneficios">Listas!$BR$692</definedName>
    <definedName name="Tipo_4.1.C_Prevención_del_consumo_de_sustancias_psicoactivas_y_el_microtráfico_en_las_zonas_de_desarrollo_turístico_Eventos">Tabla362[Tipo_4.1.C_Prevención_del_consumo_de_sustancias_psicoactivas_y_el_microtráfico_en_las_zonas_de_desarrollo_turístico_Eventos]</definedName>
    <definedName name="Tipo_4.1.C_Prevención_del_consumo_de_sustancias_psicoactivas_y_el_microtráfico_en_las_zonas_de_desarrollo_turístico_Gastos_de_viajes">Listas!$BR$680:$BR$681</definedName>
    <definedName name="Tipo_4.1.C_Prevención_del_consumo_de_sustancias_psicoactivas_y_el_microtráfico_en_las_zonas_de_desarrollo_turístico_Material">Listas!$BR$661:$BR$664</definedName>
    <definedName name="Tipo_4.1.C_Prevención_del_consumo_de_sustancias_psicoactivas_y_el_microtráfico_en_las_zonas_de_desarrollo_turístico_Otros">Listas!$BR$704</definedName>
    <definedName name="Tipo_4.1.C_Prevención_del_consumo_de_sustancias_psicoactivas_y_el_microtráfico_en_las_zonas_de_desarrollo_turístico_Personal" localSheetId="11">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4">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2">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Tabla284[Tipo_4.1.C_Prevención_del_consumo_de_sustancias_psicoactivas_y_el_microtráfico_en_las_zonas_de_desarrollo_turístico_Personal]</definedName>
    <definedName name="Tipo_4.1.C_Prevención_del_consumo_de_sustancias_psicoactivas_y_el_microtráfico_en_las_zonas_de_desarrollo_turístico_Pólizas">Listas!$BR$700</definedName>
    <definedName name="Tipo_4.1.C_Prevención_del_consumo_de_sustancias_psicoactivas_y_el_microtráfico_en_las_zonas_de_desarrollo_turístico_productos" localSheetId="14">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 localSheetId="12">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ublicidad">Listas!$BR$670:$BR$671</definedName>
    <definedName name="Tipo_4.1.C_Prevención_del_consumo_de_sustancias_psicoactivas_y_el_microtráfico_en_las_zonas_de_desarrollo_turístico_resultados" localSheetId="14">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 localSheetId="12">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Tabla1202[Tipo_4.1.C_Prevención_del_consumo_de_sustancias_psicoactivas_y_el_microtráfico_en_las_zonas_de_desarrollo_turístico_resultados]</definedName>
    <definedName name="Tipo_4.1.D_Proyectos_relacionados_con_la_implementación_de_programas_de_seguridad_turística_y_la_protección_de_los_derechos_y_deberes_de_los_turistas_y_prestadores_de_servicios_turísticos">Listas!$BS$744:$BS$750</definedName>
    <definedName name="Tipo_4.1.D_Proyectos_relacionados_con_la_implementación_de_programas_de_seguridad_turística_y_la_protección_de_los_derechos_y_deberes_de_los_turistas_y_prestadores_de_servicios_turísticos_Construcción_y_o_mantenimiento_de_Obra">Listas!$BS$710</definedName>
    <definedName name="Tipo_4.1.D_Proyectos_relacionados_con_la_implementación_de_programas_de_seguridad_turística_y_la_protección_de_los_derechos_y_deberes_de_los_turistas_y_prestadores_de_servicios_turísticos_Desarrollos_Tecnológicos">Listas!$BS$675:$BS$676</definedName>
    <definedName name="Tipo_4.1.D_Proyectos_relacionados_con_la_implementación_de_programas_de_seguridad_turística_y_la_protección_de_los_derechos_y_deberes_de_los_turistas_y_prestadores_de_servicios_turísticos_Dotaciones_o_Beneficios">Listas!$BS$692</definedName>
    <definedName name="Tipo_4.1.D_Proyectos_relacionados_con_la_implementación_de_programas_de_seguridad_turística_y_la_protección_de_los_derechos_y_deberes_de_los_turistas_y_prestadores_de_servicios_turísticos_Eventos">Tabla363[Tipo_4.1.D_Proyectos_relacionados_con_la_implementación_de_programas_de_seguridad_turística_y_la_protección_de_los_derechos_y_deberes_de_los_turistas_y_prestadores_de_servicios_turísticos_Eventos]</definedName>
    <definedName name="Tipo_4.1.D_Proyectos_relacionados_con_la_implementación_de_programas_de_seguridad_turística_y_la_protección_de_los_derechos_y_deberes_de_los_turistas_y_prestadores_de_servicios_turísticos_Gastos_de_viajes">Listas!$BS$680:$BS$681</definedName>
    <definedName name="Tipo_4.1.D_Proyectos_relacionados_con_la_implementación_de_programas_de_seguridad_turística_y_la_protección_de_los_derechos_y_deberes_de_los_turistas_y_prestadores_de_servicios_turísticos_Material">Listas!$BS$661:$BS$664</definedName>
    <definedName name="Tipo_4.1.D_Proyectos_relacionados_con_la_implementación_de_programas_de_seguridad_turística_y_la_protección_de_los_derechos_y_deberes_de_los_turistas_y_prestadores_de_servicios_turísticos_Otros">Listas!$BS$704</definedName>
    <definedName name="Tipo_4.1.D_Proyectos_relacionados_con_la_implementación_de_programas_de_seguridad_turística_y_la_protección_de_los_derechos_y_deberes_de_los_turistas_y_prestadores_de_servicios_turísticos_Personal" localSheetId="11">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4">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2">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ólizas">Listas!$BS$700</definedName>
    <definedName name="Tipo_4.1.D_Proyectos_relacionados_con_la_implementación_de_programas_de_seguridad_turística_y_la_protección_de_los_derechos_y_deberes_de_los_turistas_y_prestadores_de_servicios_turísticos_productos" localSheetId="14">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 localSheetId="12">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ublicidad">Listas!$BS$670:$BS$671</definedName>
    <definedName name="Tipo_4.1.D_Proyectos_relacionados_con_la_implementación_de_programas_de_seguridad_turística_y_la_protección_de_los_derechos_y_deberes_de_los_turistas_y_prestadores_de_servicios_turísticos_resultados" localSheetId="14">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 localSheetId="12">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Tabla1203[Tipo_4.1.D_Proyectos_relacionados_con_la_implementación_de_programas_de_seguridad_turística_y_la_protección_de_los_derechos_y_deberes_de_los_turistas_y_prestadores_de_servicios_turísticos_resultados]</definedName>
    <definedName name="Tipo_4.1.E_Estrategias_que_promuevan_el_turismo_sostenible">Listas!$BT$744:$BT$750</definedName>
    <definedName name="Tipo_4.1.E_Estrategias_que_promuevan_el_turismo_sostenible_Construcción_y_o_mantenimiento_de_Obra">Listas!$BT$710</definedName>
    <definedName name="Tipo_4.1.E_Estrategias_que_promuevan_el_turismo_sostenible_Desarrollos_Tecnológicos">Listas!$BT$675:$BT$676</definedName>
    <definedName name="Tipo_4.1.E_Estrategias_que_promuevan_el_turismo_sostenible_Dotaciones_o_Beneficios">Listas!$BT$692</definedName>
    <definedName name="Tipo_4.1.E_Estrategias_que_promuevan_el_turismo_sostenible_Eventos">Tabla364[Tipo_4.1.E_Estrategias_que_promuevan_el_turismo_sostenible_Eventos]</definedName>
    <definedName name="Tipo_4.1.E_Estrategias_que_promuevan_el_turismo_sostenible_Gastos_de_viajes">Listas!$BT$680:$BT$681</definedName>
    <definedName name="Tipo_4.1.E_Estrategias_que_promuevan_el_turismo_sostenible_Material">Listas!$BT$661:$BT$664</definedName>
    <definedName name="Tipo_4.1.E_Estrategias_que_promuevan_el_turismo_sostenible_Otros">Listas!$BT$704</definedName>
    <definedName name="Tipo_4.1.E_Estrategias_que_promuevan_el_turismo_sostenible_Personal" localSheetId="11">Tabla286[Tipo_4.1.E_Estrategias_que_promuevan_el_turismo_sostenible_Personal]</definedName>
    <definedName name="Tipo_4.1.E_Estrategias_que_promuevan_el_turismo_sostenible_Personal" localSheetId="14">Tabla286[Tipo_4.1.E_Estrategias_que_promuevan_el_turismo_sostenible_Personal]</definedName>
    <definedName name="Tipo_4.1.E_Estrategias_que_promuevan_el_turismo_sostenible_Personal" localSheetId="12">Tabla286[Tipo_4.1.E_Estrategias_que_promuevan_el_turismo_sostenible_Personal]</definedName>
    <definedName name="Tipo_4.1.E_Estrategias_que_promuevan_el_turismo_sostenible_Personal">Tabla286[Tipo_4.1.E_Estrategias_que_promuevan_el_turismo_sostenible_Personal]</definedName>
    <definedName name="Tipo_4.1.E_Estrategias_que_promuevan_el_turismo_sostenible_Pólizas">Listas!$BT$700</definedName>
    <definedName name="Tipo_4.1.E_Estrategias_que_promuevan_el_turismo_sostenible_productos" localSheetId="14">Tabla1281[Tipo_4.1.E_Estrategias_que_promuevan_el_turismo_sostenible_productos]</definedName>
    <definedName name="Tipo_4.1.E_Estrategias_que_promuevan_el_turismo_sostenible_productos" localSheetId="12">Tabla1281[Tipo_4.1.E_Estrategias_que_promuevan_el_turismo_sostenible_productos]</definedName>
    <definedName name="Tipo_4.1.E_Estrategias_que_promuevan_el_turismo_sostenible_productos">Tabla1281[Tipo_4.1.E_Estrategias_que_promuevan_el_turismo_sostenible_productos]</definedName>
    <definedName name="Tipo_4.1.E_Estrategias_que_promuevan_el_turismo_sostenible_Publicidad">Listas!$BT$670:$BT$671</definedName>
    <definedName name="Tipo_4.1.E_Estrategias_que_promuevan_el_turismo_sostenible_resultados" localSheetId="14">Tabla1204[Tipo_4.1.E_Estrategias_que_promuevan_el_turismo_sostenible_resultados]</definedName>
    <definedName name="Tipo_4.1.E_Estrategias_que_promuevan_el_turismo_sostenible_resultados" localSheetId="12">Tabla1204[Tipo_4.1.E_Estrategias_que_promuevan_el_turismo_sostenible_resultados]</definedName>
    <definedName name="Tipo_4.1.E_Estrategias_que_promuevan_el_turismo_sostenible_resultados">Tabla1204[Tipo_4.1.E_Estrategias_que_promuevan_el_turismo_sostenible_resultados]</definedName>
    <definedName name="Tipo_4.1.F_Protección_del_bienestar_animal">Listas!$BU$744:$BU$750</definedName>
    <definedName name="Tipo_4.1.F_Protección_del_bienestar_animal_Construcción_y_o_mantenimiento_de_Obra">Listas!$BU$710</definedName>
    <definedName name="Tipo_4.1.F_Protección_del_bienestar_animal_Desarrollos_Tecnológicos">Listas!$BU$675:$BU$676</definedName>
    <definedName name="Tipo_4.1.F_Protección_del_bienestar_animal_Dotaciones_o_Beneficios">Listas!$BU$692</definedName>
    <definedName name="Tipo_4.1.F_Protección_del_bienestar_animal_Eventos">Tabla365[Tipo_4.1.F_Protección_del_bienestar_animal_Eventos]</definedName>
    <definedName name="Tipo_4.1.F_Protección_del_bienestar_animal_Gastos_de_viajes">Listas!$BU$680:$BU$681</definedName>
    <definedName name="Tipo_4.1.F_Protección_del_bienestar_animal_Material">Listas!$BU$661:$BU$664</definedName>
    <definedName name="Tipo_4.1.F_Protección_del_bienestar_animal_Otros">Listas!$BU$704</definedName>
    <definedName name="Tipo_4.1.F_Protección_del_bienestar_animal_Personal" localSheetId="11">Tabla287[Tipo_4.1.F_Protección_del_bienestar_animal_Personal]</definedName>
    <definedName name="Tipo_4.1.F_Protección_del_bienestar_animal_Personal" localSheetId="14">Tabla287[Tipo_4.1.F_Protección_del_bienestar_animal_Personal]</definedName>
    <definedName name="Tipo_4.1.F_Protección_del_bienestar_animal_Personal" localSheetId="12">Tabla287[Tipo_4.1.F_Protección_del_bienestar_animal_Personal]</definedName>
    <definedName name="Tipo_4.1.F_Protección_del_bienestar_animal_Personal">Tabla287[Tipo_4.1.F_Protección_del_bienestar_animal_Personal]</definedName>
    <definedName name="Tipo_4.1.F_Protección_del_bienestar_animal_Pólizas">Listas!$BU$700</definedName>
    <definedName name="Tipo_4.1.F_Protección_del_bienestar_animal_productos" localSheetId="14">Tabla1282[Tipo_4.1.F_Protección_del_bienestar_animal_productos]</definedName>
    <definedName name="Tipo_4.1.F_Protección_del_bienestar_animal_productos" localSheetId="12">Tabla1282[Tipo_4.1.F_Protección_del_bienestar_animal_productos]</definedName>
    <definedName name="Tipo_4.1.F_Protección_del_bienestar_animal_productos">Tabla1282[Tipo_4.1.F_Protección_del_bienestar_animal_productos]</definedName>
    <definedName name="Tipo_4.1.F_Protección_del_bienestar_animal_Publicidad">Listas!$BU$670:$BU$671</definedName>
    <definedName name="Tipo_4.1.F_Protección_del_bienestar_animal_resultados" localSheetId="14">Tabla1205[Tipo_4.1.F_Protección_del_bienestar_animal_resultados]</definedName>
    <definedName name="Tipo_4.1.F_Protección_del_bienestar_animal_resultados" localSheetId="12">Tabla1205[Tipo_4.1.F_Protección_del_bienestar_animal_resultados]</definedName>
    <definedName name="Tipo_4.1.F_Protección_del_bienestar_animal_resultados">Tabla1205[Tipo_4.1.F_Protección_del_bienestar_animal_resultados]</definedName>
    <definedName name="Tipo_4.1.G_Prevención_del_tráfico_de_flora_y_fauna">Listas!$BV$744:$BV$750</definedName>
    <definedName name="Tipo_4.1.G_Prevención_del_tráfico_de_flora_y_fauna_Construcción_y_o_mantenimiento_de_Obra">Listas!$BV$710</definedName>
    <definedName name="Tipo_4.1.G_Prevención_del_tráfico_de_flora_y_fauna_Desarrollos_Tecnológicos">Listas!$BV$675:$BV$676</definedName>
    <definedName name="Tipo_4.1.G_Prevención_del_tráfico_de_flora_y_fauna_Dotaciones_o_Beneficios">Listas!$BV$692</definedName>
    <definedName name="Tipo_4.1.G_Prevención_del_tráfico_de_flora_y_fauna_Eventos">Tabla366[Tipo_4.1.G_Prevención_del_tráfico_de_flora_y_fauna_Eventos]</definedName>
    <definedName name="Tipo_4.1.G_Prevención_del_tráfico_de_flora_y_fauna_Gastos_de_viajes">Listas!$BV$680:$BV$681</definedName>
    <definedName name="Tipo_4.1.G_Prevención_del_tráfico_de_flora_y_fauna_Material">Listas!$BV$661:$BV$664</definedName>
    <definedName name="Tipo_4.1.G_Prevención_del_tráfico_de_flora_y_fauna_Otros">Listas!$BV$704</definedName>
    <definedName name="Tipo_4.1.G_Prevención_del_tráfico_de_flora_y_fauna_Personal" localSheetId="11">Tabla288[Tipo_4.1.G_Prevención_del_tráfico_de_flora_y_fauna_Personal]</definedName>
    <definedName name="Tipo_4.1.G_Prevención_del_tráfico_de_flora_y_fauna_Personal" localSheetId="14">Tabla288[Tipo_4.1.G_Prevención_del_tráfico_de_flora_y_fauna_Personal]</definedName>
    <definedName name="Tipo_4.1.G_Prevención_del_tráfico_de_flora_y_fauna_Personal" localSheetId="12">Tabla288[Tipo_4.1.G_Prevención_del_tráfico_de_flora_y_fauna_Personal]</definedName>
    <definedName name="Tipo_4.1.G_Prevención_del_tráfico_de_flora_y_fauna_Personal">Tabla288[Tipo_4.1.G_Prevención_del_tráfico_de_flora_y_fauna_Personal]</definedName>
    <definedName name="Tipo_4.1.G_Prevención_del_tráfico_de_flora_y_fauna_Pólizas">Listas!$BV$700</definedName>
    <definedName name="Tipo_4.1.G_Prevención_del_tráfico_de_flora_y_fauna_productos" localSheetId="14">Tabla1283[Tipo_4.1.G_Prevención_del_tráfico_de_flora_y_fauna_productos]</definedName>
    <definedName name="Tipo_4.1.G_Prevención_del_tráfico_de_flora_y_fauna_productos" localSheetId="12">Tabla1283[Tipo_4.1.G_Prevención_del_tráfico_de_flora_y_fauna_productos]</definedName>
    <definedName name="Tipo_4.1.G_Prevención_del_tráfico_de_flora_y_fauna_productos">Tabla1283[Tipo_4.1.G_Prevención_del_tráfico_de_flora_y_fauna_productos]</definedName>
    <definedName name="Tipo_4.1.G_Prevención_del_tráfico_de_flora_y_fauna_Publicidad">Listas!$BV$670:$BV$671</definedName>
    <definedName name="Tipo_4.1.G_Prevención_del_tráfico_de_flora_y_fauna_resultados" localSheetId="14">Tabla1206[Tipo_4.1.G_Prevención_del_tráfico_de_flora_y_fauna_resultados]</definedName>
    <definedName name="Tipo_4.1.G_Prevención_del_tráfico_de_flora_y_fauna_resultados" localSheetId="12">Tabla1206[Tipo_4.1.G_Prevención_del_tráfico_de_flora_y_fauna_resultados]</definedName>
    <definedName name="Tipo_4.1.G_Prevención_del_tráfico_de_flora_y_fauna_resultados">Tabla1206[Tipo_4.1.G_Prevención_del_tráfico_de_flora_y_fauna_resultados]</definedName>
    <definedName name="Tipo_4.1.H_Proyectos_que_promuevan_prácticas_de_comercio_justo">Listas!$BW$744:$BW$750</definedName>
    <definedName name="Tipo_4.1.H_Proyectos_que_promuevan_prácticas_de_comercio_justo_Construcción_y_o_mantenimiento_de_Obra">Listas!$BW$710</definedName>
    <definedName name="Tipo_4.1.H_Proyectos_que_promuevan_prácticas_de_comercio_justo_Desarrollos_Tecnológicos">Listas!$BW$675:$BW$676</definedName>
    <definedName name="Tipo_4.1.H_Proyectos_que_promuevan_prácticas_de_comercio_justo_Dotaciones_o_Beneficios">Listas!$BW$692</definedName>
    <definedName name="Tipo_4.1.H_Proyectos_que_promuevan_prácticas_de_comercio_justo_Eventos">Tabla367[Tipo_4.1.H_Proyectos_que_promuevan_prácticas_de_comercio_justo_Eventos]</definedName>
    <definedName name="Tipo_4.1.H_Proyectos_que_promuevan_prácticas_de_comercio_justo_Gastos_de_viajes">Listas!$BW$680:$BW$681</definedName>
    <definedName name="Tipo_4.1.H_Proyectos_que_promuevan_prácticas_de_comercio_justo_Material">Listas!$BW$661:$BW$664</definedName>
    <definedName name="Tipo_4.1.H_Proyectos_que_promuevan_prácticas_de_comercio_justo_Otros">Listas!$BW$704</definedName>
    <definedName name="Tipo_4.1.H_Proyectos_que_promuevan_prácticas_de_comercio_justo_Personal" localSheetId="11">Tabla289[Tipo_4.1.H_Proyectos_que_promuevan_prácticas_de_comercio_justo_Personal]</definedName>
    <definedName name="Tipo_4.1.H_Proyectos_que_promuevan_prácticas_de_comercio_justo_Personal" localSheetId="14">Tabla289[Tipo_4.1.H_Proyectos_que_promuevan_prácticas_de_comercio_justo_Personal]</definedName>
    <definedName name="Tipo_4.1.H_Proyectos_que_promuevan_prácticas_de_comercio_justo_Personal" localSheetId="12">Tabla289[Tipo_4.1.H_Proyectos_que_promuevan_prácticas_de_comercio_justo_Personal]</definedName>
    <definedName name="Tipo_4.1.H_Proyectos_que_promuevan_prácticas_de_comercio_justo_Personal">Tabla289[Tipo_4.1.H_Proyectos_que_promuevan_prácticas_de_comercio_justo_Personal]</definedName>
    <definedName name="Tipo_4.1.H_Proyectos_que_promuevan_prácticas_de_comercio_justo_Pólizas">Listas!$BW$700</definedName>
    <definedName name="Tipo_4.1.H_Proyectos_que_promuevan_prácticas_de_comercio_justo_productos" localSheetId="14">Tabla1284[Tipo_4.1.H_Proyectos_que_promuevan_prácticas_de_comercio_justo_productos]</definedName>
    <definedName name="Tipo_4.1.H_Proyectos_que_promuevan_prácticas_de_comercio_justo_productos" localSheetId="12">Tabla1284[Tipo_4.1.H_Proyectos_que_promuevan_prácticas_de_comercio_justo_productos]</definedName>
    <definedName name="Tipo_4.1.H_Proyectos_que_promuevan_prácticas_de_comercio_justo_productos">Tabla1284[Tipo_4.1.H_Proyectos_que_promuevan_prácticas_de_comercio_justo_productos]</definedName>
    <definedName name="Tipo_4.1.H_Proyectos_que_promuevan_prácticas_de_comercio_justo_Publicidad">Listas!$BW$670:$BW$671</definedName>
    <definedName name="Tipo_4.1.H_Proyectos_que_promuevan_prácticas_de_comercio_justo_resultados" localSheetId="14">Tabla1207[Tipo_4.1.H_Proyectos_que_promuevan_prácticas_de_comercio_justo_resultados]</definedName>
    <definedName name="Tipo_4.1.H_Proyectos_que_promuevan_prácticas_de_comercio_justo_resultados" localSheetId="12">Tabla1207[Tipo_4.1.H_Proyectos_que_promuevan_prácticas_de_comercio_justo_resultados]</definedName>
    <definedName name="Tipo_4.1.H_Proyectos_que_promuevan_prácticas_de_comercio_justo_resultados">Tabla1207[Tipo_4.1.H_Proyectos_que_promuevan_prácticas_de_comercio_justo_resultados]</definedName>
    <definedName name="Tipo_4.1.I_Otro_tipo_de_proyectos_que_mitiguen_efectos_negativos_y_promuevan_el_desarrollo_responsable_del_turismo">Listas!$BY$744:$BY$750</definedName>
    <definedName name="Tipo_4.1.I_Otro_tipo_de_proyectos_que_mitiguen_efectos_negativos_y_promuevan_el_desarrollo_responsable_del_turismo_Construcción_y_o_mantenimiento_de_Obra">Listas!$BY$710</definedName>
    <definedName name="Tipo_4.1.I_Otro_tipo_de_proyectos_que_mitiguen_efectos_negativos_y_promuevan_el_desarrollo_responsable_del_turismo_Desarrollos_Tecnológicos">Listas!$BY$675:$BY$676</definedName>
    <definedName name="Tipo_4.1.I_Otro_tipo_de_proyectos_que_mitiguen_efectos_negativos_y_promuevan_el_desarrollo_responsable_del_turismo_Dotaciones_o_Beneficios">Listas!$BY$692</definedName>
    <definedName name="Tipo_4.1.I_Otro_tipo_de_proyectos_que_mitiguen_efectos_negativos_y_promuevan_el_desarrollo_responsable_del_turismo_Eventos">Tabla369[Tipo_4.1.I_Otro_tipo_de_proyectos_que_mitiguen_efectos_negativos_y_promuevan_el_desarrollo_responsable_del_turismo_Eventos]</definedName>
    <definedName name="Tipo_4.1.I_Otro_tipo_de_proyectos_que_mitiguen_efectos_negativos_y_promuevan_el_desarrollo_responsable_del_turismo_Gastos_de_viajes">Listas!$BY$680:$BY$681</definedName>
    <definedName name="Tipo_4.1.I_Otro_tipo_de_proyectos_que_mitiguen_efectos_negativos_y_promuevan_el_desarrollo_responsable_del_turismo_Material">Listas!$BY$661:$BY$664</definedName>
    <definedName name="Tipo_4.1.I_Otro_tipo_de_proyectos_que_mitiguen_efectos_negativos_y_promuevan_el_desarrollo_responsable_del_turismo_Otros">Listas!$BY$704</definedName>
    <definedName name="Tipo_4.1.I_Otro_tipo_de_proyectos_que_mitiguen_efectos_negativos_y_promuevan_el_desarrollo_responsable_del_turismo_Personal" localSheetId="11">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4">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2">Tabla292[Tipo_4.1.I_Otro_tipo_de_proyectos_que_mitiguen_efectos_negativos_y_promuevan_el_desarrollo_responsable_del_turismo_Personal]</definedName>
    <definedName name="Tipo_4.1.I_Otro_tipo_de_proyectos_que_mitiguen_efectos_negativos_y_promuevan_el_desarrollo_responsable_del_turismo_Personal">Tabla292[Tipo_4.1.I_Otro_tipo_de_proyectos_que_mitiguen_efectos_negativos_y_promuevan_el_desarrollo_responsable_del_turismo_Personal]</definedName>
    <definedName name="Tipo_4.1.I_Otro_tipo_de_proyectos_que_mitiguen_efectos_negativos_y_promuevan_el_desarrollo_responsable_del_turismo_Pólizas">Listas!$BY$700</definedName>
    <definedName name="Tipo_4.1.I_Otro_tipo_de_proyectos_que_mitiguen_efectos_negativos_y_promuevan_el_desarrollo_responsable_del_turismo_productos" localSheetId="14">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 localSheetId="12">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Tabla1286[Tipo_4.1.I_Otro_tipo_de_proyectos_que_mitiguen_efectos_negativos_y_promuevan_el_desarrollo_responsable_del_turismo_productos]</definedName>
    <definedName name="Tipo_4.1.I_Otro_tipo_de_proyectos_que_mitiguen_efectos_negativos_y_promuevan_el_desarrollo_responsable_del_turismo_Publicidad">Listas!$BY$670:$BY$671</definedName>
    <definedName name="Tipo_4.1.I_Otro_tipo_de_proyectos_que_mitiguen_efectos_negativos_y_promuevan_el_desarrollo_responsable_del_turismo_resultados" localSheetId="14">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 localSheetId="12">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Tabla1209[Tipo_4.1.I_Otro_tipo_de_proyectos_que_mitiguen_efectos_negativos_y_promuevan_el_desarrollo_responsable_del_turismo_resultados]</definedName>
    <definedName name="Tipo_4.2.A__Operación_de_programas_que_faciliten_la_realización_de_actividades_turísticas_a_grupos_poblacionales_específicos_entre_ellos_el_programa_de_Tarjeta_Joven_y_Mi_primer_viaje">Listas!$BZ$744:$BZ$749</definedName>
    <definedName name="Tipo_4.2.A__Operación_de_programas_que_faciliten_la_realización_de_actividades_turísticas_a_grupos_poblacionales_específicos_entre_ellos_el_programa_de_Tarjeta_Joven_y_Mi_primer_viaje_Construcción_y_o_mantenimiento_de_Obra">Listas!$BZ$710</definedName>
    <definedName name="Tipo_4.2.A__Operación_de_programas_que_faciliten_la_realización_de_actividades_turísticas_a_grupos_poblacionales_específicos_entre_ellos_el_programa_de_Tarjeta_Joven_y_Mi_primer_viaje_Desarrollos_Tecnológicos">Listas!$BZ$675</definedName>
    <definedName name="Tipo_4.2.A__Operación_de_programas_que_faciliten_la_realización_de_actividades_turísticas_a_grupos_poblacionales_específicos_entre_ellos_el_programa_de_Tarjeta_Joven_y_Mi_primer_viaje_Dotaciones_o_Beneficios">Listas!$BZ$692</definedName>
    <definedName name="Tipo_4.2.A__Operación_de_programas_que_faciliten_la_realización_de_actividades_turísticas_a_grupos_poblacionales_específicos_entre_ellos_el_programa_de_Tarjeta_Joven_y_Mi_primer_viaje_Eventos">Tabla370[Tipo_4.2.A__Operación_de_programas_que_faciliten_la_realización_de_actividades_turísticas_a_grupos_poblacionales_específicos_entre_ellos_el_programa_de_Tarjeta_Joven_y_Mi_primer_viaje_Eventos]</definedName>
    <definedName name="Tipo_4.2.A__Operación_de_programas_que_faciliten_la_realización_de_actividades_turísticas_a_grupos_poblacionales_específicos_entre_ellos_el_programa_de_Tarjeta_Joven_y_Mi_primer_viaje_Gastos_de_viajes">Listas!$BZ$680:$BZ$681</definedName>
    <definedName name="Tipo_4.2.A__Operación_de_programas_que_faciliten_la_realización_de_actividades_turísticas_a_grupos_poblacionales_específicos_entre_ellos_el_programa_de_Tarjeta_Joven_y_Mi_primer_viaje_Material">Listas!$BZ$661:$BZ$664</definedName>
    <definedName name="Tipo_4.2.A__Operación_de_programas_que_faciliten_la_realización_de_actividades_turísticas_a_grupos_poblacionales_específicos_entre_ellos_el_programa_de_Tarjeta_Joven_y_Mi_primer_viaje_Otros">Listas!$BZ$704</definedName>
    <definedName name="Tipo_4.2.A__Operación_de_programas_que_faciliten_la_realización_de_actividades_turísticas_a_grupos_poblacionales_específicos_entre_ellos_el_programa_de_Tarjeta_Joven_y_Mi_primer_viaje_Personal" localSheetId="11">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4">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2">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ólizas">Listas!$BZ$700</definedName>
    <definedName name="Tipo_4.2.A__Operación_de_programas_que_faciliten_la_realización_de_actividades_turísticas_a_grupos_poblacionales_específicos_entre_ellos_el_programa_de_Tarjeta_Joven_y_Mi_primer_viaje_productos" localSheetId="14">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 localSheetId="12">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ublicidad">Listas!$BZ$670:$BZ$671</definedName>
    <definedName name="Tipo_4.2.A__Operación_de_programas_que_faciliten_la_realización_de_actividades_turísticas_a_grupos_poblacionales_específicos_entre_ellos_el_programa_de_Tarjeta_Joven_y_Mi_primer_viaje_resultados" localSheetId="14">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 localSheetId="12">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Tabla1210[Tipo_4.2.A__Operación_de_programas_que_faciliten_la_realización_de_actividades_turísticas_a_grupos_poblacionales_específicos_entre_ellos_el_programa_de_Tarjeta_Joven_y_Mi_primer_viaje_resultados]</definedName>
    <definedName name="Tipo_4.2.B_Estímulos_para_actores_de_la_economía_popular_relacionados_con_la_cadena_de_valor_del_turismo">Listas!$CA$744:$CA$749</definedName>
    <definedName name="Tipo_4.2.B_Estímulos_para_actores_de_la_economía_popular_relacionados_con_la_cadena_de_valor_del_turismo_Construcción_y_o_mantenimiento_de_Obra">Listas!$CA$710</definedName>
    <definedName name="Tipo_4.2.B_Estímulos_para_actores_de_la_economía_popular_relacionados_con_la_cadena_de_valor_del_turismo_Desarrollos_Tecnológicos">Listas!$CA$675</definedName>
    <definedName name="Tipo_4.2.B_Estímulos_para_actores_de_la_economía_popular_relacionados_con_la_cadena_de_valor_del_turismo_Dotaciones_o_Beneficios">Listas!$CA$692</definedName>
    <definedName name="Tipo_4.2.B_Estímulos_para_actores_de_la_economía_popular_relacionados_con_la_cadena_de_valor_del_turismo_Eventos">Tabla371[Tipo_4.2.B_Estímulos_para_actores_de_la_economía_popular_relacionados_con_la_cadena_de_valor_del_turismo_Eventos]</definedName>
    <definedName name="Tipo_4.2.B_Estímulos_para_actores_de_la_economía_popular_relacionados_con_la_cadena_de_valor_del_turismo_Gastos_de_viajes">Listas!$CA$680:$CA$681</definedName>
    <definedName name="Tipo_4.2.B_Estímulos_para_actores_de_la_economía_popular_relacionados_con_la_cadena_de_valor_del_turismo_Material">Listas!$CA$661:$CA$664</definedName>
    <definedName name="Tipo_4.2.B_Estímulos_para_actores_de_la_economía_popular_relacionados_con_la_cadena_de_valor_del_turismo_Otros">Listas!$CA$704</definedName>
    <definedName name="Tipo_4.2.B_Estímulos_para_actores_de_la_economía_popular_relacionados_con_la_cadena_de_valor_del_turismo_Pólizas">Listas!$CA$700</definedName>
    <definedName name="Tipo_4.2.B_Estímulos_para_actores_de_la_economía_popular_relacionados_con_la_cadena_de_valor_del_turismo_productos" localSheetId="14">Tabla1288[Tipo_4.2.B_Estímulos_para_actores_de_la_economía_popular_relacionados_con_la_cadena_de_valor_del_turismo_productos]</definedName>
    <definedName name="Tipo_4.2.B_Estímulos_para_actores_de_la_economía_popular_relacionados_con_la_cadena_de_valor_del_turismo_productos" localSheetId="12">Tabla1288[Tipo_4.2.B_Estímulos_para_actores_de_la_economía_popular_relacionados_con_la_cadena_de_valor_del_turismo_productos]</definedName>
    <definedName name="Tipo_4.2.B_Estímulos_para_actores_de_la_economía_popular_relacionados_con_la_cadena_de_valor_del_turismo_productos">Tabla1288[Tipo_4.2.B_Estímulos_para_actores_de_la_economía_popular_relacionados_con_la_cadena_de_valor_del_turismo_productos]</definedName>
    <definedName name="Tipo_4.2.B_Estímulos_para_actores_de_la_economía_popular_relacionados_con_la_cadena_de_valor_del_turismo_Publicidad">Listas!$CA$670:$CA$671</definedName>
    <definedName name="Tipo_4.2.B_Estímulos_para_actores_de_la_economía_popular_relacionados_con_la_cadena_de_valor_del_turismo_que_permitan_eliminar_barreras_de_acceso_a_instrumentos_de_mejoramiento_de_la_productividad_y_el_desarrollo_productivo_Personal" localSheetId="11">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4">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2">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Tabla294[Tipo_4.2.B_Estímulos_para_actores_de_la_economía_popular_relacionados_con_la_cadena_de_valor_del_turismo_Personal]</definedName>
    <definedName name="Tipo_4.2.B_Estímulos_para_actores_de_la_economía_popular_relacionados_con_la_cadena_de_valor_del_turismo_resultados" localSheetId="14">Tabla1211[Tipo_4.2.B_Estímulos_para_actores_de_la_economía_popular_relacionados_con_la_cadena_de_valor_del_turismo_resultados]</definedName>
    <definedName name="Tipo_4.2.B_Estímulos_para_actores_de_la_economía_popular_relacionados_con_la_cadena_de_valor_del_turismo_resultados" localSheetId="12">Tabla1211[Tipo_4.2.B_Estímulos_para_actores_de_la_economía_popular_relacionados_con_la_cadena_de_valor_del_turismo_resultados]</definedName>
    <definedName name="Tipo_4.2.B_Estímulos_para_actores_de_la_economía_popular_relacionados_con_la_cadena_de_valor_del_turismo_resultados">Tabla1211[Tipo_4.2.B_Estímulos_para_actores_de_la_economía_popular_relacionados_con_la_cadena_de_valor_del_turismo_resultados]</definedName>
    <definedName name="Tipo_4.2.C_Proyectos_orientados_a_la_promoción_del_turismo_accesible_en_destinos_y_atractivos_turísticos">Listas!$CB$744:$CB$749</definedName>
    <definedName name="Tipo_4.2.C_Proyectos_orientados_a_la_promoción_del_turismo_accesible_en_destinos_y_atractivos_turísticos_Construcción_y_o_mantenimiento_de_Obra">Listas!$CB$710</definedName>
    <definedName name="Tipo_4.2.C_Proyectos_orientados_a_la_promoción_del_turismo_accesible_en_destinos_y_atractivos_turísticos_Desarrollos_Tecnológicos">Listas!$CB$675</definedName>
    <definedName name="Tipo_4.2.C_Proyectos_orientados_a_la_promoción_del_turismo_accesible_en_destinos_y_atractivos_turísticos_Dotaciones_o_Beneficios">Listas!$CB$692</definedName>
    <definedName name="Tipo_4.2.C_Proyectos_orientados_a_la_promoción_del_turismo_accesible_en_destinos_y_atractivos_turísticos_Eventos">Tabla372[Tipo_4.2.C_Proyectos_orientados_a_la_promoción_del_turismo_accesible_en_destinos_y_atractivos_turísticos_Eventos]</definedName>
    <definedName name="Tipo_4.2.C_Proyectos_orientados_a_la_promoción_del_turismo_accesible_en_destinos_y_atractivos_turísticos_Gastos_de_viajes">Listas!$CB$680:$CB$681</definedName>
    <definedName name="Tipo_4.2.C_Proyectos_orientados_a_la_promoción_del_turismo_accesible_en_destinos_y_atractivos_turísticos_Material">Listas!$CB$661:$CB$664</definedName>
    <definedName name="Tipo_4.2.C_Proyectos_orientados_a_la_promoción_del_turismo_accesible_en_destinos_y_atractivos_turísticos_Otros">Listas!$CB$704</definedName>
    <definedName name="Tipo_4.2.C_Proyectos_orientados_a_la_promoción_del_turismo_accesible_en_destinos_y_atractivos_turísticos_Personal" localSheetId="11">Tabla295[Tipo_4.2.C_Proyectos_orientados_a_la_promoción_del_turismo_accesible_en_destinos_y_atractivos_turísticos_Personal]</definedName>
    <definedName name="Tipo_4.2.C_Proyectos_orientados_a_la_promoción_del_turismo_accesible_en_destinos_y_atractivos_turísticos_Personal" localSheetId="14">Tabla295[Tipo_4.2.C_Proyectos_orientados_a_la_promoción_del_turismo_accesible_en_destinos_y_atractivos_turísticos_Personal]</definedName>
    <definedName name="Tipo_4.2.C_Proyectos_orientados_a_la_promoción_del_turismo_accesible_en_destinos_y_atractivos_turísticos_Personal" localSheetId="12">Tabla295[Tipo_4.2.C_Proyectos_orientados_a_la_promoción_del_turismo_accesible_en_destinos_y_atractivos_turísticos_Personal]</definedName>
    <definedName name="Tipo_4.2.C_Proyectos_orientados_a_la_promoción_del_turismo_accesible_en_destinos_y_atractivos_turísticos_Personal">Tabla295[Tipo_4.2.C_Proyectos_orientados_a_la_promoción_del_turismo_accesible_en_destinos_y_atractivos_turísticos_Personal]</definedName>
    <definedName name="Tipo_4.2.C_Proyectos_orientados_a_la_promoción_del_turismo_accesible_en_destinos_y_atractivos_turísticos_Pólizas">Listas!$CB$700</definedName>
    <definedName name="Tipo_4.2.C_Proyectos_orientados_a_la_promoción_del_turismo_accesible_en_destinos_y_atractivos_turísticos_productos" localSheetId="14">Tabla1289[Tipo_4.2.C_Proyectos_orientados_a_la_promoción_del_turismo_accesible_en_destinos_y_atractivos_turísticos_productos]</definedName>
    <definedName name="Tipo_4.2.C_Proyectos_orientados_a_la_promoción_del_turismo_accesible_en_destinos_y_atractivos_turísticos_productos" localSheetId="12">Tabla1289[Tipo_4.2.C_Proyectos_orientados_a_la_promoción_del_turismo_accesible_en_destinos_y_atractivos_turísticos_productos]</definedName>
    <definedName name="Tipo_4.2.C_Proyectos_orientados_a_la_promoción_del_turismo_accesible_en_destinos_y_atractivos_turísticos_productos">Tabla1289[Tipo_4.2.C_Proyectos_orientados_a_la_promoción_del_turismo_accesible_en_destinos_y_atractivos_turísticos_productos]</definedName>
    <definedName name="Tipo_4.2.C_Proyectos_orientados_a_la_promoción_del_turismo_accesible_en_destinos_y_atractivos_turísticos_Publicidad">Listas!$CB$670:$CB$671</definedName>
    <definedName name="Tipo_4.2.C_Proyectos_orientados_a_la_promoción_del_turismo_accesible_en_destinos_y_atractivos_turísticos_resultados" localSheetId="14">Tabla1212[Tipo_4.2.C_Proyectos_orientados_a_la_promoción_del_turismo_accesible_en_destinos_y_atractivos_turísticos_resultados]</definedName>
    <definedName name="Tipo_4.2.C_Proyectos_orientados_a_la_promoción_del_turismo_accesible_en_destinos_y_atractivos_turísticos_resultados" localSheetId="12">Tabla1212[Tipo_4.2.C_Proyectos_orientados_a_la_promoción_del_turismo_accesible_en_destinos_y_atractivos_turísticos_resultados]</definedName>
    <definedName name="Tipo_4.2.C_Proyectos_orientados_a_la_promoción_del_turismo_accesible_en_destinos_y_atractivos_turísticos_resultados">Tabla1212[Tipo_4.2.C_Proyectos_orientados_a_la_promoción_del_turismo_accesible_en_destinos_y_atractivos_turísticos_resultados]</definedName>
    <definedName name="Tipo_4.2.D_Estrategias_de_promoción_para_el_desarrollo_del_turismo_social_en_Colombia">Listas!$CC$744:$CC$749</definedName>
    <definedName name="Tipo_4.2.D_Estrategias_de_promoción_para_el_desarrollo_del_turismo_social_en_Colombia_Construcción_y_o_mantenimiento_de_Obra">Listas!$CC$710</definedName>
    <definedName name="Tipo_4.2.D_Estrategias_de_promoción_para_el_desarrollo_del_turismo_social_en_Colombia_Desarrollos_Tecnológicos">Listas!$CC$675</definedName>
    <definedName name="Tipo_4.2.D_Estrategias_de_promoción_para_el_desarrollo_del_turismo_social_en_Colombia_Dotaciones_o_Beneficios">Listas!$CC$692</definedName>
    <definedName name="Tipo_4.2.D_Estrategias_de_promoción_para_el_desarrollo_del_turismo_social_en_Colombia_Eventos">Tabla373[Tipo_4.2.D_Estrategias_de_promoción_para_el_desarrollo_del_turismo_social_en_Colombia_Eventos]</definedName>
    <definedName name="Tipo_4.2.D_Estrategias_de_promoción_para_el_desarrollo_del_turismo_social_en_Colombia_Gastos_de_viajes">Listas!$CC$680:$CC$681</definedName>
    <definedName name="Tipo_4.2.D_Estrategias_de_promoción_para_el_desarrollo_del_turismo_social_en_Colombia_Material">Listas!$CC$661:$CC$664</definedName>
    <definedName name="Tipo_4.2.D_Estrategias_de_promoción_para_el_desarrollo_del_turismo_social_en_Colombia_Otros">Listas!$CC$704</definedName>
    <definedName name="Tipo_4.2.D_Estrategias_de_promoción_para_el_desarrollo_del_turismo_social_en_Colombia_Personal" localSheetId="11">Tabla296[Tipo_4.2.D_Estrategias_de_promoción_para_el_desarrollo_del_turismo_social_en_Colombia_Personal]</definedName>
    <definedName name="Tipo_4.2.D_Estrategias_de_promoción_para_el_desarrollo_del_turismo_social_en_Colombia_Personal" localSheetId="14">Tabla296[Tipo_4.2.D_Estrategias_de_promoción_para_el_desarrollo_del_turismo_social_en_Colombia_Personal]</definedName>
    <definedName name="Tipo_4.2.D_Estrategias_de_promoción_para_el_desarrollo_del_turismo_social_en_Colombia_Personal" localSheetId="12">Tabla296[Tipo_4.2.D_Estrategias_de_promoción_para_el_desarrollo_del_turismo_social_en_Colombia_Personal]</definedName>
    <definedName name="Tipo_4.2.D_Estrategias_de_promoción_para_el_desarrollo_del_turismo_social_en_Colombia_Personal">Tabla296[Tipo_4.2.D_Estrategias_de_promoción_para_el_desarrollo_del_turismo_social_en_Colombia_Personal]</definedName>
    <definedName name="Tipo_4.2.D_Estrategias_de_promoción_para_el_desarrollo_del_turismo_social_en_Colombia_Pólizas">Listas!$CC$700</definedName>
    <definedName name="Tipo_4.2.D_Estrategias_de_promoción_para_el_desarrollo_del_turismo_social_en_Colombia_productos" localSheetId="14">Tabla1290[Tipo_4.2.D_Estrategias_de_promoción_para_el_desarrollo_del_turismo_social_en_Colombia_productos]</definedName>
    <definedName name="Tipo_4.2.D_Estrategias_de_promoción_para_el_desarrollo_del_turismo_social_en_Colombia_productos" localSheetId="12">Tabla1290[Tipo_4.2.D_Estrategias_de_promoción_para_el_desarrollo_del_turismo_social_en_Colombia_productos]</definedName>
    <definedName name="Tipo_4.2.D_Estrategias_de_promoción_para_el_desarrollo_del_turismo_social_en_Colombia_productos">Tabla1290[Tipo_4.2.D_Estrategias_de_promoción_para_el_desarrollo_del_turismo_social_en_Colombia_productos]</definedName>
    <definedName name="Tipo_4.2.D_Estrategias_de_promoción_para_el_desarrollo_del_turismo_social_en_Colombia_Publicidad">Listas!$CC$670:$CC$671</definedName>
    <definedName name="Tipo_4.2.D_Estrategias_de_promoción_para_el_desarrollo_del_turismo_social_en_Colombia_resultados" localSheetId="14">Tabla1213[Tipo_4.2.D_Estrategias_de_promoción_para_el_desarrollo_del_turismo_social_en_Colombia_resultados]</definedName>
    <definedName name="Tipo_4.2.D_Estrategias_de_promoción_para_el_desarrollo_del_turismo_social_en_Colombia_resultados" localSheetId="12">Tabla1213[Tipo_4.2.D_Estrategias_de_promoción_para_el_desarrollo_del_turismo_social_en_Colombia_resultados]</definedName>
    <definedName name="Tipo_4.2.D_Estrategias_de_promoción_para_el_desarrollo_del_turismo_social_en_Colombia_resultados">Tabla1213[Tipo_4.2.D_Estrategias_de_promoción_para_el_desarrollo_del_turismo_social_en_Colombia_resultados]</definedName>
    <definedName name="Tipo_5.1.A_Financiación_de_programas_de_mitigación_de_impacto_de_situaciones_de_emergencia">Listas!$CD$744:$CD$747</definedName>
    <definedName name="Tipo_5.1.A_Financiación_de_programas_de_mitigación_de_impacto_de_situaciones_de_emergencia_Construcción_y_o_mantenimiento_de_Obra">Listas!$CD$710</definedName>
    <definedName name="Tipo_5.1.A_Financiación_de_programas_de_mitigación_de_impacto_de_situaciones_de_emergencia_Desarrollos_Tecnológicos">Listas!$CD$675</definedName>
    <definedName name="Tipo_5.1.A_Financiación_de_programas_de_mitigación_de_impacto_de_situaciones_de_emergencia_Dotaciones_o_Beneficios">Listas!$CD$692</definedName>
    <definedName name="Tipo_5.1.A_Financiación_de_programas_de_mitigación_de_impacto_de_situaciones_de_emergencia_Eventos">Tabla374[Tipo_5.1.A_Financiación_de_programas_de_mitigación_de_impacto_de_situaciones_de_emergencia_Eventos]</definedName>
    <definedName name="Tipo_5.1.A_Financiación_de_programas_de_mitigación_de_impacto_de_situaciones_de_emergencia_Gastos_de_viajes">Listas!$CD$680:$CD$681</definedName>
    <definedName name="Tipo_5.1.A_Financiación_de_programas_de_mitigación_de_impacto_de_situaciones_de_emergencia_Material">Listas!$CD$661</definedName>
    <definedName name="Tipo_5.1.A_Financiación_de_programas_de_mitigación_de_impacto_de_situaciones_de_emergencia_Otros">Listas!$CD$704</definedName>
    <definedName name="Tipo_5.1.A_Financiación_de_programas_de_mitigación_de_impacto_de_situaciones_de_emergencia_Personal" localSheetId="11">Tabla297[Tipo_5.1.A_Financiación_de_programas_de_mitigación_de_impacto_de_situaciones_de_emergencia_Personal]</definedName>
    <definedName name="Tipo_5.1.A_Financiación_de_programas_de_mitigación_de_impacto_de_situaciones_de_emergencia_Personal" localSheetId="14">Tabla297[Tipo_5.1.A_Financiación_de_programas_de_mitigación_de_impacto_de_situaciones_de_emergencia_Personal]</definedName>
    <definedName name="Tipo_5.1.A_Financiación_de_programas_de_mitigación_de_impacto_de_situaciones_de_emergencia_Personal" localSheetId="12">Tabla297[Tipo_5.1.A_Financiación_de_programas_de_mitigación_de_impacto_de_situaciones_de_emergencia_Personal]</definedName>
    <definedName name="Tipo_5.1.A_Financiación_de_programas_de_mitigación_de_impacto_de_situaciones_de_emergencia_Personal">Tabla297[Tipo_5.1.A_Financiación_de_programas_de_mitigación_de_impacto_de_situaciones_de_emergencia_Personal]</definedName>
    <definedName name="Tipo_5.1.A_Financiación_de_programas_de_mitigación_de_impacto_de_situaciones_de_emergencia_Pólizas">Listas!$CD$700</definedName>
    <definedName name="Tipo_5.1.A_Financiación_de_programas_de_mitigación_de_impacto_de_situaciones_de_emergencia_productos" localSheetId="14">Tabla1291[Tipo_5.1.A_Financiación_de_programas_de_mitigación_de_impacto_de_situaciones_de_emergencia_productos]</definedName>
    <definedName name="Tipo_5.1.A_Financiación_de_programas_de_mitigación_de_impacto_de_situaciones_de_emergencia_productos" localSheetId="12">Tabla1291[Tipo_5.1.A_Financiación_de_programas_de_mitigación_de_impacto_de_situaciones_de_emergencia_productos]</definedName>
    <definedName name="Tipo_5.1.A_Financiación_de_programas_de_mitigación_de_impacto_de_situaciones_de_emergencia_productos">Tabla1291[Tipo_5.1.A_Financiación_de_programas_de_mitigación_de_impacto_de_situaciones_de_emergencia_productos]</definedName>
    <definedName name="Tipo_5.1.A_Financiación_de_programas_de_mitigación_de_impacto_de_situaciones_de_emergencia_Publicidad">Listas!$CD$670</definedName>
    <definedName name="Tipo_5.1.A_Financiación_de_programas_de_mitigación_de_impacto_de_situaciones_de_emergencia_resultados" localSheetId="14">Tabla1214[Tipo_5.1.A_Financiación_de_programas_de_mitigación_de_impacto_de_situaciones_de_emergencia_resultados]</definedName>
    <definedName name="Tipo_5.1.A_Financiación_de_programas_de_mitigación_de_impacto_de_situaciones_de_emergencia_resultados" localSheetId="12">Tabla1214[Tipo_5.1.A_Financiación_de_programas_de_mitigación_de_impacto_de_situaciones_de_emergencia_resultados]</definedName>
    <definedName name="Tipo_5.1.A_Financiación_de_programas_de_mitigación_de_impacto_de_situaciones_de_emergencia_resultados">Tabla1214[Tipo_5.1.A_Financiación_de_programas_de_mitigación_de_impacto_de_situaciones_de_emergencia_resultados]</definedName>
    <definedName name="Tipo_A">#REF!</definedName>
    <definedName name="Tipo_de_rubro_A">#REF!</definedName>
    <definedName name="Tipo_de_Rubro_B">#REF!</definedName>
    <definedName name="Tipo_Intervención" localSheetId="11">Tabla_Tipo_Intervención[Tipo_intervención]</definedName>
    <definedName name="Tipo_Intervención" localSheetId="14">Tabla_Tipo_Intervención[Tipo_intervención]</definedName>
    <definedName name="Tipo_Intervención" localSheetId="12">Tabla_Tipo_Intervención[Tipo_intervención]</definedName>
    <definedName name="Tipo_Intervención">Tabla_Tipo_Intervención[Tipo_intervención]</definedName>
    <definedName name="Tipo_Los_mismos_tipos_de_proyecto_aplicables_a_las_categorías_2.1_2.2_y_2.3_únicamente_para_MinCIT">Listas!$AS$744:$AS$752</definedName>
    <definedName name="Tipo_Los_mismos_tipos_de_proyecto_aplicables_a_las_categorías_2.1_2.2_y_2.3_únicamente_para_MinCIT_Construcción_y_o_mantenimiento_de_Obra">Listas!$AS$710</definedName>
    <definedName name="Tipo_Los_mismos_tipos_de_proyecto_aplicables_a_las_categorías_2.1_2.2_y_2.3_únicamente_para_MinCIT_Desarrollos_Tecnológicos">Listas!$AS$675</definedName>
    <definedName name="Tipo_Los_mismos_tipos_de_proyecto_aplicables_a_las_categorías_2.1_2.2_y_2.3_únicamente_para_MinCIT_Dotaciones_o_Beneficios">Listas!$AS$692</definedName>
    <definedName name="Tipo_Los_mismos_tipos_de_proyecto_aplicables_a_las_categorías_2.1_2.2_y_2.3_únicamente_para_MinCIT_Eventos">Listas!$AS$633</definedName>
    <definedName name="Tipo_Los_mismos_tipos_de_proyecto_aplicables_a_las_categorías_2.1_2.2_y_2.3_únicamente_para_MinCIT_Gastos_de_viajes__alimentación_hospedaje_transporte_etc">Listas!$AS$680</definedName>
    <definedName name="Tipo_Los_mismos_tipos_de_proyecto_aplicables_a_las_categorías_2.1_2.2_y_2.3_únicamente_para_MinCIT_Material">Listas!$AS$661</definedName>
    <definedName name="Tipo_Los_mismos_tipos_de_proyecto_aplicables_a_las_categorías_2.1_2.2_y_2.3_únicamente_para_MinCIT_Otros">Listas!$AS$704</definedName>
    <definedName name="Tipo_Los_mismos_tipos_de_proyecto_aplicables_a_las_categorías_2.1_2.2_y_2.3_únicamente_para_MinCIT_Personal" localSheetId="11">Tabla259[Tipo_Los_mismos_tipos_de_proyecto_aplicables_a_las_categorías_2.1_2.2_y_2.3_únicamente_para_MinCIT_Personal]</definedName>
    <definedName name="Tipo_Los_mismos_tipos_de_proyecto_aplicables_a_las_categorías_2.1_2.2_y_2.3_únicamente_para_MinCIT_Personal" localSheetId="14">Tabla259[Tipo_Los_mismos_tipos_de_proyecto_aplicables_a_las_categorías_2.1_2.2_y_2.3_únicamente_para_MinCIT_Personal]</definedName>
    <definedName name="Tipo_Los_mismos_tipos_de_proyecto_aplicables_a_las_categorías_2.1_2.2_y_2.3_únicamente_para_MinCIT_Personal" localSheetId="12">Tabla259[Tipo_Los_mismos_tipos_de_proyecto_aplicables_a_las_categorías_2.1_2.2_y_2.3_únicamente_para_MinCIT_Personal]</definedName>
    <definedName name="Tipo_Los_mismos_tipos_de_proyecto_aplicables_a_las_categorías_2.1_2.2_y_2.3_únicamente_para_MinCIT_Personal">Tabla259[Tipo_Los_mismos_tipos_de_proyecto_aplicables_a_las_categorías_2.1_2.2_y_2.3_únicamente_para_MinCIT_Personal]</definedName>
    <definedName name="Tipo_Los_mismos_tipos_de_proyecto_aplicables_a_las_categorías_2.1_2.2_y_2.3_únicamente_para_MinCIT_Pólizas">Listas!$AS$700</definedName>
    <definedName name="Tipo_Los_mismos_tipos_de_proyecto_aplicables_a_las_categorías_2.1_2.2_y_2.3_únicamente_para_MinCIT_productos" localSheetId="14">Tabla1254[Tipo_Los_mismos_tipos_de_proyecto_aplicables_a_las_categorías_2.1_2.2_y_2.3_únicamente_para_MinCIT_productos]</definedName>
    <definedName name="Tipo_Los_mismos_tipos_de_proyecto_aplicables_a_las_categorías_2.1_2.2_y_2.3_únicamente_para_MinCIT_productos" localSheetId="12">Tabla1254[Tipo_Los_mismos_tipos_de_proyecto_aplicables_a_las_categorías_2.1_2.2_y_2.3_únicamente_para_MinCIT_productos]</definedName>
    <definedName name="Tipo_Los_mismos_tipos_de_proyecto_aplicables_a_las_categorías_2.1_2.2_y_2.3_únicamente_para_MinCIT_productos">Tabla1254[Tipo_Los_mismos_tipos_de_proyecto_aplicables_a_las_categorías_2.1_2.2_y_2.3_únicamente_para_MinCIT_productos]</definedName>
    <definedName name="Tipo_Los_mismos_tipos_de_proyecto_aplicables_a_las_categorías_2.1_2.2_y_2.3_únicamente_para_MinCIT_Publicidad">Listas!$AS$670</definedName>
    <definedName name="Tipos_de_empleo" localSheetId="14">Tabla1091[Tipos_de_empleo]</definedName>
    <definedName name="Tipos_de_empleo" localSheetId="12">Tabla1091[Tipos_de_empleo]</definedName>
    <definedName name="Tipos_de_empleo">Tabla1091[Tipos_de_empleo]</definedName>
    <definedName name="Tipos_de_proponente" localSheetId="11">Tabla_Tipos_de_proponente[Tipos_de_proponente]</definedName>
    <definedName name="Tipos_de_proponente" localSheetId="14">Tabla_Tipos_de_proponente[Tipos_de_proponente]</definedName>
    <definedName name="Tipos_de_proponente" localSheetId="12">Tabla_Tipos_de_proponente[Tipos_de_proponente]</definedName>
    <definedName name="Tipos_de_proponente">Tabla_Tipos_de_proponente[Tipos_de_proponente]</definedName>
    <definedName name="Tipos_Entidad_Territorial" localSheetId="11">Tabla_Tipos_Entidad_Territorial[Tipos_Entidad_Territorial]</definedName>
    <definedName name="Tipos_Entidad_Territorial" localSheetId="14">Tabla_Tipos_Entidad_Territorial[Tipos_Entidad_Territorial]</definedName>
    <definedName name="Tipos_Entidad_Territorial" localSheetId="12">Tabla_Tipos_Entidad_Territorial[Tipos_Entidad_Territorial]</definedName>
    <definedName name="Tipos_Entidad_Territorial">Tabla_Tipos_Entidad_Territorial[Tipos_Entidad_Territorial]</definedName>
    <definedName name="Tipos_selección" localSheetId="11">Tabla511[Tipos_selección]</definedName>
    <definedName name="Tipos_selección" localSheetId="14">Tabla511[Tipos_selección]</definedName>
    <definedName name="Tipos_selección" localSheetId="12">Tabla511[Tipos_selección]</definedName>
    <definedName name="Tipos_selección">Tabla511[Tipos_selección]</definedName>
    <definedName name="Tipos_selección2" localSheetId="11">Tabla1075[Tipos_selección2]</definedName>
    <definedName name="Tipos_selección2" localSheetId="14">Tabla1075[Tipos_selección2]</definedName>
    <definedName name="Tipos_selección2" localSheetId="12">Tabla1075[Tipos_selección2]</definedName>
    <definedName name="Tipos_selección2">Tabla1075[Tipos_selección2]</definedName>
    <definedName name="Tolima" localSheetId="11">Tabla_Tolima[Tolima]</definedName>
    <definedName name="Tolima" localSheetId="14">Tabla_Tolima[Tolima]</definedName>
    <definedName name="Tolima" localSheetId="12">Tabla_Tolima[Tolima]</definedName>
    <definedName name="Tolima">Tabla_Tolima[Tolima]</definedName>
    <definedName name="Traducción_simultanea" localSheetId="11">Tabla1092[Traducción_simultanea]</definedName>
    <definedName name="Traducción_simultanea" localSheetId="14">Tabla1092[Traducción_simultanea]</definedName>
    <definedName name="Traducción_simultanea" localSheetId="12">Tabla1092[Traducción_simultanea]</definedName>
    <definedName name="Traducción_simultanea">Tabla1092[Traducción_simultanea]</definedName>
    <definedName name="Transformación_productiva_internacionalización_y_acción_climática">#REF!</definedName>
    <definedName name="Transformación_productiva_internalización_y_acción_climática" localSheetId="11">Tabla_Transformación_productiva_internalización_y_acción_climática[Transformación_productiva_internalización_y_acción_climática]</definedName>
    <definedName name="Transformación_productiva_internalización_y_acción_climática" localSheetId="14">Tabla_Transformación_productiva_internalización_y_acción_climática[Transformación_productiva_internalización_y_acción_climática]</definedName>
    <definedName name="Transformación_productiva_internalización_y_acción_climática" localSheetId="12">Tabla_Transformación_productiva_internalización_y_acción_climática[Transformación_productiva_internalización_y_acción_climática]</definedName>
    <definedName name="Transformación_productiva_internalización_y_acción_climática">Tabla_Transformación_productiva_internalización_y_acción_climática[Transformación_productiva_internalización_y_acción_climática]</definedName>
    <definedName name="Transporte">#REF!</definedName>
    <definedName name="Transporte_de_equipos" localSheetId="11">Tabla1093[Transporte_de_equipos]</definedName>
    <definedName name="Transporte_de_equipos" localSheetId="14">Tabla1093[Transporte_de_equipos]</definedName>
    <definedName name="Transporte_de_equipos" localSheetId="12">Tabla1093[Transporte_de_equipos]</definedName>
    <definedName name="Transporte_de_equipos">Tabla1093[Transporte_de_equipos]</definedName>
    <definedName name="Transporte_y_logística_de_obra">Tabla1127[Transporte_y_logística_de_obra]</definedName>
    <definedName name="Turismo_alternativa_para_la_transición_económica_y_protección_de_la_naturaleza" localSheetId="11">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4">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2">Tabla_Turismo_alternativa_para_la_transición_económica_y_protección_de_la_naturaleza[Turismo_alternativa_para_la_transición_económica_y_protección_de_la_naturaleza]</definedName>
    <definedName name="Turismo_alternativa_para_la_transición_económica_y_protección_de_la_naturaleza">Tabla_Turismo_alternativa_para_la_transición_económica_y_protección_de_la_naturaleza[Turismo_alternativa_para_la_transición_económica_y_protección_de_la_naturaleza]</definedName>
    <definedName name="Turismo_de_Interés_Social">#REF!</definedName>
    <definedName name="Turismo_dinamizador_de_la_economía_para_la_vida_y_la_justicia_social" localSheetId="11">Tabla_Turismo_dinamizador_de_la_economía_para_la_vida_y_la_justicia_social[Turismo_dinamizador_de_la_economía_para_la_vida_y_la_justicia_social]</definedName>
    <definedName name="Turismo_dinamizador_de_la_economía_para_la_vida_y_la_justicia_social" localSheetId="14">Tabla_Turismo_dinamizador_de_la_economía_para_la_vida_y_la_justicia_social[Turismo_dinamizador_de_la_economía_para_la_vida_y_la_justicia_social]</definedName>
    <definedName name="Turismo_dinamizador_de_la_economía_para_la_vida_y_la_justicia_social" localSheetId="12">Tabla_Turismo_dinamizador_de_la_economía_para_la_vida_y_la_justicia_social[Turismo_dinamizador_de_la_economía_para_la_vida_y_la_justicia_social]</definedName>
    <definedName name="Turismo_dinamizador_de_la_economía_para_la_vida_y_la_justicia_social">Tabla_Turismo_dinamizador_de_la_economía_para_la_vida_y_la_justicia_social[Turismo_dinamizador_de_la_economía_para_la_vida_y_la_justicia_social]</definedName>
    <definedName name="Unidad">#REF!</definedName>
    <definedName name="UNIDAD_MEDIDA">#REF!</definedName>
    <definedName name="Valle_del_Cauca" localSheetId="11">Tabla_Valle_del_Cauca[Valle_del_Cauca]</definedName>
    <definedName name="Valle_del_Cauca" localSheetId="14">Tabla_Valle_del_Cauca[Valle_del_Cauca]</definedName>
    <definedName name="Valle_del_Cauca" localSheetId="12">Tabla_Valle_del_Cauca[Valle_del_Cauca]</definedName>
    <definedName name="Valle_del_Cauca">Tabla_Valle_del_Cauca[Valle_del_Cauca]</definedName>
    <definedName name="Vaupés" localSheetId="11">Tabla_Vaupés[Vaupés]</definedName>
    <definedName name="Vaupés" localSheetId="14">Tabla_Vaupés[Vaupés]</definedName>
    <definedName name="Vaupés" localSheetId="12">Tabla_Vaupés[Vaupés]</definedName>
    <definedName name="Vaupés">Tabla_Vaupés[Vaupés]</definedName>
    <definedName name="Vichada" localSheetId="11">Tabla_Vichada[Vichada]</definedName>
    <definedName name="Vichada" localSheetId="14">Tabla_Vichada[Vichada]</definedName>
    <definedName name="Vichada" localSheetId="12">Tabla_Vichada[Vichada]</definedName>
    <definedName name="Vichada">Tabla_Vichada[Vichada]</definedName>
    <definedName name="Video" localSheetId="11">Tabla1094[Video]</definedName>
    <definedName name="Video" localSheetId="14">Tabla1094[Video]</definedName>
    <definedName name="Video" localSheetId="12">Tabla1094[Video]</definedName>
    <definedName name="Video">Tabla1094[Video]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I24" i="12" l="1"/>
  <c r="H333" i="16" l="1"/>
  <c r="G333" i="16"/>
  <c r="F333" i="16"/>
  <c r="E325" i="16" a="1"/>
  <c r="E325" i="16" s="1"/>
  <c r="H333" i="11"/>
  <c r="G333" i="11"/>
  <c r="F333" i="11"/>
  <c r="H333" i="10"/>
  <c r="G333" i="10"/>
  <c r="F333" i="10" s="1"/>
  <c r="I14" i="11"/>
  <c r="R14" i="10"/>
  <c r="F325" i="16" l="1"/>
  <c r="E326" i="16" a="1"/>
  <c r="E326" i="16" s="1"/>
  <c r="C9" i="12"/>
  <c r="C118" i="12"/>
  <c r="E325" i="11" a="1"/>
  <c r="E325" i="11" s="1"/>
  <c r="E325" i="10" a="1"/>
  <c r="E325" i="10" s="1"/>
  <c r="E326" i="10" s="1" a="1"/>
  <c r="E326" i="10" s="1"/>
  <c r="F326" i="16" l="1"/>
  <c r="E327" i="16" a="1"/>
  <c r="E327" i="16" s="1"/>
  <c r="E326" i="11" a="1"/>
  <c r="E326" i="11" s="1"/>
  <c r="E327" i="10" a="1"/>
  <c r="E327" i="10" s="1"/>
  <c r="E328" i="10" s="1" a="1"/>
  <c r="E328" i="10" s="1"/>
  <c r="F327" i="16" l="1"/>
  <c r="E328" i="16" a="1"/>
  <c r="E328" i="16" s="1"/>
  <c r="E327" i="11" a="1"/>
  <c r="E327" i="11" s="1"/>
  <c r="E328" i="11" s="1" a="1"/>
  <c r="E328" i="11" s="1"/>
  <c r="E329" i="10" a="1"/>
  <c r="E329" i="10" s="1"/>
  <c r="E330" i="10" s="1" a="1"/>
  <c r="E330" i="10" s="1"/>
  <c r="F328" i="16" l="1"/>
  <c r="E329" i="16" a="1"/>
  <c r="E329" i="16" s="1"/>
  <c r="E330" i="16" s="1" a="1"/>
  <c r="E330" i="16" s="1"/>
  <c r="E329" i="11" a="1"/>
  <c r="E329" i="11" s="1"/>
  <c r="E330" i="11" s="1" a="1"/>
  <c r="E330" i="11" s="1"/>
  <c r="F330" i="16" l="1"/>
  <c r="F329" i="16"/>
  <c r="Q314" i="16"/>
  <c r="Q315" i="16" s="1"/>
  <c r="T313" i="16"/>
  <c r="S313" i="16"/>
  <c r="R313" i="16"/>
  <c r="P313" i="16"/>
  <c r="N313" i="16"/>
  <c r="T312" i="16"/>
  <c r="S312" i="16"/>
  <c r="R312" i="16"/>
  <c r="N312" i="16"/>
  <c r="P312" i="16" s="1"/>
  <c r="T311" i="16"/>
  <c r="S311" i="16"/>
  <c r="R311" i="16"/>
  <c r="N311" i="16"/>
  <c r="P311" i="16" s="1"/>
  <c r="T310" i="16"/>
  <c r="S310" i="16"/>
  <c r="R310" i="16"/>
  <c r="N310" i="16"/>
  <c r="P310" i="16" s="1"/>
  <c r="T309" i="16"/>
  <c r="S309" i="16"/>
  <c r="R309" i="16"/>
  <c r="N309" i="16"/>
  <c r="P309" i="16" s="1"/>
  <c r="T308" i="16"/>
  <c r="S308" i="16"/>
  <c r="R308" i="16"/>
  <c r="N308" i="16"/>
  <c r="P308" i="16" s="1"/>
  <c r="T307" i="16"/>
  <c r="S307" i="16"/>
  <c r="R307" i="16"/>
  <c r="P307" i="16"/>
  <c r="N307" i="16"/>
  <c r="T306" i="16"/>
  <c r="S306" i="16"/>
  <c r="R306" i="16"/>
  <c r="N306" i="16"/>
  <c r="P306" i="16" s="1"/>
  <c r="T305" i="16"/>
  <c r="S305" i="16"/>
  <c r="R305" i="16"/>
  <c r="N305" i="16"/>
  <c r="P305" i="16" s="1"/>
  <c r="T304" i="16"/>
  <c r="S304" i="16"/>
  <c r="R304" i="16"/>
  <c r="N304" i="16"/>
  <c r="P304" i="16" s="1"/>
  <c r="T303" i="16"/>
  <c r="S303" i="16"/>
  <c r="R303" i="16"/>
  <c r="P303" i="16"/>
  <c r="N303" i="16"/>
  <c r="T302" i="16"/>
  <c r="S302" i="16"/>
  <c r="R302" i="16"/>
  <c r="N302" i="16"/>
  <c r="P302" i="16" s="1"/>
  <c r="T301" i="16"/>
  <c r="S301" i="16"/>
  <c r="R301" i="16"/>
  <c r="N301" i="16"/>
  <c r="P301" i="16" s="1"/>
  <c r="T300" i="16"/>
  <c r="S300" i="16"/>
  <c r="R300" i="16"/>
  <c r="N300" i="16"/>
  <c r="P300" i="16" s="1"/>
  <c r="T299" i="16"/>
  <c r="S299" i="16"/>
  <c r="R299" i="16"/>
  <c r="N299" i="16"/>
  <c r="P299" i="16" s="1"/>
  <c r="T298" i="16"/>
  <c r="S298" i="16"/>
  <c r="R298" i="16"/>
  <c r="N298" i="16"/>
  <c r="P298" i="16" s="1"/>
  <c r="T297" i="16"/>
  <c r="S297" i="16"/>
  <c r="R297" i="16"/>
  <c r="N297" i="16"/>
  <c r="P297" i="16" s="1"/>
  <c r="T296" i="16"/>
  <c r="S296" i="16"/>
  <c r="R296" i="16"/>
  <c r="N296" i="16"/>
  <c r="P296" i="16" s="1"/>
  <c r="T295" i="16"/>
  <c r="S295" i="16"/>
  <c r="R295" i="16"/>
  <c r="P295" i="16"/>
  <c r="N295" i="16"/>
  <c r="T294" i="16"/>
  <c r="S294" i="16"/>
  <c r="R294" i="16"/>
  <c r="N294" i="16"/>
  <c r="P294" i="16" s="1"/>
  <c r="T293" i="16"/>
  <c r="S293" i="16"/>
  <c r="R293" i="16"/>
  <c r="P293" i="16"/>
  <c r="N293" i="16"/>
  <c r="T292" i="16"/>
  <c r="S292" i="16"/>
  <c r="R292" i="16"/>
  <c r="N292" i="16"/>
  <c r="P292" i="16" s="1"/>
  <c r="T291" i="16"/>
  <c r="S291" i="16"/>
  <c r="R291" i="16"/>
  <c r="P291" i="16"/>
  <c r="N291" i="16"/>
  <c r="T290" i="16"/>
  <c r="S290" i="16"/>
  <c r="R290" i="16"/>
  <c r="N290" i="16"/>
  <c r="P290" i="16" s="1"/>
  <c r="T289" i="16"/>
  <c r="S289" i="16"/>
  <c r="R289" i="16"/>
  <c r="P289" i="16"/>
  <c r="N289" i="16"/>
  <c r="T288" i="16"/>
  <c r="S288" i="16"/>
  <c r="R288" i="16"/>
  <c r="N288" i="16"/>
  <c r="P288" i="16" s="1"/>
  <c r="T287" i="16"/>
  <c r="S287" i="16"/>
  <c r="R287" i="16"/>
  <c r="N287" i="16"/>
  <c r="P287" i="16" s="1"/>
  <c r="T286" i="16"/>
  <c r="S286" i="16"/>
  <c r="R286" i="16"/>
  <c r="N286" i="16"/>
  <c r="P286" i="16" s="1"/>
  <c r="T285" i="16"/>
  <c r="S285" i="16"/>
  <c r="R285" i="16"/>
  <c r="N285" i="16"/>
  <c r="P285" i="16" s="1"/>
  <c r="T284" i="16"/>
  <c r="S284" i="16"/>
  <c r="R284" i="16"/>
  <c r="N284" i="16"/>
  <c r="P284" i="16" s="1"/>
  <c r="T283" i="16"/>
  <c r="S283" i="16"/>
  <c r="R283" i="16"/>
  <c r="N283" i="16"/>
  <c r="P283" i="16" s="1"/>
  <c r="T282" i="16"/>
  <c r="S282" i="16"/>
  <c r="R282" i="16"/>
  <c r="N282" i="16"/>
  <c r="P282" i="16" s="1"/>
  <c r="T281" i="16"/>
  <c r="S281" i="16"/>
  <c r="R281" i="16"/>
  <c r="P281" i="16"/>
  <c r="N281" i="16"/>
  <c r="T280" i="16"/>
  <c r="S280" i="16"/>
  <c r="R280" i="16"/>
  <c r="N280" i="16"/>
  <c r="P280" i="16" s="1"/>
  <c r="T279" i="16"/>
  <c r="S279" i="16"/>
  <c r="R279" i="16"/>
  <c r="P279" i="16"/>
  <c r="N279" i="16"/>
  <c r="T278" i="16"/>
  <c r="S278" i="16"/>
  <c r="R278" i="16"/>
  <c r="N278" i="16"/>
  <c r="P278" i="16" s="1"/>
  <c r="T277" i="16"/>
  <c r="S277" i="16"/>
  <c r="R277" i="16"/>
  <c r="P277" i="16"/>
  <c r="N277" i="16"/>
  <c r="T276" i="16"/>
  <c r="S276" i="16"/>
  <c r="R276" i="16"/>
  <c r="N276" i="16"/>
  <c r="P276" i="16" s="1"/>
  <c r="T275" i="16"/>
  <c r="S275" i="16"/>
  <c r="R275" i="16"/>
  <c r="P275" i="16"/>
  <c r="N275" i="16"/>
  <c r="T274" i="16"/>
  <c r="S274" i="16"/>
  <c r="R274" i="16"/>
  <c r="N274" i="16"/>
  <c r="P274" i="16" s="1"/>
  <c r="T273" i="16"/>
  <c r="S273" i="16"/>
  <c r="R273" i="16"/>
  <c r="N273" i="16"/>
  <c r="P273" i="16" s="1"/>
  <c r="T272" i="16"/>
  <c r="S272" i="16"/>
  <c r="R272" i="16"/>
  <c r="N272" i="16"/>
  <c r="P272" i="16" s="1"/>
  <c r="T271" i="16"/>
  <c r="S271" i="16"/>
  <c r="R271" i="16"/>
  <c r="N271" i="16"/>
  <c r="P271" i="16" s="1"/>
  <c r="T270" i="16"/>
  <c r="S270" i="16"/>
  <c r="R270" i="16"/>
  <c r="N270" i="16"/>
  <c r="P270" i="16" s="1"/>
  <c r="T269" i="16"/>
  <c r="S269" i="16"/>
  <c r="R269" i="16"/>
  <c r="N269" i="16"/>
  <c r="P269" i="16" s="1"/>
  <c r="T268" i="16"/>
  <c r="S268" i="16"/>
  <c r="R268" i="16"/>
  <c r="N268" i="16"/>
  <c r="P268" i="16" s="1"/>
  <c r="T267" i="16"/>
  <c r="S267" i="16"/>
  <c r="R267" i="16"/>
  <c r="N267" i="16"/>
  <c r="P267" i="16" s="1"/>
  <c r="T266" i="16"/>
  <c r="S266" i="16"/>
  <c r="R266" i="16"/>
  <c r="N266" i="16"/>
  <c r="P266" i="16" s="1"/>
  <c r="T265" i="16"/>
  <c r="S265" i="16"/>
  <c r="R265" i="16"/>
  <c r="P265" i="16"/>
  <c r="N265" i="16"/>
  <c r="T264" i="16"/>
  <c r="S264" i="16"/>
  <c r="R264" i="16"/>
  <c r="N264" i="16"/>
  <c r="P264" i="16" s="1"/>
  <c r="T263" i="16"/>
  <c r="S263" i="16"/>
  <c r="R263" i="16"/>
  <c r="P263" i="16"/>
  <c r="N263" i="16"/>
  <c r="T262" i="16"/>
  <c r="S262" i="16"/>
  <c r="R262" i="16"/>
  <c r="N262" i="16"/>
  <c r="P262" i="16" s="1"/>
  <c r="T261" i="16"/>
  <c r="S261" i="16"/>
  <c r="R261" i="16"/>
  <c r="P261" i="16"/>
  <c r="N261" i="16"/>
  <c r="T260" i="16"/>
  <c r="S260" i="16"/>
  <c r="R260" i="16"/>
  <c r="P260" i="16"/>
  <c r="N260" i="16"/>
  <c r="T259" i="16"/>
  <c r="S259" i="16"/>
  <c r="R259" i="16"/>
  <c r="N259" i="16"/>
  <c r="P259" i="16" s="1"/>
  <c r="T258" i="16"/>
  <c r="S258" i="16"/>
  <c r="R258" i="16"/>
  <c r="N258" i="16"/>
  <c r="P258" i="16" s="1"/>
  <c r="T257" i="16"/>
  <c r="S257" i="16"/>
  <c r="R257" i="16"/>
  <c r="N257" i="16"/>
  <c r="P257" i="16" s="1"/>
  <c r="T256" i="16"/>
  <c r="S256" i="16"/>
  <c r="R256" i="16"/>
  <c r="N256" i="16"/>
  <c r="P256" i="16" s="1"/>
  <c r="T255" i="16"/>
  <c r="S255" i="16"/>
  <c r="R255" i="16"/>
  <c r="N255" i="16"/>
  <c r="P255" i="16" s="1"/>
  <c r="T254" i="16"/>
  <c r="S254" i="16"/>
  <c r="R254" i="16"/>
  <c r="N254" i="16"/>
  <c r="P254" i="16" s="1"/>
  <c r="T253" i="16"/>
  <c r="S253" i="16"/>
  <c r="R253" i="16"/>
  <c r="N253" i="16"/>
  <c r="P253" i="16" s="1"/>
  <c r="T252" i="16"/>
  <c r="S252" i="16"/>
  <c r="R252" i="16"/>
  <c r="N252" i="16"/>
  <c r="P252" i="16" s="1"/>
  <c r="T251" i="16"/>
  <c r="S251" i="16"/>
  <c r="R251" i="16"/>
  <c r="N251" i="16"/>
  <c r="P251" i="16" s="1"/>
  <c r="T250" i="16"/>
  <c r="S250" i="16"/>
  <c r="R250" i="16"/>
  <c r="N250" i="16"/>
  <c r="P250" i="16" s="1"/>
  <c r="T249" i="16"/>
  <c r="S249" i="16"/>
  <c r="R249" i="16"/>
  <c r="P249" i="16"/>
  <c r="N249" i="16"/>
  <c r="T248" i="16"/>
  <c r="S248" i="16"/>
  <c r="R248" i="16"/>
  <c r="N248" i="16"/>
  <c r="P248" i="16" s="1"/>
  <c r="T247" i="16"/>
  <c r="S247" i="16"/>
  <c r="R247" i="16"/>
  <c r="P247" i="16"/>
  <c r="N247" i="16"/>
  <c r="T246" i="16"/>
  <c r="S246" i="16"/>
  <c r="R246" i="16"/>
  <c r="N246" i="16"/>
  <c r="P246" i="16" s="1"/>
  <c r="T245" i="16"/>
  <c r="S245" i="16"/>
  <c r="R245" i="16"/>
  <c r="N245" i="16"/>
  <c r="P245" i="16" s="1"/>
  <c r="T244" i="16"/>
  <c r="S244" i="16"/>
  <c r="R244" i="16"/>
  <c r="P244" i="16"/>
  <c r="N244" i="16"/>
  <c r="T243" i="16"/>
  <c r="S243" i="16"/>
  <c r="R243" i="16"/>
  <c r="N243" i="16"/>
  <c r="P243" i="16" s="1"/>
  <c r="T242" i="16"/>
  <c r="S242" i="16"/>
  <c r="R242" i="16"/>
  <c r="N242" i="16"/>
  <c r="P242" i="16" s="1"/>
  <c r="T241" i="16"/>
  <c r="S241" i="16"/>
  <c r="R241" i="16"/>
  <c r="N241" i="16"/>
  <c r="P241" i="16" s="1"/>
  <c r="T240" i="16"/>
  <c r="S240" i="16"/>
  <c r="R240" i="16"/>
  <c r="N240" i="16"/>
  <c r="P240" i="16" s="1"/>
  <c r="T239" i="16"/>
  <c r="S239" i="16"/>
  <c r="R239" i="16"/>
  <c r="P239" i="16"/>
  <c r="N239" i="16"/>
  <c r="T238" i="16"/>
  <c r="S238" i="16"/>
  <c r="R238" i="16"/>
  <c r="N238" i="16"/>
  <c r="P238" i="16" s="1"/>
  <c r="T237" i="16"/>
  <c r="S237" i="16"/>
  <c r="R237" i="16"/>
  <c r="P237" i="16"/>
  <c r="N237" i="16"/>
  <c r="T236" i="16"/>
  <c r="S236" i="16"/>
  <c r="R236" i="16"/>
  <c r="N236" i="16"/>
  <c r="P236" i="16" s="1"/>
  <c r="T235" i="16"/>
  <c r="S235" i="16"/>
  <c r="R235" i="16"/>
  <c r="N235" i="16"/>
  <c r="P235" i="16" s="1"/>
  <c r="T234" i="16"/>
  <c r="S234" i="16"/>
  <c r="R234" i="16"/>
  <c r="N234" i="16"/>
  <c r="P234" i="16" s="1"/>
  <c r="T233" i="16"/>
  <c r="S233" i="16"/>
  <c r="R233" i="16"/>
  <c r="P233" i="16"/>
  <c r="N233" i="16"/>
  <c r="T232" i="16"/>
  <c r="S232" i="16"/>
  <c r="R232" i="16"/>
  <c r="N232" i="16"/>
  <c r="P232" i="16" s="1"/>
  <c r="T231" i="16"/>
  <c r="S231" i="16"/>
  <c r="R231" i="16"/>
  <c r="N231" i="16"/>
  <c r="P231" i="16" s="1"/>
  <c r="T230" i="16"/>
  <c r="S230" i="16"/>
  <c r="R230" i="16"/>
  <c r="N230" i="16"/>
  <c r="P230" i="16" s="1"/>
  <c r="T229" i="16"/>
  <c r="S229" i="16"/>
  <c r="R229" i="16"/>
  <c r="N229" i="16"/>
  <c r="P229" i="16" s="1"/>
  <c r="T228" i="16"/>
  <c r="S228" i="16"/>
  <c r="R228" i="16"/>
  <c r="P228" i="16"/>
  <c r="N228" i="16"/>
  <c r="T227" i="16"/>
  <c r="S227" i="16"/>
  <c r="R227" i="16"/>
  <c r="N227" i="16"/>
  <c r="P227" i="16" s="1"/>
  <c r="T226" i="16"/>
  <c r="S226" i="16"/>
  <c r="R226" i="16"/>
  <c r="N226" i="16"/>
  <c r="P226" i="16" s="1"/>
  <c r="T225" i="16"/>
  <c r="S225" i="16"/>
  <c r="R225" i="16"/>
  <c r="P225" i="16"/>
  <c r="N225" i="16"/>
  <c r="T224" i="16"/>
  <c r="S224" i="16"/>
  <c r="R224" i="16"/>
  <c r="N224" i="16"/>
  <c r="P224" i="16" s="1"/>
  <c r="T223" i="16"/>
  <c r="S223" i="16"/>
  <c r="R223" i="16"/>
  <c r="P223" i="16"/>
  <c r="N223" i="16"/>
  <c r="T222" i="16"/>
  <c r="S222" i="16"/>
  <c r="R222" i="16"/>
  <c r="N222" i="16"/>
  <c r="P222" i="16" s="1"/>
  <c r="T221" i="16"/>
  <c r="S221" i="16"/>
  <c r="R221" i="16"/>
  <c r="P221" i="16"/>
  <c r="N221" i="16"/>
  <c r="T220" i="16"/>
  <c r="S220" i="16"/>
  <c r="R220" i="16"/>
  <c r="N220" i="16"/>
  <c r="P220" i="16" s="1"/>
  <c r="T219" i="16"/>
  <c r="S219" i="16"/>
  <c r="R219" i="16"/>
  <c r="N219" i="16"/>
  <c r="P219" i="16" s="1"/>
  <c r="T218" i="16"/>
  <c r="S218" i="16"/>
  <c r="R218" i="16"/>
  <c r="N218" i="16"/>
  <c r="P218" i="16" s="1"/>
  <c r="T217" i="16"/>
  <c r="S217" i="16"/>
  <c r="R217" i="16"/>
  <c r="N217" i="16"/>
  <c r="P217" i="16" s="1"/>
  <c r="T216" i="16"/>
  <c r="S216" i="16"/>
  <c r="R216" i="16"/>
  <c r="N216" i="16"/>
  <c r="P216" i="16" s="1"/>
  <c r="T215" i="16"/>
  <c r="S215" i="16"/>
  <c r="R215" i="16"/>
  <c r="N215" i="16"/>
  <c r="P215" i="16" s="1"/>
  <c r="T214" i="16"/>
  <c r="S214" i="16"/>
  <c r="R214" i="16"/>
  <c r="N214" i="16"/>
  <c r="P214" i="16" s="1"/>
  <c r="T213" i="16"/>
  <c r="S213" i="16"/>
  <c r="R213" i="16"/>
  <c r="N213" i="16"/>
  <c r="P213" i="16" s="1"/>
  <c r="T212" i="16"/>
  <c r="S212" i="16"/>
  <c r="R212" i="16"/>
  <c r="P212" i="16"/>
  <c r="N212" i="16"/>
  <c r="T211" i="16"/>
  <c r="S211" i="16"/>
  <c r="R211" i="16"/>
  <c r="P211" i="16"/>
  <c r="N211" i="16"/>
  <c r="T210" i="16"/>
  <c r="S210" i="16"/>
  <c r="R210" i="16"/>
  <c r="N210" i="16"/>
  <c r="P210" i="16" s="1"/>
  <c r="T209" i="16"/>
  <c r="S209" i="16"/>
  <c r="R209" i="16"/>
  <c r="P209" i="16"/>
  <c r="N209" i="16"/>
  <c r="T208" i="16"/>
  <c r="S208" i="16"/>
  <c r="R208" i="16"/>
  <c r="N208" i="16"/>
  <c r="P208" i="16" s="1"/>
  <c r="T207" i="16"/>
  <c r="S207" i="16"/>
  <c r="R207" i="16"/>
  <c r="P207" i="16"/>
  <c r="N207" i="16"/>
  <c r="T206" i="16"/>
  <c r="S206" i="16"/>
  <c r="R206" i="16"/>
  <c r="N206" i="16"/>
  <c r="P206" i="16" s="1"/>
  <c r="T205" i="16"/>
  <c r="S205" i="16"/>
  <c r="R205" i="16"/>
  <c r="P205" i="16"/>
  <c r="N205" i="16"/>
  <c r="T204" i="16"/>
  <c r="S204" i="16"/>
  <c r="R204" i="16"/>
  <c r="N204" i="16"/>
  <c r="P204" i="16" s="1"/>
  <c r="T203" i="16"/>
  <c r="S203" i="16"/>
  <c r="R203" i="16"/>
  <c r="N203" i="16"/>
  <c r="P203" i="16" s="1"/>
  <c r="T202" i="16"/>
  <c r="S202" i="16"/>
  <c r="R202" i="16"/>
  <c r="N202" i="16"/>
  <c r="P202" i="16" s="1"/>
  <c r="T201" i="16"/>
  <c r="S201" i="16"/>
  <c r="R201" i="16"/>
  <c r="N201" i="16"/>
  <c r="P201" i="16" s="1"/>
  <c r="T200" i="16"/>
  <c r="S200" i="16"/>
  <c r="R200" i="16"/>
  <c r="N200" i="16"/>
  <c r="P200" i="16" s="1"/>
  <c r="T199" i="16"/>
  <c r="S199" i="16"/>
  <c r="R199" i="16"/>
  <c r="N199" i="16"/>
  <c r="P199" i="16" s="1"/>
  <c r="T198" i="16"/>
  <c r="S198" i="16"/>
  <c r="R198" i="16"/>
  <c r="N198" i="16"/>
  <c r="P198" i="16" s="1"/>
  <c r="T197" i="16"/>
  <c r="S197" i="16"/>
  <c r="R197" i="16"/>
  <c r="N197" i="16"/>
  <c r="P197" i="16" s="1"/>
  <c r="T196" i="16"/>
  <c r="S196" i="16"/>
  <c r="R196" i="16"/>
  <c r="N196" i="16"/>
  <c r="P196" i="16" s="1"/>
  <c r="T195" i="16"/>
  <c r="S195" i="16"/>
  <c r="R195" i="16"/>
  <c r="P195" i="16"/>
  <c r="N195" i="16"/>
  <c r="T194" i="16"/>
  <c r="S194" i="16"/>
  <c r="R194" i="16"/>
  <c r="N194" i="16"/>
  <c r="P194" i="16" s="1"/>
  <c r="T193" i="16"/>
  <c r="S193" i="16"/>
  <c r="R193" i="16"/>
  <c r="P193" i="16"/>
  <c r="N193" i="16"/>
  <c r="T192" i="16"/>
  <c r="S192" i="16"/>
  <c r="R192" i="16"/>
  <c r="N192" i="16"/>
  <c r="P192" i="16" s="1"/>
  <c r="T191" i="16"/>
  <c r="S191" i="16"/>
  <c r="R191" i="16"/>
  <c r="P191" i="16"/>
  <c r="N191" i="16"/>
  <c r="T190" i="16"/>
  <c r="S190" i="16"/>
  <c r="R190" i="16"/>
  <c r="N190" i="16"/>
  <c r="P190" i="16" s="1"/>
  <c r="T189" i="16"/>
  <c r="S189" i="16"/>
  <c r="R189" i="16"/>
  <c r="N189" i="16"/>
  <c r="P189" i="16" s="1"/>
  <c r="T188" i="16"/>
  <c r="S188" i="16"/>
  <c r="R188" i="16"/>
  <c r="N188" i="16"/>
  <c r="P188" i="16" s="1"/>
  <c r="T187" i="16"/>
  <c r="S187" i="16"/>
  <c r="R187" i="16"/>
  <c r="N187" i="16"/>
  <c r="P187" i="16" s="1"/>
  <c r="T186" i="16"/>
  <c r="S186" i="16"/>
  <c r="R186" i="16"/>
  <c r="N186" i="16"/>
  <c r="P186" i="16" s="1"/>
  <c r="T185" i="16"/>
  <c r="S185" i="16"/>
  <c r="R185" i="16"/>
  <c r="N185" i="16"/>
  <c r="P185" i="16" s="1"/>
  <c r="T184" i="16"/>
  <c r="S184" i="16"/>
  <c r="R184" i="16"/>
  <c r="N184" i="16"/>
  <c r="P184" i="16" s="1"/>
  <c r="T183" i="16"/>
  <c r="S183" i="16"/>
  <c r="R183" i="16"/>
  <c r="N183" i="16"/>
  <c r="P183" i="16" s="1"/>
  <c r="T182" i="16"/>
  <c r="S182" i="16"/>
  <c r="R182" i="16"/>
  <c r="N182" i="16"/>
  <c r="P182" i="16" s="1"/>
  <c r="T181" i="16"/>
  <c r="S181" i="16"/>
  <c r="R181" i="16"/>
  <c r="N181" i="16"/>
  <c r="P181" i="16" s="1"/>
  <c r="T180" i="16"/>
  <c r="S180" i="16"/>
  <c r="R180" i="16"/>
  <c r="N180" i="16"/>
  <c r="P180" i="16" s="1"/>
  <c r="T179" i="16"/>
  <c r="S179" i="16"/>
  <c r="R179" i="16"/>
  <c r="P179" i="16"/>
  <c r="N179" i="16"/>
  <c r="T178" i="16"/>
  <c r="S178" i="16"/>
  <c r="R178" i="16"/>
  <c r="N178" i="16"/>
  <c r="P178" i="16" s="1"/>
  <c r="T177" i="16"/>
  <c r="S177" i="16"/>
  <c r="R177" i="16"/>
  <c r="P177" i="16"/>
  <c r="N177" i="16"/>
  <c r="T176" i="16"/>
  <c r="S176" i="16"/>
  <c r="R176" i="16"/>
  <c r="N176" i="16"/>
  <c r="P176" i="16" s="1"/>
  <c r="T175" i="16"/>
  <c r="S175" i="16"/>
  <c r="R175" i="16"/>
  <c r="N175" i="16"/>
  <c r="P175" i="16" s="1"/>
  <c r="T174" i="16"/>
  <c r="S174" i="16"/>
  <c r="R174" i="16"/>
  <c r="N174" i="16"/>
  <c r="P174" i="16" s="1"/>
  <c r="T173" i="16"/>
  <c r="S173" i="16"/>
  <c r="R173" i="16"/>
  <c r="P173" i="16"/>
  <c r="N173" i="16"/>
  <c r="T172" i="16"/>
  <c r="S172" i="16"/>
  <c r="R172" i="16"/>
  <c r="N172" i="16"/>
  <c r="P172" i="16" s="1"/>
  <c r="T171" i="16"/>
  <c r="S171" i="16"/>
  <c r="R171" i="16"/>
  <c r="N171" i="16"/>
  <c r="P171" i="16" s="1"/>
  <c r="T170" i="16"/>
  <c r="S170" i="16"/>
  <c r="R170" i="16"/>
  <c r="N170" i="16"/>
  <c r="P170" i="16" s="1"/>
  <c r="T169" i="16"/>
  <c r="S169" i="16"/>
  <c r="R169" i="16"/>
  <c r="N169" i="16"/>
  <c r="P169" i="16" s="1"/>
  <c r="T168" i="16"/>
  <c r="S168" i="16"/>
  <c r="R168" i="16"/>
  <c r="N168" i="16"/>
  <c r="P168" i="16" s="1"/>
  <c r="T167" i="16"/>
  <c r="S167" i="16"/>
  <c r="R167" i="16"/>
  <c r="N167" i="16"/>
  <c r="P167" i="16" s="1"/>
  <c r="T166" i="16"/>
  <c r="S166" i="16"/>
  <c r="R166" i="16"/>
  <c r="N166" i="16"/>
  <c r="P166" i="16" s="1"/>
  <c r="T165" i="16"/>
  <c r="S165" i="16"/>
  <c r="R165" i="16"/>
  <c r="N165" i="16"/>
  <c r="P165" i="16" s="1"/>
  <c r="T164" i="16"/>
  <c r="S164" i="16"/>
  <c r="R164" i="16"/>
  <c r="N164" i="16"/>
  <c r="P164" i="16" s="1"/>
  <c r="T163" i="16"/>
  <c r="S163" i="16"/>
  <c r="R163" i="16"/>
  <c r="P163" i="16"/>
  <c r="N163" i="16"/>
  <c r="T162" i="16"/>
  <c r="S162" i="16"/>
  <c r="R162" i="16"/>
  <c r="N162" i="16"/>
  <c r="P162" i="16" s="1"/>
  <c r="T161" i="16"/>
  <c r="S161" i="16"/>
  <c r="R161" i="16"/>
  <c r="N161" i="16"/>
  <c r="P161" i="16" s="1"/>
  <c r="T160" i="16"/>
  <c r="S160" i="16"/>
  <c r="R160" i="16"/>
  <c r="N160" i="16"/>
  <c r="P160" i="16" s="1"/>
  <c r="T159" i="16"/>
  <c r="S159" i="16"/>
  <c r="R159" i="16"/>
  <c r="N159" i="16"/>
  <c r="P159" i="16" s="1"/>
  <c r="T158" i="16"/>
  <c r="S158" i="16"/>
  <c r="R158" i="16"/>
  <c r="N158" i="16"/>
  <c r="P158" i="16" s="1"/>
  <c r="T157" i="16"/>
  <c r="S157" i="16"/>
  <c r="R157" i="16"/>
  <c r="N157" i="16"/>
  <c r="P157" i="16" s="1"/>
  <c r="T156" i="16"/>
  <c r="S156" i="16"/>
  <c r="R156" i="16"/>
  <c r="N156" i="16"/>
  <c r="P156" i="16" s="1"/>
  <c r="T155" i="16"/>
  <c r="S155" i="16"/>
  <c r="R155" i="16"/>
  <c r="N155" i="16"/>
  <c r="P155" i="16" s="1"/>
  <c r="T154" i="16"/>
  <c r="S154" i="16"/>
  <c r="R154" i="16"/>
  <c r="N154" i="16"/>
  <c r="P154" i="16" s="1"/>
  <c r="T153" i="16"/>
  <c r="S153" i="16"/>
  <c r="R153" i="16"/>
  <c r="N153" i="16"/>
  <c r="P153" i="16" s="1"/>
  <c r="T152" i="16"/>
  <c r="S152" i="16"/>
  <c r="R152" i="16"/>
  <c r="N152" i="16"/>
  <c r="P152" i="16" s="1"/>
  <c r="T151" i="16"/>
  <c r="S151" i="16"/>
  <c r="R151" i="16"/>
  <c r="N151" i="16"/>
  <c r="P151" i="16" s="1"/>
  <c r="T150" i="16"/>
  <c r="S150" i="16"/>
  <c r="R150" i="16"/>
  <c r="N150" i="16"/>
  <c r="P150" i="16" s="1"/>
  <c r="T149" i="16"/>
  <c r="S149" i="16"/>
  <c r="R149" i="16"/>
  <c r="P149" i="16"/>
  <c r="N149" i="16"/>
  <c r="T148" i="16"/>
  <c r="S148" i="16"/>
  <c r="R148" i="16"/>
  <c r="N148" i="16"/>
  <c r="P148" i="16" s="1"/>
  <c r="T147" i="16"/>
  <c r="S147" i="16"/>
  <c r="R147" i="16"/>
  <c r="N147" i="16"/>
  <c r="P147" i="16" s="1"/>
  <c r="T146" i="16"/>
  <c r="S146" i="16"/>
  <c r="R146" i="16"/>
  <c r="N146" i="16"/>
  <c r="P146" i="16" s="1"/>
  <c r="T145" i="16"/>
  <c r="S145" i="16"/>
  <c r="R145" i="16"/>
  <c r="N145" i="16"/>
  <c r="P145" i="16" s="1"/>
  <c r="T144" i="16"/>
  <c r="S144" i="16"/>
  <c r="R144" i="16"/>
  <c r="N144" i="16"/>
  <c r="P144" i="16" s="1"/>
  <c r="T143" i="16"/>
  <c r="S143" i="16"/>
  <c r="R143" i="16"/>
  <c r="N143" i="16"/>
  <c r="P143" i="16" s="1"/>
  <c r="T142" i="16"/>
  <c r="S142" i="16"/>
  <c r="R142" i="16"/>
  <c r="N142" i="16"/>
  <c r="P142" i="16" s="1"/>
  <c r="T141" i="16"/>
  <c r="S141" i="16"/>
  <c r="R141" i="16"/>
  <c r="N141" i="16"/>
  <c r="P141" i="16" s="1"/>
  <c r="T140" i="16"/>
  <c r="S140" i="16"/>
  <c r="R140" i="16"/>
  <c r="N140" i="16"/>
  <c r="P140" i="16" s="1"/>
  <c r="T139" i="16"/>
  <c r="S139" i="16"/>
  <c r="R139" i="16"/>
  <c r="N139" i="16"/>
  <c r="P139" i="16" s="1"/>
  <c r="T138" i="16"/>
  <c r="S138" i="16"/>
  <c r="R138" i="16"/>
  <c r="N138" i="16"/>
  <c r="P138" i="16" s="1"/>
  <c r="T137" i="16"/>
  <c r="S137" i="16"/>
  <c r="R137" i="16"/>
  <c r="N137" i="16"/>
  <c r="P137" i="16" s="1"/>
  <c r="T136" i="16"/>
  <c r="S136" i="16"/>
  <c r="R136" i="16"/>
  <c r="N136" i="16"/>
  <c r="P136" i="16" s="1"/>
  <c r="T135" i="16"/>
  <c r="S135" i="16"/>
  <c r="R135" i="16"/>
  <c r="P135" i="16"/>
  <c r="N135" i="16"/>
  <c r="T134" i="16"/>
  <c r="S134" i="16"/>
  <c r="R134" i="16"/>
  <c r="N134" i="16"/>
  <c r="P134" i="16" s="1"/>
  <c r="T133" i="16"/>
  <c r="S133" i="16"/>
  <c r="R133" i="16"/>
  <c r="P133" i="16"/>
  <c r="N133" i="16"/>
  <c r="T132" i="16"/>
  <c r="S132" i="16"/>
  <c r="R132" i="16"/>
  <c r="N132" i="16"/>
  <c r="P132" i="16" s="1"/>
  <c r="T131" i="16"/>
  <c r="S131" i="16"/>
  <c r="R131" i="16"/>
  <c r="N131" i="16"/>
  <c r="P131" i="16" s="1"/>
  <c r="T130" i="16"/>
  <c r="S130" i="16"/>
  <c r="R130" i="16"/>
  <c r="N130" i="16"/>
  <c r="P130" i="16" s="1"/>
  <c r="T129" i="16"/>
  <c r="S129" i="16"/>
  <c r="R129" i="16"/>
  <c r="N129" i="16"/>
  <c r="P129" i="16" s="1"/>
  <c r="T128" i="16"/>
  <c r="S128" i="16"/>
  <c r="R128" i="16"/>
  <c r="N128" i="16"/>
  <c r="P128" i="16" s="1"/>
  <c r="T127" i="16"/>
  <c r="S127" i="16"/>
  <c r="R127" i="16"/>
  <c r="N127" i="16"/>
  <c r="P127" i="16" s="1"/>
  <c r="T126" i="16"/>
  <c r="S126" i="16"/>
  <c r="R126" i="16"/>
  <c r="N126" i="16"/>
  <c r="P126" i="16" s="1"/>
  <c r="T125" i="16"/>
  <c r="S125" i="16"/>
  <c r="R125" i="16"/>
  <c r="P125" i="16"/>
  <c r="N125" i="16"/>
  <c r="T124" i="16"/>
  <c r="S124" i="16"/>
  <c r="R124" i="16"/>
  <c r="N124" i="16"/>
  <c r="P124" i="16" s="1"/>
  <c r="T123" i="16"/>
  <c r="S123" i="16"/>
  <c r="R123" i="16"/>
  <c r="N123" i="16"/>
  <c r="P123" i="16" s="1"/>
  <c r="T122" i="16"/>
  <c r="S122" i="16"/>
  <c r="R122" i="16"/>
  <c r="N122" i="16"/>
  <c r="P122" i="16" s="1"/>
  <c r="T121" i="16"/>
  <c r="S121" i="16"/>
  <c r="R121" i="16"/>
  <c r="P121" i="16"/>
  <c r="N121" i="16"/>
  <c r="T120" i="16"/>
  <c r="S120" i="16"/>
  <c r="R120" i="16"/>
  <c r="N120" i="16"/>
  <c r="P120" i="16" s="1"/>
  <c r="T119" i="16"/>
  <c r="S119" i="16"/>
  <c r="R119" i="16"/>
  <c r="P119" i="16"/>
  <c r="N119" i="16"/>
  <c r="T118" i="16"/>
  <c r="S118" i="16"/>
  <c r="R118" i="16"/>
  <c r="N118" i="16"/>
  <c r="P118" i="16" s="1"/>
  <c r="T117" i="16"/>
  <c r="S117" i="16"/>
  <c r="R117" i="16"/>
  <c r="P117" i="16"/>
  <c r="N117" i="16"/>
  <c r="T116" i="16"/>
  <c r="S116" i="16"/>
  <c r="R116" i="16"/>
  <c r="N116" i="16"/>
  <c r="P116" i="16" s="1"/>
  <c r="T115" i="16"/>
  <c r="S115" i="16"/>
  <c r="R115" i="16"/>
  <c r="N115" i="16"/>
  <c r="P115" i="16" s="1"/>
  <c r="T114" i="16"/>
  <c r="S114" i="16"/>
  <c r="R114" i="16"/>
  <c r="N114" i="16"/>
  <c r="P114" i="16" s="1"/>
  <c r="T113" i="16"/>
  <c r="S113" i="16"/>
  <c r="R113" i="16"/>
  <c r="N113" i="16"/>
  <c r="P113" i="16" s="1"/>
  <c r="T112" i="16"/>
  <c r="S112" i="16"/>
  <c r="R112" i="16"/>
  <c r="N112" i="16"/>
  <c r="P112" i="16" s="1"/>
  <c r="T111" i="16"/>
  <c r="S111" i="16"/>
  <c r="R111" i="16"/>
  <c r="N111" i="16"/>
  <c r="P111" i="16" s="1"/>
  <c r="T110" i="16"/>
  <c r="S110" i="16"/>
  <c r="R110" i="16"/>
  <c r="N110" i="16"/>
  <c r="P110" i="16" s="1"/>
  <c r="T109" i="16"/>
  <c r="S109" i="16"/>
  <c r="R109" i="16"/>
  <c r="P109" i="16"/>
  <c r="N109" i="16"/>
  <c r="T108" i="16"/>
  <c r="S108" i="16"/>
  <c r="R108" i="16"/>
  <c r="N108" i="16"/>
  <c r="P108" i="16" s="1"/>
  <c r="T107" i="16"/>
  <c r="S107" i="16"/>
  <c r="R107" i="16"/>
  <c r="N107" i="16"/>
  <c r="P107" i="16" s="1"/>
  <c r="T106" i="16"/>
  <c r="S106" i="16"/>
  <c r="R106" i="16"/>
  <c r="N106" i="16"/>
  <c r="P106" i="16" s="1"/>
  <c r="T105" i="16"/>
  <c r="S105" i="16"/>
  <c r="R105" i="16"/>
  <c r="P105" i="16"/>
  <c r="N105" i="16"/>
  <c r="T104" i="16"/>
  <c r="S104" i="16"/>
  <c r="R104" i="16"/>
  <c r="N104" i="16"/>
  <c r="P104" i="16" s="1"/>
  <c r="T103" i="16"/>
  <c r="S103" i="16"/>
  <c r="R103" i="16"/>
  <c r="P103" i="16"/>
  <c r="N103" i="16"/>
  <c r="T102" i="16"/>
  <c r="S102" i="16"/>
  <c r="R102" i="16"/>
  <c r="N102" i="16"/>
  <c r="P102" i="16" s="1"/>
  <c r="T101" i="16"/>
  <c r="S101" i="16"/>
  <c r="R101" i="16"/>
  <c r="N101" i="16"/>
  <c r="P101" i="16" s="1"/>
  <c r="T100" i="16"/>
  <c r="S100" i="16"/>
  <c r="R100" i="16"/>
  <c r="P100" i="16"/>
  <c r="N100" i="16"/>
  <c r="T99" i="16"/>
  <c r="S99" i="16"/>
  <c r="R99" i="16"/>
  <c r="N99" i="16"/>
  <c r="P99" i="16" s="1"/>
  <c r="T98" i="16"/>
  <c r="S98" i="16"/>
  <c r="R98" i="16"/>
  <c r="N98" i="16"/>
  <c r="P98" i="16" s="1"/>
  <c r="T97" i="16"/>
  <c r="S97" i="16"/>
  <c r="R97" i="16"/>
  <c r="N97" i="16"/>
  <c r="P97" i="16" s="1"/>
  <c r="T96" i="16"/>
  <c r="S96" i="16"/>
  <c r="R96" i="16"/>
  <c r="N96" i="16"/>
  <c r="P96" i="16" s="1"/>
  <c r="T95" i="16"/>
  <c r="S95" i="16"/>
  <c r="R95" i="16"/>
  <c r="N95" i="16"/>
  <c r="P95" i="16" s="1"/>
  <c r="T94" i="16"/>
  <c r="S94" i="16"/>
  <c r="R94" i="16"/>
  <c r="N94" i="16"/>
  <c r="P94" i="16" s="1"/>
  <c r="T93" i="16"/>
  <c r="S93" i="16"/>
  <c r="R93" i="16"/>
  <c r="P93" i="16"/>
  <c r="N93" i="16"/>
  <c r="T92" i="16"/>
  <c r="S92" i="16"/>
  <c r="R92" i="16"/>
  <c r="N92" i="16"/>
  <c r="P92" i="16" s="1"/>
  <c r="T91" i="16"/>
  <c r="S91" i="16"/>
  <c r="R91" i="16"/>
  <c r="N91" i="16"/>
  <c r="P91" i="16" s="1"/>
  <c r="T90" i="16"/>
  <c r="S90" i="16"/>
  <c r="R90" i="16"/>
  <c r="N90" i="16"/>
  <c r="P90" i="16" s="1"/>
  <c r="T89" i="16"/>
  <c r="S89" i="16"/>
  <c r="R89" i="16"/>
  <c r="P89" i="16"/>
  <c r="N89" i="16"/>
  <c r="T88" i="16"/>
  <c r="S88" i="16"/>
  <c r="R88" i="16"/>
  <c r="N88" i="16"/>
  <c r="P88" i="16" s="1"/>
  <c r="T87" i="16"/>
  <c r="S87" i="16"/>
  <c r="R87" i="16"/>
  <c r="N87" i="16"/>
  <c r="P87" i="16" s="1"/>
  <c r="T86" i="16"/>
  <c r="S86" i="16"/>
  <c r="R86" i="16"/>
  <c r="N86" i="16"/>
  <c r="P86" i="16" s="1"/>
  <c r="T85" i="16"/>
  <c r="S85" i="16"/>
  <c r="R85" i="16"/>
  <c r="N85" i="16"/>
  <c r="P85" i="16" s="1"/>
  <c r="T84" i="16"/>
  <c r="S84" i="16"/>
  <c r="R84" i="16"/>
  <c r="P84" i="16"/>
  <c r="N84" i="16"/>
  <c r="T83" i="16"/>
  <c r="S83" i="16"/>
  <c r="R83" i="16"/>
  <c r="N83" i="16"/>
  <c r="P83" i="16" s="1"/>
  <c r="T82" i="16"/>
  <c r="S82" i="16"/>
  <c r="R82" i="16"/>
  <c r="N82" i="16"/>
  <c r="P82" i="16" s="1"/>
  <c r="T81" i="16"/>
  <c r="S81" i="16"/>
  <c r="R81" i="16"/>
  <c r="N81" i="16"/>
  <c r="P81" i="16" s="1"/>
  <c r="T80" i="16"/>
  <c r="S80" i="16"/>
  <c r="R80" i="16"/>
  <c r="N80" i="16"/>
  <c r="P80" i="16" s="1"/>
  <c r="T79" i="16"/>
  <c r="S79" i="16"/>
  <c r="R79" i="16"/>
  <c r="P79" i="16"/>
  <c r="N79" i="16"/>
  <c r="T78" i="16"/>
  <c r="S78" i="16"/>
  <c r="R78" i="16"/>
  <c r="N78" i="16"/>
  <c r="P78" i="16" s="1"/>
  <c r="T77" i="16"/>
  <c r="S77" i="16"/>
  <c r="R77" i="16"/>
  <c r="N77" i="16"/>
  <c r="P77" i="16" s="1"/>
  <c r="T76" i="16"/>
  <c r="S76" i="16"/>
  <c r="R76" i="16"/>
  <c r="N76" i="16"/>
  <c r="P76" i="16" s="1"/>
  <c r="T75" i="16"/>
  <c r="S75" i="16"/>
  <c r="R75" i="16"/>
  <c r="N75" i="16"/>
  <c r="P75" i="16" s="1"/>
  <c r="T74" i="16"/>
  <c r="S74" i="16"/>
  <c r="R74" i="16"/>
  <c r="N74" i="16"/>
  <c r="P74" i="16" s="1"/>
  <c r="T73" i="16"/>
  <c r="S73" i="16"/>
  <c r="R73" i="16"/>
  <c r="N73" i="16"/>
  <c r="P73" i="16" s="1"/>
  <c r="T72" i="16"/>
  <c r="S72" i="16"/>
  <c r="R72" i="16"/>
  <c r="N72" i="16"/>
  <c r="P72" i="16" s="1"/>
  <c r="T71" i="16"/>
  <c r="S71" i="16"/>
  <c r="R71" i="16"/>
  <c r="N71" i="16"/>
  <c r="P71" i="16" s="1"/>
  <c r="T70" i="16"/>
  <c r="S70" i="16"/>
  <c r="R70" i="16"/>
  <c r="N70" i="16"/>
  <c r="P70" i="16" s="1"/>
  <c r="T69" i="16"/>
  <c r="S69" i="16"/>
  <c r="R69" i="16"/>
  <c r="N69" i="16"/>
  <c r="P69" i="16" s="1"/>
  <c r="T68" i="16"/>
  <c r="S68" i="16"/>
  <c r="R68" i="16"/>
  <c r="P68" i="16"/>
  <c r="N68" i="16"/>
  <c r="T67" i="16"/>
  <c r="S67" i="16"/>
  <c r="R67" i="16"/>
  <c r="N67" i="16"/>
  <c r="P67" i="16" s="1"/>
  <c r="T66" i="16"/>
  <c r="S66" i="16"/>
  <c r="R66" i="16"/>
  <c r="N66" i="16"/>
  <c r="P66" i="16" s="1"/>
  <c r="T65" i="16"/>
  <c r="S65" i="16"/>
  <c r="R65" i="16"/>
  <c r="P65" i="16"/>
  <c r="N65" i="16"/>
  <c r="T64" i="16"/>
  <c r="S64" i="16"/>
  <c r="R64" i="16"/>
  <c r="N64" i="16"/>
  <c r="P64" i="16" s="1"/>
  <c r="T63" i="16"/>
  <c r="S63" i="16"/>
  <c r="R63" i="16"/>
  <c r="P63" i="16"/>
  <c r="N63" i="16"/>
  <c r="T62" i="16"/>
  <c r="S62" i="16"/>
  <c r="R62" i="16"/>
  <c r="N62" i="16"/>
  <c r="P62" i="16" s="1"/>
  <c r="T61" i="16"/>
  <c r="S61" i="16"/>
  <c r="R61" i="16"/>
  <c r="P61" i="16"/>
  <c r="N61" i="16"/>
  <c r="T60" i="16"/>
  <c r="S60" i="16"/>
  <c r="R60" i="16"/>
  <c r="N60" i="16"/>
  <c r="P60" i="16" s="1"/>
  <c r="T59" i="16"/>
  <c r="S59" i="16"/>
  <c r="R59" i="16"/>
  <c r="N59" i="16"/>
  <c r="P59" i="16" s="1"/>
  <c r="T58" i="16"/>
  <c r="S58" i="16"/>
  <c r="R58" i="16"/>
  <c r="N58" i="16"/>
  <c r="P58" i="16" s="1"/>
  <c r="T57" i="16"/>
  <c r="S57" i="16"/>
  <c r="R57" i="16"/>
  <c r="P57" i="16"/>
  <c r="N57" i="16"/>
  <c r="T56" i="16"/>
  <c r="S56" i="16"/>
  <c r="R56" i="16"/>
  <c r="N56" i="16"/>
  <c r="P56" i="16" s="1"/>
  <c r="T55" i="16"/>
  <c r="S55" i="16"/>
  <c r="R55" i="16"/>
  <c r="P55" i="16"/>
  <c r="N55" i="16"/>
  <c r="T54" i="16"/>
  <c r="S54" i="16"/>
  <c r="R54" i="16"/>
  <c r="N54" i="16"/>
  <c r="P54" i="16" s="1"/>
  <c r="T53" i="16"/>
  <c r="S53" i="16"/>
  <c r="R53" i="16"/>
  <c r="P53" i="16"/>
  <c r="N53" i="16"/>
  <c r="T52" i="16"/>
  <c r="S52" i="16"/>
  <c r="R52" i="16"/>
  <c r="N52" i="16"/>
  <c r="P52" i="16" s="1"/>
  <c r="T51" i="16"/>
  <c r="S51" i="16"/>
  <c r="R51" i="16"/>
  <c r="P51" i="16"/>
  <c r="N51" i="16"/>
  <c r="T50" i="16"/>
  <c r="S50" i="16"/>
  <c r="R50" i="16"/>
  <c r="N50" i="16"/>
  <c r="P50" i="16" s="1"/>
  <c r="T49" i="16"/>
  <c r="S49" i="16"/>
  <c r="R49" i="16"/>
  <c r="P49" i="16"/>
  <c r="N49" i="16"/>
  <c r="T48" i="16"/>
  <c r="S48" i="16"/>
  <c r="R48" i="16"/>
  <c r="N48" i="16"/>
  <c r="P48" i="16" s="1"/>
  <c r="T47" i="16"/>
  <c r="S47" i="16"/>
  <c r="R47" i="16"/>
  <c r="P47" i="16"/>
  <c r="N47" i="16"/>
  <c r="T46" i="16"/>
  <c r="S46" i="16"/>
  <c r="R46" i="16"/>
  <c r="N46" i="16"/>
  <c r="P46" i="16" s="1"/>
  <c r="T45" i="16"/>
  <c r="S45" i="16"/>
  <c r="R45" i="16"/>
  <c r="P45" i="16"/>
  <c r="N45" i="16"/>
  <c r="T44" i="16"/>
  <c r="S44" i="16"/>
  <c r="R44" i="16"/>
  <c r="N44" i="16"/>
  <c r="P44" i="16" s="1"/>
  <c r="T43" i="16"/>
  <c r="S43" i="16"/>
  <c r="R43" i="16"/>
  <c r="N43" i="16"/>
  <c r="P43" i="16" s="1"/>
  <c r="T42" i="16"/>
  <c r="S42" i="16"/>
  <c r="R42" i="16"/>
  <c r="N42" i="16"/>
  <c r="P42" i="16" s="1"/>
  <c r="T41" i="16"/>
  <c r="S41" i="16"/>
  <c r="R41" i="16"/>
  <c r="P41" i="16"/>
  <c r="N41" i="16"/>
  <c r="T40" i="16"/>
  <c r="S40" i="16"/>
  <c r="R40" i="16"/>
  <c r="N40" i="16"/>
  <c r="P40" i="16" s="1"/>
  <c r="T39" i="16"/>
  <c r="S39" i="16"/>
  <c r="R39" i="16"/>
  <c r="P39" i="16"/>
  <c r="N39" i="16"/>
  <c r="T38" i="16"/>
  <c r="S38" i="16"/>
  <c r="R38" i="16"/>
  <c r="N38" i="16"/>
  <c r="P38" i="16" s="1"/>
  <c r="T37" i="16"/>
  <c r="S37" i="16"/>
  <c r="R37" i="16"/>
  <c r="P37" i="16"/>
  <c r="N37" i="16"/>
  <c r="T36" i="16"/>
  <c r="S36" i="16"/>
  <c r="R36" i="16"/>
  <c r="N36" i="16"/>
  <c r="P36" i="16" s="1"/>
  <c r="T35" i="16"/>
  <c r="S35" i="16"/>
  <c r="R35" i="16"/>
  <c r="P35" i="16"/>
  <c r="N35" i="16"/>
  <c r="T34" i="16"/>
  <c r="S34" i="16"/>
  <c r="R34" i="16"/>
  <c r="N34" i="16"/>
  <c r="P34" i="16" s="1"/>
  <c r="T33" i="16"/>
  <c r="S33" i="16"/>
  <c r="R33" i="16"/>
  <c r="P33" i="16"/>
  <c r="N33" i="16"/>
  <c r="T32" i="16"/>
  <c r="S32" i="16"/>
  <c r="R32" i="16"/>
  <c r="N32" i="16"/>
  <c r="P32" i="16" s="1"/>
  <c r="T31" i="16"/>
  <c r="S31" i="16"/>
  <c r="R31" i="16"/>
  <c r="P31" i="16"/>
  <c r="N31" i="16"/>
  <c r="T30" i="16"/>
  <c r="S30" i="16"/>
  <c r="R30" i="16"/>
  <c r="N30" i="16"/>
  <c r="P30" i="16" s="1"/>
  <c r="T29" i="16"/>
  <c r="S29" i="16"/>
  <c r="R29" i="16"/>
  <c r="P29" i="16"/>
  <c r="N29" i="16"/>
  <c r="T28" i="16"/>
  <c r="S28" i="16"/>
  <c r="R28" i="16"/>
  <c r="N28" i="16"/>
  <c r="P28" i="16" s="1"/>
  <c r="T27" i="16"/>
  <c r="S27" i="16"/>
  <c r="R27" i="16"/>
  <c r="N27" i="16"/>
  <c r="P27" i="16" s="1"/>
  <c r="T26" i="16"/>
  <c r="S26" i="16"/>
  <c r="R26" i="16"/>
  <c r="N26" i="16"/>
  <c r="P26" i="16" s="1"/>
  <c r="T25" i="16"/>
  <c r="S25" i="16"/>
  <c r="R25" i="16"/>
  <c r="P25" i="16"/>
  <c r="N25" i="16"/>
  <c r="T24" i="16"/>
  <c r="S24" i="16"/>
  <c r="R24" i="16"/>
  <c r="N24" i="16"/>
  <c r="P24" i="16" s="1"/>
  <c r="T23" i="16"/>
  <c r="S23" i="16"/>
  <c r="R23" i="16"/>
  <c r="P23" i="16"/>
  <c r="N23" i="16"/>
  <c r="T22" i="16"/>
  <c r="S22" i="16"/>
  <c r="R22" i="16"/>
  <c r="N22" i="16"/>
  <c r="P22" i="16" s="1"/>
  <c r="T21" i="16"/>
  <c r="S21" i="16"/>
  <c r="R21" i="16"/>
  <c r="P21" i="16"/>
  <c r="N21" i="16"/>
  <c r="T20" i="16"/>
  <c r="S20" i="16"/>
  <c r="R20" i="16"/>
  <c r="N20" i="16"/>
  <c r="P20" i="16" s="1"/>
  <c r="T19" i="16"/>
  <c r="S19" i="16"/>
  <c r="R19" i="16"/>
  <c r="P19" i="16"/>
  <c r="N19" i="16"/>
  <c r="T18" i="16"/>
  <c r="S18" i="16"/>
  <c r="R18" i="16"/>
  <c r="N18" i="16"/>
  <c r="P18" i="16" s="1"/>
  <c r="T17" i="16"/>
  <c r="S17" i="16"/>
  <c r="R17" i="16"/>
  <c r="P17" i="16"/>
  <c r="N17" i="16"/>
  <c r="T16" i="16"/>
  <c r="S16" i="16"/>
  <c r="R16" i="16"/>
  <c r="N16" i="16"/>
  <c r="P16" i="16" s="1"/>
  <c r="T15" i="16"/>
  <c r="S15" i="16"/>
  <c r="R15" i="16"/>
  <c r="P15" i="16"/>
  <c r="N15" i="16"/>
  <c r="T14" i="16"/>
  <c r="S14" i="16"/>
  <c r="R14" i="16"/>
  <c r="N14" i="16"/>
  <c r="P14" i="16" s="1"/>
  <c r="G47" i="2"/>
  <c r="G44" i="2"/>
  <c r="G329" i="16" l="1"/>
  <c r="H329" i="16"/>
  <c r="I330" i="16"/>
  <c r="I329" i="16"/>
  <c r="G325" i="16"/>
  <c r="G326" i="16"/>
  <c r="G327" i="16"/>
  <c r="G328" i="16"/>
  <c r="H325" i="16"/>
  <c r="H326" i="16"/>
  <c r="H327" i="16"/>
  <c r="H328" i="16"/>
  <c r="H330" i="16"/>
  <c r="I325" i="16"/>
  <c r="I326" i="16"/>
  <c r="I327" i="16"/>
  <c r="I328" i="16"/>
  <c r="G330" i="16"/>
  <c r="F331" i="16"/>
  <c r="F332" i="16" s="1"/>
  <c r="T314" i="16"/>
  <c r="T315" i="16" s="1"/>
  <c r="R314" i="16"/>
  <c r="R315" i="16" s="1"/>
  <c r="S314" i="16"/>
  <c r="S315" i="16" s="1"/>
  <c r="H331" i="16" l="1"/>
  <c r="H332" i="16" s="1"/>
  <c r="G331" i="16"/>
  <c r="G332" i="16" s="1"/>
  <c r="I331" i="16"/>
  <c r="I332" i="16" s="1"/>
  <c r="S317" i="16"/>
  <c r="G334" i="16" l="1"/>
  <c r="H334" i="16"/>
  <c r="O87" i="14"/>
  <c r="F334" i="16" l="1"/>
  <c r="L565" i="12"/>
  <c r="G565" i="12"/>
  <c r="F565" i="12"/>
  <c r="D565" i="12"/>
  <c r="I565" i="12" s="1"/>
  <c r="C565" i="12"/>
  <c r="L564" i="12"/>
  <c r="G564" i="12"/>
  <c r="F564" i="12"/>
  <c r="D564" i="12"/>
  <c r="I564" i="12" s="1"/>
  <c r="C564" i="12"/>
  <c r="L563" i="12"/>
  <c r="G563" i="12"/>
  <c r="F563" i="12"/>
  <c r="D563" i="12"/>
  <c r="I563" i="12" s="1"/>
  <c r="C563" i="12"/>
  <c r="L557" i="12"/>
  <c r="G557" i="12"/>
  <c r="F557" i="12"/>
  <c r="D557" i="12"/>
  <c r="I557" i="12" s="1"/>
  <c r="C557" i="12"/>
  <c r="L556" i="12"/>
  <c r="G556" i="12"/>
  <c r="F556" i="12"/>
  <c r="D556" i="12"/>
  <c r="I556" i="12" s="1"/>
  <c r="C556" i="12"/>
  <c r="L555" i="12"/>
  <c r="G555" i="12"/>
  <c r="F555" i="12"/>
  <c r="D555" i="12"/>
  <c r="I555" i="12" s="1"/>
  <c r="C555" i="12"/>
  <c r="L554" i="12"/>
  <c r="G554" i="12"/>
  <c r="F554" i="12"/>
  <c r="D554" i="12"/>
  <c r="I554" i="12" s="1"/>
  <c r="C554" i="12"/>
  <c r="N631" i="12"/>
  <c r="N630" i="12"/>
  <c r="N629" i="12"/>
  <c r="N628" i="12"/>
  <c r="M607" i="12"/>
  <c r="M606" i="12"/>
  <c r="M605" i="12"/>
  <c r="M604" i="12"/>
  <c r="M599" i="12"/>
  <c r="M598" i="12"/>
  <c r="M597" i="12"/>
  <c r="M596" i="12"/>
  <c r="K591" i="12"/>
  <c r="K590" i="12"/>
  <c r="K589" i="12"/>
  <c r="K588" i="12"/>
  <c r="L579" i="12"/>
  <c r="L577" i="12"/>
  <c r="L575" i="12"/>
  <c r="L573" i="12"/>
  <c r="C546" i="12"/>
  <c r="C547" i="12" s="1"/>
  <c r="L458" i="12"/>
  <c r="G458" i="12"/>
  <c r="F458" i="12"/>
  <c r="D458" i="12"/>
  <c r="I458" i="12" s="1"/>
  <c r="C458" i="12"/>
  <c r="L457" i="12"/>
  <c r="G457" i="12"/>
  <c r="F457" i="12"/>
  <c r="D457" i="12"/>
  <c r="I457" i="12" s="1"/>
  <c r="C457" i="12"/>
  <c r="L456" i="12"/>
  <c r="G456" i="12"/>
  <c r="F456" i="12"/>
  <c r="D456" i="12"/>
  <c r="I456" i="12" s="1"/>
  <c r="C456" i="12"/>
  <c r="L450" i="12"/>
  <c r="G450" i="12"/>
  <c r="F450" i="12"/>
  <c r="D450" i="12"/>
  <c r="I450" i="12" s="1"/>
  <c r="C450" i="12"/>
  <c r="L449" i="12"/>
  <c r="G449" i="12"/>
  <c r="F449" i="12"/>
  <c r="D449" i="12"/>
  <c r="I449" i="12" s="1"/>
  <c r="C449" i="12"/>
  <c r="L448" i="12"/>
  <c r="G448" i="12"/>
  <c r="F448" i="12"/>
  <c r="D448" i="12"/>
  <c r="I448" i="12" s="1"/>
  <c r="C448" i="12"/>
  <c r="L447" i="12"/>
  <c r="G447" i="12"/>
  <c r="F447" i="12"/>
  <c r="D447" i="12"/>
  <c r="I447" i="12" s="1"/>
  <c r="C447" i="12"/>
  <c r="N524" i="12"/>
  <c r="N523" i="12"/>
  <c r="N522" i="12"/>
  <c r="N521" i="12"/>
  <c r="M500" i="12"/>
  <c r="M499" i="12"/>
  <c r="M498" i="12"/>
  <c r="M497" i="12"/>
  <c r="M492" i="12"/>
  <c r="M491" i="12"/>
  <c r="M490" i="12"/>
  <c r="M489" i="12"/>
  <c r="K484" i="12"/>
  <c r="K483" i="12"/>
  <c r="K482" i="12"/>
  <c r="K481" i="12"/>
  <c r="L472" i="12"/>
  <c r="L470" i="12"/>
  <c r="L468" i="12"/>
  <c r="L466" i="12"/>
  <c r="C439" i="12"/>
  <c r="C440" i="12" s="1"/>
  <c r="L351" i="12"/>
  <c r="G351" i="12"/>
  <c r="F351" i="12"/>
  <c r="D351" i="12"/>
  <c r="I351" i="12" s="1"/>
  <c r="C351" i="12"/>
  <c r="L350" i="12"/>
  <c r="G350" i="12"/>
  <c r="F350" i="12"/>
  <c r="D350" i="12"/>
  <c r="I350" i="12" s="1"/>
  <c r="C350" i="12"/>
  <c r="L349" i="12"/>
  <c r="G349" i="12"/>
  <c r="F349" i="12"/>
  <c r="D349" i="12"/>
  <c r="I349" i="12" s="1"/>
  <c r="C349" i="12"/>
  <c r="L343" i="12"/>
  <c r="G343" i="12"/>
  <c r="F343" i="12"/>
  <c r="D343" i="12"/>
  <c r="I343" i="12" s="1"/>
  <c r="C343" i="12"/>
  <c r="L342" i="12"/>
  <c r="G342" i="12"/>
  <c r="F342" i="12"/>
  <c r="D342" i="12"/>
  <c r="I342" i="12" s="1"/>
  <c r="C342" i="12"/>
  <c r="L341" i="12"/>
  <c r="G341" i="12"/>
  <c r="F341" i="12"/>
  <c r="D341" i="12"/>
  <c r="I341" i="12" s="1"/>
  <c r="C341" i="12"/>
  <c r="L340" i="12"/>
  <c r="G340" i="12"/>
  <c r="F340" i="12"/>
  <c r="D340" i="12"/>
  <c r="I340" i="12" s="1"/>
  <c r="C340" i="12"/>
  <c r="N417" i="12"/>
  <c r="N416" i="12"/>
  <c r="N415" i="12"/>
  <c r="N414" i="12"/>
  <c r="M393" i="12"/>
  <c r="M392" i="12"/>
  <c r="M391" i="12"/>
  <c r="M390" i="12"/>
  <c r="M385" i="12"/>
  <c r="M384" i="12"/>
  <c r="M383" i="12"/>
  <c r="M382" i="12"/>
  <c r="K377" i="12"/>
  <c r="K376" i="12"/>
  <c r="K375" i="12"/>
  <c r="K374" i="12"/>
  <c r="L365" i="12"/>
  <c r="L363" i="12"/>
  <c r="L361" i="12"/>
  <c r="L359" i="12"/>
  <c r="C332" i="12"/>
  <c r="C333" i="12" s="1"/>
  <c r="L244" i="12"/>
  <c r="G244" i="12"/>
  <c r="F244" i="12"/>
  <c r="D244" i="12"/>
  <c r="I244" i="12" s="1"/>
  <c r="C244" i="12"/>
  <c r="L243" i="12"/>
  <c r="G243" i="12"/>
  <c r="F243" i="12"/>
  <c r="D243" i="12"/>
  <c r="I243" i="12" s="1"/>
  <c r="C243" i="12"/>
  <c r="L126" i="12"/>
  <c r="G126" i="12"/>
  <c r="L242" i="12"/>
  <c r="G242" i="12"/>
  <c r="F242" i="12"/>
  <c r="D242" i="12"/>
  <c r="I242" i="12" s="1"/>
  <c r="C242" i="12"/>
  <c r="L236" i="12"/>
  <c r="G236" i="12"/>
  <c r="F236" i="12"/>
  <c r="D236" i="12"/>
  <c r="I236" i="12" s="1"/>
  <c r="C236" i="12"/>
  <c r="L235" i="12"/>
  <c r="G235" i="12"/>
  <c r="F235" i="12"/>
  <c r="D235" i="12"/>
  <c r="I235" i="12" s="1"/>
  <c r="C235" i="12"/>
  <c r="L234" i="12"/>
  <c r="G234" i="12"/>
  <c r="F234" i="12"/>
  <c r="D234" i="12"/>
  <c r="I234" i="12" s="1"/>
  <c r="C234" i="12"/>
  <c r="L233" i="12"/>
  <c r="G233" i="12"/>
  <c r="F233" i="12"/>
  <c r="D233" i="12"/>
  <c r="I233" i="12" s="1"/>
  <c r="L137" i="12"/>
  <c r="L136" i="12"/>
  <c r="L135" i="12"/>
  <c r="G137" i="12"/>
  <c r="G136" i="12"/>
  <c r="G135" i="12"/>
  <c r="L129" i="12"/>
  <c r="L128" i="12"/>
  <c r="L127" i="12"/>
  <c r="G129" i="12"/>
  <c r="G128" i="12"/>
  <c r="G127" i="12"/>
  <c r="L26" i="12"/>
  <c r="L25" i="12"/>
  <c r="L24" i="12"/>
  <c r="G26" i="12"/>
  <c r="G25" i="12"/>
  <c r="G24" i="12"/>
  <c r="L18" i="12"/>
  <c r="L17" i="12"/>
  <c r="L16" i="12"/>
  <c r="L15" i="12"/>
  <c r="G18" i="12"/>
  <c r="G17" i="12"/>
  <c r="G16" i="12"/>
  <c r="G15" i="12"/>
  <c r="C233" i="12"/>
  <c r="N310" i="12"/>
  <c r="N309" i="12"/>
  <c r="N308" i="12"/>
  <c r="N307" i="12"/>
  <c r="M286" i="12"/>
  <c r="M285" i="12"/>
  <c r="M284" i="12"/>
  <c r="M283" i="12"/>
  <c r="M278" i="12"/>
  <c r="M277" i="12"/>
  <c r="M276" i="12"/>
  <c r="M275" i="12"/>
  <c r="K270" i="12"/>
  <c r="K269" i="12"/>
  <c r="K268" i="12"/>
  <c r="K267" i="12"/>
  <c r="L258" i="12"/>
  <c r="L256" i="12"/>
  <c r="L254" i="12"/>
  <c r="L252" i="12"/>
  <c r="C225" i="12"/>
  <c r="C226" i="12" s="1"/>
  <c r="F137" i="12"/>
  <c r="D137" i="12"/>
  <c r="I137" i="12" s="1"/>
  <c r="C137" i="12"/>
  <c r="F136" i="12"/>
  <c r="D136" i="12"/>
  <c r="I136" i="12" s="1"/>
  <c r="C136" i="12"/>
  <c r="F135" i="12"/>
  <c r="D135" i="12"/>
  <c r="I135" i="12" s="1"/>
  <c r="C135" i="12"/>
  <c r="F129" i="12"/>
  <c r="D129" i="12"/>
  <c r="I129" i="12" s="1"/>
  <c r="C129" i="12"/>
  <c r="F18" i="12"/>
  <c r="D18" i="12"/>
  <c r="D17" i="12"/>
  <c r="D16" i="12"/>
  <c r="F17" i="12"/>
  <c r="F128" i="12"/>
  <c r="D128" i="12"/>
  <c r="I128" i="12" s="1"/>
  <c r="C128" i="12"/>
  <c r="F127" i="12"/>
  <c r="D127" i="12"/>
  <c r="I127" i="12" s="1"/>
  <c r="C127" i="12"/>
  <c r="F126" i="12"/>
  <c r="D126" i="12"/>
  <c r="I126" i="12" s="1"/>
  <c r="C126" i="12"/>
  <c r="N203" i="12"/>
  <c r="N202" i="12"/>
  <c r="N201" i="12"/>
  <c r="N200" i="12"/>
  <c r="M179" i="12"/>
  <c r="M178" i="12"/>
  <c r="M177" i="12"/>
  <c r="M176" i="12"/>
  <c r="M171" i="12"/>
  <c r="M170" i="12"/>
  <c r="M169" i="12"/>
  <c r="M168" i="12"/>
  <c r="K163" i="12"/>
  <c r="K162" i="12"/>
  <c r="K161" i="12"/>
  <c r="K160" i="12"/>
  <c r="L151" i="12"/>
  <c r="L149" i="12"/>
  <c r="L147" i="12"/>
  <c r="L145" i="12"/>
  <c r="C119" i="12"/>
  <c r="N90" i="12"/>
  <c r="N91" i="12"/>
  <c r="N92" i="12"/>
  <c r="N89" i="12"/>
  <c r="M66" i="12"/>
  <c r="M67" i="12"/>
  <c r="M68" i="12"/>
  <c r="M65" i="12"/>
  <c r="M58" i="12"/>
  <c r="M59" i="12"/>
  <c r="M60" i="12"/>
  <c r="M57" i="12"/>
  <c r="K50" i="12"/>
  <c r="K51" i="12"/>
  <c r="K52" i="12"/>
  <c r="K49" i="12"/>
  <c r="E809" i="9"/>
  <c r="E808" i="9"/>
  <c r="E807" i="9"/>
  <c r="E806" i="9"/>
  <c r="E805" i="9"/>
  <c r="E804" i="9"/>
  <c r="E803" i="9"/>
  <c r="E802" i="9"/>
  <c r="E801" i="9"/>
  <c r="E800" i="9"/>
  <c r="E799" i="9"/>
  <c r="E798" i="9"/>
  <c r="E797" i="9"/>
  <c r="E796" i="9"/>
  <c r="E795" i="9"/>
  <c r="E794" i="9"/>
  <c r="E793" i="9"/>
  <c r="E792" i="9"/>
  <c r="E791" i="9"/>
  <c r="E790" i="9"/>
  <c r="E789" i="9"/>
  <c r="E788" i="9"/>
  <c r="E787" i="9"/>
  <c r="D809" i="9"/>
  <c r="D808" i="9"/>
  <c r="D807" i="9"/>
  <c r="D806" i="9"/>
  <c r="D805" i="9"/>
  <c r="D804" i="9"/>
  <c r="D803" i="9"/>
  <c r="D802" i="9"/>
  <c r="D801" i="9"/>
  <c r="D800" i="9"/>
  <c r="D799" i="9"/>
  <c r="D798" i="9"/>
  <c r="D797" i="9"/>
  <c r="D796" i="9"/>
  <c r="D795" i="9"/>
  <c r="D794" i="9"/>
  <c r="D793" i="9"/>
  <c r="D792" i="9"/>
  <c r="D791" i="9"/>
  <c r="D790" i="9"/>
  <c r="D789" i="9"/>
  <c r="D788" i="9"/>
  <c r="D787" i="9"/>
  <c r="E786" i="9"/>
  <c r="D786" i="9"/>
  <c r="H809" i="9"/>
  <c r="G809" i="9"/>
  <c r="F809" i="9"/>
  <c r="H808" i="9"/>
  <c r="G808" i="9"/>
  <c r="F808" i="9"/>
  <c r="H807" i="9"/>
  <c r="G807" i="9"/>
  <c r="F807" i="9"/>
  <c r="H806" i="9"/>
  <c r="G806" i="9"/>
  <c r="F806" i="9"/>
  <c r="H805" i="9"/>
  <c r="G805" i="9"/>
  <c r="F805" i="9"/>
  <c r="H804" i="9"/>
  <c r="G804" i="9"/>
  <c r="F804" i="9"/>
  <c r="H803" i="9"/>
  <c r="G803" i="9"/>
  <c r="F803" i="9"/>
  <c r="H802" i="9"/>
  <c r="G802" i="9"/>
  <c r="F802" i="9"/>
  <c r="H801" i="9"/>
  <c r="G801" i="9"/>
  <c r="F801" i="9"/>
  <c r="H800" i="9"/>
  <c r="G800" i="9"/>
  <c r="F800" i="9"/>
  <c r="H799" i="9"/>
  <c r="G799" i="9"/>
  <c r="F799" i="9"/>
  <c r="H798" i="9"/>
  <c r="G798" i="9"/>
  <c r="F798" i="9"/>
  <c r="H797" i="9"/>
  <c r="G797" i="9"/>
  <c r="F797" i="9"/>
  <c r="H796" i="9"/>
  <c r="G796" i="9"/>
  <c r="F796" i="9"/>
  <c r="H795" i="9"/>
  <c r="G795" i="9"/>
  <c r="F795" i="9"/>
  <c r="H794" i="9"/>
  <c r="G794" i="9"/>
  <c r="F794" i="9"/>
  <c r="H793" i="9"/>
  <c r="G793" i="9"/>
  <c r="F793" i="9"/>
  <c r="H792" i="9"/>
  <c r="G792" i="9"/>
  <c r="F792" i="9"/>
  <c r="H791" i="9"/>
  <c r="G791" i="9"/>
  <c r="F791" i="9"/>
  <c r="H790" i="9"/>
  <c r="G790" i="9"/>
  <c r="F790" i="9"/>
  <c r="H789" i="9"/>
  <c r="G789" i="9"/>
  <c r="F789" i="9"/>
  <c r="H788" i="9"/>
  <c r="F788" i="9"/>
  <c r="H787" i="9"/>
  <c r="G787" i="9"/>
  <c r="F787" i="9"/>
  <c r="H786" i="9"/>
  <c r="F786" i="9"/>
  <c r="L38" i="12"/>
  <c r="L40" i="12"/>
  <c r="L36" i="12"/>
  <c r="L34" i="12"/>
  <c r="M789" i="9" l="1" a="1"/>
  <c r="M789" i="9" s="1"/>
  <c r="M787" i="9" a="1"/>
  <c r="M787" i="9" s="1"/>
  <c r="N787" i="9" a="1"/>
  <c r="N787" i="9" s="1"/>
  <c r="N786" i="9" a="1"/>
  <c r="N786" i="9" s="1"/>
  <c r="N789" i="9" a="1"/>
  <c r="N789" i="9" s="1"/>
  <c r="M788" i="9" a="1"/>
  <c r="M788" i="9" s="1"/>
  <c r="N788" i="9" a="1"/>
  <c r="N788" i="9" s="1"/>
  <c r="R787" i="9" a="1"/>
  <c r="R787" i="9" s="1"/>
  <c r="R786" i="9" a="1"/>
  <c r="R786" i="9" s="1"/>
  <c r="R789" i="9" a="1"/>
  <c r="R789" i="9" s="1"/>
  <c r="R788" i="9" a="1"/>
  <c r="R788" i="9" s="1"/>
  <c r="Q787" i="9" a="1"/>
  <c r="Q787" i="9" s="1"/>
  <c r="Q789" i="9" a="1"/>
  <c r="Q789" i="9" s="1"/>
  <c r="Q788" i="9" a="1"/>
  <c r="Q788" i="9" s="1"/>
  <c r="Q786" i="9" a="1"/>
  <c r="Q786" i="9" s="1"/>
  <c r="P787" i="9" a="1"/>
  <c r="P787" i="9" s="1"/>
  <c r="P789" i="9" a="1"/>
  <c r="P789" i="9" s="1"/>
  <c r="P786" i="9" a="1"/>
  <c r="P786" i="9" s="1"/>
  <c r="P788" i="9" a="1"/>
  <c r="P788" i="9" s="1"/>
  <c r="O787" i="9" a="1"/>
  <c r="O787" i="9" s="1"/>
  <c r="O789" i="9" a="1"/>
  <c r="O789" i="9" s="1"/>
  <c r="O786" i="9" a="1"/>
  <c r="O786" i="9" s="1"/>
  <c r="O788" i="9" a="1"/>
  <c r="O788" i="9" s="1"/>
  <c r="M786" i="9" a="1"/>
  <c r="M786" i="9" s="1"/>
  <c r="F26" i="12" l="1"/>
  <c r="F25" i="12"/>
  <c r="F24" i="12"/>
  <c r="D26" i="12"/>
  <c r="I26" i="12" s="1"/>
  <c r="D25" i="12"/>
  <c r="I25" i="12" s="1"/>
  <c r="D24" i="12"/>
  <c r="C26" i="12"/>
  <c r="C25" i="12"/>
  <c r="C24" i="12"/>
  <c r="I18" i="12"/>
  <c r="C18" i="12"/>
  <c r="I17" i="12"/>
  <c r="I16" i="12"/>
  <c r="D15" i="12"/>
  <c r="I15" i="12" s="1"/>
  <c r="F16" i="12"/>
  <c r="F15" i="12"/>
  <c r="C17" i="12"/>
  <c r="C16" i="12"/>
  <c r="C15" i="12"/>
  <c r="MV24" i="5" a="1"/>
  <c r="MV24" i="5" s="1"/>
  <c r="NT6" i="5" a="1"/>
  <c r="NT6" i="5" s="1"/>
  <c r="NT9" i="5" a="1"/>
  <c r="NT9" i="5" s="1"/>
  <c r="NT10" i="5" a="1"/>
  <c r="NT10" i="5" s="1"/>
  <c r="NT11" i="5" a="1"/>
  <c r="NT11" i="5" s="1"/>
  <c r="NT12" i="5" a="1"/>
  <c r="NT12" i="5" s="1"/>
  <c r="NT13" i="5" a="1"/>
  <c r="NT13" i="5" s="1"/>
  <c r="NT14" i="5" a="1"/>
  <c r="NT14" i="5" s="1"/>
  <c r="NT15" i="5" a="1"/>
  <c r="NT15" i="5" s="1"/>
  <c r="NT16" i="5" a="1"/>
  <c r="NT16" i="5" s="1"/>
  <c r="NT17" i="5" a="1"/>
  <c r="NT17" i="5" s="1"/>
  <c r="NT18" i="5" a="1"/>
  <c r="NT18" i="5" s="1"/>
  <c r="NT19" i="5" a="1"/>
  <c r="NT19" i="5" s="1"/>
  <c r="NT20" i="5" a="1"/>
  <c r="NT20" i="5" s="1"/>
  <c r="NT21" i="5" a="1"/>
  <c r="NT21" i="5" s="1"/>
  <c r="NT22" i="5" a="1"/>
  <c r="NT22" i="5" s="1"/>
  <c r="NT23" i="5" a="1"/>
  <c r="NT23" i="5" s="1"/>
  <c r="NT24" i="5" a="1"/>
  <c r="NT24" i="5" s="1"/>
  <c r="NT25" i="5" a="1"/>
  <c r="NT25" i="5" s="1"/>
  <c r="NT26" i="5" a="1"/>
  <c r="NT26" i="5" s="1"/>
  <c r="NT27" i="5" a="1"/>
  <c r="NT27" i="5" s="1"/>
  <c r="NT28" i="5" a="1"/>
  <c r="NT28" i="5" s="1"/>
  <c r="NT29" i="5" a="1"/>
  <c r="NT29" i="5" s="1"/>
  <c r="NT30" i="5" a="1"/>
  <c r="NT30" i="5" s="1"/>
  <c r="NT31" i="5" a="1"/>
  <c r="NT31" i="5" s="1"/>
  <c r="NT32" i="5" a="1"/>
  <c r="NT32" i="5" s="1"/>
  <c r="NT33" i="5" a="1"/>
  <c r="NT33" i="5" s="1"/>
  <c r="NT34" i="5" a="1"/>
  <c r="NT34" i="5" s="1"/>
  <c r="NT35" i="5" a="1"/>
  <c r="NT35" i="5" s="1"/>
  <c r="NT36" i="5" a="1"/>
  <c r="NT36" i="5" s="1"/>
  <c r="NT37" i="5" a="1"/>
  <c r="NT37" i="5" s="1"/>
  <c r="NT38" i="5" a="1"/>
  <c r="NT38" i="5" s="1"/>
  <c r="NT39" i="5" a="1"/>
  <c r="NT39" i="5" s="1"/>
  <c r="NT40" i="5" a="1"/>
  <c r="NT40" i="5" s="1"/>
  <c r="NT41" i="5" a="1"/>
  <c r="NT41" i="5" s="1"/>
  <c r="NT42" i="5" a="1"/>
  <c r="NT42" i="5" s="1"/>
  <c r="NT43" i="5" a="1"/>
  <c r="NT43" i="5" s="1"/>
  <c r="NT44" i="5" a="1"/>
  <c r="NT44" i="5" s="1"/>
  <c r="NT45" i="5" a="1"/>
  <c r="NT45" i="5" s="1"/>
  <c r="NT46" i="5" a="1"/>
  <c r="NT46" i="5" s="1"/>
  <c r="NT47" i="5" a="1"/>
  <c r="NT47" i="5" s="1"/>
  <c r="NT48" i="5" a="1"/>
  <c r="NT48" i="5" s="1"/>
  <c r="NT49" i="5" a="1"/>
  <c r="NT49" i="5" s="1"/>
  <c r="NT50" i="5" a="1"/>
  <c r="NT50" i="5" s="1"/>
  <c r="NT51" i="5" a="1"/>
  <c r="NT51" i="5" s="1"/>
  <c r="NT52" i="5" a="1"/>
  <c r="NT52" i="5" s="1"/>
  <c r="NT53" i="5" a="1"/>
  <c r="NT53" i="5" s="1"/>
  <c r="NT54" i="5" a="1"/>
  <c r="NT54" i="5" s="1"/>
  <c r="NT55" i="5" a="1"/>
  <c r="NT55" i="5" s="1"/>
  <c r="NT56" i="5" a="1"/>
  <c r="NT56" i="5" s="1"/>
  <c r="NT57" i="5" a="1"/>
  <c r="NT57" i="5" s="1"/>
  <c r="NT58" i="5" a="1"/>
  <c r="NT58" i="5" s="1"/>
  <c r="NT59" i="5" a="1"/>
  <c r="NT59" i="5" s="1"/>
  <c r="NT60" i="5" a="1"/>
  <c r="NT60" i="5" s="1"/>
  <c r="NT61" i="5" a="1"/>
  <c r="NT61" i="5" s="1"/>
  <c r="NT62" i="5" a="1"/>
  <c r="NT62" i="5" s="1"/>
  <c r="NT63" i="5" a="1"/>
  <c r="NT63" i="5" s="1"/>
  <c r="NT64" i="5" a="1"/>
  <c r="NT64" i="5" s="1"/>
  <c r="NT65" i="5" a="1"/>
  <c r="NT65" i="5" s="1"/>
  <c r="NT66" i="5" a="1"/>
  <c r="NT66" i="5" s="1"/>
  <c r="NT5" i="5" a="1"/>
  <c r="NT5" i="5" s="1"/>
  <c r="MV6" i="5" a="1"/>
  <c r="MV6" i="5" s="1"/>
  <c r="MV7" i="5" a="1"/>
  <c r="MV7" i="5" s="1"/>
  <c r="MV8" i="5" a="1"/>
  <c r="MV8" i="5" s="1"/>
  <c r="MV9" i="5" a="1"/>
  <c r="MV9" i="5" s="1"/>
  <c r="MV10" i="5" a="1"/>
  <c r="MV10" i="5" s="1"/>
  <c r="MV11" i="5" a="1"/>
  <c r="MV11" i="5" s="1"/>
  <c r="MV12" i="5" a="1"/>
  <c r="MV12" i="5" s="1"/>
  <c r="MV13" i="5" a="1"/>
  <c r="MV13" i="5" s="1"/>
  <c r="MV14" i="5" a="1"/>
  <c r="MV14" i="5" s="1"/>
  <c r="MV15" i="5" a="1"/>
  <c r="MV15" i="5" s="1"/>
  <c r="MV16" i="5" a="1"/>
  <c r="MV16" i="5" s="1"/>
  <c r="MV17" i="5" a="1"/>
  <c r="MV17" i="5" s="1"/>
  <c r="MV18" i="5" a="1"/>
  <c r="MV18" i="5" s="1"/>
  <c r="MV19" i="5" a="1"/>
  <c r="MV19" i="5" s="1"/>
  <c r="MV20" i="5" a="1"/>
  <c r="MV20" i="5" s="1"/>
  <c r="MV21" i="5" a="1"/>
  <c r="MV21" i="5" s="1"/>
  <c r="MV22" i="5" a="1"/>
  <c r="MV22" i="5" s="1"/>
  <c r="MV23" i="5" a="1"/>
  <c r="MV23" i="5" s="1"/>
  <c r="MV25" i="5" a="1"/>
  <c r="MV25" i="5" s="1"/>
  <c r="MV26" i="5" a="1"/>
  <c r="MV26" i="5" s="1"/>
  <c r="MV27" i="5" a="1"/>
  <c r="MV27" i="5" s="1"/>
  <c r="MV28" i="5" a="1"/>
  <c r="MV28" i="5" s="1"/>
  <c r="MV29" i="5" a="1"/>
  <c r="MV29" i="5" s="1"/>
  <c r="MV30" i="5" a="1"/>
  <c r="MV30" i="5" s="1"/>
  <c r="MV31" i="5" a="1"/>
  <c r="MV31" i="5" s="1"/>
  <c r="MV32" i="5" a="1"/>
  <c r="MV32" i="5" s="1"/>
  <c r="MV33" i="5" a="1"/>
  <c r="MV33" i="5" s="1"/>
  <c r="MV34" i="5" a="1"/>
  <c r="MV34" i="5" s="1"/>
  <c r="MV35" i="5" a="1"/>
  <c r="MV35" i="5" s="1"/>
  <c r="MV36" i="5" a="1"/>
  <c r="MV36" i="5" s="1"/>
  <c r="MV37" i="5" a="1"/>
  <c r="MV37" i="5" s="1"/>
  <c r="MV38" i="5" a="1"/>
  <c r="MV38" i="5" s="1"/>
  <c r="MV39" i="5" a="1"/>
  <c r="MV39" i="5" s="1"/>
  <c r="MV40" i="5" a="1"/>
  <c r="MV40" i="5" s="1"/>
  <c r="MV41" i="5" a="1"/>
  <c r="MV41" i="5" s="1"/>
  <c r="MV42" i="5" a="1"/>
  <c r="MV42" i="5" s="1"/>
  <c r="MV43" i="5" a="1"/>
  <c r="MV43" i="5" s="1"/>
  <c r="MV44" i="5" a="1"/>
  <c r="MV44" i="5" s="1"/>
  <c r="MV45" i="5" a="1"/>
  <c r="MV45" i="5" s="1"/>
  <c r="MV46" i="5" a="1"/>
  <c r="MV46" i="5" s="1"/>
  <c r="MV47" i="5" a="1"/>
  <c r="MV47" i="5" s="1"/>
  <c r="MV48" i="5" a="1"/>
  <c r="MV48" i="5" s="1"/>
  <c r="MV49" i="5" a="1"/>
  <c r="MV49" i="5" s="1"/>
  <c r="MV50" i="5" a="1"/>
  <c r="MV50" i="5" s="1"/>
  <c r="MV51" i="5" a="1"/>
  <c r="MV51" i="5" s="1"/>
  <c r="MV52" i="5" a="1"/>
  <c r="MV52" i="5" s="1"/>
  <c r="MV53" i="5" a="1"/>
  <c r="MV53" i="5" s="1"/>
  <c r="MV54" i="5" a="1"/>
  <c r="MV54" i="5" s="1"/>
  <c r="MV55" i="5" a="1"/>
  <c r="MV55" i="5" s="1"/>
  <c r="MV56" i="5" a="1"/>
  <c r="MV56" i="5" s="1"/>
  <c r="MV57" i="5" a="1"/>
  <c r="MV57" i="5" s="1"/>
  <c r="MV58" i="5" a="1"/>
  <c r="MV58" i="5" s="1"/>
  <c r="MV59" i="5" a="1"/>
  <c r="MV59" i="5" s="1"/>
  <c r="MV60" i="5" a="1"/>
  <c r="MV60" i="5" s="1"/>
  <c r="MV61" i="5" a="1"/>
  <c r="MV61" i="5" s="1"/>
  <c r="MV62" i="5" a="1"/>
  <c r="MV62" i="5" s="1"/>
  <c r="MV63" i="5" a="1"/>
  <c r="MV63" i="5" s="1"/>
  <c r="MV64" i="5" a="1"/>
  <c r="MV64" i="5" s="1"/>
  <c r="MV65" i="5" a="1"/>
  <c r="MV65" i="5" s="1"/>
  <c r="MV66" i="5" a="1"/>
  <c r="MV66" i="5" s="1"/>
  <c r="MV67" i="5" a="1"/>
  <c r="MV67" i="5" s="1"/>
  <c r="MV68" i="5" a="1"/>
  <c r="MV68" i="5" s="1"/>
  <c r="MV69" i="5" a="1"/>
  <c r="MV69" i="5" s="1"/>
  <c r="MV70" i="5" a="1"/>
  <c r="MV70" i="5" s="1"/>
  <c r="MV71" i="5" a="1"/>
  <c r="MV71" i="5" s="1"/>
  <c r="MV72" i="5" a="1"/>
  <c r="MV72" i="5" s="1"/>
  <c r="MV73" i="5" a="1"/>
  <c r="MV73" i="5" s="1"/>
  <c r="MV74" i="5" a="1"/>
  <c r="MV74" i="5" s="1"/>
  <c r="MV75" i="5" a="1"/>
  <c r="MV75" i="5" s="1"/>
  <c r="MV76" i="5" a="1"/>
  <c r="MV76" i="5" s="1"/>
  <c r="MV77" i="5" a="1"/>
  <c r="MV77" i="5" s="1"/>
  <c r="MV78" i="5" a="1"/>
  <c r="MV78" i="5" s="1"/>
  <c r="MV79" i="5" a="1"/>
  <c r="MV79" i="5" s="1"/>
  <c r="MV80" i="5" a="1"/>
  <c r="MV80" i="5" s="1"/>
  <c r="MV81" i="5" a="1"/>
  <c r="MV81" i="5" s="1"/>
  <c r="MV5" i="5" a="1"/>
  <c r="MV5" i="5" s="1"/>
  <c r="F330" i="11" l="1"/>
  <c r="H314" i="11"/>
  <c r="H315" i="11" s="1"/>
  <c r="K313" i="11"/>
  <c r="J313" i="11"/>
  <c r="I313" i="11"/>
  <c r="K312" i="11"/>
  <c r="J312" i="11"/>
  <c r="I312" i="11"/>
  <c r="K311" i="11"/>
  <c r="J311" i="11"/>
  <c r="I311" i="11"/>
  <c r="K310" i="11"/>
  <c r="J310" i="11"/>
  <c r="I310" i="11"/>
  <c r="K309" i="11"/>
  <c r="J309" i="11"/>
  <c r="I309" i="11"/>
  <c r="K308" i="11"/>
  <c r="J308" i="11"/>
  <c r="I308" i="11"/>
  <c r="K307" i="11"/>
  <c r="J307" i="11"/>
  <c r="I307" i="11"/>
  <c r="K306" i="11"/>
  <c r="J306" i="11"/>
  <c r="I306" i="11"/>
  <c r="K305" i="11"/>
  <c r="J305" i="11"/>
  <c r="I305" i="11"/>
  <c r="K304" i="11"/>
  <c r="J304" i="11"/>
  <c r="I304" i="11"/>
  <c r="K303" i="11"/>
  <c r="J303" i="11"/>
  <c r="I303" i="11"/>
  <c r="K302" i="11"/>
  <c r="J302" i="11"/>
  <c r="I302" i="11"/>
  <c r="K301" i="11"/>
  <c r="J301" i="11"/>
  <c r="I301" i="11"/>
  <c r="K300" i="11"/>
  <c r="J300" i="11"/>
  <c r="I300" i="11"/>
  <c r="K299" i="11"/>
  <c r="J299" i="11"/>
  <c r="I299" i="11"/>
  <c r="K298" i="11"/>
  <c r="J298" i="11"/>
  <c r="I298" i="11"/>
  <c r="K297" i="11"/>
  <c r="J297" i="11"/>
  <c r="I297" i="11"/>
  <c r="K296" i="11"/>
  <c r="J296" i="11"/>
  <c r="I296" i="11"/>
  <c r="K295" i="11"/>
  <c r="J295" i="11"/>
  <c r="I295" i="11"/>
  <c r="K294" i="11"/>
  <c r="J294" i="11"/>
  <c r="I294" i="11"/>
  <c r="K293" i="11"/>
  <c r="J293" i="11"/>
  <c r="I293" i="11"/>
  <c r="K292" i="11"/>
  <c r="J292" i="11"/>
  <c r="I292" i="11"/>
  <c r="K291" i="11"/>
  <c r="J291" i="11"/>
  <c r="I291" i="11"/>
  <c r="K290" i="11"/>
  <c r="J290" i="11"/>
  <c r="I290" i="11"/>
  <c r="K289" i="11"/>
  <c r="J289" i="11"/>
  <c r="I289" i="11"/>
  <c r="K288" i="11"/>
  <c r="J288" i="11"/>
  <c r="I288" i="11"/>
  <c r="K287" i="11"/>
  <c r="J287" i="11"/>
  <c r="I287" i="11"/>
  <c r="K286" i="11"/>
  <c r="J286" i="11"/>
  <c r="I286" i="11"/>
  <c r="K285" i="11"/>
  <c r="J285" i="11"/>
  <c r="I285" i="11"/>
  <c r="K284" i="11"/>
  <c r="J284" i="11"/>
  <c r="I284" i="11"/>
  <c r="K283" i="11"/>
  <c r="J283" i="11"/>
  <c r="I283" i="11"/>
  <c r="K282" i="11"/>
  <c r="J282" i="11"/>
  <c r="I282" i="11"/>
  <c r="K281" i="11"/>
  <c r="J281" i="11"/>
  <c r="I281" i="11"/>
  <c r="K280" i="11"/>
  <c r="J280" i="11"/>
  <c r="I280" i="11"/>
  <c r="K279" i="11"/>
  <c r="J279" i="11"/>
  <c r="I279" i="11"/>
  <c r="K278" i="11"/>
  <c r="J278" i="11"/>
  <c r="I278" i="11"/>
  <c r="K277" i="11"/>
  <c r="J277" i="11"/>
  <c r="I277" i="11"/>
  <c r="K276" i="11"/>
  <c r="J276" i="11"/>
  <c r="I276" i="11"/>
  <c r="K275" i="11"/>
  <c r="J275" i="11"/>
  <c r="I275" i="11"/>
  <c r="K274" i="11"/>
  <c r="J274" i="11"/>
  <c r="I274" i="11"/>
  <c r="K273" i="11"/>
  <c r="J273" i="11"/>
  <c r="I273" i="11"/>
  <c r="K272" i="11"/>
  <c r="J272" i="11"/>
  <c r="I272" i="11"/>
  <c r="K271" i="11"/>
  <c r="J271" i="11"/>
  <c r="I271" i="11"/>
  <c r="K270" i="11"/>
  <c r="J270" i="11"/>
  <c r="I270" i="11"/>
  <c r="K269" i="11"/>
  <c r="J269" i="11"/>
  <c r="I269" i="11"/>
  <c r="K268" i="11"/>
  <c r="J268" i="11"/>
  <c r="I268" i="11"/>
  <c r="K267" i="11"/>
  <c r="J267" i="11"/>
  <c r="I267" i="11"/>
  <c r="K266" i="11"/>
  <c r="J266" i="11"/>
  <c r="I266" i="11"/>
  <c r="K265" i="11"/>
  <c r="J265" i="11"/>
  <c r="I265" i="11"/>
  <c r="K264" i="11"/>
  <c r="J264" i="11"/>
  <c r="I264" i="11"/>
  <c r="K263" i="11"/>
  <c r="J263" i="11"/>
  <c r="I263" i="11"/>
  <c r="K262" i="11"/>
  <c r="J262" i="11"/>
  <c r="I262" i="11"/>
  <c r="K261" i="11"/>
  <c r="J261" i="11"/>
  <c r="I261" i="11"/>
  <c r="K260" i="11"/>
  <c r="J260" i="11"/>
  <c r="I260" i="11"/>
  <c r="K259" i="11"/>
  <c r="J259" i="11"/>
  <c r="I259" i="11"/>
  <c r="K258" i="11"/>
  <c r="J258" i="11"/>
  <c r="I258" i="11"/>
  <c r="K257" i="11"/>
  <c r="J257" i="11"/>
  <c r="I257" i="11"/>
  <c r="K256" i="11"/>
  <c r="J256" i="11"/>
  <c r="I256" i="11"/>
  <c r="K255" i="11"/>
  <c r="J255" i="11"/>
  <c r="I255" i="11"/>
  <c r="K254" i="11"/>
  <c r="J254" i="11"/>
  <c r="I254" i="11"/>
  <c r="K253" i="11"/>
  <c r="J253" i="11"/>
  <c r="I253" i="11"/>
  <c r="K252" i="11"/>
  <c r="J252" i="11"/>
  <c r="I252" i="11"/>
  <c r="K251" i="11"/>
  <c r="J251" i="11"/>
  <c r="I251" i="11"/>
  <c r="K250" i="11"/>
  <c r="J250" i="11"/>
  <c r="I250" i="11"/>
  <c r="K249" i="11"/>
  <c r="J249" i="11"/>
  <c r="I249" i="11"/>
  <c r="K248" i="11"/>
  <c r="J248" i="11"/>
  <c r="I248" i="11"/>
  <c r="K247" i="11"/>
  <c r="J247" i="11"/>
  <c r="I247" i="11"/>
  <c r="K246" i="11"/>
  <c r="J246" i="11"/>
  <c r="I246" i="11"/>
  <c r="K245" i="11"/>
  <c r="J245" i="11"/>
  <c r="I245" i="11"/>
  <c r="K244" i="11"/>
  <c r="J244" i="11"/>
  <c r="I244" i="11"/>
  <c r="K243" i="11"/>
  <c r="J243" i="11"/>
  <c r="I243" i="11"/>
  <c r="K242" i="11"/>
  <c r="J242" i="11"/>
  <c r="I242" i="11"/>
  <c r="K241" i="11"/>
  <c r="J241" i="11"/>
  <c r="I241" i="11"/>
  <c r="K240" i="11"/>
  <c r="J240" i="11"/>
  <c r="I240" i="11"/>
  <c r="K239" i="11"/>
  <c r="J239" i="11"/>
  <c r="I239" i="11"/>
  <c r="K238" i="11"/>
  <c r="J238" i="11"/>
  <c r="I238" i="11"/>
  <c r="K237" i="11"/>
  <c r="J237" i="11"/>
  <c r="I237" i="11"/>
  <c r="K236" i="11"/>
  <c r="J236" i="11"/>
  <c r="I236" i="11"/>
  <c r="K235" i="11"/>
  <c r="J235" i="11"/>
  <c r="I235" i="11"/>
  <c r="K234" i="11"/>
  <c r="J234" i="11"/>
  <c r="I234" i="11"/>
  <c r="K233" i="11"/>
  <c r="J233" i="11"/>
  <c r="I233" i="11"/>
  <c r="K232" i="11"/>
  <c r="J232" i="11"/>
  <c r="I232" i="11"/>
  <c r="K231" i="11"/>
  <c r="J231" i="11"/>
  <c r="I231" i="11"/>
  <c r="K230" i="11"/>
  <c r="J230" i="11"/>
  <c r="I230" i="11"/>
  <c r="K229" i="11"/>
  <c r="J229" i="11"/>
  <c r="I229" i="11"/>
  <c r="K228" i="11"/>
  <c r="J228" i="11"/>
  <c r="I228" i="11"/>
  <c r="K227" i="11"/>
  <c r="J227" i="11"/>
  <c r="I227" i="11"/>
  <c r="K226" i="11"/>
  <c r="J226" i="11"/>
  <c r="I226" i="11"/>
  <c r="K225" i="11"/>
  <c r="J225" i="11"/>
  <c r="I225" i="11"/>
  <c r="K224" i="11"/>
  <c r="J224" i="11"/>
  <c r="I224" i="11"/>
  <c r="K223" i="11"/>
  <c r="J223" i="11"/>
  <c r="I223" i="11"/>
  <c r="K222" i="11"/>
  <c r="J222" i="11"/>
  <c r="I222" i="11"/>
  <c r="K221" i="11"/>
  <c r="J221" i="11"/>
  <c r="I221" i="11"/>
  <c r="K220" i="11"/>
  <c r="J220" i="11"/>
  <c r="I220" i="11"/>
  <c r="K219" i="11"/>
  <c r="J219" i="11"/>
  <c r="I219" i="11"/>
  <c r="K218" i="11"/>
  <c r="J218" i="11"/>
  <c r="I218" i="11"/>
  <c r="K217" i="11"/>
  <c r="J217" i="11"/>
  <c r="I217" i="11"/>
  <c r="K216" i="11"/>
  <c r="J216" i="11"/>
  <c r="I216" i="11"/>
  <c r="K215" i="11"/>
  <c r="J215" i="11"/>
  <c r="I215" i="11"/>
  <c r="K214" i="11"/>
  <c r="J214" i="11"/>
  <c r="I214" i="11"/>
  <c r="K213" i="11"/>
  <c r="J213" i="11"/>
  <c r="I213" i="11"/>
  <c r="K212" i="11"/>
  <c r="J212" i="11"/>
  <c r="I212" i="11"/>
  <c r="K211" i="11"/>
  <c r="J211" i="11"/>
  <c r="I211" i="11"/>
  <c r="K210" i="11"/>
  <c r="J210" i="11"/>
  <c r="I210" i="11"/>
  <c r="K209" i="11"/>
  <c r="J209" i="11"/>
  <c r="I209" i="11"/>
  <c r="K208" i="11"/>
  <c r="J208" i="11"/>
  <c r="I208" i="11"/>
  <c r="K207" i="11"/>
  <c r="J207" i="11"/>
  <c r="I207" i="11"/>
  <c r="K206" i="11"/>
  <c r="J206" i="11"/>
  <c r="I206" i="11"/>
  <c r="K205" i="11"/>
  <c r="J205" i="11"/>
  <c r="I205" i="11"/>
  <c r="K204" i="11"/>
  <c r="J204" i="11"/>
  <c r="I204" i="11"/>
  <c r="K203" i="11"/>
  <c r="J203" i="11"/>
  <c r="I203" i="11"/>
  <c r="K202" i="11"/>
  <c r="J202" i="11"/>
  <c r="I202" i="11"/>
  <c r="K201" i="11"/>
  <c r="J201" i="11"/>
  <c r="I201" i="11"/>
  <c r="K200" i="11"/>
  <c r="J200" i="11"/>
  <c r="I200" i="11"/>
  <c r="K199" i="11"/>
  <c r="J199" i="11"/>
  <c r="I199" i="11"/>
  <c r="K198" i="11"/>
  <c r="J198" i="11"/>
  <c r="I198" i="11"/>
  <c r="K197" i="11"/>
  <c r="J197" i="11"/>
  <c r="I197" i="11"/>
  <c r="K196" i="11"/>
  <c r="J196" i="11"/>
  <c r="I196" i="11"/>
  <c r="K195" i="11"/>
  <c r="J195" i="11"/>
  <c r="I195" i="11"/>
  <c r="K194" i="11"/>
  <c r="J194" i="11"/>
  <c r="I194" i="11"/>
  <c r="K193" i="11"/>
  <c r="J193" i="11"/>
  <c r="I193" i="11"/>
  <c r="K192" i="11"/>
  <c r="J192" i="11"/>
  <c r="I192" i="11"/>
  <c r="K191" i="11"/>
  <c r="J191" i="11"/>
  <c r="I191" i="11"/>
  <c r="K190" i="11"/>
  <c r="J190" i="11"/>
  <c r="I190" i="11"/>
  <c r="K189" i="11"/>
  <c r="J189" i="11"/>
  <c r="I189" i="11"/>
  <c r="K188" i="11"/>
  <c r="J188" i="11"/>
  <c r="I188" i="11"/>
  <c r="K187" i="11"/>
  <c r="J187" i="11"/>
  <c r="I187" i="11"/>
  <c r="K186" i="11"/>
  <c r="J186" i="11"/>
  <c r="I186" i="11"/>
  <c r="K185" i="11"/>
  <c r="J185" i="11"/>
  <c r="I185" i="11"/>
  <c r="K184" i="11"/>
  <c r="J184" i="11"/>
  <c r="I184" i="11"/>
  <c r="K183" i="11"/>
  <c r="J183" i="11"/>
  <c r="I183" i="11"/>
  <c r="K182" i="11"/>
  <c r="J182" i="11"/>
  <c r="I182" i="11"/>
  <c r="K181" i="11"/>
  <c r="J181" i="11"/>
  <c r="I181" i="11"/>
  <c r="K180" i="11"/>
  <c r="J180" i="11"/>
  <c r="I180" i="11"/>
  <c r="K179" i="11"/>
  <c r="J179" i="11"/>
  <c r="I179" i="11"/>
  <c r="K178" i="11"/>
  <c r="J178" i="11"/>
  <c r="I178" i="11"/>
  <c r="K177" i="11"/>
  <c r="J177" i="11"/>
  <c r="I177" i="11"/>
  <c r="K176" i="11"/>
  <c r="J176" i="11"/>
  <c r="I176" i="11"/>
  <c r="K175" i="11"/>
  <c r="J175" i="11"/>
  <c r="I175" i="11"/>
  <c r="K174" i="11"/>
  <c r="J174" i="11"/>
  <c r="I174" i="11"/>
  <c r="K173" i="11"/>
  <c r="J173" i="11"/>
  <c r="I173" i="11"/>
  <c r="K172" i="11"/>
  <c r="J172" i="11"/>
  <c r="I172" i="11"/>
  <c r="K171" i="11"/>
  <c r="J171" i="11"/>
  <c r="I171" i="11"/>
  <c r="K170" i="11"/>
  <c r="J170" i="11"/>
  <c r="I170" i="11"/>
  <c r="K169" i="11"/>
  <c r="J169" i="11"/>
  <c r="I169" i="11"/>
  <c r="K168" i="11"/>
  <c r="J168" i="11"/>
  <c r="I168" i="11"/>
  <c r="K167" i="11"/>
  <c r="J167" i="11"/>
  <c r="I167" i="11"/>
  <c r="K166" i="11"/>
  <c r="J166" i="11"/>
  <c r="I166" i="11"/>
  <c r="K165" i="11"/>
  <c r="J165" i="11"/>
  <c r="I165" i="11"/>
  <c r="K164" i="11"/>
  <c r="J164" i="11"/>
  <c r="I164" i="11"/>
  <c r="K163" i="11"/>
  <c r="J163" i="11"/>
  <c r="I163" i="11"/>
  <c r="K162" i="11"/>
  <c r="J162" i="11"/>
  <c r="I162" i="11"/>
  <c r="K161" i="11"/>
  <c r="J161" i="11"/>
  <c r="I161" i="11"/>
  <c r="K160" i="11"/>
  <c r="J160" i="11"/>
  <c r="I160" i="11"/>
  <c r="K159" i="11"/>
  <c r="J159" i="11"/>
  <c r="I159" i="11"/>
  <c r="K158" i="11"/>
  <c r="J158" i="11"/>
  <c r="I158" i="11"/>
  <c r="K157" i="11"/>
  <c r="J157" i="11"/>
  <c r="I157" i="11"/>
  <c r="K156" i="11"/>
  <c r="J156" i="11"/>
  <c r="I156" i="11"/>
  <c r="K155" i="11"/>
  <c r="J155" i="11"/>
  <c r="I155" i="11"/>
  <c r="K154" i="11"/>
  <c r="J154" i="11"/>
  <c r="I154" i="11"/>
  <c r="K153" i="11"/>
  <c r="J153" i="11"/>
  <c r="I153" i="11"/>
  <c r="K152" i="11"/>
  <c r="J152" i="11"/>
  <c r="I152" i="11"/>
  <c r="K151" i="11"/>
  <c r="J151" i="11"/>
  <c r="I151" i="11"/>
  <c r="K150" i="11"/>
  <c r="J150" i="11"/>
  <c r="I150" i="11"/>
  <c r="K149" i="11"/>
  <c r="J149" i="11"/>
  <c r="I149" i="11"/>
  <c r="K148" i="11"/>
  <c r="J148" i="11"/>
  <c r="I148" i="11"/>
  <c r="K147" i="11"/>
  <c r="J147" i="11"/>
  <c r="I147" i="11"/>
  <c r="K146" i="11"/>
  <c r="J146" i="11"/>
  <c r="I146" i="11"/>
  <c r="K145" i="11"/>
  <c r="J145" i="11"/>
  <c r="I145" i="11"/>
  <c r="K144" i="11"/>
  <c r="J144" i="11"/>
  <c r="I144" i="11"/>
  <c r="K143" i="11"/>
  <c r="J143" i="11"/>
  <c r="I143" i="11"/>
  <c r="K142" i="11"/>
  <c r="J142" i="11"/>
  <c r="I142" i="11"/>
  <c r="K141" i="11"/>
  <c r="J141" i="11"/>
  <c r="I141" i="11"/>
  <c r="K140" i="11"/>
  <c r="J140" i="11"/>
  <c r="I140" i="11"/>
  <c r="K139" i="11"/>
  <c r="J139" i="11"/>
  <c r="I139" i="11"/>
  <c r="K138" i="11"/>
  <c r="J138" i="11"/>
  <c r="I138" i="11"/>
  <c r="K137" i="11"/>
  <c r="J137" i="11"/>
  <c r="I137" i="11"/>
  <c r="K136" i="11"/>
  <c r="J136" i="11"/>
  <c r="I136" i="11"/>
  <c r="K135" i="11"/>
  <c r="J135" i="11"/>
  <c r="I135" i="11"/>
  <c r="K134" i="11"/>
  <c r="J134" i="11"/>
  <c r="I134" i="11"/>
  <c r="K133" i="11"/>
  <c r="J133" i="11"/>
  <c r="I133" i="11"/>
  <c r="K132" i="11"/>
  <c r="J132" i="11"/>
  <c r="I132" i="11"/>
  <c r="K131" i="11"/>
  <c r="J131" i="11"/>
  <c r="I131" i="11"/>
  <c r="K130" i="11"/>
  <c r="J130" i="11"/>
  <c r="I130" i="11"/>
  <c r="K129" i="11"/>
  <c r="J129" i="11"/>
  <c r="I129" i="11"/>
  <c r="K128" i="11"/>
  <c r="J128" i="11"/>
  <c r="I128" i="11"/>
  <c r="K127" i="11"/>
  <c r="J127" i="11"/>
  <c r="I127" i="11"/>
  <c r="K126" i="11"/>
  <c r="J126" i="11"/>
  <c r="I126" i="11"/>
  <c r="K125" i="11"/>
  <c r="J125" i="11"/>
  <c r="I125" i="11"/>
  <c r="K124" i="11"/>
  <c r="J124" i="11"/>
  <c r="I124" i="11"/>
  <c r="K123" i="11"/>
  <c r="J123" i="11"/>
  <c r="I123" i="11"/>
  <c r="K122" i="11"/>
  <c r="J122" i="11"/>
  <c r="I122" i="11"/>
  <c r="K121" i="11"/>
  <c r="J121" i="11"/>
  <c r="I121" i="11"/>
  <c r="K120" i="11"/>
  <c r="J120" i="11"/>
  <c r="I120" i="11"/>
  <c r="K119" i="11"/>
  <c r="J119" i="11"/>
  <c r="I119" i="11"/>
  <c r="K118" i="11"/>
  <c r="J118" i="11"/>
  <c r="I118" i="11"/>
  <c r="K117" i="11"/>
  <c r="J117" i="11"/>
  <c r="I117" i="11"/>
  <c r="K116" i="11"/>
  <c r="J116" i="11"/>
  <c r="I116" i="11"/>
  <c r="K115" i="11"/>
  <c r="J115" i="11"/>
  <c r="I115" i="11"/>
  <c r="K114" i="11"/>
  <c r="J114" i="11"/>
  <c r="I114" i="11"/>
  <c r="K113" i="11"/>
  <c r="J113" i="11"/>
  <c r="I113" i="11"/>
  <c r="K112" i="11"/>
  <c r="J112" i="11"/>
  <c r="I112" i="11"/>
  <c r="K111" i="11"/>
  <c r="J111" i="11"/>
  <c r="I111" i="11"/>
  <c r="K110" i="11"/>
  <c r="J110" i="11"/>
  <c r="I110" i="11"/>
  <c r="K109" i="11"/>
  <c r="J109" i="11"/>
  <c r="I109" i="11"/>
  <c r="K108" i="11"/>
  <c r="J108" i="11"/>
  <c r="I108" i="11"/>
  <c r="K107" i="11"/>
  <c r="J107" i="11"/>
  <c r="I107" i="11"/>
  <c r="K106" i="11"/>
  <c r="J106" i="11"/>
  <c r="I106" i="11"/>
  <c r="K105" i="11"/>
  <c r="J105" i="11"/>
  <c r="I105" i="11"/>
  <c r="K104" i="11"/>
  <c r="J104" i="11"/>
  <c r="I104" i="11"/>
  <c r="K103" i="11"/>
  <c r="J103" i="11"/>
  <c r="I103" i="11"/>
  <c r="K102" i="11"/>
  <c r="J102" i="11"/>
  <c r="I102" i="11"/>
  <c r="K101" i="11"/>
  <c r="J101" i="11"/>
  <c r="I101" i="11"/>
  <c r="K100" i="11"/>
  <c r="J100" i="11"/>
  <c r="I100" i="11"/>
  <c r="K99" i="11"/>
  <c r="J99" i="11"/>
  <c r="I99" i="11"/>
  <c r="K98" i="11"/>
  <c r="J98" i="11"/>
  <c r="I98" i="11"/>
  <c r="K97" i="11"/>
  <c r="J97" i="11"/>
  <c r="I97" i="11"/>
  <c r="K96" i="11"/>
  <c r="J96" i="11"/>
  <c r="I96" i="11"/>
  <c r="K95" i="11"/>
  <c r="J95" i="11"/>
  <c r="I95" i="11"/>
  <c r="K94" i="11"/>
  <c r="J94" i="11"/>
  <c r="I94" i="11"/>
  <c r="K93" i="11"/>
  <c r="J93" i="11"/>
  <c r="I93" i="11"/>
  <c r="K92" i="11"/>
  <c r="J92" i="11"/>
  <c r="I92" i="11"/>
  <c r="K91" i="11"/>
  <c r="J91" i="11"/>
  <c r="I91" i="11"/>
  <c r="K90" i="11"/>
  <c r="J90" i="11"/>
  <c r="I90" i="11"/>
  <c r="K89" i="11"/>
  <c r="J89" i="11"/>
  <c r="I89" i="11"/>
  <c r="K88" i="11"/>
  <c r="J88" i="11"/>
  <c r="I88" i="11"/>
  <c r="K87" i="11"/>
  <c r="J87" i="11"/>
  <c r="I87" i="11"/>
  <c r="K86" i="11"/>
  <c r="J86" i="11"/>
  <c r="I86" i="11"/>
  <c r="K85" i="11"/>
  <c r="J85" i="11"/>
  <c r="I85" i="11"/>
  <c r="K84" i="11"/>
  <c r="J84" i="11"/>
  <c r="I84" i="11"/>
  <c r="K83" i="11"/>
  <c r="J83" i="11"/>
  <c r="I83" i="11"/>
  <c r="K82" i="11"/>
  <c r="J82" i="11"/>
  <c r="I82" i="11"/>
  <c r="K81" i="11"/>
  <c r="J81" i="11"/>
  <c r="I81" i="11"/>
  <c r="K80" i="11"/>
  <c r="J80" i="11"/>
  <c r="I80" i="11"/>
  <c r="K79" i="11"/>
  <c r="J79" i="11"/>
  <c r="I79" i="11"/>
  <c r="K78" i="11"/>
  <c r="J78" i="11"/>
  <c r="I78" i="11"/>
  <c r="K77" i="11"/>
  <c r="J77" i="11"/>
  <c r="I77" i="11"/>
  <c r="K76" i="11"/>
  <c r="J76" i="11"/>
  <c r="I76" i="11"/>
  <c r="K75" i="11"/>
  <c r="J75" i="11"/>
  <c r="I75" i="11"/>
  <c r="K74" i="11"/>
  <c r="J74" i="11"/>
  <c r="I74" i="11"/>
  <c r="K73" i="11"/>
  <c r="J73" i="11"/>
  <c r="I73" i="11"/>
  <c r="K72" i="11"/>
  <c r="J72" i="11"/>
  <c r="I72" i="11"/>
  <c r="K71" i="11"/>
  <c r="J71" i="11"/>
  <c r="I71" i="11"/>
  <c r="K70" i="11"/>
  <c r="J70" i="11"/>
  <c r="I70" i="11"/>
  <c r="K69" i="11"/>
  <c r="J69" i="11"/>
  <c r="I69" i="11"/>
  <c r="K68" i="11"/>
  <c r="J68" i="11"/>
  <c r="I68" i="11"/>
  <c r="K67" i="11"/>
  <c r="J67" i="11"/>
  <c r="I67" i="11"/>
  <c r="K66" i="11"/>
  <c r="J66" i="11"/>
  <c r="I66" i="11"/>
  <c r="K65" i="11"/>
  <c r="J65" i="11"/>
  <c r="I65" i="11"/>
  <c r="K64" i="11"/>
  <c r="J64" i="11"/>
  <c r="I64" i="11"/>
  <c r="K63" i="11"/>
  <c r="J63" i="11"/>
  <c r="I63" i="11"/>
  <c r="K62" i="11"/>
  <c r="J62" i="11"/>
  <c r="I62" i="11"/>
  <c r="K61" i="11"/>
  <c r="J61" i="11"/>
  <c r="I61" i="11"/>
  <c r="K60" i="11"/>
  <c r="J60" i="11"/>
  <c r="I60" i="11"/>
  <c r="K59" i="11"/>
  <c r="J59" i="11"/>
  <c r="I59" i="11"/>
  <c r="K58" i="11"/>
  <c r="J58" i="11"/>
  <c r="I58" i="11"/>
  <c r="K57" i="11"/>
  <c r="J57" i="11"/>
  <c r="I57" i="11"/>
  <c r="K56" i="11"/>
  <c r="J56" i="11"/>
  <c r="I56" i="11"/>
  <c r="K55" i="11"/>
  <c r="J55" i="11"/>
  <c r="I55" i="11"/>
  <c r="K54" i="11"/>
  <c r="J54" i="11"/>
  <c r="I54" i="11"/>
  <c r="K53" i="11"/>
  <c r="J53" i="11"/>
  <c r="I53" i="11"/>
  <c r="K52" i="11"/>
  <c r="J52" i="11"/>
  <c r="I52" i="11"/>
  <c r="K51" i="11"/>
  <c r="J51" i="11"/>
  <c r="I51" i="11"/>
  <c r="K50" i="11"/>
  <c r="J50" i="11"/>
  <c r="I50" i="11"/>
  <c r="K49" i="11"/>
  <c r="J49" i="11"/>
  <c r="I49" i="11"/>
  <c r="K48" i="11"/>
  <c r="J48" i="11"/>
  <c r="I48" i="11"/>
  <c r="K47" i="11"/>
  <c r="J47" i="11"/>
  <c r="I47" i="11"/>
  <c r="K46" i="11"/>
  <c r="J46" i="11"/>
  <c r="I46" i="11"/>
  <c r="K45" i="11"/>
  <c r="J45" i="11"/>
  <c r="I45" i="11"/>
  <c r="K44" i="11"/>
  <c r="J44" i="11"/>
  <c r="I44" i="11"/>
  <c r="K43" i="11"/>
  <c r="J43" i="11"/>
  <c r="I43" i="11"/>
  <c r="K42" i="11"/>
  <c r="J42" i="11"/>
  <c r="I42" i="11"/>
  <c r="K41" i="11"/>
  <c r="J41" i="11"/>
  <c r="I41" i="11"/>
  <c r="K40" i="11"/>
  <c r="J40" i="11"/>
  <c r="I40" i="11"/>
  <c r="K39" i="11"/>
  <c r="J39" i="11"/>
  <c r="I39" i="11"/>
  <c r="K38" i="11"/>
  <c r="J38" i="11"/>
  <c r="I38" i="11"/>
  <c r="K37" i="11"/>
  <c r="J37" i="11"/>
  <c r="I37" i="11"/>
  <c r="K36" i="11"/>
  <c r="J36" i="11"/>
  <c r="I36" i="11"/>
  <c r="K35" i="11"/>
  <c r="J35" i="11"/>
  <c r="I35" i="11"/>
  <c r="K34" i="11"/>
  <c r="J34" i="11"/>
  <c r="I34" i="11"/>
  <c r="K33" i="11"/>
  <c r="J33" i="11"/>
  <c r="I33" i="11"/>
  <c r="K32" i="11"/>
  <c r="J32" i="11"/>
  <c r="I32" i="11"/>
  <c r="K31" i="11"/>
  <c r="J31" i="11"/>
  <c r="I31" i="11"/>
  <c r="K30" i="11"/>
  <c r="J30" i="11"/>
  <c r="I30" i="11"/>
  <c r="K29" i="11"/>
  <c r="J29" i="11"/>
  <c r="I29" i="11"/>
  <c r="K28" i="11"/>
  <c r="J28" i="11"/>
  <c r="I28" i="11"/>
  <c r="K27" i="11"/>
  <c r="J27" i="11"/>
  <c r="I27" i="11"/>
  <c r="K26" i="11"/>
  <c r="J26" i="11"/>
  <c r="I26" i="11"/>
  <c r="K25" i="11"/>
  <c r="J25" i="11"/>
  <c r="I25" i="11"/>
  <c r="K24" i="11"/>
  <c r="J24" i="11"/>
  <c r="I24" i="11"/>
  <c r="K23" i="11"/>
  <c r="J23" i="11"/>
  <c r="I23" i="11"/>
  <c r="K22" i="11"/>
  <c r="J22" i="11"/>
  <c r="I22" i="11"/>
  <c r="K21" i="11"/>
  <c r="J21" i="11"/>
  <c r="I21" i="11"/>
  <c r="K20" i="11"/>
  <c r="J20" i="11"/>
  <c r="I20" i="11"/>
  <c r="K19" i="11"/>
  <c r="J19" i="11"/>
  <c r="I19" i="11"/>
  <c r="K18" i="11"/>
  <c r="J18" i="11"/>
  <c r="I18" i="11"/>
  <c r="K17" i="11"/>
  <c r="J17" i="11"/>
  <c r="I17" i="11"/>
  <c r="K16" i="11"/>
  <c r="J16" i="11"/>
  <c r="I16" i="11"/>
  <c r="K15" i="11"/>
  <c r="J15" i="11"/>
  <c r="I15" i="11"/>
  <c r="K14" i="11"/>
  <c r="J14" i="11"/>
  <c r="F326" i="10"/>
  <c r="F327" i="10"/>
  <c r="F330" i="10"/>
  <c r="F325" i="10"/>
  <c r="Q314" i="10"/>
  <c r="Q315" i="10" s="1"/>
  <c r="R16" i="10"/>
  <c r="S16" i="10"/>
  <c r="T16" i="10"/>
  <c r="R17" i="10"/>
  <c r="S17" i="10"/>
  <c r="T17" i="10"/>
  <c r="R18" i="10"/>
  <c r="S18" i="10"/>
  <c r="T18" i="10"/>
  <c r="R19" i="10"/>
  <c r="S19" i="10"/>
  <c r="T19" i="10"/>
  <c r="R20" i="10"/>
  <c r="S20" i="10"/>
  <c r="T20" i="10"/>
  <c r="R21" i="10"/>
  <c r="S21" i="10"/>
  <c r="T21" i="10"/>
  <c r="R22" i="10"/>
  <c r="S22" i="10"/>
  <c r="T22" i="10"/>
  <c r="R23" i="10"/>
  <c r="S23" i="10"/>
  <c r="T23" i="10"/>
  <c r="R24" i="10"/>
  <c r="S24" i="10"/>
  <c r="T24" i="10"/>
  <c r="R25" i="10"/>
  <c r="S25" i="10"/>
  <c r="T25" i="10"/>
  <c r="R26" i="10"/>
  <c r="S26" i="10"/>
  <c r="T26" i="10"/>
  <c r="R27" i="10"/>
  <c r="S27" i="10"/>
  <c r="T27" i="10"/>
  <c r="R28" i="10"/>
  <c r="S28" i="10"/>
  <c r="T28" i="10"/>
  <c r="R29" i="10"/>
  <c r="S29" i="10"/>
  <c r="T29" i="10"/>
  <c r="R30" i="10"/>
  <c r="S30" i="10"/>
  <c r="T30" i="10"/>
  <c r="R31" i="10"/>
  <c r="S31" i="10"/>
  <c r="T31" i="10"/>
  <c r="R32" i="10"/>
  <c r="S32" i="10"/>
  <c r="T32" i="10"/>
  <c r="R33" i="10"/>
  <c r="S33" i="10"/>
  <c r="T33" i="10"/>
  <c r="R34" i="10"/>
  <c r="S34" i="10"/>
  <c r="T34" i="10"/>
  <c r="R35" i="10"/>
  <c r="S35" i="10"/>
  <c r="T35" i="10"/>
  <c r="R36" i="10"/>
  <c r="S36" i="10"/>
  <c r="T36" i="10"/>
  <c r="R37" i="10"/>
  <c r="S37" i="10"/>
  <c r="T37" i="10"/>
  <c r="R38" i="10"/>
  <c r="S38" i="10"/>
  <c r="T38" i="10"/>
  <c r="R39" i="10"/>
  <c r="S39" i="10"/>
  <c r="T39" i="10"/>
  <c r="R40" i="10"/>
  <c r="S40" i="10"/>
  <c r="T40" i="10"/>
  <c r="R41" i="10"/>
  <c r="S41" i="10"/>
  <c r="T41" i="10"/>
  <c r="R42" i="10"/>
  <c r="S42" i="10"/>
  <c r="T42" i="10"/>
  <c r="R43" i="10"/>
  <c r="S43" i="10"/>
  <c r="T43" i="10"/>
  <c r="R44" i="10"/>
  <c r="S44" i="10"/>
  <c r="T44" i="10"/>
  <c r="R45" i="10"/>
  <c r="S45" i="10"/>
  <c r="T45" i="10"/>
  <c r="R46" i="10"/>
  <c r="S46" i="10"/>
  <c r="T46" i="10"/>
  <c r="R47" i="10"/>
  <c r="S47" i="10"/>
  <c r="T47" i="10"/>
  <c r="R48" i="10"/>
  <c r="S48" i="10"/>
  <c r="T48" i="10"/>
  <c r="R49" i="10"/>
  <c r="S49" i="10"/>
  <c r="T49" i="10"/>
  <c r="R50" i="10"/>
  <c r="S50" i="10"/>
  <c r="T50" i="10"/>
  <c r="R51" i="10"/>
  <c r="S51" i="10"/>
  <c r="T51" i="10"/>
  <c r="R52" i="10"/>
  <c r="S52" i="10"/>
  <c r="T52" i="10"/>
  <c r="R53" i="10"/>
  <c r="S53" i="10"/>
  <c r="T53" i="10"/>
  <c r="R54" i="10"/>
  <c r="S54" i="10"/>
  <c r="T54" i="10"/>
  <c r="R55" i="10"/>
  <c r="S55" i="10"/>
  <c r="T55" i="10"/>
  <c r="R56" i="10"/>
  <c r="S56" i="10"/>
  <c r="T56" i="10"/>
  <c r="R57" i="10"/>
  <c r="S57" i="10"/>
  <c r="T57" i="10"/>
  <c r="R58" i="10"/>
  <c r="S58" i="10"/>
  <c r="T58" i="10"/>
  <c r="R59" i="10"/>
  <c r="S59" i="10"/>
  <c r="T59" i="10"/>
  <c r="R60" i="10"/>
  <c r="S60" i="10"/>
  <c r="T60" i="10"/>
  <c r="R61" i="10"/>
  <c r="S61" i="10"/>
  <c r="T61" i="10"/>
  <c r="R62" i="10"/>
  <c r="S62" i="10"/>
  <c r="T62" i="10"/>
  <c r="R63" i="10"/>
  <c r="S63" i="10"/>
  <c r="T63" i="10"/>
  <c r="R64" i="10"/>
  <c r="S64" i="10"/>
  <c r="T64" i="10"/>
  <c r="R65" i="10"/>
  <c r="S65" i="10"/>
  <c r="T65" i="10"/>
  <c r="R66" i="10"/>
  <c r="S66" i="10"/>
  <c r="T66" i="10"/>
  <c r="R67" i="10"/>
  <c r="S67" i="10"/>
  <c r="T67" i="10"/>
  <c r="R68" i="10"/>
  <c r="S68" i="10"/>
  <c r="T68" i="10"/>
  <c r="R69" i="10"/>
  <c r="S69" i="10"/>
  <c r="T69" i="10"/>
  <c r="R70" i="10"/>
  <c r="S70" i="10"/>
  <c r="T70" i="10"/>
  <c r="R71" i="10"/>
  <c r="S71" i="10"/>
  <c r="T71" i="10"/>
  <c r="R72" i="10"/>
  <c r="S72" i="10"/>
  <c r="T72" i="10"/>
  <c r="R73" i="10"/>
  <c r="S73" i="10"/>
  <c r="T73" i="10"/>
  <c r="R74" i="10"/>
  <c r="S74" i="10"/>
  <c r="T74" i="10"/>
  <c r="R75" i="10"/>
  <c r="S75" i="10"/>
  <c r="T75" i="10"/>
  <c r="R76" i="10"/>
  <c r="S76" i="10"/>
  <c r="T76" i="10"/>
  <c r="R77" i="10"/>
  <c r="S77" i="10"/>
  <c r="T77" i="10"/>
  <c r="R78" i="10"/>
  <c r="S78" i="10"/>
  <c r="T78" i="10"/>
  <c r="R79" i="10"/>
  <c r="S79" i="10"/>
  <c r="T79" i="10"/>
  <c r="R80" i="10"/>
  <c r="S80" i="10"/>
  <c r="T80" i="10"/>
  <c r="R81" i="10"/>
  <c r="S81" i="10"/>
  <c r="T81" i="10"/>
  <c r="R82" i="10"/>
  <c r="S82" i="10"/>
  <c r="T82" i="10"/>
  <c r="R83" i="10"/>
  <c r="S83" i="10"/>
  <c r="T83" i="10"/>
  <c r="R84" i="10"/>
  <c r="S84" i="10"/>
  <c r="T84" i="10"/>
  <c r="R85" i="10"/>
  <c r="S85" i="10"/>
  <c r="T85" i="10"/>
  <c r="R86" i="10"/>
  <c r="S86" i="10"/>
  <c r="T86" i="10"/>
  <c r="R87" i="10"/>
  <c r="S87" i="10"/>
  <c r="T87" i="10"/>
  <c r="R88" i="10"/>
  <c r="S88" i="10"/>
  <c r="T88" i="10"/>
  <c r="R89" i="10"/>
  <c r="S89" i="10"/>
  <c r="T89" i="10"/>
  <c r="R90" i="10"/>
  <c r="S90" i="10"/>
  <c r="T90" i="10"/>
  <c r="R91" i="10"/>
  <c r="S91" i="10"/>
  <c r="T91" i="10"/>
  <c r="R92" i="10"/>
  <c r="S92" i="10"/>
  <c r="T92" i="10"/>
  <c r="R93" i="10"/>
  <c r="S93" i="10"/>
  <c r="T93" i="10"/>
  <c r="R94" i="10"/>
  <c r="S94" i="10"/>
  <c r="T94" i="10"/>
  <c r="R95" i="10"/>
  <c r="S95" i="10"/>
  <c r="T95" i="10"/>
  <c r="R96" i="10"/>
  <c r="S96" i="10"/>
  <c r="T96" i="10"/>
  <c r="R97" i="10"/>
  <c r="S97" i="10"/>
  <c r="T97" i="10"/>
  <c r="R98" i="10"/>
  <c r="S98" i="10"/>
  <c r="T98" i="10"/>
  <c r="R99" i="10"/>
  <c r="S99" i="10"/>
  <c r="T99" i="10"/>
  <c r="R100" i="10"/>
  <c r="S100" i="10"/>
  <c r="T100" i="10"/>
  <c r="R101" i="10"/>
  <c r="S101" i="10"/>
  <c r="T101" i="10"/>
  <c r="R102" i="10"/>
  <c r="S102" i="10"/>
  <c r="T102" i="10"/>
  <c r="R103" i="10"/>
  <c r="S103" i="10"/>
  <c r="T103" i="10"/>
  <c r="R104" i="10"/>
  <c r="S104" i="10"/>
  <c r="T104" i="10"/>
  <c r="R105" i="10"/>
  <c r="S105" i="10"/>
  <c r="T105" i="10"/>
  <c r="R106" i="10"/>
  <c r="S106" i="10"/>
  <c r="T106" i="10"/>
  <c r="R107" i="10"/>
  <c r="S107" i="10"/>
  <c r="T107" i="10"/>
  <c r="R108" i="10"/>
  <c r="S108" i="10"/>
  <c r="T108" i="10"/>
  <c r="R109" i="10"/>
  <c r="S109" i="10"/>
  <c r="T109" i="10"/>
  <c r="R110" i="10"/>
  <c r="S110" i="10"/>
  <c r="T110" i="10"/>
  <c r="R111" i="10"/>
  <c r="S111" i="10"/>
  <c r="T111" i="10"/>
  <c r="R112" i="10"/>
  <c r="S112" i="10"/>
  <c r="T112" i="10"/>
  <c r="R113" i="10"/>
  <c r="S113" i="10"/>
  <c r="T113" i="10"/>
  <c r="R114" i="10"/>
  <c r="S114" i="10"/>
  <c r="T114" i="10"/>
  <c r="R115" i="10"/>
  <c r="S115" i="10"/>
  <c r="T115" i="10"/>
  <c r="R116" i="10"/>
  <c r="S116" i="10"/>
  <c r="T116" i="10"/>
  <c r="R117" i="10"/>
  <c r="S117" i="10"/>
  <c r="T117" i="10"/>
  <c r="R118" i="10"/>
  <c r="S118" i="10"/>
  <c r="T118" i="10"/>
  <c r="R119" i="10"/>
  <c r="S119" i="10"/>
  <c r="T119" i="10"/>
  <c r="R120" i="10"/>
  <c r="S120" i="10"/>
  <c r="T120" i="10"/>
  <c r="R121" i="10"/>
  <c r="S121" i="10"/>
  <c r="T121" i="10"/>
  <c r="R122" i="10"/>
  <c r="S122" i="10"/>
  <c r="T122" i="10"/>
  <c r="R123" i="10"/>
  <c r="S123" i="10"/>
  <c r="T123" i="10"/>
  <c r="R124" i="10"/>
  <c r="S124" i="10"/>
  <c r="T124" i="10"/>
  <c r="R125" i="10"/>
  <c r="S125" i="10"/>
  <c r="T125" i="10"/>
  <c r="R126" i="10"/>
  <c r="S126" i="10"/>
  <c r="T126" i="10"/>
  <c r="R127" i="10"/>
  <c r="S127" i="10"/>
  <c r="T127" i="10"/>
  <c r="R128" i="10"/>
  <c r="S128" i="10"/>
  <c r="T128" i="10"/>
  <c r="R129" i="10"/>
  <c r="S129" i="10"/>
  <c r="T129" i="10"/>
  <c r="R130" i="10"/>
  <c r="S130" i="10"/>
  <c r="T130" i="10"/>
  <c r="R131" i="10"/>
  <c r="S131" i="10"/>
  <c r="T131" i="10"/>
  <c r="R132" i="10"/>
  <c r="S132" i="10"/>
  <c r="T132" i="10"/>
  <c r="R133" i="10"/>
  <c r="S133" i="10"/>
  <c r="T133" i="10"/>
  <c r="R134" i="10"/>
  <c r="S134" i="10"/>
  <c r="T134" i="10"/>
  <c r="R135" i="10"/>
  <c r="S135" i="10"/>
  <c r="T135" i="10"/>
  <c r="R136" i="10"/>
  <c r="S136" i="10"/>
  <c r="T136" i="10"/>
  <c r="R137" i="10"/>
  <c r="S137" i="10"/>
  <c r="T137" i="10"/>
  <c r="R138" i="10"/>
  <c r="S138" i="10"/>
  <c r="T138" i="10"/>
  <c r="R139" i="10"/>
  <c r="S139" i="10"/>
  <c r="T139" i="10"/>
  <c r="R140" i="10"/>
  <c r="S140" i="10"/>
  <c r="T140" i="10"/>
  <c r="R141" i="10"/>
  <c r="S141" i="10"/>
  <c r="T141" i="10"/>
  <c r="R142" i="10"/>
  <c r="S142" i="10"/>
  <c r="T142" i="10"/>
  <c r="R143" i="10"/>
  <c r="S143" i="10"/>
  <c r="T143" i="10"/>
  <c r="R144" i="10"/>
  <c r="S144" i="10"/>
  <c r="T144" i="10"/>
  <c r="R145" i="10"/>
  <c r="S145" i="10"/>
  <c r="T145" i="10"/>
  <c r="R146" i="10"/>
  <c r="S146" i="10"/>
  <c r="T146" i="10"/>
  <c r="R147" i="10"/>
  <c r="S147" i="10"/>
  <c r="T147" i="10"/>
  <c r="R148" i="10"/>
  <c r="S148" i="10"/>
  <c r="T148" i="10"/>
  <c r="R149" i="10"/>
  <c r="S149" i="10"/>
  <c r="T149" i="10"/>
  <c r="R150" i="10"/>
  <c r="S150" i="10"/>
  <c r="T150" i="10"/>
  <c r="R151" i="10"/>
  <c r="S151" i="10"/>
  <c r="T151" i="10"/>
  <c r="R152" i="10"/>
  <c r="S152" i="10"/>
  <c r="T152" i="10"/>
  <c r="R153" i="10"/>
  <c r="S153" i="10"/>
  <c r="T153" i="10"/>
  <c r="R154" i="10"/>
  <c r="S154" i="10"/>
  <c r="T154" i="10"/>
  <c r="R155" i="10"/>
  <c r="S155" i="10"/>
  <c r="T155" i="10"/>
  <c r="R156" i="10"/>
  <c r="S156" i="10"/>
  <c r="T156" i="10"/>
  <c r="R157" i="10"/>
  <c r="S157" i="10"/>
  <c r="T157" i="10"/>
  <c r="R158" i="10"/>
  <c r="S158" i="10"/>
  <c r="T158" i="10"/>
  <c r="R159" i="10"/>
  <c r="S159" i="10"/>
  <c r="T159" i="10"/>
  <c r="R160" i="10"/>
  <c r="S160" i="10"/>
  <c r="T160" i="10"/>
  <c r="R161" i="10"/>
  <c r="S161" i="10"/>
  <c r="T161" i="10"/>
  <c r="R162" i="10"/>
  <c r="S162" i="10"/>
  <c r="T162" i="10"/>
  <c r="R163" i="10"/>
  <c r="S163" i="10"/>
  <c r="T163" i="10"/>
  <c r="R164" i="10"/>
  <c r="S164" i="10"/>
  <c r="T164" i="10"/>
  <c r="R165" i="10"/>
  <c r="S165" i="10"/>
  <c r="T165" i="10"/>
  <c r="R166" i="10"/>
  <c r="S166" i="10"/>
  <c r="T166" i="10"/>
  <c r="R167" i="10"/>
  <c r="S167" i="10"/>
  <c r="T167" i="10"/>
  <c r="R168" i="10"/>
  <c r="S168" i="10"/>
  <c r="T168" i="10"/>
  <c r="R169" i="10"/>
  <c r="S169" i="10"/>
  <c r="T169" i="10"/>
  <c r="R170" i="10"/>
  <c r="S170" i="10"/>
  <c r="T170" i="10"/>
  <c r="R171" i="10"/>
  <c r="S171" i="10"/>
  <c r="T171" i="10"/>
  <c r="R172" i="10"/>
  <c r="S172" i="10"/>
  <c r="T172" i="10"/>
  <c r="R173" i="10"/>
  <c r="S173" i="10"/>
  <c r="T173" i="10"/>
  <c r="R174" i="10"/>
  <c r="S174" i="10"/>
  <c r="T174" i="10"/>
  <c r="R175" i="10"/>
  <c r="S175" i="10"/>
  <c r="T175" i="10"/>
  <c r="R176" i="10"/>
  <c r="S176" i="10"/>
  <c r="T176" i="10"/>
  <c r="R177" i="10"/>
  <c r="S177" i="10"/>
  <c r="T177" i="10"/>
  <c r="R178" i="10"/>
  <c r="S178" i="10"/>
  <c r="T178" i="10"/>
  <c r="R179" i="10"/>
  <c r="S179" i="10"/>
  <c r="T179" i="10"/>
  <c r="R180" i="10"/>
  <c r="S180" i="10"/>
  <c r="T180" i="10"/>
  <c r="R181" i="10"/>
  <c r="S181" i="10"/>
  <c r="T181" i="10"/>
  <c r="R182" i="10"/>
  <c r="S182" i="10"/>
  <c r="T182" i="10"/>
  <c r="R183" i="10"/>
  <c r="S183" i="10"/>
  <c r="T183" i="10"/>
  <c r="R184" i="10"/>
  <c r="S184" i="10"/>
  <c r="T184" i="10"/>
  <c r="R185" i="10"/>
  <c r="S185" i="10"/>
  <c r="T185" i="10"/>
  <c r="R186" i="10"/>
  <c r="S186" i="10"/>
  <c r="T186" i="10"/>
  <c r="R187" i="10"/>
  <c r="S187" i="10"/>
  <c r="T187" i="10"/>
  <c r="R188" i="10"/>
  <c r="S188" i="10"/>
  <c r="T188" i="10"/>
  <c r="R189" i="10"/>
  <c r="S189" i="10"/>
  <c r="T189" i="10"/>
  <c r="R190" i="10"/>
  <c r="S190" i="10"/>
  <c r="T190" i="10"/>
  <c r="R191" i="10"/>
  <c r="S191" i="10"/>
  <c r="T191" i="10"/>
  <c r="R192" i="10"/>
  <c r="S192" i="10"/>
  <c r="T192" i="10"/>
  <c r="R193" i="10"/>
  <c r="S193" i="10"/>
  <c r="T193" i="10"/>
  <c r="R194" i="10"/>
  <c r="S194" i="10"/>
  <c r="T194" i="10"/>
  <c r="R195" i="10"/>
  <c r="S195" i="10"/>
  <c r="T195" i="10"/>
  <c r="R196" i="10"/>
  <c r="S196" i="10"/>
  <c r="T196" i="10"/>
  <c r="R197" i="10"/>
  <c r="S197" i="10"/>
  <c r="T197" i="10"/>
  <c r="R198" i="10"/>
  <c r="S198" i="10"/>
  <c r="T198" i="10"/>
  <c r="R199" i="10"/>
  <c r="S199" i="10"/>
  <c r="T199" i="10"/>
  <c r="R200" i="10"/>
  <c r="S200" i="10"/>
  <c r="T200" i="10"/>
  <c r="R201" i="10"/>
  <c r="S201" i="10"/>
  <c r="T201" i="10"/>
  <c r="R202" i="10"/>
  <c r="S202" i="10"/>
  <c r="T202" i="10"/>
  <c r="R203" i="10"/>
  <c r="S203" i="10"/>
  <c r="T203" i="10"/>
  <c r="R204" i="10"/>
  <c r="S204" i="10"/>
  <c r="T204" i="10"/>
  <c r="R205" i="10"/>
  <c r="S205" i="10"/>
  <c r="T205" i="10"/>
  <c r="R206" i="10"/>
  <c r="S206" i="10"/>
  <c r="T206" i="10"/>
  <c r="R207" i="10"/>
  <c r="S207" i="10"/>
  <c r="T207" i="10"/>
  <c r="R208" i="10"/>
  <c r="S208" i="10"/>
  <c r="T208" i="10"/>
  <c r="R209" i="10"/>
  <c r="S209" i="10"/>
  <c r="T209" i="10"/>
  <c r="R210" i="10"/>
  <c r="S210" i="10"/>
  <c r="T210" i="10"/>
  <c r="R211" i="10"/>
  <c r="S211" i="10"/>
  <c r="T211" i="10"/>
  <c r="R212" i="10"/>
  <c r="S212" i="10"/>
  <c r="T212" i="10"/>
  <c r="R213" i="10"/>
  <c r="S213" i="10"/>
  <c r="T213" i="10"/>
  <c r="R214" i="10"/>
  <c r="S214" i="10"/>
  <c r="T214" i="10"/>
  <c r="R215" i="10"/>
  <c r="S215" i="10"/>
  <c r="T215" i="10"/>
  <c r="R216" i="10"/>
  <c r="S216" i="10"/>
  <c r="T216" i="10"/>
  <c r="R217" i="10"/>
  <c r="S217" i="10"/>
  <c r="T217" i="10"/>
  <c r="R218" i="10"/>
  <c r="S218" i="10"/>
  <c r="T218" i="10"/>
  <c r="R219" i="10"/>
  <c r="S219" i="10"/>
  <c r="T219" i="10"/>
  <c r="R220" i="10"/>
  <c r="S220" i="10"/>
  <c r="T220" i="10"/>
  <c r="R221" i="10"/>
  <c r="S221" i="10"/>
  <c r="T221" i="10"/>
  <c r="R222" i="10"/>
  <c r="S222" i="10"/>
  <c r="T222" i="10"/>
  <c r="R223" i="10"/>
  <c r="S223" i="10"/>
  <c r="T223" i="10"/>
  <c r="R224" i="10"/>
  <c r="S224" i="10"/>
  <c r="T224" i="10"/>
  <c r="R225" i="10"/>
  <c r="S225" i="10"/>
  <c r="T225" i="10"/>
  <c r="R226" i="10"/>
  <c r="S226" i="10"/>
  <c r="T226" i="10"/>
  <c r="R227" i="10"/>
  <c r="S227" i="10"/>
  <c r="T227" i="10"/>
  <c r="R228" i="10"/>
  <c r="S228" i="10"/>
  <c r="T228" i="10"/>
  <c r="R229" i="10"/>
  <c r="S229" i="10"/>
  <c r="T229" i="10"/>
  <c r="R230" i="10"/>
  <c r="S230" i="10"/>
  <c r="T230" i="10"/>
  <c r="R231" i="10"/>
  <c r="S231" i="10"/>
  <c r="T231" i="10"/>
  <c r="R232" i="10"/>
  <c r="S232" i="10"/>
  <c r="T232" i="10"/>
  <c r="R233" i="10"/>
  <c r="S233" i="10"/>
  <c r="T233" i="10"/>
  <c r="R234" i="10"/>
  <c r="S234" i="10"/>
  <c r="T234" i="10"/>
  <c r="R235" i="10"/>
  <c r="S235" i="10"/>
  <c r="T235" i="10"/>
  <c r="R236" i="10"/>
  <c r="S236" i="10"/>
  <c r="T236" i="10"/>
  <c r="R237" i="10"/>
  <c r="S237" i="10"/>
  <c r="T237" i="10"/>
  <c r="R238" i="10"/>
  <c r="S238" i="10"/>
  <c r="T238" i="10"/>
  <c r="R239" i="10"/>
  <c r="S239" i="10"/>
  <c r="T239" i="10"/>
  <c r="R240" i="10"/>
  <c r="S240" i="10"/>
  <c r="T240" i="10"/>
  <c r="R241" i="10"/>
  <c r="S241" i="10"/>
  <c r="T241" i="10"/>
  <c r="R242" i="10"/>
  <c r="S242" i="10"/>
  <c r="T242" i="10"/>
  <c r="R243" i="10"/>
  <c r="S243" i="10"/>
  <c r="T243" i="10"/>
  <c r="R244" i="10"/>
  <c r="S244" i="10"/>
  <c r="T244" i="10"/>
  <c r="R245" i="10"/>
  <c r="S245" i="10"/>
  <c r="T245" i="10"/>
  <c r="R246" i="10"/>
  <c r="S246" i="10"/>
  <c r="T246" i="10"/>
  <c r="R247" i="10"/>
  <c r="S247" i="10"/>
  <c r="T247" i="10"/>
  <c r="R248" i="10"/>
  <c r="S248" i="10"/>
  <c r="T248" i="10"/>
  <c r="R249" i="10"/>
  <c r="S249" i="10"/>
  <c r="T249" i="10"/>
  <c r="R250" i="10"/>
  <c r="S250" i="10"/>
  <c r="T250" i="10"/>
  <c r="R251" i="10"/>
  <c r="S251" i="10"/>
  <c r="T251" i="10"/>
  <c r="R252" i="10"/>
  <c r="S252" i="10"/>
  <c r="T252" i="10"/>
  <c r="R253" i="10"/>
  <c r="S253" i="10"/>
  <c r="T253" i="10"/>
  <c r="R254" i="10"/>
  <c r="S254" i="10"/>
  <c r="T254" i="10"/>
  <c r="R255" i="10"/>
  <c r="S255" i="10"/>
  <c r="T255" i="10"/>
  <c r="R256" i="10"/>
  <c r="S256" i="10"/>
  <c r="T256" i="10"/>
  <c r="R257" i="10"/>
  <c r="S257" i="10"/>
  <c r="T257" i="10"/>
  <c r="R258" i="10"/>
  <c r="S258" i="10"/>
  <c r="T258" i="10"/>
  <c r="R259" i="10"/>
  <c r="S259" i="10"/>
  <c r="T259" i="10"/>
  <c r="R260" i="10"/>
  <c r="S260" i="10"/>
  <c r="T260" i="10"/>
  <c r="R261" i="10"/>
  <c r="S261" i="10"/>
  <c r="T261" i="10"/>
  <c r="R262" i="10"/>
  <c r="S262" i="10"/>
  <c r="T262" i="10"/>
  <c r="R263" i="10"/>
  <c r="S263" i="10"/>
  <c r="T263" i="10"/>
  <c r="R264" i="10"/>
  <c r="S264" i="10"/>
  <c r="T264" i="10"/>
  <c r="R265" i="10"/>
  <c r="S265" i="10"/>
  <c r="T265" i="10"/>
  <c r="R266" i="10"/>
  <c r="S266" i="10"/>
  <c r="T266" i="10"/>
  <c r="R267" i="10"/>
  <c r="S267" i="10"/>
  <c r="T267" i="10"/>
  <c r="R268" i="10"/>
  <c r="S268" i="10"/>
  <c r="T268" i="10"/>
  <c r="R269" i="10"/>
  <c r="S269" i="10"/>
  <c r="T269" i="10"/>
  <c r="R270" i="10"/>
  <c r="S270" i="10"/>
  <c r="T270" i="10"/>
  <c r="R271" i="10"/>
  <c r="S271" i="10"/>
  <c r="T271" i="10"/>
  <c r="R272" i="10"/>
  <c r="S272" i="10"/>
  <c r="T272" i="10"/>
  <c r="R273" i="10"/>
  <c r="S273" i="10"/>
  <c r="T273" i="10"/>
  <c r="R274" i="10"/>
  <c r="S274" i="10"/>
  <c r="T274" i="10"/>
  <c r="R275" i="10"/>
  <c r="S275" i="10"/>
  <c r="T275" i="10"/>
  <c r="R276" i="10"/>
  <c r="S276" i="10"/>
  <c r="T276" i="10"/>
  <c r="R277" i="10"/>
  <c r="S277" i="10"/>
  <c r="T277" i="10"/>
  <c r="R278" i="10"/>
  <c r="S278" i="10"/>
  <c r="T278" i="10"/>
  <c r="R279" i="10"/>
  <c r="S279" i="10"/>
  <c r="T279" i="10"/>
  <c r="R280" i="10"/>
  <c r="S280" i="10"/>
  <c r="T280" i="10"/>
  <c r="R281" i="10"/>
  <c r="S281" i="10"/>
  <c r="T281" i="10"/>
  <c r="R282" i="10"/>
  <c r="S282" i="10"/>
  <c r="T282" i="10"/>
  <c r="R283" i="10"/>
  <c r="S283" i="10"/>
  <c r="T283" i="10"/>
  <c r="R284" i="10"/>
  <c r="S284" i="10"/>
  <c r="T284" i="10"/>
  <c r="R285" i="10"/>
  <c r="S285" i="10"/>
  <c r="T285" i="10"/>
  <c r="R286" i="10"/>
  <c r="S286" i="10"/>
  <c r="T286" i="10"/>
  <c r="R287" i="10"/>
  <c r="S287" i="10"/>
  <c r="T287" i="10"/>
  <c r="R288" i="10"/>
  <c r="S288" i="10"/>
  <c r="T288" i="10"/>
  <c r="R289" i="10"/>
  <c r="S289" i="10"/>
  <c r="T289" i="10"/>
  <c r="R290" i="10"/>
  <c r="S290" i="10"/>
  <c r="T290" i="10"/>
  <c r="R291" i="10"/>
  <c r="S291" i="10"/>
  <c r="T291" i="10"/>
  <c r="R292" i="10"/>
  <c r="S292" i="10"/>
  <c r="T292" i="10"/>
  <c r="R293" i="10"/>
  <c r="S293" i="10"/>
  <c r="T293" i="10"/>
  <c r="R294" i="10"/>
  <c r="S294" i="10"/>
  <c r="T294" i="10"/>
  <c r="R295" i="10"/>
  <c r="S295" i="10"/>
  <c r="T295" i="10"/>
  <c r="R296" i="10"/>
  <c r="S296" i="10"/>
  <c r="T296" i="10"/>
  <c r="R297" i="10"/>
  <c r="S297" i="10"/>
  <c r="T297" i="10"/>
  <c r="R298" i="10"/>
  <c r="S298" i="10"/>
  <c r="T298" i="10"/>
  <c r="R299" i="10"/>
  <c r="S299" i="10"/>
  <c r="T299" i="10"/>
  <c r="R300" i="10"/>
  <c r="S300" i="10"/>
  <c r="T300" i="10"/>
  <c r="R301" i="10"/>
  <c r="S301" i="10"/>
  <c r="T301" i="10"/>
  <c r="R302" i="10"/>
  <c r="S302" i="10"/>
  <c r="T302" i="10"/>
  <c r="R303" i="10"/>
  <c r="S303" i="10"/>
  <c r="T303" i="10"/>
  <c r="R304" i="10"/>
  <c r="S304" i="10"/>
  <c r="T304" i="10"/>
  <c r="R305" i="10"/>
  <c r="S305" i="10"/>
  <c r="T305" i="10"/>
  <c r="R306" i="10"/>
  <c r="S306" i="10"/>
  <c r="T306" i="10"/>
  <c r="R307" i="10"/>
  <c r="S307" i="10"/>
  <c r="T307" i="10"/>
  <c r="R308" i="10"/>
  <c r="S308" i="10"/>
  <c r="T308" i="10"/>
  <c r="R309" i="10"/>
  <c r="S309" i="10"/>
  <c r="T309" i="10"/>
  <c r="R310" i="10"/>
  <c r="S310" i="10"/>
  <c r="T310" i="10"/>
  <c r="R311" i="10"/>
  <c r="S311" i="10"/>
  <c r="T311" i="10"/>
  <c r="R312" i="10"/>
  <c r="S312" i="10"/>
  <c r="T312" i="10"/>
  <c r="R313" i="10"/>
  <c r="S313" i="10"/>
  <c r="T313" i="10"/>
  <c r="R15" i="10"/>
  <c r="S15" i="10"/>
  <c r="T15" i="10"/>
  <c r="N16" i="10"/>
  <c r="P16" i="10" s="1"/>
  <c r="N17" i="10"/>
  <c r="P17" i="10" s="1"/>
  <c r="N18" i="10"/>
  <c r="P18" i="10" s="1"/>
  <c r="N19" i="10"/>
  <c r="P19" i="10" s="1"/>
  <c r="N20" i="10"/>
  <c r="P20" i="10" s="1"/>
  <c r="N21" i="10"/>
  <c r="P21" i="10" s="1"/>
  <c r="N22" i="10"/>
  <c r="P22" i="10"/>
  <c r="N23" i="10"/>
  <c r="P23" i="10" s="1"/>
  <c r="N24" i="10"/>
  <c r="P24" i="10" s="1"/>
  <c r="N25" i="10"/>
  <c r="P25" i="10" s="1"/>
  <c r="N26" i="10"/>
  <c r="P26" i="10" s="1"/>
  <c r="N27" i="10"/>
  <c r="P27" i="10" s="1"/>
  <c r="N28" i="10"/>
  <c r="P28" i="10" s="1"/>
  <c r="N29" i="10"/>
  <c r="P29" i="10" s="1"/>
  <c r="N30" i="10"/>
  <c r="P30" i="10" s="1"/>
  <c r="N31" i="10"/>
  <c r="P31" i="10"/>
  <c r="N32" i="10"/>
  <c r="P32" i="10" s="1"/>
  <c r="N33" i="10"/>
  <c r="P33" i="10" s="1"/>
  <c r="N34" i="10"/>
  <c r="P34" i="10" s="1"/>
  <c r="N35" i="10"/>
  <c r="P35" i="10" s="1"/>
  <c r="N36" i="10"/>
  <c r="P36" i="10"/>
  <c r="N37" i="10"/>
  <c r="P37" i="10" s="1"/>
  <c r="N38" i="10"/>
  <c r="P38" i="10" s="1"/>
  <c r="N39" i="10"/>
  <c r="P39" i="10" s="1"/>
  <c r="N40" i="10"/>
  <c r="P40" i="10" s="1"/>
  <c r="N41" i="10"/>
  <c r="P41" i="10" s="1"/>
  <c r="N42" i="10"/>
  <c r="P42" i="10"/>
  <c r="N43" i="10"/>
  <c r="P43" i="10"/>
  <c r="N44" i="10"/>
  <c r="P44" i="10" s="1"/>
  <c r="N45" i="10"/>
  <c r="P45" i="10" s="1"/>
  <c r="N46" i="10"/>
  <c r="P46" i="10" s="1"/>
  <c r="N47" i="10"/>
  <c r="P47" i="10" s="1"/>
  <c r="N48" i="10"/>
  <c r="P48" i="10" s="1"/>
  <c r="N49" i="10"/>
  <c r="P49" i="10" s="1"/>
  <c r="N50" i="10"/>
  <c r="P50" i="10" s="1"/>
  <c r="N51" i="10"/>
  <c r="P51" i="10" s="1"/>
  <c r="N52" i="10"/>
  <c r="P52" i="10" s="1"/>
  <c r="N53" i="10"/>
  <c r="P53" i="10" s="1"/>
  <c r="N54" i="10"/>
  <c r="P54" i="10"/>
  <c r="N55" i="10"/>
  <c r="P55" i="10" s="1"/>
  <c r="N56" i="10"/>
  <c r="P56" i="10" s="1"/>
  <c r="N57" i="10"/>
  <c r="P57" i="10" s="1"/>
  <c r="N58" i="10"/>
  <c r="P58" i="10" s="1"/>
  <c r="N59" i="10"/>
  <c r="P59" i="10" s="1"/>
  <c r="N60" i="10"/>
  <c r="P60" i="10"/>
  <c r="N61" i="10"/>
  <c r="P61" i="10" s="1"/>
  <c r="N62" i="10"/>
  <c r="P62" i="10"/>
  <c r="N63" i="10"/>
  <c r="P63" i="10"/>
  <c r="N64" i="10"/>
  <c r="P64" i="10" s="1"/>
  <c r="N65" i="10"/>
  <c r="P65" i="10" s="1"/>
  <c r="N66" i="10"/>
  <c r="P66" i="10" s="1"/>
  <c r="N67" i="10"/>
  <c r="P67" i="10" s="1"/>
  <c r="N68" i="10"/>
  <c r="P68" i="10" s="1"/>
  <c r="N69" i="10"/>
  <c r="P69" i="10" s="1"/>
  <c r="N70" i="10"/>
  <c r="P70" i="10" s="1"/>
  <c r="N71" i="10"/>
  <c r="P71" i="10" s="1"/>
  <c r="N72" i="10"/>
  <c r="P72" i="10" s="1"/>
  <c r="N73" i="10"/>
  <c r="P73" i="10" s="1"/>
  <c r="N74" i="10"/>
  <c r="P74" i="10" s="1"/>
  <c r="N75" i="10"/>
  <c r="P75" i="10" s="1"/>
  <c r="N76" i="10"/>
  <c r="P76" i="10" s="1"/>
  <c r="N77" i="10"/>
  <c r="P77" i="10" s="1"/>
  <c r="N78" i="10"/>
  <c r="P78" i="10" s="1"/>
  <c r="N79" i="10"/>
  <c r="P79" i="10" s="1"/>
  <c r="N80" i="10"/>
  <c r="P80" i="10" s="1"/>
  <c r="N81" i="10"/>
  <c r="P81" i="10" s="1"/>
  <c r="N82" i="10"/>
  <c r="P82" i="10" s="1"/>
  <c r="N83" i="10"/>
  <c r="P83" i="10" s="1"/>
  <c r="N84" i="10"/>
  <c r="P84" i="10" s="1"/>
  <c r="N85" i="10"/>
  <c r="P85" i="10" s="1"/>
  <c r="N86" i="10"/>
  <c r="P86" i="10" s="1"/>
  <c r="N87" i="10"/>
  <c r="P87" i="10" s="1"/>
  <c r="N88" i="10"/>
  <c r="P88" i="10" s="1"/>
  <c r="N89" i="10"/>
  <c r="P89" i="10" s="1"/>
  <c r="N90" i="10"/>
  <c r="P90" i="10" s="1"/>
  <c r="N91" i="10"/>
  <c r="P91" i="10" s="1"/>
  <c r="N92" i="10"/>
  <c r="P92" i="10" s="1"/>
  <c r="N93" i="10"/>
  <c r="P93" i="10" s="1"/>
  <c r="N94" i="10"/>
  <c r="P94" i="10" s="1"/>
  <c r="N95" i="10"/>
  <c r="P95" i="10" s="1"/>
  <c r="N96" i="10"/>
  <c r="P96" i="10" s="1"/>
  <c r="N97" i="10"/>
  <c r="P97" i="10" s="1"/>
  <c r="N98" i="10"/>
  <c r="P98" i="10" s="1"/>
  <c r="N99" i="10"/>
  <c r="P99" i="10" s="1"/>
  <c r="N100" i="10"/>
  <c r="P100" i="10" s="1"/>
  <c r="N101" i="10"/>
  <c r="P101" i="10" s="1"/>
  <c r="N102" i="10"/>
  <c r="P102" i="10" s="1"/>
  <c r="N103" i="10"/>
  <c r="P103" i="10" s="1"/>
  <c r="N104" i="10"/>
  <c r="P104" i="10" s="1"/>
  <c r="N105" i="10"/>
  <c r="P105" i="10" s="1"/>
  <c r="N106" i="10"/>
  <c r="P106" i="10" s="1"/>
  <c r="N107" i="10"/>
  <c r="P107" i="10" s="1"/>
  <c r="N108" i="10"/>
  <c r="P108" i="10" s="1"/>
  <c r="N109" i="10"/>
  <c r="P109" i="10" s="1"/>
  <c r="N110" i="10"/>
  <c r="P110" i="10" s="1"/>
  <c r="N111" i="10"/>
  <c r="P111" i="10" s="1"/>
  <c r="N112" i="10"/>
  <c r="P112" i="10" s="1"/>
  <c r="N113" i="10"/>
  <c r="P113" i="10" s="1"/>
  <c r="N114" i="10"/>
  <c r="P114" i="10" s="1"/>
  <c r="N115" i="10"/>
  <c r="P115" i="10" s="1"/>
  <c r="N116" i="10"/>
  <c r="P116" i="10" s="1"/>
  <c r="N117" i="10"/>
  <c r="P117" i="10" s="1"/>
  <c r="N118" i="10"/>
  <c r="P118" i="10" s="1"/>
  <c r="N119" i="10"/>
  <c r="P119" i="10" s="1"/>
  <c r="N120" i="10"/>
  <c r="P120" i="10" s="1"/>
  <c r="N121" i="10"/>
  <c r="P121" i="10" s="1"/>
  <c r="N122" i="10"/>
  <c r="P122" i="10" s="1"/>
  <c r="N123" i="10"/>
  <c r="P123" i="10" s="1"/>
  <c r="N124" i="10"/>
  <c r="P124" i="10" s="1"/>
  <c r="N125" i="10"/>
  <c r="P125" i="10" s="1"/>
  <c r="N126" i="10"/>
  <c r="P126" i="10" s="1"/>
  <c r="N127" i="10"/>
  <c r="P127" i="10" s="1"/>
  <c r="N128" i="10"/>
  <c r="P128" i="10" s="1"/>
  <c r="N129" i="10"/>
  <c r="P129" i="10" s="1"/>
  <c r="N130" i="10"/>
  <c r="P130" i="10" s="1"/>
  <c r="N131" i="10"/>
  <c r="P131" i="10" s="1"/>
  <c r="N132" i="10"/>
  <c r="P132" i="10" s="1"/>
  <c r="N133" i="10"/>
  <c r="P133" i="10" s="1"/>
  <c r="N134" i="10"/>
  <c r="P134" i="10" s="1"/>
  <c r="N135" i="10"/>
  <c r="P135" i="10" s="1"/>
  <c r="N136" i="10"/>
  <c r="P136" i="10" s="1"/>
  <c r="N137" i="10"/>
  <c r="P137" i="10" s="1"/>
  <c r="N138" i="10"/>
  <c r="P138" i="10" s="1"/>
  <c r="N139" i="10"/>
  <c r="P139" i="10" s="1"/>
  <c r="N140" i="10"/>
  <c r="P140" i="10" s="1"/>
  <c r="N141" i="10"/>
  <c r="P141" i="10" s="1"/>
  <c r="N142" i="10"/>
  <c r="P142" i="10" s="1"/>
  <c r="N143" i="10"/>
  <c r="P143" i="10" s="1"/>
  <c r="N144" i="10"/>
  <c r="P144" i="10" s="1"/>
  <c r="N145" i="10"/>
  <c r="P145" i="10" s="1"/>
  <c r="N146" i="10"/>
  <c r="P146" i="10" s="1"/>
  <c r="N147" i="10"/>
  <c r="P147" i="10" s="1"/>
  <c r="N148" i="10"/>
  <c r="P148" i="10" s="1"/>
  <c r="N149" i="10"/>
  <c r="P149" i="10" s="1"/>
  <c r="N150" i="10"/>
  <c r="P150" i="10" s="1"/>
  <c r="N151" i="10"/>
  <c r="P151" i="10" s="1"/>
  <c r="N152" i="10"/>
  <c r="P152" i="10" s="1"/>
  <c r="N153" i="10"/>
  <c r="P153" i="10" s="1"/>
  <c r="N154" i="10"/>
  <c r="P154" i="10" s="1"/>
  <c r="N155" i="10"/>
  <c r="P155" i="10" s="1"/>
  <c r="N156" i="10"/>
  <c r="P156" i="10" s="1"/>
  <c r="N157" i="10"/>
  <c r="P157" i="10" s="1"/>
  <c r="N158" i="10"/>
  <c r="P158" i="10" s="1"/>
  <c r="N159" i="10"/>
  <c r="P159" i="10" s="1"/>
  <c r="N160" i="10"/>
  <c r="P160" i="10" s="1"/>
  <c r="N161" i="10"/>
  <c r="P161" i="10" s="1"/>
  <c r="N162" i="10"/>
  <c r="P162" i="10" s="1"/>
  <c r="N163" i="10"/>
  <c r="P163" i="10" s="1"/>
  <c r="N164" i="10"/>
  <c r="P164" i="10" s="1"/>
  <c r="N165" i="10"/>
  <c r="P165" i="10" s="1"/>
  <c r="N166" i="10"/>
  <c r="P166" i="10" s="1"/>
  <c r="N167" i="10"/>
  <c r="P167" i="10" s="1"/>
  <c r="N168" i="10"/>
  <c r="P168" i="10" s="1"/>
  <c r="N169" i="10"/>
  <c r="P169" i="10" s="1"/>
  <c r="N170" i="10"/>
  <c r="P170" i="10" s="1"/>
  <c r="N171" i="10"/>
  <c r="P171" i="10" s="1"/>
  <c r="N172" i="10"/>
  <c r="P172" i="10" s="1"/>
  <c r="N173" i="10"/>
  <c r="P173" i="10" s="1"/>
  <c r="N174" i="10"/>
  <c r="P174" i="10" s="1"/>
  <c r="N175" i="10"/>
  <c r="P175" i="10" s="1"/>
  <c r="N176" i="10"/>
  <c r="P176" i="10" s="1"/>
  <c r="N177" i="10"/>
  <c r="P177" i="10" s="1"/>
  <c r="N178" i="10"/>
  <c r="P178" i="10" s="1"/>
  <c r="N179" i="10"/>
  <c r="P179" i="10" s="1"/>
  <c r="N180" i="10"/>
  <c r="P180" i="10" s="1"/>
  <c r="N181" i="10"/>
  <c r="P181" i="10" s="1"/>
  <c r="N182" i="10"/>
  <c r="P182" i="10" s="1"/>
  <c r="N183" i="10"/>
  <c r="P183" i="10" s="1"/>
  <c r="N184" i="10"/>
  <c r="P184" i="10" s="1"/>
  <c r="N185" i="10"/>
  <c r="P185" i="10" s="1"/>
  <c r="N186" i="10"/>
  <c r="P186" i="10" s="1"/>
  <c r="N187" i="10"/>
  <c r="P187" i="10" s="1"/>
  <c r="N188" i="10"/>
  <c r="P188" i="10" s="1"/>
  <c r="N189" i="10"/>
  <c r="P189" i="10" s="1"/>
  <c r="N190" i="10"/>
  <c r="P190" i="10" s="1"/>
  <c r="N191" i="10"/>
  <c r="P191" i="10" s="1"/>
  <c r="N192" i="10"/>
  <c r="P192" i="10" s="1"/>
  <c r="N193" i="10"/>
  <c r="P193" i="10" s="1"/>
  <c r="N194" i="10"/>
  <c r="P194" i="10" s="1"/>
  <c r="N195" i="10"/>
  <c r="P195" i="10" s="1"/>
  <c r="N196" i="10"/>
  <c r="P196" i="10" s="1"/>
  <c r="N197" i="10"/>
  <c r="P197" i="10" s="1"/>
  <c r="N198" i="10"/>
  <c r="P198" i="10" s="1"/>
  <c r="N199" i="10"/>
  <c r="P199" i="10" s="1"/>
  <c r="N200" i="10"/>
  <c r="P200" i="10" s="1"/>
  <c r="N201" i="10"/>
  <c r="P201" i="10" s="1"/>
  <c r="N202" i="10"/>
  <c r="P202" i="10" s="1"/>
  <c r="N203" i="10"/>
  <c r="P203" i="10" s="1"/>
  <c r="N204" i="10"/>
  <c r="P204" i="10" s="1"/>
  <c r="N205" i="10"/>
  <c r="P205" i="10" s="1"/>
  <c r="N206" i="10"/>
  <c r="P206" i="10" s="1"/>
  <c r="N207" i="10"/>
  <c r="P207" i="10" s="1"/>
  <c r="N208" i="10"/>
  <c r="P208" i="10" s="1"/>
  <c r="N209" i="10"/>
  <c r="P209" i="10" s="1"/>
  <c r="N210" i="10"/>
  <c r="P210" i="10" s="1"/>
  <c r="N211" i="10"/>
  <c r="P211" i="10" s="1"/>
  <c r="N212" i="10"/>
  <c r="P212" i="10" s="1"/>
  <c r="N213" i="10"/>
  <c r="P213" i="10" s="1"/>
  <c r="N214" i="10"/>
  <c r="P214" i="10" s="1"/>
  <c r="N215" i="10"/>
  <c r="P215" i="10" s="1"/>
  <c r="N216" i="10"/>
  <c r="P216" i="10" s="1"/>
  <c r="N217" i="10"/>
  <c r="P217" i="10" s="1"/>
  <c r="N218" i="10"/>
  <c r="P218" i="10" s="1"/>
  <c r="N219" i="10"/>
  <c r="P219" i="10" s="1"/>
  <c r="N220" i="10"/>
  <c r="P220" i="10" s="1"/>
  <c r="N221" i="10"/>
  <c r="P221" i="10" s="1"/>
  <c r="N222" i="10"/>
  <c r="P222" i="10" s="1"/>
  <c r="N223" i="10"/>
  <c r="P223" i="10" s="1"/>
  <c r="N224" i="10"/>
  <c r="P224" i="10" s="1"/>
  <c r="N225" i="10"/>
  <c r="P225" i="10" s="1"/>
  <c r="N226" i="10"/>
  <c r="P226" i="10" s="1"/>
  <c r="N227" i="10"/>
  <c r="P227" i="10" s="1"/>
  <c r="N228" i="10"/>
  <c r="P228" i="10" s="1"/>
  <c r="N229" i="10"/>
  <c r="P229" i="10" s="1"/>
  <c r="N230" i="10"/>
  <c r="P230" i="10" s="1"/>
  <c r="N231" i="10"/>
  <c r="P231" i="10" s="1"/>
  <c r="N232" i="10"/>
  <c r="P232" i="10" s="1"/>
  <c r="N233" i="10"/>
  <c r="P233" i="10" s="1"/>
  <c r="N234" i="10"/>
  <c r="P234" i="10" s="1"/>
  <c r="N235" i="10"/>
  <c r="P235" i="10" s="1"/>
  <c r="N236" i="10"/>
  <c r="P236" i="10" s="1"/>
  <c r="N237" i="10"/>
  <c r="P237" i="10" s="1"/>
  <c r="N238" i="10"/>
  <c r="P238" i="10" s="1"/>
  <c r="N239" i="10"/>
  <c r="P239" i="10" s="1"/>
  <c r="N240" i="10"/>
  <c r="P240" i="10" s="1"/>
  <c r="N241" i="10"/>
  <c r="P241" i="10" s="1"/>
  <c r="N242" i="10"/>
  <c r="P242" i="10" s="1"/>
  <c r="N243" i="10"/>
  <c r="P243" i="10" s="1"/>
  <c r="N244" i="10"/>
  <c r="P244" i="10" s="1"/>
  <c r="N245" i="10"/>
  <c r="P245" i="10" s="1"/>
  <c r="N246" i="10"/>
  <c r="P246" i="10" s="1"/>
  <c r="N247" i="10"/>
  <c r="P247" i="10" s="1"/>
  <c r="N248" i="10"/>
  <c r="P248" i="10" s="1"/>
  <c r="N249" i="10"/>
  <c r="P249" i="10" s="1"/>
  <c r="N250" i="10"/>
  <c r="P250" i="10" s="1"/>
  <c r="N251" i="10"/>
  <c r="P251" i="10" s="1"/>
  <c r="N252" i="10"/>
  <c r="P252" i="10" s="1"/>
  <c r="N253" i="10"/>
  <c r="P253" i="10" s="1"/>
  <c r="N254" i="10"/>
  <c r="P254" i="10" s="1"/>
  <c r="N255" i="10"/>
  <c r="P255" i="10" s="1"/>
  <c r="N256" i="10"/>
  <c r="P256" i="10" s="1"/>
  <c r="N257" i="10"/>
  <c r="P257" i="10" s="1"/>
  <c r="N258" i="10"/>
  <c r="P258" i="10" s="1"/>
  <c r="N259" i="10"/>
  <c r="P259" i="10" s="1"/>
  <c r="N260" i="10"/>
  <c r="P260" i="10" s="1"/>
  <c r="N261" i="10"/>
  <c r="P261" i="10" s="1"/>
  <c r="N262" i="10"/>
  <c r="P262" i="10" s="1"/>
  <c r="N263" i="10"/>
  <c r="P263" i="10" s="1"/>
  <c r="N264" i="10"/>
  <c r="P264" i="10" s="1"/>
  <c r="N265" i="10"/>
  <c r="P265" i="10" s="1"/>
  <c r="N266" i="10"/>
  <c r="P266" i="10" s="1"/>
  <c r="N267" i="10"/>
  <c r="P267" i="10" s="1"/>
  <c r="N268" i="10"/>
  <c r="P268" i="10" s="1"/>
  <c r="N269" i="10"/>
  <c r="P269" i="10" s="1"/>
  <c r="N270" i="10"/>
  <c r="P270" i="10" s="1"/>
  <c r="N271" i="10"/>
  <c r="P271" i="10" s="1"/>
  <c r="N272" i="10"/>
  <c r="P272" i="10" s="1"/>
  <c r="N273" i="10"/>
  <c r="P273" i="10" s="1"/>
  <c r="N274" i="10"/>
  <c r="P274" i="10" s="1"/>
  <c r="N275" i="10"/>
  <c r="P275" i="10" s="1"/>
  <c r="N276" i="10"/>
  <c r="P276" i="10" s="1"/>
  <c r="N277" i="10"/>
  <c r="P277" i="10" s="1"/>
  <c r="N278" i="10"/>
  <c r="P278" i="10" s="1"/>
  <c r="N279" i="10"/>
  <c r="P279" i="10" s="1"/>
  <c r="N280" i="10"/>
  <c r="P280" i="10" s="1"/>
  <c r="N281" i="10"/>
  <c r="P281" i="10" s="1"/>
  <c r="N282" i="10"/>
  <c r="P282" i="10" s="1"/>
  <c r="N283" i="10"/>
  <c r="P283" i="10" s="1"/>
  <c r="N284" i="10"/>
  <c r="P284" i="10" s="1"/>
  <c r="N285" i="10"/>
  <c r="P285" i="10" s="1"/>
  <c r="N286" i="10"/>
  <c r="P286" i="10" s="1"/>
  <c r="N287" i="10"/>
  <c r="P287" i="10" s="1"/>
  <c r="N288" i="10"/>
  <c r="P288" i="10" s="1"/>
  <c r="N289" i="10"/>
  <c r="P289" i="10" s="1"/>
  <c r="N290" i="10"/>
  <c r="P290" i="10" s="1"/>
  <c r="N291" i="10"/>
  <c r="P291" i="10" s="1"/>
  <c r="N292" i="10"/>
  <c r="P292" i="10" s="1"/>
  <c r="N293" i="10"/>
  <c r="P293" i="10" s="1"/>
  <c r="N294" i="10"/>
  <c r="P294" i="10" s="1"/>
  <c r="N295" i="10"/>
  <c r="P295" i="10" s="1"/>
  <c r="N296" i="10"/>
  <c r="P296" i="10" s="1"/>
  <c r="N297" i="10"/>
  <c r="P297" i="10" s="1"/>
  <c r="N298" i="10"/>
  <c r="P298" i="10" s="1"/>
  <c r="N299" i="10"/>
  <c r="P299" i="10" s="1"/>
  <c r="N300" i="10"/>
  <c r="P300" i="10" s="1"/>
  <c r="N301" i="10"/>
  <c r="P301" i="10" s="1"/>
  <c r="N302" i="10"/>
  <c r="P302" i="10" s="1"/>
  <c r="N303" i="10"/>
  <c r="P303" i="10" s="1"/>
  <c r="N304" i="10"/>
  <c r="P304" i="10" s="1"/>
  <c r="N305" i="10"/>
  <c r="P305" i="10" s="1"/>
  <c r="N306" i="10"/>
  <c r="P306" i="10" s="1"/>
  <c r="N307" i="10"/>
  <c r="P307" i="10" s="1"/>
  <c r="N308" i="10"/>
  <c r="P308" i="10" s="1"/>
  <c r="N309" i="10"/>
  <c r="P309" i="10" s="1"/>
  <c r="N310" i="10"/>
  <c r="P310" i="10" s="1"/>
  <c r="N311" i="10"/>
  <c r="P311" i="10"/>
  <c r="N312" i="10"/>
  <c r="P312" i="10" s="1"/>
  <c r="N313" i="10"/>
  <c r="P313" i="10" s="1"/>
  <c r="N15" i="10"/>
  <c r="P15" i="10"/>
  <c r="B812" i="9" l="1"/>
  <c r="G52" i="2" s="1"/>
  <c r="G327" i="11"/>
  <c r="F328" i="11"/>
  <c r="I328" i="11"/>
  <c r="H328" i="11"/>
  <c r="G328" i="11"/>
  <c r="G330" i="11"/>
  <c r="I314" i="11"/>
  <c r="I315" i="11" s="1"/>
  <c r="F327" i="11"/>
  <c r="H330" i="11"/>
  <c r="I330" i="11"/>
  <c r="I325" i="11"/>
  <c r="H325" i="11"/>
  <c r="G325" i="11"/>
  <c r="F325" i="11"/>
  <c r="I326" i="11"/>
  <c r="H326" i="11"/>
  <c r="G326" i="11"/>
  <c r="I327" i="11"/>
  <c r="H327" i="11"/>
  <c r="F326" i="11"/>
  <c r="J314" i="11"/>
  <c r="J315" i="11" s="1"/>
  <c r="K314" i="11"/>
  <c r="K315" i="11" s="1"/>
  <c r="I329" i="11"/>
  <c r="H329" i="11"/>
  <c r="G329" i="11"/>
  <c r="F329" i="11"/>
  <c r="F329" i="10"/>
  <c r="F328" i="10"/>
  <c r="I317" i="11" l="1"/>
  <c r="F331" i="10"/>
  <c r="F332" i="10" s="1"/>
  <c r="F331" i="11"/>
  <c r="F332" i="11" s="1"/>
  <c r="H331" i="11"/>
  <c r="I331" i="11"/>
  <c r="G331" i="11"/>
  <c r="J317" i="11"/>
  <c r="I332" i="11" l="1"/>
  <c r="G332" i="11"/>
  <c r="G334" i="11"/>
  <c r="H332" i="11"/>
  <c r="H334" i="11"/>
  <c r="B8" i="9"/>
  <c r="B7" i="9"/>
  <c r="B6" i="9"/>
  <c r="B5" i="9"/>
  <c r="B9" i="9"/>
  <c r="B4" i="9"/>
  <c r="T14" i="10"/>
  <c r="S14" i="10"/>
  <c r="N14" i="10"/>
  <c r="P14" i="10" s="1"/>
  <c r="F334" i="11" l="1"/>
  <c r="G327" i="10"/>
  <c r="G328" i="10"/>
  <c r="G329" i="10"/>
  <c r="G330" i="10"/>
  <c r="G326" i="10"/>
  <c r="H327" i="10"/>
  <c r="H330" i="10"/>
  <c r="H328" i="10"/>
  <c r="H326" i="10"/>
  <c r="H329" i="10"/>
  <c r="I327" i="10"/>
  <c r="I330" i="10"/>
  <c r="I329" i="10"/>
  <c r="I326" i="10"/>
  <c r="I328" i="10"/>
  <c r="B339" i="16"/>
  <c r="B16" i="16"/>
  <c r="B14" i="16"/>
  <c r="B301" i="16"/>
  <c r="B295" i="16"/>
  <c r="B275" i="16"/>
  <c r="B272" i="16"/>
  <c r="B252" i="16"/>
  <c r="B249" i="16"/>
  <c r="B246" i="16"/>
  <c r="B226" i="16"/>
  <c r="B203" i="16"/>
  <c r="B200" i="16"/>
  <c r="B180" i="16"/>
  <c r="B154" i="16"/>
  <c r="B111" i="16"/>
  <c r="B85" i="16"/>
  <c r="B65" i="16"/>
  <c r="B62" i="16"/>
  <c r="B59" i="16"/>
  <c r="B56" i="16"/>
  <c r="B15" i="16"/>
  <c r="B292" i="16"/>
  <c r="B266" i="16"/>
  <c r="B223" i="16"/>
  <c r="B197" i="16"/>
  <c r="B177" i="16"/>
  <c r="B174" i="16"/>
  <c r="B151" i="16"/>
  <c r="B131" i="16"/>
  <c r="B128" i="16"/>
  <c r="B108" i="16"/>
  <c r="B50" i="16"/>
  <c r="B157" i="16"/>
  <c r="B289" i="16"/>
  <c r="B286" i="16"/>
  <c r="B269" i="16"/>
  <c r="B263" i="16"/>
  <c r="B243" i="16"/>
  <c r="B240" i="16"/>
  <c r="B220" i="16"/>
  <c r="B217" i="16"/>
  <c r="B214" i="16"/>
  <c r="B194" i="16"/>
  <c r="B171" i="16"/>
  <c r="B168" i="16"/>
  <c r="B148" i="16"/>
  <c r="B122" i="16"/>
  <c r="B79" i="16"/>
  <c r="B47" i="16"/>
  <c r="B44" i="16"/>
  <c r="B41" i="16"/>
  <c r="B38" i="16"/>
  <c r="B32" i="16"/>
  <c r="B46" i="16"/>
  <c r="B34" i="16"/>
  <c r="B313" i="16"/>
  <c r="B77" i="16"/>
  <c r="B18" i="16"/>
  <c r="B82" i="16"/>
  <c r="B312" i="16"/>
  <c r="B309" i="16"/>
  <c r="B283" i="16"/>
  <c r="B280" i="16"/>
  <c r="B260" i="16"/>
  <c r="B234" i="16"/>
  <c r="B191" i="16"/>
  <c r="B165" i="16"/>
  <c r="B145" i="16"/>
  <c r="B142" i="16"/>
  <c r="B125" i="16"/>
  <c r="B119" i="16"/>
  <c r="B99" i="16"/>
  <c r="B96" i="16"/>
  <c r="B76" i="16"/>
  <c r="B73" i="16"/>
  <c r="B70" i="16"/>
  <c r="B35" i="16"/>
  <c r="B26" i="16"/>
  <c r="B43" i="16"/>
  <c r="B37" i="16"/>
  <c r="B172" i="16"/>
  <c r="B45" i="16"/>
  <c r="B284" i="16"/>
  <c r="B232" i="16"/>
  <c r="B33" i="16"/>
  <c r="B189" i="16"/>
  <c r="B114" i="16"/>
  <c r="B306" i="16"/>
  <c r="B303" i="16"/>
  <c r="B277" i="16"/>
  <c r="B257" i="16"/>
  <c r="B254" i="16"/>
  <c r="B237" i="16"/>
  <c r="B231" i="16"/>
  <c r="B211" i="16"/>
  <c r="B208" i="16"/>
  <c r="B188" i="16"/>
  <c r="B185" i="16"/>
  <c r="B182" i="16"/>
  <c r="B162" i="16"/>
  <c r="B139" i="16"/>
  <c r="B136" i="16"/>
  <c r="B116" i="16"/>
  <c r="B90" i="16"/>
  <c r="B29" i="16"/>
  <c r="B23" i="16"/>
  <c r="B20" i="16"/>
  <c r="B17" i="16"/>
  <c r="B78" i="16"/>
  <c r="B75" i="16"/>
  <c r="B36" i="16"/>
  <c r="B30" i="16"/>
  <c r="B134" i="16"/>
  <c r="B300" i="16"/>
  <c r="B297" i="16"/>
  <c r="B294" i="16"/>
  <c r="B274" i="16"/>
  <c r="B251" i="16"/>
  <c r="B248" i="16"/>
  <c r="B228" i="16"/>
  <c r="B202" i="16"/>
  <c r="B159" i="16"/>
  <c r="B133" i="16"/>
  <c r="B113" i="16"/>
  <c r="B110" i="16"/>
  <c r="B93" i="16"/>
  <c r="B87" i="16"/>
  <c r="B67" i="16"/>
  <c r="B64" i="16"/>
  <c r="B58" i="16"/>
  <c r="B27" i="16"/>
  <c r="B88" i="16"/>
  <c r="B21" i="16"/>
  <c r="B271" i="16"/>
  <c r="B245" i="16"/>
  <c r="B225" i="16"/>
  <c r="B222" i="16"/>
  <c r="B205" i="16"/>
  <c r="B199" i="16"/>
  <c r="B179" i="16"/>
  <c r="B176" i="16"/>
  <c r="B156" i="16"/>
  <c r="B153" i="16"/>
  <c r="B150" i="16"/>
  <c r="B130" i="16"/>
  <c r="B107" i="16"/>
  <c r="B104" i="16"/>
  <c r="B84" i="16"/>
  <c r="B61" i="16"/>
  <c r="B55" i="16"/>
  <c r="B52" i="16"/>
  <c r="B81" i="16"/>
  <c r="B40" i="16"/>
  <c r="B98" i="16"/>
  <c r="B54" i="16"/>
  <c r="B39" i="16"/>
  <c r="B212" i="16"/>
  <c r="B71" i="16"/>
  <c r="B160" i="16"/>
  <c r="B53" i="16"/>
  <c r="B291" i="16"/>
  <c r="B288" i="16"/>
  <c r="B268" i="16"/>
  <c r="B265" i="16"/>
  <c r="B262" i="16"/>
  <c r="B242" i="16"/>
  <c r="B219" i="16"/>
  <c r="B216" i="16"/>
  <c r="B196" i="16"/>
  <c r="B170" i="16"/>
  <c r="B127" i="16"/>
  <c r="B101" i="16"/>
  <c r="B49" i="16"/>
  <c r="B72" i="16"/>
  <c r="B100" i="16"/>
  <c r="B235" i="16"/>
  <c r="B94" i="16"/>
  <c r="B209" i="16"/>
  <c r="B311" i="16"/>
  <c r="B282" i="16"/>
  <c r="B239" i="16"/>
  <c r="B213" i="16"/>
  <c r="B193" i="16"/>
  <c r="B190" i="16"/>
  <c r="B173" i="16"/>
  <c r="B167" i="16"/>
  <c r="B147" i="16"/>
  <c r="B144" i="16"/>
  <c r="B124" i="16"/>
  <c r="B121" i="16"/>
  <c r="B118" i="16"/>
  <c r="B308" i="16"/>
  <c r="B305" i="16"/>
  <c r="B302" i="16"/>
  <c r="B285" i="16"/>
  <c r="B279" i="16"/>
  <c r="B259" i="16"/>
  <c r="B256" i="16"/>
  <c r="B236" i="16"/>
  <c r="B233" i="16"/>
  <c r="B230" i="16"/>
  <c r="B210" i="16"/>
  <c r="B187" i="16"/>
  <c r="B184" i="16"/>
  <c r="B164" i="16"/>
  <c r="B138" i="16"/>
  <c r="B95" i="16"/>
  <c r="B69" i="16"/>
  <c r="B31" i="16"/>
  <c r="B28" i="16"/>
  <c r="B25" i="16"/>
  <c r="B22" i="16"/>
  <c r="B132" i="16"/>
  <c r="B60" i="16"/>
  <c r="B120" i="16"/>
  <c r="B304" i="16"/>
  <c r="B186" i="16"/>
  <c r="B24" i="16"/>
  <c r="B298" i="16"/>
  <c r="B206" i="16"/>
  <c r="B91" i="16"/>
  <c r="B299" i="16"/>
  <c r="B296" i="16"/>
  <c r="B276" i="16"/>
  <c r="B250" i="16"/>
  <c r="B207" i="16"/>
  <c r="B181" i="16"/>
  <c r="B161" i="16"/>
  <c r="B158" i="16"/>
  <c r="B141" i="16"/>
  <c r="B135" i="16"/>
  <c r="B115" i="16"/>
  <c r="B112" i="16"/>
  <c r="B92" i="16"/>
  <c r="B89" i="16"/>
  <c r="B86" i="16"/>
  <c r="B66" i="16"/>
  <c r="B19" i="16"/>
  <c r="B117" i="16"/>
  <c r="B137" i="16"/>
  <c r="B68" i="16"/>
  <c r="B293" i="16"/>
  <c r="B273" i="16"/>
  <c r="B270" i="16"/>
  <c r="B253" i="16"/>
  <c r="B247" i="16"/>
  <c r="B227" i="16"/>
  <c r="B224" i="16"/>
  <c r="B204" i="16"/>
  <c r="B201" i="16"/>
  <c r="B198" i="16"/>
  <c r="B178" i="16"/>
  <c r="B155" i="16"/>
  <c r="B152" i="16"/>
  <c r="B106" i="16"/>
  <c r="B63" i="16"/>
  <c r="B57" i="16"/>
  <c r="B166" i="16"/>
  <c r="B278" i="16"/>
  <c r="B97" i="16"/>
  <c r="B229" i="16"/>
  <c r="B140" i="16"/>
  <c r="B102" i="16"/>
  <c r="B290" i="16"/>
  <c r="B267" i="16"/>
  <c r="B264" i="16"/>
  <c r="B244" i="16"/>
  <c r="B218" i="16"/>
  <c r="B175" i="16"/>
  <c r="B149" i="16"/>
  <c r="B129" i="16"/>
  <c r="B126" i="16"/>
  <c r="B109" i="16"/>
  <c r="B103" i="16"/>
  <c r="B83" i="16"/>
  <c r="B80" i="16"/>
  <c r="B51" i="16"/>
  <c r="B48" i="16"/>
  <c r="B42" i="16"/>
  <c r="B221" i="16"/>
  <c r="B195" i="16"/>
  <c r="B169" i="16"/>
  <c r="B146" i="16"/>
  <c r="B74" i="16"/>
  <c r="B281" i="16"/>
  <c r="B143" i="16"/>
  <c r="B255" i="16"/>
  <c r="B163" i="16"/>
  <c r="B105" i="16"/>
  <c r="B310" i="16"/>
  <c r="B287" i="16"/>
  <c r="B261" i="16"/>
  <c r="B241" i="16"/>
  <c r="B238" i="16"/>
  <c r="B215" i="16"/>
  <c r="B192" i="16"/>
  <c r="B123" i="16"/>
  <c r="B258" i="16"/>
  <c r="B307" i="16"/>
  <c r="B183" i="16"/>
  <c r="C791" i="9"/>
  <c r="C792" i="9"/>
  <c r="C790" i="9"/>
  <c r="C793" i="9"/>
  <c r="C796" i="9"/>
  <c r="C795" i="9"/>
  <c r="C797" i="9"/>
  <c r="C794" i="9"/>
  <c r="C787" i="9"/>
  <c r="C789" i="9"/>
  <c r="C786" i="9"/>
  <c r="C788" i="9"/>
  <c r="C798" i="9"/>
  <c r="C800" i="9"/>
  <c r="C799" i="9"/>
  <c r="C801" i="9"/>
  <c r="C808" i="9"/>
  <c r="C806" i="9"/>
  <c r="C807" i="9"/>
  <c r="C809" i="9"/>
  <c r="C803" i="9"/>
  <c r="C805" i="9"/>
  <c r="C802" i="9"/>
  <c r="C804" i="9"/>
  <c r="B19" i="10"/>
  <c r="B35" i="10"/>
  <c r="B51" i="10"/>
  <c r="B67" i="10"/>
  <c r="B83" i="10"/>
  <c r="B99" i="10"/>
  <c r="B115" i="10"/>
  <c r="B131" i="10"/>
  <c r="B147" i="10"/>
  <c r="B163" i="10"/>
  <c r="B179" i="10"/>
  <c r="B195" i="10"/>
  <c r="B211" i="10"/>
  <c r="B227" i="10"/>
  <c r="B243" i="10"/>
  <c r="B259" i="10"/>
  <c r="B275" i="10"/>
  <c r="B291" i="10"/>
  <c r="B307" i="10"/>
  <c r="B292" i="10"/>
  <c r="B178" i="11"/>
  <c r="B138" i="11"/>
  <c r="B130" i="11"/>
  <c r="B122" i="11"/>
  <c r="B110" i="11"/>
  <c r="B106" i="11"/>
  <c r="B94" i="11"/>
  <c r="B86" i="11"/>
  <c r="B74" i="11"/>
  <c r="B62" i="11"/>
  <c r="B50" i="11"/>
  <c r="B38" i="11"/>
  <c r="B30" i="11"/>
  <c r="B22" i="11"/>
  <c r="B37" i="10"/>
  <c r="B53" i="10"/>
  <c r="B101" i="10"/>
  <c r="B117" i="10"/>
  <c r="B149" i="10"/>
  <c r="B181" i="10"/>
  <c r="B213" i="10"/>
  <c r="B245" i="10"/>
  <c r="B277" i="10"/>
  <c r="B309" i="10"/>
  <c r="B73" i="10"/>
  <c r="B137" i="10"/>
  <c r="B201" i="10"/>
  <c r="B249" i="10"/>
  <c r="B61" i="10"/>
  <c r="B189" i="10"/>
  <c r="B66" i="10"/>
  <c r="B226" i="10"/>
  <c r="B20" i="10"/>
  <c r="B36" i="10"/>
  <c r="B52" i="10"/>
  <c r="B68" i="10"/>
  <c r="B84" i="10"/>
  <c r="B100" i="10"/>
  <c r="B116" i="10"/>
  <c r="B132" i="10"/>
  <c r="B148" i="10"/>
  <c r="B164" i="10"/>
  <c r="B180" i="10"/>
  <c r="B196" i="10"/>
  <c r="B212" i="10"/>
  <c r="B228" i="10"/>
  <c r="B244" i="10"/>
  <c r="B260" i="10"/>
  <c r="B276" i="10"/>
  <c r="B308" i="10"/>
  <c r="B170" i="11"/>
  <c r="B118" i="11"/>
  <c r="B98" i="11"/>
  <c r="B82" i="11"/>
  <c r="B70" i="11"/>
  <c r="B58" i="11"/>
  <c r="B42" i="11"/>
  <c r="B26" i="11"/>
  <c r="B14" i="11"/>
  <c r="B21" i="10"/>
  <c r="B69" i="10"/>
  <c r="B133" i="10"/>
  <c r="B165" i="10"/>
  <c r="B197" i="10"/>
  <c r="B229" i="10"/>
  <c r="B261" i="10"/>
  <c r="B293" i="10"/>
  <c r="B89" i="10"/>
  <c r="B153" i="10"/>
  <c r="B233" i="10"/>
  <c r="B265" i="10"/>
  <c r="B77" i="10"/>
  <c r="B237" i="10"/>
  <c r="B274" i="10"/>
  <c r="B310" i="11"/>
  <c r="B306" i="11"/>
  <c r="B302" i="11"/>
  <c r="B298" i="11"/>
  <c r="B294" i="11"/>
  <c r="B290" i="11"/>
  <c r="B286" i="11"/>
  <c r="B282" i="11"/>
  <c r="B278" i="11"/>
  <c r="B274" i="11"/>
  <c r="B270" i="11"/>
  <c r="B266" i="11"/>
  <c r="B262" i="11"/>
  <c r="B258" i="11"/>
  <c r="B254" i="11"/>
  <c r="B250" i="11"/>
  <c r="B246" i="11"/>
  <c r="B242" i="11"/>
  <c r="B238" i="11"/>
  <c r="B234" i="11"/>
  <c r="B230" i="11"/>
  <c r="B226" i="11"/>
  <c r="B222" i="11"/>
  <c r="B218" i="11"/>
  <c r="B214" i="11"/>
  <c r="B210" i="11"/>
  <c r="B206" i="11"/>
  <c r="B202" i="11"/>
  <c r="B198" i="11"/>
  <c r="B194" i="11"/>
  <c r="B190" i="11"/>
  <c r="B186" i="11"/>
  <c r="B182" i="11"/>
  <c r="B174" i="11"/>
  <c r="B166" i="11"/>
  <c r="B162" i="11"/>
  <c r="B158" i="11"/>
  <c r="B154" i="11"/>
  <c r="B150" i="11"/>
  <c r="B146" i="11"/>
  <c r="B142" i="11"/>
  <c r="B134" i="11"/>
  <c r="B126" i="11"/>
  <c r="B114" i="11"/>
  <c r="B102" i="11"/>
  <c r="B90" i="11"/>
  <c r="B78" i="11"/>
  <c r="B66" i="11"/>
  <c r="B54" i="11"/>
  <c r="B46" i="11"/>
  <c r="B34" i="11"/>
  <c r="B18" i="11"/>
  <c r="B85" i="10"/>
  <c r="B93" i="10"/>
  <c r="B301" i="10"/>
  <c r="B339" i="10"/>
  <c r="B22" i="10"/>
  <c r="B38" i="10"/>
  <c r="B54" i="10"/>
  <c r="B70" i="10"/>
  <c r="B86" i="10"/>
  <c r="B102" i="10"/>
  <c r="B118" i="10"/>
  <c r="B134" i="10"/>
  <c r="B150" i="10"/>
  <c r="B166" i="10"/>
  <c r="B182" i="10"/>
  <c r="B198" i="10"/>
  <c r="B214" i="10"/>
  <c r="B230" i="10"/>
  <c r="B246" i="10"/>
  <c r="B262" i="10"/>
  <c r="B278" i="10"/>
  <c r="B294" i="10"/>
  <c r="B310" i="10"/>
  <c r="B23" i="10"/>
  <c r="B55" i="10"/>
  <c r="B71" i="10"/>
  <c r="B87" i="10"/>
  <c r="B103" i="10"/>
  <c r="B119" i="10"/>
  <c r="B135" i="10"/>
  <c r="B151" i="10"/>
  <c r="B183" i="10"/>
  <c r="B199" i="10"/>
  <c r="B231" i="10"/>
  <c r="B279" i="10"/>
  <c r="B311" i="10"/>
  <c r="B120" i="10"/>
  <c r="B168" i="10"/>
  <c r="B216" i="10"/>
  <c r="B280" i="10"/>
  <c r="B57" i="11"/>
  <c r="B41" i="10"/>
  <c r="B185" i="10"/>
  <c r="B313" i="10"/>
  <c r="B173" i="10"/>
  <c r="B285" i="10"/>
  <c r="B98" i="10"/>
  <c r="B258" i="10"/>
  <c r="B39" i="10"/>
  <c r="B167" i="10"/>
  <c r="B215" i="10"/>
  <c r="B247" i="10"/>
  <c r="B263" i="10"/>
  <c r="B295" i="10"/>
  <c r="B136" i="10"/>
  <c r="B184" i="10"/>
  <c r="B232" i="10"/>
  <c r="B264" i="10"/>
  <c r="B312" i="10"/>
  <c r="B49" i="11"/>
  <c r="B105" i="10"/>
  <c r="B205" i="10"/>
  <c r="B34" i="10"/>
  <c r="B194" i="10"/>
  <c r="B306" i="10"/>
  <c r="B24" i="10"/>
  <c r="B40" i="10"/>
  <c r="B56" i="10"/>
  <c r="B72" i="10"/>
  <c r="B88" i="10"/>
  <c r="B104" i="10"/>
  <c r="B152" i="10"/>
  <c r="B200" i="10"/>
  <c r="B248" i="10"/>
  <c r="B296" i="10"/>
  <c r="B53" i="11"/>
  <c r="B57" i="10"/>
  <c r="B121" i="10"/>
  <c r="B217" i="10"/>
  <c r="B297" i="10"/>
  <c r="B109" i="10"/>
  <c r="B253" i="10"/>
  <c r="B178" i="10"/>
  <c r="B313" i="11"/>
  <c r="B309" i="11"/>
  <c r="B305" i="11"/>
  <c r="B301" i="11"/>
  <c r="B297" i="11"/>
  <c r="B293" i="11"/>
  <c r="B289" i="11"/>
  <c r="B285" i="11"/>
  <c r="B281" i="11"/>
  <c r="B277" i="11"/>
  <c r="B273" i="11"/>
  <c r="B269" i="11"/>
  <c r="B265" i="11"/>
  <c r="B261" i="11"/>
  <c r="B257" i="11"/>
  <c r="B253" i="11"/>
  <c r="B249" i="11"/>
  <c r="B245" i="11"/>
  <c r="B241" i="11"/>
  <c r="B237" i="11"/>
  <c r="B233" i="11"/>
  <c r="B229" i="11"/>
  <c r="B225" i="11"/>
  <c r="B221" i="11"/>
  <c r="B217" i="11"/>
  <c r="B213" i="11"/>
  <c r="B209" i="11"/>
  <c r="B205" i="11"/>
  <c r="B201" i="11"/>
  <c r="B197" i="11"/>
  <c r="B193" i="11"/>
  <c r="B189" i="11"/>
  <c r="B185" i="11"/>
  <c r="B181" i="11"/>
  <c r="B177" i="11"/>
  <c r="B173" i="11"/>
  <c r="B169" i="11"/>
  <c r="B165" i="11"/>
  <c r="B161" i="11"/>
  <c r="B157" i="11"/>
  <c r="B153" i="11"/>
  <c r="B149" i="11"/>
  <c r="B145" i="11"/>
  <c r="B141" i="11"/>
  <c r="B137" i="11"/>
  <c r="B133" i="11"/>
  <c r="B129" i="11"/>
  <c r="B125" i="11"/>
  <c r="B121" i="11"/>
  <c r="B117" i="11"/>
  <c r="B113" i="11"/>
  <c r="B109" i="11"/>
  <c r="B105" i="11"/>
  <c r="B101" i="11"/>
  <c r="B97" i="11"/>
  <c r="B93" i="11"/>
  <c r="B89" i="11"/>
  <c r="B85" i="11"/>
  <c r="B81" i="11"/>
  <c r="B77" i="11"/>
  <c r="B73" i="11"/>
  <c r="B69" i="11"/>
  <c r="B65" i="11"/>
  <c r="B61" i="11"/>
  <c r="B45" i="11"/>
  <c r="B41" i="11"/>
  <c r="B37" i="11"/>
  <c r="B33" i="11"/>
  <c r="B29" i="11"/>
  <c r="B25" i="11"/>
  <c r="B21" i="11"/>
  <c r="B17" i="11"/>
  <c r="B25" i="10"/>
  <c r="B169" i="10"/>
  <c r="B281" i="10"/>
  <c r="B141" i="10"/>
  <c r="B269" i="10"/>
  <c r="B18" i="10"/>
  <c r="B162" i="10"/>
  <c r="B242" i="10"/>
  <c r="B26" i="10"/>
  <c r="B42" i="10"/>
  <c r="B58" i="10"/>
  <c r="B74" i="10"/>
  <c r="B90" i="10"/>
  <c r="B106" i="10"/>
  <c r="B122" i="10"/>
  <c r="B138" i="10"/>
  <c r="B154" i="10"/>
  <c r="B170" i="10"/>
  <c r="B186" i="10"/>
  <c r="B202" i="10"/>
  <c r="B218" i="10"/>
  <c r="B234" i="10"/>
  <c r="B250" i="10"/>
  <c r="B266" i="10"/>
  <c r="B282" i="10"/>
  <c r="B298" i="10"/>
  <c r="B15" i="10"/>
  <c r="B27" i="10"/>
  <c r="B59" i="10"/>
  <c r="B75" i="10"/>
  <c r="B91" i="10"/>
  <c r="B123" i="10"/>
  <c r="B155" i="10"/>
  <c r="B171" i="10"/>
  <c r="B203" i="10"/>
  <c r="B235" i="10"/>
  <c r="B267" i="10"/>
  <c r="B299" i="10"/>
  <c r="B220" i="10"/>
  <c r="B268" i="10"/>
  <c r="B68" i="11"/>
  <c r="B130" i="10"/>
  <c r="B43" i="10"/>
  <c r="B107" i="10"/>
  <c r="B139" i="10"/>
  <c r="B187" i="10"/>
  <c r="B219" i="10"/>
  <c r="B251" i="10"/>
  <c r="B283" i="10"/>
  <c r="B14" i="10"/>
  <c r="B236" i="10"/>
  <c r="B300" i="10"/>
  <c r="B56" i="11"/>
  <c r="B29" i="10"/>
  <c r="B125" i="10"/>
  <c r="B221" i="10"/>
  <c r="B28" i="10"/>
  <c r="B44" i="10"/>
  <c r="B60" i="10"/>
  <c r="B76" i="10"/>
  <c r="B92" i="10"/>
  <c r="B108" i="10"/>
  <c r="B124" i="10"/>
  <c r="B140" i="10"/>
  <c r="B156" i="10"/>
  <c r="B172" i="10"/>
  <c r="B188" i="10"/>
  <c r="B204" i="10"/>
  <c r="B252" i="10"/>
  <c r="B284" i="10"/>
  <c r="B64" i="11"/>
  <c r="B45" i="10"/>
  <c r="B312" i="11"/>
  <c r="B308" i="11"/>
  <c r="B304" i="11"/>
  <c r="B300" i="11"/>
  <c r="B296" i="11"/>
  <c r="B292" i="11"/>
  <c r="B288" i="11"/>
  <c r="B284" i="11"/>
  <c r="B280" i="11"/>
  <c r="B276" i="11"/>
  <c r="B272" i="11"/>
  <c r="B268" i="11"/>
  <c r="B264" i="11"/>
  <c r="B260" i="11"/>
  <c r="B256" i="11"/>
  <c r="B252" i="11"/>
  <c r="B248" i="11"/>
  <c r="B244" i="11"/>
  <c r="B240" i="11"/>
  <c r="B236" i="11"/>
  <c r="B232" i="11"/>
  <c r="B228" i="11"/>
  <c r="B224" i="11"/>
  <c r="B220" i="11"/>
  <c r="B216" i="11"/>
  <c r="B212" i="11"/>
  <c r="B208" i="11"/>
  <c r="B204" i="11"/>
  <c r="B200" i="11"/>
  <c r="B196" i="11"/>
  <c r="B192" i="11"/>
  <c r="B188" i="11"/>
  <c r="B184" i="11"/>
  <c r="B180" i="11"/>
  <c r="B176" i="11"/>
  <c r="B172" i="11"/>
  <c r="B168" i="11"/>
  <c r="B164" i="11"/>
  <c r="B160" i="11"/>
  <c r="B156" i="11"/>
  <c r="B152" i="11"/>
  <c r="B148" i="11"/>
  <c r="B144" i="11"/>
  <c r="B140" i="11"/>
  <c r="B136" i="11"/>
  <c r="B132" i="11"/>
  <c r="B128" i="11"/>
  <c r="B124" i="11"/>
  <c r="B120" i="11"/>
  <c r="B116" i="11"/>
  <c r="B112" i="11"/>
  <c r="B108" i="11"/>
  <c r="B104" i="11"/>
  <c r="B100" i="11"/>
  <c r="B96" i="11"/>
  <c r="B92" i="11"/>
  <c r="B88" i="11"/>
  <c r="B84" i="11"/>
  <c r="B80" i="11"/>
  <c r="B76" i="11"/>
  <c r="B72" i="11"/>
  <c r="B60" i="11"/>
  <c r="B52" i="11"/>
  <c r="B48" i="11"/>
  <c r="B44" i="11"/>
  <c r="B40" i="11"/>
  <c r="B36" i="11"/>
  <c r="B32" i="11"/>
  <c r="B28" i="11"/>
  <c r="B24" i="11"/>
  <c r="B20" i="11"/>
  <c r="B16" i="11"/>
  <c r="B157" i="10"/>
  <c r="B340" i="11"/>
  <c r="B30" i="10"/>
  <c r="B46" i="10"/>
  <c r="B62" i="10"/>
  <c r="B78" i="10"/>
  <c r="B94" i="10"/>
  <c r="B110" i="10"/>
  <c r="B126" i="10"/>
  <c r="B142" i="10"/>
  <c r="B158" i="10"/>
  <c r="B174" i="10"/>
  <c r="B190" i="10"/>
  <c r="B206" i="10"/>
  <c r="B222" i="10"/>
  <c r="B238" i="10"/>
  <c r="B254" i="10"/>
  <c r="B270" i="10"/>
  <c r="B286" i="10"/>
  <c r="B302" i="10"/>
  <c r="B47" i="10"/>
  <c r="B79" i="10"/>
  <c r="B111" i="10"/>
  <c r="B143" i="10"/>
  <c r="B175" i="10"/>
  <c r="B207" i="10"/>
  <c r="B239" i="10"/>
  <c r="B255" i="10"/>
  <c r="B287" i="10"/>
  <c r="B87" i="11"/>
  <c r="B27" i="11"/>
  <c r="B33" i="10"/>
  <c r="B97" i="10"/>
  <c r="B161" i="10"/>
  <c r="B225" i="10"/>
  <c r="B289" i="10"/>
  <c r="B82" i="10"/>
  <c r="B31" i="10"/>
  <c r="B63" i="10"/>
  <c r="B95" i="10"/>
  <c r="B127" i="10"/>
  <c r="B159" i="10"/>
  <c r="B191" i="10"/>
  <c r="B223" i="10"/>
  <c r="B271" i="10"/>
  <c r="B303" i="10"/>
  <c r="B79" i="11"/>
  <c r="B17" i="10"/>
  <c r="B81" i="10"/>
  <c r="B113" i="10"/>
  <c r="B177" i="10"/>
  <c r="B241" i="10"/>
  <c r="B273" i="10"/>
  <c r="B50" i="10"/>
  <c r="B210" i="10"/>
  <c r="B290" i="10"/>
  <c r="B16" i="10"/>
  <c r="B32" i="10"/>
  <c r="B48" i="10"/>
  <c r="B64" i="10"/>
  <c r="B80" i="10"/>
  <c r="B96" i="10"/>
  <c r="B112" i="10"/>
  <c r="B128" i="10"/>
  <c r="B144" i="10"/>
  <c r="B160" i="10"/>
  <c r="B176" i="10"/>
  <c r="B192" i="10"/>
  <c r="B208" i="10"/>
  <c r="B224" i="10"/>
  <c r="B240" i="10"/>
  <c r="B256" i="10"/>
  <c r="B272" i="10"/>
  <c r="B288" i="10"/>
  <c r="B304" i="10"/>
  <c r="B207" i="11"/>
  <c r="B163" i="11"/>
  <c r="B151" i="11"/>
  <c r="B143" i="11"/>
  <c r="B135" i="11"/>
  <c r="B131" i="11"/>
  <c r="B123" i="11"/>
  <c r="B115" i="11"/>
  <c r="B107" i="11"/>
  <c r="B99" i="11"/>
  <c r="B91" i="11"/>
  <c r="B75" i="11"/>
  <c r="B67" i="11"/>
  <c r="B59" i="11"/>
  <c r="B51" i="11"/>
  <c r="B43" i="11"/>
  <c r="B35" i="11"/>
  <c r="B23" i="11"/>
  <c r="B15" i="11"/>
  <c r="B65" i="10"/>
  <c r="B129" i="10"/>
  <c r="B193" i="10"/>
  <c r="B257" i="10"/>
  <c r="B146" i="10"/>
  <c r="B311" i="11"/>
  <c r="B307" i="11"/>
  <c r="B303" i="11"/>
  <c r="B299" i="11"/>
  <c r="B295" i="11"/>
  <c r="B291" i="11"/>
  <c r="B287" i="11"/>
  <c r="B283" i="11"/>
  <c r="B279" i="11"/>
  <c r="B275" i="11"/>
  <c r="B271" i="11"/>
  <c r="B267" i="11"/>
  <c r="B263" i="11"/>
  <c r="B259" i="11"/>
  <c r="B255" i="11"/>
  <c r="B251" i="11"/>
  <c r="B247" i="11"/>
  <c r="B243" i="11"/>
  <c r="B239" i="11"/>
  <c r="B235" i="11"/>
  <c r="B231" i="11"/>
  <c r="B227" i="11"/>
  <c r="B223" i="11"/>
  <c r="B219" i="11"/>
  <c r="B215" i="11"/>
  <c r="B211" i="11"/>
  <c r="B203" i="11"/>
  <c r="B199" i="11"/>
  <c r="B195" i="11"/>
  <c r="B191" i="11"/>
  <c r="B187" i="11"/>
  <c r="B183" i="11"/>
  <c r="B179" i="11"/>
  <c r="B175" i="11"/>
  <c r="B171" i="11"/>
  <c r="B167" i="11"/>
  <c r="B159" i="11"/>
  <c r="B155" i="11"/>
  <c r="B147" i="11"/>
  <c r="B139" i="11"/>
  <c r="B127" i="11"/>
  <c r="B119" i="11"/>
  <c r="B111" i="11"/>
  <c r="B103" i="11"/>
  <c r="B95" i="11"/>
  <c r="B83" i="11"/>
  <c r="B71" i="11"/>
  <c r="B63" i="11"/>
  <c r="B55" i="11"/>
  <c r="B47" i="11"/>
  <c r="B39" i="11"/>
  <c r="B31" i="11"/>
  <c r="B19" i="11"/>
  <c r="B49" i="10"/>
  <c r="B145" i="10"/>
  <c r="B209" i="10"/>
  <c r="B305" i="10"/>
  <c r="B114" i="10"/>
  <c r="R314" i="10"/>
  <c r="C812" i="9" s="1"/>
  <c r="G53" i="2" s="1"/>
  <c r="G325" i="10"/>
  <c r="S314" i="10"/>
  <c r="D812" i="9" s="1"/>
  <c r="G54" i="2" s="1"/>
  <c r="H325" i="10"/>
  <c r="T314" i="10"/>
  <c r="I325" i="10"/>
  <c r="JH6" i="5"/>
  <c r="JI6" i="5"/>
  <c r="JJ6" i="5"/>
  <c r="JK6" i="5"/>
  <c r="JL6" i="5"/>
  <c r="JM6" i="5"/>
  <c r="JN6" i="5"/>
  <c r="JO6" i="5"/>
  <c r="JP6" i="5"/>
  <c r="JQ6" i="5"/>
  <c r="JR6" i="5"/>
  <c r="JS6" i="5"/>
  <c r="JT6" i="5"/>
  <c r="JU6" i="5"/>
  <c r="JV6" i="5"/>
  <c r="JW6" i="5"/>
  <c r="JX6" i="5"/>
  <c r="JY6" i="5"/>
  <c r="JZ6" i="5"/>
  <c r="KA6" i="5"/>
  <c r="KB6" i="5"/>
  <c r="KC6" i="5"/>
  <c r="KD6" i="5"/>
  <c r="KE6" i="5"/>
  <c r="KF6" i="5"/>
  <c r="KG6" i="5"/>
  <c r="KH6" i="5"/>
  <c r="KI6" i="5"/>
  <c r="KJ6" i="5"/>
  <c r="KK6" i="5"/>
  <c r="KL6" i="5"/>
  <c r="KM6" i="5"/>
  <c r="KN6" i="5"/>
  <c r="KO6" i="5"/>
  <c r="KP6" i="5"/>
  <c r="KQ6" i="5"/>
  <c r="KR6" i="5"/>
  <c r="KS6" i="5"/>
  <c r="KT6" i="5"/>
  <c r="KU6" i="5"/>
  <c r="KV6" i="5"/>
  <c r="KW6" i="5"/>
  <c r="KX6" i="5"/>
  <c r="KY6" i="5"/>
  <c r="KZ6" i="5"/>
  <c r="LA6" i="5"/>
  <c r="LB6" i="5"/>
  <c r="LC6" i="5"/>
  <c r="LD6" i="5"/>
  <c r="LE6" i="5"/>
  <c r="LF6" i="5"/>
  <c r="LG6" i="5"/>
  <c r="LH6" i="5"/>
  <c r="LI6" i="5"/>
  <c r="LJ6" i="5"/>
  <c r="LK6" i="5"/>
  <c r="LL6" i="5"/>
  <c r="LM6" i="5"/>
  <c r="LN6" i="5"/>
  <c r="LO6" i="5"/>
  <c r="LP6" i="5"/>
  <c r="LQ6" i="5"/>
  <c r="LR6" i="5"/>
  <c r="LS6" i="5"/>
  <c r="LT6" i="5"/>
  <c r="LU6" i="5"/>
  <c r="LV6" i="5"/>
  <c r="JH7" i="5"/>
  <c r="JI7" i="5"/>
  <c r="JJ7" i="5"/>
  <c r="JK7" i="5"/>
  <c r="JL7" i="5"/>
  <c r="JM7" i="5"/>
  <c r="JN7" i="5"/>
  <c r="JO7" i="5"/>
  <c r="JP7" i="5"/>
  <c r="JQ7" i="5"/>
  <c r="JR7" i="5"/>
  <c r="JS7" i="5"/>
  <c r="JT7" i="5"/>
  <c r="JU7" i="5"/>
  <c r="JV7" i="5"/>
  <c r="JW7" i="5"/>
  <c r="JX7" i="5"/>
  <c r="JY7" i="5"/>
  <c r="JZ7" i="5"/>
  <c r="KA7" i="5"/>
  <c r="KB7" i="5"/>
  <c r="KC7" i="5"/>
  <c r="KD7" i="5"/>
  <c r="KE7" i="5"/>
  <c r="KF7" i="5"/>
  <c r="KG7" i="5"/>
  <c r="KH7" i="5"/>
  <c r="KI7" i="5"/>
  <c r="KJ7" i="5"/>
  <c r="KK7" i="5"/>
  <c r="KL7" i="5"/>
  <c r="KM7" i="5"/>
  <c r="KN7" i="5"/>
  <c r="KO7" i="5"/>
  <c r="KP7" i="5"/>
  <c r="KQ7" i="5"/>
  <c r="KR7" i="5"/>
  <c r="KS7" i="5"/>
  <c r="KT7" i="5"/>
  <c r="KU7" i="5"/>
  <c r="KV7" i="5"/>
  <c r="KW7" i="5"/>
  <c r="KX7" i="5"/>
  <c r="KY7" i="5"/>
  <c r="KZ7" i="5"/>
  <c r="LA7" i="5"/>
  <c r="LB7" i="5"/>
  <c r="LC7" i="5"/>
  <c r="LD7" i="5"/>
  <c r="LE7" i="5"/>
  <c r="LF7" i="5"/>
  <c r="LG7" i="5"/>
  <c r="LH7" i="5"/>
  <c r="LI7" i="5"/>
  <c r="LJ7" i="5"/>
  <c r="LK7" i="5"/>
  <c r="LL7" i="5"/>
  <c r="LM7" i="5"/>
  <c r="LN7" i="5"/>
  <c r="LO7" i="5"/>
  <c r="LP7" i="5"/>
  <c r="LQ7" i="5"/>
  <c r="LR7" i="5"/>
  <c r="LS7" i="5"/>
  <c r="LT7" i="5"/>
  <c r="LU7" i="5"/>
  <c r="LV7" i="5"/>
  <c r="JH8" i="5"/>
  <c r="JI8" i="5"/>
  <c r="JJ8" i="5"/>
  <c r="JK8" i="5"/>
  <c r="JL8" i="5"/>
  <c r="JM8" i="5"/>
  <c r="JN8" i="5"/>
  <c r="JO8" i="5"/>
  <c r="JP8" i="5"/>
  <c r="JQ8" i="5"/>
  <c r="JR8" i="5"/>
  <c r="JS8" i="5"/>
  <c r="JT8" i="5"/>
  <c r="JU8" i="5"/>
  <c r="JV8" i="5"/>
  <c r="JW8" i="5"/>
  <c r="JX8" i="5"/>
  <c r="JY8" i="5"/>
  <c r="JZ8" i="5"/>
  <c r="KA8" i="5"/>
  <c r="KB8" i="5"/>
  <c r="KC8" i="5"/>
  <c r="KD8" i="5"/>
  <c r="KE8" i="5"/>
  <c r="KF8" i="5"/>
  <c r="KG8" i="5"/>
  <c r="KH8" i="5"/>
  <c r="KI8" i="5"/>
  <c r="KJ8" i="5"/>
  <c r="KK8" i="5"/>
  <c r="KL8" i="5"/>
  <c r="KM8" i="5"/>
  <c r="KN8" i="5"/>
  <c r="KO8" i="5"/>
  <c r="KP8" i="5"/>
  <c r="KQ8" i="5"/>
  <c r="KR8" i="5"/>
  <c r="KS8" i="5"/>
  <c r="KT8" i="5"/>
  <c r="KU8" i="5"/>
  <c r="KV8" i="5"/>
  <c r="KW8" i="5"/>
  <c r="KX8" i="5"/>
  <c r="KY8" i="5"/>
  <c r="KZ8" i="5"/>
  <c r="LA8" i="5"/>
  <c r="LB8" i="5"/>
  <c r="LC8" i="5"/>
  <c r="LD8" i="5"/>
  <c r="LE8" i="5"/>
  <c r="LF8" i="5"/>
  <c r="LG8" i="5"/>
  <c r="LH8" i="5"/>
  <c r="LI8" i="5"/>
  <c r="LJ8" i="5"/>
  <c r="LK8" i="5"/>
  <c r="LL8" i="5"/>
  <c r="LM8" i="5"/>
  <c r="LN8" i="5"/>
  <c r="LO8" i="5"/>
  <c r="LP8" i="5"/>
  <c r="LQ8" i="5"/>
  <c r="LR8" i="5"/>
  <c r="LS8" i="5"/>
  <c r="LT8" i="5"/>
  <c r="LU8" i="5"/>
  <c r="LV8" i="5"/>
  <c r="JH9" i="5"/>
  <c r="JI9" i="5"/>
  <c r="JJ9" i="5"/>
  <c r="JK9" i="5"/>
  <c r="JL9" i="5"/>
  <c r="JM9" i="5"/>
  <c r="JN9" i="5"/>
  <c r="JO9" i="5"/>
  <c r="JP9" i="5"/>
  <c r="JQ9" i="5"/>
  <c r="JR9" i="5"/>
  <c r="JS9" i="5"/>
  <c r="JT9" i="5"/>
  <c r="JU9" i="5"/>
  <c r="JV9" i="5"/>
  <c r="JW9" i="5"/>
  <c r="JX9" i="5"/>
  <c r="JY9" i="5"/>
  <c r="JZ9" i="5"/>
  <c r="KA9" i="5"/>
  <c r="KB9" i="5"/>
  <c r="KC9" i="5"/>
  <c r="KD9" i="5"/>
  <c r="KE9" i="5"/>
  <c r="KF9" i="5"/>
  <c r="KG9" i="5"/>
  <c r="KH9" i="5"/>
  <c r="KI9" i="5"/>
  <c r="KJ9" i="5"/>
  <c r="KK9" i="5"/>
  <c r="KL9" i="5"/>
  <c r="KM9" i="5"/>
  <c r="KN9" i="5"/>
  <c r="KO9" i="5"/>
  <c r="KP9" i="5"/>
  <c r="KQ9" i="5"/>
  <c r="KR9" i="5"/>
  <c r="KS9" i="5"/>
  <c r="KT9" i="5"/>
  <c r="KU9" i="5"/>
  <c r="KV9" i="5"/>
  <c r="KW9" i="5"/>
  <c r="KX9" i="5"/>
  <c r="KY9" i="5"/>
  <c r="KZ9" i="5"/>
  <c r="LA9" i="5"/>
  <c r="LB9" i="5"/>
  <c r="LC9" i="5"/>
  <c r="LD9" i="5"/>
  <c r="LE9" i="5"/>
  <c r="LF9" i="5"/>
  <c r="LG9" i="5"/>
  <c r="LH9" i="5"/>
  <c r="LI9" i="5"/>
  <c r="LJ9" i="5"/>
  <c r="LK9" i="5"/>
  <c r="LL9" i="5"/>
  <c r="LM9" i="5"/>
  <c r="LN9" i="5"/>
  <c r="LO9" i="5"/>
  <c r="LP9" i="5"/>
  <c r="LQ9" i="5"/>
  <c r="LR9" i="5"/>
  <c r="LS9" i="5"/>
  <c r="LT9" i="5"/>
  <c r="LU9" i="5"/>
  <c r="LV9" i="5"/>
  <c r="JH10" i="5"/>
  <c r="JI10" i="5"/>
  <c r="JJ10" i="5"/>
  <c r="JK10" i="5"/>
  <c r="JL10" i="5"/>
  <c r="JM10" i="5"/>
  <c r="JN10" i="5"/>
  <c r="JO10" i="5"/>
  <c r="JP10" i="5"/>
  <c r="JQ10" i="5"/>
  <c r="JR10" i="5"/>
  <c r="JS10" i="5"/>
  <c r="JT10" i="5"/>
  <c r="JU10" i="5"/>
  <c r="JV10" i="5"/>
  <c r="JW10" i="5"/>
  <c r="JX10" i="5"/>
  <c r="JY10" i="5"/>
  <c r="JZ10" i="5"/>
  <c r="KA10" i="5"/>
  <c r="KB10" i="5"/>
  <c r="KC10" i="5"/>
  <c r="KD10" i="5"/>
  <c r="KE10" i="5"/>
  <c r="KF10" i="5"/>
  <c r="KG10" i="5"/>
  <c r="KH10" i="5"/>
  <c r="KI10" i="5"/>
  <c r="KJ10" i="5"/>
  <c r="KK10" i="5"/>
  <c r="KL10" i="5"/>
  <c r="KM10" i="5"/>
  <c r="KN10" i="5"/>
  <c r="KO10" i="5"/>
  <c r="KP10" i="5"/>
  <c r="KQ10" i="5"/>
  <c r="KR10" i="5"/>
  <c r="KS10" i="5"/>
  <c r="KT10" i="5"/>
  <c r="KU10" i="5"/>
  <c r="KV10" i="5"/>
  <c r="KW10" i="5"/>
  <c r="KX10" i="5"/>
  <c r="KY10" i="5"/>
  <c r="KZ10" i="5"/>
  <c r="LA10" i="5"/>
  <c r="LB10" i="5"/>
  <c r="LC10" i="5"/>
  <c r="LD10" i="5"/>
  <c r="LE10" i="5"/>
  <c r="LF10" i="5"/>
  <c r="LG10" i="5"/>
  <c r="LH10" i="5"/>
  <c r="LI10" i="5"/>
  <c r="LJ10" i="5"/>
  <c r="LK10" i="5"/>
  <c r="LL10" i="5"/>
  <c r="LM10" i="5"/>
  <c r="LN10" i="5"/>
  <c r="LO10" i="5"/>
  <c r="LP10" i="5"/>
  <c r="LQ10" i="5"/>
  <c r="LR10" i="5"/>
  <c r="LS10" i="5"/>
  <c r="LT10" i="5"/>
  <c r="LU10" i="5"/>
  <c r="LV10" i="5"/>
  <c r="JH11" i="5"/>
  <c r="JI11" i="5"/>
  <c r="JJ11" i="5"/>
  <c r="JK11" i="5"/>
  <c r="JL11" i="5"/>
  <c r="JM11" i="5"/>
  <c r="JN11" i="5"/>
  <c r="JO11" i="5"/>
  <c r="JP11" i="5"/>
  <c r="JQ11" i="5"/>
  <c r="JR11" i="5"/>
  <c r="JS11" i="5"/>
  <c r="JT11" i="5"/>
  <c r="JU11" i="5"/>
  <c r="JV11" i="5"/>
  <c r="JW11" i="5"/>
  <c r="JX11" i="5"/>
  <c r="JY11" i="5"/>
  <c r="JZ11" i="5"/>
  <c r="KA11" i="5"/>
  <c r="KB11" i="5"/>
  <c r="KC11" i="5"/>
  <c r="KD11" i="5"/>
  <c r="KE11" i="5"/>
  <c r="KF11" i="5"/>
  <c r="KG11" i="5"/>
  <c r="KH11" i="5"/>
  <c r="KI11" i="5"/>
  <c r="KJ11" i="5"/>
  <c r="KK11" i="5"/>
  <c r="KL11" i="5"/>
  <c r="KM11" i="5"/>
  <c r="KN11" i="5"/>
  <c r="KO11" i="5"/>
  <c r="KP11" i="5"/>
  <c r="KQ11" i="5"/>
  <c r="KR11" i="5"/>
  <c r="KS11" i="5"/>
  <c r="KT11" i="5"/>
  <c r="KU11" i="5"/>
  <c r="KV11" i="5"/>
  <c r="KW11" i="5"/>
  <c r="KX11" i="5"/>
  <c r="KY11" i="5"/>
  <c r="KZ11" i="5"/>
  <c r="LA11" i="5"/>
  <c r="LB11" i="5"/>
  <c r="LC11" i="5"/>
  <c r="LD11" i="5"/>
  <c r="LE11" i="5"/>
  <c r="LF11" i="5"/>
  <c r="LG11" i="5"/>
  <c r="LH11" i="5"/>
  <c r="LI11" i="5"/>
  <c r="LJ11" i="5"/>
  <c r="LK11" i="5"/>
  <c r="LL11" i="5"/>
  <c r="LM11" i="5"/>
  <c r="LN11" i="5"/>
  <c r="LO11" i="5"/>
  <c r="LP11" i="5"/>
  <c r="LQ11" i="5"/>
  <c r="LR11" i="5"/>
  <c r="LS11" i="5"/>
  <c r="LT11" i="5"/>
  <c r="LU11" i="5"/>
  <c r="LV11" i="5"/>
  <c r="JH12" i="5"/>
  <c r="JI12" i="5"/>
  <c r="JJ12" i="5"/>
  <c r="JK12" i="5"/>
  <c r="JL12" i="5"/>
  <c r="JM12" i="5"/>
  <c r="JN12" i="5"/>
  <c r="JO12" i="5"/>
  <c r="JP12" i="5"/>
  <c r="JQ12" i="5"/>
  <c r="JR12" i="5"/>
  <c r="JS12" i="5"/>
  <c r="JT12" i="5"/>
  <c r="JU12" i="5"/>
  <c r="JV12" i="5"/>
  <c r="JW12" i="5"/>
  <c r="JX12" i="5"/>
  <c r="JY12" i="5"/>
  <c r="JZ12" i="5"/>
  <c r="KA12" i="5"/>
  <c r="KB12" i="5"/>
  <c r="KC12" i="5"/>
  <c r="KD12" i="5"/>
  <c r="KE12" i="5"/>
  <c r="KF12" i="5"/>
  <c r="KG12" i="5"/>
  <c r="KH12" i="5"/>
  <c r="KI12" i="5"/>
  <c r="KJ12" i="5"/>
  <c r="KK12" i="5"/>
  <c r="KL12" i="5"/>
  <c r="KM12" i="5"/>
  <c r="KN12" i="5"/>
  <c r="KO12" i="5"/>
  <c r="KP12" i="5"/>
  <c r="KQ12" i="5"/>
  <c r="KR12" i="5"/>
  <c r="KS12" i="5"/>
  <c r="KT12" i="5"/>
  <c r="KU12" i="5"/>
  <c r="KV12" i="5"/>
  <c r="KW12" i="5"/>
  <c r="KX12" i="5"/>
  <c r="KY12" i="5"/>
  <c r="KZ12" i="5"/>
  <c r="LA12" i="5"/>
  <c r="LB12" i="5"/>
  <c r="LC12" i="5"/>
  <c r="LD12" i="5"/>
  <c r="LE12" i="5"/>
  <c r="LF12" i="5"/>
  <c r="LG12" i="5"/>
  <c r="LH12" i="5"/>
  <c r="LI12" i="5"/>
  <c r="LJ12" i="5"/>
  <c r="LK12" i="5"/>
  <c r="LL12" i="5"/>
  <c r="LM12" i="5"/>
  <c r="LN12" i="5"/>
  <c r="LO12" i="5"/>
  <c r="LP12" i="5"/>
  <c r="LQ12" i="5"/>
  <c r="LR12" i="5"/>
  <c r="LS12" i="5"/>
  <c r="LT12" i="5"/>
  <c r="LU12" i="5"/>
  <c r="LV12" i="5"/>
  <c r="JH13" i="5"/>
  <c r="JI13" i="5"/>
  <c r="JJ13" i="5"/>
  <c r="JK13" i="5"/>
  <c r="JL13" i="5"/>
  <c r="JM13" i="5"/>
  <c r="JN13" i="5"/>
  <c r="JO13" i="5"/>
  <c r="JP13" i="5"/>
  <c r="JQ13" i="5"/>
  <c r="JR13" i="5"/>
  <c r="JS13" i="5"/>
  <c r="JT13" i="5"/>
  <c r="JU13" i="5"/>
  <c r="JV13" i="5"/>
  <c r="JW13" i="5"/>
  <c r="JX13" i="5"/>
  <c r="JY13" i="5"/>
  <c r="JZ13" i="5"/>
  <c r="KA13" i="5"/>
  <c r="KB13" i="5"/>
  <c r="KC13" i="5"/>
  <c r="KD13" i="5"/>
  <c r="KE13" i="5"/>
  <c r="KF13" i="5"/>
  <c r="KG13" i="5"/>
  <c r="KH13" i="5"/>
  <c r="KI13" i="5"/>
  <c r="KJ13" i="5"/>
  <c r="KK13" i="5"/>
  <c r="KL13" i="5"/>
  <c r="KM13" i="5"/>
  <c r="KN13" i="5"/>
  <c r="KO13" i="5"/>
  <c r="KP13" i="5"/>
  <c r="KQ13" i="5"/>
  <c r="KR13" i="5"/>
  <c r="KS13" i="5"/>
  <c r="KT13" i="5"/>
  <c r="KU13" i="5"/>
  <c r="KV13" i="5"/>
  <c r="KW13" i="5"/>
  <c r="KX13" i="5"/>
  <c r="KY13" i="5"/>
  <c r="KZ13" i="5"/>
  <c r="LA13" i="5"/>
  <c r="LB13" i="5"/>
  <c r="LC13" i="5"/>
  <c r="LD13" i="5"/>
  <c r="LE13" i="5"/>
  <c r="LF13" i="5"/>
  <c r="LG13" i="5"/>
  <c r="LH13" i="5"/>
  <c r="LI13" i="5"/>
  <c r="LJ13" i="5"/>
  <c r="LK13" i="5"/>
  <c r="LL13" i="5"/>
  <c r="LM13" i="5"/>
  <c r="LN13" i="5"/>
  <c r="LO13" i="5"/>
  <c r="LP13" i="5"/>
  <c r="LQ13" i="5"/>
  <c r="LR13" i="5"/>
  <c r="LS13" i="5"/>
  <c r="LT13" i="5"/>
  <c r="LU13" i="5"/>
  <c r="LV13" i="5"/>
  <c r="JH14" i="5"/>
  <c r="JI14" i="5"/>
  <c r="JJ14" i="5"/>
  <c r="JK14" i="5"/>
  <c r="JL14" i="5"/>
  <c r="JM14" i="5"/>
  <c r="JN14" i="5"/>
  <c r="JO14" i="5"/>
  <c r="JP14" i="5"/>
  <c r="JQ14" i="5"/>
  <c r="JR14" i="5"/>
  <c r="JS14" i="5"/>
  <c r="JT14" i="5"/>
  <c r="JU14" i="5"/>
  <c r="JV14" i="5"/>
  <c r="JW14" i="5"/>
  <c r="JX14" i="5"/>
  <c r="JY14" i="5"/>
  <c r="JZ14" i="5"/>
  <c r="KA14" i="5"/>
  <c r="KB14" i="5"/>
  <c r="KC14" i="5"/>
  <c r="KD14" i="5"/>
  <c r="KE14" i="5"/>
  <c r="KF14" i="5"/>
  <c r="KG14" i="5"/>
  <c r="KH14" i="5"/>
  <c r="KI14" i="5"/>
  <c r="KJ14" i="5"/>
  <c r="KK14" i="5"/>
  <c r="KL14" i="5"/>
  <c r="KM14" i="5"/>
  <c r="KN14" i="5"/>
  <c r="KO14" i="5"/>
  <c r="KP14" i="5"/>
  <c r="KQ14" i="5"/>
  <c r="KR14" i="5"/>
  <c r="KS14" i="5"/>
  <c r="KT14" i="5"/>
  <c r="KU14" i="5"/>
  <c r="KV14" i="5"/>
  <c r="KW14" i="5"/>
  <c r="KX14" i="5"/>
  <c r="KY14" i="5"/>
  <c r="KZ14" i="5"/>
  <c r="LA14" i="5"/>
  <c r="LB14" i="5"/>
  <c r="LC14" i="5"/>
  <c r="LD14" i="5"/>
  <c r="LE14" i="5"/>
  <c r="LF14" i="5"/>
  <c r="LG14" i="5"/>
  <c r="LH14" i="5"/>
  <c r="LI14" i="5"/>
  <c r="LJ14" i="5"/>
  <c r="LK14" i="5"/>
  <c r="LL14" i="5"/>
  <c r="LM14" i="5"/>
  <c r="LN14" i="5"/>
  <c r="LO14" i="5"/>
  <c r="LP14" i="5"/>
  <c r="LQ14" i="5"/>
  <c r="LR14" i="5"/>
  <c r="LS14" i="5"/>
  <c r="LT14" i="5"/>
  <c r="LU14" i="5"/>
  <c r="LV14" i="5"/>
  <c r="JH15" i="5"/>
  <c r="JI15" i="5"/>
  <c r="JJ15" i="5"/>
  <c r="JK15" i="5"/>
  <c r="JL15" i="5"/>
  <c r="JM15" i="5"/>
  <c r="JN15" i="5"/>
  <c r="JO15" i="5"/>
  <c r="JP15" i="5"/>
  <c r="JQ15" i="5"/>
  <c r="JR15" i="5"/>
  <c r="JS15" i="5"/>
  <c r="JT15" i="5"/>
  <c r="JU15" i="5"/>
  <c r="JV15" i="5"/>
  <c r="JW15" i="5"/>
  <c r="JX15" i="5"/>
  <c r="JY15" i="5"/>
  <c r="JZ15" i="5"/>
  <c r="KA15" i="5"/>
  <c r="KB15" i="5"/>
  <c r="KC15" i="5"/>
  <c r="KD15" i="5"/>
  <c r="KE15" i="5"/>
  <c r="KF15" i="5"/>
  <c r="KG15" i="5"/>
  <c r="KH15" i="5"/>
  <c r="KI15" i="5"/>
  <c r="KJ15" i="5"/>
  <c r="KK15" i="5"/>
  <c r="KL15" i="5"/>
  <c r="KM15" i="5"/>
  <c r="KN15" i="5"/>
  <c r="KO15" i="5"/>
  <c r="KP15" i="5"/>
  <c r="KQ15" i="5"/>
  <c r="KR15" i="5"/>
  <c r="KS15" i="5"/>
  <c r="KT15" i="5"/>
  <c r="KU15" i="5"/>
  <c r="KV15" i="5"/>
  <c r="KW15" i="5"/>
  <c r="KX15" i="5"/>
  <c r="KY15" i="5"/>
  <c r="KZ15" i="5"/>
  <c r="LA15" i="5"/>
  <c r="LB15" i="5"/>
  <c r="LC15" i="5"/>
  <c r="LD15" i="5"/>
  <c r="LE15" i="5"/>
  <c r="LF15" i="5"/>
  <c r="LG15" i="5"/>
  <c r="LH15" i="5"/>
  <c r="LI15" i="5"/>
  <c r="LJ15" i="5"/>
  <c r="LK15" i="5"/>
  <c r="LL15" i="5"/>
  <c r="LM15" i="5"/>
  <c r="LN15" i="5"/>
  <c r="LO15" i="5"/>
  <c r="LP15" i="5"/>
  <c r="LQ15" i="5"/>
  <c r="LR15" i="5"/>
  <c r="LS15" i="5"/>
  <c r="LT15" i="5"/>
  <c r="LU15" i="5"/>
  <c r="LV15" i="5"/>
  <c r="JH16" i="5"/>
  <c r="JI16" i="5"/>
  <c r="JJ16" i="5"/>
  <c r="JK16" i="5"/>
  <c r="JL16" i="5"/>
  <c r="JM16" i="5"/>
  <c r="JN16" i="5"/>
  <c r="JO16" i="5"/>
  <c r="JP16" i="5"/>
  <c r="JQ16" i="5"/>
  <c r="JR16" i="5"/>
  <c r="JS16" i="5"/>
  <c r="JT16" i="5"/>
  <c r="JU16" i="5"/>
  <c r="JV16" i="5"/>
  <c r="JW16" i="5"/>
  <c r="JX16" i="5"/>
  <c r="JY16" i="5"/>
  <c r="JZ16" i="5"/>
  <c r="KA16" i="5"/>
  <c r="KB16" i="5"/>
  <c r="KC16" i="5"/>
  <c r="KD16" i="5"/>
  <c r="KE16" i="5"/>
  <c r="KF16" i="5"/>
  <c r="KG16" i="5"/>
  <c r="KH16" i="5"/>
  <c r="KI16" i="5"/>
  <c r="KJ16" i="5"/>
  <c r="KK16" i="5"/>
  <c r="KL16" i="5"/>
  <c r="KM16" i="5"/>
  <c r="KN16" i="5"/>
  <c r="KO16" i="5"/>
  <c r="KP16" i="5"/>
  <c r="KQ16" i="5"/>
  <c r="KR16" i="5"/>
  <c r="KS16" i="5"/>
  <c r="KT16" i="5"/>
  <c r="KU16" i="5"/>
  <c r="KV16" i="5"/>
  <c r="KW16" i="5"/>
  <c r="KX16" i="5"/>
  <c r="KY16" i="5"/>
  <c r="KZ16" i="5"/>
  <c r="LA16" i="5"/>
  <c r="LB16" i="5"/>
  <c r="LC16" i="5"/>
  <c r="LD16" i="5"/>
  <c r="LE16" i="5"/>
  <c r="LF16" i="5"/>
  <c r="LG16" i="5"/>
  <c r="LH16" i="5"/>
  <c r="LI16" i="5"/>
  <c r="LJ16" i="5"/>
  <c r="LK16" i="5"/>
  <c r="LL16" i="5"/>
  <c r="LM16" i="5"/>
  <c r="LN16" i="5"/>
  <c r="LO16" i="5"/>
  <c r="LP16" i="5"/>
  <c r="LQ16" i="5"/>
  <c r="LR16" i="5"/>
  <c r="LS16" i="5"/>
  <c r="LT16" i="5"/>
  <c r="LU16" i="5"/>
  <c r="LV16" i="5"/>
  <c r="JH17" i="5"/>
  <c r="JI17" i="5"/>
  <c r="JJ17" i="5"/>
  <c r="JK17" i="5"/>
  <c r="JL17" i="5"/>
  <c r="JM17" i="5"/>
  <c r="JN17" i="5"/>
  <c r="JO17" i="5"/>
  <c r="JP17" i="5"/>
  <c r="JQ17" i="5"/>
  <c r="JR17" i="5"/>
  <c r="JS17" i="5"/>
  <c r="JT17" i="5"/>
  <c r="JU17" i="5"/>
  <c r="JV17" i="5"/>
  <c r="JW17" i="5"/>
  <c r="JX17" i="5"/>
  <c r="JY17" i="5"/>
  <c r="JZ17" i="5"/>
  <c r="KA17" i="5"/>
  <c r="KB17" i="5"/>
  <c r="KC17" i="5"/>
  <c r="KD17" i="5"/>
  <c r="KE17" i="5"/>
  <c r="KF17" i="5"/>
  <c r="KG17" i="5"/>
  <c r="KH17" i="5"/>
  <c r="KI17" i="5"/>
  <c r="KJ17" i="5"/>
  <c r="KK17" i="5"/>
  <c r="KL17" i="5"/>
  <c r="KM17" i="5"/>
  <c r="KN17" i="5"/>
  <c r="KO17" i="5"/>
  <c r="KP17" i="5"/>
  <c r="KQ17" i="5"/>
  <c r="KR17" i="5"/>
  <c r="KS17" i="5"/>
  <c r="KT17" i="5"/>
  <c r="KU17" i="5"/>
  <c r="KV17" i="5"/>
  <c r="KW17" i="5"/>
  <c r="KX17" i="5"/>
  <c r="KY17" i="5"/>
  <c r="KZ17" i="5"/>
  <c r="LA17" i="5"/>
  <c r="LB17" i="5"/>
  <c r="LC17" i="5"/>
  <c r="LD17" i="5"/>
  <c r="LE17" i="5"/>
  <c r="LF17" i="5"/>
  <c r="LG17" i="5"/>
  <c r="LH17" i="5"/>
  <c r="LI17" i="5"/>
  <c r="LJ17" i="5"/>
  <c r="LK17" i="5"/>
  <c r="LL17" i="5"/>
  <c r="LM17" i="5"/>
  <c r="LN17" i="5"/>
  <c r="LO17" i="5"/>
  <c r="LP17" i="5"/>
  <c r="LQ17" i="5"/>
  <c r="LR17" i="5"/>
  <c r="LS17" i="5"/>
  <c r="LT17" i="5"/>
  <c r="LU17" i="5"/>
  <c r="LV17" i="5"/>
  <c r="JH18" i="5"/>
  <c r="JI18" i="5"/>
  <c r="JJ18" i="5"/>
  <c r="JK18" i="5"/>
  <c r="JL18" i="5"/>
  <c r="JM18" i="5"/>
  <c r="JN18" i="5"/>
  <c r="JO18" i="5"/>
  <c r="JP18" i="5"/>
  <c r="JQ18" i="5"/>
  <c r="JR18" i="5"/>
  <c r="JS18" i="5"/>
  <c r="JT18" i="5"/>
  <c r="JU18" i="5"/>
  <c r="JV18" i="5"/>
  <c r="JW18" i="5"/>
  <c r="JX18" i="5"/>
  <c r="JY18" i="5"/>
  <c r="JZ18" i="5"/>
  <c r="KA18" i="5"/>
  <c r="KB18" i="5"/>
  <c r="KC18" i="5"/>
  <c r="KD18" i="5"/>
  <c r="KE18" i="5"/>
  <c r="KF18" i="5"/>
  <c r="KG18" i="5"/>
  <c r="KH18" i="5"/>
  <c r="KI18" i="5"/>
  <c r="KJ18" i="5"/>
  <c r="KK18" i="5"/>
  <c r="KL18" i="5"/>
  <c r="KM18" i="5"/>
  <c r="KN18" i="5"/>
  <c r="KO18" i="5"/>
  <c r="KP18" i="5"/>
  <c r="KQ18" i="5"/>
  <c r="KR18" i="5"/>
  <c r="KS18" i="5"/>
  <c r="KT18" i="5"/>
  <c r="KU18" i="5"/>
  <c r="KV18" i="5"/>
  <c r="KW18" i="5"/>
  <c r="KX18" i="5"/>
  <c r="KY18" i="5"/>
  <c r="KZ18" i="5"/>
  <c r="LA18" i="5"/>
  <c r="LB18" i="5"/>
  <c r="LC18" i="5"/>
  <c r="LD18" i="5"/>
  <c r="LE18" i="5"/>
  <c r="LF18" i="5"/>
  <c r="LG18" i="5"/>
  <c r="LH18" i="5"/>
  <c r="LI18" i="5"/>
  <c r="LJ18" i="5"/>
  <c r="LK18" i="5"/>
  <c r="LL18" i="5"/>
  <c r="LM18" i="5"/>
  <c r="LN18" i="5"/>
  <c r="LO18" i="5"/>
  <c r="LP18" i="5"/>
  <c r="LQ18" i="5"/>
  <c r="LR18" i="5"/>
  <c r="LS18" i="5"/>
  <c r="LT18" i="5"/>
  <c r="LU18" i="5"/>
  <c r="LV18" i="5"/>
  <c r="JH19" i="5"/>
  <c r="JI19" i="5"/>
  <c r="JJ19" i="5"/>
  <c r="JK19" i="5"/>
  <c r="JL19" i="5"/>
  <c r="JM19" i="5"/>
  <c r="JN19" i="5"/>
  <c r="JO19" i="5"/>
  <c r="JP19" i="5"/>
  <c r="JQ19" i="5"/>
  <c r="JR19" i="5"/>
  <c r="JS19" i="5"/>
  <c r="JT19" i="5"/>
  <c r="JU19" i="5"/>
  <c r="JV19" i="5"/>
  <c r="JW19" i="5"/>
  <c r="JX19" i="5"/>
  <c r="JY19" i="5"/>
  <c r="JZ19" i="5"/>
  <c r="KA19" i="5"/>
  <c r="KB19" i="5"/>
  <c r="KC19" i="5"/>
  <c r="KD19" i="5"/>
  <c r="KE19" i="5"/>
  <c r="KF19" i="5"/>
  <c r="KG19" i="5"/>
  <c r="KH19" i="5"/>
  <c r="KI19" i="5"/>
  <c r="KJ19" i="5"/>
  <c r="KK19" i="5"/>
  <c r="KL19" i="5"/>
  <c r="KM19" i="5"/>
  <c r="KN19" i="5"/>
  <c r="KO19" i="5"/>
  <c r="KP19" i="5"/>
  <c r="KQ19" i="5"/>
  <c r="KR19" i="5"/>
  <c r="KS19" i="5"/>
  <c r="KT19" i="5"/>
  <c r="KU19" i="5"/>
  <c r="KV19" i="5"/>
  <c r="KW19" i="5"/>
  <c r="KX19" i="5"/>
  <c r="KY19" i="5"/>
  <c r="KZ19" i="5"/>
  <c r="LA19" i="5"/>
  <c r="LB19" i="5"/>
  <c r="LC19" i="5"/>
  <c r="LD19" i="5"/>
  <c r="LE19" i="5"/>
  <c r="LF19" i="5"/>
  <c r="LG19" i="5"/>
  <c r="LH19" i="5"/>
  <c r="LI19" i="5"/>
  <c r="LJ19" i="5"/>
  <c r="LK19" i="5"/>
  <c r="LL19" i="5"/>
  <c r="LM19" i="5"/>
  <c r="LN19" i="5"/>
  <c r="LO19" i="5"/>
  <c r="LP19" i="5"/>
  <c r="LQ19" i="5"/>
  <c r="LR19" i="5"/>
  <c r="LS19" i="5"/>
  <c r="LT19" i="5"/>
  <c r="LU19" i="5"/>
  <c r="LV19" i="5"/>
  <c r="JH20" i="5"/>
  <c r="JI20" i="5"/>
  <c r="JJ20" i="5"/>
  <c r="JK20" i="5"/>
  <c r="JL20" i="5"/>
  <c r="JM20" i="5"/>
  <c r="JN20" i="5"/>
  <c r="JO20" i="5"/>
  <c r="JP20" i="5"/>
  <c r="JQ20" i="5"/>
  <c r="JR20" i="5"/>
  <c r="JS20" i="5"/>
  <c r="JT20" i="5"/>
  <c r="JU20" i="5"/>
  <c r="JV20" i="5"/>
  <c r="JW20" i="5"/>
  <c r="JX20" i="5"/>
  <c r="JY20" i="5"/>
  <c r="JZ20" i="5"/>
  <c r="KA20" i="5"/>
  <c r="KB20" i="5"/>
  <c r="KC20" i="5"/>
  <c r="KD20" i="5"/>
  <c r="KE20" i="5"/>
  <c r="KF20" i="5"/>
  <c r="KG20" i="5"/>
  <c r="KH20" i="5"/>
  <c r="KI20" i="5"/>
  <c r="KJ20" i="5"/>
  <c r="KK20" i="5"/>
  <c r="KL20" i="5"/>
  <c r="KM20" i="5"/>
  <c r="KN20" i="5"/>
  <c r="KO20" i="5"/>
  <c r="KP20" i="5"/>
  <c r="KQ20" i="5"/>
  <c r="KR20" i="5"/>
  <c r="KS20" i="5"/>
  <c r="KT20" i="5"/>
  <c r="KU20" i="5"/>
  <c r="KV20" i="5"/>
  <c r="KW20" i="5"/>
  <c r="KX20" i="5"/>
  <c r="KY20" i="5"/>
  <c r="KZ20" i="5"/>
  <c r="LA20" i="5"/>
  <c r="LB20" i="5"/>
  <c r="LC20" i="5"/>
  <c r="LD20" i="5"/>
  <c r="LE20" i="5"/>
  <c r="LF20" i="5"/>
  <c r="LG20" i="5"/>
  <c r="LH20" i="5"/>
  <c r="LI20" i="5"/>
  <c r="LJ20" i="5"/>
  <c r="LK20" i="5"/>
  <c r="LL20" i="5"/>
  <c r="LM20" i="5"/>
  <c r="LN20" i="5"/>
  <c r="LO20" i="5"/>
  <c r="LP20" i="5"/>
  <c r="LQ20" i="5"/>
  <c r="LR20" i="5"/>
  <c r="LS20" i="5"/>
  <c r="LT20" i="5"/>
  <c r="LU20" i="5"/>
  <c r="LV20" i="5"/>
  <c r="JH21" i="5"/>
  <c r="JI21" i="5"/>
  <c r="JJ21" i="5"/>
  <c r="JK21" i="5"/>
  <c r="JL21" i="5"/>
  <c r="JM21" i="5"/>
  <c r="JN21" i="5"/>
  <c r="JO21" i="5"/>
  <c r="JP21" i="5"/>
  <c r="JQ21" i="5"/>
  <c r="JR21" i="5"/>
  <c r="JS21" i="5"/>
  <c r="JT21" i="5"/>
  <c r="JU21" i="5"/>
  <c r="JV21" i="5"/>
  <c r="JW21" i="5"/>
  <c r="JX21" i="5"/>
  <c r="JY21" i="5"/>
  <c r="JZ21" i="5"/>
  <c r="KA21" i="5"/>
  <c r="KB21" i="5"/>
  <c r="KC21" i="5"/>
  <c r="KD21" i="5"/>
  <c r="KE21" i="5"/>
  <c r="KF21" i="5"/>
  <c r="KG21" i="5"/>
  <c r="KH21" i="5"/>
  <c r="KI21" i="5"/>
  <c r="KJ21" i="5"/>
  <c r="KK21" i="5"/>
  <c r="KL21" i="5"/>
  <c r="KM21" i="5"/>
  <c r="KN21" i="5"/>
  <c r="KO21" i="5"/>
  <c r="KP21" i="5"/>
  <c r="KQ21" i="5"/>
  <c r="KR21" i="5"/>
  <c r="KS21" i="5"/>
  <c r="KT21" i="5"/>
  <c r="KU21" i="5"/>
  <c r="KV21" i="5"/>
  <c r="KW21" i="5"/>
  <c r="KX21" i="5"/>
  <c r="KY21" i="5"/>
  <c r="KZ21" i="5"/>
  <c r="LA21" i="5"/>
  <c r="LB21" i="5"/>
  <c r="LC21" i="5"/>
  <c r="LD21" i="5"/>
  <c r="LE21" i="5"/>
  <c r="LF21" i="5"/>
  <c r="LG21" i="5"/>
  <c r="LH21" i="5"/>
  <c r="LI21" i="5"/>
  <c r="LJ21" i="5"/>
  <c r="LK21" i="5"/>
  <c r="LL21" i="5"/>
  <c r="LM21" i="5"/>
  <c r="LN21" i="5"/>
  <c r="LO21" i="5"/>
  <c r="LP21" i="5"/>
  <c r="LQ21" i="5"/>
  <c r="LR21" i="5"/>
  <c r="LS21" i="5"/>
  <c r="LT21" i="5"/>
  <c r="LU21" i="5"/>
  <c r="LV21" i="5"/>
  <c r="JH22" i="5"/>
  <c r="JI22" i="5"/>
  <c r="JJ22" i="5"/>
  <c r="JK22" i="5"/>
  <c r="JL22" i="5"/>
  <c r="JM22" i="5"/>
  <c r="JN22" i="5"/>
  <c r="JO22" i="5"/>
  <c r="JP22" i="5"/>
  <c r="JQ22" i="5"/>
  <c r="JR22" i="5"/>
  <c r="JS22" i="5"/>
  <c r="JT22" i="5"/>
  <c r="JU22" i="5"/>
  <c r="JV22" i="5"/>
  <c r="JW22" i="5"/>
  <c r="JX22" i="5"/>
  <c r="JY22" i="5"/>
  <c r="JZ22" i="5"/>
  <c r="KA22" i="5"/>
  <c r="KB22" i="5"/>
  <c r="KC22" i="5"/>
  <c r="KD22" i="5"/>
  <c r="KE22" i="5"/>
  <c r="KF22" i="5"/>
  <c r="KG22" i="5"/>
  <c r="KH22" i="5"/>
  <c r="KI22" i="5"/>
  <c r="KJ22" i="5"/>
  <c r="KK22" i="5"/>
  <c r="KL22" i="5"/>
  <c r="KM22" i="5"/>
  <c r="KN22" i="5"/>
  <c r="KO22" i="5"/>
  <c r="KP22" i="5"/>
  <c r="KQ22" i="5"/>
  <c r="KR22" i="5"/>
  <c r="KS22" i="5"/>
  <c r="KT22" i="5"/>
  <c r="KU22" i="5"/>
  <c r="KV22" i="5"/>
  <c r="KW22" i="5"/>
  <c r="KX22" i="5"/>
  <c r="KY22" i="5"/>
  <c r="KZ22" i="5"/>
  <c r="LA22" i="5"/>
  <c r="LB22" i="5"/>
  <c r="LC22" i="5"/>
  <c r="LD22" i="5"/>
  <c r="LE22" i="5"/>
  <c r="LF22" i="5"/>
  <c r="LG22" i="5"/>
  <c r="LH22" i="5"/>
  <c r="LI22" i="5"/>
  <c r="LJ22" i="5"/>
  <c r="LK22" i="5"/>
  <c r="LL22" i="5"/>
  <c r="LM22" i="5"/>
  <c r="LN22" i="5"/>
  <c r="LO22" i="5"/>
  <c r="LP22" i="5"/>
  <c r="LQ22" i="5"/>
  <c r="LR22" i="5"/>
  <c r="LS22" i="5"/>
  <c r="LT22" i="5"/>
  <c r="LU22" i="5"/>
  <c r="LV22" i="5"/>
  <c r="JH23" i="5"/>
  <c r="JI23" i="5"/>
  <c r="JJ23" i="5"/>
  <c r="JK23" i="5"/>
  <c r="JL23" i="5"/>
  <c r="JM23" i="5"/>
  <c r="JN23" i="5"/>
  <c r="JO23" i="5"/>
  <c r="JP23" i="5"/>
  <c r="JQ23" i="5"/>
  <c r="JR23" i="5"/>
  <c r="JS23" i="5"/>
  <c r="JT23" i="5"/>
  <c r="JU23" i="5"/>
  <c r="JV23" i="5"/>
  <c r="JW23" i="5"/>
  <c r="JX23" i="5"/>
  <c r="JY23" i="5"/>
  <c r="JZ23" i="5"/>
  <c r="KA23" i="5"/>
  <c r="KB23" i="5"/>
  <c r="KC23" i="5"/>
  <c r="KD23" i="5"/>
  <c r="KE23" i="5"/>
  <c r="KF23" i="5"/>
  <c r="KG23" i="5"/>
  <c r="KH23" i="5"/>
  <c r="KI23" i="5"/>
  <c r="KJ23" i="5"/>
  <c r="KK23" i="5"/>
  <c r="KL23" i="5"/>
  <c r="KM23" i="5"/>
  <c r="KN23" i="5"/>
  <c r="KO23" i="5"/>
  <c r="KP23" i="5"/>
  <c r="KQ23" i="5"/>
  <c r="KR23" i="5"/>
  <c r="KS23" i="5"/>
  <c r="KT23" i="5"/>
  <c r="KU23" i="5"/>
  <c r="KV23" i="5"/>
  <c r="KW23" i="5"/>
  <c r="KX23" i="5"/>
  <c r="KY23" i="5"/>
  <c r="KZ23" i="5"/>
  <c r="LA23" i="5"/>
  <c r="LB23" i="5"/>
  <c r="LC23" i="5"/>
  <c r="LD23" i="5"/>
  <c r="LE23" i="5"/>
  <c r="LF23" i="5"/>
  <c r="LG23" i="5"/>
  <c r="LH23" i="5"/>
  <c r="LI23" i="5"/>
  <c r="LJ23" i="5"/>
  <c r="LK23" i="5"/>
  <c r="LL23" i="5"/>
  <c r="LM23" i="5"/>
  <c r="LN23" i="5"/>
  <c r="LO23" i="5"/>
  <c r="LP23" i="5"/>
  <c r="LQ23" i="5"/>
  <c r="LR23" i="5"/>
  <c r="LS23" i="5"/>
  <c r="LT23" i="5"/>
  <c r="LU23" i="5"/>
  <c r="LV23" i="5"/>
  <c r="JH24" i="5"/>
  <c r="JI24" i="5"/>
  <c r="JJ24" i="5"/>
  <c r="JK24" i="5"/>
  <c r="JL24" i="5"/>
  <c r="JM24" i="5"/>
  <c r="JN24" i="5"/>
  <c r="JO24" i="5"/>
  <c r="JP24" i="5"/>
  <c r="JQ24" i="5"/>
  <c r="JR24" i="5"/>
  <c r="JS24" i="5"/>
  <c r="JT24" i="5"/>
  <c r="JU24" i="5"/>
  <c r="JV24" i="5"/>
  <c r="JW24" i="5"/>
  <c r="JX24" i="5"/>
  <c r="JY24" i="5"/>
  <c r="JZ24" i="5"/>
  <c r="KA24" i="5"/>
  <c r="KB24" i="5"/>
  <c r="KC24" i="5"/>
  <c r="KD24" i="5"/>
  <c r="KE24" i="5"/>
  <c r="KF24" i="5"/>
  <c r="KG24" i="5"/>
  <c r="KH24" i="5"/>
  <c r="KI24" i="5"/>
  <c r="KJ24" i="5"/>
  <c r="KK24" i="5"/>
  <c r="KL24" i="5"/>
  <c r="KM24" i="5"/>
  <c r="KN24" i="5"/>
  <c r="KO24" i="5"/>
  <c r="KP24" i="5"/>
  <c r="KQ24" i="5"/>
  <c r="KR24" i="5"/>
  <c r="KS24" i="5"/>
  <c r="KT24" i="5"/>
  <c r="KU24" i="5"/>
  <c r="KV24" i="5"/>
  <c r="KW24" i="5"/>
  <c r="KX24" i="5"/>
  <c r="KY24" i="5"/>
  <c r="KZ24" i="5"/>
  <c r="LA24" i="5"/>
  <c r="LB24" i="5"/>
  <c r="LC24" i="5"/>
  <c r="LD24" i="5"/>
  <c r="LE24" i="5"/>
  <c r="LF24" i="5"/>
  <c r="LG24" i="5"/>
  <c r="LH24" i="5"/>
  <c r="LI24" i="5"/>
  <c r="LJ24" i="5"/>
  <c r="LK24" i="5"/>
  <c r="LL24" i="5"/>
  <c r="LM24" i="5"/>
  <c r="LN24" i="5"/>
  <c r="LO24" i="5"/>
  <c r="LP24" i="5"/>
  <c r="LQ24" i="5"/>
  <c r="LR24" i="5"/>
  <c r="LS24" i="5"/>
  <c r="LT24" i="5"/>
  <c r="LU24" i="5"/>
  <c r="LV24" i="5"/>
  <c r="JH25" i="5"/>
  <c r="JI25" i="5"/>
  <c r="JJ25" i="5"/>
  <c r="JK25" i="5"/>
  <c r="JL25" i="5"/>
  <c r="JM25" i="5"/>
  <c r="JN25" i="5"/>
  <c r="JO25" i="5"/>
  <c r="JP25" i="5"/>
  <c r="JQ25" i="5"/>
  <c r="JR25" i="5"/>
  <c r="JS25" i="5"/>
  <c r="JT25" i="5"/>
  <c r="JU25" i="5"/>
  <c r="JV25" i="5"/>
  <c r="JW25" i="5"/>
  <c r="JX25" i="5"/>
  <c r="JY25" i="5"/>
  <c r="JZ25" i="5"/>
  <c r="KA25" i="5"/>
  <c r="KB25" i="5"/>
  <c r="KC25" i="5"/>
  <c r="KD25" i="5"/>
  <c r="KE25" i="5"/>
  <c r="KF25" i="5"/>
  <c r="KG25" i="5"/>
  <c r="KH25" i="5"/>
  <c r="KI25" i="5"/>
  <c r="KJ25" i="5"/>
  <c r="KK25" i="5"/>
  <c r="KL25" i="5"/>
  <c r="KM25" i="5"/>
  <c r="KN25" i="5"/>
  <c r="KO25" i="5"/>
  <c r="KP25" i="5"/>
  <c r="KQ25" i="5"/>
  <c r="KR25" i="5"/>
  <c r="KS25" i="5"/>
  <c r="KT25" i="5"/>
  <c r="KU25" i="5"/>
  <c r="KV25" i="5"/>
  <c r="KW25" i="5"/>
  <c r="KX25" i="5"/>
  <c r="KY25" i="5"/>
  <c r="KZ25" i="5"/>
  <c r="LA25" i="5"/>
  <c r="LB25" i="5"/>
  <c r="LC25" i="5"/>
  <c r="LD25" i="5"/>
  <c r="LE25" i="5"/>
  <c r="LF25" i="5"/>
  <c r="LG25" i="5"/>
  <c r="LH25" i="5"/>
  <c r="LI25" i="5"/>
  <c r="LJ25" i="5"/>
  <c r="LK25" i="5"/>
  <c r="LL25" i="5"/>
  <c r="LM25" i="5"/>
  <c r="LN25" i="5"/>
  <c r="LO25" i="5"/>
  <c r="LP25" i="5"/>
  <c r="LQ25" i="5"/>
  <c r="LR25" i="5"/>
  <c r="LS25" i="5"/>
  <c r="LT25" i="5"/>
  <c r="LU25" i="5"/>
  <c r="LV25" i="5"/>
  <c r="JH26" i="5"/>
  <c r="JI26" i="5"/>
  <c r="JJ26" i="5"/>
  <c r="JK26" i="5"/>
  <c r="JL26" i="5"/>
  <c r="JM26" i="5"/>
  <c r="JN26" i="5"/>
  <c r="JO26" i="5"/>
  <c r="JP26" i="5"/>
  <c r="JQ26" i="5"/>
  <c r="JR26" i="5"/>
  <c r="JS26" i="5"/>
  <c r="JT26" i="5"/>
  <c r="JU26" i="5"/>
  <c r="JV26" i="5"/>
  <c r="JW26" i="5"/>
  <c r="JX26" i="5"/>
  <c r="JY26" i="5"/>
  <c r="JZ26" i="5"/>
  <c r="KA26" i="5"/>
  <c r="KB26" i="5"/>
  <c r="KC26" i="5"/>
  <c r="KD26" i="5"/>
  <c r="KE26" i="5"/>
  <c r="KF26" i="5"/>
  <c r="KG26" i="5"/>
  <c r="KH26" i="5"/>
  <c r="KI26" i="5"/>
  <c r="KJ26" i="5"/>
  <c r="KK26" i="5"/>
  <c r="KL26" i="5"/>
  <c r="KM26" i="5"/>
  <c r="KN26" i="5"/>
  <c r="KO26" i="5"/>
  <c r="KP26" i="5"/>
  <c r="KQ26" i="5"/>
  <c r="KR26" i="5"/>
  <c r="KS26" i="5"/>
  <c r="KT26" i="5"/>
  <c r="KU26" i="5"/>
  <c r="KV26" i="5"/>
  <c r="KW26" i="5"/>
  <c r="KX26" i="5"/>
  <c r="KY26" i="5"/>
  <c r="KZ26" i="5"/>
  <c r="LA26" i="5"/>
  <c r="LB26" i="5"/>
  <c r="LC26" i="5"/>
  <c r="LD26" i="5"/>
  <c r="LE26" i="5"/>
  <c r="LF26" i="5"/>
  <c r="LG26" i="5"/>
  <c r="LH26" i="5"/>
  <c r="LI26" i="5"/>
  <c r="LJ26" i="5"/>
  <c r="LK26" i="5"/>
  <c r="LL26" i="5"/>
  <c r="LM26" i="5"/>
  <c r="LN26" i="5"/>
  <c r="LO26" i="5"/>
  <c r="LP26" i="5"/>
  <c r="LQ26" i="5"/>
  <c r="LR26" i="5"/>
  <c r="LS26" i="5"/>
  <c r="LT26" i="5"/>
  <c r="LU26" i="5"/>
  <c r="LV26" i="5"/>
  <c r="JH27" i="5"/>
  <c r="JI27" i="5"/>
  <c r="JJ27" i="5"/>
  <c r="JK27" i="5"/>
  <c r="JL27" i="5"/>
  <c r="JM27" i="5"/>
  <c r="JN27" i="5"/>
  <c r="JO27" i="5"/>
  <c r="JP27" i="5"/>
  <c r="JQ27" i="5"/>
  <c r="JR27" i="5"/>
  <c r="JS27" i="5"/>
  <c r="JT27" i="5"/>
  <c r="JU27" i="5"/>
  <c r="JV27" i="5"/>
  <c r="JW27" i="5"/>
  <c r="JX27" i="5"/>
  <c r="JY27" i="5"/>
  <c r="JZ27" i="5"/>
  <c r="KA27" i="5"/>
  <c r="KB27" i="5"/>
  <c r="KC27" i="5"/>
  <c r="KD27" i="5"/>
  <c r="KE27" i="5"/>
  <c r="KF27" i="5"/>
  <c r="KG27" i="5"/>
  <c r="KH27" i="5"/>
  <c r="KI27" i="5"/>
  <c r="KJ27" i="5"/>
  <c r="KK27" i="5"/>
  <c r="KL27" i="5"/>
  <c r="KM27" i="5"/>
  <c r="KN27" i="5"/>
  <c r="KO27" i="5"/>
  <c r="KP27" i="5"/>
  <c r="KQ27" i="5"/>
  <c r="KR27" i="5"/>
  <c r="KS27" i="5"/>
  <c r="KT27" i="5"/>
  <c r="KU27" i="5"/>
  <c r="KV27" i="5"/>
  <c r="KW27" i="5"/>
  <c r="KX27" i="5"/>
  <c r="KY27" i="5"/>
  <c r="KZ27" i="5"/>
  <c r="LA27" i="5"/>
  <c r="LB27" i="5"/>
  <c r="LC27" i="5"/>
  <c r="LD27" i="5"/>
  <c r="LE27" i="5"/>
  <c r="LF27" i="5"/>
  <c r="LG27" i="5"/>
  <c r="LH27" i="5"/>
  <c r="LI27" i="5"/>
  <c r="LJ27" i="5"/>
  <c r="LK27" i="5"/>
  <c r="LL27" i="5"/>
  <c r="LM27" i="5"/>
  <c r="LN27" i="5"/>
  <c r="LO27" i="5"/>
  <c r="LP27" i="5"/>
  <c r="LQ27" i="5"/>
  <c r="LR27" i="5"/>
  <c r="LS27" i="5"/>
  <c r="LT27" i="5"/>
  <c r="LU27" i="5"/>
  <c r="LV27" i="5"/>
  <c r="JH28" i="5"/>
  <c r="JI28" i="5"/>
  <c r="JJ28" i="5"/>
  <c r="JK28" i="5"/>
  <c r="JL28" i="5"/>
  <c r="JM28" i="5"/>
  <c r="JN28" i="5"/>
  <c r="JO28" i="5"/>
  <c r="JP28" i="5"/>
  <c r="JQ28" i="5"/>
  <c r="JR28" i="5"/>
  <c r="JS28" i="5"/>
  <c r="JT28" i="5"/>
  <c r="JU28" i="5"/>
  <c r="JV28" i="5"/>
  <c r="JW28" i="5"/>
  <c r="JX28" i="5"/>
  <c r="JY28" i="5"/>
  <c r="JZ28" i="5"/>
  <c r="KA28" i="5"/>
  <c r="KB28" i="5"/>
  <c r="KC28" i="5"/>
  <c r="KD28" i="5"/>
  <c r="KE28" i="5"/>
  <c r="KF28" i="5"/>
  <c r="KG28" i="5"/>
  <c r="KH28" i="5"/>
  <c r="KI28" i="5"/>
  <c r="KJ28" i="5"/>
  <c r="KK28" i="5"/>
  <c r="KL28" i="5"/>
  <c r="KM28" i="5"/>
  <c r="KN28" i="5"/>
  <c r="KO28" i="5"/>
  <c r="KP28" i="5"/>
  <c r="KQ28" i="5"/>
  <c r="KR28" i="5"/>
  <c r="KS28" i="5"/>
  <c r="KT28" i="5"/>
  <c r="KU28" i="5"/>
  <c r="KV28" i="5"/>
  <c r="KW28" i="5"/>
  <c r="KX28" i="5"/>
  <c r="KY28" i="5"/>
  <c r="KZ28" i="5"/>
  <c r="LA28" i="5"/>
  <c r="LB28" i="5"/>
  <c r="LC28" i="5"/>
  <c r="LD28" i="5"/>
  <c r="LE28" i="5"/>
  <c r="LF28" i="5"/>
  <c r="LG28" i="5"/>
  <c r="LH28" i="5"/>
  <c r="LI28" i="5"/>
  <c r="LJ28" i="5"/>
  <c r="LK28" i="5"/>
  <c r="LL28" i="5"/>
  <c r="LM28" i="5"/>
  <c r="LN28" i="5"/>
  <c r="LO28" i="5"/>
  <c r="LP28" i="5"/>
  <c r="LQ28" i="5"/>
  <c r="LR28" i="5"/>
  <c r="LS28" i="5"/>
  <c r="LT28" i="5"/>
  <c r="LU28" i="5"/>
  <c r="LV28" i="5"/>
  <c r="JH29" i="5"/>
  <c r="JI29" i="5"/>
  <c r="JJ29" i="5"/>
  <c r="JK29" i="5"/>
  <c r="JL29" i="5"/>
  <c r="JM29" i="5"/>
  <c r="JN29" i="5"/>
  <c r="JO29" i="5"/>
  <c r="JP29" i="5"/>
  <c r="JQ29" i="5"/>
  <c r="JR29" i="5"/>
  <c r="JS29" i="5"/>
  <c r="JT29" i="5"/>
  <c r="JU29" i="5"/>
  <c r="JV29" i="5"/>
  <c r="JW29" i="5"/>
  <c r="JX29" i="5"/>
  <c r="JY29" i="5"/>
  <c r="JZ29" i="5"/>
  <c r="KA29" i="5"/>
  <c r="KB29" i="5"/>
  <c r="KC29" i="5"/>
  <c r="KD29" i="5"/>
  <c r="KE29" i="5"/>
  <c r="KF29" i="5"/>
  <c r="KG29" i="5"/>
  <c r="KH29" i="5"/>
  <c r="KI29" i="5"/>
  <c r="KJ29" i="5"/>
  <c r="KK29" i="5"/>
  <c r="KL29" i="5"/>
  <c r="KM29" i="5"/>
  <c r="KN29" i="5"/>
  <c r="KO29" i="5"/>
  <c r="KP29" i="5"/>
  <c r="KQ29" i="5"/>
  <c r="KR29" i="5"/>
  <c r="KS29" i="5"/>
  <c r="KT29" i="5"/>
  <c r="KU29" i="5"/>
  <c r="KV29" i="5"/>
  <c r="KW29" i="5"/>
  <c r="KX29" i="5"/>
  <c r="KY29" i="5"/>
  <c r="KZ29" i="5"/>
  <c r="LA29" i="5"/>
  <c r="LB29" i="5"/>
  <c r="LC29" i="5"/>
  <c r="LD29" i="5"/>
  <c r="LE29" i="5"/>
  <c r="LF29" i="5"/>
  <c r="LG29" i="5"/>
  <c r="LH29" i="5"/>
  <c r="LI29" i="5"/>
  <c r="LJ29" i="5"/>
  <c r="LK29" i="5"/>
  <c r="LL29" i="5"/>
  <c r="LM29" i="5"/>
  <c r="LN29" i="5"/>
  <c r="LO29" i="5"/>
  <c r="LP29" i="5"/>
  <c r="LQ29" i="5"/>
  <c r="LR29" i="5"/>
  <c r="LS29" i="5"/>
  <c r="LT29" i="5"/>
  <c r="LU29" i="5"/>
  <c r="LV29" i="5"/>
  <c r="JH30" i="5"/>
  <c r="JI30" i="5"/>
  <c r="JJ30" i="5"/>
  <c r="JK30" i="5"/>
  <c r="JL30" i="5"/>
  <c r="JM30" i="5"/>
  <c r="JN30" i="5"/>
  <c r="JO30" i="5"/>
  <c r="JP30" i="5"/>
  <c r="JQ30" i="5"/>
  <c r="JR30" i="5"/>
  <c r="JS30" i="5"/>
  <c r="JT30" i="5"/>
  <c r="JU30" i="5"/>
  <c r="JV30" i="5"/>
  <c r="JW30" i="5"/>
  <c r="JX30" i="5"/>
  <c r="JY30" i="5"/>
  <c r="JZ30" i="5"/>
  <c r="KA30" i="5"/>
  <c r="KB30" i="5"/>
  <c r="KC30" i="5"/>
  <c r="KD30" i="5"/>
  <c r="KE30" i="5"/>
  <c r="KF30" i="5"/>
  <c r="KG30" i="5"/>
  <c r="KH30" i="5"/>
  <c r="KI30" i="5"/>
  <c r="KJ30" i="5"/>
  <c r="KK30" i="5"/>
  <c r="KL30" i="5"/>
  <c r="KM30" i="5"/>
  <c r="KN30" i="5"/>
  <c r="KO30" i="5"/>
  <c r="KP30" i="5"/>
  <c r="KQ30" i="5"/>
  <c r="KR30" i="5"/>
  <c r="KS30" i="5"/>
  <c r="KT30" i="5"/>
  <c r="KU30" i="5"/>
  <c r="KV30" i="5"/>
  <c r="KW30" i="5"/>
  <c r="KX30" i="5"/>
  <c r="KY30" i="5"/>
  <c r="KZ30" i="5"/>
  <c r="LA30" i="5"/>
  <c r="LB30" i="5"/>
  <c r="LC30" i="5"/>
  <c r="LD30" i="5"/>
  <c r="LE30" i="5"/>
  <c r="LF30" i="5"/>
  <c r="LG30" i="5"/>
  <c r="LH30" i="5"/>
  <c r="LI30" i="5"/>
  <c r="LJ30" i="5"/>
  <c r="LK30" i="5"/>
  <c r="LL30" i="5"/>
  <c r="LM30" i="5"/>
  <c r="LN30" i="5"/>
  <c r="LO30" i="5"/>
  <c r="LP30" i="5"/>
  <c r="LQ30" i="5"/>
  <c r="LR30" i="5"/>
  <c r="LS30" i="5"/>
  <c r="LT30" i="5"/>
  <c r="LU30" i="5"/>
  <c r="LV30" i="5"/>
  <c r="JH31" i="5"/>
  <c r="JI31" i="5"/>
  <c r="JJ31" i="5"/>
  <c r="JK31" i="5"/>
  <c r="JL31" i="5"/>
  <c r="JM31" i="5"/>
  <c r="JN31" i="5"/>
  <c r="JO31" i="5"/>
  <c r="JP31" i="5"/>
  <c r="JQ31" i="5"/>
  <c r="JR31" i="5"/>
  <c r="JS31" i="5"/>
  <c r="JT31" i="5"/>
  <c r="JU31" i="5"/>
  <c r="JV31" i="5"/>
  <c r="JW31" i="5"/>
  <c r="JX31" i="5"/>
  <c r="JY31" i="5"/>
  <c r="JZ31" i="5"/>
  <c r="KA31" i="5"/>
  <c r="KB31" i="5"/>
  <c r="KC31" i="5"/>
  <c r="KD31" i="5"/>
  <c r="KE31" i="5"/>
  <c r="KF31" i="5"/>
  <c r="KG31" i="5"/>
  <c r="KH31" i="5"/>
  <c r="KI31" i="5"/>
  <c r="KJ31" i="5"/>
  <c r="KK31" i="5"/>
  <c r="KL31" i="5"/>
  <c r="KM31" i="5"/>
  <c r="KN31" i="5"/>
  <c r="KO31" i="5"/>
  <c r="KP31" i="5"/>
  <c r="KQ31" i="5"/>
  <c r="KR31" i="5"/>
  <c r="KS31" i="5"/>
  <c r="KT31" i="5"/>
  <c r="KU31" i="5"/>
  <c r="KV31" i="5"/>
  <c r="KW31" i="5"/>
  <c r="KX31" i="5"/>
  <c r="KY31" i="5"/>
  <c r="KZ31" i="5"/>
  <c r="LA31" i="5"/>
  <c r="LB31" i="5"/>
  <c r="LC31" i="5"/>
  <c r="LD31" i="5"/>
  <c r="LE31" i="5"/>
  <c r="LF31" i="5"/>
  <c r="LG31" i="5"/>
  <c r="LH31" i="5"/>
  <c r="LI31" i="5"/>
  <c r="LJ31" i="5"/>
  <c r="LK31" i="5"/>
  <c r="LL31" i="5"/>
  <c r="LM31" i="5"/>
  <c r="LN31" i="5"/>
  <c r="LO31" i="5"/>
  <c r="LP31" i="5"/>
  <c r="LQ31" i="5"/>
  <c r="LR31" i="5"/>
  <c r="LS31" i="5"/>
  <c r="LT31" i="5"/>
  <c r="LU31" i="5"/>
  <c r="LV31" i="5"/>
  <c r="JH32" i="5"/>
  <c r="JI32" i="5"/>
  <c r="JJ32" i="5"/>
  <c r="JK32" i="5"/>
  <c r="JL32" i="5"/>
  <c r="JM32" i="5"/>
  <c r="JN32" i="5"/>
  <c r="JO32" i="5"/>
  <c r="JP32" i="5"/>
  <c r="JQ32" i="5"/>
  <c r="JR32" i="5"/>
  <c r="JS32" i="5"/>
  <c r="JT32" i="5"/>
  <c r="JU32" i="5"/>
  <c r="JV32" i="5"/>
  <c r="JW32" i="5"/>
  <c r="JX32" i="5"/>
  <c r="JY32" i="5"/>
  <c r="JZ32" i="5"/>
  <c r="KA32" i="5"/>
  <c r="KB32" i="5"/>
  <c r="KC32" i="5"/>
  <c r="KD32" i="5"/>
  <c r="KE32" i="5"/>
  <c r="KF32" i="5"/>
  <c r="KG32" i="5"/>
  <c r="KH32" i="5"/>
  <c r="KI32" i="5"/>
  <c r="KJ32" i="5"/>
  <c r="KK32" i="5"/>
  <c r="KL32" i="5"/>
  <c r="KM32" i="5"/>
  <c r="KN32" i="5"/>
  <c r="KO32" i="5"/>
  <c r="KP32" i="5"/>
  <c r="KQ32" i="5"/>
  <c r="KR32" i="5"/>
  <c r="KS32" i="5"/>
  <c r="KT32" i="5"/>
  <c r="KU32" i="5"/>
  <c r="KV32" i="5"/>
  <c r="KW32" i="5"/>
  <c r="KX32" i="5"/>
  <c r="KY32" i="5"/>
  <c r="KZ32" i="5"/>
  <c r="LA32" i="5"/>
  <c r="LB32" i="5"/>
  <c r="LC32" i="5"/>
  <c r="LD32" i="5"/>
  <c r="LE32" i="5"/>
  <c r="LF32" i="5"/>
  <c r="LG32" i="5"/>
  <c r="LH32" i="5"/>
  <c r="LI32" i="5"/>
  <c r="LJ32" i="5"/>
  <c r="LK32" i="5"/>
  <c r="LL32" i="5"/>
  <c r="LM32" i="5"/>
  <c r="LN32" i="5"/>
  <c r="LO32" i="5"/>
  <c r="LP32" i="5"/>
  <c r="LQ32" i="5"/>
  <c r="LR32" i="5"/>
  <c r="LS32" i="5"/>
  <c r="LT32" i="5"/>
  <c r="LU32" i="5"/>
  <c r="LV32" i="5"/>
  <c r="JH33" i="5"/>
  <c r="JI33" i="5"/>
  <c r="JJ33" i="5"/>
  <c r="JK33" i="5"/>
  <c r="JL33" i="5"/>
  <c r="JM33" i="5"/>
  <c r="JN33" i="5"/>
  <c r="JO33" i="5"/>
  <c r="JP33" i="5"/>
  <c r="JQ33" i="5"/>
  <c r="JR33" i="5"/>
  <c r="JS33" i="5"/>
  <c r="JT33" i="5"/>
  <c r="JU33" i="5"/>
  <c r="JV33" i="5"/>
  <c r="JW33" i="5"/>
  <c r="JX33" i="5"/>
  <c r="JY33" i="5"/>
  <c r="JZ33" i="5"/>
  <c r="KA33" i="5"/>
  <c r="KB33" i="5"/>
  <c r="KC33" i="5"/>
  <c r="KD33" i="5"/>
  <c r="KE33" i="5"/>
  <c r="KF33" i="5"/>
  <c r="KG33" i="5"/>
  <c r="KH33" i="5"/>
  <c r="KI33" i="5"/>
  <c r="KJ33" i="5"/>
  <c r="KK33" i="5"/>
  <c r="KL33" i="5"/>
  <c r="KM33" i="5"/>
  <c r="KN33" i="5"/>
  <c r="KO33" i="5"/>
  <c r="KP33" i="5"/>
  <c r="KQ33" i="5"/>
  <c r="KR33" i="5"/>
  <c r="KS33" i="5"/>
  <c r="KT33" i="5"/>
  <c r="KU33" i="5"/>
  <c r="KV33" i="5"/>
  <c r="KW33" i="5"/>
  <c r="KX33" i="5"/>
  <c r="KY33" i="5"/>
  <c r="KZ33" i="5"/>
  <c r="LA33" i="5"/>
  <c r="LB33" i="5"/>
  <c r="LC33" i="5"/>
  <c r="LD33" i="5"/>
  <c r="LE33" i="5"/>
  <c r="LF33" i="5"/>
  <c r="LG33" i="5"/>
  <c r="LH33" i="5"/>
  <c r="LI33" i="5"/>
  <c r="LJ33" i="5"/>
  <c r="LK33" i="5"/>
  <c r="LL33" i="5"/>
  <c r="LM33" i="5"/>
  <c r="LN33" i="5"/>
  <c r="LO33" i="5"/>
  <c r="LP33" i="5"/>
  <c r="LQ33" i="5"/>
  <c r="LR33" i="5"/>
  <c r="LS33" i="5"/>
  <c r="LT33" i="5"/>
  <c r="LU33" i="5"/>
  <c r="LV33" i="5"/>
  <c r="JH34" i="5"/>
  <c r="JI34" i="5"/>
  <c r="JJ34" i="5"/>
  <c r="JK34" i="5"/>
  <c r="JL34" i="5"/>
  <c r="JM34" i="5"/>
  <c r="JN34" i="5"/>
  <c r="JO34" i="5"/>
  <c r="JP34" i="5"/>
  <c r="JQ34" i="5"/>
  <c r="JR34" i="5"/>
  <c r="JS34" i="5"/>
  <c r="JT34" i="5"/>
  <c r="JU34" i="5"/>
  <c r="JV34" i="5"/>
  <c r="JW34" i="5"/>
  <c r="JX34" i="5"/>
  <c r="JY34" i="5"/>
  <c r="JZ34" i="5"/>
  <c r="KA34" i="5"/>
  <c r="KB34" i="5"/>
  <c r="KC34" i="5"/>
  <c r="KD34" i="5"/>
  <c r="KE34" i="5"/>
  <c r="KF34" i="5"/>
  <c r="KG34" i="5"/>
  <c r="KH34" i="5"/>
  <c r="KI34" i="5"/>
  <c r="KJ34" i="5"/>
  <c r="KK34" i="5"/>
  <c r="KL34" i="5"/>
  <c r="KM34" i="5"/>
  <c r="KN34" i="5"/>
  <c r="KO34" i="5"/>
  <c r="KP34" i="5"/>
  <c r="KQ34" i="5"/>
  <c r="KR34" i="5"/>
  <c r="KS34" i="5"/>
  <c r="KT34" i="5"/>
  <c r="KU34" i="5"/>
  <c r="KV34" i="5"/>
  <c r="KW34" i="5"/>
  <c r="KX34" i="5"/>
  <c r="KY34" i="5"/>
  <c r="KZ34" i="5"/>
  <c r="LA34" i="5"/>
  <c r="LB34" i="5"/>
  <c r="LC34" i="5"/>
  <c r="LD34" i="5"/>
  <c r="LE34" i="5"/>
  <c r="LF34" i="5"/>
  <c r="LG34" i="5"/>
  <c r="LH34" i="5"/>
  <c r="LI34" i="5"/>
  <c r="LJ34" i="5"/>
  <c r="LK34" i="5"/>
  <c r="LL34" i="5"/>
  <c r="LM34" i="5"/>
  <c r="LN34" i="5"/>
  <c r="LO34" i="5"/>
  <c r="LP34" i="5"/>
  <c r="LQ34" i="5"/>
  <c r="LR34" i="5"/>
  <c r="LS34" i="5"/>
  <c r="LT34" i="5"/>
  <c r="LU34" i="5"/>
  <c r="LV34" i="5"/>
  <c r="JH35" i="5"/>
  <c r="JI35" i="5"/>
  <c r="JJ35" i="5"/>
  <c r="JK35" i="5"/>
  <c r="JL35" i="5"/>
  <c r="JM35" i="5"/>
  <c r="JN35" i="5"/>
  <c r="JO35" i="5"/>
  <c r="JP35" i="5"/>
  <c r="JQ35" i="5"/>
  <c r="JR35" i="5"/>
  <c r="JS35" i="5"/>
  <c r="JT35" i="5"/>
  <c r="JU35" i="5"/>
  <c r="JV35" i="5"/>
  <c r="JW35" i="5"/>
  <c r="JX35" i="5"/>
  <c r="JY35" i="5"/>
  <c r="JZ35" i="5"/>
  <c r="KA35" i="5"/>
  <c r="KB35" i="5"/>
  <c r="KC35" i="5"/>
  <c r="KD35" i="5"/>
  <c r="KE35" i="5"/>
  <c r="KF35" i="5"/>
  <c r="KG35" i="5"/>
  <c r="KH35" i="5"/>
  <c r="KI35" i="5"/>
  <c r="KJ35" i="5"/>
  <c r="KK35" i="5"/>
  <c r="KL35" i="5"/>
  <c r="KM35" i="5"/>
  <c r="KN35" i="5"/>
  <c r="KO35" i="5"/>
  <c r="KP35" i="5"/>
  <c r="KQ35" i="5"/>
  <c r="KR35" i="5"/>
  <c r="KS35" i="5"/>
  <c r="KT35" i="5"/>
  <c r="KU35" i="5"/>
  <c r="KV35" i="5"/>
  <c r="KW35" i="5"/>
  <c r="KX35" i="5"/>
  <c r="KY35" i="5"/>
  <c r="KZ35" i="5"/>
  <c r="LA35" i="5"/>
  <c r="LB35" i="5"/>
  <c r="LC35" i="5"/>
  <c r="LD35" i="5"/>
  <c r="LE35" i="5"/>
  <c r="LF35" i="5"/>
  <c r="LG35" i="5"/>
  <c r="LH35" i="5"/>
  <c r="LI35" i="5"/>
  <c r="LJ35" i="5"/>
  <c r="LK35" i="5"/>
  <c r="LL35" i="5"/>
  <c r="LM35" i="5"/>
  <c r="LN35" i="5"/>
  <c r="LO35" i="5"/>
  <c r="LP35" i="5"/>
  <c r="LQ35" i="5"/>
  <c r="LR35" i="5"/>
  <c r="LS35" i="5"/>
  <c r="LT35" i="5"/>
  <c r="LU35" i="5"/>
  <c r="LV35" i="5"/>
  <c r="JH36" i="5"/>
  <c r="JI36" i="5"/>
  <c r="JJ36" i="5"/>
  <c r="JK36" i="5"/>
  <c r="JL36" i="5"/>
  <c r="JM36" i="5"/>
  <c r="JN36" i="5"/>
  <c r="JO36" i="5"/>
  <c r="JP36" i="5"/>
  <c r="JQ36" i="5"/>
  <c r="JR36" i="5"/>
  <c r="JS36" i="5"/>
  <c r="JT36" i="5"/>
  <c r="JU36" i="5"/>
  <c r="JV36" i="5"/>
  <c r="JW36" i="5"/>
  <c r="JX36" i="5"/>
  <c r="JY36" i="5"/>
  <c r="JZ36" i="5"/>
  <c r="KA36" i="5"/>
  <c r="KB36" i="5"/>
  <c r="KC36" i="5"/>
  <c r="KD36" i="5"/>
  <c r="KE36" i="5"/>
  <c r="KF36" i="5"/>
  <c r="KG36" i="5"/>
  <c r="KH36" i="5"/>
  <c r="KI36" i="5"/>
  <c r="KJ36" i="5"/>
  <c r="KK36" i="5"/>
  <c r="KL36" i="5"/>
  <c r="KM36" i="5"/>
  <c r="KN36" i="5"/>
  <c r="KO36" i="5"/>
  <c r="KP36" i="5"/>
  <c r="KQ36" i="5"/>
  <c r="KR36" i="5"/>
  <c r="KS36" i="5"/>
  <c r="KT36" i="5"/>
  <c r="KU36" i="5"/>
  <c r="KV36" i="5"/>
  <c r="KW36" i="5"/>
  <c r="KX36" i="5"/>
  <c r="KY36" i="5"/>
  <c r="KZ36" i="5"/>
  <c r="LA36" i="5"/>
  <c r="LB36" i="5"/>
  <c r="LC36" i="5"/>
  <c r="LD36" i="5"/>
  <c r="LE36" i="5"/>
  <c r="LF36" i="5"/>
  <c r="LG36" i="5"/>
  <c r="LH36" i="5"/>
  <c r="LI36" i="5"/>
  <c r="LJ36" i="5"/>
  <c r="LK36" i="5"/>
  <c r="LL36" i="5"/>
  <c r="LM36" i="5"/>
  <c r="LN36" i="5"/>
  <c r="LO36" i="5"/>
  <c r="LP36" i="5"/>
  <c r="LQ36" i="5"/>
  <c r="LR36" i="5"/>
  <c r="LS36" i="5"/>
  <c r="LT36" i="5"/>
  <c r="LU36" i="5"/>
  <c r="LV36" i="5"/>
  <c r="JH37" i="5"/>
  <c r="JI37" i="5"/>
  <c r="JJ37" i="5"/>
  <c r="JK37" i="5"/>
  <c r="JL37" i="5"/>
  <c r="JM37" i="5"/>
  <c r="JN37" i="5"/>
  <c r="JO37" i="5"/>
  <c r="JP37" i="5"/>
  <c r="JQ37" i="5"/>
  <c r="JR37" i="5"/>
  <c r="JS37" i="5"/>
  <c r="JT37" i="5"/>
  <c r="JU37" i="5"/>
  <c r="JV37" i="5"/>
  <c r="JW37" i="5"/>
  <c r="JX37" i="5"/>
  <c r="JY37" i="5"/>
  <c r="JZ37" i="5"/>
  <c r="KA37" i="5"/>
  <c r="KB37" i="5"/>
  <c r="KC37" i="5"/>
  <c r="KD37" i="5"/>
  <c r="KE37" i="5"/>
  <c r="KF37" i="5"/>
  <c r="KG37" i="5"/>
  <c r="KH37" i="5"/>
  <c r="KI37" i="5"/>
  <c r="KJ37" i="5"/>
  <c r="KK37" i="5"/>
  <c r="KL37" i="5"/>
  <c r="KM37" i="5"/>
  <c r="KN37" i="5"/>
  <c r="KO37" i="5"/>
  <c r="KP37" i="5"/>
  <c r="KQ37" i="5"/>
  <c r="KR37" i="5"/>
  <c r="KS37" i="5"/>
  <c r="KT37" i="5"/>
  <c r="KU37" i="5"/>
  <c r="KV37" i="5"/>
  <c r="KW37" i="5"/>
  <c r="KX37" i="5"/>
  <c r="KY37" i="5"/>
  <c r="KZ37" i="5"/>
  <c r="LA37" i="5"/>
  <c r="LB37" i="5"/>
  <c r="LC37" i="5"/>
  <c r="LD37" i="5"/>
  <c r="LE37" i="5"/>
  <c r="LF37" i="5"/>
  <c r="LG37" i="5"/>
  <c r="LH37" i="5"/>
  <c r="LI37" i="5"/>
  <c r="LJ37" i="5"/>
  <c r="LK37" i="5"/>
  <c r="LL37" i="5"/>
  <c r="LM37" i="5"/>
  <c r="LN37" i="5"/>
  <c r="LO37" i="5"/>
  <c r="LP37" i="5"/>
  <c r="LQ37" i="5"/>
  <c r="LR37" i="5"/>
  <c r="LS37" i="5"/>
  <c r="LT37" i="5"/>
  <c r="LU37" i="5"/>
  <c r="LV37" i="5"/>
  <c r="JH38" i="5"/>
  <c r="JI38" i="5"/>
  <c r="JJ38" i="5"/>
  <c r="JK38" i="5"/>
  <c r="JL38" i="5"/>
  <c r="JM38" i="5"/>
  <c r="JN38" i="5"/>
  <c r="JO38" i="5"/>
  <c r="JP38" i="5"/>
  <c r="JQ38" i="5"/>
  <c r="JR38" i="5"/>
  <c r="JS38" i="5"/>
  <c r="JT38" i="5"/>
  <c r="JU38" i="5"/>
  <c r="JV38" i="5"/>
  <c r="JW38" i="5"/>
  <c r="JX38" i="5"/>
  <c r="JY38" i="5"/>
  <c r="JZ38" i="5"/>
  <c r="KA38" i="5"/>
  <c r="KB38" i="5"/>
  <c r="KC38" i="5"/>
  <c r="KD38" i="5"/>
  <c r="KE38" i="5"/>
  <c r="KF38" i="5"/>
  <c r="KG38" i="5"/>
  <c r="KH38" i="5"/>
  <c r="KI38" i="5"/>
  <c r="KJ38" i="5"/>
  <c r="KK38" i="5"/>
  <c r="KL38" i="5"/>
  <c r="KM38" i="5"/>
  <c r="KN38" i="5"/>
  <c r="KO38" i="5"/>
  <c r="KP38" i="5"/>
  <c r="KQ38" i="5"/>
  <c r="KR38" i="5"/>
  <c r="KS38" i="5"/>
  <c r="KT38" i="5"/>
  <c r="KU38" i="5"/>
  <c r="KV38" i="5"/>
  <c r="KW38" i="5"/>
  <c r="KX38" i="5"/>
  <c r="KY38" i="5"/>
  <c r="KZ38" i="5"/>
  <c r="LA38" i="5"/>
  <c r="LB38" i="5"/>
  <c r="LC38" i="5"/>
  <c r="LD38" i="5"/>
  <c r="LE38" i="5"/>
  <c r="LF38" i="5"/>
  <c r="LG38" i="5"/>
  <c r="LH38" i="5"/>
  <c r="LI38" i="5"/>
  <c r="LJ38" i="5"/>
  <c r="LK38" i="5"/>
  <c r="LL38" i="5"/>
  <c r="LM38" i="5"/>
  <c r="LN38" i="5"/>
  <c r="LO38" i="5"/>
  <c r="LP38" i="5"/>
  <c r="LQ38" i="5"/>
  <c r="LR38" i="5"/>
  <c r="LS38" i="5"/>
  <c r="LT38" i="5"/>
  <c r="LU38" i="5"/>
  <c r="LV38" i="5"/>
  <c r="JH39" i="5"/>
  <c r="JI39" i="5"/>
  <c r="JJ39" i="5"/>
  <c r="JK39" i="5"/>
  <c r="JL39" i="5"/>
  <c r="JM39" i="5"/>
  <c r="JN39" i="5"/>
  <c r="JO39" i="5"/>
  <c r="JP39" i="5"/>
  <c r="JQ39" i="5"/>
  <c r="JR39" i="5"/>
  <c r="JS39" i="5"/>
  <c r="JT39" i="5"/>
  <c r="JU39" i="5"/>
  <c r="JV39" i="5"/>
  <c r="JW39" i="5"/>
  <c r="JX39" i="5"/>
  <c r="JY39" i="5"/>
  <c r="JZ39" i="5"/>
  <c r="KA39" i="5"/>
  <c r="KB39" i="5"/>
  <c r="KC39" i="5"/>
  <c r="KD39" i="5"/>
  <c r="KE39" i="5"/>
  <c r="KF39" i="5"/>
  <c r="KG39" i="5"/>
  <c r="KH39" i="5"/>
  <c r="KI39" i="5"/>
  <c r="KJ39" i="5"/>
  <c r="KK39" i="5"/>
  <c r="KL39" i="5"/>
  <c r="KM39" i="5"/>
  <c r="KN39" i="5"/>
  <c r="KO39" i="5"/>
  <c r="KP39" i="5"/>
  <c r="KQ39" i="5"/>
  <c r="KR39" i="5"/>
  <c r="KS39" i="5"/>
  <c r="KT39" i="5"/>
  <c r="KU39" i="5"/>
  <c r="KV39" i="5"/>
  <c r="KW39" i="5"/>
  <c r="KX39" i="5"/>
  <c r="KY39" i="5"/>
  <c r="KZ39" i="5"/>
  <c r="LA39" i="5"/>
  <c r="LB39" i="5"/>
  <c r="LC39" i="5"/>
  <c r="LD39" i="5"/>
  <c r="LE39" i="5"/>
  <c r="LF39" i="5"/>
  <c r="LG39" i="5"/>
  <c r="LH39" i="5"/>
  <c r="LI39" i="5"/>
  <c r="LJ39" i="5"/>
  <c r="LK39" i="5"/>
  <c r="LL39" i="5"/>
  <c r="LM39" i="5"/>
  <c r="LN39" i="5"/>
  <c r="LO39" i="5"/>
  <c r="LP39" i="5"/>
  <c r="LQ39" i="5"/>
  <c r="LR39" i="5"/>
  <c r="LS39" i="5"/>
  <c r="LT39" i="5"/>
  <c r="LU39" i="5"/>
  <c r="LV39" i="5"/>
  <c r="JH40" i="5"/>
  <c r="JI40" i="5"/>
  <c r="JJ40" i="5"/>
  <c r="JK40" i="5"/>
  <c r="JL40" i="5"/>
  <c r="JM40" i="5"/>
  <c r="JN40" i="5"/>
  <c r="JO40" i="5"/>
  <c r="JP40" i="5"/>
  <c r="JQ40" i="5"/>
  <c r="JR40" i="5"/>
  <c r="JS40" i="5"/>
  <c r="JT40" i="5"/>
  <c r="JU40" i="5"/>
  <c r="JV40" i="5"/>
  <c r="JW40" i="5"/>
  <c r="JX40" i="5"/>
  <c r="JY40" i="5"/>
  <c r="JZ40" i="5"/>
  <c r="KA40" i="5"/>
  <c r="KB40" i="5"/>
  <c r="KC40" i="5"/>
  <c r="KD40" i="5"/>
  <c r="KE40" i="5"/>
  <c r="KF40" i="5"/>
  <c r="KG40" i="5"/>
  <c r="KH40" i="5"/>
  <c r="KI40" i="5"/>
  <c r="KJ40" i="5"/>
  <c r="KK40" i="5"/>
  <c r="KL40" i="5"/>
  <c r="KM40" i="5"/>
  <c r="KN40" i="5"/>
  <c r="KO40" i="5"/>
  <c r="KP40" i="5"/>
  <c r="KQ40" i="5"/>
  <c r="KR40" i="5"/>
  <c r="KS40" i="5"/>
  <c r="KT40" i="5"/>
  <c r="KU40" i="5"/>
  <c r="KV40" i="5"/>
  <c r="KW40" i="5"/>
  <c r="KX40" i="5"/>
  <c r="KY40" i="5"/>
  <c r="KZ40" i="5"/>
  <c r="LA40" i="5"/>
  <c r="LB40" i="5"/>
  <c r="LC40" i="5"/>
  <c r="LD40" i="5"/>
  <c r="LE40" i="5"/>
  <c r="LF40" i="5"/>
  <c r="LG40" i="5"/>
  <c r="LH40" i="5"/>
  <c r="LI40" i="5"/>
  <c r="LJ40" i="5"/>
  <c r="LK40" i="5"/>
  <c r="LL40" i="5"/>
  <c r="LM40" i="5"/>
  <c r="LN40" i="5"/>
  <c r="LO40" i="5"/>
  <c r="LP40" i="5"/>
  <c r="LQ40" i="5"/>
  <c r="LR40" i="5"/>
  <c r="LS40" i="5"/>
  <c r="LT40" i="5"/>
  <c r="LU40" i="5"/>
  <c r="LV40" i="5"/>
  <c r="JH41" i="5"/>
  <c r="JI41" i="5"/>
  <c r="JJ41" i="5"/>
  <c r="JK41" i="5"/>
  <c r="JL41" i="5"/>
  <c r="JM41" i="5"/>
  <c r="JN41" i="5"/>
  <c r="JO41" i="5"/>
  <c r="JP41" i="5"/>
  <c r="JQ41" i="5"/>
  <c r="JR41" i="5"/>
  <c r="JS41" i="5"/>
  <c r="JT41" i="5"/>
  <c r="JU41" i="5"/>
  <c r="JV41" i="5"/>
  <c r="JW41" i="5"/>
  <c r="JX41" i="5"/>
  <c r="JY41" i="5"/>
  <c r="JZ41" i="5"/>
  <c r="KA41" i="5"/>
  <c r="KB41" i="5"/>
  <c r="KC41" i="5"/>
  <c r="KD41" i="5"/>
  <c r="KE41" i="5"/>
  <c r="KF41" i="5"/>
  <c r="KG41" i="5"/>
  <c r="KH41" i="5"/>
  <c r="KI41" i="5"/>
  <c r="KJ41" i="5"/>
  <c r="KK41" i="5"/>
  <c r="KL41" i="5"/>
  <c r="KM41" i="5"/>
  <c r="KN41" i="5"/>
  <c r="KO41" i="5"/>
  <c r="KP41" i="5"/>
  <c r="KQ41" i="5"/>
  <c r="KR41" i="5"/>
  <c r="KS41" i="5"/>
  <c r="KT41" i="5"/>
  <c r="KU41" i="5"/>
  <c r="KV41" i="5"/>
  <c r="KW41" i="5"/>
  <c r="KX41" i="5"/>
  <c r="KY41" i="5"/>
  <c r="KZ41" i="5"/>
  <c r="LA41" i="5"/>
  <c r="LB41" i="5"/>
  <c r="LC41" i="5"/>
  <c r="LD41" i="5"/>
  <c r="LE41" i="5"/>
  <c r="LF41" i="5"/>
  <c r="LG41" i="5"/>
  <c r="LH41" i="5"/>
  <c r="LI41" i="5"/>
  <c r="LJ41" i="5"/>
  <c r="LK41" i="5"/>
  <c r="LL41" i="5"/>
  <c r="LM41" i="5"/>
  <c r="LN41" i="5"/>
  <c r="LO41" i="5"/>
  <c r="LP41" i="5"/>
  <c r="LQ41" i="5"/>
  <c r="LR41" i="5"/>
  <c r="LS41" i="5"/>
  <c r="LT41" i="5"/>
  <c r="LU41" i="5"/>
  <c r="LV41" i="5"/>
  <c r="JH42" i="5"/>
  <c r="JI42" i="5"/>
  <c r="JJ42" i="5"/>
  <c r="JK42" i="5"/>
  <c r="JL42" i="5"/>
  <c r="JM42" i="5"/>
  <c r="JN42" i="5"/>
  <c r="JO42" i="5"/>
  <c r="JP42" i="5"/>
  <c r="JQ42" i="5"/>
  <c r="JR42" i="5"/>
  <c r="JS42" i="5"/>
  <c r="JT42" i="5"/>
  <c r="JU42" i="5"/>
  <c r="JV42" i="5"/>
  <c r="JW42" i="5"/>
  <c r="JX42" i="5"/>
  <c r="JY42" i="5"/>
  <c r="JZ42" i="5"/>
  <c r="KA42" i="5"/>
  <c r="KB42" i="5"/>
  <c r="KC42" i="5"/>
  <c r="KD42" i="5"/>
  <c r="KE42" i="5"/>
  <c r="KF42" i="5"/>
  <c r="KG42" i="5"/>
  <c r="KH42" i="5"/>
  <c r="KI42" i="5"/>
  <c r="KJ42" i="5"/>
  <c r="KK42" i="5"/>
  <c r="KL42" i="5"/>
  <c r="KM42" i="5"/>
  <c r="KN42" i="5"/>
  <c r="KO42" i="5"/>
  <c r="KP42" i="5"/>
  <c r="KQ42" i="5"/>
  <c r="KR42" i="5"/>
  <c r="KS42" i="5"/>
  <c r="KT42" i="5"/>
  <c r="KU42" i="5"/>
  <c r="KV42" i="5"/>
  <c r="KW42" i="5"/>
  <c r="KX42" i="5"/>
  <c r="KY42" i="5"/>
  <c r="KZ42" i="5"/>
  <c r="LA42" i="5"/>
  <c r="LB42" i="5"/>
  <c r="LC42" i="5"/>
  <c r="LD42" i="5"/>
  <c r="LE42" i="5"/>
  <c r="LF42" i="5"/>
  <c r="LG42" i="5"/>
  <c r="LH42" i="5"/>
  <c r="LI42" i="5"/>
  <c r="LJ42" i="5"/>
  <c r="LK42" i="5"/>
  <c r="LL42" i="5"/>
  <c r="LM42" i="5"/>
  <c r="LN42" i="5"/>
  <c r="LO42" i="5"/>
  <c r="LP42" i="5"/>
  <c r="LQ42" i="5"/>
  <c r="LR42" i="5"/>
  <c r="LS42" i="5"/>
  <c r="LT42" i="5"/>
  <c r="LU42" i="5"/>
  <c r="LV42" i="5"/>
  <c r="JH43" i="5"/>
  <c r="JI43" i="5"/>
  <c r="JJ43" i="5"/>
  <c r="JK43" i="5"/>
  <c r="JL43" i="5"/>
  <c r="JM43" i="5"/>
  <c r="JN43" i="5"/>
  <c r="JO43" i="5"/>
  <c r="JP43" i="5"/>
  <c r="JQ43" i="5"/>
  <c r="JR43" i="5"/>
  <c r="JS43" i="5"/>
  <c r="JT43" i="5"/>
  <c r="JU43" i="5"/>
  <c r="JV43" i="5"/>
  <c r="JW43" i="5"/>
  <c r="JX43" i="5"/>
  <c r="JY43" i="5"/>
  <c r="JZ43" i="5"/>
  <c r="KA43" i="5"/>
  <c r="KB43" i="5"/>
  <c r="KC43" i="5"/>
  <c r="KD43" i="5"/>
  <c r="KE43" i="5"/>
  <c r="KF43" i="5"/>
  <c r="KG43" i="5"/>
  <c r="KH43" i="5"/>
  <c r="KI43" i="5"/>
  <c r="KJ43" i="5"/>
  <c r="KK43" i="5"/>
  <c r="KL43" i="5"/>
  <c r="KM43" i="5"/>
  <c r="KN43" i="5"/>
  <c r="KO43" i="5"/>
  <c r="KP43" i="5"/>
  <c r="KQ43" i="5"/>
  <c r="KR43" i="5"/>
  <c r="KS43" i="5"/>
  <c r="KT43" i="5"/>
  <c r="KU43" i="5"/>
  <c r="KV43" i="5"/>
  <c r="KW43" i="5"/>
  <c r="KX43" i="5"/>
  <c r="KY43" i="5"/>
  <c r="KZ43" i="5"/>
  <c r="LA43" i="5"/>
  <c r="LB43" i="5"/>
  <c r="LC43" i="5"/>
  <c r="LD43" i="5"/>
  <c r="LE43" i="5"/>
  <c r="LF43" i="5"/>
  <c r="LG43" i="5"/>
  <c r="LH43" i="5"/>
  <c r="LI43" i="5"/>
  <c r="LJ43" i="5"/>
  <c r="LK43" i="5"/>
  <c r="LL43" i="5"/>
  <c r="LM43" i="5"/>
  <c r="LN43" i="5"/>
  <c r="LO43" i="5"/>
  <c r="LP43" i="5"/>
  <c r="LQ43" i="5"/>
  <c r="LR43" i="5"/>
  <c r="LS43" i="5"/>
  <c r="LT43" i="5"/>
  <c r="LU43" i="5"/>
  <c r="LV43" i="5"/>
  <c r="JH44" i="5"/>
  <c r="JI44" i="5"/>
  <c r="JJ44" i="5"/>
  <c r="JK44" i="5"/>
  <c r="JL44" i="5"/>
  <c r="JM44" i="5"/>
  <c r="JN44" i="5"/>
  <c r="JO44" i="5"/>
  <c r="JP44" i="5"/>
  <c r="JQ44" i="5"/>
  <c r="JR44" i="5"/>
  <c r="JS44" i="5"/>
  <c r="JT44" i="5"/>
  <c r="JU44" i="5"/>
  <c r="JV44" i="5"/>
  <c r="JW44" i="5"/>
  <c r="JX44" i="5"/>
  <c r="JY44" i="5"/>
  <c r="JZ44" i="5"/>
  <c r="KA44" i="5"/>
  <c r="KB44" i="5"/>
  <c r="KC44" i="5"/>
  <c r="KD44" i="5"/>
  <c r="KE44" i="5"/>
  <c r="KF44" i="5"/>
  <c r="KG44" i="5"/>
  <c r="KH44" i="5"/>
  <c r="KI44" i="5"/>
  <c r="KJ44" i="5"/>
  <c r="KK44" i="5"/>
  <c r="KL44" i="5"/>
  <c r="KM44" i="5"/>
  <c r="KN44" i="5"/>
  <c r="KO44" i="5"/>
  <c r="KP44" i="5"/>
  <c r="KQ44" i="5"/>
  <c r="KR44" i="5"/>
  <c r="KS44" i="5"/>
  <c r="KT44" i="5"/>
  <c r="KU44" i="5"/>
  <c r="KV44" i="5"/>
  <c r="KW44" i="5"/>
  <c r="KX44" i="5"/>
  <c r="KY44" i="5"/>
  <c r="KZ44" i="5"/>
  <c r="LA44" i="5"/>
  <c r="LB44" i="5"/>
  <c r="LC44" i="5"/>
  <c r="LD44" i="5"/>
  <c r="LE44" i="5"/>
  <c r="LF44" i="5"/>
  <c r="LG44" i="5"/>
  <c r="LH44" i="5"/>
  <c r="LI44" i="5"/>
  <c r="LJ44" i="5"/>
  <c r="LK44" i="5"/>
  <c r="LL44" i="5"/>
  <c r="LM44" i="5"/>
  <c r="LN44" i="5"/>
  <c r="LO44" i="5"/>
  <c r="LP44" i="5"/>
  <c r="LQ44" i="5"/>
  <c r="LR44" i="5"/>
  <c r="LS44" i="5"/>
  <c r="LT44" i="5"/>
  <c r="LU44" i="5"/>
  <c r="LV44" i="5"/>
  <c r="JH45" i="5"/>
  <c r="JI45" i="5"/>
  <c r="JJ45" i="5"/>
  <c r="JK45" i="5"/>
  <c r="JL45" i="5"/>
  <c r="JM45" i="5"/>
  <c r="JN45" i="5"/>
  <c r="JO45" i="5"/>
  <c r="JP45" i="5"/>
  <c r="JQ45" i="5"/>
  <c r="JR45" i="5"/>
  <c r="JS45" i="5"/>
  <c r="JT45" i="5"/>
  <c r="JU45" i="5"/>
  <c r="JV45" i="5"/>
  <c r="JW45" i="5"/>
  <c r="JX45" i="5"/>
  <c r="JY45" i="5"/>
  <c r="JZ45" i="5"/>
  <c r="KA45" i="5"/>
  <c r="KB45" i="5"/>
  <c r="KC45" i="5"/>
  <c r="KD45" i="5"/>
  <c r="KE45" i="5"/>
  <c r="KF45" i="5"/>
  <c r="KG45" i="5"/>
  <c r="KH45" i="5"/>
  <c r="KI45" i="5"/>
  <c r="KJ45" i="5"/>
  <c r="KK45" i="5"/>
  <c r="KL45" i="5"/>
  <c r="KM45" i="5"/>
  <c r="KN45" i="5"/>
  <c r="KO45" i="5"/>
  <c r="KP45" i="5"/>
  <c r="KQ45" i="5"/>
  <c r="KR45" i="5"/>
  <c r="KS45" i="5"/>
  <c r="KT45" i="5"/>
  <c r="KU45" i="5"/>
  <c r="KV45" i="5"/>
  <c r="KW45" i="5"/>
  <c r="KX45" i="5"/>
  <c r="KY45" i="5"/>
  <c r="KZ45" i="5"/>
  <c r="LA45" i="5"/>
  <c r="LB45" i="5"/>
  <c r="LC45" i="5"/>
  <c r="LD45" i="5"/>
  <c r="LE45" i="5"/>
  <c r="LF45" i="5"/>
  <c r="LG45" i="5"/>
  <c r="LH45" i="5"/>
  <c r="LI45" i="5"/>
  <c r="LJ45" i="5"/>
  <c r="LK45" i="5"/>
  <c r="LL45" i="5"/>
  <c r="LM45" i="5"/>
  <c r="LN45" i="5"/>
  <c r="LO45" i="5"/>
  <c r="LP45" i="5"/>
  <c r="LQ45" i="5"/>
  <c r="LR45" i="5"/>
  <c r="LS45" i="5"/>
  <c r="LT45" i="5"/>
  <c r="LU45" i="5"/>
  <c r="LV45" i="5"/>
  <c r="JH46" i="5"/>
  <c r="JI46" i="5"/>
  <c r="JJ46" i="5"/>
  <c r="JK46" i="5"/>
  <c r="JL46" i="5"/>
  <c r="JM46" i="5"/>
  <c r="JN46" i="5"/>
  <c r="JO46" i="5"/>
  <c r="JP46" i="5"/>
  <c r="JQ46" i="5"/>
  <c r="JR46" i="5"/>
  <c r="JS46" i="5"/>
  <c r="JT46" i="5"/>
  <c r="JU46" i="5"/>
  <c r="JV46" i="5"/>
  <c r="JW46" i="5"/>
  <c r="JX46" i="5"/>
  <c r="JY46" i="5"/>
  <c r="JZ46" i="5"/>
  <c r="KA46" i="5"/>
  <c r="KB46" i="5"/>
  <c r="KC46" i="5"/>
  <c r="KD46" i="5"/>
  <c r="KE46" i="5"/>
  <c r="KF46" i="5"/>
  <c r="KG46" i="5"/>
  <c r="KH46" i="5"/>
  <c r="KI46" i="5"/>
  <c r="KJ46" i="5"/>
  <c r="KK46" i="5"/>
  <c r="KL46" i="5"/>
  <c r="KM46" i="5"/>
  <c r="KN46" i="5"/>
  <c r="KO46" i="5"/>
  <c r="KP46" i="5"/>
  <c r="KQ46" i="5"/>
  <c r="KR46" i="5"/>
  <c r="KS46" i="5"/>
  <c r="KT46" i="5"/>
  <c r="KU46" i="5"/>
  <c r="KV46" i="5"/>
  <c r="KW46" i="5"/>
  <c r="KX46" i="5"/>
  <c r="KY46" i="5"/>
  <c r="KZ46" i="5"/>
  <c r="LA46" i="5"/>
  <c r="LB46" i="5"/>
  <c r="LC46" i="5"/>
  <c r="LD46" i="5"/>
  <c r="LE46" i="5"/>
  <c r="LF46" i="5"/>
  <c r="LG46" i="5"/>
  <c r="LH46" i="5"/>
  <c r="LI46" i="5"/>
  <c r="LJ46" i="5"/>
  <c r="LK46" i="5"/>
  <c r="LL46" i="5"/>
  <c r="LM46" i="5"/>
  <c r="LN46" i="5"/>
  <c r="LO46" i="5"/>
  <c r="LP46" i="5"/>
  <c r="LQ46" i="5"/>
  <c r="LR46" i="5"/>
  <c r="LS46" i="5"/>
  <c r="LT46" i="5"/>
  <c r="LU46" i="5"/>
  <c r="LV46" i="5"/>
  <c r="JH47" i="5"/>
  <c r="JI47" i="5"/>
  <c r="JJ47" i="5"/>
  <c r="JK47" i="5"/>
  <c r="JL47" i="5"/>
  <c r="JM47" i="5"/>
  <c r="JN47" i="5"/>
  <c r="JO47" i="5"/>
  <c r="JP47" i="5"/>
  <c r="JQ47" i="5"/>
  <c r="JR47" i="5"/>
  <c r="JS47" i="5"/>
  <c r="JT47" i="5"/>
  <c r="JU47" i="5"/>
  <c r="JV47" i="5"/>
  <c r="JW47" i="5"/>
  <c r="JX47" i="5"/>
  <c r="JY47" i="5"/>
  <c r="JZ47" i="5"/>
  <c r="KA47" i="5"/>
  <c r="KB47" i="5"/>
  <c r="KC47" i="5"/>
  <c r="KD47" i="5"/>
  <c r="KE47" i="5"/>
  <c r="KF47" i="5"/>
  <c r="KG47" i="5"/>
  <c r="KH47" i="5"/>
  <c r="KI47" i="5"/>
  <c r="KJ47" i="5"/>
  <c r="KK47" i="5"/>
  <c r="KL47" i="5"/>
  <c r="KM47" i="5"/>
  <c r="KN47" i="5"/>
  <c r="KO47" i="5"/>
  <c r="KP47" i="5"/>
  <c r="KQ47" i="5"/>
  <c r="KR47" i="5"/>
  <c r="KS47" i="5"/>
  <c r="KT47" i="5"/>
  <c r="KU47" i="5"/>
  <c r="KV47" i="5"/>
  <c r="KW47" i="5"/>
  <c r="KX47" i="5"/>
  <c r="KY47" i="5"/>
  <c r="KZ47" i="5"/>
  <c r="LA47" i="5"/>
  <c r="LB47" i="5"/>
  <c r="LC47" i="5"/>
  <c r="LD47" i="5"/>
  <c r="LE47" i="5"/>
  <c r="LF47" i="5"/>
  <c r="LG47" i="5"/>
  <c r="LH47" i="5"/>
  <c r="LI47" i="5"/>
  <c r="LJ47" i="5"/>
  <c r="LK47" i="5"/>
  <c r="LL47" i="5"/>
  <c r="LM47" i="5"/>
  <c r="LN47" i="5"/>
  <c r="LO47" i="5"/>
  <c r="LP47" i="5"/>
  <c r="LQ47" i="5"/>
  <c r="LR47" i="5"/>
  <c r="LS47" i="5"/>
  <c r="LT47" i="5"/>
  <c r="LU47" i="5"/>
  <c r="LV47" i="5"/>
  <c r="JH48" i="5"/>
  <c r="JI48" i="5"/>
  <c r="JJ48" i="5"/>
  <c r="JK48" i="5"/>
  <c r="JL48" i="5"/>
  <c r="JM48" i="5"/>
  <c r="JN48" i="5"/>
  <c r="JO48" i="5"/>
  <c r="JP48" i="5"/>
  <c r="JQ48" i="5"/>
  <c r="JR48" i="5"/>
  <c r="JS48" i="5"/>
  <c r="JT48" i="5"/>
  <c r="JU48" i="5"/>
  <c r="JV48" i="5"/>
  <c r="JW48" i="5"/>
  <c r="JX48" i="5"/>
  <c r="JY48" i="5"/>
  <c r="JZ48" i="5"/>
  <c r="KA48" i="5"/>
  <c r="KB48" i="5"/>
  <c r="KC48" i="5"/>
  <c r="KD48" i="5"/>
  <c r="KE48" i="5"/>
  <c r="KF48" i="5"/>
  <c r="KG48" i="5"/>
  <c r="KH48" i="5"/>
  <c r="KI48" i="5"/>
  <c r="KJ48" i="5"/>
  <c r="KK48" i="5"/>
  <c r="KL48" i="5"/>
  <c r="KM48" i="5"/>
  <c r="KN48" i="5"/>
  <c r="KO48" i="5"/>
  <c r="KP48" i="5"/>
  <c r="KQ48" i="5"/>
  <c r="KR48" i="5"/>
  <c r="KS48" i="5"/>
  <c r="KT48" i="5"/>
  <c r="KU48" i="5"/>
  <c r="KV48" i="5"/>
  <c r="KW48" i="5"/>
  <c r="KX48" i="5"/>
  <c r="KY48" i="5"/>
  <c r="KZ48" i="5"/>
  <c r="LA48" i="5"/>
  <c r="LB48" i="5"/>
  <c r="LC48" i="5"/>
  <c r="LD48" i="5"/>
  <c r="LE48" i="5"/>
  <c r="LF48" i="5"/>
  <c r="LG48" i="5"/>
  <c r="LH48" i="5"/>
  <c r="LI48" i="5"/>
  <c r="LJ48" i="5"/>
  <c r="LK48" i="5"/>
  <c r="LL48" i="5"/>
  <c r="LM48" i="5"/>
  <c r="LN48" i="5"/>
  <c r="LO48" i="5"/>
  <c r="LP48" i="5"/>
  <c r="LQ48" i="5"/>
  <c r="LR48" i="5"/>
  <c r="LS48" i="5"/>
  <c r="LT48" i="5"/>
  <c r="LU48" i="5"/>
  <c r="LV48" i="5"/>
  <c r="JH49" i="5"/>
  <c r="JI49" i="5"/>
  <c r="JJ49" i="5"/>
  <c r="JK49" i="5"/>
  <c r="JL49" i="5"/>
  <c r="JM49" i="5"/>
  <c r="JN49" i="5"/>
  <c r="JO49" i="5"/>
  <c r="JP49" i="5"/>
  <c r="JQ49" i="5"/>
  <c r="JR49" i="5"/>
  <c r="JS49" i="5"/>
  <c r="JT49" i="5"/>
  <c r="JU49" i="5"/>
  <c r="JV49" i="5"/>
  <c r="JW49" i="5"/>
  <c r="JX49" i="5"/>
  <c r="JY49" i="5"/>
  <c r="JZ49" i="5"/>
  <c r="KA49" i="5"/>
  <c r="KB49" i="5"/>
  <c r="KC49" i="5"/>
  <c r="KD49" i="5"/>
  <c r="KE49" i="5"/>
  <c r="KF49" i="5"/>
  <c r="KG49" i="5"/>
  <c r="KH49" i="5"/>
  <c r="KI49" i="5"/>
  <c r="KJ49" i="5"/>
  <c r="KK49" i="5"/>
  <c r="KL49" i="5"/>
  <c r="KM49" i="5"/>
  <c r="KN49" i="5"/>
  <c r="KO49" i="5"/>
  <c r="KP49" i="5"/>
  <c r="KQ49" i="5"/>
  <c r="KR49" i="5"/>
  <c r="KS49" i="5"/>
  <c r="KT49" i="5"/>
  <c r="KU49" i="5"/>
  <c r="KV49" i="5"/>
  <c r="KW49" i="5"/>
  <c r="KX49" i="5"/>
  <c r="KY49" i="5"/>
  <c r="KZ49" i="5"/>
  <c r="LA49" i="5"/>
  <c r="LB49" i="5"/>
  <c r="LC49" i="5"/>
  <c r="LD49" i="5"/>
  <c r="LE49" i="5"/>
  <c r="LF49" i="5"/>
  <c r="LG49" i="5"/>
  <c r="LH49" i="5"/>
  <c r="LI49" i="5"/>
  <c r="LJ49" i="5"/>
  <c r="LK49" i="5"/>
  <c r="LL49" i="5"/>
  <c r="LM49" i="5"/>
  <c r="LN49" i="5"/>
  <c r="LO49" i="5"/>
  <c r="LP49" i="5"/>
  <c r="LQ49" i="5"/>
  <c r="LR49" i="5"/>
  <c r="LS49" i="5"/>
  <c r="LT49" i="5"/>
  <c r="LU49" i="5"/>
  <c r="LV49" i="5"/>
  <c r="JH50" i="5"/>
  <c r="JI50" i="5"/>
  <c r="JJ50" i="5"/>
  <c r="JK50" i="5"/>
  <c r="JL50" i="5"/>
  <c r="JM50" i="5"/>
  <c r="JN50" i="5"/>
  <c r="JO50" i="5"/>
  <c r="JP50" i="5"/>
  <c r="JQ50" i="5"/>
  <c r="JR50" i="5"/>
  <c r="JS50" i="5"/>
  <c r="JT50" i="5"/>
  <c r="JU50" i="5"/>
  <c r="JV50" i="5"/>
  <c r="JW50" i="5"/>
  <c r="JX50" i="5"/>
  <c r="JY50" i="5"/>
  <c r="JZ50" i="5"/>
  <c r="KA50" i="5"/>
  <c r="KB50" i="5"/>
  <c r="KC50" i="5"/>
  <c r="KD50" i="5"/>
  <c r="KE50" i="5"/>
  <c r="KF50" i="5"/>
  <c r="KG50" i="5"/>
  <c r="KH50" i="5"/>
  <c r="KI50" i="5"/>
  <c r="KJ50" i="5"/>
  <c r="KK50" i="5"/>
  <c r="KL50" i="5"/>
  <c r="KM50" i="5"/>
  <c r="KN50" i="5"/>
  <c r="KO50" i="5"/>
  <c r="KP50" i="5"/>
  <c r="KQ50" i="5"/>
  <c r="KR50" i="5"/>
  <c r="KS50" i="5"/>
  <c r="KT50" i="5"/>
  <c r="KU50" i="5"/>
  <c r="KV50" i="5"/>
  <c r="KW50" i="5"/>
  <c r="KX50" i="5"/>
  <c r="KY50" i="5"/>
  <c r="KZ50" i="5"/>
  <c r="LA50" i="5"/>
  <c r="LB50" i="5"/>
  <c r="LC50" i="5"/>
  <c r="LD50" i="5"/>
  <c r="LE50" i="5"/>
  <c r="LF50" i="5"/>
  <c r="LG50" i="5"/>
  <c r="LH50" i="5"/>
  <c r="LI50" i="5"/>
  <c r="LJ50" i="5"/>
  <c r="LK50" i="5"/>
  <c r="LL50" i="5"/>
  <c r="LM50" i="5"/>
  <c r="LN50" i="5"/>
  <c r="LO50" i="5"/>
  <c r="LP50" i="5"/>
  <c r="LQ50" i="5"/>
  <c r="LR50" i="5"/>
  <c r="LS50" i="5"/>
  <c r="LT50" i="5"/>
  <c r="LU50" i="5"/>
  <c r="LV50" i="5"/>
  <c r="JH51" i="5"/>
  <c r="JI51" i="5"/>
  <c r="JJ51" i="5"/>
  <c r="JK51" i="5"/>
  <c r="JL51" i="5"/>
  <c r="JM51" i="5"/>
  <c r="JN51" i="5"/>
  <c r="JO51" i="5"/>
  <c r="JP51" i="5"/>
  <c r="JQ51" i="5"/>
  <c r="JR51" i="5"/>
  <c r="JS51" i="5"/>
  <c r="JT51" i="5"/>
  <c r="JU51" i="5"/>
  <c r="JV51" i="5"/>
  <c r="JW51" i="5"/>
  <c r="JX51" i="5"/>
  <c r="JY51" i="5"/>
  <c r="JZ51" i="5"/>
  <c r="KA51" i="5"/>
  <c r="KB51" i="5"/>
  <c r="KC51" i="5"/>
  <c r="KD51"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JH52" i="5"/>
  <c r="JI52" i="5"/>
  <c r="JJ52" i="5"/>
  <c r="JK52" i="5"/>
  <c r="JL52" i="5"/>
  <c r="JM52" i="5"/>
  <c r="JN52" i="5"/>
  <c r="JO52" i="5"/>
  <c r="JP52" i="5"/>
  <c r="JQ52" i="5"/>
  <c r="JR52" i="5"/>
  <c r="JS52" i="5"/>
  <c r="JT52" i="5"/>
  <c r="JU52" i="5"/>
  <c r="JV52" i="5"/>
  <c r="JW52" i="5"/>
  <c r="JX52" i="5"/>
  <c r="JY52" i="5"/>
  <c r="JZ52" i="5"/>
  <c r="KA52" i="5"/>
  <c r="KB52" i="5"/>
  <c r="KC52" i="5"/>
  <c r="KD52" i="5"/>
  <c r="KE52" i="5"/>
  <c r="KF52" i="5"/>
  <c r="KG52" i="5"/>
  <c r="KH52" i="5"/>
  <c r="KI52" i="5"/>
  <c r="KJ52" i="5"/>
  <c r="KK52" i="5"/>
  <c r="KL52" i="5"/>
  <c r="KM52" i="5"/>
  <c r="KN52" i="5"/>
  <c r="KO52" i="5"/>
  <c r="KP52" i="5"/>
  <c r="KQ52" i="5"/>
  <c r="KR52" i="5"/>
  <c r="KS52" i="5"/>
  <c r="KT52" i="5"/>
  <c r="KU52" i="5"/>
  <c r="KV52" i="5"/>
  <c r="KW52" i="5"/>
  <c r="KX52" i="5"/>
  <c r="KY52" i="5"/>
  <c r="KZ52" i="5"/>
  <c r="LA52" i="5"/>
  <c r="LB52" i="5"/>
  <c r="LC52" i="5"/>
  <c r="LD52" i="5"/>
  <c r="LE52" i="5"/>
  <c r="LF52" i="5"/>
  <c r="LG52" i="5"/>
  <c r="LH52" i="5"/>
  <c r="LI52" i="5"/>
  <c r="LJ52" i="5"/>
  <c r="LK52" i="5"/>
  <c r="LL52" i="5"/>
  <c r="LM52" i="5"/>
  <c r="LN52" i="5"/>
  <c r="LO52" i="5"/>
  <c r="LP52" i="5"/>
  <c r="LQ52" i="5"/>
  <c r="LR52" i="5"/>
  <c r="LS52" i="5"/>
  <c r="LT52" i="5"/>
  <c r="LU52" i="5"/>
  <c r="LV52" i="5"/>
  <c r="JH53" i="5"/>
  <c r="JI53" i="5"/>
  <c r="JJ53" i="5"/>
  <c r="JK53" i="5"/>
  <c r="JL53" i="5"/>
  <c r="JM53" i="5"/>
  <c r="JN53" i="5"/>
  <c r="JO53" i="5"/>
  <c r="JP53" i="5"/>
  <c r="JQ53" i="5"/>
  <c r="JR53" i="5"/>
  <c r="JS53" i="5"/>
  <c r="JT53" i="5"/>
  <c r="JU53" i="5"/>
  <c r="JV53" i="5"/>
  <c r="JW53" i="5"/>
  <c r="JX53" i="5"/>
  <c r="JY53" i="5"/>
  <c r="JZ53" i="5"/>
  <c r="KA53" i="5"/>
  <c r="KB53" i="5"/>
  <c r="KC53" i="5"/>
  <c r="KD53" i="5"/>
  <c r="KE53" i="5"/>
  <c r="KF53" i="5"/>
  <c r="KG53" i="5"/>
  <c r="KH53" i="5"/>
  <c r="KI53" i="5"/>
  <c r="KJ53" i="5"/>
  <c r="KK53" i="5"/>
  <c r="KL53" i="5"/>
  <c r="KM53" i="5"/>
  <c r="KN53" i="5"/>
  <c r="KO53" i="5"/>
  <c r="KP53" i="5"/>
  <c r="KQ53" i="5"/>
  <c r="KR53" i="5"/>
  <c r="KS53" i="5"/>
  <c r="KT53" i="5"/>
  <c r="KU53" i="5"/>
  <c r="KV53" i="5"/>
  <c r="KW53" i="5"/>
  <c r="KX53" i="5"/>
  <c r="KY53" i="5"/>
  <c r="KZ53" i="5"/>
  <c r="LA53" i="5"/>
  <c r="LB53" i="5"/>
  <c r="LC53" i="5"/>
  <c r="LD53" i="5"/>
  <c r="LE53" i="5"/>
  <c r="LF53" i="5"/>
  <c r="LG53" i="5"/>
  <c r="LH53" i="5"/>
  <c r="LI53" i="5"/>
  <c r="LJ53" i="5"/>
  <c r="LK53" i="5"/>
  <c r="LL53" i="5"/>
  <c r="LM53" i="5"/>
  <c r="LN53" i="5"/>
  <c r="LO53" i="5"/>
  <c r="LP53" i="5"/>
  <c r="LQ53" i="5"/>
  <c r="LR53" i="5"/>
  <c r="LS53" i="5"/>
  <c r="LT53" i="5"/>
  <c r="LU53" i="5"/>
  <c r="LV53" i="5"/>
  <c r="JH54" i="5"/>
  <c r="JI54" i="5"/>
  <c r="JJ54" i="5"/>
  <c r="JK54" i="5"/>
  <c r="JL54" i="5"/>
  <c r="JM54" i="5"/>
  <c r="JN54" i="5"/>
  <c r="JO54" i="5"/>
  <c r="JP54" i="5"/>
  <c r="JQ54" i="5"/>
  <c r="JR54" i="5"/>
  <c r="JS54" i="5"/>
  <c r="JT54" i="5"/>
  <c r="JU54" i="5"/>
  <c r="JV54" i="5"/>
  <c r="JW54" i="5"/>
  <c r="JX54" i="5"/>
  <c r="JY54" i="5"/>
  <c r="JZ54" i="5"/>
  <c r="KA54" i="5"/>
  <c r="KB54" i="5"/>
  <c r="KC54" i="5"/>
  <c r="KD54" i="5"/>
  <c r="KE54" i="5"/>
  <c r="KF54" i="5"/>
  <c r="KG54" i="5"/>
  <c r="KH54" i="5"/>
  <c r="KI54" i="5"/>
  <c r="KJ54" i="5"/>
  <c r="KK54" i="5"/>
  <c r="KL54" i="5"/>
  <c r="KM54" i="5"/>
  <c r="KN54" i="5"/>
  <c r="KO54" i="5"/>
  <c r="KP54" i="5"/>
  <c r="KQ54" i="5"/>
  <c r="KR54" i="5"/>
  <c r="KS54" i="5"/>
  <c r="KT54" i="5"/>
  <c r="KU54" i="5"/>
  <c r="KV54" i="5"/>
  <c r="KW54" i="5"/>
  <c r="KX54" i="5"/>
  <c r="KY54" i="5"/>
  <c r="KZ54" i="5"/>
  <c r="LA54" i="5"/>
  <c r="LB54" i="5"/>
  <c r="LC54" i="5"/>
  <c r="LD54" i="5"/>
  <c r="LE54" i="5"/>
  <c r="LF54" i="5"/>
  <c r="LG54" i="5"/>
  <c r="LH54" i="5"/>
  <c r="LI54" i="5"/>
  <c r="LJ54" i="5"/>
  <c r="LK54" i="5"/>
  <c r="LL54" i="5"/>
  <c r="LM54" i="5"/>
  <c r="LN54" i="5"/>
  <c r="LO54" i="5"/>
  <c r="LP54" i="5"/>
  <c r="LQ54" i="5"/>
  <c r="LR54" i="5"/>
  <c r="LS54" i="5"/>
  <c r="LT54" i="5"/>
  <c r="LU54" i="5"/>
  <c r="LV54" i="5"/>
  <c r="JH55" i="5"/>
  <c r="JI55" i="5"/>
  <c r="JJ55" i="5"/>
  <c r="JK55" i="5"/>
  <c r="JL55" i="5"/>
  <c r="JM55" i="5"/>
  <c r="JN55" i="5"/>
  <c r="JO55" i="5"/>
  <c r="JP55" i="5"/>
  <c r="JQ55" i="5"/>
  <c r="JR55" i="5"/>
  <c r="JS55" i="5"/>
  <c r="JT55" i="5"/>
  <c r="JU55" i="5"/>
  <c r="JV55" i="5"/>
  <c r="JW55" i="5"/>
  <c r="JX55" i="5"/>
  <c r="JY55" i="5"/>
  <c r="JZ55" i="5"/>
  <c r="KA55" i="5"/>
  <c r="KB55" i="5"/>
  <c r="KC55" i="5"/>
  <c r="KD55" i="5"/>
  <c r="KE55" i="5"/>
  <c r="KF55" i="5"/>
  <c r="KG55" i="5"/>
  <c r="KH55" i="5"/>
  <c r="KI55" i="5"/>
  <c r="KJ55" i="5"/>
  <c r="KK55" i="5"/>
  <c r="KL55" i="5"/>
  <c r="KM55" i="5"/>
  <c r="KN55" i="5"/>
  <c r="KO55" i="5"/>
  <c r="KP55" i="5"/>
  <c r="KQ55" i="5"/>
  <c r="KR55" i="5"/>
  <c r="KS55" i="5"/>
  <c r="KT55" i="5"/>
  <c r="KU55" i="5"/>
  <c r="KV55" i="5"/>
  <c r="KW55" i="5"/>
  <c r="KX55" i="5"/>
  <c r="KY55" i="5"/>
  <c r="KZ55" i="5"/>
  <c r="LA55" i="5"/>
  <c r="LB55" i="5"/>
  <c r="LC55" i="5"/>
  <c r="LD55" i="5"/>
  <c r="LE55" i="5"/>
  <c r="LF55" i="5"/>
  <c r="LG55" i="5"/>
  <c r="LH55" i="5"/>
  <c r="LI55" i="5"/>
  <c r="LJ55" i="5"/>
  <c r="LK55" i="5"/>
  <c r="LL55" i="5"/>
  <c r="LM55" i="5"/>
  <c r="LN55" i="5"/>
  <c r="LO55" i="5"/>
  <c r="LP55" i="5"/>
  <c r="LQ55" i="5"/>
  <c r="LR55" i="5"/>
  <c r="LS55" i="5"/>
  <c r="LT55" i="5"/>
  <c r="LU55" i="5"/>
  <c r="LV55" i="5"/>
  <c r="JH56" i="5"/>
  <c r="JI56" i="5"/>
  <c r="JJ56" i="5"/>
  <c r="JK56" i="5"/>
  <c r="JL56" i="5"/>
  <c r="JM56" i="5"/>
  <c r="JN56" i="5"/>
  <c r="JO56" i="5"/>
  <c r="JP56" i="5"/>
  <c r="JQ56" i="5"/>
  <c r="JR56" i="5"/>
  <c r="JS56" i="5"/>
  <c r="JT56" i="5"/>
  <c r="JU56" i="5"/>
  <c r="JV56" i="5"/>
  <c r="JW56" i="5"/>
  <c r="JX56" i="5"/>
  <c r="JY56" i="5"/>
  <c r="JZ56" i="5"/>
  <c r="KA56" i="5"/>
  <c r="KB56" i="5"/>
  <c r="KC56" i="5"/>
  <c r="KD56" i="5"/>
  <c r="KE56" i="5"/>
  <c r="KF56" i="5"/>
  <c r="KG56" i="5"/>
  <c r="KH56" i="5"/>
  <c r="KI56" i="5"/>
  <c r="KJ56" i="5"/>
  <c r="KK56" i="5"/>
  <c r="KL56" i="5"/>
  <c r="KM56" i="5"/>
  <c r="KN56" i="5"/>
  <c r="KO56" i="5"/>
  <c r="KP56" i="5"/>
  <c r="KQ56" i="5"/>
  <c r="KR56" i="5"/>
  <c r="KS56" i="5"/>
  <c r="KT56" i="5"/>
  <c r="KU56" i="5"/>
  <c r="KV56" i="5"/>
  <c r="KW56" i="5"/>
  <c r="KX56" i="5"/>
  <c r="KY56" i="5"/>
  <c r="KZ56" i="5"/>
  <c r="LA56" i="5"/>
  <c r="LB56" i="5"/>
  <c r="LC56" i="5"/>
  <c r="LD56" i="5"/>
  <c r="LE56" i="5"/>
  <c r="LF56" i="5"/>
  <c r="LG56" i="5"/>
  <c r="LH56" i="5"/>
  <c r="LI56" i="5"/>
  <c r="LJ56" i="5"/>
  <c r="LK56" i="5"/>
  <c r="LL56" i="5"/>
  <c r="LM56" i="5"/>
  <c r="LN56" i="5"/>
  <c r="LO56" i="5"/>
  <c r="LP56" i="5"/>
  <c r="LQ56" i="5"/>
  <c r="LR56" i="5"/>
  <c r="LS56" i="5"/>
  <c r="LT56" i="5"/>
  <c r="LU56" i="5"/>
  <c r="LV56" i="5"/>
  <c r="JH57" i="5"/>
  <c r="JI57" i="5"/>
  <c r="JJ57" i="5"/>
  <c r="JK57" i="5"/>
  <c r="JL57" i="5"/>
  <c r="JM57" i="5"/>
  <c r="JN57" i="5"/>
  <c r="JO57" i="5"/>
  <c r="JP57" i="5"/>
  <c r="JQ57" i="5"/>
  <c r="JR57" i="5"/>
  <c r="JS57" i="5"/>
  <c r="JT57" i="5"/>
  <c r="JU57" i="5"/>
  <c r="JV57" i="5"/>
  <c r="JW57" i="5"/>
  <c r="JX57" i="5"/>
  <c r="JY57" i="5"/>
  <c r="JZ57" i="5"/>
  <c r="KA57" i="5"/>
  <c r="KB57" i="5"/>
  <c r="KC57" i="5"/>
  <c r="KD57" i="5"/>
  <c r="KE57" i="5"/>
  <c r="KF57" i="5"/>
  <c r="KG57" i="5"/>
  <c r="KH57" i="5"/>
  <c r="KI57" i="5"/>
  <c r="KJ57" i="5"/>
  <c r="KK57" i="5"/>
  <c r="KL57" i="5"/>
  <c r="KM57" i="5"/>
  <c r="KN57" i="5"/>
  <c r="KO57" i="5"/>
  <c r="KP57" i="5"/>
  <c r="KQ57" i="5"/>
  <c r="KR57" i="5"/>
  <c r="KS57" i="5"/>
  <c r="KT57" i="5"/>
  <c r="KU57" i="5"/>
  <c r="KV57" i="5"/>
  <c r="KW57" i="5"/>
  <c r="KX57" i="5"/>
  <c r="KY57" i="5"/>
  <c r="KZ57" i="5"/>
  <c r="LA57" i="5"/>
  <c r="LB57" i="5"/>
  <c r="LC57" i="5"/>
  <c r="LD57" i="5"/>
  <c r="LE57" i="5"/>
  <c r="LF57" i="5"/>
  <c r="LG57" i="5"/>
  <c r="LH57" i="5"/>
  <c r="LI57" i="5"/>
  <c r="LJ57" i="5"/>
  <c r="LK57" i="5"/>
  <c r="LL57" i="5"/>
  <c r="LM57" i="5"/>
  <c r="LN57" i="5"/>
  <c r="LO57" i="5"/>
  <c r="LP57" i="5"/>
  <c r="LQ57" i="5"/>
  <c r="LR57" i="5"/>
  <c r="LS57" i="5"/>
  <c r="LT57" i="5"/>
  <c r="LU57" i="5"/>
  <c r="LV57" i="5"/>
  <c r="JH58" i="5"/>
  <c r="JI58" i="5"/>
  <c r="JJ58" i="5"/>
  <c r="JK58" i="5"/>
  <c r="JL58" i="5"/>
  <c r="JM58" i="5"/>
  <c r="JN58" i="5"/>
  <c r="JO58" i="5"/>
  <c r="JP58" i="5"/>
  <c r="JQ58" i="5"/>
  <c r="JR58" i="5"/>
  <c r="JS58" i="5"/>
  <c r="JT58" i="5"/>
  <c r="JU58" i="5"/>
  <c r="JV58" i="5"/>
  <c r="JW58" i="5"/>
  <c r="JX58" i="5"/>
  <c r="JY58" i="5"/>
  <c r="JZ58" i="5"/>
  <c r="KA58" i="5"/>
  <c r="KB58" i="5"/>
  <c r="KC58" i="5"/>
  <c r="KD58" i="5"/>
  <c r="KE58" i="5"/>
  <c r="KF58" i="5"/>
  <c r="KG58" i="5"/>
  <c r="KH58" i="5"/>
  <c r="KI58" i="5"/>
  <c r="KJ58" i="5"/>
  <c r="KK58" i="5"/>
  <c r="KL58" i="5"/>
  <c r="KM58" i="5"/>
  <c r="KN58" i="5"/>
  <c r="KO58" i="5"/>
  <c r="KP58" i="5"/>
  <c r="KQ58" i="5"/>
  <c r="KR58" i="5"/>
  <c r="KS58" i="5"/>
  <c r="KT58" i="5"/>
  <c r="KU58" i="5"/>
  <c r="KV58" i="5"/>
  <c r="KW58" i="5"/>
  <c r="KX58" i="5"/>
  <c r="KY58" i="5"/>
  <c r="KZ58" i="5"/>
  <c r="LA58" i="5"/>
  <c r="LB58" i="5"/>
  <c r="LC58" i="5"/>
  <c r="LD58" i="5"/>
  <c r="LE58" i="5"/>
  <c r="LF58" i="5"/>
  <c r="LG58" i="5"/>
  <c r="LH58" i="5"/>
  <c r="LI58" i="5"/>
  <c r="LJ58" i="5"/>
  <c r="LK58" i="5"/>
  <c r="LL58" i="5"/>
  <c r="LM58" i="5"/>
  <c r="LN58" i="5"/>
  <c r="LO58" i="5"/>
  <c r="LP58" i="5"/>
  <c r="LQ58" i="5"/>
  <c r="LR58" i="5"/>
  <c r="LS58" i="5"/>
  <c r="LT58" i="5"/>
  <c r="LU58" i="5"/>
  <c r="LV58" i="5"/>
  <c r="JH59" i="5"/>
  <c r="JI59" i="5"/>
  <c r="JJ59" i="5"/>
  <c r="JK59" i="5"/>
  <c r="JL59" i="5"/>
  <c r="JM59" i="5"/>
  <c r="JN59" i="5"/>
  <c r="JO59" i="5"/>
  <c r="JP59" i="5"/>
  <c r="JQ59" i="5"/>
  <c r="JR59" i="5"/>
  <c r="JS59" i="5"/>
  <c r="JT59" i="5"/>
  <c r="JU59" i="5"/>
  <c r="JV59" i="5"/>
  <c r="JW59" i="5"/>
  <c r="JX59" i="5"/>
  <c r="JY59" i="5"/>
  <c r="JZ59" i="5"/>
  <c r="KA59" i="5"/>
  <c r="KB59" i="5"/>
  <c r="KC59" i="5"/>
  <c r="KD59" i="5"/>
  <c r="KE59" i="5"/>
  <c r="KF59" i="5"/>
  <c r="KG59" i="5"/>
  <c r="KH59" i="5"/>
  <c r="KI59" i="5"/>
  <c r="KJ59" i="5"/>
  <c r="KK59" i="5"/>
  <c r="KL59" i="5"/>
  <c r="KM59" i="5"/>
  <c r="KN59" i="5"/>
  <c r="KO59" i="5"/>
  <c r="KP59" i="5"/>
  <c r="KQ59" i="5"/>
  <c r="KR59" i="5"/>
  <c r="KS59" i="5"/>
  <c r="KT59" i="5"/>
  <c r="KU59" i="5"/>
  <c r="KV59" i="5"/>
  <c r="KW59" i="5"/>
  <c r="KX59" i="5"/>
  <c r="KY59" i="5"/>
  <c r="KZ59" i="5"/>
  <c r="LA59" i="5"/>
  <c r="LB59" i="5"/>
  <c r="LC59" i="5"/>
  <c r="LD59" i="5"/>
  <c r="LE59" i="5"/>
  <c r="LF59" i="5"/>
  <c r="LG59" i="5"/>
  <c r="LH59" i="5"/>
  <c r="LI59" i="5"/>
  <c r="LJ59" i="5"/>
  <c r="LK59" i="5"/>
  <c r="LL59" i="5"/>
  <c r="LM59" i="5"/>
  <c r="LN59" i="5"/>
  <c r="LO59" i="5"/>
  <c r="LP59" i="5"/>
  <c r="LQ59" i="5"/>
  <c r="LR59" i="5"/>
  <c r="LS59" i="5"/>
  <c r="LT59" i="5"/>
  <c r="LU59" i="5"/>
  <c r="LV59" i="5"/>
  <c r="JH60" i="5"/>
  <c r="JI60" i="5"/>
  <c r="JJ60" i="5"/>
  <c r="JK60" i="5"/>
  <c r="JL60" i="5"/>
  <c r="JM60" i="5"/>
  <c r="JN60" i="5"/>
  <c r="JO60" i="5"/>
  <c r="JP60" i="5"/>
  <c r="JQ60" i="5"/>
  <c r="JR60" i="5"/>
  <c r="JS60" i="5"/>
  <c r="JT60" i="5"/>
  <c r="JU60" i="5"/>
  <c r="JV60" i="5"/>
  <c r="JW60" i="5"/>
  <c r="JX60" i="5"/>
  <c r="JY60" i="5"/>
  <c r="JZ60" i="5"/>
  <c r="KA60" i="5"/>
  <c r="KB60" i="5"/>
  <c r="KC60" i="5"/>
  <c r="KD60" i="5"/>
  <c r="KE60" i="5"/>
  <c r="KF60" i="5"/>
  <c r="KG60" i="5"/>
  <c r="KH60" i="5"/>
  <c r="KI60" i="5"/>
  <c r="KJ60" i="5"/>
  <c r="KK60" i="5"/>
  <c r="KL60" i="5"/>
  <c r="KM60" i="5"/>
  <c r="KN60" i="5"/>
  <c r="KO60" i="5"/>
  <c r="KP60" i="5"/>
  <c r="KQ60" i="5"/>
  <c r="KR60" i="5"/>
  <c r="KS60" i="5"/>
  <c r="KT60" i="5"/>
  <c r="KU60" i="5"/>
  <c r="KV60" i="5"/>
  <c r="KW60" i="5"/>
  <c r="KX60" i="5"/>
  <c r="KY60" i="5"/>
  <c r="KZ60" i="5"/>
  <c r="LA60" i="5"/>
  <c r="LB60" i="5"/>
  <c r="LC60" i="5"/>
  <c r="LD60" i="5"/>
  <c r="LE60" i="5"/>
  <c r="LF60" i="5"/>
  <c r="LG60" i="5"/>
  <c r="LH60" i="5"/>
  <c r="LI60" i="5"/>
  <c r="LJ60" i="5"/>
  <c r="LK60" i="5"/>
  <c r="LL60" i="5"/>
  <c r="LM60" i="5"/>
  <c r="LN60" i="5"/>
  <c r="LO60" i="5"/>
  <c r="LP60" i="5"/>
  <c r="LQ60" i="5"/>
  <c r="LR60" i="5"/>
  <c r="LS60" i="5"/>
  <c r="LT60" i="5"/>
  <c r="LU60" i="5"/>
  <c r="LV60" i="5"/>
  <c r="JH61" i="5"/>
  <c r="LX61" i="5" s="1" a="1"/>
  <c r="LX61" i="5" s="1"/>
  <c r="JI61" i="5"/>
  <c r="JJ61" i="5"/>
  <c r="JK61" i="5"/>
  <c r="JL61" i="5"/>
  <c r="JM61" i="5"/>
  <c r="JN61" i="5"/>
  <c r="JO61" i="5"/>
  <c r="JP61" i="5"/>
  <c r="JQ61" i="5"/>
  <c r="JR61" i="5"/>
  <c r="JS61" i="5"/>
  <c r="JT61" i="5"/>
  <c r="JU61" i="5"/>
  <c r="JV61" i="5"/>
  <c r="JW61" i="5"/>
  <c r="JX61" i="5"/>
  <c r="JY61" i="5"/>
  <c r="JZ61" i="5"/>
  <c r="KA61" i="5"/>
  <c r="KB61" i="5"/>
  <c r="KC61" i="5"/>
  <c r="KD61" i="5"/>
  <c r="KE61" i="5"/>
  <c r="KF61" i="5"/>
  <c r="KG61" i="5"/>
  <c r="KH61" i="5"/>
  <c r="KI61" i="5"/>
  <c r="KJ61" i="5"/>
  <c r="KK61" i="5"/>
  <c r="KL61" i="5"/>
  <c r="KM61" i="5"/>
  <c r="KN61" i="5"/>
  <c r="KO61" i="5"/>
  <c r="KP61" i="5"/>
  <c r="KQ61" i="5"/>
  <c r="KR61" i="5"/>
  <c r="KS61" i="5"/>
  <c r="KT61" i="5"/>
  <c r="KU61" i="5"/>
  <c r="KV61" i="5"/>
  <c r="KW61" i="5"/>
  <c r="KX61" i="5"/>
  <c r="KY61" i="5"/>
  <c r="KZ61" i="5"/>
  <c r="LA61" i="5"/>
  <c r="LB61" i="5"/>
  <c r="LC61" i="5"/>
  <c r="LD61" i="5"/>
  <c r="LE61" i="5"/>
  <c r="LF61" i="5"/>
  <c r="LG61" i="5"/>
  <c r="LH61" i="5"/>
  <c r="LI61" i="5"/>
  <c r="LJ61" i="5"/>
  <c r="LK61" i="5"/>
  <c r="LL61" i="5"/>
  <c r="LM61" i="5"/>
  <c r="LN61" i="5"/>
  <c r="LO61" i="5"/>
  <c r="LP61" i="5"/>
  <c r="LQ61" i="5"/>
  <c r="LR61" i="5"/>
  <c r="LS61" i="5"/>
  <c r="LT61" i="5"/>
  <c r="LU61" i="5"/>
  <c r="LV61" i="5"/>
  <c r="JH62" i="5"/>
  <c r="JI62" i="5"/>
  <c r="JJ62" i="5"/>
  <c r="JK62" i="5"/>
  <c r="JL62" i="5"/>
  <c r="JM62" i="5"/>
  <c r="JN62" i="5"/>
  <c r="JO62" i="5"/>
  <c r="JP62" i="5"/>
  <c r="JQ62" i="5"/>
  <c r="JR62" i="5"/>
  <c r="JS62" i="5"/>
  <c r="JT62" i="5"/>
  <c r="JU62" i="5"/>
  <c r="JV62" i="5"/>
  <c r="JW62" i="5"/>
  <c r="JX62" i="5"/>
  <c r="JY62" i="5"/>
  <c r="JZ62" i="5"/>
  <c r="KA62" i="5"/>
  <c r="KB62" i="5"/>
  <c r="KC62" i="5"/>
  <c r="KD62" i="5"/>
  <c r="KE62" i="5"/>
  <c r="KF62" i="5"/>
  <c r="KG62" i="5"/>
  <c r="KH62" i="5"/>
  <c r="KI62" i="5"/>
  <c r="KJ62" i="5"/>
  <c r="KK62" i="5"/>
  <c r="KL62" i="5"/>
  <c r="KM62" i="5"/>
  <c r="KN62" i="5"/>
  <c r="KO62" i="5"/>
  <c r="KP62" i="5"/>
  <c r="KQ62" i="5"/>
  <c r="KR62" i="5"/>
  <c r="KS62" i="5"/>
  <c r="KT62" i="5"/>
  <c r="KU62" i="5"/>
  <c r="KV62" i="5"/>
  <c r="KW62" i="5"/>
  <c r="KX62" i="5"/>
  <c r="KY62" i="5"/>
  <c r="KZ62" i="5"/>
  <c r="LA62" i="5"/>
  <c r="LB62" i="5"/>
  <c r="LC62" i="5"/>
  <c r="LD62" i="5"/>
  <c r="LE62" i="5"/>
  <c r="LF62" i="5"/>
  <c r="LG62" i="5"/>
  <c r="LH62" i="5"/>
  <c r="LI62" i="5"/>
  <c r="LJ62" i="5"/>
  <c r="LK62" i="5"/>
  <c r="LL62" i="5"/>
  <c r="LM62" i="5"/>
  <c r="LN62" i="5"/>
  <c r="LO62" i="5"/>
  <c r="LP62" i="5"/>
  <c r="LQ62" i="5"/>
  <c r="LR62" i="5"/>
  <c r="LS62" i="5"/>
  <c r="LT62" i="5"/>
  <c r="LU62" i="5"/>
  <c r="LV62" i="5"/>
  <c r="JH63" i="5"/>
  <c r="JI63" i="5"/>
  <c r="JJ63" i="5"/>
  <c r="JK63" i="5"/>
  <c r="JL63" i="5"/>
  <c r="JM63" i="5"/>
  <c r="JN63" i="5"/>
  <c r="JO63" i="5"/>
  <c r="JP63" i="5"/>
  <c r="JQ63" i="5"/>
  <c r="JR63" i="5"/>
  <c r="JS63" i="5"/>
  <c r="JT63" i="5"/>
  <c r="JU63" i="5"/>
  <c r="JV63" i="5"/>
  <c r="JW63" i="5"/>
  <c r="JX63" i="5"/>
  <c r="JY63" i="5"/>
  <c r="JZ63" i="5"/>
  <c r="KA63" i="5"/>
  <c r="KB63" i="5"/>
  <c r="KC63" i="5"/>
  <c r="KD63" i="5"/>
  <c r="KE63" i="5"/>
  <c r="KF63" i="5"/>
  <c r="KG63" i="5"/>
  <c r="KH63" i="5"/>
  <c r="KI63" i="5"/>
  <c r="KJ63" i="5"/>
  <c r="KK63" i="5"/>
  <c r="KL63" i="5"/>
  <c r="KM63" i="5"/>
  <c r="KN63" i="5"/>
  <c r="KO63" i="5"/>
  <c r="KP63" i="5"/>
  <c r="KQ63" i="5"/>
  <c r="KR63" i="5"/>
  <c r="KS63" i="5"/>
  <c r="KT63" i="5"/>
  <c r="KU63" i="5"/>
  <c r="KV63" i="5"/>
  <c r="KW63" i="5"/>
  <c r="KX63" i="5"/>
  <c r="KY63" i="5"/>
  <c r="KZ63" i="5"/>
  <c r="LA63" i="5"/>
  <c r="LB63" i="5"/>
  <c r="LC63" i="5"/>
  <c r="LD63" i="5"/>
  <c r="LE63" i="5"/>
  <c r="LF63" i="5"/>
  <c r="LG63" i="5"/>
  <c r="LH63" i="5"/>
  <c r="LI63" i="5"/>
  <c r="LJ63" i="5"/>
  <c r="LK63" i="5"/>
  <c r="LL63" i="5"/>
  <c r="LM63" i="5"/>
  <c r="LN63" i="5"/>
  <c r="LO63" i="5"/>
  <c r="LP63" i="5"/>
  <c r="LQ63" i="5"/>
  <c r="LR63" i="5"/>
  <c r="LS63" i="5"/>
  <c r="LT63" i="5"/>
  <c r="LU63" i="5"/>
  <c r="LV63" i="5"/>
  <c r="JH64" i="5"/>
  <c r="JI64" i="5"/>
  <c r="JJ64" i="5"/>
  <c r="JK64" i="5"/>
  <c r="JL64" i="5"/>
  <c r="JM64" i="5"/>
  <c r="JN64" i="5"/>
  <c r="JO64" i="5"/>
  <c r="JP64" i="5"/>
  <c r="JQ64" i="5"/>
  <c r="JR64" i="5"/>
  <c r="JS64" i="5"/>
  <c r="JT64" i="5"/>
  <c r="JU64" i="5"/>
  <c r="JV64" i="5"/>
  <c r="JW64" i="5"/>
  <c r="JX64" i="5"/>
  <c r="JY64" i="5"/>
  <c r="JZ64" i="5"/>
  <c r="KA64" i="5"/>
  <c r="KB64" i="5"/>
  <c r="KC64" i="5"/>
  <c r="KD64" i="5"/>
  <c r="KE64" i="5"/>
  <c r="KF64" i="5"/>
  <c r="KG64" i="5"/>
  <c r="KH64" i="5"/>
  <c r="KI64" i="5"/>
  <c r="KJ64" i="5"/>
  <c r="KK64" i="5"/>
  <c r="KL64" i="5"/>
  <c r="KM64" i="5"/>
  <c r="KN64" i="5"/>
  <c r="KO64" i="5"/>
  <c r="KP64" i="5"/>
  <c r="KQ64" i="5"/>
  <c r="KR64" i="5"/>
  <c r="KS64" i="5"/>
  <c r="KT64" i="5"/>
  <c r="KU64" i="5"/>
  <c r="KV64" i="5"/>
  <c r="KW64" i="5"/>
  <c r="KX64" i="5"/>
  <c r="KY64" i="5"/>
  <c r="KZ64" i="5"/>
  <c r="LA64" i="5"/>
  <c r="LB64" i="5"/>
  <c r="LC64" i="5"/>
  <c r="LD64" i="5"/>
  <c r="LE64" i="5"/>
  <c r="LF64" i="5"/>
  <c r="LG64" i="5"/>
  <c r="LH64" i="5"/>
  <c r="LI64" i="5"/>
  <c r="LJ64" i="5"/>
  <c r="LK64" i="5"/>
  <c r="LL64" i="5"/>
  <c r="LM64" i="5"/>
  <c r="LN64" i="5"/>
  <c r="LO64" i="5"/>
  <c r="LP64" i="5"/>
  <c r="LQ64" i="5"/>
  <c r="LR64" i="5"/>
  <c r="LS64" i="5"/>
  <c r="LT64" i="5"/>
  <c r="LU64" i="5"/>
  <c r="LV64" i="5"/>
  <c r="JH65" i="5"/>
  <c r="JI65" i="5"/>
  <c r="JJ65" i="5"/>
  <c r="JK65" i="5"/>
  <c r="JL65" i="5"/>
  <c r="JM65" i="5"/>
  <c r="JN65" i="5"/>
  <c r="JO65" i="5"/>
  <c r="JP65" i="5"/>
  <c r="JQ65" i="5"/>
  <c r="JR65" i="5"/>
  <c r="JS65" i="5"/>
  <c r="JT65" i="5"/>
  <c r="JU65" i="5"/>
  <c r="JV65" i="5"/>
  <c r="JW65" i="5"/>
  <c r="JX65" i="5"/>
  <c r="JY65" i="5"/>
  <c r="JZ65" i="5"/>
  <c r="KA65" i="5"/>
  <c r="KB65" i="5"/>
  <c r="KC65" i="5"/>
  <c r="KD65" i="5"/>
  <c r="KE65" i="5"/>
  <c r="KF65" i="5"/>
  <c r="KG65" i="5"/>
  <c r="KH65" i="5"/>
  <c r="KI65" i="5"/>
  <c r="KJ65" i="5"/>
  <c r="KK65" i="5"/>
  <c r="KL65" i="5"/>
  <c r="KM65" i="5"/>
  <c r="KN65" i="5"/>
  <c r="KO65" i="5"/>
  <c r="KP65" i="5"/>
  <c r="KQ65" i="5"/>
  <c r="KR65" i="5"/>
  <c r="KS65" i="5"/>
  <c r="KT65" i="5"/>
  <c r="KU65" i="5"/>
  <c r="KV65" i="5"/>
  <c r="KW65" i="5"/>
  <c r="KX65" i="5"/>
  <c r="KY65" i="5"/>
  <c r="KZ65" i="5"/>
  <c r="LA65" i="5"/>
  <c r="LB65" i="5"/>
  <c r="LC65" i="5"/>
  <c r="LD65" i="5"/>
  <c r="LE65" i="5"/>
  <c r="LF65" i="5"/>
  <c r="LG65" i="5"/>
  <c r="LH65" i="5"/>
  <c r="LI65" i="5"/>
  <c r="LJ65" i="5"/>
  <c r="LK65" i="5"/>
  <c r="LL65" i="5"/>
  <c r="LM65" i="5"/>
  <c r="LN65" i="5"/>
  <c r="LO65" i="5"/>
  <c r="LP65" i="5"/>
  <c r="LQ65" i="5"/>
  <c r="LR65" i="5"/>
  <c r="LS65" i="5"/>
  <c r="LT65" i="5"/>
  <c r="LU65" i="5"/>
  <c r="LV65" i="5"/>
  <c r="JH66" i="5"/>
  <c r="JI66" i="5"/>
  <c r="JJ66" i="5"/>
  <c r="JK66" i="5"/>
  <c r="JL66" i="5"/>
  <c r="JM66" i="5"/>
  <c r="JN66" i="5"/>
  <c r="JO66" i="5"/>
  <c r="JP66" i="5"/>
  <c r="JQ66" i="5"/>
  <c r="JR66" i="5"/>
  <c r="JS66" i="5"/>
  <c r="JT66" i="5"/>
  <c r="JU66" i="5"/>
  <c r="JV66" i="5"/>
  <c r="JW66" i="5"/>
  <c r="JX66" i="5"/>
  <c r="JY66" i="5"/>
  <c r="JZ66" i="5"/>
  <c r="KA66" i="5"/>
  <c r="KB66" i="5"/>
  <c r="KC66" i="5"/>
  <c r="KD66" i="5"/>
  <c r="KE66" i="5"/>
  <c r="KF66" i="5"/>
  <c r="KG66" i="5"/>
  <c r="KH66" i="5"/>
  <c r="KI66" i="5"/>
  <c r="KJ66" i="5"/>
  <c r="KK66" i="5"/>
  <c r="KL66" i="5"/>
  <c r="KM66" i="5"/>
  <c r="KN66" i="5"/>
  <c r="KO66" i="5"/>
  <c r="KP66" i="5"/>
  <c r="KQ66" i="5"/>
  <c r="KR66" i="5"/>
  <c r="KS66" i="5"/>
  <c r="KT66" i="5"/>
  <c r="KU66" i="5"/>
  <c r="KV66" i="5"/>
  <c r="KW66" i="5"/>
  <c r="KX66" i="5"/>
  <c r="KY66" i="5"/>
  <c r="KZ66" i="5"/>
  <c r="LA66" i="5"/>
  <c r="LB66" i="5"/>
  <c r="LC66" i="5"/>
  <c r="LD66" i="5"/>
  <c r="LE66" i="5"/>
  <c r="LF66" i="5"/>
  <c r="LG66" i="5"/>
  <c r="LH66" i="5"/>
  <c r="LI66" i="5"/>
  <c r="LJ66" i="5"/>
  <c r="LK66" i="5"/>
  <c r="LL66" i="5"/>
  <c r="LM66" i="5"/>
  <c r="LN66" i="5"/>
  <c r="LO66" i="5"/>
  <c r="LP66" i="5"/>
  <c r="LQ66" i="5"/>
  <c r="LR66" i="5"/>
  <c r="LS66" i="5"/>
  <c r="LT66" i="5"/>
  <c r="LU66" i="5"/>
  <c r="LV66" i="5"/>
  <c r="JH67" i="5"/>
  <c r="JI67" i="5"/>
  <c r="JJ67" i="5"/>
  <c r="JK67" i="5"/>
  <c r="JL67" i="5"/>
  <c r="JM67" i="5"/>
  <c r="JN67" i="5"/>
  <c r="JO67" i="5"/>
  <c r="JP67" i="5"/>
  <c r="JQ67" i="5"/>
  <c r="JR67" i="5"/>
  <c r="JS67" i="5"/>
  <c r="JT67" i="5"/>
  <c r="JU67" i="5"/>
  <c r="JV67" i="5"/>
  <c r="JW67" i="5"/>
  <c r="JX67" i="5"/>
  <c r="JY67" i="5"/>
  <c r="JZ67" i="5"/>
  <c r="KA67" i="5"/>
  <c r="KB67" i="5"/>
  <c r="KC67" i="5"/>
  <c r="KD67" i="5"/>
  <c r="KE67" i="5"/>
  <c r="KF67" i="5"/>
  <c r="KG67" i="5"/>
  <c r="KH67" i="5"/>
  <c r="KI67" i="5"/>
  <c r="KJ67" i="5"/>
  <c r="KK67" i="5"/>
  <c r="KL67" i="5"/>
  <c r="KM67" i="5"/>
  <c r="KN67" i="5"/>
  <c r="KO67" i="5"/>
  <c r="KP67" i="5"/>
  <c r="KQ67" i="5"/>
  <c r="KR67" i="5"/>
  <c r="KS67" i="5"/>
  <c r="KT67" i="5"/>
  <c r="KU67" i="5"/>
  <c r="KV67" i="5"/>
  <c r="KW67" i="5"/>
  <c r="KX67" i="5"/>
  <c r="KY67" i="5"/>
  <c r="KZ67" i="5"/>
  <c r="LA67" i="5"/>
  <c r="LB67" i="5"/>
  <c r="LC67" i="5"/>
  <c r="LD67" i="5"/>
  <c r="LE67" i="5"/>
  <c r="LF67" i="5"/>
  <c r="LG67" i="5"/>
  <c r="LH67" i="5"/>
  <c r="LI67" i="5"/>
  <c r="LJ67" i="5"/>
  <c r="LK67" i="5"/>
  <c r="LL67" i="5"/>
  <c r="LM67" i="5"/>
  <c r="LN67" i="5"/>
  <c r="LO67" i="5"/>
  <c r="LP67" i="5"/>
  <c r="LQ67" i="5"/>
  <c r="LR67" i="5"/>
  <c r="LS67" i="5"/>
  <c r="LT67" i="5"/>
  <c r="LU67" i="5"/>
  <c r="LV67" i="5"/>
  <c r="JH68" i="5"/>
  <c r="JI68" i="5"/>
  <c r="JJ68" i="5"/>
  <c r="JK68" i="5"/>
  <c r="JL68" i="5"/>
  <c r="JM68" i="5"/>
  <c r="JN68" i="5"/>
  <c r="JO68" i="5"/>
  <c r="JP68" i="5"/>
  <c r="JQ68" i="5"/>
  <c r="JR68" i="5"/>
  <c r="JS68" i="5"/>
  <c r="JT68" i="5"/>
  <c r="JU68" i="5"/>
  <c r="JV68" i="5"/>
  <c r="JW68" i="5"/>
  <c r="JX68" i="5"/>
  <c r="JY68" i="5"/>
  <c r="JZ68" i="5"/>
  <c r="KA68" i="5"/>
  <c r="KB68" i="5"/>
  <c r="KC68" i="5"/>
  <c r="KD68" i="5"/>
  <c r="KE68" i="5"/>
  <c r="KF68" i="5"/>
  <c r="KG68" i="5"/>
  <c r="KH68" i="5"/>
  <c r="KI68" i="5"/>
  <c r="KJ68" i="5"/>
  <c r="KK68" i="5"/>
  <c r="KL68" i="5"/>
  <c r="KM68" i="5"/>
  <c r="KN68" i="5"/>
  <c r="KO68" i="5"/>
  <c r="KP68" i="5"/>
  <c r="KQ68" i="5"/>
  <c r="KR68" i="5"/>
  <c r="KS68" i="5"/>
  <c r="KT68" i="5"/>
  <c r="KU68" i="5"/>
  <c r="KV68" i="5"/>
  <c r="KW68" i="5"/>
  <c r="KX68" i="5"/>
  <c r="KY68" i="5"/>
  <c r="KZ68" i="5"/>
  <c r="LA68" i="5"/>
  <c r="LB68" i="5"/>
  <c r="LC68" i="5"/>
  <c r="LD68" i="5"/>
  <c r="LE68" i="5"/>
  <c r="LF68" i="5"/>
  <c r="LG68" i="5"/>
  <c r="LH68" i="5"/>
  <c r="LI68" i="5"/>
  <c r="LJ68" i="5"/>
  <c r="LK68" i="5"/>
  <c r="LL68" i="5"/>
  <c r="LM68" i="5"/>
  <c r="LN68" i="5"/>
  <c r="LO68" i="5"/>
  <c r="LP68" i="5"/>
  <c r="LQ68" i="5"/>
  <c r="LR68" i="5"/>
  <c r="LS68" i="5"/>
  <c r="LT68" i="5"/>
  <c r="LU68" i="5"/>
  <c r="LV68" i="5"/>
  <c r="JH69" i="5"/>
  <c r="JI69" i="5"/>
  <c r="JJ69" i="5"/>
  <c r="JK69" i="5"/>
  <c r="JL69" i="5"/>
  <c r="JM69" i="5"/>
  <c r="JN69" i="5"/>
  <c r="JO69" i="5"/>
  <c r="JP69" i="5"/>
  <c r="JQ69" i="5"/>
  <c r="JR69" i="5"/>
  <c r="JS69" i="5"/>
  <c r="JT69" i="5"/>
  <c r="JU69" i="5"/>
  <c r="JV69" i="5"/>
  <c r="JW69" i="5"/>
  <c r="JX69" i="5"/>
  <c r="JY69" i="5"/>
  <c r="JZ69" i="5"/>
  <c r="KA69" i="5"/>
  <c r="KB69" i="5"/>
  <c r="KC69" i="5"/>
  <c r="KD69" i="5"/>
  <c r="KE69" i="5"/>
  <c r="KF69" i="5"/>
  <c r="KG69" i="5"/>
  <c r="KH69" i="5"/>
  <c r="KI69" i="5"/>
  <c r="KJ69" i="5"/>
  <c r="KK69" i="5"/>
  <c r="KL69" i="5"/>
  <c r="KM69" i="5"/>
  <c r="KN69" i="5"/>
  <c r="KO69" i="5"/>
  <c r="KP69" i="5"/>
  <c r="KQ69" i="5"/>
  <c r="KR69" i="5"/>
  <c r="KS69" i="5"/>
  <c r="KT69" i="5"/>
  <c r="KU69" i="5"/>
  <c r="KV69" i="5"/>
  <c r="KW69" i="5"/>
  <c r="KX69" i="5"/>
  <c r="KY69" i="5"/>
  <c r="KZ69" i="5"/>
  <c r="LA69" i="5"/>
  <c r="LB69" i="5"/>
  <c r="LC69" i="5"/>
  <c r="LD69" i="5"/>
  <c r="LE69" i="5"/>
  <c r="LF69" i="5"/>
  <c r="LG69" i="5"/>
  <c r="LH69" i="5"/>
  <c r="LI69" i="5"/>
  <c r="LJ69" i="5"/>
  <c r="LK69" i="5"/>
  <c r="LL69" i="5"/>
  <c r="LM69" i="5"/>
  <c r="LN69" i="5"/>
  <c r="LO69" i="5"/>
  <c r="LP69" i="5"/>
  <c r="LQ69" i="5"/>
  <c r="LR69" i="5"/>
  <c r="LS69" i="5"/>
  <c r="LT69" i="5"/>
  <c r="LU69" i="5"/>
  <c r="LV69" i="5"/>
  <c r="JH70" i="5"/>
  <c r="JI70" i="5"/>
  <c r="JJ70" i="5"/>
  <c r="JK70" i="5"/>
  <c r="JL70" i="5"/>
  <c r="JM70" i="5"/>
  <c r="JN70" i="5"/>
  <c r="JO70" i="5"/>
  <c r="JP70" i="5"/>
  <c r="JQ70" i="5"/>
  <c r="JR70" i="5"/>
  <c r="JS70" i="5"/>
  <c r="JT70" i="5"/>
  <c r="JU70" i="5"/>
  <c r="JV70" i="5"/>
  <c r="JW70" i="5"/>
  <c r="JX70" i="5"/>
  <c r="JY70" i="5"/>
  <c r="JZ70" i="5"/>
  <c r="KA70" i="5"/>
  <c r="KB70" i="5"/>
  <c r="KC70" i="5"/>
  <c r="KD70" i="5"/>
  <c r="KE70" i="5"/>
  <c r="KF70" i="5"/>
  <c r="KG70" i="5"/>
  <c r="KH70" i="5"/>
  <c r="KI70" i="5"/>
  <c r="KJ70" i="5"/>
  <c r="KK70" i="5"/>
  <c r="KL70" i="5"/>
  <c r="KM70" i="5"/>
  <c r="KN70" i="5"/>
  <c r="KO70" i="5"/>
  <c r="KP70" i="5"/>
  <c r="KQ70" i="5"/>
  <c r="KR70" i="5"/>
  <c r="KS70" i="5"/>
  <c r="KT70" i="5"/>
  <c r="KU70" i="5"/>
  <c r="KV70" i="5"/>
  <c r="KW70" i="5"/>
  <c r="KX70" i="5"/>
  <c r="KY70" i="5"/>
  <c r="KZ70" i="5"/>
  <c r="LA70" i="5"/>
  <c r="LB70" i="5"/>
  <c r="LC70" i="5"/>
  <c r="LD70" i="5"/>
  <c r="LE70" i="5"/>
  <c r="LF70" i="5"/>
  <c r="LG70" i="5"/>
  <c r="LH70" i="5"/>
  <c r="LI70" i="5"/>
  <c r="LJ70" i="5"/>
  <c r="LK70" i="5"/>
  <c r="LL70" i="5"/>
  <c r="LM70" i="5"/>
  <c r="LN70" i="5"/>
  <c r="LO70" i="5"/>
  <c r="LP70" i="5"/>
  <c r="LQ70" i="5"/>
  <c r="LR70" i="5"/>
  <c r="LS70" i="5"/>
  <c r="LT70" i="5"/>
  <c r="LU70" i="5"/>
  <c r="LV70" i="5"/>
  <c r="JH71" i="5"/>
  <c r="JI71" i="5"/>
  <c r="JJ71" i="5"/>
  <c r="JK71" i="5"/>
  <c r="JL71" i="5"/>
  <c r="JM71" i="5"/>
  <c r="JN71" i="5"/>
  <c r="JO71" i="5"/>
  <c r="JP71" i="5"/>
  <c r="JQ71" i="5"/>
  <c r="JR71" i="5"/>
  <c r="JS71" i="5"/>
  <c r="JT71" i="5"/>
  <c r="JU71" i="5"/>
  <c r="JV71" i="5"/>
  <c r="JW71" i="5"/>
  <c r="JX71" i="5"/>
  <c r="JY71" i="5"/>
  <c r="JZ71" i="5"/>
  <c r="KA71" i="5"/>
  <c r="KB71" i="5"/>
  <c r="KC71" i="5"/>
  <c r="KD71" i="5"/>
  <c r="KE71" i="5"/>
  <c r="KF71" i="5"/>
  <c r="KG71" i="5"/>
  <c r="KH71" i="5"/>
  <c r="KI71" i="5"/>
  <c r="KJ71" i="5"/>
  <c r="KK71" i="5"/>
  <c r="KL71" i="5"/>
  <c r="KM71" i="5"/>
  <c r="KN71" i="5"/>
  <c r="KO71" i="5"/>
  <c r="KP71" i="5"/>
  <c r="KQ71" i="5"/>
  <c r="KR71" i="5"/>
  <c r="KS71" i="5"/>
  <c r="KT71" i="5"/>
  <c r="KU71" i="5"/>
  <c r="KV71" i="5"/>
  <c r="KW71" i="5"/>
  <c r="KX71" i="5"/>
  <c r="KY71" i="5"/>
  <c r="KZ71" i="5"/>
  <c r="LA71" i="5"/>
  <c r="LB71" i="5"/>
  <c r="LC71" i="5"/>
  <c r="LD71" i="5"/>
  <c r="LE71" i="5"/>
  <c r="LF71" i="5"/>
  <c r="LG71" i="5"/>
  <c r="LH71" i="5"/>
  <c r="LI71" i="5"/>
  <c r="LJ71" i="5"/>
  <c r="LK71" i="5"/>
  <c r="LL71" i="5"/>
  <c r="LM71" i="5"/>
  <c r="LN71" i="5"/>
  <c r="LO71" i="5"/>
  <c r="LP71" i="5"/>
  <c r="LQ71" i="5"/>
  <c r="LR71" i="5"/>
  <c r="LS71" i="5"/>
  <c r="LT71" i="5"/>
  <c r="LU71" i="5"/>
  <c r="LV71" i="5"/>
  <c r="JH72" i="5"/>
  <c r="JI72" i="5"/>
  <c r="JJ72" i="5"/>
  <c r="JK72" i="5"/>
  <c r="JL72" i="5"/>
  <c r="JM72" i="5"/>
  <c r="JN72" i="5"/>
  <c r="JO72" i="5"/>
  <c r="JP72" i="5"/>
  <c r="JQ72" i="5"/>
  <c r="JR72" i="5"/>
  <c r="JS72" i="5"/>
  <c r="JT72" i="5"/>
  <c r="JU72" i="5"/>
  <c r="JV72" i="5"/>
  <c r="JW72" i="5"/>
  <c r="JX72" i="5"/>
  <c r="JY72" i="5"/>
  <c r="JZ72" i="5"/>
  <c r="KA72" i="5"/>
  <c r="KB72" i="5"/>
  <c r="KC72" i="5"/>
  <c r="KD72" i="5"/>
  <c r="KE72" i="5"/>
  <c r="KF72" i="5"/>
  <c r="KG72" i="5"/>
  <c r="KH72" i="5"/>
  <c r="KI72" i="5"/>
  <c r="KJ72" i="5"/>
  <c r="KK72" i="5"/>
  <c r="KL72" i="5"/>
  <c r="KM72" i="5"/>
  <c r="KN72" i="5"/>
  <c r="KO72" i="5"/>
  <c r="KP72" i="5"/>
  <c r="KQ72" i="5"/>
  <c r="KR72" i="5"/>
  <c r="KS72" i="5"/>
  <c r="KT72" i="5"/>
  <c r="KU72" i="5"/>
  <c r="KV72" i="5"/>
  <c r="KW72" i="5"/>
  <c r="KX72" i="5"/>
  <c r="KY72" i="5"/>
  <c r="KZ72" i="5"/>
  <c r="LA72" i="5"/>
  <c r="LB72" i="5"/>
  <c r="LC72" i="5"/>
  <c r="LD72" i="5"/>
  <c r="LE72" i="5"/>
  <c r="LF72" i="5"/>
  <c r="LG72" i="5"/>
  <c r="LH72" i="5"/>
  <c r="LI72" i="5"/>
  <c r="LJ72" i="5"/>
  <c r="LK72" i="5"/>
  <c r="LL72" i="5"/>
  <c r="LM72" i="5"/>
  <c r="LN72" i="5"/>
  <c r="LO72" i="5"/>
  <c r="LP72" i="5"/>
  <c r="LQ72" i="5"/>
  <c r="LR72" i="5"/>
  <c r="LS72" i="5"/>
  <c r="LT72" i="5"/>
  <c r="LU72" i="5"/>
  <c r="LV72" i="5"/>
  <c r="JH73" i="5"/>
  <c r="JI73" i="5"/>
  <c r="JJ73" i="5"/>
  <c r="JK73" i="5"/>
  <c r="JL73" i="5"/>
  <c r="JM73" i="5"/>
  <c r="JN73" i="5"/>
  <c r="JO73" i="5"/>
  <c r="JP73" i="5"/>
  <c r="JQ73" i="5"/>
  <c r="JR73" i="5"/>
  <c r="JS73" i="5"/>
  <c r="JT73" i="5"/>
  <c r="JU73" i="5"/>
  <c r="JV73" i="5"/>
  <c r="JW73" i="5"/>
  <c r="JX73" i="5"/>
  <c r="JY73" i="5"/>
  <c r="JZ73" i="5"/>
  <c r="KA73" i="5"/>
  <c r="KB73" i="5"/>
  <c r="KC73" i="5"/>
  <c r="KD73" i="5"/>
  <c r="KE73" i="5"/>
  <c r="KF73" i="5"/>
  <c r="KG73" i="5"/>
  <c r="KH73" i="5"/>
  <c r="KI73" i="5"/>
  <c r="KJ73" i="5"/>
  <c r="KK73" i="5"/>
  <c r="KL73" i="5"/>
  <c r="KM73" i="5"/>
  <c r="KN73" i="5"/>
  <c r="KO73" i="5"/>
  <c r="KP73" i="5"/>
  <c r="KQ73" i="5"/>
  <c r="KR73" i="5"/>
  <c r="KS73" i="5"/>
  <c r="KT73" i="5"/>
  <c r="KU73" i="5"/>
  <c r="KV73" i="5"/>
  <c r="KW73" i="5"/>
  <c r="KX73" i="5"/>
  <c r="KY73" i="5"/>
  <c r="KZ73" i="5"/>
  <c r="LA73" i="5"/>
  <c r="LB73" i="5"/>
  <c r="LC73" i="5"/>
  <c r="LD73" i="5"/>
  <c r="LE73" i="5"/>
  <c r="LF73" i="5"/>
  <c r="LG73" i="5"/>
  <c r="LH73" i="5"/>
  <c r="LI73" i="5"/>
  <c r="LJ73" i="5"/>
  <c r="LK73" i="5"/>
  <c r="LL73" i="5"/>
  <c r="LM73" i="5"/>
  <c r="LN73" i="5"/>
  <c r="LO73" i="5"/>
  <c r="LP73" i="5"/>
  <c r="LQ73" i="5"/>
  <c r="LR73" i="5"/>
  <c r="LS73" i="5"/>
  <c r="LT73" i="5"/>
  <c r="LU73" i="5"/>
  <c r="LV73" i="5"/>
  <c r="JH74" i="5"/>
  <c r="JI74" i="5"/>
  <c r="JJ74" i="5"/>
  <c r="JK74" i="5"/>
  <c r="JL74" i="5"/>
  <c r="JM74" i="5"/>
  <c r="JN74" i="5"/>
  <c r="JO74" i="5"/>
  <c r="JP74" i="5"/>
  <c r="JQ74" i="5"/>
  <c r="JR74" i="5"/>
  <c r="JS74" i="5"/>
  <c r="JT74" i="5"/>
  <c r="JU74" i="5"/>
  <c r="JV74" i="5"/>
  <c r="JW74" i="5"/>
  <c r="JX74" i="5"/>
  <c r="JY74" i="5"/>
  <c r="JZ74" i="5"/>
  <c r="KA74" i="5"/>
  <c r="KB74" i="5"/>
  <c r="KC74" i="5"/>
  <c r="KD74" i="5"/>
  <c r="KE74" i="5"/>
  <c r="KF74" i="5"/>
  <c r="KG74" i="5"/>
  <c r="KH74" i="5"/>
  <c r="KI74" i="5"/>
  <c r="KJ74" i="5"/>
  <c r="KK74" i="5"/>
  <c r="KL74" i="5"/>
  <c r="KM74" i="5"/>
  <c r="KN74" i="5"/>
  <c r="KO74" i="5"/>
  <c r="KP74" i="5"/>
  <c r="KQ74" i="5"/>
  <c r="KR74" i="5"/>
  <c r="KS74" i="5"/>
  <c r="KT74" i="5"/>
  <c r="KU74" i="5"/>
  <c r="KV74" i="5"/>
  <c r="KW74" i="5"/>
  <c r="KX74" i="5"/>
  <c r="KY74" i="5"/>
  <c r="KZ74" i="5"/>
  <c r="LA74" i="5"/>
  <c r="LB74" i="5"/>
  <c r="LC74" i="5"/>
  <c r="LD74" i="5"/>
  <c r="LE74" i="5"/>
  <c r="LF74" i="5"/>
  <c r="LG74" i="5"/>
  <c r="LH74" i="5"/>
  <c r="LI74" i="5"/>
  <c r="LJ74" i="5"/>
  <c r="LK74" i="5"/>
  <c r="LL74" i="5"/>
  <c r="LM74" i="5"/>
  <c r="LN74" i="5"/>
  <c r="LO74" i="5"/>
  <c r="LP74" i="5"/>
  <c r="LQ74" i="5"/>
  <c r="LR74" i="5"/>
  <c r="LS74" i="5"/>
  <c r="LT74" i="5"/>
  <c r="LU74" i="5"/>
  <c r="LV74" i="5"/>
  <c r="JH75" i="5"/>
  <c r="JI75" i="5"/>
  <c r="JJ75" i="5"/>
  <c r="JK75" i="5"/>
  <c r="JL75" i="5"/>
  <c r="JM75" i="5"/>
  <c r="JN75" i="5"/>
  <c r="JO75" i="5"/>
  <c r="JP75" i="5"/>
  <c r="JQ75" i="5"/>
  <c r="JR75" i="5"/>
  <c r="JS75" i="5"/>
  <c r="JT75" i="5"/>
  <c r="JU75" i="5"/>
  <c r="JV75" i="5"/>
  <c r="JW75" i="5"/>
  <c r="JX75" i="5"/>
  <c r="JY75" i="5"/>
  <c r="JZ75" i="5"/>
  <c r="KA75" i="5"/>
  <c r="KB75" i="5"/>
  <c r="KC75" i="5"/>
  <c r="KD75" i="5"/>
  <c r="KE75" i="5"/>
  <c r="KF75" i="5"/>
  <c r="KG75" i="5"/>
  <c r="KH75" i="5"/>
  <c r="KI75" i="5"/>
  <c r="KJ75" i="5"/>
  <c r="KK75" i="5"/>
  <c r="KL75" i="5"/>
  <c r="KM75" i="5"/>
  <c r="KN75" i="5"/>
  <c r="KO75" i="5"/>
  <c r="KP75" i="5"/>
  <c r="KQ75" i="5"/>
  <c r="KR75" i="5"/>
  <c r="KS75" i="5"/>
  <c r="KT75" i="5"/>
  <c r="KU75" i="5"/>
  <c r="KV75" i="5"/>
  <c r="KW75" i="5"/>
  <c r="KX75" i="5"/>
  <c r="KY75" i="5"/>
  <c r="KZ75" i="5"/>
  <c r="LA75" i="5"/>
  <c r="LB75" i="5"/>
  <c r="LC75" i="5"/>
  <c r="LD75" i="5"/>
  <c r="LE75" i="5"/>
  <c r="LF75" i="5"/>
  <c r="LG75" i="5"/>
  <c r="LH75" i="5"/>
  <c r="LI75" i="5"/>
  <c r="LJ75" i="5"/>
  <c r="LK75" i="5"/>
  <c r="LL75" i="5"/>
  <c r="LM75" i="5"/>
  <c r="LN75" i="5"/>
  <c r="LO75" i="5"/>
  <c r="LP75" i="5"/>
  <c r="LQ75" i="5"/>
  <c r="LR75" i="5"/>
  <c r="LS75" i="5"/>
  <c r="LT75" i="5"/>
  <c r="LU75" i="5"/>
  <c r="LV75" i="5"/>
  <c r="JH76" i="5"/>
  <c r="JI76" i="5"/>
  <c r="JJ76" i="5"/>
  <c r="JK76" i="5"/>
  <c r="JL76" i="5"/>
  <c r="JM76" i="5"/>
  <c r="JN76" i="5"/>
  <c r="JO76" i="5"/>
  <c r="JP76" i="5"/>
  <c r="JQ76" i="5"/>
  <c r="JR76" i="5"/>
  <c r="JS76" i="5"/>
  <c r="JT76" i="5"/>
  <c r="JU76" i="5"/>
  <c r="JV76" i="5"/>
  <c r="JW76" i="5"/>
  <c r="JX76" i="5"/>
  <c r="JY76" i="5"/>
  <c r="JZ76" i="5"/>
  <c r="KA76" i="5"/>
  <c r="KB76" i="5"/>
  <c r="KC76" i="5"/>
  <c r="KD76" i="5"/>
  <c r="KE76" i="5"/>
  <c r="KF76" i="5"/>
  <c r="KG76" i="5"/>
  <c r="KH76" i="5"/>
  <c r="KI76" i="5"/>
  <c r="KJ76" i="5"/>
  <c r="KK76" i="5"/>
  <c r="KL76" i="5"/>
  <c r="KM76" i="5"/>
  <c r="KN76" i="5"/>
  <c r="KO76" i="5"/>
  <c r="KP76" i="5"/>
  <c r="KQ76" i="5"/>
  <c r="KR76" i="5"/>
  <c r="KS76" i="5"/>
  <c r="KT76" i="5"/>
  <c r="KU76" i="5"/>
  <c r="KV76" i="5"/>
  <c r="KW76" i="5"/>
  <c r="KX76" i="5"/>
  <c r="KY76" i="5"/>
  <c r="KZ76" i="5"/>
  <c r="LA76" i="5"/>
  <c r="LB76" i="5"/>
  <c r="LC76" i="5"/>
  <c r="LD76" i="5"/>
  <c r="LE76" i="5"/>
  <c r="LF76" i="5"/>
  <c r="LG76" i="5"/>
  <c r="LH76" i="5"/>
  <c r="LI76" i="5"/>
  <c r="LJ76" i="5"/>
  <c r="LK76" i="5"/>
  <c r="LL76" i="5"/>
  <c r="LM76" i="5"/>
  <c r="LN76" i="5"/>
  <c r="LO76" i="5"/>
  <c r="LP76" i="5"/>
  <c r="LQ76" i="5"/>
  <c r="LR76" i="5"/>
  <c r="LS76" i="5"/>
  <c r="LT76" i="5"/>
  <c r="LU76" i="5"/>
  <c r="LV76" i="5"/>
  <c r="JH77" i="5"/>
  <c r="LX77" i="5" s="1" a="1"/>
  <c r="LX77" i="5" s="1"/>
  <c r="JI77" i="5"/>
  <c r="JJ77" i="5"/>
  <c r="JK77" i="5"/>
  <c r="JL77" i="5"/>
  <c r="JM77" i="5"/>
  <c r="JN77" i="5"/>
  <c r="JO77" i="5"/>
  <c r="JP77" i="5"/>
  <c r="JQ77" i="5"/>
  <c r="JR77" i="5"/>
  <c r="JS77" i="5"/>
  <c r="JT77" i="5"/>
  <c r="JU77" i="5"/>
  <c r="JV77" i="5"/>
  <c r="JW77" i="5"/>
  <c r="JX77" i="5"/>
  <c r="JY77" i="5"/>
  <c r="JZ77" i="5"/>
  <c r="KA77" i="5"/>
  <c r="KB77" i="5"/>
  <c r="KC77" i="5"/>
  <c r="KD77" i="5"/>
  <c r="KE77" i="5"/>
  <c r="KF77" i="5"/>
  <c r="KG77" i="5"/>
  <c r="KH77" i="5"/>
  <c r="KI77" i="5"/>
  <c r="KJ77" i="5"/>
  <c r="KK77" i="5"/>
  <c r="KL77" i="5"/>
  <c r="KM77" i="5"/>
  <c r="KN77" i="5"/>
  <c r="KO77" i="5"/>
  <c r="KP77" i="5"/>
  <c r="KQ77" i="5"/>
  <c r="KR77" i="5"/>
  <c r="KS77" i="5"/>
  <c r="KT77" i="5"/>
  <c r="KU77" i="5"/>
  <c r="KV77" i="5"/>
  <c r="KW77" i="5"/>
  <c r="KX77" i="5"/>
  <c r="KY77" i="5"/>
  <c r="KZ77" i="5"/>
  <c r="LA77" i="5"/>
  <c r="LB77" i="5"/>
  <c r="LC77" i="5"/>
  <c r="LD77" i="5"/>
  <c r="LE77" i="5"/>
  <c r="LF77" i="5"/>
  <c r="LG77" i="5"/>
  <c r="LH77" i="5"/>
  <c r="LI77" i="5"/>
  <c r="LJ77" i="5"/>
  <c r="LK77" i="5"/>
  <c r="LL77" i="5"/>
  <c r="LM77" i="5"/>
  <c r="LN77" i="5"/>
  <c r="LO77" i="5"/>
  <c r="LP77" i="5"/>
  <c r="LQ77" i="5"/>
  <c r="LR77" i="5"/>
  <c r="LS77" i="5"/>
  <c r="LT77" i="5"/>
  <c r="LU77" i="5"/>
  <c r="LV77" i="5"/>
  <c r="JH78" i="5"/>
  <c r="JI78" i="5"/>
  <c r="JJ78" i="5"/>
  <c r="JK78" i="5"/>
  <c r="JL78" i="5"/>
  <c r="JM78" i="5"/>
  <c r="JN78" i="5"/>
  <c r="JO78" i="5"/>
  <c r="JP78" i="5"/>
  <c r="JQ78" i="5"/>
  <c r="JR78" i="5"/>
  <c r="JS78" i="5"/>
  <c r="JT78" i="5"/>
  <c r="JU78" i="5"/>
  <c r="JV78" i="5"/>
  <c r="JW78" i="5"/>
  <c r="JX78" i="5"/>
  <c r="JY78" i="5"/>
  <c r="JZ78" i="5"/>
  <c r="KA78" i="5"/>
  <c r="KB78" i="5"/>
  <c r="KC78" i="5"/>
  <c r="KD78" i="5"/>
  <c r="KE78" i="5"/>
  <c r="KF78" i="5"/>
  <c r="KG78" i="5"/>
  <c r="KH78" i="5"/>
  <c r="KI78" i="5"/>
  <c r="KJ78" i="5"/>
  <c r="KK78" i="5"/>
  <c r="KL78" i="5"/>
  <c r="KM78" i="5"/>
  <c r="KN78" i="5"/>
  <c r="KO78" i="5"/>
  <c r="KP78" i="5"/>
  <c r="KQ78" i="5"/>
  <c r="KR78" i="5"/>
  <c r="KS78" i="5"/>
  <c r="KT78" i="5"/>
  <c r="KU78" i="5"/>
  <c r="KV78" i="5"/>
  <c r="KW78" i="5"/>
  <c r="KX78" i="5"/>
  <c r="KY78" i="5"/>
  <c r="KZ78" i="5"/>
  <c r="LA78" i="5"/>
  <c r="LB78" i="5"/>
  <c r="LC78" i="5"/>
  <c r="LD78" i="5"/>
  <c r="LE78" i="5"/>
  <c r="LF78" i="5"/>
  <c r="LG78" i="5"/>
  <c r="LH78" i="5"/>
  <c r="LI78" i="5"/>
  <c r="LJ78" i="5"/>
  <c r="LK78" i="5"/>
  <c r="LL78" i="5"/>
  <c r="LM78" i="5"/>
  <c r="LN78" i="5"/>
  <c r="LO78" i="5"/>
  <c r="LP78" i="5"/>
  <c r="LQ78" i="5"/>
  <c r="LR78" i="5"/>
  <c r="LS78" i="5"/>
  <c r="LT78" i="5"/>
  <c r="LU78" i="5"/>
  <c r="LV78" i="5"/>
  <c r="JH79" i="5"/>
  <c r="JI79" i="5"/>
  <c r="JJ79" i="5"/>
  <c r="JK79" i="5"/>
  <c r="JL79" i="5"/>
  <c r="JM79" i="5"/>
  <c r="JN79" i="5"/>
  <c r="JO79" i="5"/>
  <c r="JP79" i="5"/>
  <c r="JQ79" i="5"/>
  <c r="JR79" i="5"/>
  <c r="JS79" i="5"/>
  <c r="JT79" i="5"/>
  <c r="JU79" i="5"/>
  <c r="JV79" i="5"/>
  <c r="JW79" i="5"/>
  <c r="JX79" i="5"/>
  <c r="JY79" i="5"/>
  <c r="JZ79" i="5"/>
  <c r="KA79" i="5"/>
  <c r="KB79" i="5"/>
  <c r="KC79" i="5"/>
  <c r="KD79" i="5"/>
  <c r="KE79" i="5"/>
  <c r="KF79" i="5"/>
  <c r="KG79" i="5"/>
  <c r="KH79" i="5"/>
  <c r="KI79" i="5"/>
  <c r="KJ79" i="5"/>
  <c r="KK79" i="5"/>
  <c r="KL79" i="5"/>
  <c r="KM79" i="5"/>
  <c r="KN79" i="5"/>
  <c r="KO79" i="5"/>
  <c r="KP79" i="5"/>
  <c r="KQ79" i="5"/>
  <c r="KR79" i="5"/>
  <c r="KS79" i="5"/>
  <c r="KT79" i="5"/>
  <c r="KU79" i="5"/>
  <c r="KV79" i="5"/>
  <c r="KW79" i="5"/>
  <c r="KX79" i="5"/>
  <c r="KY79" i="5"/>
  <c r="KZ79" i="5"/>
  <c r="LA79" i="5"/>
  <c r="LB79" i="5"/>
  <c r="LC79" i="5"/>
  <c r="LD79" i="5"/>
  <c r="LE79" i="5"/>
  <c r="LF79" i="5"/>
  <c r="LG79" i="5"/>
  <c r="LH79" i="5"/>
  <c r="LI79" i="5"/>
  <c r="LJ79" i="5"/>
  <c r="LK79" i="5"/>
  <c r="LL79" i="5"/>
  <c r="LM79" i="5"/>
  <c r="LN79" i="5"/>
  <c r="LO79" i="5"/>
  <c r="LP79" i="5"/>
  <c r="LQ79" i="5"/>
  <c r="LR79" i="5"/>
  <c r="LS79" i="5"/>
  <c r="LT79" i="5"/>
  <c r="LU79" i="5"/>
  <c r="LV79" i="5"/>
  <c r="JH80" i="5"/>
  <c r="JI80" i="5"/>
  <c r="JJ80" i="5"/>
  <c r="JK80" i="5"/>
  <c r="JL80" i="5"/>
  <c r="JM80" i="5"/>
  <c r="JN80" i="5"/>
  <c r="JO80" i="5"/>
  <c r="JP80" i="5"/>
  <c r="JQ80" i="5"/>
  <c r="JR80" i="5"/>
  <c r="JS80" i="5"/>
  <c r="JT80" i="5"/>
  <c r="JU80" i="5"/>
  <c r="JV80" i="5"/>
  <c r="JW80" i="5"/>
  <c r="JX80" i="5"/>
  <c r="JY80" i="5"/>
  <c r="JZ80" i="5"/>
  <c r="KA80" i="5"/>
  <c r="KB80" i="5"/>
  <c r="KC80" i="5"/>
  <c r="KD80" i="5"/>
  <c r="KE80" i="5"/>
  <c r="KF80" i="5"/>
  <c r="KG80" i="5"/>
  <c r="KH80" i="5"/>
  <c r="KI80" i="5"/>
  <c r="KJ80" i="5"/>
  <c r="KK80" i="5"/>
  <c r="KL80" i="5"/>
  <c r="KM80" i="5"/>
  <c r="KN80" i="5"/>
  <c r="KO80" i="5"/>
  <c r="KP80" i="5"/>
  <c r="KQ80" i="5"/>
  <c r="KR80" i="5"/>
  <c r="KS80" i="5"/>
  <c r="KT80" i="5"/>
  <c r="KU80" i="5"/>
  <c r="KV80" i="5"/>
  <c r="KW80" i="5"/>
  <c r="KX80" i="5"/>
  <c r="KY80" i="5"/>
  <c r="KZ80" i="5"/>
  <c r="LA80" i="5"/>
  <c r="LB80" i="5"/>
  <c r="LC80" i="5"/>
  <c r="LD80" i="5"/>
  <c r="LE80" i="5"/>
  <c r="LF80" i="5"/>
  <c r="LG80" i="5"/>
  <c r="LH80" i="5"/>
  <c r="LI80" i="5"/>
  <c r="LJ80" i="5"/>
  <c r="LK80" i="5"/>
  <c r="LL80" i="5"/>
  <c r="LM80" i="5"/>
  <c r="LN80" i="5"/>
  <c r="LO80" i="5"/>
  <c r="LP80" i="5"/>
  <c r="LQ80" i="5"/>
  <c r="LR80" i="5"/>
  <c r="LS80" i="5"/>
  <c r="LT80" i="5"/>
  <c r="LU80" i="5"/>
  <c r="LV80" i="5"/>
  <c r="JH81" i="5"/>
  <c r="JI81" i="5"/>
  <c r="JJ81" i="5"/>
  <c r="JK81" i="5"/>
  <c r="JL81" i="5"/>
  <c r="JM81" i="5"/>
  <c r="JN81" i="5"/>
  <c r="JO81" i="5"/>
  <c r="JP81" i="5"/>
  <c r="JQ81" i="5"/>
  <c r="JR81" i="5"/>
  <c r="JS81" i="5"/>
  <c r="JT81" i="5"/>
  <c r="JU81" i="5"/>
  <c r="JV81" i="5"/>
  <c r="JW81" i="5"/>
  <c r="JX81" i="5"/>
  <c r="JY81" i="5"/>
  <c r="JZ81" i="5"/>
  <c r="KA81" i="5"/>
  <c r="KB81" i="5"/>
  <c r="KC81" i="5"/>
  <c r="KD81" i="5"/>
  <c r="KE81" i="5"/>
  <c r="KF81" i="5"/>
  <c r="KG81" i="5"/>
  <c r="KH81" i="5"/>
  <c r="KI81" i="5"/>
  <c r="KJ81" i="5"/>
  <c r="KK81" i="5"/>
  <c r="KL81" i="5"/>
  <c r="KM81" i="5"/>
  <c r="KN81" i="5"/>
  <c r="KO81" i="5"/>
  <c r="KP81" i="5"/>
  <c r="KQ81" i="5"/>
  <c r="KR81" i="5"/>
  <c r="KS81" i="5"/>
  <c r="KT81" i="5"/>
  <c r="KU81" i="5"/>
  <c r="KV81" i="5"/>
  <c r="KW81" i="5"/>
  <c r="KX81" i="5"/>
  <c r="KY81" i="5"/>
  <c r="KZ81" i="5"/>
  <c r="LA81" i="5"/>
  <c r="LB81" i="5"/>
  <c r="LC81" i="5"/>
  <c r="LD81" i="5"/>
  <c r="LE81" i="5"/>
  <c r="LF81" i="5"/>
  <c r="LG81" i="5"/>
  <c r="LH81" i="5"/>
  <c r="LI81" i="5"/>
  <c r="LJ81" i="5"/>
  <c r="LK81" i="5"/>
  <c r="LL81" i="5"/>
  <c r="LM81" i="5"/>
  <c r="LN81" i="5"/>
  <c r="LO81" i="5"/>
  <c r="LP81" i="5"/>
  <c r="LQ81" i="5"/>
  <c r="LR81" i="5"/>
  <c r="LS81" i="5"/>
  <c r="LT81" i="5"/>
  <c r="LU81" i="5"/>
  <c r="LV81" i="5"/>
  <c r="JI5" i="5"/>
  <c r="JJ5" i="5"/>
  <c r="JK5" i="5"/>
  <c r="JL5" i="5"/>
  <c r="JM5" i="5"/>
  <c r="JN5" i="5"/>
  <c r="JO5" i="5"/>
  <c r="JP5" i="5"/>
  <c r="JQ5" i="5"/>
  <c r="JR5" i="5"/>
  <c r="JS5" i="5"/>
  <c r="JT5" i="5"/>
  <c r="JU5" i="5"/>
  <c r="JV5" i="5"/>
  <c r="JW5" i="5"/>
  <c r="JX5" i="5"/>
  <c r="JY5" i="5"/>
  <c r="JZ5" i="5"/>
  <c r="KA5" i="5"/>
  <c r="KB5" i="5"/>
  <c r="KC5" i="5"/>
  <c r="KD5" i="5"/>
  <c r="KE5" i="5"/>
  <c r="KF5" i="5"/>
  <c r="KG5" i="5"/>
  <c r="KH5" i="5"/>
  <c r="KI5" i="5"/>
  <c r="KJ5" i="5"/>
  <c r="KK5" i="5"/>
  <c r="KL5" i="5"/>
  <c r="KM5" i="5"/>
  <c r="KN5" i="5"/>
  <c r="KO5" i="5"/>
  <c r="KP5" i="5"/>
  <c r="KQ5" i="5"/>
  <c r="KR5" i="5"/>
  <c r="KS5" i="5"/>
  <c r="KT5" i="5"/>
  <c r="KU5" i="5"/>
  <c r="KV5" i="5"/>
  <c r="KW5" i="5"/>
  <c r="KX5" i="5"/>
  <c r="KY5" i="5"/>
  <c r="KZ5" i="5"/>
  <c r="LA5" i="5"/>
  <c r="LB5" i="5"/>
  <c r="LC5" i="5"/>
  <c r="LD5" i="5"/>
  <c r="LE5" i="5"/>
  <c r="LF5" i="5"/>
  <c r="LG5" i="5"/>
  <c r="LH5" i="5"/>
  <c r="LI5" i="5"/>
  <c r="LJ5" i="5"/>
  <c r="LK5" i="5"/>
  <c r="LL5" i="5"/>
  <c r="LM5" i="5"/>
  <c r="LN5" i="5"/>
  <c r="LO5" i="5"/>
  <c r="LP5" i="5"/>
  <c r="LQ5" i="5"/>
  <c r="LR5" i="5"/>
  <c r="LS5" i="5"/>
  <c r="LT5" i="5"/>
  <c r="LU5" i="5"/>
  <c r="LV5" i="5"/>
  <c r="JH5" i="5"/>
  <c r="LX5" i="5" s="1" a="1"/>
  <c r="LX5" i="5" s="1"/>
  <c r="E340" i="11" a="1"/>
  <c r="T315" i="10" l="1"/>
  <c r="E812" i="9"/>
  <c r="G55" i="2" s="1"/>
  <c r="R317" i="10"/>
  <c r="R315" i="10"/>
  <c r="S317" i="10"/>
  <c r="S315" i="10"/>
  <c r="G331" i="10"/>
  <c r="H331" i="10"/>
  <c r="I331" i="10"/>
  <c r="I332" i="10" s="1"/>
  <c r="E340" i="11"/>
  <c r="O88" i="14"/>
  <c r="LX67" i="5" a="1"/>
  <c r="LX67" i="5" s="1"/>
  <c r="LX51" i="5" a="1"/>
  <c r="LX51" i="5" s="1"/>
  <c r="LX35" i="5" a="1"/>
  <c r="LX35" i="5" s="1"/>
  <c r="LX19" i="5" a="1"/>
  <c r="LX19" i="5" s="1"/>
  <c r="LX72" i="5" a="1"/>
  <c r="LX72" i="5" s="1"/>
  <c r="LX56" i="5" a="1"/>
  <c r="LX56" i="5" s="1"/>
  <c r="LX40" i="5" a="1"/>
  <c r="LX40" i="5" s="1"/>
  <c r="LX24" i="5" a="1"/>
  <c r="LX24" i="5" s="1"/>
  <c r="LX8" i="5" a="1"/>
  <c r="LX8" i="5" s="1"/>
  <c r="LX45" i="5" a="1"/>
  <c r="LX45" i="5" s="1"/>
  <c r="LX29" i="5" a="1"/>
  <c r="LX29" i="5" s="1"/>
  <c r="LX13" i="5" a="1"/>
  <c r="LX13" i="5" s="1"/>
  <c r="LX66" i="5" a="1"/>
  <c r="LX66" i="5" s="1"/>
  <c r="LX50" i="5" a="1"/>
  <c r="LX50" i="5" s="1"/>
  <c r="LX34" i="5" a="1"/>
  <c r="LX34" i="5" s="1"/>
  <c r="LX18" i="5" a="1"/>
  <c r="LX18" i="5" s="1"/>
  <c r="LX71" i="5" a="1"/>
  <c r="LX71" i="5" s="1"/>
  <c r="LX55" i="5" a="1"/>
  <c r="LX55" i="5" s="1"/>
  <c r="LX39" i="5" a="1"/>
  <c r="LX39" i="5" s="1"/>
  <c r="LX23" i="5" a="1"/>
  <c r="LX23" i="5" s="1"/>
  <c r="LX7" i="5" a="1"/>
  <c r="LX7" i="5" s="1"/>
  <c r="LX76" i="5" a="1"/>
  <c r="LX76" i="5" s="1"/>
  <c r="LX60" i="5" a="1"/>
  <c r="LX60" i="5" s="1"/>
  <c r="LX44" i="5" a="1"/>
  <c r="LX44" i="5" s="1"/>
  <c r="LX28" i="5" a="1"/>
  <c r="LX28" i="5" s="1"/>
  <c r="LX12" i="5" a="1"/>
  <c r="LX12" i="5" s="1"/>
  <c r="LX81" i="5" a="1"/>
  <c r="LX81" i="5" s="1"/>
  <c r="LX65" i="5" a="1"/>
  <c r="LX65" i="5" s="1"/>
  <c r="LX49" i="5" a="1"/>
  <c r="LX49" i="5" s="1"/>
  <c r="LX33" i="5" a="1"/>
  <c r="LX33" i="5" s="1"/>
  <c r="LX17" i="5" a="1"/>
  <c r="LX17" i="5" s="1"/>
  <c r="LX70" i="5" a="1"/>
  <c r="LX70" i="5" s="1"/>
  <c r="LX54" i="5" a="1"/>
  <c r="LX54" i="5" s="1"/>
  <c r="LX38" i="5" a="1"/>
  <c r="LX38" i="5" s="1"/>
  <c r="LX22" i="5" a="1"/>
  <c r="LX22" i="5" s="1"/>
  <c r="LX6" i="5" a="1"/>
  <c r="LX6" i="5" s="1"/>
  <c r="LX75" i="5" a="1"/>
  <c r="LX75" i="5" s="1"/>
  <c r="LX59" i="5" a="1"/>
  <c r="LX59" i="5" s="1"/>
  <c r="LX43" i="5" a="1"/>
  <c r="LX43" i="5" s="1"/>
  <c r="LX27" i="5" a="1"/>
  <c r="LX27" i="5" s="1"/>
  <c r="LX11" i="5" a="1"/>
  <c r="LX11" i="5" s="1"/>
  <c r="LX80" i="5" a="1"/>
  <c r="LX80" i="5" s="1"/>
  <c r="LX64" i="5" a="1"/>
  <c r="LX64" i="5" s="1"/>
  <c r="LX48" i="5" a="1"/>
  <c r="LX48" i="5" s="1"/>
  <c r="LX32" i="5" a="1"/>
  <c r="LX32" i="5" s="1"/>
  <c r="LX16" i="5" a="1"/>
  <c r="LX16" i="5" s="1"/>
  <c r="LX69" i="5" a="1"/>
  <c r="LX69" i="5" s="1"/>
  <c r="LX53" i="5" a="1"/>
  <c r="LX53" i="5" s="1"/>
  <c r="LX37" i="5" a="1"/>
  <c r="LX37" i="5" s="1"/>
  <c r="LX21" i="5" a="1"/>
  <c r="LX21" i="5" s="1"/>
  <c r="LX74" i="5" a="1"/>
  <c r="LX74" i="5" s="1"/>
  <c r="LX58" i="5" a="1"/>
  <c r="LX58" i="5" s="1"/>
  <c r="LX42" i="5" a="1"/>
  <c r="LX42" i="5" s="1"/>
  <c r="LX26" i="5" a="1"/>
  <c r="LX26" i="5" s="1"/>
  <c r="LX10" i="5" a="1"/>
  <c r="LX10" i="5" s="1"/>
  <c r="LX79" i="5" a="1"/>
  <c r="LX79" i="5" s="1"/>
  <c r="LX63" i="5" a="1"/>
  <c r="LX63" i="5" s="1"/>
  <c r="LX47" i="5" a="1"/>
  <c r="LX47" i="5" s="1"/>
  <c r="LX31" i="5" a="1"/>
  <c r="LX31" i="5" s="1"/>
  <c r="LX15" i="5" a="1"/>
  <c r="LX15" i="5" s="1"/>
  <c r="LX68" i="5" a="1"/>
  <c r="LX68" i="5" s="1"/>
  <c r="LX52" i="5" a="1"/>
  <c r="LX52" i="5" s="1"/>
  <c r="LX36" i="5" a="1"/>
  <c r="LX36" i="5" s="1"/>
  <c r="LX20" i="5" a="1"/>
  <c r="LX20" i="5" s="1"/>
  <c r="LX73" i="5" a="1"/>
  <c r="LX73" i="5" s="1"/>
  <c r="LX57" i="5" a="1"/>
  <c r="LX57" i="5" s="1"/>
  <c r="LX41" i="5" a="1"/>
  <c r="LX41" i="5" s="1"/>
  <c r="LX25" i="5" a="1"/>
  <c r="LX25" i="5" s="1"/>
  <c r="LX9" i="5" a="1"/>
  <c r="LX9" i="5" s="1"/>
  <c r="LX78" i="5" a="1"/>
  <c r="LX78" i="5" s="1"/>
  <c r="LX62" i="5" a="1"/>
  <c r="LX62" i="5" s="1"/>
  <c r="LX46" i="5" a="1"/>
  <c r="LX46" i="5" s="1"/>
  <c r="LX30" i="5" a="1"/>
  <c r="LX30" i="5" s="1"/>
  <c r="LX14" i="5" a="1"/>
  <c r="LX14" i="5" s="1"/>
  <c r="IC6" i="5"/>
  <c r="ID6" i="5"/>
  <c r="IE6" i="5"/>
  <c r="IF6" i="5"/>
  <c r="IG6" i="5"/>
  <c r="IH6" i="5"/>
  <c r="II6" i="5"/>
  <c r="IJ6" i="5"/>
  <c r="IK6" i="5"/>
  <c r="IL6" i="5"/>
  <c r="IM6" i="5"/>
  <c r="IN6" i="5"/>
  <c r="IO6" i="5"/>
  <c r="IP6" i="5"/>
  <c r="IC7" i="5"/>
  <c r="ID7" i="5"/>
  <c r="IE7" i="5"/>
  <c r="IF7" i="5"/>
  <c r="IG7" i="5"/>
  <c r="IH7" i="5"/>
  <c r="II7" i="5"/>
  <c r="IJ7" i="5"/>
  <c r="IK7" i="5"/>
  <c r="IL7" i="5"/>
  <c r="IM7" i="5"/>
  <c r="IN7" i="5"/>
  <c r="IO7" i="5"/>
  <c r="IP7" i="5"/>
  <c r="IC8" i="5"/>
  <c r="ID8" i="5"/>
  <c r="IE8" i="5"/>
  <c r="IF8" i="5"/>
  <c r="IG8" i="5"/>
  <c r="IH8" i="5"/>
  <c r="II8" i="5"/>
  <c r="IJ8" i="5"/>
  <c r="IK8" i="5"/>
  <c r="IL8" i="5"/>
  <c r="IM8" i="5"/>
  <c r="IN8" i="5"/>
  <c r="IO8" i="5"/>
  <c r="IP8" i="5"/>
  <c r="IC9" i="5"/>
  <c r="ID9" i="5"/>
  <c r="IE9" i="5"/>
  <c r="IF9" i="5"/>
  <c r="IG9" i="5"/>
  <c r="IH9" i="5"/>
  <c r="II9" i="5"/>
  <c r="IJ9" i="5"/>
  <c r="IK9" i="5"/>
  <c r="IL9" i="5"/>
  <c r="IM9" i="5"/>
  <c r="IN9" i="5"/>
  <c r="IO9" i="5"/>
  <c r="IP9" i="5"/>
  <c r="IC10" i="5"/>
  <c r="ID10" i="5"/>
  <c r="IE10" i="5"/>
  <c r="IF10" i="5"/>
  <c r="IG10" i="5"/>
  <c r="IH10" i="5"/>
  <c r="II10" i="5"/>
  <c r="IJ10" i="5"/>
  <c r="IK10" i="5"/>
  <c r="IL10" i="5"/>
  <c r="IM10" i="5"/>
  <c r="IN10" i="5"/>
  <c r="IO10" i="5"/>
  <c r="IP10" i="5"/>
  <c r="IC11" i="5"/>
  <c r="ID11" i="5"/>
  <c r="IE11" i="5"/>
  <c r="IF11" i="5"/>
  <c r="IG11" i="5"/>
  <c r="IH11" i="5"/>
  <c r="II11" i="5"/>
  <c r="IJ11" i="5"/>
  <c r="IK11" i="5"/>
  <c r="IL11" i="5"/>
  <c r="IM11" i="5"/>
  <c r="IN11" i="5"/>
  <c r="IO11" i="5"/>
  <c r="IP11" i="5"/>
  <c r="IC12" i="5"/>
  <c r="ID12" i="5"/>
  <c r="IE12" i="5"/>
  <c r="IF12" i="5"/>
  <c r="IG12" i="5"/>
  <c r="IH12" i="5"/>
  <c r="II12" i="5"/>
  <c r="IJ12" i="5"/>
  <c r="IK12" i="5"/>
  <c r="IL12" i="5"/>
  <c r="IM12" i="5"/>
  <c r="IN12" i="5"/>
  <c r="IO12" i="5"/>
  <c r="IP12" i="5"/>
  <c r="IC13" i="5"/>
  <c r="ID13" i="5"/>
  <c r="IE13" i="5"/>
  <c r="IF13" i="5"/>
  <c r="IG13" i="5"/>
  <c r="IH13" i="5"/>
  <c r="II13" i="5"/>
  <c r="IJ13" i="5"/>
  <c r="IK13" i="5"/>
  <c r="IL13" i="5"/>
  <c r="IM13" i="5"/>
  <c r="IN13" i="5"/>
  <c r="IO13" i="5"/>
  <c r="IP13" i="5"/>
  <c r="IC14" i="5"/>
  <c r="ID14" i="5"/>
  <c r="IE14" i="5"/>
  <c r="IF14" i="5"/>
  <c r="IG14" i="5"/>
  <c r="IH14" i="5"/>
  <c r="II14" i="5"/>
  <c r="IJ14" i="5"/>
  <c r="IK14" i="5"/>
  <c r="IL14" i="5"/>
  <c r="IM14" i="5"/>
  <c r="IN14" i="5"/>
  <c r="IO14" i="5"/>
  <c r="IP14" i="5"/>
  <c r="IC15" i="5"/>
  <c r="ID15" i="5"/>
  <c r="IE15" i="5"/>
  <c r="IF15" i="5"/>
  <c r="IG15" i="5"/>
  <c r="IH15" i="5"/>
  <c r="II15" i="5"/>
  <c r="IJ15" i="5"/>
  <c r="IK15" i="5"/>
  <c r="IL15" i="5"/>
  <c r="IM15" i="5"/>
  <c r="IN15" i="5"/>
  <c r="IO15" i="5"/>
  <c r="IP15" i="5"/>
  <c r="IC16" i="5"/>
  <c r="ID16" i="5"/>
  <c r="IE16" i="5"/>
  <c r="IF16" i="5"/>
  <c r="IG16" i="5"/>
  <c r="IH16" i="5"/>
  <c r="II16" i="5"/>
  <c r="IJ16" i="5"/>
  <c r="IK16" i="5"/>
  <c r="IL16" i="5"/>
  <c r="IM16" i="5"/>
  <c r="IN16" i="5"/>
  <c r="IO16" i="5"/>
  <c r="IP16" i="5"/>
  <c r="IC17" i="5"/>
  <c r="ID17" i="5"/>
  <c r="IE17" i="5"/>
  <c r="IF17" i="5"/>
  <c r="IG17" i="5"/>
  <c r="IH17" i="5"/>
  <c r="II17" i="5"/>
  <c r="IJ17" i="5"/>
  <c r="IK17" i="5"/>
  <c r="IL17" i="5"/>
  <c r="IM17" i="5"/>
  <c r="IN17" i="5"/>
  <c r="IO17" i="5"/>
  <c r="IP17" i="5"/>
  <c r="IC18" i="5"/>
  <c r="ID18" i="5"/>
  <c r="IE18" i="5"/>
  <c r="IF18" i="5"/>
  <c r="IG18" i="5"/>
  <c r="IH18" i="5"/>
  <c r="II18" i="5"/>
  <c r="IJ18" i="5"/>
  <c r="IK18" i="5"/>
  <c r="IL18" i="5"/>
  <c r="IM18" i="5"/>
  <c r="IN18" i="5"/>
  <c r="IO18" i="5"/>
  <c r="IP18" i="5"/>
  <c r="IC19" i="5"/>
  <c r="ID19" i="5"/>
  <c r="IE19" i="5"/>
  <c r="IF19" i="5"/>
  <c r="IG19" i="5"/>
  <c r="IH19" i="5"/>
  <c r="II19" i="5"/>
  <c r="IJ19" i="5"/>
  <c r="IK19" i="5"/>
  <c r="IL19" i="5"/>
  <c r="IM19" i="5"/>
  <c r="IN19" i="5"/>
  <c r="IO19" i="5"/>
  <c r="IP19" i="5"/>
  <c r="IC20" i="5"/>
  <c r="ID20" i="5"/>
  <c r="IE20" i="5"/>
  <c r="IF20" i="5"/>
  <c r="IG20" i="5"/>
  <c r="IH20" i="5"/>
  <c r="II20" i="5"/>
  <c r="IJ20" i="5"/>
  <c r="IK20" i="5"/>
  <c r="IL20" i="5"/>
  <c r="IM20" i="5"/>
  <c r="IN20" i="5"/>
  <c r="IO20" i="5"/>
  <c r="IP20" i="5"/>
  <c r="IC21" i="5"/>
  <c r="ID21" i="5"/>
  <c r="IE21" i="5"/>
  <c r="IF21" i="5"/>
  <c r="IG21" i="5"/>
  <c r="IH21" i="5"/>
  <c r="II21" i="5"/>
  <c r="IJ21" i="5"/>
  <c r="IK21" i="5"/>
  <c r="IL21" i="5"/>
  <c r="IM21" i="5"/>
  <c r="IN21" i="5"/>
  <c r="IO21" i="5"/>
  <c r="IP21" i="5"/>
  <c r="IC22" i="5"/>
  <c r="ID22" i="5"/>
  <c r="IE22" i="5"/>
  <c r="IF22" i="5"/>
  <c r="IG22" i="5"/>
  <c r="IH22" i="5"/>
  <c r="II22" i="5"/>
  <c r="IJ22" i="5"/>
  <c r="IK22" i="5"/>
  <c r="IL22" i="5"/>
  <c r="IM22" i="5"/>
  <c r="IN22" i="5"/>
  <c r="IO22" i="5"/>
  <c r="IP22" i="5"/>
  <c r="IC23" i="5"/>
  <c r="ID23" i="5"/>
  <c r="IE23" i="5"/>
  <c r="IF23" i="5"/>
  <c r="IG23" i="5"/>
  <c r="IH23" i="5"/>
  <c r="II23" i="5"/>
  <c r="IJ23" i="5"/>
  <c r="IK23" i="5"/>
  <c r="IL23" i="5"/>
  <c r="IM23" i="5"/>
  <c r="IN23" i="5"/>
  <c r="IO23" i="5"/>
  <c r="IP23" i="5"/>
  <c r="IC24" i="5"/>
  <c r="ID24" i="5"/>
  <c r="IE24" i="5"/>
  <c r="IF24" i="5"/>
  <c r="IG24" i="5"/>
  <c r="IH24" i="5"/>
  <c r="II24" i="5"/>
  <c r="IJ24" i="5"/>
  <c r="IK24" i="5"/>
  <c r="IL24" i="5"/>
  <c r="IM24" i="5"/>
  <c r="IN24" i="5"/>
  <c r="IO24" i="5"/>
  <c r="IP24" i="5"/>
  <c r="IC25" i="5"/>
  <c r="ID25" i="5"/>
  <c r="IE25" i="5"/>
  <c r="IF25" i="5"/>
  <c r="IG25" i="5"/>
  <c r="IH25" i="5"/>
  <c r="II25" i="5"/>
  <c r="IJ25" i="5"/>
  <c r="IK25" i="5"/>
  <c r="IL25" i="5"/>
  <c r="IM25" i="5"/>
  <c r="IN25" i="5"/>
  <c r="IO25" i="5"/>
  <c r="IP25" i="5"/>
  <c r="IC26" i="5"/>
  <c r="ID26" i="5"/>
  <c r="IE26" i="5"/>
  <c r="IF26" i="5"/>
  <c r="IG26" i="5"/>
  <c r="IH26" i="5"/>
  <c r="II26" i="5"/>
  <c r="IJ26" i="5"/>
  <c r="IK26" i="5"/>
  <c r="IL26" i="5"/>
  <c r="IM26" i="5"/>
  <c r="IN26" i="5"/>
  <c r="IO26" i="5"/>
  <c r="IP26" i="5"/>
  <c r="IC27" i="5"/>
  <c r="ID27" i="5"/>
  <c r="IE27" i="5"/>
  <c r="IF27" i="5"/>
  <c r="IG27" i="5"/>
  <c r="IH27" i="5"/>
  <c r="II27" i="5"/>
  <c r="IJ27" i="5"/>
  <c r="IK27" i="5"/>
  <c r="IL27" i="5"/>
  <c r="IM27" i="5"/>
  <c r="IN27" i="5"/>
  <c r="IO27" i="5"/>
  <c r="IP27" i="5"/>
  <c r="IC28" i="5"/>
  <c r="ID28" i="5"/>
  <c r="IE28" i="5"/>
  <c r="IF28" i="5"/>
  <c r="IG28" i="5"/>
  <c r="IH28" i="5"/>
  <c r="II28" i="5"/>
  <c r="IJ28" i="5"/>
  <c r="IK28" i="5"/>
  <c r="IL28" i="5"/>
  <c r="IM28" i="5"/>
  <c r="IN28" i="5"/>
  <c r="IO28" i="5"/>
  <c r="IP28" i="5"/>
  <c r="IC29" i="5"/>
  <c r="ID29" i="5"/>
  <c r="IE29" i="5"/>
  <c r="IF29" i="5"/>
  <c r="IG29" i="5"/>
  <c r="IH29" i="5"/>
  <c r="II29" i="5"/>
  <c r="IJ29" i="5"/>
  <c r="IK29" i="5"/>
  <c r="IL29" i="5"/>
  <c r="IM29" i="5"/>
  <c r="IN29" i="5"/>
  <c r="IO29" i="5"/>
  <c r="IP29" i="5"/>
  <c r="IC30" i="5"/>
  <c r="ID30" i="5"/>
  <c r="IE30" i="5"/>
  <c r="IF30" i="5"/>
  <c r="IG30" i="5"/>
  <c r="IH30" i="5"/>
  <c r="II30" i="5"/>
  <c r="IJ30" i="5"/>
  <c r="IK30" i="5"/>
  <c r="IL30" i="5"/>
  <c r="IM30" i="5"/>
  <c r="IN30" i="5"/>
  <c r="IO30" i="5"/>
  <c r="IP30" i="5"/>
  <c r="IC31" i="5"/>
  <c r="ID31" i="5"/>
  <c r="IE31" i="5"/>
  <c r="IF31" i="5"/>
  <c r="IG31" i="5"/>
  <c r="IH31" i="5"/>
  <c r="II31" i="5"/>
  <c r="IJ31" i="5"/>
  <c r="IK31" i="5"/>
  <c r="IL31" i="5"/>
  <c r="IM31" i="5"/>
  <c r="IN31" i="5"/>
  <c r="IO31" i="5"/>
  <c r="IP31" i="5"/>
  <c r="IC32" i="5"/>
  <c r="ID32" i="5"/>
  <c r="IE32" i="5"/>
  <c r="IF32" i="5"/>
  <c r="IG32" i="5"/>
  <c r="IH32" i="5"/>
  <c r="II32" i="5"/>
  <c r="IJ32" i="5"/>
  <c r="IK32" i="5"/>
  <c r="IL32" i="5"/>
  <c r="IM32" i="5"/>
  <c r="IN32" i="5"/>
  <c r="IO32" i="5"/>
  <c r="IP32" i="5"/>
  <c r="IC33" i="5"/>
  <c r="ID33" i="5"/>
  <c r="IE33" i="5"/>
  <c r="IF33" i="5"/>
  <c r="IG33" i="5"/>
  <c r="IH33" i="5"/>
  <c r="II33" i="5"/>
  <c r="IJ33" i="5"/>
  <c r="IK33" i="5"/>
  <c r="IL33" i="5"/>
  <c r="IM33" i="5"/>
  <c r="IN33" i="5"/>
  <c r="IO33" i="5"/>
  <c r="IP33" i="5"/>
  <c r="IC34" i="5"/>
  <c r="ID34" i="5"/>
  <c r="IE34" i="5"/>
  <c r="IF34" i="5"/>
  <c r="IG34" i="5"/>
  <c r="IH34" i="5"/>
  <c r="II34" i="5"/>
  <c r="IJ34" i="5"/>
  <c r="IK34" i="5"/>
  <c r="IL34" i="5"/>
  <c r="IM34" i="5"/>
  <c r="IN34" i="5"/>
  <c r="IO34" i="5"/>
  <c r="IP34" i="5"/>
  <c r="IC35" i="5"/>
  <c r="ID35" i="5"/>
  <c r="IE35" i="5"/>
  <c r="IF35" i="5"/>
  <c r="IG35" i="5"/>
  <c r="IH35" i="5"/>
  <c r="II35" i="5"/>
  <c r="IJ35" i="5"/>
  <c r="IK35" i="5"/>
  <c r="IL35" i="5"/>
  <c r="IM35" i="5"/>
  <c r="IN35" i="5"/>
  <c r="IO35" i="5"/>
  <c r="IP35" i="5"/>
  <c r="IC36" i="5"/>
  <c r="ID36" i="5"/>
  <c r="IE36" i="5"/>
  <c r="IF36" i="5"/>
  <c r="IG36" i="5"/>
  <c r="IH36" i="5"/>
  <c r="II36" i="5"/>
  <c r="IJ36" i="5"/>
  <c r="IK36" i="5"/>
  <c r="IL36" i="5"/>
  <c r="IM36" i="5"/>
  <c r="IN36" i="5"/>
  <c r="IO36" i="5"/>
  <c r="IP36" i="5"/>
  <c r="IC37" i="5"/>
  <c r="ID37" i="5"/>
  <c r="IE37" i="5"/>
  <c r="IF37" i="5"/>
  <c r="IG37" i="5"/>
  <c r="IH37" i="5"/>
  <c r="II37" i="5"/>
  <c r="IJ37" i="5"/>
  <c r="IK37" i="5"/>
  <c r="IL37" i="5"/>
  <c r="IM37" i="5"/>
  <c r="IN37" i="5"/>
  <c r="IO37" i="5"/>
  <c r="IP37" i="5"/>
  <c r="IC38" i="5"/>
  <c r="ID38" i="5"/>
  <c r="IE38" i="5"/>
  <c r="IF38" i="5"/>
  <c r="IG38" i="5"/>
  <c r="IH38" i="5"/>
  <c r="II38" i="5"/>
  <c r="IJ38" i="5"/>
  <c r="IK38" i="5"/>
  <c r="IL38" i="5"/>
  <c r="IM38" i="5"/>
  <c r="IN38" i="5"/>
  <c r="IO38" i="5"/>
  <c r="IP38" i="5"/>
  <c r="IC39" i="5"/>
  <c r="ID39" i="5"/>
  <c r="IE39" i="5"/>
  <c r="IF39" i="5"/>
  <c r="IG39" i="5"/>
  <c r="IH39" i="5"/>
  <c r="II39" i="5"/>
  <c r="IJ39" i="5"/>
  <c r="IK39" i="5"/>
  <c r="IL39" i="5"/>
  <c r="IM39" i="5"/>
  <c r="IN39" i="5"/>
  <c r="IO39" i="5"/>
  <c r="IP39" i="5"/>
  <c r="IC40" i="5"/>
  <c r="ID40" i="5"/>
  <c r="IE40" i="5"/>
  <c r="IF40" i="5"/>
  <c r="IG40" i="5"/>
  <c r="IH40" i="5"/>
  <c r="II40" i="5"/>
  <c r="IJ40" i="5"/>
  <c r="IK40" i="5"/>
  <c r="IL40" i="5"/>
  <c r="IM40" i="5"/>
  <c r="IN40" i="5"/>
  <c r="IO40" i="5"/>
  <c r="IP40" i="5"/>
  <c r="IC41" i="5"/>
  <c r="ID41" i="5"/>
  <c r="IE41" i="5"/>
  <c r="IF41" i="5"/>
  <c r="IG41" i="5"/>
  <c r="IH41" i="5"/>
  <c r="II41" i="5"/>
  <c r="IJ41" i="5"/>
  <c r="IK41" i="5"/>
  <c r="IL41" i="5"/>
  <c r="IM41" i="5"/>
  <c r="IN41" i="5"/>
  <c r="IO41" i="5"/>
  <c r="IP41" i="5"/>
  <c r="IC42" i="5"/>
  <c r="ID42" i="5"/>
  <c r="IE42" i="5"/>
  <c r="IF42" i="5"/>
  <c r="IG42" i="5"/>
  <c r="IH42" i="5"/>
  <c r="II42" i="5"/>
  <c r="IJ42" i="5"/>
  <c r="IK42" i="5"/>
  <c r="IL42" i="5"/>
  <c r="IM42" i="5"/>
  <c r="IN42" i="5"/>
  <c r="IO42" i="5"/>
  <c r="IP42" i="5"/>
  <c r="IC43" i="5"/>
  <c r="ID43" i="5"/>
  <c r="IE43" i="5"/>
  <c r="IF43" i="5"/>
  <c r="IG43" i="5"/>
  <c r="IH43" i="5"/>
  <c r="II43" i="5"/>
  <c r="IJ43" i="5"/>
  <c r="IK43" i="5"/>
  <c r="IL43" i="5"/>
  <c r="IM43" i="5"/>
  <c r="IN43" i="5"/>
  <c r="IO43" i="5"/>
  <c r="IP43" i="5"/>
  <c r="IC44" i="5"/>
  <c r="ID44" i="5"/>
  <c r="IE44" i="5"/>
  <c r="IF44" i="5"/>
  <c r="IG44" i="5"/>
  <c r="IH44" i="5"/>
  <c r="II44" i="5"/>
  <c r="IJ44" i="5"/>
  <c r="IK44" i="5"/>
  <c r="IL44" i="5"/>
  <c r="IM44" i="5"/>
  <c r="IN44" i="5"/>
  <c r="IO44" i="5"/>
  <c r="IP44" i="5"/>
  <c r="IC45" i="5"/>
  <c r="ID45" i="5"/>
  <c r="IE45" i="5"/>
  <c r="IF45" i="5"/>
  <c r="IG45" i="5"/>
  <c r="IH45" i="5"/>
  <c r="II45" i="5"/>
  <c r="IJ45" i="5"/>
  <c r="IK45" i="5"/>
  <c r="IL45" i="5"/>
  <c r="IM45" i="5"/>
  <c r="IN45" i="5"/>
  <c r="IO45" i="5"/>
  <c r="IP45" i="5"/>
  <c r="IC46" i="5"/>
  <c r="ID46" i="5"/>
  <c r="IE46" i="5"/>
  <c r="IF46" i="5"/>
  <c r="IG46" i="5"/>
  <c r="IH46" i="5"/>
  <c r="II46" i="5"/>
  <c r="IJ46" i="5"/>
  <c r="IK46" i="5"/>
  <c r="IL46" i="5"/>
  <c r="IM46" i="5"/>
  <c r="IN46" i="5"/>
  <c r="IO46" i="5"/>
  <c r="IP46" i="5"/>
  <c r="IC47" i="5"/>
  <c r="ID47" i="5"/>
  <c r="IE47" i="5"/>
  <c r="IF47" i="5"/>
  <c r="IG47" i="5"/>
  <c r="IH47" i="5"/>
  <c r="II47" i="5"/>
  <c r="IJ47" i="5"/>
  <c r="IK47" i="5"/>
  <c r="IL47" i="5"/>
  <c r="IM47" i="5"/>
  <c r="IN47" i="5"/>
  <c r="IO47" i="5"/>
  <c r="IP47" i="5"/>
  <c r="IC48" i="5"/>
  <c r="ID48" i="5"/>
  <c r="IE48" i="5"/>
  <c r="IF48" i="5"/>
  <c r="IG48" i="5"/>
  <c r="IH48" i="5"/>
  <c r="II48" i="5"/>
  <c r="IJ48" i="5"/>
  <c r="IK48" i="5"/>
  <c r="IL48" i="5"/>
  <c r="IM48" i="5"/>
  <c r="IN48" i="5"/>
  <c r="IO48" i="5"/>
  <c r="IP48" i="5"/>
  <c r="IC49" i="5"/>
  <c r="ID49" i="5"/>
  <c r="IE49" i="5"/>
  <c r="IF49" i="5"/>
  <c r="IG49" i="5"/>
  <c r="IH49" i="5"/>
  <c r="II49" i="5"/>
  <c r="IJ49" i="5"/>
  <c r="IK49" i="5"/>
  <c r="IL49" i="5"/>
  <c r="IM49" i="5"/>
  <c r="IN49" i="5"/>
  <c r="IO49" i="5"/>
  <c r="IP49" i="5"/>
  <c r="IC50" i="5"/>
  <c r="ID50" i="5"/>
  <c r="IE50" i="5"/>
  <c r="IF50" i="5"/>
  <c r="IG50" i="5"/>
  <c r="IH50" i="5"/>
  <c r="II50" i="5"/>
  <c r="IJ50" i="5"/>
  <c r="IK50" i="5"/>
  <c r="IL50" i="5"/>
  <c r="IM50" i="5"/>
  <c r="IN50" i="5"/>
  <c r="IO50" i="5"/>
  <c r="IP50" i="5"/>
  <c r="IC51" i="5"/>
  <c r="ID51" i="5"/>
  <c r="IE51" i="5"/>
  <c r="IF51" i="5"/>
  <c r="IG51" i="5"/>
  <c r="IH51" i="5"/>
  <c r="II51" i="5"/>
  <c r="IJ51" i="5"/>
  <c r="IK51" i="5"/>
  <c r="IL51" i="5"/>
  <c r="IM51" i="5"/>
  <c r="IN51" i="5"/>
  <c r="IO51" i="5"/>
  <c r="IP51" i="5"/>
  <c r="IC52" i="5"/>
  <c r="ID52" i="5"/>
  <c r="IE52" i="5"/>
  <c r="IF52" i="5"/>
  <c r="IG52" i="5"/>
  <c r="IH52" i="5"/>
  <c r="II52" i="5"/>
  <c r="IJ52" i="5"/>
  <c r="IK52" i="5"/>
  <c r="IL52" i="5"/>
  <c r="IM52" i="5"/>
  <c r="IN52" i="5"/>
  <c r="IO52" i="5"/>
  <c r="IP52" i="5"/>
  <c r="IC53" i="5"/>
  <c r="ID53" i="5"/>
  <c r="IE53" i="5"/>
  <c r="IF53" i="5"/>
  <c r="IG53" i="5"/>
  <c r="IH53" i="5"/>
  <c r="II53" i="5"/>
  <c r="IJ53" i="5"/>
  <c r="IK53" i="5"/>
  <c r="IL53" i="5"/>
  <c r="IM53" i="5"/>
  <c r="IN53" i="5"/>
  <c r="IO53" i="5"/>
  <c r="IP53" i="5"/>
  <c r="IC54" i="5"/>
  <c r="ID54" i="5"/>
  <c r="IE54" i="5"/>
  <c r="IF54" i="5"/>
  <c r="IG54" i="5"/>
  <c r="IH54" i="5"/>
  <c r="II54" i="5"/>
  <c r="IJ54" i="5"/>
  <c r="IK54" i="5"/>
  <c r="IL54" i="5"/>
  <c r="IM54" i="5"/>
  <c r="IN54" i="5"/>
  <c r="IO54" i="5"/>
  <c r="IP54" i="5"/>
  <c r="IC55" i="5"/>
  <c r="ID55" i="5"/>
  <c r="IE55" i="5"/>
  <c r="IF55" i="5"/>
  <c r="IG55" i="5"/>
  <c r="IH55" i="5"/>
  <c r="II55" i="5"/>
  <c r="IJ55" i="5"/>
  <c r="IK55" i="5"/>
  <c r="IL55" i="5"/>
  <c r="IM55" i="5"/>
  <c r="IN55" i="5"/>
  <c r="IO55" i="5"/>
  <c r="IP55" i="5"/>
  <c r="IC56" i="5"/>
  <c r="ID56" i="5"/>
  <c r="IE56" i="5"/>
  <c r="IF56" i="5"/>
  <c r="IG56" i="5"/>
  <c r="IH56" i="5"/>
  <c r="II56" i="5"/>
  <c r="IJ56" i="5"/>
  <c r="IK56" i="5"/>
  <c r="IL56" i="5"/>
  <c r="IM56" i="5"/>
  <c r="IN56" i="5"/>
  <c r="IO56" i="5"/>
  <c r="IP56" i="5"/>
  <c r="IC57" i="5"/>
  <c r="ID57" i="5"/>
  <c r="IE57" i="5"/>
  <c r="IF57" i="5"/>
  <c r="IG57" i="5"/>
  <c r="IH57" i="5"/>
  <c r="II57" i="5"/>
  <c r="IJ57" i="5"/>
  <c r="IK57" i="5"/>
  <c r="IL57" i="5"/>
  <c r="IM57" i="5"/>
  <c r="IN57" i="5"/>
  <c r="IO57" i="5"/>
  <c r="IP57" i="5"/>
  <c r="IC58" i="5"/>
  <c r="ID58" i="5"/>
  <c r="IE58" i="5"/>
  <c r="IF58" i="5"/>
  <c r="IG58" i="5"/>
  <c r="IH58" i="5"/>
  <c r="II58" i="5"/>
  <c r="IJ58" i="5"/>
  <c r="IK58" i="5"/>
  <c r="IL58" i="5"/>
  <c r="IM58" i="5"/>
  <c r="IN58" i="5"/>
  <c r="IO58" i="5"/>
  <c r="IP58" i="5"/>
  <c r="IC59" i="5"/>
  <c r="ID59" i="5"/>
  <c r="IE59" i="5"/>
  <c r="IF59" i="5"/>
  <c r="IG59" i="5"/>
  <c r="IH59" i="5"/>
  <c r="II59" i="5"/>
  <c r="IJ59" i="5"/>
  <c r="IK59" i="5"/>
  <c r="IL59" i="5"/>
  <c r="IM59" i="5"/>
  <c r="IN59" i="5"/>
  <c r="IO59" i="5"/>
  <c r="IP59" i="5"/>
  <c r="IC60" i="5"/>
  <c r="ID60" i="5"/>
  <c r="IE60" i="5"/>
  <c r="IF60" i="5"/>
  <c r="IG60" i="5"/>
  <c r="IH60" i="5"/>
  <c r="II60" i="5"/>
  <c r="IJ60" i="5"/>
  <c r="IK60" i="5"/>
  <c r="IL60" i="5"/>
  <c r="IM60" i="5"/>
  <c r="IN60" i="5"/>
  <c r="IO60" i="5"/>
  <c r="IP60" i="5"/>
  <c r="IC61" i="5"/>
  <c r="ID61" i="5"/>
  <c r="IE61" i="5"/>
  <c r="IF61" i="5"/>
  <c r="IG61" i="5"/>
  <c r="IH61" i="5"/>
  <c r="II61" i="5"/>
  <c r="IJ61" i="5"/>
  <c r="IK61" i="5"/>
  <c r="IL61" i="5"/>
  <c r="IM61" i="5"/>
  <c r="IN61" i="5"/>
  <c r="IO61" i="5"/>
  <c r="IP61" i="5"/>
  <c r="IC62" i="5"/>
  <c r="ID62" i="5"/>
  <c r="IE62" i="5"/>
  <c r="IF62" i="5"/>
  <c r="IG62" i="5"/>
  <c r="IH62" i="5"/>
  <c r="II62" i="5"/>
  <c r="IJ62" i="5"/>
  <c r="IK62" i="5"/>
  <c r="IL62" i="5"/>
  <c r="IM62" i="5"/>
  <c r="IN62" i="5"/>
  <c r="IO62" i="5"/>
  <c r="IP62" i="5"/>
  <c r="IC63" i="5"/>
  <c r="ID63" i="5"/>
  <c r="IE63" i="5"/>
  <c r="IF63" i="5"/>
  <c r="IG63" i="5"/>
  <c r="IH63" i="5"/>
  <c r="II63" i="5"/>
  <c r="IJ63" i="5"/>
  <c r="IK63" i="5"/>
  <c r="IL63" i="5"/>
  <c r="IM63" i="5"/>
  <c r="IN63" i="5"/>
  <c r="IO63" i="5"/>
  <c r="IP63" i="5"/>
  <c r="IC64" i="5"/>
  <c r="ID64" i="5"/>
  <c r="IE64" i="5"/>
  <c r="IF64" i="5"/>
  <c r="IG64" i="5"/>
  <c r="IH64" i="5"/>
  <c r="II64" i="5"/>
  <c r="IJ64" i="5"/>
  <c r="IK64" i="5"/>
  <c r="IL64" i="5"/>
  <c r="IM64" i="5"/>
  <c r="IN64" i="5"/>
  <c r="IO64" i="5"/>
  <c r="IP64" i="5"/>
  <c r="IC65" i="5"/>
  <c r="ID65" i="5"/>
  <c r="IE65" i="5"/>
  <c r="IF65" i="5"/>
  <c r="IG65" i="5"/>
  <c r="IH65" i="5"/>
  <c r="II65" i="5"/>
  <c r="IJ65" i="5"/>
  <c r="IK65" i="5"/>
  <c r="IL65" i="5"/>
  <c r="IM65" i="5"/>
  <c r="IN65" i="5"/>
  <c r="IO65" i="5"/>
  <c r="IP65" i="5"/>
  <c r="IC66" i="5"/>
  <c r="ID66" i="5"/>
  <c r="IE66" i="5"/>
  <c r="IF66" i="5"/>
  <c r="IG66" i="5"/>
  <c r="IH66" i="5"/>
  <c r="II66" i="5"/>
  <c r="IJ66" i="5"/>
  <c r="IK66" i="5"/>
  <c r="IL66" i="5"/>
  <c r="IM66" i="5"/>
  <c r="IN66" i="5"/>
  <c r="IO66" i="5"/>
  <c r="IP66" i="5"/>
  <c r="IC67" i="5"/>
  <c r="ID67" i="5"/>
  <c r="IE67" i="5"/>
  <c r="IF67" i="5"/>
  <c r="IG67" i="5"/>
  <c r="IH67" i="5"/>
  <c r="II67" i="5"/>
  <c r="IJ67" i="5"/>
  <c r="IK67" i="5"/>
  <c r="IL67" i="5"/>
  <c r="IM67" i="5"/>
  <c r="IN67" i="5"/>
  <c r="IO67" i="5"/>
  <c r="IP67" i="5"/>
  <c r="IC68" i="5"/>
  <c r="ID68" i="5"/>
  <c r="IE68" i="5"/>
  <c r="IF68" i="5"/>
  <c r="IG68" i="5"/>
  <c r="IH68" i="5"/>
  <c r="II68" i="5"/>
  <c r="IJ68" i="5"/>
  <c r="IK68" i="5"/>
  <c r="IL68" i="5"/>
  <c r="IM68" i="5"/>
  <c r="IN68" i="5"/>
  <c r="IO68" i="5"/>
  <c r="IP68" i="5"/>
  <c r="IC69" i="5"/>
  <c r="ID69" i="5"/>
  <c r="IE69" i="5"/>
  <c r="IF69" i="5"/>
  <c r="IG69" i="5"/>
  <c r="IH69" i="5"/>
  <c r="II69" i="5"/>
  <c r="IJ69" i="5"/>
  <c r="IK69" i="5"/>
  <c r="IL69" i="5"/>
  <c r="IM69" i="5"/>
  <c r="IN69" i="5"/>
  <c r="IO69" i="5"/>
  <c r="IP69" i="5"/>
  <c r="IC70" i="5"/>
  <c r="ID70" i="5"/>
  <c r="IE70" i="5"/>
  <c r="IF70" i="5"/>
  <c r="IG70" i="5"/>
  <c r="IH70" i="5"/>
  <c r="II70" i="5"/>
  <c r="IJ70" i="5"/>
  <c r="IK70" i="5"/>
  <c r="IL70" i="5"/>
  <c r="IM70" i="5"/>
  <c r="IN70" i="5"/>
  <c r="IO70" i="5"/>
  <c r="IP70" i="5"/>
  <c r="IC71" i="5"/>
  <c r="ID71" i="5"/>
  <c r="IE71" i="5"/>
  <c r="IF71" i="5"/>
  <c r="IG71" i="5"/>
  <c r="IH71" i="5"/>
  <c r="II71" i="5"/>
  <c r="IJ71" i="5"/>
  <c r="IK71" i="5"/>
  <c r="IL71" i="5"/>
  <c r="IM71" i="5"/>
  <c r="IN71" i="5"/>
  <c r="IO71" i="5"/>
  <c r="IP71" i="5"/>
  <c r="IC72" i="5"/>
  <c r="ID72" i="5"/>
  <c r="IE72" i="5"/>
  <c r="IF72" i="5"/>
  <c r="IG72" i="5"/>
  <c r="IH72" i="5"/>
  <c r="II72" i="5"/>
  <c r="IJ72" i="5"/>
  <c r="IK72" i="5"/>
  <c r="IL72" i="5"/>
  <c r="IM72" i="5"/>
  <c r="IN72" i="5"/>
  <c r="IO72" i="5"/>
  <c r="IP72" i="5"/>
  <c r="IC73" i="5"/>
  <c r="ID73" i="5"/>
  <c r="IE73" i="5"/>
  <c r="IF73" i="5"/>
  <c r="IG73" i="5"/>
  <c r="IH73" i="5"/>
  <c r="II73" i="5"/>
  <c r="IJ73" i="5"/>
  <c r="IK73" i="5"/>
  <c r="IL73" i="5"/>
  <c r="IM73" i="5"/>
  <c r="IN73" i="5"/>
  <c r="IO73" i="5"/>
  <c r="IP73" i="5"/>
  <c r="IC74" i="5"/>
  <c r="ID74" i="5"/>
  <c r="IE74" i="5"/>
  <c r="IF74" i="5"/>
  <c r="IG74" i="5"/>
  <c r="IH74" i="5"/>
  <c r="II74" i="5"/>
  <c r="IJ74" i="5"/>
  <c r="IK74" i="5"/>
  <c r="IL74" i="5"/>
  <c r="IM74" i="5"/>
  <c r="IN74" i="5"/>
  <c r="IO74" i="5"/>
  <c r="IP74" i="5"/>
  <c r="IC75" i="5"/>
  <c r="ID75" i="5"/>
  <c r="IE75" i="5"/>
  <c r="IF75" i="5"/>
  <c r="IG75" i="5"/>
  <c r="IH75" i="5"/>
  <c r="II75" i="5"/>
  <c r="IJ75" i="5"/>
  <c r="IK75" i="5"/>
  <c r="IL75" i="5"/>
  <c r="IM75" i="5"/>
  <c r="IN75" i="5"/>
  <c r="IO75" i="5"/>
  <c r="IP75" i="5"/>
  <c r="IC76" i="5"/>
  <c r="ID76" i="5"/>
  <c r="IE76" i="5"/>
  <c r="IF76" i="5"/>
  <c r="IG76" i="5"/>
  <c r="IH76" i="5"/>
  <c r="II76" i="5"/>
  <c r="IJ76" i="5"/>
  <c r="IK76" i="5"/>
  <c r="IL76" i="5"/>
  <c r="IM76" i="5"/>
  <c r="IN76" i="5"/>
  <c r="IO76" i="5"/>
  <c r="IP76" i="5"/>
  <c r="IC77" i="5"/>
  <c r="ID77" i="5"/>
  <c r="IE77" i="5"/>
  <c r="IF77" i="5"/>
  <c r="IG77" i="5"/>
  <c r="IH77" i="5"/>
  <c r="II77" i="5"/>
  <c r="IJ77" i="5"/>
  <c r="IK77" i="5"/>
  <c r="IL77" i="5"/>
  <c r="IM77" i="5"/>
  <c r="IN77" i="5"/>
  <c r="IO77" i="5"/>
  <c r="IP77" i="5"/>
  <c r="IC78" i="5"/>
  <c r="ID78" i="5"/>
  <c r="IE78" i="5"/>
  <c r="IF78" i="5"/>
  <c r="IG78" i="5"/>
  <c r="IH78" i="5"/>
  <c r="II78" i="5"/>
  <c r="IJ78" i="5"/>
  <c r="IK78" i="5"/>
  <c r="IL78" i="5"/>
  <c r="IM78" i="5"/>
  <c r="IN78" i="5"/>
  <c r="IO78" i="5"/>
  <c r="IP78" i="5"/>
  <c r="IC79" i="5"/>
  <c r="ID79" i="5"/>
  <c r="IE79" i="5"/>
  <c r="IF79" i="5"/>
  <c r="IG79" i="5"/>
  <c r="IH79" i="5"/>
  <c r="II79" i="5"/>
  <c r="IJ79" i="5"/>
  <c r="IK79" i="5"/>
  <c r="IL79" i="5"/>
  <c r="IM79" i="5"/>
  <c r="IN79" i="5"/>
  <c r="IO79" i="5"/>
  <c r="IP79" i="5"/>
  <c r="IC80" i="5"/>
  <c r="ID80" i="5"/>
  <c r="IE80" i="5"/>
  <c r="IF80" i="5"/>
  <c r="IG80" i="5"/>
  <c r="IH80" i="5"/>
  <c r="II80" i="5"/>
  <c r="IJ80" i="5"/>
  <c r="IK80" i="5"/>
  <c r="IL80" i="5"/>
  <c r="IM80" i="5"/>
  <c r="IN80" i="5"/>
  <c r="IO80" i="5"/>
  <c r="IP80" i="5"/>
  <c r="IC81" i="5"/>
  <c r="ID81" i="5"/>
  <c r="IE81" i="5"/>
  <c r="IF81" i="5"/>
  <c r="IG81" i="5"/>
  <c r="IH81" i="5"/>
  <c r="II81" i="5"/>
  <c r="IJ81" i="5"/>
  <c r="IK81" i="5"/>
  <c r="IL81" i="5"/>
  <c r="IM81" i="5"/>
  <c r="IN81" i="5"/>
  <c r="IO81" i="5"/>
  <c r="IP81" i="5"/>
  <c r="ID5" i="5"/>
  <c r="IE5" i="5"/>
  <c r="IF5" i="5"/>
  <c r="IG5" i="5"/>
  <c r="IH5" i="5"/>
  <c r="II5" i="5"/>
  <c r="IJ5" i="5"/>
  <c r="IK5" i="5"/>
  <c r="IL5" i="5"/>
  <c r="IM5" i="5"/>
  <c r="IN5" i="5"/>
  <c r="IO5" i="5"/>
  <c r="IP5" i="5"/>
  <c r="IC5" i="5"/>
  <c r="HS6" i="5"/>
  <c r="HT6" i="5"/>
  <c r="HU6" i="5"/>
  <c r="HS7" i="5"/>
  <c r="HT7" i="5"/>
  <c r="HU7" i="5"/>
  <c r="HS8" i="5"/>
  <c r="HT8" i="5"/>
  <c r="HU8" i="5"/>
  <c r="HS9" i="5"/>
  <c r="HT9" i="5"/>
  <c r="HU9" i="5"/>
  <c r="HS10" i="5"/>
  <c r="HT10" i="5"/>
  <c r="HU10" i="5"/>
  <c r="HS11" i="5"/>
  <c r="HT11" i="5"/>
  <c r="HW11" i="5" s="1" a="1"/>
  <c r="HW11" i="5" s="1"/>
  <c r="HU11" i="5"/>
  <c r="HS12" i="5"/>
  <c r="HT12" i="5"/>
  <c r="HU12" i="5"/>
  <c r="HS13" i="5"/>
  <c r="HT13" i="5"/>
  <c r="HU13" i="5"/>
  <c r="HS14" i="5"/>
  <c r="HT14" i="5"/>
  <c r="HU14" i="5"/>
  <c r="HS15" i="5"/>
  <c r="HT15" i="5"/>
  <c r="HU15" i="5"/>
  <c r="HS16" i="5"/>
  <c r="HT16" i="5"/>
  <c r="HU16" i="5"/>
  <c r="HS17" i="5"/>
  <c r="HT17" i="5"/>
  <c r="HW17" i="5" s="1" a="1"/>
  <c r="HW17" i="5" s="1"/>
  <c r="HU17" i="5"/>
  <c r="HS18" i="5"/>
  <c r="HT18" i="5"/>
  <c r="HU18" i="5"/>
  <c r="HS19" i="5"/>
  <c r="HT19" i="5"/>
  <c r="HW19" i="5" s="1" a="1"/>
  <c r="HW19" i="5" s="1"/>
  <c r="HU19" i="5"/>
  <c r="HS20" i="5"/>
  <c r="HT20" i="5"/>
  <c r="HU20" i="5"/>
  <c r="HS21" i="5"/>
  <c r="HT21" i="5"/>
  <c r="HU21" i="5"/>
  <c r="HS22" i="5"/>
  <c r="HT22" i="5"/>
  <c r="HU22" i="5"/>
  <c r="HS23" i="5"/>
  <c r="HT23" i="5"/>
  <c r="HU23" i="5"/>
  <c r="HS24" i="5"/>
  <c r="HT24" i="5"/>
  <c r="HU24" i="5"/>
  <c r="HS25" i="5"/>
  <c r="HT25" i="5"/>
  <c r="HU25" i="5"/>
  <c r="HS26" i="5"/>
  <c r="HT26" i="5"/>
  <c r="HW26" i="5" s="1" a="1"/>
  <c r="HW26" i="5" s="1"/>
  <c r="HU26" i="5"/>
  <c r="HS27" i="5"/>
  <c r="HT27" i="5"/>
  <c r="HW27" i="5" s="1" a="1"/>
  <c r="HW27" i="5" s="1"/>
  <c r="HU27" i="5"/>
  <c r="HS28" i="5"/>
  <c r="HT28" i="5"/>
  <c r="HU28" i="5"/>
  <c r="HS29" i="5"/>
  <c r="HT29" i="5"/>
  <c r="HU29" i="5"/>
  <c r="HS30" i="5"/>
  <c r="HT30" i="5"/>
  <c r="HU30" i="5"/>
  <c r="HS31" i="5"/>
  <c r="HT31" i="5"/>
  <c r="HU31" i="5"/>
  <c r="HS32" i="5"/>
  <c r="HT32" i="5"/>
  <c r="HU32" i="5"/>
  <c r="HS33" i="5"/>
  <c r="HT33" i="5"/>
  <c r="HW33" i="5" s="1" a="1"/>
  <c r="HW33" i="5" s="1"/>
  <c r="HU33" i="5"/>
  <c r="HS34" i="5"/>
  <c r="HT34" i="5"/>
  <c r="HU34" i="5"/>
  <c r="HS35" i="5"/>
  <c r="HT35" i="5"/>
  <c r="HW35" i="5" s="1" a="1"/>
  <c r="HW35" i="5" s="1"/>
  <c r="HU35" i="5"/>
  <c r="HS36" i="5"/>
  <c r="HT36" i="5"/>
  <c r="HU36" i="5"/>
  <c r="HS37" i="5"/>
  <c r="HT37" i="5"/>
  <c r="HU37" i="5"/>
  <c r="HS38" i="5"/>
  <c r="HT38" i="5"/>
  <c r="HU38" i="5"/>
  <c r="HS39" i="5"/>
  <c r="HT39" i="5"/>
  <c r="HU39" i="5"/>
  <c r="HS40" i="5"/>
  <c r="HT40" i="5"/>
  <c r="HU40" i="5"/>
  <c r="HS41" i="5"/>
  <c r="HT41" i="5"/>
  <c r="HU41" i="5"/>
  <c r="HS42" i="5"/>
  <c r="HT42" i="5"/>
  <c r="HW42" i="5" s="1" a="1"/>
  <c r="HW42" i="5" s="1"/>
  <c r="HU42" i="5"/>
  <c r="HS43" i="5"/>
  <c r="HT43" i="5"/>
  <c r="HW43" i="5" s="1" a="1"/>
  <c r="HW43" i="5" s="1"/>
  <c r="HU43" i="5"/>
  <c r="HS44" i="5"/>
  <c r="HT44" i="5"/>
  <c r="HU44" i="5"/>
  <c r="HS45" i="5"/>
  <c r="HT45" i="5"/>
  <c r="HU45" i="5"/>
  <c r="HS46" i="5"/>
  <c r="HT46" i="5"/>
  <c r="HU46" i="5"/>
  <c r="HS47" i="5"/>
  <c r="HT47" i="5"/>
  <c r="HU47" i="5"/>
  <c r="HS48" i="5"/>
  <c r="HT48" i="5"/>
  <c r="HU48" i="5"/>
  <c r="HS49" i="5"/>
  <c r="HT49" i="5"/>
  <c r="HW49" i="5" s="1" a="1"/>
  <c r="HW49" i="5" s="1"/>
  <c r="HU49" i="5"/>
  <c r="HS50" i="5"/>
  <c r="HT50" i="5"/>
  <c r="HU50" i="5"/>
  <c r="HS51" i="5"/>
  <c r="HT51" i="5"/>
  <c r="HW51" i="5" s="1" a="1"/>
  <c r="HW51" i="5" s="1"/>
  <c r="HU51" i="5"/>
  <c r="HS52" i="5"/>
  <c r="HT52" i="5"/>
  <c r="HU52" i="5"/>
  <c r="HS53" i="5"/>
  <c r="HT53" i="5"/>
  <c r="HU53" i="5"/>
  <c r="HS54" i="5"/>
  <c r="HT54" i="5"/>
  <c r="HU54" i="5"/>
  <c r="HS55" i="5"/>
  <c r="HT55" i="5"/>
  <c r="HU55" i="5"/>
  <c r="HS56" i="5"/>
  <c r="HT56" i="5"/>
  <c r="HU56" i="5"/>
  <c r="HS57" i="5"/>
  <c r="HT57" i="5"/>
  <c r="HU57" i="5"/>
  <c r="HS58" i="5"/>
  <c r="HT58" i="5"/>
  <c r="HW58" i="5" s="1" a="1"/>
  <c r="HW58" i="5" s="1"/>
  <c r="HU58" i="5"/>
  <c r="HS59" i="5"/>
  <c r="HT59" i="5"/>
  <c r="HW59" i="5" s="1" a="1"/>
  <c r="HW59" i="5" s="1"/>
  <c r="HU59" i="5"/>
  <c r="HS60" i="5"/>
  <c r="HT60" i="5"/>
  <c r="HU60" i="5"/>
  <c r="HS61" i="5"/>
  <c r="HT61" i="5"/>
  <c r="HU61" i="5"/>
  <c r="HS62" i="5"/>
  <c r="HT62" i="5"/>
  <c r="HU62" i="5"/>
  <c r="HS63" i="5"/>
  <c r="HT63" i="5"/>
  <c r="HU63" i="5"/>
  <c r="HS64" i="5"/>
  <c r="HT64" i="5"/>
  <c r="HU64" i="5"/>
  <c r="HS65" i="5"/>
  <c r="HT65" i="5"/>
  <c r="HW65" i="5" s="1" a="1"/>
  <c r="HW65" i="5" s="1"/>
  <c r="HU65" i="5"/>
  <c r="HS66" i="5"/>
  <c r="HT66" i="5"/>
  <c r="HU66" i="5"/>
  <c r="HS67" i="5"/>
  <c r="HT67" i="5"/>
  <c r="HW67" i="5" s="1" a="1"/>
  <c r="HW67" i="5" s="1"/>
  <c r="HU67" i="5"/>
  <c r="HS68" i="5"/>
  <c r="HT68" i="5"/>
  <c r="HU68" i="5"/>
  <c r="HS69" i="5"/>
  <c r="HT69" i="5"/>
  <c r="HU69" i="5"/>
  <c r="HS70" i="5"/>
  <c r="HT70" i="5"/>
  <c r="HU70" i="5"/>
  <c r="HS71" i="5"/>
  <c r="HT71" i="5"/>
  <c r="HU71" i="5"/>
  <c r="HS72" i="5"/>
  <c r="HT72" i="5"/>
  <c r="HU72" i="5"/>
  <c r="HS73" i="5"/>
  <c r="HT73" i="5"/>
  <c r="HU73" i="5"/>
  <c r="HS74" i="5"/>
  <c r="HT74" i="5"/>
  <c r="HW74" i="5" s="1" a="1"/>
  <c r="HW74" i="5" s="1"/>
  <c r="HU74" i="5"/>
  <c r="HS75" i="5"/>
  <c r="HT75" i="5"/>
  <c r="HW75" i="5" s="1" a="1"/>
  <c r="HW75" i="5" s="1"/>
  <c r="HU75" i="5"/>
  <c r="HS76" i="5"/>
  <c r="HT76" i="5"/>
  <c r="HU76" i="5"/>
  <c r="HS77" i="5"/>
  <c r="HT77" i="5"/>
  <c r="HU77" i="5"/>
  <c r="HS78" i="5"/>
  <c r="HT78" i="5"/>
  <c r="HU78" i="5"/>
  <c r="HS79" i="5"/>
  <c r="HT79" i="5"/>
  <c r="HU79" i="5"/>
  <c r="HS80" i="5"/>
  <c r="HT80" i="5"/>
  <c r="HU80" i="5"/>
  <c r="HS81" i="5"/>
  <c r="HT81" i="5"/>
  <c r="HW81" i="5" s="1" a="1"/>
  <c r="HW81" i="5" s="1"/>
  <c r="HU81" i="5"/>
  <c r="HT5" i="5"/>
  <c r="HU5" i="5"/>
  <c r="HS5" i="5"/>
  <c r="HM30" i="5"/>
  <c r="HO30" i="5" s="1" a="1"/>
  <c r="HO30" i="5" s="1"/>
  <c r="HM31" i="5"/>
  <c r="HO31" i="5" s="1" a="1"/>
  <c r="HO31" i="5" s="1"/>
  <c r="HM6" i="5"/>
  <c r="HO6" i="5" s="1" a="1"/>
  <c r="HO6" i="5" s="1"/>
  <c r="HM7" i="5"/>
  <c r="HO7" i="5" s="1" a="1"/>
  <c r="HO7" i="5" s="1"/>
  <c r="HM8" i="5"/>
  <c r="HO8" i="5" s="1" a="1"/>
  <c r="HO8" i="5" s="1"/>
  <c r="HM9" i="5"/>
  <c r="HO9" i="5" s="1" a="1"/>
  <c r="HO9" i="5" s="1"/>
  <c r="HM10" i="5"/>
  <c r="HO10" i="5" s="1" a="1"/>
  <c r="HO10" i="5" s="1"/>
  <c r="HM11" i="5"/>
  <c r="HO11" i="5" s="1" a="1"/>
  <c r="HO11" i="5" s="1"/>
  <c r="HM12" i="5"/>
  <c r="HO12" i="5" s="1" a="1"/>
  <c r="HO12" i="5" s="1"/>
  <c r="HM13" i="5"/>
  <c r="HO13" i="5" s="1" a="1"/>
  <c r="HO13" i="5" s="1"/>
  <c r="HM14" i="5"/>
  <c r="HO14" i="5" s="1" a="1"/>
  <c r="HO14" i="5" s="1"/>
  <c r="HM15" i="5"/>
  <c r="HO15" i="5" s="1" a="1"/>
  <c r="HO15" i="5" s="1"/>
  <c r="HM16" i="5"/>
  <c r="HO16" i="5" s="1" a="1"/>
  <c r="HO16" i="5" s="1"/>
  <c r="HM17" i="5"/>
  <c r="HO17" i="5" s="1" a="1"/>
  <c r="HO17" i="5" s="1"/>
  <c r="HM18" i="5"/>
  <c r="HO18" i="5" s="1" a="1"/>
  <c r="HO18" i="5" s="1"/>
  <c r="HM19" i="5"/>
  <c r="HO19" i="5" s="1" a="1"/>
  <c r="HO19" i="5" s="1"/>
  <c r="HM20" i="5"/>
  <c r="HO20" i="5" s="1" a="1"/>
  <c r="HO20" i="5" s="1"/>
  <c r="HM21" i="5"/>
  <c r="HO21" i="5" s="1" a="1"/>
  <c r="HO21" i="5" s="1"/>
  <c r="HM22" i="5"/>
  <c r="HO22" i="5" s="1" a="1"/>
  <c r="HO22" i="5" s="1"/>
  <c r="HM23" i="5"/>
  <c r="HO23" i="5" s="1" a="1"/>
  <c r="HO23" i="5" s="1"/>
  <c r="HM24" i="5"/>
  <c r="HO24" i="5" s="1" a="1"/>
  <c r="HO24" i="5" s="1"/>
  <c r="HM25" i="5"/>
  <c r="HO25" i="5" s="1" a="1"/>
  <c r="HO25" i="5" s="1"/>
  <c r="HM26" i="5"/>
  <c r="HO26" i="5" s="1" a="1"/>
  <c r="HO26" i="5" s="1"/>
  <c r="HM27" i="5"/>
  <c r="HO27" i="5" s="1" a="1"/>
  <c r="HO27" i="5" s="1"/>
  <c r="HM28" i="5"/>
  <c r="HO28" i="5" s="1" a="1"/>
  <c r="HO28" i="5" s="1"/>
  <c r="HM29" i="5"/>
  <c r="HO29" i="5" s="1" a="1"/>
  <c r="HO29" i="5" s="1"/>
  <c r="HM32" i="5"/>
  <c r="HO32" i="5" s="1" a="1"/>
  <c r="HO32" i="5" s="1"/>
  <c r="HM33" i="5"/>
  <c r="HO33" i="5" s="1" a="1"/>
  <c r="HO33" i="5" s="1"/>
  <c r="HM34" i="5"/>
  <c r="HO34" i="5" s="1" a="1"/>
  <c r="HO34" i="5" s="1"/>
  <c r="HM35" i="5"/>
  <c r="HO35" i="5" s="1" a="1"/>
  <c r="HO35" i="5" s="1"/>
  <c r="HM36" i="5"/>
  <c r="HO36" i="5" s="1" a="1"/>
  <c r="HO36" i="5" s="1"/>
  <c r="HM37" i="5"/>
  <c r="HO37" i="5" s="1" a="1"/>
  <c r="HO37" i="5" s="1"/>
  <c r="HM38" i="5"/>
  <c r="HO38" i="5" s="1" a="1"/>
  <c r="HO38" i="5" s="1"/>
  <c r="HM39" i="5"/>
  <c r="HO39" i="5" s="1" a="1"/>
  <c r="HO39" i="5" s="1"/>
  <c r="HM40" i="5"/>
  <c r="HO40" i="5" s="1" a="1"/>
  <c r="HO40" i="5" s="1"/>
  <c r="HM41" i="5"/>
  <c r="HO41" i="5" s="1" a="1"/>
  <c r="HO41" i="5" s="1"/>
  <c r="HM42" i="5"/>
  <c r="HO42" i="5" s="1" a="1"/>
  <c r="HO42" i="5" s="1"/>
  <c r="HM43" i="5"/>
  <c r="HO43" i="5" s="1" a="1"/>
  <c r="HO43" i="5" s="1"/>
  <c r="HM44" i="5"/>
  <c r="HO44" i="5" s="1" a="1"/>
  <c r="HO44" i="5" s="1"/>
  <c r="HM45" i="5"/>
  <c r="HO45" i="5" s="1" a="1"/>
  <c r="HO45" i="5" s="1"/>
  <c r="HM46" i="5"/>
  <c r="HO46" i="5" s="1" a="1"/>
  <c r="HO46" i="5" s="1"/>
  <c r="HM47" i="5"/>
  <c r="HO47" i="5" s="1" a="1"/>
  <c r="HO47" i="5" s="1"/>
  <c r="HM48" i="5"/>
  <c r="HO48" i="5" s="1" a="1"/>
  <c r="HO48" i="5" s="1"/>
  <c r="HM49" i="5"/>
  <c r="HO49" i="5" s="1" a="1"/>
  <c r="HO49" i="5" s="1"/>
  <c r="HM50" i="5"/>
  <c r="HO50" i="5" s="1" a="1"/>
  <c r="HO50" i="5" s="1"/>
  <c r="HM51" i="5"/>
  <c r="HO51" i="5" s="1" a="1"/>
  <c r="HO51" i="5" s="1"/>
  <c r="HM52" i="5"/>
  <c r="HO52" i="5" s="1" a="1"/>
  <c r="HO52" i="5" s="1"/>
  <c r="HM53" i="5"/>
  <c r="HO53" i="5" s="1" a="1"/>
  <c r="HO53" i="5" s="1"/>
  <c r="HM54" i="5"/>
  <c r="HO54" i="5" s="1" a="1"/>
  <c r="HO54" i="5" s="1"/>
  <c r="HM55" i="5"/>
  <c r="HO55" i="5" s="1" a="1"/>
  <c r="HO55" i="5" s="1"/>
  <c r="HM56" i="5"/>
  <c r="HO56" i="5" s="1" a="1"/>
  <c r="HO56" i="5" s="1"/>
  <c r="HM57" i="5"/>
  <c r="HO57" i="5" s="1" a="1"/>
  <c r="HO57" i="5" s="1"/>
  <c r="HM58" i="5"/>
  <c r="HO58" i="5" s="1" a="1"/>
  <c r="HO58" i="5" s="1"/>
  <c r="HM59" i="5"/>
  <c r="HO59" i="5" s="1" a="1"/>
  <c r="HO59" i="5" s="1"/>
  <c r="HM60" i="5"/>
  <c r="HO60" i="5" s="1" a="1"/>
  <c r="HO60" i="5" s="1"/>
  <c r="HM61" i="5"/>
  <c r="HO61" i="5" s="1" a="1"/>
  <c r="HO61" i="5" s="1"/>
  <c r="HM62" i="5"/>
  <c r="HO62" i="5" s="1" a="1"/>
  <c r="HO62" i="5" s="1"/>
  <c r="HM63" i="5"/>
  <c r="HO63" i="5" s="1" a="1"/>
  <c r="HO63" i="5" s="1"/>
  <c r="HM64" i="5"/>
  <c r="HO64" i="5" s="1" a="1"/>
  <c r="HO64" i="5" s="1"/>
  <c r="HM65" i="5"/>
  <c r="HO65" i="5" s="1" a="1"/>
  <c r="HO65" i="5" s="1"/>
  <c r="HM66" i="5"/>
  <c r="HO66" i="5" s="1" a="1"/>
  <c r="HO66" i="5" s="1"/>
  <c r="HM67" i="5"/>
  <c r="HO67" i="5" s="1" a="1"/>
  <c r="HO67" i="5" s="1"/>
  <c r="HM68" i="5"/>
  <c r="HO68" i="5" s="1" a="1"/>
  <c r="HO68" i="5" s="1"/>
  <c r="HM69" i="5"/>
  <c r="HO69" i="5" s="1" a="1"/>
  <c r="HO69" i="5" s="1"/>
  <c r="HM70" i="5"/>
  <c r="HO70" i="5" s="1" a="1"/>
  <c r="HO70" i="5" s="1"/>
  <c r="HM71" i="5"/>
  <c r="HO71" i="5" s="1" a="1"/>
  <c r="HO71" i="5" s="1"/>
  <c r="HM72" i="5"/>
  <c r="HO72" i="5" s="1" a="1"/>
  <c r="HO72" i="5" s="1"/>
  <c r="HM73" i="5"/>
  <c r="HO73" i="5" s="1" a="1"/>
  <c r="HO73" i="5" s="1"/>
  <c r="HM74" i="5"/>
  <c r="HO74" i="5" s="1" a="1"/>
  <c r="HO74" i="5" s="1"/>
  <c r="HM75" i="5"/>
  <c r="HO75" i="5" s="1" a="1"/>
  <c r="HO75" i="5" s="1"/>
  <c r="HM76" i="5"/>
  <c r="HO76" i="5" s="1" a="1"/>
  <c r="HO76" i="5" s="1"/>
  <c r="HM77" i="5"/>
  <c r="HO77" i="5" s="1" a="1"/>
  <c r="HO77" i="5" s="1"/>
  <c r="HM78" i="5"/>
  <c r="HO78" i="5" s="1" a="1"/>
  <c r="HO78" i="5" s="1"/>
  <c r="HM79" i="5"/>
  <c r="HO79" i="5" s="1" a="1"/>
  <c r="HO79" i="5" s="1"/>
  <c r="HM80" i="5"/>
  <c r="HO80" i="5" s="1" a="1"/>
  <c r="HO80" i="5" s="1"/>
  <c r="HM81" i="5"/>
  <c r="HO81" i="5" s="1" a="1"/>
  <c r="HO81" i="5" s="1"/>
  <c r="HM5" i="5"/>
  <c r="HO5" i="5" s="1" a="1"/>
  <c r="HO5" i="5" s="1"/>
  <c r="GY6" i="5"/>
  <c r="GZ6" i="5"/>
  <c r="HA6" i="5"/>
  <c r="HB6" i="5"/>
  <c r="HC6" i="5"/>
  <c r="GY7" i="5"/>
  <c r="GZ7" i="5"/>
  <c r="HA7" i="5"/>
  <c r="HB7" i="5"/>
  <c r="HC7" i="5"/>
  <c r="GY8" i="5"/>
  <c r="GZ8" i="5"/>
  <c r="HA8" i="5"/>
  <c r="HB8" i="5"/>
  <c r="HC8" i="5"/>
  <c r="GY9" i="5"/>
  <c r="GZ9" i="5"/>
  <c r="HA9" i="5"/>
  <c r="HB9" i="5"/>
  <c r="HC9" i="5"/>
  <c r="GY10" i="5"/>
  <c r="GZ10" i="5"/>
  <c r="HA10" i="5"/>
  <c r="HB10" i="5"/>
  <c r="HC10" i="5"/>
  <c r="GY11" i="5"/>
  <c r="GZ11" i="5"/>
  <c r="HA11" i="5"/>
  <c r="HB11" i="5"/>
  <c r="HC11" i="5"/>
  <c r="GY12" i="5"/>
  <c r="GZ12" i="5"/>
  <c r="HA12" i="5"/>
  <c r="HB12" i="5"/>
  <c r="HC12" i="5"/>
  <c r="GY13" i="5"/>
  <c r="GZ13" i="5"/>
  <c r="HA13" i="5"/>
  <c r="HB13" i="5"/>
  <c r="HC13" i="5"/>
  <c r="GY14" i="5"/>
  <c r="GZ14" i="5"/>
  <c r="HA14" i="5"/>
  <c r="HB14" i="5"/>
  <c r="HC14" i="5"/>
  <c r="GY15" i="5"/>
  <c r="GZ15" i="5"/>
  <c r="HA15" i="5"/>
  <c r="HB15" i="5"/>
  <c r="HC15" i="5"/>
  <c r="GY16" i="5"/>
  <c r="GZ16" i="5"/>
  <c r="HA16" i="5"/>
  <c r="HB16" i="5"/>
  <c r="HC16" i="5"/>
  <c r="GY17" i="5"/>
  <c r="GZ17" i="5"/>
  <c r="HA17" i="5"/>
  <c r="HB17" i="5"/>
  <c r="HC17" i="5"/>
  <c r="GY18" i="5"/>
  <c r="GZ18" i="5"/>
  <c r="HA18" i="5"/>
  <c r="HB18" i="5"/>
  <c r="HC18" i="5"/>
  <c r="GY19" i="5"/>
  <c r="GZ19" i="5"/>
  <c r="HA19" i="5"/>
  <c r="HB19" i="5"/>
  <c r="HC19" i="5"/>
  <c r="GY20" i="5"/>
  <c r="GZ20" i="5"/>
  <c r="HA20" i="5"/>
  <c r="HB20" i="5"/>
  <c r="HC20" i="5"/>
  <c r="GY21" i="5"/>
  <c r="GZ21" i="5"/>
  <c r="HA21" i="5"/>
  <c r="HB21" i="5"/>
  <c r="HC21" i="5"/>
  <c r="GY22" i="5"/>
  <c r="GZ22" i="5"/>
  <c r="HA22" i="5"/>
  <c r="HB22" i="5"/>
  <c r="HC22" i="5"/>
  <c r="GY23" i="5"/>
  <c r="GZ23" i="5"/>
  <c r="HA23" i="5"/>
  <c r="HB23" i="5"/>
  <c r="HC23" i="5"/>
  <c r="GY24" i="5"/>
  <c r="GZ24" i="5"/>
  <c r="HA24" i="5"/>
  <c r="HB24" i="5"/>
  <c r="HC24" i="5"/>
  <c r="GY25" i="5"/>
  <c r="GZ25" i="5"/>
  <c r="HA25" i="5"/>
  <c r="HB25" i="5"/>
  <c r="HC25" i="5"/>
  <c r="GY26" i="5"/>
  <c r="GZ26" i="5"/>
  <c r="HA26" i="5"/>
  <c r="HB26" i="5"/>
  <c r="HC26" i="5"/>
  <c r="GY27" i="5"/>
  <c r="GZ27" i="5"/>
  <c r="HA27" i="5"/>
  <c r="HB27" i="5"/>
  <c r="HC27" i="5"/>
  <c r="GY28" i="5"/>
  <c r="GZ28" i="5"/>
  <c r="HA28" i="5"/>
  <c r="HB28" i="5"/>
  <c r="HC28" i="5"/>
  <c r="GY29" i="5"/>
  <c r="GZ29" i="5"/>
  <c r="HA29" i="5"/>
  <c r="HB29" i="5"/>
  <c r="HC29" i="5"/>
  <c r="GY30" i="5"/>
  <c r="GZ30" i="5"/>
  <c r="HA30" i="5"/>
  <c r="HB30" i="5"/>
  <c r="HC30" i="5"/>
  <c r="GY31" i="5"/>
  <c r="GZ31" i="5"/>
  <c r="HA31" i="5"/>
  <c r="HB31" i="5"/>
  <c r="HC31" i="5"/>
  <c r="GY32" i="5"/>
  <c r="GZ32" i="5"/>
  <c r="HA32" i="5"/>
  <c r="HB32" i="5"/>
  <c r="HC32" i="5"/>
  <c r="GY33" i="5"/>
  <c r="GZ33" i="5"/>
  <c r="HA33" i="5"/>
  <c r="HB33" i="5"/>
  <c r="HC33" i="5"/>
  <c r="GY34" i="5"/>
  <c r="GZ34" i="5"/>
  <c r="HA34" i="5"/>
  <c r="HB34" i="5"/>
  <c r="HC34" i="5"/>
  <c r="GY35" i="5"/>
  <c r="GZ35" i="5"/>
  <c r="HA35" i="5"/>
  <c r="HB35" i="5"/>
  <c r="HC35" i="5"/>
  <c r="GY36" i="5"/>
  <c r="GZ36" i="5"/>
  <c r="HA36" i="5"/>
  <c r="HB36" i="5"/>
  <c r="HC36" i="5"/>
  <c r="GY37" i="5"/>
  <c r="GZ37" i="5"/>
  <c r="HA37" i="5"/>
  <c r="HB37" i="5"/>
  <c r="HC37" i="5"/>
  <c r="GY38" i="5"/>
  <c r="GZ38" i="5"/>
  <c r="HA38" i="5"/>
  <c r="HB38" i="5"/>
  <c r="HC38" i="5"/>
  <c r="GY39" i="5"/>
  <c r="GZ39" i="5"/>
  <c r="HA39" i="5"/>
  <c r="HB39" i="5"/>
  <c r="HC39" i="5"/>
  <c r="GY40" i="5"/>
  <c r="GZ40" i="5"/>
  <c r="HA40" i="5"/>
  <c r="HB40" i="5"/>
  <c r="HC40" i="5"/>
  <c r="GY41" i="5"/>
  <c r="GZ41" i="5"/>
  <c r="HA41" i="5"/>
  <c r="HB41" i="5"/>
  <c r="HC41" i="5"/>
  <c r="GY42" i="5"/>
  <c r="GZ42" i="5"/>
  <c r="HA42" i="5"/>
  <c r="HB42" i="5"/>
  <c r="HC42" i="5"/>
  <c r="GY43" i="5"/>
  <c r="GZ43" i="5"/>
  <c r="HA43" i="5"/>
  <c r="HB43" i="5"/>
  <c r="HC43" i="5"/>
  <c r="GY44" i="5"/>
  <c r="GZ44" i="5"/>
  <c r="HA44" i="5"/>
  <c r="HB44" i="5"/>
  <c r="HC44" i="5"/>
  <c r="GY45" i="5"/>
  <c r="GZ45" i="5"/>
  <c r="HA45" i="5"/>
  <c r="HB45" i="5"/>
  <c r="HC45" i="5"/>
  <c r="GY46" i="5"/>
  <c r="GZ46" i="5"/>
  <c r="HA46" i="5"/>
  <c r="HB46" i="5"/>
  <c r="HC46" i="5"/>
  <c r="GY47" i="5"/>
  <c r="GZ47" i="5"/>
  <c r="HA47" i="5"/>
  <c r="HB47" i="5"/>
  <c r="HC47" i="5"/>
  <c r="GY48" i="5"/>
  <c r="GZ48" i="5"/>
  <c r="HA48" i="5"/>
  <c r="HB48" i="5"/>
  <c r="HC48" i="5"/>
  <c r="GY49" i="5"/>
  <c r="GZ49" i="5"/>
  <c r="HA49" i="5"/>
  <c r="HB49" i="5"/>
  <c r="HC49" i="5"/>
  <c r="GY50" i="5"/>
  <c r="GZ50" i="5"/>
  <c r="HA50" i="5"/>
  <c r="HB50" i="5"/>
  <c r="HC50" i="5"/>
  <c r="GY51" i="5"/>
  <c r="GZ51" i="5"/>
  <c r="HA51" i="5"/>
  <c r="HB51" i="5"/>
  <c r="HC51" i="5"/>
  <c r="GY52" i="5"/>
  <c r="GZ52" i="5"/>
  <c r="HA52" i="5"/>
  <c r="HB52" i="5"/>
  <c r="HC52" i="5"/>
  <c r="GY53" i="5"/>
  <c r="GZ53" i="5"/>
  <c r="HA53" i="5"/>
  <c r="HB53" i="5"/>
  <c r="HC53" i="5"/>
  <c r="GY54" i="5"/>
  <c r="GZ54" i="5"/>
  <c r="HA54" i="5"/>
  <c r="HB54" i="5"/>
  <c r="HC54" i="5"/>
  <c r="GY55" i="5"/>
  <c r="GZ55" i="5"/>
  <c r="HA55" i="5"/>
  <c r="HB55" i="5"/>
  <c r="HC55" i="5"/>
  <c r="GY56" i="5"/>
  <c r="GZ56" i="5"/>
  <c r="HA56" i="5"/>
  <c r="HB56" i="5"/>
  <c r="HC56" i="5"/>
  <c r="GY57" i="5"/>
  <c r="GZ57" i="5"/>
  <c r="HA57" i="5"/>
  <c r="HB57" i="5"/>
  <c r="HC57" i="5"/>
  <c r="GY58" i="5"/>
  <c r="GZ58" i="5"/>
  <c r="HA58" i="5"/>
  <c r="HB58" i="5"/>
  <c r="HC58" i="5"/>
  <c r="GY59" i="5"/>
  <c r="GZ59" i="5"/>
  <c r="HA59" i="5"/>
  <c r="HB59" i="5"/>
  <c r="HC59" i="5"/>
  <c r="GY60" i="5"/>
  <c r="GZ60" i="5"/>
  <c r="HA60" i="5"/>
  <c r="HB60" i="5"/>
  <c r="HC60" i="5"/>
  <c r="GY61" i="5"/>
  <c r="GZ61" i="5"/>
  <c r="HA61" i="5"/>
  <c r="HB61" i="5"/>
  <c r="HC61" i="5"/>
  <c r="GY62" i="5"/>
  <c r="GZ62" i="5"/>
  <c r="HA62" i="5"/>
  <c r="HB62" i="5"/>
  <c r="HC62" i="5"/>
  <c r="GY63" i="5"/>
  <c r="GZ63" i="5"/>
  <c r="HA63" i="5"/>
  <c r="HB63" i="5"/>
  <c r="HC63" i="5"/>
  <c r="GY64" i="5"/>
  <c r="GZ64" i="5"/>
  <c r="HA64" i="5"/>
  <c r="HB64" i="5"/>
  <c r="HC64" i="5"/>
  <c r="GY65" i="5"/>
  <c r="GZ65" i="5"/>
  <c r="HA65" i="5"/>
  <c r="HB65" i="5"/>
  <c r="HC65" i="5"/>
  <c r="GY66" i="5"/>
  <c r="GZ66" i="5"/>
  <c r="HA66" i="5"/>
  <c r="HB66" i="5"/>
  <c r="HC66" i="5"/>
  <c r="GY67" i="5"/>
  <c r="GZ67" i="5"/>
  <c r="HA67" i="5"/>
  <c r="HB67" i="5"/>
  <c r="HC67" i="5"/>
  <c r="GY68" i="5"/>
  <c r="GZ68" i="5"/>
  <c r="HA68" i="5"/>
  <c r="HB68" i="5"/>
  <c r="HC68" i="5"/>
  <c r="GY69" i="5"/>
  <c r="GZ69" i="5"/>
  <c r="HA69" i="5"/>
  <c r="HB69" i="5"/>
  <c r="HC69" i="5"/>
  <c r="GY70" i="5"/>
  <c r="GZ70" i="5"/>
  <c r="HA70" i="5"/>
  <c r="HB70" i="5"/>
  <c r="HC70" i="5"/>
  <c r="GY71" i="5"/>
  <c r="GZ71" i="5"/>
  <c r="HA71" i="5"/>
  <c r="HB71" i="5"/>
  <c r="HC71" i="5"/>
  <c r="GY72" i="5"/>
  <c r="GZ72" i="5"/>
  <c r="HA72" i="5"/>
  <c r="HB72" i="5"/>
  <c r="HC72" i="5"/>
  <c r="GY73" i="5"/>
  <c r="GZ73" i="5"/>
  <c r="HA73" i="5"/>
  <c r="HB73" i="5"/>
  <c r="HC73" i="5"/>
  <c r="GY74" i="5"/>
  <c r="GZ74" i="5"/>
  <c r="HA74" i="5"/>
  <c r="HB74" i="5"/>
  <c r="HC74" i="5"/>
  <c r="GY75" i="5"/>
  <c r="GZ75" i="5"/>
  <c r="HA75" i="5"/>
  <c r="HB75" i="5"/>
  <c r="HC75" i="5"/>
  <c r="GY76" i="5"/>
  <c r="GZ76" i="5"/>
  <c r="HA76" i="5"/>
  <c r="HB76" i="5"/>
  <c r="HC76" i="5"/>
  <c r="GY77" i="5"/>
  <c r="GZ77" i="5"/>
  <c r="HA77" i="5"/>
  <c r="HB77" i="5"/>
  <c r="HC77" i="5"/>
  <c r="GY78" i="5"/>
  <c r="GZ78" i="5"/>
  <c r="HA78" i="5"/>
  <c r="HB78" i="5"/>
  <c r="HC78" i="5"/>
  <c r="GY79" i="5"/>
  <c r="GZ79" i="5"/>
  <c r="HA79" i="5"/>
  <c r="HB79" i="5"/>
  <c r="HC79" i="5"/>
  <c r="GY80" i="5"/>
  <c r="GZ80" i="5"/>
  <c r="HA80" i="5"/>
  <c r="HB80" i="5"/>
  <c r="HC80" i="5"/>
  <c r="GY81" i="5"/>
  <c r="GZ81" i="5"/>
  <c r="HA81" i="5"/>
  <c r="HB81" i="5"/>
  <c r="HC81" i="5"/>
  <c r="GZ5" i="5"/>
  <c r="HA5" i="5"/>
  <c r="HB5" i="5"/>
  <c r="HC5" i="5"/>
  <c r="GY5" i="5"/>
  <c r="GD6" i="5"/>
  <c r="GE6" i="5"/>
  <c r="GF6" i="5"/>
  <c r="GG6" i="5"/>
  <c r="GH6" i="5"/>
  <c r="GI6" i="5"/>
  <c r="GJ6" i="5"/>
  <c r="GK6" i="5"/>
  <c r="GD7" i="5"/>
  <c r="GE7" i="5"/>
  <c r="GF7" i="5"/>
  <c r="GG7" i="5"/>
  <c r="GH7" i="5"/>
  <c r="GI7" i="5"/>
  <c r="GJ7" i="5"/>
  <c r="GK7" i="5"/>
  <c r="GD8" i="5"/>
  <c r="GE8" i="5"/>
  <c r="GF8" i="5"/>
  <c r="GG8" i="5"/>
  <c r="GH8" i="5"/>
  <c r="GI8" i="5"/>
  <c r="GJ8" i="5"/>
  <c r="GK8" i="5"/>
  <c r="GD9" i="5"/>
  <c r="GE9" i="5"/>
  <c r="GF9" i="5"/>
  <c r="GG9" i="5"/>
  <c r="GH9" i="5"/>
  <c r="GI9" i="5"/>
  <c r="GJ9" i="5"/>
  <c r="GK9" i="5"/>
  <c r="GD10" i="5"/>
  <c r="GE10" i="5"/>
  <c r="GF10" i="5"/>
  <c r="GG10" i="5"/>
  <c r="GH10" i="5"/>
  <c r="GI10" i="5"/>
  <c r="GJ10" i="5"/>
  <c r="GK10" i="5"/>
  <c r="GD11" i="5"/>
  <c r="GE11" i="5"/>
  <c r="GF11" i="5"/>
  <c r="GG11" i="5"/>
  <c r="GH11" i="5"/>
  <c r="GI11" i="5"/>
  <c r="GJ11" i="5"/>
  <c r="GK11" i="5"/>
  <c r="GD12" i="5"/>
  <c r="GE12" i="5"/>
  <c r="GF12" i="5"/>
  <c r="GG12" i="5"/>
  <c r="GH12" i="5"/>
  <c r="GI12" i="5"/>
  <c r="GJ12" i="5"/>
  <c r="GK12" i="5"/>
  <c r="GD13" i="5"/>
  <c r="GE13" i="5"/>
  <c r="GF13" i="5"/>
  <c r="GG13" i="5"/>
  <c r="GH13" i="5"/>
  <c r="GI13" i="5"/>
  <c r="GJ13" i="5"/>
  <c r="GK13" i="5"/>
  <c r="GD14" i="5"/>
  <c r="GE14" i="5"/>
  <c r="GF14" i="5"/>
  <c r="GG14" i="5"/>
  <c r="GH14" i="5"/>
  <c r="GI14" i="5"/>
  <c r="GJ14" i="5"/>
  <c r="GK14" i="5"/>
  <c r="GD15" i="5"/>
  <c r="GE15" i="5"/>
  <c r="GF15" i="5"/>
  <c r="GG15" i="5"/>
  <c r="GH15" i="5"/>
  <c r="GI15" i="5"/>
  <c r="GJ15" i="5"/>
  <c r="GK15" i="5"/>
  <c r="GD16" i="5"/>
  <c r="GE16" i="5"/>
  <c r="GF16" i="5"/>
  <c r="GG16" i="5"/>
  <c r="GH16" i="5"/>
  <c r="GI16" i="5"/>
  <c r="GJ16" i="5"/>
  <c r="GK16" i="5"/>
  <c r="GD17" i="5"/>
  <c r="GE17" i="5"/>
  <c r="GF17" i="5"/>
  <c r="GG17" i="5"/>
  <c r="GH17" i="5"/>
  <c r="GI17" i="5"/>
  <c r="GJ17" i="5"/>
  <c r="GK17" i="5"/>
  <c r="GD18" i="5"/>
  <c r="GE18" i="5"/>
  <c r="GF18" i="5"/>
  <c r="GG18" i="5"/>
  <c r="GH18" i="5"/>
  <c r="GI18" i="5"/>
  <c r="GJ18" i="5"/>
  <c r="GK18" i="5"/>
  <c r="GD19" i="5"/>
  <c r="GE19" i="5"/>
  <c r="GF19" i="5"/>
  <c r="GG19" i="5"/>
  <c r="GH19" i="5"/>
  <c r="GI19" i="5"/>
  <c r="GJ19" i="5"/>
  <c r="GK19" i="5"/>
  <c r="GD20" i="5"/>
  <c r="GE20" i="5"/>
  <c r="GF20" i="5"/>
  <c r="GG20" i="5"/>
  <c r="GH20" i="5"/>
  <c r="GI20" i="5"/>
  <c r="GJ20" i="5"/>
  <c r="GK20" i="5"/>
  <c r="GD21" i="5"/>
  <c r="GE21" i="5"/>
  <c r="GF21" i="5"/>
  <c r="GG21" i="5"/>
  <c r="GH21" i="5"/>
  <c r="GI21" i="5"/>
  <c r="GJ21" i="5"/>
  <c r="GK21" i="5"/>
  <c r="GD22" i="5"/>
  <c r="GE22" i="5"/>
  <c r="GF22" i="5"/>
  <c r="GG22" i="5"/>
  <c r="GH22" i="5"/>
  <c r="GI22" i="5"/>
  <c r="GJ22" i="5"/>
  <c r="GK22" i="5"/>
  <c r="GD23" i="5"/>
  <c r="GE23" i="5"/>
  <c r="GF23" i="5"/>
  <c r="GG23" i="5"/>
  <c r="GH23" i="5"/>
  <c r="GI23" i="5"/>
  <c r="GJ23" i="5"/>
  <c r="GK23" i="5"/>
  <c r="GD24" i="5"/>
  <c r="GE24" i="5"/>
  <c r="GF24" i="5"/>
  <c r="GG24" i="5"/>
  <c r="GH24" i="5"/>
  <c r="GI24" i="5"/>
  <c r="GJ24" i="5"/>
  <c r="GK24" i="5"/>
  <c r="GD25" i="5"/>
  <c r="GE25" i="5"/>
  <c r="GF25" i="5"/>
  <c r="GG25" i="5"/>
  <c r="GH25" i="5"/>
  <c r="GI25" i="5"/>
  <c r="GJ25" i="5"/>
  <c r="GK25" i="5"/>
  <c r="GD26" i="5"/>
  <c r="GE26" i="5"/>
  <c r="GF26" i="5"/>
  <c r="GG26" i="5"/>
  <c r="GH26" i="5"/>
  <c r="GI26" i="5"/>
  <c r="GJ26" i="5"/>
  <c r="GK26" i="5"/>
  <c r="GD27" i="5"/>
  <c r="GE27" i="5"/>
  <c r="GF27" i="5"/>
  <c r="GG27" i="5"/>
  <c r="GH27" i="5"/>
  <c r="GI27" i="5"/>
  <c r="GJ27" i="5"/>
  <c r="GK27" i="5"/>
  <c r="GD28" i="5"/>
  <c r="GE28" i="5"/>
  <c r="GF28" i="5"/>
  <c r="GG28" i="5"/>
  <c r="GH28" i="5"/>
  <c r="GI28" i="5"/>
  <c r="GJ28" i="5"/>
  <c r="GK28" i="5"/>
  <c r="GD29" i="5"/>
  <c r="GE29" i="5"/>
  <c r="GF29" i="5"/>
  <c r="GG29" i="5"/>
  <c r="GH29" i="5"/>
  <c r="GI29" i="5"/>
  <c r="GJ29" i="5"/>
  <c r="GK29" i="5"/>
  <c r="GD30" i="5"/>
  <c r="GE30" i="5"/>
  <c r="GF30" i="5"/>
  <c r="GG30" i="5"/>
  <c r="GH30" i="5"/>
  <c r="GI30" i="5"/>
  <c r="GJ30" i="5"/>
  <c r="GK30" i="5"/>
  <c r="GD31" i="5"/>
  <c r="GE31" i="5"/>
  <c r="GF31" i="5"/>
  <c r="GG31" i="5"/>
  <c r="GH31" i="5"/>
  <c r="GI31" i="5"/>
  <c r="GJ31" i="5"/>
  <c r="GK31" i="5"/>
  <c r="GD32" i="5"/>
  <c r="GE32" i="5"/>
  <c r="GF32" i="5"/>
  <c r="GG32" i="5"/>
  <c r="GH32" i="5"/>
  <c r="GI32" i="5"/>
  <c r="GJ32" i="5"/>
  <c r="GK32" i="5"/>
  <c r="GD33" i="5"/>
  <c r="GE33" i="5"/>
  <c r="GF33" i="5"/>
  <c r="GG33" i="5"/>
  <c r="GH33" i="5"/>
  <c r="GI33" i="5"/>
  <c r="GJ33" i="5"/>
  <c r="GK33" i="5"/>
  <c r="GD34" i="5"/>
  <c r="GE34" i="5"/>
  <c r="GF34" i="5"/>
  <c r="GG34" i="5"/>
  <c r="GH34" i="5"/>
  <c r="GI34" i="5"/>
  <c r="GJ34" i="5"/>
  <c r="GK34" i="5"/>
  <c r="GD35" i="5"/>
  <c r="GE35" i="5"/>
  <c r="GF35" i="5"/>
  <c r="GG35" i="5"/>
  <c r="GH35" i="5"/>
  <c r="GI35" i="5"/>
  <c r="GJ35" i="5"/>
  <c r="GK35" i="5"/>
  <c r="GD36" i="5"/>
  <c r="GE36" i="5"/>
  <c r="GF36" i="5"/>
  <c r="GG36" i="5"/>
  <c r="GH36" i="5"/>
  <c r="GI36" i="5"/>
  <c r="GJ36" i="5"/>
  <c r="GK36" i="5"/>
  <c r="GD37" i="5"/>
  <c r="GE37" i="5"/>
  <c r="GF37" i="5"/>
  <c r="GG37" i="5"/>
  <c r="GH37" i="5"/>
  <c r="GI37" i="5"/>
  <c r="GJ37" i="5"/>
  <c r="GK37" i="5"/>
  <c r="GD38" i="5"/>
  <c r="GE38" i="5"/>
  <c r="GF38" i="5"/>
  <c r="GG38" i="5"/>
  <c r="GH38" i="5"/>
  <c r="GI38" i="5"/>
  <c r="GJ38" i="5"/>
  <c r="GK38" i="5"/>
  <c r="GD39" i="5"/>
  <c r="GE39" i="5"/>
  <c r="GF39" i="5"/>
  <c r="GG39" i="5"/>
  <c r="GH39" i="5"/>
  <c r="GI39" i="5"/>
  <c r="GJ39" i="5"/>
  <c r="GK39" i="5"/>
  <c r="GD40" i="5"/>
  <c r="GE40" i="5"/>
  <c r="GF40" i="5"/>
  <c r="GG40" i="5"/>
  <c r="GH40" i="5"/>
  <c r="GI40" i="5"/>
  <c r="GJ40" i="5"/>
  <c r="GK40" i="5"/>
  <c r="GD41" i="5"/>
  <c r="GE41" i="5"/>
  <c r="GF41" i="5"/>
  <c r="GG41" i="5"/>
  <c r="GH41" i="5"/>
  <c r="GI41" i="5"/>
  <c r="GJ41" i="5"/>
  <c r="GK41" i="5"/>
  <c r="GD42" i="5"/>
  <c r="GE42" i="5"/>
  <c r="GF42" i="5"/>
  <c r="GG42" i="5"/>
  <c r="GH42" i="5"/>
  <c r="GI42" i="5"/>
  <c r="GJ42" i="5"/>
  <c r="GK42" i="5"/>
  <c r="GD43" i="5"/>
  <c r="GE43" i="5"/>
  <c r="GF43" i="5"/>
  <c r="GG43" i="5"/>
  <c r="GH43" i="5"/>
  <c r="GI43" i="5"/>
  <c r="GJ43" i="5"/>
  <c r="GK43" i="5"/>
  <c r="GD44" i="5"/>
  <c r="GE44" i="5"/>
  <c r="GF44" i="5"/>
  <c r="GG44" i="5"/>
  <c r="GH44" i="5"/>
  <c r="GI44" i="5"/>
  <c r="GJ44" i="5"/>
  <c r="GK44" i="5"/>
  <c r="GD45" i="5"/>
  <c r="GE45" i="5"/>
  <c r="GF45" i="5"/>
  <c r="GG45" i="5"/>
  <c r="GH45" i="5"/>
  <c r="GI45" i="5"/>
  <c r="GJ45" i="5"/>
  <c r="GK45" i="5"/>
  <c r="GD46" i="5"/>
  <c r="GE46" i="5"/>
  <c r="GF46" i="5"/>
  <c r="GG46" i="5"/>
  <c r="GH46" i="5"/>
  <c r="GI46" i="5"/>
  <c r="GJ46" i="5"/>
  <c r="GK46" i="5"/>
  <c r="GD47" i="5"/>
  <c r="GE47" i="5"/>
  <c r="GF47" i="5"/>
  <c r="GG47" i="5"/>
  <c r="GH47" i="5"/>
  <c r="GI47" i="5"/>
  <c r="GJ47" i="5"/>
  <c r="GK47" i="5"/>
  <c r="GD48" i="5"/>
  <c r="GE48" i="5"/>
  <c r="GF48" i="5"/>
  <c r="GG48" i="5"/>
  <c r="GH48" i="5"/>
  <c r="GI48" i="5"/>
  <c r="GJ48" i="5"/>
  <c r="GK48" i="5"/>
  <c r="GD49" i="5"/>
  <c r="GE49" i="5"/>
  <c r="GF49" i="5"/>
  <c r="GG49" i="5"/>
  <c r="GH49" i="5"/>
  <c r="GI49" i="5"/>
  <c r="GJ49" i="5"/>
  <c r="GK49" i="5"/>
  <c r="GD50" i="5"/>
  <c r="GE50" i="5"/>
  <c r="GF50" i="5"/>
  <c r="GG50" i="5"/>
  <c r="GH50" i="5"/>
  <c r="GI50" i="5"/>
  <c r="GJ50" i="5"/>
  <c r="GK50" i="5"/>
  <c r="GD51" i="5"/>
  <c r="GE51" i="5"/>
  <c r="GF51" i="5"/>
  <c r="GG51" i="5"/>
  <c r="GH51" i="5"/>
  <c r="GI51" i="5"/>
  <c r="GJ51" i="5"/>
  <c r="GK51" i="5"/>
  <c r="GD52" i="5"/>
  <c r="GE52" i="5"/>
  <c r="GF52" i="5"/>
  <c r="GG52" i="5"/>
  <c r="GH52" i="5"/>
  <c r="GI52" i="5"/>
  <c r="GJ52" i="5"/>
  <c r="GK52" i="5"/>
  <c r="GD53" i="5"/>
  <c r="GE53" i="5"/>
  <c r="GF53" i="5"/>
  <c r="GG53" i="5"/>
  <c r="GH53" i="5"/>
  <c r="GI53" i="5"/>
  <c r="GJ53" i="5"/>
  <c r="GK53" i="5"/>
  <c r="GD54" i="5"/>
  <c r="GE54" i="5"/>
  <c r="GF54" i="5"/>
  <c r="GG54" i="5"/>
  <c r="GH54" i="5"/>
  <c r="GI54" i="5"/>
  <c r="GJ54" i="5"/>
  <c r="GK54" i="5"/>
  <c r="GD55" i="5"/>
  <c r="GE55" i="5"/>
  <c r="GF55" i="5"/>
  <c r="GG55" i="5"/>
  <c r="GH55" i="5"/>
  <c r="GI55" i="5"/>
  <c r="GJ55" i="5"/>
  <c r="GK55" i="5"/>
  <c r="GD56" i="5"/>
  <c r="GE56" i="5"/>
  <c r="GF56" i="5"/>
  <c r="GG56" i="5"/>
  <c r="GH56" i="5"/>
  <c r="GI56" i="5"/>
  <c r="GJ56" i="5"/>
  <c r="GK56" i="5"/>
  <c r="GD57" i="5"/>
  <c r="GE57" i="5"/>
  <c r="GF57" i="5"/>
  <c r="GG57" i="5"/>
  <c r="GH57" i="5"/>
  <c r="GI57" i="5"/>
  <c r="GJ57" i="5"/>
  <c r="GK57" i="5"/>
  <c r="GD58" i="5"/>
  <c r="GE58" i="5"/>
  <c r="GF58" i="5"/>
  <c r="GG58" i="5"/>
  <c r="GH58" i="5"/>
  <c r="GI58" i="5"/>
  <c r="GJ58" i="5"/>
  <c r="GK58" i="5"/>
  <c r="GD59" i="5"/>
  <c r="GE59" i="5"/>
  <c r="GF59" i="5"/>
  <c r="GG59" i="5"/>
  <c r="GH59" i="5"/>
  <c r="GI59" i="5"/>
  <c r="GJ59" i="5"/>
  <c r="GK59" i="5"/>
  <c r="GD60" i="5"/>
  <c r="GE60" i="5"/>
  <c r="GF60" i="5"/>
  <c r="GG60" i="5"/>
  <c r="GH60" i="5"/>
  <c r="GI60" i="5"/>
  <c r="GJ60" i="5"/>
  <c r="GK60" i="5"/>
  <c r="GD61" i="5"/>
  <c r="GE61" i="5"/>
  <c r="GF61" i="5"/>
  <c r="GG61" i="5"/>
  <c r="GH61" i="5"/>
  <c r="GI61" i="5"/>
  <c r="GJ61" i="5"/>
  <c r="GK61" i="5"/>
  <c r="GD62" i="5"/>
  <c r="GE62" i="5"/>
  <c r="GF62" i="5"/>
  <c r="GG62" i="5"/>
  <c r="GH62" i="5"/>
  <c r="GI62" i="5"/>
  <c r="GJ62" i="5"/>
  <c r="GK62" i="5"/>
  <c r="GD63" i="5"/>
  <c r="GE63" i="5"/>
  <c r="GF63" i="5"/>
  <c r="GG63" i="5"/>
  <c r="GH63" i="5"/>
  <c r="GI63" i="5"/>
  <c r="GJ63" i="5"/>
  <c r="GK63" i="5"/>
  <c r="GD64" i="5"/>
  <c r="GE64" i="5"/>
  <c r="GF64" i="5"/>
  <c r="GG64" i="5"/>
  <c r="GH64" i="5"/>
  <c r="GI64" i="5"/>
  <c r="GJ64" i="5"/>
  <c r="GK64" i="5"/>
  <c r="GD65" i="5"/>
  <c r="GE65" i="5"/>
  <c r="GF65" i="5"/>
  <c r="GG65" i="5"/>
  <c r="GH65" i="5"/>
  <c r="GI65" i="5"/>
  <c r="GJ65" i="5"/>
  <c r="GK65" i="5"/>
  <c r="GD66" i="5"/>
  <c r="GE66" i="5"/>
  <c r="GF66" i="5"/>
  <c r="GG66" i="5"/>
  <c r="GH66" i="5"/>
  <c r="GI66" i="5"/>
  <c r="GJ66" i="5"/>
  <c r="GK66" i="5"/>
  <c r="GD67" i="5"/>
  <c r="GE67" i="5"/>
  <c r="GF67" i="5"/>
  <c r="GG67" i="5"/>
  <c r="GH67" i="5"/>
  <c r="GI67" i="5"/>
  <c r="GJ67" i="5"/>
  <c r="GK67" i="5"/>
  <c r="GD68" i="5"/>
  <c r="GE68" i="5"/>
  <c r="GF68" i="5"/>
  <c r="GG68" i="5"/>
  <c r="GH68" i="5"/>
  <c r="GI68" i="5"/>
  <c r="GJ68" i="5"/>
  <c r="GK68" i="5"/>
  <c r="GD69" i="5"/>
  <c r="GE69" i="5"/>
  <c r="GF69" i="5"/>
  <c r="GG69" i="5"/>
  <c r="GH69" i="5"/>
  <c r="GI69" i="5"/>
  <c r="GJ69" i="5"/>
  <c r="GK69" i="5"/>
  <c r="GD70" i="5"/>
  <c r="GE70" i="5"/>
  <c r="GF70" i="5"/>
  <c r="GG70" i="5"/>
  <c r="GH70" i="5"/>
  <c r="GI70" i="5"/>
  <c r="GJ70" i="5"/>
  <c r="GK70" i="5"/>
  <c r="GD71" i="5"/>
  <c r="GE71" i="5"/>
  <c r="GF71" i="5"/>
  <c r="GG71" i="5"/>
  <c r="GH71" i="5"/>
  <c r="GI71" i="5"/>
  <c r="GJ71" i="5"/>
  <c r="GK71" i="5"/>
  <c r="GD72" i="5"/>
  <c r="GE72" i="5"/>
  <c r="GF72" i="5"/>
  <c r="GG72" i="5"/>
  <c r="GH72" i="5"/>
  <c r="GI72" i="5"/>
  <c r="GJ72" i="5"/>
  <c r="GK72" i="5"/>
  <c r="GD73" i="5"/>
  <c r="GE73" i="5"/>
  <c r="GF73" i="5"/>
  <c r="GG73" i="5"/>
  <c r="GH73" i="5"/>
  <c r="GI73" i="5"/>
  <c r="GJ73" i="5"/>
  <c r="GK73" i="5"/>
  <c r="GD74" i="5"/>
  <c r="GE74" i="5"/>
  <c r="GF74" i="5"/>
  <c r="GG74" i="5"/>
  <c r="GH74" i="5"/>
  <c r="GI74" i="5"/>
  <c r="GJ74" i="5"/>
  <c r="GK74" i="5"/>
  <c r="GD75" i="5"/>
  <c r="GE75" i="5"/>
  <c r="GF75" i="5"/>
  <c r="GG75" i="5"/>
  <c r="GH75" i="5"/>
  <c r="GI75" i="5"/>
  <c r="GJ75" i="5"/>
  <c r="GK75" i="5"/>
  <c r="GD76" i="5"/>
  <c r="GE76" i="5"/>
  <c r="GF76" i="5"/>
  <c r="GG76" i="5"/>
  <c r="GH76" i="5"/>
  <c r="GI76" i="5"/>
  <c r="GJ76" i="5"/>
  <c r="GK76" i="5"/>
  <c r="GD77" i="5"/>
  <c r="GE77" i="5"/>
  <c r="GF77" i="5"/>
  <c r="GG77" i="5"/>
  <c r="GH77" i="5"/>
  <c r="GI77" i="5"/>
  <c r="GJ77" i="5"/>
  <c r="GK77" i="5"/>
  <c r="GD78" i="5"/>
  <c r="GE78" i="5"/>
  <c r="GF78" i="5"/>
  <c r="GG78" i="5"/>
  <c r="GH78" i="5"/>
  <c r="GI78" i="5"/>
  <c r="GJ78" i="5"/>
  <c r="GK78" i="5"/>
  <c r="GD79" i="5"/>
  <c r="GE79" i="5"/>
  <c r="GF79" i="5"/>
  <c r="GG79" i="5"/>
  <c r="GH79" i="5"/>
  <c r="GI79" i="5"/>
  <c r="GJ79" i="5"/>
  <c r="GK79" i="5"/>
  <c r="GD80" i="5"/>
  <c r="GE80" i="5"/>
  <c r="GF80" i="5"/>
  <c r="GG80" i="5"/>
  <c r="GH80" i="5"/>
  <c r="GI80" i="5"/>
  <c r="GJ80" i="5"/>
  <c r="GK80" i="5"/>
  <c r="GD81" i="5"/>
  <c r="GE81" i="5"/>
  <c r="GF81" i="5"/>
  <c r="GG81" i="5"/>
  <c r="GH81" i="5"/>
  <c r="GI81" i="5"/>
  <c r="GJ81" i="5"/>
  <c r="GK81" i="5"/>
  <c r="GE5" i="5"/>
  <c r="GF5" i="5"/>
  <c r="GG5" i="5"/>
  <c r="GH5" i="5"/>
  <c r="GI5" i="5"/>
  <c r="GJ5" i="5"/>
  <c r="GK5" i="5"/>
  <c r="GD5" i="5"/>
  <c r="FV6" i="5"/>
  <c r="FW6" i="5"/>
  <c r="FV7" i="5"/>
  <c r="FW7" i="5"/>
  <c r="FV8" i="5"/>
  <c r="FW8" i="5"/>
  <c r="FV9" i="5"/>
  <c r="FW9" i="5"/>
  <c r="FV10" i="5"/>
  <c r="FW10" i="5"/>
  <c r="FV11" i="5"/>
  <c r="FW11" i="5"/>
  <c r="FV12" i="5"/>
  <c r="FW12" i="5"/>
  <c r="FV13" i="5"/>
  <c r="FW13" i="5"/>
  <c r="FV14" i="5"/>
  <c r="FY14" i="5" s="1" a="1"/>
  <c r="FY14" i="5" s="1"/>
  <c r="FW14" i="5"/>
  <c r="FV15" i="5"/>
  <c r="FW15" i="5"/>
  <c r="FV16" i="5"/>
  <c r="FW16" i="5"/>
  <c r="FV17" i="5"/>
  <c r="FW17" i="5"/>
  <c r="FV18" i="5"/>
  <c r="FW18" i="5"/>
  <c r="FV19" i="5"/>
  <c r="FW19" i="5"/>
  <c r="FV20" i="5"/>
  <c r="FW20" i="5"/>
  <c r="FV21" i="5"/>
  <c r="FW21" i="5"/>
  <c r="FV22" i="5"/>
  <c r="FY22" i="5" s="1" a="1"/>
  <c r="FY22" i="5" s="1"/>
  <c r="FW22" i="5"/>
  <c r="FV23" i="5"/>
  <c r="FW23" i="5"/>
  <c r="FV24" i="5"/>
  <c r="FW24" i="5"/>
  <c r="FV25" i="5"/>
  <c r="FW25" i="5"/>
  <c r="FV26" i="5"/>
  <c r="FW26" i="5"/>
  <c r="FV27" i="5"/>
  <c r="FW27" i="5"/>
  <c r="FV28" i="5"/>
  <c r="FW28" i="5"/>
  <c r="FV29" i="5"/>
  <c r="FW29" i="5"/>
  <c r="FV30" i="5"/>
  <c r="FY30" i="5" s="1" a="1"/>
  <c r="FY30" i="5" s="1"/>
  <c r="FW30" i="5"/>
  <c r="FV31" i="5"/>
  <c r="FW31" i="5"/>
  <c r="FV32" i="5"/>
  <c r="FW32" i="5"/>
  <c r="FV33" i="5"/>
  <c r="FW33" i="5"/>
  <c r="FV34" i="5"/>
  <c r="FW34" i="5"/>
  <c r="FV35" i="5"/>
  <c r="FW35" i="5"/>
  <c r="FV36" i="5"/>
  <c r="FW36" i="5"/>
  <c r="FV37" i="5"/>
  <c r="FW37" i="5"/>
  <c r="FV38" i="5"/>
  <c r="FY38" i="5" s="1" a="1"/>
  <c r="FY38" i="5" s="1"/>
  <c r="FW38" i="5"/>
  <c r="FV39" i="5"/>
  <c r="FW39" i="5"/>
  <c r="FV40" i="5"/>
  <c r="FW40" i="5"/>
  <c r="FV41" i="5"/>
  <c r="FW41" i="5"/>
  <c r="FV42" i="5"/>
  <c r="FW42" i="5"/>
  <c r="FV43" i="5"/>
  <c r="FW43" i="5"/>
  <c r="FV44" i="5"/>
  <c r="FW44" i="5"/>
  <c r="FV45" i="5"/>
  <c r="FW45" i="5"/>
  <c r="FV46" i="5"/>
  <c r="FY46" i="5" s="1" a="1"/>
  <c r="FY46" i="5" s="1"/>
  <c r="FW46" i="5"/>
  <c r="FV47" i="5"/>
  <c r="FW47" i="5"/>
  <c r="FV48" i="5"/>
  <c r="FW48" i="5"/>
  <c r="FV49" i="5"/>
  <c r="FW49" i="5"/>
  <c r="FV50" i="5"/>
  <c r="FW50" i="5"/>
  <c r="FV51" i="5"/>
  <c r="FW51" i="5"/>
  <c r="FV52" i="5"/>
  <c r="FW52" i="5"/>
  <c r="FV53" i="5"/>
  <c r="FW53" i="5"/>
  <c r="FV54" i="5"/>
  <c r="FY54" i="5" s="1" a="1"/>
  <c r="FY54" i="5" s="1"/>
  <c r="FW54" i="5"/>
  <c r="FV55" i="5"/>
  <c r="FW55" i="5"/>
  <c r="FV56" i="5"/>
  <c r="FW56" i="5"/>
  <c r="FV57" i="5"/>
  <c r="FW57" i="5"/>
  <c r="FV58" i="5"/>
  <c r="FW58" i="5"/>
  <c r="FV59" i="5"/>
  <c r="FW59" i="5"/>
  <c r="FV60" i="5"/>
  <c r="FW60" i="5"/>
  <c r="FV61" i="5"/>
  <c r="FW61" i="5"/>
  <c r="FV62" i="5"/>
  <c r="FY62" i="5" s="1" a="1"/>
  <c r="FY62" i="5" s="1"/>
  <c r="FW62" i="5"/>
  <c r="FV63" i="5"/>
  <c r="FW63" i="5"/>
  <c r="FV64" i="5"/>
  <c r="FW64" i="5"/>
  <c r="FV65" i="5"/>
  <c r="FW65" i="5"/>
  <c r="FV66" i="5"/>
  <c r="FW66" i="5"/>
  <c r="FV67" i="5"/>
  <c r="FW67" i="5"/>
  <c r="FV68" i="5"/>
  <c r="FW68" i="5"/>
  <c r="FV69" i="5"/>
  <c r="FW69" i="5"/>
  <c r="FV70" i="5"/>
  <c r="FY70" i="5" s="1" a="1"/>
  <c r="FY70" i="5" s="1"/>
  <c r="FW70" i="5"/>
  <c r="FV71" i="5"/>
  <c r="FW71" i="5"/>
  <c r="FV72" i="5"/>
  <c r="FW72" i="5"/>
  <c r="FV73" i="5"/>
  <c r="FW73" i="5"/>
  <c r="FV74" i="5"/>
  <c r="FW74" i="5"/>
  <c r="FV75" i="5"/>
  <c r="FW75" i="5"/>
  <c r="FV76" i="5"/>
  <c r="FW76" i="5"/>
  <c r="FV77" i="5"/>
  <c r="FW77" i="5"/>
  <c r="FV78" i="5"/>
  <c r="FY78" i="5" s="1" a="1"/>
  <c r="FY78" i="5" s="1"/>
  <c r="FW78" i="5"/>
  <c r="FV79" i="5"/>
  <c r="FW79" i="5"/>
  <c r="FV80" i="5"/>
  <c r="FW80" i="5"/>
  <c r="FV81" i="5"/>
  <c r="FW81" i="5"/>
  <c r="FW5" i="5"/>
  <c r="FV5" i="5"/>
  <c r="FN6" i="5"/>
  <c r="FO6" i="5"/>
  <c r="FN7" i="5"/>
  <c r="FO7" i="5"/>
  <c r="FN8" i="5"/>
  <c r="FO8" i="5"/>
  <c r="FN9" i="5"/>
  <c r="FQ9" i="5" s="1" a="1"/>
  <c r="FQ9" i="5" s="1"/>
  <c r="FO9" i="5"/>
  <c r="FN10" i="5"/>
  <c r="FO10" i="5"/>
  <c r="FN11" i="5"/>
  <c r="FO11" i="5"/>
  <c r="FN12" i="5"/>
  <c r="FO12" i="5"/>
  <c r="FN13" i="5"/>
  <c r="FO13" i="5"/>
  <c r="FN14" i="5"/>
  <c r="FO14" i="5"/>
  <c r="FN15" i="5"/>
  <c r="FO15" i="5"/>
  <c r="FN16" i="5"/>
  <c r="FQ16" i="5" s="1" a="1"/>
  <c r="FQ16" i="5" s="1"/>
  <c r="FO16" i="5"/>
  <c r="FN17" i="5"/>
  <c r="FQ17" i="5" s="1" a="1"/>
  <c r="FQ17" i="5" s="1"/>
  <c r="FO17" i="5"/>
  <c r="FN18" i="5"/>
  <c r="FO18" i="5"/>
  <c r="FN19" i="5"/>
  <c r="FO19" i="5"/>
  <c r="FN20" i="5"/>
  <c r="FO20" i="5"/>
  <c r="FN21" i="5"/>
  <c r="FO21" i="5"/>
  <c r="FN22" i="5"/>
  <c r="FO22" i="5"/>
  <c r="FN23" i="5"/>
  <c r="FO23" i="5"/>
  <c r="FN24" i="5"/>
  <c r="FQ24" i="5" s="1" a="1"/>
  <c r="FQ24" i="5" s="1"/>
  <c r="FO24" i="5"/>
  <c r="FN25" i="5"/>
  <c r="FQ25" i="5" s="1" a="1"/>
  <c r="FQ25" i="5" s="1"/>
  <c r="FO25" i="5"/>
  <c r="FN26" i="5"/>
  <c r="FO26" i="5"/>
  <c r="FN27" i="5"/>
  <c r="FO27" i="5"/>
  <c r="FN28" i="5"/>
  <c r="FO28" i="5"/>
  <c r="FN29" i="5"/>
  <c r="FO29" i="5"/>
  <c r="FN30" i="5"/>
  <c r="FO30" i="5"/>
  <c r="FN31" i="5"/>
  <c r="FO31" i="5"/>
  <c r="FN32" i="5"/>
  <c r="FQ32" i="5" s="1" a="1"/>
  <c r="FQ32" i="5" s="1"/>
  <c r="FO32" i="5"/>
  <c r="FN33" i="5"/>
  <c r="FQ33" i="5" s="1" a="1"/>
  <c r="FQ33" i="5" s="1"/>
  <c r="FO33" i="5"/>
  <c r="FN34" i="5"/>
  <c r="FO34" i="5"/>
  <c r="FN35" i="5"/>
  <c r="FO35" i="5"/>
  <c r="FN36" i="5"/>
  <c r="FO36" i="5"/>
  <c r="FN37" i="5"/>
  <c r="FO37" i="5"/>
  <c r="FN38" i="5"/>
  <c r="FO38" i="5"/>
  <c r="FN39" i="5"/>
  <c r="FO39" i="5"/>
  <c r="FN40" i="5"/>
  <c r="FQ40" i="5" s="1" a="1"/>
  <c r="FQ40" i="5" s="1"/>
  <c r="FO40" i="5"/>
  <c r="FN41" i="5"/>
  <c r="FQ41" i="5" s="1" a="1"/>
  <c r="FQ41" i="5" s="1"/>
  <c r="FO41" i="5"/>
  <c r="FN42" i="5"/>
  <c r="FO42" i="5"/>
  <c r="FN43" i="5"/>
  <c r="FO43" i="5"/>
  <c r="FN44" i="5"/>
  <c r="FO44" i="5"/>
  <c r="FN45" i="5"/>
  <c r="FO45" i="5"/>
  <c r="FN46" i="5"/>
  <c r="FO46" i="5"/>
  <c r="FN47" i="5"/>
  <c r="FO47" i="5"/>
  <c r="FN48" i="5"/>
  <c r="FQ48" i="5" s="1" a="1"/>
  <c r="FQ48" i="5" s="1"/>
  <c r="FO48" i="5"/>
  <c r="FN49" i="5"/>
  <c r="FQ49" i="5" s="1" a="1"/>
  <c r="FQ49" i="5" s="1"/>
  <c r="FO49" i="5"/>
  <c r="FN50" i="5"/>
  <c r="FO50" i="5"/>
  <c r="FN51" i="5"/>
  <c r="FO51" i="5"/>
  <c r="FN52" i="5"/>
  <c r="FO52" i="5"/>
  <c r="FN53" i="5"/>
  <c r="FO53" i="5"/>
  <c r="FN54" i="5"/>
  <c r="FO54" i="5"/>
  <c r="FN55" i="5"/>
  <c r="FO55" i="5"/>
  <c r="FN56" i="5"/>
  <c r="FQ56" i="5" s="1" a="1"/>
  <c r="FQ56" i="5" s="1"/>
  <c r="FO56" i="5"/>
  <c r="FN57" i="5"/>
  <c r="FQ57" i="5" s="1" a="1"/>
  <c r="FQ57" i="5" s="1"/>
  <c r="FO57" i="5"/>
  <c r="FN58" i="5"/>
  <c r="FO58" i="5"/>
  <c r="FN59" i="5"/>
  <c r="FO59" i="5"/>
  <c r="FN60" i="5"/>
  <c r="FO60" i="5"/>
  <c r="FN61" i="5"/>
  <c r="FO61" i="5"/>
  <c r="FN62" i="5"/>
  <c r="FO62" i="5"/>
  <c r="FN63" i="5"/>
  <c r="FO63" i="5"/>
  <c r="FN64" i="5"/>
  <c r="FQ64" i="5" s="1" a="1"/>
  <c r="FQ64" i="5" s="1"/>
  <c r="FO64" i="5"/>
  <c r="FN65" i="5"/>
  <c r="FQ65" i="5" s="1" a="1"/>
  <c r="FQ65" i="5" s="1"/>
  <c r="FO65" i="5"/>
  <c r="FN66" i="5"/>
  <c r="FO66" i="5"/>
  <c r="FN67" i="5"/>
  <c r="FO67" i="5"/>
  <c r="FN68" i="5"/>
  <c r="FO68" i="5"/>
  <c r="FN69" i="5"/>
  <c r="FO69" i="5"/>
  <c r="FN70" i="5"/>
  <c r="FO70" i="5"/>
  <c r="FN71" i="5"/>
  <c r="FO71" i="5"/>
  <c r="FN72" i="5"/>
  <c r="FQ72" i="5" s="1" a="1"/>
  <c r="FQ72" i="5" s="1"/>
  <c r="FO72" i="5"/>
  <c r="FN73" i="5"/>
  <c r="FQ73" i="5" s="1" a="1"/>
  <c r="FQ73" i="5" s="1"/>
  <c r="FO73" i="5"/>
  <c r="FN74" i="5"/>
  <c r="FO74" i="5"/>
  <c r="FN75" i="5"/>
  <c r="FO75" i="5"/>
  <c r="FN76" i="5"/>
  <c r="FO76" i="5"/>
  <c r="FN77" i="5"/>
  <c r="FO77" i="5"/>
  <c r="FN78" i="5"/>
  <c r="FO78" i="5"/>
  <c r="FN79" i="5"/>
  <c r="FO79" i="5"/>
  <c r="FN80" i="5"/>
  <c r="FQ80" i="5" s="1" a="1"/>
  <c r="FQ80" i="5" s="1"/>
  <c r="FO80" i="5"/>
  <c r="FN81" i="5"/>
  <c r="FQ81" i="5" s="1" a="1"/>
  <c r="FQ81" i="5" s="1"/>
  <c r="FO81" i="5"/>
  <c r="FO5" i="5"/>
  <c r="FN5" i="5"/>
  <c r="EX6" i="5"/>
  <c r="EY6" i="5"/>
  <c r="EZ6" i="5"/>
  <c r="FA6" i="5"/>
  <c r="FB6" i="5"/>
  <c r="FC6" i="5"/>
  <c r="EX7" i="5"/>
  <c r="EY7" i="5"/>
  <c r="EZ7" i="5"/>
  <c r="FA7" i="5"/>
  <c r="FB7" i="5"/>
  <c r="FC7" i="5"/>
  <c r="EX8" i="5"/>
  <c r="EY8" i="5"/>
  <c r="EZ8" i="5"/>
  <c r="FA8" i="5"/>
  <c r="FB8" i="5"/>
  <c r="FC8" i="5"/>
  <c r="EX9" i="5"/>
  <c r="EY9" i="5"/>
  <c r="EZ9" i="5"/>
  <c r="FA9" i="5"/>
  <c r="FB9" i="5"/>
  <c r="FC9" i="5"/>
  <c r="EX10" i="5"/>
  <c r="EY10" i="5"/>
  <c r="EZ10" i="5"/>
  <c r="FA10" i="5"/>
  <c r="FB10" i="5"/>
  <c r="FC10" i="5"/>
  <c r="EX11" i="5"/>
  <c r="EY11" i="5"/>
  <c r="EZ11" i="5"/>
  <c r="FA11" i="5"/>
  <c r="FB11" i="5"/>
  <c r="FC11" i="5"/>
  <c r="EX12" i="5"/>
  <c r="EY12" i="5"/>
  <c r="EZ12" i="5"/>
  <c r="FA12" i="5"/>
  <c r="FB12" i="5"/>
  <c r="FC12" i="5"/>
  <c r="EX13" i="5"/>
  <c r="EY13" i="5"/>
  <c r="EZ13" i="5"/>
  <c r="FA13" i="5"/>
  <c r="FB13" i="5"/>
  <c r="FC13" i="5"/>
  <c r="EX14" i="5"/>
  <c r="EY14" i="5"/>
  <c r="EZ14" i="5"/>
  <c r="FA14" i="5"/>
  <c r="FB14" i="5"/>
  <c r="FC14" i="5"/>
  <c r="EX15" i="5"/>
  <c r="EY15" i="5"/>
  <c r="EZ15" i="5"/>
  <c r="FA15" i="5"/>
  <c r="FB15" i="5"/>
  <c r="FC15" i="5"/>
  <c r="EX16" i="5"/>
  <c r="EY16" i="5"/>
  <c r="EZ16" i="5"/>
  <c r="FA16" i="5"/>
  <c r="FB16" i="5"/>
  <c r="FC16" i="5"/>
  <c r="EX17" i="5"/>
  <c r="EY17" i="5"/>
  <c r="EZ17" i="5"/>
  <c r="FA17" i="5"/>
  <c r="FB17" i="5"/>
  <c r="FC17" i="5"/>
  <c r="EX18" i="5"/>
  <c r="EY18" i="5"/>
  <c r="EZ18" i="5"/>
  <c r="FA18" i="5"/>
  <c r="FB18" i="5"/>
  <c r="FC18" i="5"/>
  <c r="EX19" i="5"/>
  <c r="EY19" i="5"/>
  <c r="EZ19" i="5"/>
  <c r="FA19" i="5"/>
  <c r="FB19" i="5"/>
  <c r="FC19" i="5"/>
  <c r="EX20" i="5"/>
  <c r="EY20" i="5"/>
  <c r="EZ20" i="5"/>
  <c r="FA20" i="5"/>
  <c r="FB20" i="5"/>
  <c r="FC20" i="5"/>
  <c r="EX21" i="5"/>
  <c r="EY21" i="5"/>
  <c r="EZ21" i="5"/>
  <c r="FA21" i="5"/>
  <c r="FB21" i="5"/>
  <c r="FC21" i="5"/>
  <c r="EX22" i="5"/>
  <c r="EY22" i="5"/>
  <c r="EZ22" i="5"/>
  <c r="FA22" i="5"/>
  <c r="FB22" i="5"/>
  <c r="FC22" i="5"/>
  <c r="EX23" i="5"/>
  <c r="EY23" i="5"/>
  <c r="EZ23" i="5"/>
  <c r="FA23" i="5"/>
  <c r="FB23" i="5"/>
  <c r="FC23" i="5"/>
  <c r="EX24" i="5"/>
  <c r="EY24" i="5"/>
  <c r="EZ24" i="5"/>
  <c r="FA24" i="5"/>
  <c r="FB24" i="5"/>
  <c r="FC24" i="5"/>
  <c r="EX25" i="5"/>
  <c r="EY25" i="5"/>
  <c r="EZ25" i="5"/>
  <c r="FA25" i="5"/>
  <c r="FB25" i="5"/>
  <c r="FC25" i="5"/>
  <c r="EX26" i="5"/>
  <c r="EY26" i="5"/>
  <c r="EZ26" i="5"/>
  <c r="FA26" i="5"/>
  <c r="FB26" i="5"/>
  <c r="FC26" i="5"/>
  <c r="EX27" i="5"/>
  <c r="EY27" i="5"/>
  <c r="EZ27" i="5"/>
  <c r="FA27" i="5"/>
  <c r="FB27" i="5"/>
  <c r="FC27" i="5"/>
  <c r="EX28" i="5"/>
  <c r="EY28" i="5"/>
  <c r="EZ28" i="5"/>
  <c r="FA28" i="5"/>
  <c r="FB28" i="5"/>
  <c r="FC28" i="5"/>
  <c r="EX29" i="5"/>
  <c r="EY29" i="5"/>
  <c r="EZ29" i="5"/>
  <c r="FA29" i="5"/>
  <c r="FB29" i="5"/>
  <c r="FC29" i="5"/>
  <c r="EX30" i="5"/>
  <c r="EY30" i="5"/>
  <c r="EZ30" i="5"/>
  <c r="FA30" i="5"/>
  <c r="FB30" i="5"/>
  <c r="FC30" i="5"/>
  <c r="EX31" i="5"/>
  <c r="EY31" i="5"/>
  <c r="EZ31" i="5"/>
  <c r="FA31" i="5"/>
  <c r="FB31" i="5"/>
  <c r="FC31" i="5"/>
  <c r="EX32" i="5"/>
  <c r="EY32" i="5"/>
  <c r="EZ32" i="5"/>
  <c r="FA32" i="5"/>
  <c r="FB32" i="5"/>
  <c r="FC32" i="5"/>
  <c r="EX33" i="5"/>
  <c r="EY33" i="5"/>
  <c r="EZ33" i="5"/>
  <c r="FA33" i="5"/>
  <c r="FB33" i="5"/>
  <c r="FC33" i="5"/>
  <c r="EX34" i="5"/>
  <c r="EY34" i="5"/>
  <c r="EZ34" i="5"/>
  <c r="FA34" i="5"/>
  <c r="FB34" i="5"/>
  <c r="FC34" i="5"/>
  <c r="EX35" i="5"/>
  <c r="EY35" i="5"/>
  <c r="EZ35" i="5"/>
  <c r="FA35" i="5"/>
  <c r="FB35" i="5"/>
  <c r="FC35" i="5"/>
  <c r="EX36" i="5"/>
  <c r="EY36" i="5"/>
  <c r="EZ36" i="5"/>
  <c r="FA36" i="5"/>
  <c r="FB36" i="5"/>
  <c r="FC36" i="5"/>
  <c r="EX37" i="5"/>
  <c r="EY37" i="5"/>
  <c r="EZ37" i="5"/>
  <c r="FA37" i="5"/>
  <c r="FB37" i="5"/>
  <c r="FC37" i="5"/>
  <c r="EX38" i="5"/>
  <c r="EY38" i="5"/>
  <c r="EZ38" i="5"/>
  <c r="FA38" i="5"/>
  <c r="FB38" i="5"/>
  <c r="FC38" i="5"/>
  <c r="EX39" i="5"/>
  <c r="EY39" i="5"/>
  <c r="EZ39" i="5"/>
  <c r="FA39" i="5"/>
  <c r="FB39" i="5"/>
  <c r="FC39" i="5"/>
  <c r="EX40" i="5"/>
  <c r="EY40" i="5"/>
  <c r="EZ40" i="5"/>
  <c r="FA40" i="5"/>
  <c r="FB40" i="5"/>
  <c r="FC40" i="5"/>
  <c r="EX41" i="5"/>
  <c r="EY41" i="5"/>
  <c r="EZ41" i="5"/>
  <c r="FA41" i="5"/>
  <c r="FB41" i="5"/>
  <c r="FC41" i="5"/>
  <c r="EX42" i="5"/>
  <c r="EY42" i="5"/>
  <c r="EZ42" i="5"/>
  <c r="FA42" i="5"/>
  <c r="FB42" i="5"/>
  <c r="FC42" i="5"/>
  <c r="EX43" i="5"/>
  <c r="EY43" i="5"/>
  <c r="EZ43" i="5"/>
  <c r="FA43" i="5"/>
  <c r="FB43" i="5"/>
  <c r="FC43" i="5"/>
  <c r="EX44" i="5"/>
  <c r="EY44" i="5"/>
  <c r="EZ44" i="5"/>
  <c r="FA44" i="5"/>
  <c r="FB44" i="5"/>
  <c r="FC44" i="5"/>
  <c r="EX45" i="5"/>
  <c r="EY45" i="5"/>
  <c r="EZ45" i="5"/>
  <c r="FA45" i="5"/>
  <c r="FB45" i="5"/>
  <c r="FC45" i="5"/>
  <c r="EX46" i="5"/>
  <c r="EY46" i="5"/>
  <c r="EZ46" i="5"/>
  <c r="FA46" i="5"/>
  <c r="FB46" i="5"/>
  <c r="FC46" i="5"/>
  <c r="EX47" i="5"/>
  <c r="EY47" i="5"/>
  <c r="EZ47" i="5"/>
  <c r="FA47" i="5"/>
  <c r="FB47" i="5"/>
  <c r="FC47" i="5"/>
  <c r="EX48" i="5"/>
  <c r="EY48" i="5"/>
  <c r="EZ48" i="5"/>
  <c r="FA48" i="5"/>
  <c r="FB48" i="5"/>
  <c r="FC48" i="5"/>
  <c r="EX49" i="5"/>
  <c r="EY49" i="5"/>
  <c r="EZ49" i="5"/>
  <c r="FA49" i="5"/>
  <c r="FB49" i="5"/>
  <c r="FC49" i="5"/>
  <c r="EX50" i="5"/>
  <c r="EY50" i="5"/>
  <c r="EZ50" i="5"/>
  <c r="FA50" i="5"/>
  <c r="FB50" i="5"/>
  <c r="FC50" i="5"/>
  <c r="EX51" i="5"/>
  <c r="EY51" i="5"/>
  <c r="EZ51" i="5"/>
  <c r="FA51" i="5"/>
  <c r="FB51" i="5"/>
  <c r="FC51" i="5"/>
  <c r="EX52" i="5"/>
  <c r="EY52" i="5"/>
  <c r="EZ52" i="5"/>
  <c r="FA52" i="5"/>
  <c r="FB52" i="5"/>
  <c r="FC52" i="5"/>
  <c r="EX53" i="5"/>
  <c r="EY53" i="5"/>
  <c r="EZ53" i="5"/>
  <c r="FA53" i="5"/>
  <c r="FB53" i="5"/>
  <c r="FC53" i="5"/>
  <c r="EX54" i="5"/>
  <c r="EY54" i="5"/>
  <c r="EZ54" i="5"/>
  <c r="FA54" i="5"/>
  <c r="FB54" i="5"/>
  <c r="FC54" i="5"/>
  <c r="EX55" i="5"/>
  <c r="EY55" i="5"/>
  <c r="EZ55" i="5"/>
  <c r="FA55" i="5"/>
  <c r="FB55" i="5"/>
  <c r="FC55" i="5"/>
  <c r="EX56" i="5"/>
  <c r="EY56" i="5"/>
  <c r="EZ56" i="5"/>
  <c r="FA56" i="5"/>
  <c r="FB56" i="5"/>
  <c r="FC56" i="5"/>
  <c r="EX57" i="5"/>
  <c r="EY57" i="5"/>
  <c r="EZ57" i="5"/>
  <c r="FA57" i="5"/>
  <c r="FB57" i="5"/>
  <c r="FC57" i="5"/>
  <c r="EX58" i="5"/>
  <c r="EY58" i="5"/>
  <c r="EZ58" i="5"/>
  <c r="FA58" i="5"/>
  <c r="FB58" i="5"/>
  <c r="FC58" i="5"/>
  <c r="EX59" i="5"/>
  <c r="EY59" i="5"/>
  <c r="EZ59" i="5"/>
  <c r="FA59" i="5"/>
  <c r="FB59" i="5"/>
  <c r="FC59" i="5"/>
  <c r="EX60" i="5"/>
  <c r="EY60" i="5"/>
  <c r="EZ60" i="5"/>
  <c r="FA60" i="5"/>
  <c r="FB60" i="5"/>
  <c r="FC60" i="5"/>
  <c r="EX61" i="5"/>
  <c r="EY61" i="5"/>
  <c r="EZ61" i="5"/>
  <c r="FA61" i="5"/>
  <c r="FB61" i="5"/>
  <c r="FC61" i="5"/>
  <c r="EX62" i="5"/>
  <c r="EY62" i="5"/>
  <c r="EZ62" i="5"/>
  <c r="FA62" i="5"/>
  <c r="FB62" i="5"/>
  <c r="FC62" i="5"/>
  <c r="EX63" i="5"/>
  <c r="EY63" i="5"/>
  <c r="EZ63" i="5"/>
  <c r="FA63" i="5"/>
  <c r="FB63" i="5"/>
  <c r="FC63" i="5"/>
  <c r="EX64" i="5"/>
  <c r="EY64" i="5"/>
  <c r="EZ64" i="5"/>
  <c r="FA64" i="5"/>
  <c r="FB64" i="5"/>
  <c r="FC64" i="5"/>
  <c r="EX65" i="5"/>
  <c r="EY65" i="5"/>
  <c r="EZ65" i="5"/>
  <c r="FA65" i="5"/>
  <c r="FB65" i="5"/>
  <c r="FC65" i="5"/>
  <c r="EX66" i="5"/>
  <c r="EY66" i="5"/>
  <c r="EZ66" i="5"/>
  <c r="FA66" i="5"/>
  <c r="FB66" i="5"/>
  <c r="FC66" i="5"/>
  <c r="EX67" i="5"/>
  <c r="EY67" i="5"/>
  <c r="EZ67" i="5"/>
  <c r="FA67" i="5"/>
  <c r="FB67" i="5"/>
  <c r="FC67" i="5"/>
  <c r="EX68" i="5"/>
  <c r="EY68" i="5"/>
  <c r="EZ68" i="5"/>
  <c r="FA68" i="5"/>
  <c r="FB68" i="5"/>
  <c r="FC68" i="5"/>
  <c r="EX69" i="5"/>
  <c r="EY69" i="5"/>
  <c r="EZ69" i="5"/>
  <c r="FA69" i="5"/>
  <c r="FB69" i="5"/>
  <c r="FC69" i="5"/>
  <c r="EX70" i="5"/>
  <c r="EY70" i="5"/>
  <c r="EZ70" i="5"/>
  <c r="FA70" i="5"/>
  <c r="FB70" i="5"/>
  <c r="FC70" i="5"/>
  <c r="EX71" i="5"/>
  <c r="EY71" i="5"/>
  <c r="EZ71" i="5"/>
  <c r="FA71" i="5"/>
  <c r="FB71" i="5"/>
  <c r="FC71" i="5"/>
  <c r="EX72" i="5"/>
  <c r="EY72" i="5"/>
  <c r="EZ72" i="5"/>
  <c r="FA72" i="5"/>
  <c r="FB72" i="5"/>
  <c r="FC72" i="5"/>
  <c r="EX73" i="5"/>
  <c r="EY73" i="5"/>
  <c r="EZ73" i="5"/>
  <c r="FA73" i="5"/>
  <c r="FB73" i="5"/>
  <c r="FC73" i="5"/>
  <c r="EX74" i="5"/>
  <c r="EY74" i="5"/>
  <c r="EZ74" i="5"/>
  <c r="FA74" i="5"/>
  <c r="FB74" i="5"/>
  <c r="FC74" i="5"/>
  <c r="EX75" i="5"/>
  <c r="EY75" i="5"/>
  <c r="EZ75" i="5"/>
  <c r="FA75" i="5"/>
  <c r="FB75" i="5"/>
  <c r="FC75" i="5"/>
  <c r="EX76" i="5"/>
  <c r="EY76" i="5"/>
  <c r="EZ76" i="5"/>
  <c r="FA76" i="5"/>
  <c r="FB76" i="5"/>
  <c r="FC76" i="5"/>
  <c r="EX77" i="5"/>
  <c r="EY77" i="5"/>
  <c r="EZ77" i="5"/>
  <c r="FA77" i="5"/>
  <c r="FB77" i="5"/>
  <c r="FC77" i="5"/>
  <c r="EX78" i="5"/>
  <c r="EY78" i="5"/>
  <c r="EZ78" i="5"/>
  <c r="FA78" i="5"/>
  <c r="FB78" i="5"/>
  <c r="FC78" i="5"/>
  <c r="EX79" i="5"/>
  <c r="EY79" i="5"/>
  <c r="EZ79" i="5"/>
  <c r="FA79" i="5"/>
  <c r="FB79" i="5"/>
  <c r="FC79" i="5"/>
  <c r="EX80" i="5"/>
  <c r="EY80" i="5"/>
  <c r="EZ80" i="5"/>
  <c r="FA80" i="5"/>
  <c r="FB80" i="5"/>
  <c r="FC80" i="5"/>
  <c r="EX81" i="5"/>
  <c r="EY81" i="5"/>
  <c r="EZ81" i="5"/>
  <c r="FA81" i="5"/>
  <c r="FB81" i="5"/>
  <c r="FC81" i="5"/>
  <c r="FC5" i="5"/>
  <c r="EY5" i="5"/>
  <c r="EZ5" i="5"/>
  <c r="FA5" i="5"/>
  <c r="FB5" i="5"/>
  <c r="EX5" i="5"/>
  <c r="DF81" i="5"/>
  <c r="DG81" i="5"/>
  <c r="DH81" i="5"/>
  <c r="DI81" i="5"/>
  <c r="DJ81" i="5"/>
  <c r="DK81" i="5"/>
  <c r="DL81" i="5"/>
  <c r="DM81" i="5"/>
  <c r="DN81" i="5"/>
  <c r="DO81" i="5"/>
  <c r="DP81" i="5"/>
  <c r="DQ81" i="5"/>
  <c r="DR81" i="5"/>
  <c r="DS81" i="5"/>
  <c r="DT81" i="5"/>
  <c r="DU81" i="5"/>
  <c r="DV81" i="5"/>
  <c r="DW81" i="5"/>
  <c r="DX81" i="5"/>
  <c r="DY81" i="5"/>
  <c r="DZ81" i="5"/>
  <c r="DF6" i="5"/>
  <c r="DG6" i="5"/>
  <c r="DH6" i="5"/>
  <c r="DI6" i="5"/>
  <c r="DJ6" i="5"/>
  <c r="DK6" i="5"/>
  <c r="DL6" i="5"/>
  <c r="DM6" i="5"/>
  <c r="DN6" i="5"/>
  <c r="DO6" i="5"/>
  <c r="DP6" i="5"/>
  <c r="DQ6" i="5"/>
  <c r="DR6" i="5"/>
  <c r="DS6" i="5"/>
  <c r="DT6" i="5"/>
  <c r="DU6" i="5"/>
  <c r="DV6" i="5"/>
  <c r="DW6" i="5"/>
  <c r="DX6" i="5"/>
  <c r="DY6" i="5"/>
  <c r="DZ6" i="5"/>
  <c r="DF7" i="5"/>
  <c r="DG7" i="5"/>
  <c r="DH7" i="5"/>
  <c r="DI7" i="5"/>
  <c r="DJ7" i="5"/>
  <c r="DK7" i="5"/>
  <c r="DL7" i="5"/>
  <c r="DM7" i="5"/>
  <c r="DN7" i="5"/>
  <c r="DO7" i="5"/>
  <c r="DP7" i="5"/>
  <c r="DQ7" i="5"/>
  <c r="DR7" i="5"/>
  <c r="DS7" i="5"/>
  <c r="DT7" i="5"/>
  <c r="DU7" i="5"/>
  <c r="DV7" i="5"/>
  <c r="DW7" i="5"/>
  <c r="DX7" i="5"/>
  <c r="DY7" i="5"/>
  <c r="DZ7" i="5"/>
  <c r="DF8" i="5"/>
  <c r="DG8" i="5"/>
  <c r="DH8" i="5"/>
  <c r="DI8" i="5"/>
  <c r="DJ8" i="5"/>
  <c r="DK8" i="5"/>
  <c r="DL8" i="5"/>
  <c r="DM8" i="5"/>
  <c r="DN8" i="5"/>
  <c r="DO8" i="5"/>
  <c r="DP8" i="5"/>
  <c r="DQ8" i="5"/>
  <c r="DR8" i="5"/>
  <c r="DS8" i="5"/>
  <c r="DT8" i="5"/>
  <c r="DU8" i="5"/>
  <c r="DV8" i="5"/>
  <c r="DW8" i="5"/>
  <c r="DX8" i="5"/>
  <c r="DY8" i="5"/>
  <c r="DZ8" i="5"/>
  <c r="DF9" i="5"/>
  <c r="DG9" i="5"/>
  <c r="DH9" i="5"/>
  <c r="DI9" i="5"/>
  <c r="DJ9" i="5"/>
  <c r="DK9" i="5"/>
  <c r="DL9" i="5"/>
  <c r="DM9" i="5"/>
  <c r="DN9" i="5"/>
  <c r="DO9" i="5"/>
  <c r="DP9" i="5"/>
  <c r="DQ9" i="5"/>
  <c r="DR9" i="5"/>
  <c r="DS9" i="5"/>
  <c r="DT9" i="5"/>
  <c r="DU9" i="5"/>
  <c r="DV9" i="5"/>
  <c r="DW9" i="5"/>
  <c r="DX9" i="5"/>
  <c r="DY9" i="5"/>
  <c r="DZ9" i="5"/>
  <c r="DF10" i="5"/>
  <c r="DG10" i="5"/>
  <c r="DH10" i="5"/>
  <c r="DI10" i="5"/>
  <c r="DJ10" i="5"/>
  <c r="DK10" i="5"/>
  <c r="DL10" i="5"/>
  <c r="DM10" i="5"/>
  <c r="DN10" i="5"/>
  <c r="DO10" i="5"/>
  <c r="DP10" i="5"/>
  <c r="DQ10" i="5"/>
  <c r="DR10" i="5"/>
  <c r="DS10" i="5"/>
  <c r="DT10" i="5"/>
  <c r="DU10" i="5"/>
  <c r="DV10" i="5"/>
  <c r="DW10" i="5"/>
  <c r="DX10" i="5"/>
  <c r="DY10" i="5"/>
  <c r="DZ10" i="5"/>
  <c r="DF11" i="5"/>
  <c r="DG11" i="5"/>
  <c r="DH11" i="5"/>
  <c r="DI11" i="5"/>
  <c r="DJ11" i="5"/>
  <c r="DK11" i="5"/>
  <c r="DL11" i="5"/>
  <c r="DM11" i="5"/>
  <c r="DN11" i="5"/>
  <c r="DO11" i="5"/>
  <c r="DP11" i="5"/>
  <c r="DQ11" i="5"/>
  <c r="DR11" i="5"/>
  <c r="DS11" i="5"/>
  <c r="DT11" i="5"/>
  <c r="DU11" i="5"/>
  <c r="DV11" i="5"/>
  <c r="DW11" i="5"/>
  <c r="DX11" i="5"/>
  <c r="DY11" i="5"/>
  <c r="DZ11" i="5"/>
  <c r="DF12" i="5"/>
  <c r="DG12" i="5"/>
  <c r="DH12" i="5"/>
  <c r="DI12" i="5"/>
  <c r="DJ12" i="5"/>
  <c r="DK12" i="5"/>
  <c r="DL12" i="5"/>
  <c r="DM12" i="5"/>
  <c r="DN12" i="5"/>
  <c r="DO12" i="5"/>
  <c r="DP12" i="5"/>
  <c r="DQ12" i="5"/>
  <c r="DR12" i="5"/>
  <c r="DS12" i="5"/>
  <c r="DT12" i="5"/>
  <c r="DU12" i="5"/>
  <c r="DV12" i="5"/>
  <c r="DW12" i="5"/>
  <c r="DX12" i="5"/>
  <c r="DY12" i="5"/>
  <c r="DZ12" i="5"/>
  <c r="DF13" i="5"/>
  <c r="DG13" i="5"/>
  <c r="DH13" i="5"/>
  <c r="DI13" i="5"/>
  <c r="DJ13" i="5"/>
  <c r="DK13" i="5"/>
  <c r="DL13" i="5"/>
  <c r="DM13" i="5"/>
  <c r="DN13" i="5"/>
  <c r="DO13" i="5"/>
  <c r="DP13" i="5"/>
  <c r="DQ13" i="5"/>
  <c r="DR13" i="5"/>
  <c r="DS13" i="5"/>
  <c r="DT13" i="5"/>
  <c r="DU13" i="5"/>
  <c r="DV13" i="5"/>
  <c r="DW13" i="5"/>
  <c r="DX13" i="5"/>
  <c r="DY13" i="5"/>
  <c r="DZ13" i="5"/>
  <c r="DF14" i="5"/>
  <c r="DG14" i="5"/>
  <c r="DH14" i="5"/>
  <c r="DI14" i="5"/>
  <c r="DJ14" i="5"/>
  <c r="DK14" i="5"/>
  <c r="DL14" i="5"/>
  <c r="DM14" i="5"/>
  <c r="DN14" i="5"/>
  <c r="DO14" i="5"/>
  <c r="DP14" i="5"/>
  <c r="DQ14" i="5"/>
  <c r="DR14" i="5"/>
  <c r="DS14" i="5"/>
  <c r="DT14" i="5"/>
  <c r="DU14" i="5"/>
  <c r="DV14" i="5"/>
  <c r="DW14" i="5"/>
  <c r="DX14" i="5"/>
  <c r="DY14" i="5"/>
  <c r="DZ14" i="5"/>
  <c r="DF15" i="5"/>
  <c r="DG15" i="5"/>
  <c r="DH15" i="5"/>
  <c r="DI15" i="5"/>
  <c r="DJ15" i="5"/>
  <c r="DK15" i="5"/>
  <c r="DL15" i="5"/>
  <c r="DM15" i="5"/>
  <c r="DN15" i="5"/>
  <c r="DO15" i="5"/>
  <c r="DP15" i="5"/>
  <c r="DQ15" i="5"/>
  <c r="DR15" i="5"/>
  <c r="DS15" i="5"/>
  <c r="DT15" i="5"/>
  <c r="DU15" i="5"/>
  <c r="DV15" i="5"/>
  <c r="DW15" i="5"/>
  <c r="DX15" i="5"/>
  <c r="DY15" i="5"/>
  <c r="DZ15" i="5"/>
  <c r="DF16" i="5"/>
  <c r="DG16" i="5"/>
  <c r="DH16" i="5"/>
  <c r="DI16" i="5"/>
  <c r="DJ16" i="5"/>
  <c r="DK16" i="5"/>
  <c r="DL16" i="5"/>
  <c r="DM16" i="5"/>
  <c r="DN16" i="5"/>
  <c r="DO16" i="5"/>
  <c r="DP16" i="5"/>
  <c r="DQ16" i="5"/>
  <c r="DR16" i="5"/>
  <c r="DS16" i="5"/>
  <c r="DT16" i="5"/>
  <c r="DU16" i="5"/>
  <c r="DV16" i="5"/>
  <c r="DW16" i="5"/>
  <c r="DX16" i="5"/>
  <c r="DY16" i="5"/>
  <c r="DZ16" i="5"/>
  <c r="DF17" i="5"/>
  <c r="DG17" i="5"/>
  <c r="DH17" i="5"/>
  <c r="DI17" i="5"/>
  <c r="DJ17" i="5"/>
  <c r="DK17" i="5"/>
  <c r="DL17" i="5"/>
  <c r="DM17" i="5"/>
  <c r="DN17" i="5"/>
  <c r="DO17" i="5"/>
  <c r="DP17" i="5"/>
  <c r="DQ17" i="5"/>
  <c r="DR17" i="5"/>
  <c r="DS17" i="5"/>
  <c r="DT17" i="5"/>
  <c r="DU17" i="5"/>
  <c r="DV17" i="5"/>
  <c r="DW17" i="5"/>
  <c r="DX17" i="5"/>
  <c r="DY17" i="5"/>
  <c r="DZ17" i="5"/>
  <c r="DF18" i="5"/>
  <c r="DG18" i="5"/>
  <c r="DH18" i="5"/>
  <c r="DI18" i="5"/>
  <c r="DJ18" i="5"/>
  <c r="DK18" i="5"/>
  <c r="DL18" i="5"/>
  <c r="DM18" i="5"/>
  <c r="DN18" i="5"/>
  <c r="DO18" i="5"/>
  <c r="DP18" i="5"/>
  <c r="DQ18" i="5"/>
  <c r="DR18" i="5"/>
  <c r="DS18" i="5"/>
  <c r="DT18" i="5"/>
  <c r="DU18" i="5"/>
  <c r="DV18" i="5"/>
  <c r="DW18" i="5"/>
  <c r="DX18" i="5"/>
  <c r="DY18" i="5"/>
  <c r="DZ18" i="5"/>
  <c r="DF19" i="5"/>
  <c r="DG19" i="5"/>
  <c r="DH19" i="5"/>
  <c r="DI19" i="5"/>
  <c r="DJ19" i="5"/>
  <c r="DK19" i="5"/>
  <c r="DL19" i="5"/>
  <c r="DM19" i="5"/>
  <c r="DN19" i="5"/>
  <c r="DO19" i="5"/>
  <c r="DP19" i="5"/>
  <c r="DQ19" i="5"/>
  <c r="DR19" i="5"/>
  <c r="DS19" i="5"/>
  <c r="DT19" i="5"/>
  <c r="DU19" i="5"/>
  <c r="DV19" i="5"/>
  <c r="DW19" i="5"/>
  <c r="DX19" i="5"/>
  <c r="DY19" i="5"/>
  <c r="DZ19" i="5"/>
  <c r="DF20" i="5"/>
  <c r="DG20" i="5"/>
  <c r="DH20" i="5"/>
  <c r="DI20" i="5"/>
  <c r="DJ20" i="5"/>
  <c r="DK20" i="5"/>
  <c r="DL20" i="5"/>
  <c r="DM20" i="5"/>
  <c r="DN20" i="5"/>
  <c r="DO20" i="5"/>
  <c r="DP20" i="5"/>
  <c r="DQ20" i="5"/>
  <c r="DR20" i="5"/>
  <c r="DS20" i="5"/>
  <c r="DT20" i="5"/>
  <c r="DU20" i="5"/>
  <c r="DV20" i="5"/>
  <c r="DW20" i="5"/>
  <c r="DX20" i="5"/>
  <c r="DY20" i="5"/>
  <c r="DZ20" i="5"/>
  <c r="DF21" i="5"/>
  <c r="DG21" i="5"/>
  <c r="DH21" i="5"/>
  <c r="DI21" i="5"/>
  <c r="DJ21" i="5"/>
  <c r="DK21" i="5"/>
  <c r="DL21" i="5"/>
  <c r="DM21" i="5"/>
  <c r="DN21" i="5"/>
  <c r="DO21" i="5"/>
  <c r="DP21" i="5"/>
  <c r="DQ21" i="5"/>
  <c r="DR21" i="5"/>
  <c r="DS21" i="5"/>
  <c r="DT21" i="5"/>
  <c r="DU21" i="5"/>
  <c r="DV21" i="5"/>
  <c r="DW21" i="5"/>
  <c r="DX21" i="5"/>
  <c r="DY21" i="5"/>
  <c r="DZ21" i="5"/>
  <c r="DF22" i="5"/>
  <c r="DG22" i="5"/>
  <c r="DH22" i="5"/>
  <c r="DI22" i="5"/>
  <c r="DJ22" i="5"/>
  <c r="DK22" i="5"/>
  <c r="DL22" i="5"/>
  <c r="DM22" i="5"/>
  <c r="DN22" i="5"/>
  <c r="DO22" i="5"/>
  <c r="DP22" i="5"/>
  <c r="DQ22" i="5"/>
  <c r="DR22" i="5"/>
  <c r="DS22" i="5"/>
  <c r="DT22" i="5"/>
  <c r="DU22" i="5"/>
  <c r="DV22" i="5"/>
  <c r="DW22" i="5"/>
  <c r="DX22" i="5"/>
  <c r="DY22" i="5"/>
  <c r="DZ22" i="5"/>
  <c r="DF23" i="5"/>
  <c r="DG23" i="5"/>
  <c r="DH23" i="5"/>
  <c r="DI23" i="5"/>
  <c r="DJ23" i="5"/>
  <c r="DK23" i="5"/>
  <c r="DL23" i="5"/>
  <c r="DM23" i="5"/>
  <c r="DN23" i="5"/>
  <c r="DO23" i="5"/>
  <c r="DP23" i="5"/>
  <c r="DQ23" i="5"/>
  <c r="DR23" i="5"/>
  <c r="DS23" i="5"/>
  <c r="DT23" i="5"/>
  <c r="DU23" i="5"/>
  <c r="DV23" i="5"/>
  <c r="DW23" i="5"/>
  <c r="DX23" i="5"/>
  <c r="DY23" i="5"/>
  <c r="DZ23" i="5"/>
  <c r="DF24" i="5"/>
  <c r="DG24" i="5"/>
  <c r="DH24" i="5"/>
  <c r="DI24" i="5"/>
  <c r="DJ24" i="5"/>
  <c r="DK24" i="5"/>
  <c r="DL24" i="5"/>
  <c r="DM24" i="5"/>
  <c r="DN24" i="5"/>
  <c r="DO24" i="5"/>
  <c r="DP24" i="5"/>
  <c r="DQ24" i="5"/>
  <c r="DR24" i="5"/>
  <c r="DS24" i="5"/>
  <c r="DT24" i="5"/>
  <c r="DU24" i="5"/>
  <c r="DV24" i="5"/>
  <c r="DW24" i="5"/>
  <c r="DX24" i="5"/>
  <c r="DY24" i="5"/>
  <c r="DZ24" i="5"/>
  <c r="DF25" i="5"/>
  <c r="DG25" i="5"/>
  <c r="DH25" i="5"/>
  <c r="DI25" i="5"/>
  <c r="DJ25" i="5"/>
  <c r="DK25" i="5"/>
  <c r="DL25" i="5"/>
  <c r="DM25" i="5"/>
  <c r="DN25" i="5"/>
  <c r="DO25" i="5"/>
  <c r="DP25" i="5"/>
  <c r="DQ25" i="5"/>
  <c r="DR25" i="5"/>
  <c r="DS25" i="5"/>
  <c r="DT25" i="5"/>
  <c r="DU25" i="5"/>
  <c r="DV25" i="5"/>
  <c r="DW25" i="5"/>
  <c r="DX25" i="5"/>
  <c r="DY25" i="5"/>
  <c r="DZ25" i="5"/>
  <c r="DF26" i="5"/>
  <c r="DG26" i="5"/>
  <c r="DH26" i="5"/>
  <c r="DI26" i="5"/>
  <c r="DJ26" i="5"/>
  <c r="DK26" i="5"/>
  <c r="DL26" i="5"/>
  <c r="DM26" i="5"/>
  <c r="DN26" i="5"/>
  <c r="DO26" i="5"/>
  <c r="DP26" i="5"/>
  <c r="DQ26" i="5"/>
  <c r="DR26" i="5"/>
  <c r="DS26" i="5"/>
  <c r="DT26" i="5"/>
  <c r="DU26" i="5"/>
  <c r="DV26" i="5"/>
  <c r="DW26" i="5"/>
  <c r="DX26" i="5"/>
  <c r="DY26" i="5"/>
  <c r="DZ26" i="5"/>
  <c r="DF27" i="5"/>
  <c r="DG27" i="5"/>
  <c r="DH27" i="5"/>
  <c r="DI27" i="5"/>
  <c r="DJ27" i="5"/>
  <c r="DK27" i="5"/>
  <c r="DL27" i="5"/>
  <c r="DM27" i="5"/>
  <c r="DN27" i="5"/>
  <c r="DO27" i="5"/>
  <c r="DP27" i="5"/>
  <c r="DQ27" i="5"/>
  <c r="DR27" i="5"/>
  <c r="DS27" i="5"/>
  <c r="DT27" i="5"/>
  <c r="DU27" i="5"/>
  <c r="DV27" i="5"/>
  <c r="DW27" i="5"/>
  <c r="DX27" i="5"/>
  <c r="DY27" i="5"/>
  <c r="DZ27" i="5"/>
  <c r="DF28" i="5"/>
  <c r="DG28" i="5"/>
  <c r="DH28" i="5"/>
  <c r="DI28" i="5"/>
  <c r="DJ28" i="5"/>
  <c r="DK28" i="5"/>
  <c r="DL28" i="5"/>
  <c r="DM28" i="5"/>
  <c r="DN28" i="5"/>
  <c r="DO28" i="5"/>
  <c r="DP28" i="5"/>
  <c r="DQ28" i="5"/>
  <c r="DR28" i="5"/>
  <c r="DS28" i="5"/>
  <c r="DT28" i="5"/>
  <c r="DU28" i="5"/>
  <c r="DV28" i="5"/>
  <c r="DW28" i="5"/>
  <c r="DX28" i="5"/>
  <c r="DY28" i="5"/>
  <c r="DZ28" i="5"/>
  <c r="DF29" i="5"/>
  <c r="DG29" i="5"/>
  <c r="DH29" i="5"/>
  <c r="DI29" i="5"/>
  <c r="DJ29" i="5"/>
  <c r="DK29" i="5"/>
  <c r="DL29" i="5"/>
  <c r="DM29" i="5"/>
  <c r="DN29" i="5"/>
  <c r="DO29" i="5"/>
  <c r="DP29" i="5"/>
  <c r="DQ29" i="5"/>
  <c r="DR29" i="5"/>
  <c r="DS29" i="5"/>
  <c r="DT29" i="5"/>
  <c r="DU29" i="5"/>
  <c r="DV29" i="5"/>
  <c r="DW29" i="5"/>
  <c r="DX29" i="5"/>
  <c r="DY29" i="5"/>
  <c r="DZ29" i="5"/>
  <c r="DF30" i="5"/>
  <c r="DG30" i="5"/>
  <c r="DH30" i="5"/>
  <c r="DI30" i="5"/>
  <c r="DJ30" i="5"/>
  <c r="DK30" i="5"/>
  <c r="DL30" i="5"/>
  <c r="DM30" i="5"/>
  <c r="DN30" i="5"/>
  <c r="DO30" i="5"/>
  <c r="DP30" i="5"/>
  <c r="DQ30" i="5"/>
  <c r="DR30" i="5"/>
  <c r="DS30" i="5"/>
  <c r="DT30" i="5"/>
  <c r="DU30" i="5"/>
  <c r="DV30" i="5"/>
  <c r="DW30" i="5"/>
  <c r="DX30" i="5"/>
  <c r="DY30" i="5"/>
  <c r="DZ30" i="5"/>
  <c r="DF31" i="5"/>
  <c r="DG31" i="5"/>
  <c r="DH31" i="5"/>
  <c r="DI31" i="5"/>
  <c r="DJ31" i="5"/>
  <c r="DK31" i="5"/>
  <c r="DL31" i="5"/>
  <c r="DM31" i="5"/>
  <c r="DN31" i="5"/>
  <c r="DO31" i="5"/>
  <c r="DP31" i="5"/>
  <c r="DQ31" i="5"/>
  <c r="DR31" i="5"/>
  <c r="DS31" i="5"/>
  <c r="DT31" i="5"/>
  <c r="DU31" i="5"/>
  <c r="DV31" i="5"/>
  <c r="DW31" i="5"/>
  <c r="DX31" i="5"/>
  <c r="DY31" i="5"/>
  <c r="DZ31" i="5"/>
  <c r="DF32" i="5"/>
  <c r="DG32" i="5"/>
  <c r="DH32" i="5"/>
  <c r="DI32" i="5"/>
  <c r="DJ32" i="5"/>
  <c r="DK32" i="5"/>
  <c r="DL32" i="5"/>
  <c r="DM32" i="5"/>
  <c r="DN32" i="5"/>
  <c r="DO32" i="5"/>
  <c r="DP32" i="5"/>
  <c r="DQ32" i="5"/>
  <c r="DR32" i="5"/>
  <c r="DS32" i="5"/>
  <c r="DT32" i="5"/>
  <c r="DU32" i="5"/>
  <c r="DV32" i="5"/>
  <c r="DW32" i="5"/>
  <c r="DX32" i="5"/>
  <c r="DY32" i="5"/>
  <c r="DZ32" i="5"/>
  <c r="DF33" i="5"/>
  <c r="DG33" i="5"/>
  <c r="DH33" i="5"/>
  <c r="DI33" i="5"/>
  <c r="DJ33" i="5"/>
  <c r="DK33" i="5"/>
  <c r="DL33" i="5"/>
  <c r="DM33" i="5"/>
  <c r="DN33" i="5"/>
  <c r="DO33" i="5"/>
  <c r="DP33" i="5"/>
  <c r="DQ33" i="5"/>
  <c r="DR33" i="5"/>
  <c r="DS33" i="5"/>
  <c r="DT33" i="5"/>
  <c r="DU33" i="5"/>
  <c r="DV33" i="5"/>
  <c r="DW33" i="5"/>
  <c r="DX33" i="5"/>
  <c r="DY33" i="5"/>
  <c r="DZ33" i="5"/>
  <c r="DF34" i="5"/>
  <c r="DG34" i="5"/>
  <c r="DH34" i="5"/>
  <c r="DI34" i="5"/>
  <c r="DJ34" i="5"/>
  <c r="DK34" i="5"/>
  <c r="DL34" i="5"/>
  <c r="DM34" i="5"/>
  <c r="DN34" i="5"/>
  <c r="DO34" i="5"/>
  <c r="DP34" i="5"/>
  <c r="DQ34" i="5"/>
  <c r="DR34" i="5"/>
  <c r="DS34" i="5"/>
  <c r="DT34" i="5"/>
  <c r="DU34" i="5"/>
  <c r="DV34" i="5"/>
  <c r="DW34" i="5"/>
  <c r="DX34" i="5"/>
  <c r="DY34" i="5"/>
  <c r="DZ34" i="5"/>
  <c r="DF35" i="5"/>
  <c r="DG35" i="5"/>
  <c r="DH35" i="5"/>
  <c r="DI35" i="5"/>
  <c r="DJ35" i="5"/>
  <c r="DK35" i="5"/>
  <c r="DL35" i="5"/>
  <c r="DM35" i="5"/>
  <c r="DN35" i="5"/>
  <c r="DO35" i="5"/>
  <c r="DP35" i="5"/>
  <c r="DQ35" i="5"/>
  <c r="DR35" i="5"/>
  <c r="DS35" i="5"/>
  <c r="DT35" i="5"/>
  <c r="DU35" i="5"/>
  <c r="DV35" i="5"/>
  <c r="DW35" i="5"/>
  <c r="DX35" i="5"/>
  <c r="DY35" i="5"/>
  <c r="DZ35" i="5"/>
  <c r="DF36" i="5"/>
  <c r="DG36" i="5"/>
  <c r="DH36" i="5"/>
  <c r="DI36" i="5"/>
  <c r="DJ36" i="5"/>
  <c r="DK36" i="5"/>
  <c r="DL36" i="5"/>
  <c r="DM36" i="5"/>
  <c r="DN36" i="5"/>
  <c r="DO36" i="5"/>
  <c r="DP36" i="5"/>
  <c r="DQ36" i="5"/>
  <c r="DR36" i="5"/>
  <c r="DS36" i="5"/>
  <c r="DT36" i="5"/>
  <c r="DU36" i="5"/>
  <c r="DV36" i="5"/>
  <c r="DW36" i="5"/>
  <c r="DX36" i="5"/>
  <c r="DY36" i="5"/>
  <c r="DZ36" i="5"/>
  <c r="DF37" i="5"/>
  <c r="DG37" i="5"/>
  <c r="DH37" i="5"/>
  <c r="DI37" i="5"/>
  <c r="DJ37" i="5"/>
  <c r="DK37" i="5"/>
  <c r="DL37" i="5"/>
  <c r="DM37" i="5"/>
  <c r="DN37" i="5"/>
  <c r="DO37" i="5"/>
  <c r="DP37" i="5"/>
  <c r="DQ37" i="5"/>
  <c r="DR37" i="5"/>
  <c r="DS37" i="5"/>
  <c r="DT37" i="5"/>
  <c r="DU37" i="5"/>
  <c r="DV37" i="5"/>
  <c r="DW37" i="5"/>
  <c r="DX37" i="5"/>
  <c r="DY37" i="5"/>
  <c r="DZ37" i="5"/>
  <c r="DF38" i="5"/>
  <c r="DG38" i="5"/>
  <c r="DH38" i="5"/>
  <c r="DI38" i="5"/>
  <c r="DJ38" i="5"/>
  <c r="DK38" i="5"/>
  <c r="DL38" i="5"/>
  <c r="DM38" i="5"/>
  <c r="DN38" i="5"/>
  <c r="DO38" i="5"/>
  <c r="DP38" i="5"/>
  <c r="DQ38" i="5"/>
  <c r="DR38" i="5"/>
  <c r="DS38" i="5"/>
  <c r="DT38" i="5"/>
  <c r="DU38" i="5"/>
  <c r="DV38" i="5"/>
  <c r="DW38" i="5"/>
  <c r="DX38" i="5"/>
  <c r="DY38" i="5"/>
  <c r="DZ38" i="5"/>
  <c r="DF39" i="5"/>
  <c r="DG39" i="5"/>
  <c r="DH39" i="5"/>
  <c r="DI39" i="5"/>
  <c r="DJ39" i="5"/>
  <c r="DK39" i="5"/>
  <c r="DL39" i="5"/>
  <c r="DM39" i="5"/>
  <c r="DN39" i="5"/>
  <c r="DO39" i="5"/>
  <c r="DP39" i="5"/>
  <c r="DQ39" i="5"/>
  <c r="DR39" i="5"/>
  <c r="DS39" i="5"/>
  <c r="DT39" i="5"/>
  <c r="DU39" i="5"/>
  <c r="DV39" i="5"/>
  <c r="DW39" i="5"/>
  <c r="DX39" i="5"/>
  <c r="DY39" i="5"/>
  <c r="DZ39" i="5"/>
  <c r="DF40" i="5"/>
  <c r="DG40" i="5"/>
  <c r="DH40" i="5"/>
  <c r="DI40" i="5"/>
  <c r="DJ40" i="5"/>
  <c r="DK40" i="5"/>
  <c r="DL40" i="5"/>
  <c r="DM40" i="5"/>
  <c r="DN40" i="5"/>
  <c r="DO40" i="5"/>
  <c r="DP40" i="5"/>
  <c r="DQ40" i="5"/>
  <c r="DR40" i="5"/>
  <c r="DS40" i="5"/>
  <c r="DT40" i="5"/>
  <c r="DU40" i="5"/>
  <c r="DV40" i="5"/>
  <c r="DW40" i="5"/>
  <c r="DX40" i="5"/>
  <c r="DY40" i="5"/>
  <c r="DZ40" i="5"/>
  <c r="DF41" i="5"/>
  <c r="DG41" i="5"/>
  <c r="DH41" i="5"/>
  <c r="DI41" i="5"/>
  <c r="DJ41" i="5"/>
  <c r="DK41" i="5"/>
  <c r="DL41" i="5"/>
  <c r="DM41" i="5"/>
  <c r="DN41" i="5"/>
  <c r="DO41" i="5"/>
  <c r="DP41" i="5"/>
  <c r="DQ41" i="5"/>
  <c r="DR41" i="5"/>
  <c r="DS41" i="5"/>
  <c r="DT41" i="5"/>
  <c r="DU41" i="5"/>
  <c r="DV41" i="5"/>
  <c r="DW41" i="5"/>
  <c r="DX41" i="5"/>
  <c r="DY41" i="5"/>
  <c r="DZ41" i="5"/>
  <c r="DF42" i="5"/>
  <c r="DG42" i="5"/>
  <c r="DH42" i="5"/>
  <c r="DI42" i="5"/>
  <c r="DJ42" i="5"/>
  <c r="DK42" i="5"/>
  <c r="DL42" i="5"/>
  <c r="DM42" i="5"/>
  <c r="DN42" i="5"/>
  <c r="DO42" i="5"/>
  <c r="DP42" i="5"/>
  <c r="DQ42" i="5"/>
  <c r="DR42" i="5"/>
  <c r="DS42" i="5"/>
  <c r="DT42" i="5"/>
  <c r="DU42" i="5"/>
  <c r="DV42" i="5"/>
  <c r="DW42" i="5"/>
  <c r="DX42" i="5"/>
  <c r="DY42" i="5"/>
  <c r="DZ42" i="5"/>
  <c r="DF43" i="5"/>
  <c r="DG43" i="5"/>
  <c r="DH43" i="5"/>
  <c r="DI43" i="5"/>
  <c r="DJ43" i="5"/>
  <c r="DK43" i="5"/>
  <c r="DL43" i="5"/>
  <c r="DM43" i="5"/>
  <c r="DN43" i="5"/>
  <c r="DO43" i="5"/>
  <c r="DP43" i="5"/>
  <c r="DQ43" i="5"/>
  <c r="DR43" i="5"/>
  <c r="DS43" i="5"/>
  <c r="DT43" i="5"/>
  <c r="DU43" i="5"/>
  <c r="DV43" i="5"/>
  <c r="DW43" i="5"/>
  <c r="DX43" i="5"/>
  <c r="DY43" i="5"/>
  <c r="DZ43" i="5"/>
  <c r="DF44" i="5"/>
  <c r="DG44" i="5"/>
  <c r="DH44" i="5"/>
  <c r="DI44" i="5"/>
  <c r="DJ44" i="5"/>
  <c r="DK44" i="5"/>
  <c r="DL44" i="5"/>
  <c r="DM44" i="5"/>
  <c r="DN44" i="5"/>
  <c r="DO44" i="5"/>
  <c r="DP44" i="5"/>
  <c r="DQ44" i="5"/>
  <c r="DR44" i="5"/>
  <c r="DS44" i="5"/>
  <c r="DT44" i="5"/>
  <c r="DU44" i="5"/>
  <c r="DV44" i="5"/>
  <c r="DW44" i="5"/>
  <c r="DX44" i="5"/>
  <c r="DY44" i="5"/>
  <c r="DZ44" i="5"/>
  <c r="DF45" i="5"/>
  <c r="DG45" i="5"/>
  <c r="DH45" i="5"/>
  <c r="DI45" i="5"/>
  <c r="DJ45" i="5"/>
  <c r="DK45" i="5"/>
  <c r="DL45" i="5"/>
  <c r="DM45" i="5"/>
  <c r="DN45" i="5"/>
  <c r="DO45" i="5"/>
  <c r="DP45" i="5"/>
  <c r="DQ45" i="5"/>
  <c r="DR45" i="5"/>
  <c r="DS45" i="5"/>
  <c r="DT45" i="5"/>
  <c r="DU45" i="5"/>
  <c r="DV45" i="5"/>
  <c r="DW45" i="5"/>
  <c r="DX45" i="5"/>
  <c r="DY45" i="5"/>
  <c r="DZ45" i="5"/>
  <c r="DF46" i="5"/>
  <c r="DG46" i="5"/>
  <c r="DH46" i="5"/>
  <c r="DI46" i="5"/>
  <c r="DJ46" i="5"/>
  <c r="DK46" i="5"/>
  <c r="DL46" i="5"/>
  <c r="DM46" i="5"/>
  <c r="DN46" i="5"/>
  <c r="DO46" i="5"/>
  <c r="DP46" i="5"/>
  <c r="DQ46" i="5"/>
  <c r="DR46" i="5"/>
  <c r="DS46" i="5"/>
  <c r="DT46" i="5"/>
  <c r="DU46" i="5"/>
  <c r="DV46" i="5"/>
  <c r="DW46" i="5"/>
  <c r="DX46" i="5"/>
  <c r="DY46" i="5"/>
  <c r="DZ46" i="5"/>
  <c r="DF47" i="5"/>
  <c r="DG47" i="5"/>
  <c r="DH47" i="5"/>
  <c r="DI47" i="5"/>
  <c r="DJ47" i="5"/>
  <c r="DK47" i="5"/>
  <c r="DL47" i="5"/>
  <c r="DM47" i="5"/>
  <c r="DN47" i="5"/>
  <c r="DO47" i="5"/>
  <c r="DP47" i="5"/>
  <c r="DQ47" i="5"/>
  <c r="DR47" i="5"/>
  <c r="DS47" i="5"/>
  <c r="DT47" i="5"/>
  <c r="DU47" i="5"/>
  <c r="DV47" i="5"/>
  <c r="DW47" i="5"/>
  <c r="DX47" i="5"/>
  <c r="DY47" i="5"/>
  <c r="DZ47" i="5"/>
  <c r="DF48" i="5"/>
  <c r="DG48" i="5"/>
  <c r="DH48" i="5"/>
  <c r="DI48" i="5"/>
  <c r="DJ48" i="5"/>
  <c r="DK48" i="5"/>
  <c r="DL48" i="5"/>
  <c r="DM48" i="5"/>
  <c r="DN48" i="5"/>
  <c r="DO48" i="5"/>
  <c r="DP48" i="5"/>
  <c r="DQ48" i="5"/>
  <c r="DR48" i="5"/>
  <c r="DS48" i="5"/>
  <c r="DT48" i="5"/>
  <c r="DU48" i="5"/>
  <c r="DV48" i="5"/>
  <c r="DW48" i="5"/>
  <c r="DX48" i="5"/>
  <c r="DY48" i="5"/>
  <c r="DZ48" i="5"/>
  <c r="DF49" i="5"/>
  <c r="DG49" i="5"/>
  <c r="DH49" i="5"/>
  <c r="DI49" i="5"/>
  <c r="DJ49" i="5"/>
  <c r="DK49" i="5"/>
  <c r="DL49" i="5"/>
  <c r="DM49" i="5"/>
  <c r="DN49" i="5"/>
  <c r="DO49" i="5"/>
  <c r="DP49" i="5"/>
  <c r="DQ49" i="5"/>
  <c r="DR49" i="5"/>
  <c r="DS49" i="5"/>
  <c r="DT49" i="5"/>
  <c r="DU49" i="5"/>
  <c r="DV49" i="5"/>
  <c r="DW49" i="5"/>
  <c r="DX49" i="5"/>
  <c r="DY49" i="5"/>
  <c r="DZ49" i="5"/>
  <c r="DF50" i="5"/>
  <c r="DG50" i="5"/>
  <c r="DH50" i="5"/>
  <c r="DI50" i="5"/>
  <c r="DJ50" i="5"/>
  <c r="DK50" i="5"/>
  <c r="DL50" i="5"/>
  <c r="DM50" i="5"/>
  <c r="DN50" i="5"/>
  <c r="DO50" i="5"/>
  <c r="DP50" i="5"/>
  <c r="DQ50" i="5"/>
  <c r="DR50" i="5"/>
  <c r="DS50" i="5"/>
  <c r="DT50" i="5"/>
  <c r="DU50" i="5"/>
  <c r="DV50" i="5"/>
  <c r="DW50" i="5"/>
  <c r="DX50" i="5"/>
  <c r="DY50" i="5"/>
  <c r="DZ50" i="5"/>
  <c r="DF51" i="5"/>
  <c r="DG51" i="5"/>
  <c r="DH51" i="5"/>
  <c r="DI51" i="5"/>
  <c r="DJ51" i="5"/>
  <c r="DK51" i="5"/>
  <c r="DL51" i="5"/>
  <c r="DM51" i="5"/>
  <c r="DN51" i="5"/>
  <c r="DO51" i="5"/>
  <c r="DP51" i="5"/>
  <c r="DQ51" i="5"/>
  <c r="DR51" i="5"/>
  <c r="DS51" i="5"/>
  <c r="DT51" i="5"/>
  <c r="DU51" i="5"/>
  <c r="DV51" i="5"/>
  <c r="DW51" i="5"/>
  <c r="DX51" i="5"/>
  <c r="DY51" i="5"/>
  <c r="DZ51" i="5"/>
  <c r="DF52" i="5"/>
  <c r="DG52" i="5"/>
  <c r="DH52" i="5"/>
  <c r="DI52" i="5"/>
  <c r="DJ52" i="5"/>
  <c r="DK52" i="5"/>
  <c r="DL52" i="5"/>
  <c r="DM52" i="5"/>
  <c r="DN52" i="5"/>
  <c r="DO52" i="5"/>
  <c r="DP52" i="5"/>
  <c r="DQ52" i="5"/>
  <c r="DR52" i="5"/>
  <c r="DS52" i="5"/>
  <c r="DT52" i="5"/>
  <c r="DU52" i="5"/>
  <c r="DV52" i="5"/>
  <c r="DW52" i="5"/>
  <c r="DX52" i="5"/>
  <c r="DY52" i="5"/>
  <c r="DZ52" i="5"/>
  <c r="DF53" i="5"/>
  <c r="DG53" i="5"/>
  <c r="DH53" i="5"/>
  <c r="DI53" i="5"/>
  <c r="DJ53" i="5"/>
  <c r="DK53" i="5"/>
  <c r="DL53" i="5"/>
  <c r="DM53" i="5"/>
  <c r="DN53" i="5"/>
  <c r="DO53" i="5"/>
  <c r="DP53" i="5"/>
  <c r="DQ53" i="5"/>
  <c r="DR53" i="5"/>
  <c r="DS53" i="5"/>
  <c r="DT53" i="5"/>
  <c r="DU53" i="5"/>
  <c r="DV53" i="5"/>
  <c r="DW53" i="5"/>
  <c r="DX53" i="5"/>
  <c r="DY53" i="5"/>
  <c r="DZ53" i="5"/>
  <c r="DF54" i="5"/>
  <c r="DG54" i="5"/>
  <c r="DH54" i="5"/>
  <c r="DI54" i="5"/>
  <c r="DJ54" i="5"/>
  <c r="DK54" i="5"/>
  <c r="DL54" i="5"/>
  <c r="DM54" i="5"/>
  <c r="DN54" i="5"/>
  <c r="DO54" i="5"/>
  <c r="DP54" i="5"/>
  <c r="DQ54" i="5"/>
  <c r="DR54" i="5"/>
  <c r="DS54" i="5"/>
  <c r="DT54" i="5"/>
  <c r="DU54" i="5"/>
  <c r="DV54" i="5"/>
  <c r="DW54" i="5"/>
  <c r="DX54" i="5"/>
  <c r="DY54" i="5"/>
  <c r="DZ54" i="5"/>
  <c r="DF55" i="5"/>
  <c r="DG55" i="5"/>
  <c r="DH55" i="5"/>
  <c r="DI55" i="5"/>
  <c r="DJ55" i="5"/>
  <c r="DK55" i="5"/>
  <c r="DL55" i="5"/>
  <c r="DM55" i="5"/>
  <c r="DN55" i="5"/>
  <c r="DO55" i="5"/>
  <c r="DP55" i="5"/>
  <c r="DQ55" i="5"/>
  <c r="DR55" i="5"/>
  <c r="DS55" i="5"/>
  <c r="DT55" i="5"/>
  <c r="DU55" i="5"/>
  <c r="DV55" i="5"/>
  <c r="DW55" i="5"/>
  <c r="DX55" i="5"/>
  <c r="DY55" i="5"/>
  <c r="DZ55" i="5"/>
  <c r="DF56" i="5"/>
  <c r="DG56" i="5"/>
  <c r="DH56" i="5"/>
  <c r="DI56" i="5"/>
  <c r="DJ56" i="5"/>
  <c r="DK56" i="5"/>
  <c r="DL56" i="5"/>
  <c r="DM56" i="5"/>
  <c r="DN56" i="5"/>
  <c r="DO56" i="5"/>
  <c r="DP56" i="5"/>
  <c r="DQ56" i="5"/>
  <c r="DR56" i="5"/>
  <c r="DS56" i="5"/>
  <c r="DT56" i="5"/>
  <c r="DU56" i="5"/>
  <c r="DV56" i="5"/>
  <c r="DW56" i="5"/>
  <c r="DX56" i="5"/>
  <c r="DY56" i="5"/>
  <c r="DZ56" i="5"/>
  <c r="DF57" i="5"/>
  <c r="DG57" i="5"/>
  <c r="DH57" i="5"/>
  <c r="DI57" i="5"/>
  <c r="DJ57" i="5"/>
  <c r="DK57" i="5"/>
  <c r="DL57" i="5"/>
  <c r="DM57" i="5"/>
  <c r="DN57" i="5"/>
  <c r="DO57" i="5"/>
  <c r="DP57" i="5"/>
  <c r="DQ57" i="5"/>
  <c r="DR57" i="5"/>
  <c r="DS57" i="5"/>
  <c r="DT57" i="5"/>
  <c r="DU57" i="5"/>
  <c r="DV57" i="5"/>
  <c r="DW57" i="5"/>
  <c r="DX57" i="5"/>
  <c r="DY57" i="5"/>
  <c r="DZ57" i="5"/>
  <c r="DF58" i="5"/>
  <c r="DG58" i="5"/>
  <c r="DH58" i="5"/>
  <c r="DI58" i="5"/>
  <c r="DJ58" i="5"/>
  <c r="DK58" i="5"/>
  <c r="DL58" i="5"/>
  <c r="DM58" i="5"/>
  <c r="DN58" i="5"/>
  <c r="DO58" i="5"/>
  <c r="DP58" i="5"/>
  <c r="DQ58" i="5"/>
  <c r="DR58" i="5"/>
  <c r="DS58" i="5"/>
  <c r="DT58" i="5"/>
  <c r="DU58" i="5"/>
  <c r="DV58" i="5"/>
  <c r="DW58" i="5"/>
  <c r="DX58" i="5"/>
  <c r="DY58" i="5"/>
  <c r="DZ58" i="5"/>
  <c r="DF59" i="5"/>
  <c r="DG59" i="5"/>
  <c r="DH59" i="5"/>
  <c r="DI59" i="5"/>
  <c r="DJ59" i="5"/>
  <c r="DK59" i="5"/>
  <c r="DL59" i="5"/>
  <c r="DM59" i="5"/>
  <c r="DN59" i="5"/>
  <c r="DO59" i="5"/>
  <c r="DP59" i="5"/>
  <c r="DQ59" i="5"/>
  <c r="DR59" i="5"/>
  <c r="DS59" i="5"/>
  <c r="DT59" i="5"/>
  <c r="DU59" i="5"/>
  <c r="DV59" i="5"/>
  <c r="DW59" i="5"/>
  <c r="DX59" i="5"/>
  <c r="DY59" i="5"/>
  <c r="DZ59" i="5"/>
  <c r="DF60" i="5"/>
  <c r="DG60" i="5"/>
  <c r="DH60" i="5"/>
  <c r="DI60" i="5"/>
  <c r="DJ60" i="5"/>
  <c r="DK60" i="5"/>
  <c r="DL60" i="5"/>
  <c r="DM60" i="5"/>
  <c r="DN60" i="5"/>
  <c r="DO60" i="5"/>
  <c r="DP60" i="5"/>
  <c r="DQ60" i="5"/>
  <c r="DR60" i="5"/>
  <c r="DS60" i="5"/>
  <c r="DT60" i="5"/>
  <c r="DU60" i="5"/>
  <c r="DV60" i="5"/>
  <c r="DW60" i="5"/>
  <c r="DX60" i="5"/>
  <c r="DY60" i="5"/>
  <c r="DZ60" i="5"/>
  <c r="DF61" i="5"/>
  <c r="DG61" i="5"/>
  <c r="DH61" i="5"/>
  <c r="DI61" i="5"/>
  <c r="DJ61" i="5"/>
  <c r="DK61" i="5"/>
  <c r="DL61" i="5"/>
  <c r="DM61" i="5"/>
  <c r="DN61" i="5"/>
  <c r="DO61" i="5"/>
  <c r="DP61" i="5"/>
  <c r="DQ61" i="5"/>
  <c r="DR61" i="5"/>
  <c r="DS61" i="5"/>
  <c r="DT61" i="5"/>
  <c r="DU61" i="5"/>
  <c r="DV61" i="5"/>
  <c r="DW61" i="5"/>
  <c r="DX61" i="5"/>
  <c r="DY61" i="5"/>
  <c r="DZ61" i="5"/>
  <c r="DF62" i="5"/>
  <c r="DG62" i="5"/>
  <c r="DH62" i="5"/>
  <c r="DI62" i="5"/>
  <c r="DJ62" i="5"/>
  <c r="DK62" i="5"/>
  <c r="DL62" i="5"/>
  <c r="DM62" i="5"/>
  <c r="DN62" i="5"/>
  <c r="DO62" i="5"/>
  <c r="DP62" i="5"/>
  <c r="DQ62" i="5"/>
  <c r="DR62" i="5"/>
  <c r="DS62" i="5"/>
  <c r="DT62" i="5"/>
  <c r="DU62" i="5"/>
  <c r="DV62" i="5"/>
  <c r="DW62" i="5"/>
  <c r="DX62" i="5"/>
  <c r="DY62" i="5"/>
  <c r="DZ62" i="5"/>
  <c r="DF63" i="5"/>
  <c r="DG63" i="5"/>
  <c r="DH63" i="5"/>
  <c r="DI63" i="5"/>
  <c r="DJ63" i="5"/>
  <c r="DK63" i="5"/>
  <c r="DL63" i="5"/>
  <c r="DM63" i="5"/>
  <c r="DN63" i="5"/>
  <c r="DO63" i="5"/>
  <c r="DP63" i="5"/>
  <c r="DQ63" i="5"/>
  <c r="DR63" i="5"/>
  <c r="DS63" i="5"/>
  <c r="DT63" i="5"/>
  <c r="DU63" i="5"/>
  <c r="DV63" i="5"/>
  <c r="DW63" i="5"/>
  <c r="DX63" i="5"/>
  <c r="DY63" i="5"/>
  <c r="DZ63" i="5"/>
  <c r="DF64" i="5"/>
  <c r="DG64" i="5"/>
  <c r="DH64" i="5"/>
  <c r="DI64" i="5"/>
  <c r="DJ64" i="5"/>
  <c r="DK64" i="5"/>
  <c r="DL64" i="5"/>
  <c r="DM64" i="5"/>
  <c r="DN64" i="5"/>
  <c r="DO64" i="5"/>
  <c r="DP64" i="5"/>
  <c r="DQ64" i="5"/>
  <c r="DR64" i="5"/>
  <c r="DS64" i="5"/>
  <c r="DT64" i="5"/>
  <c r="DU64" i="5"/>
  <c r="DV64" i="5"/>
  <c r="DW64" i="5"/>
  <c r="DX64" i="5"/>
  <c r="DY64" i="5"/>
  <c r="DZ64" i="5"/>
  <c r="DF65" i="5"/>
  <c r="DG65" i="5"/>
  <c r="DH65" i="5"/>
  <c r="DI65" i="5"/>
  <c r="DJ65" i="5"/>
  <c r="DK65" i="5"/>
  <c r="DL65" i="5"/>
  <c r="DM65" i="5"/>
  <c r="DN65" i="5"/>
  <c r="DO65" i="5"/>
  <c r="DP65" i="5"/>
  <c r="DQ65" i="5"/>
  <c r="DR65" i="5"/>
  <c r="DS65" i="5"/>
  <c r="DT65" i="5"/>
  <c r="DU65" i="5"/>
  <c r="DV65" i="5"/>
  <c r="DW65" i="5"/>
  <c r="DX65" i="5"/>
  <c r="DY65" i="5"/>
  <c r="DZ65" i="5"/>
  <c r="DF66" i="5"/>
  <c r="DG66" i="5"/>
  <c r="DH66" i="5"/>
  <c r="DI66" i="5"/>
  <c r="DJ66" i="5"/>
  <c r="DK66" i="5"/>
  <c r="DL66" i="5"/>
  <c r="DM66" i="5"/>
  <c r="DN66" i="5"/>
  <c r="DO66" i="5"/>
  <c r="DP66" i="5"/>
  <c r="DQ66" i="5"/>
  <c r="DR66" i="5"/>
  <c r="DS66" i="5"/>
  <c r="DT66" i="5"/>
  <c r="DU66" i="5"/>
  <c r="DV66" i="5"/>
  <c r="DW66" i="5"/>
  <c r="DX66" i="5"/>
  <c r="DY66" i="5"/>
  <c r="DZ66" i="5"/>
  <c r="DF67" i="5"/>
  <c r="DG67" i="5"/>
  <c r="DH67" i="5"/>
  <c r="DI67" i="5"/>
  <c r="DJ67" i="5"/>
  <c r="DK67" i="5"/>
  <c r="DL67" i="5"/>
  <c r="DM67" i="5"/>
  <c r="DN67" i="5"/>
  <c r="DO67" i="5"/>
  <c r="DP67" i="5"/>
  <c r="DQ67" i="5"/>
  <c r="DR67" i="5"/>
  <c r="DS67" i="5"/>
  <c r="DT67" i="5"/>
  <c r="DU67" i="5"/>
  <c r="DV67" i="5"/>
  <c r="DW67" i="5"/>
  <c r="DX67" i="5"/>
  <c r="DY67" i="5"/>
  <c r="DZ67" i="5"/>
  <c r="DF68" i="5"/>
  <c r="DG68" i="5"/>
  <c r="DH68" i="5"/>
  <c r="DI68" i="5"/>
  <c r="DJ68" i="5"/>
  <c r="DK68" i="5"/>
  <c r="DL68" i="5"/>
  <c r="DM68" i="5"/>
  <c r="DN68" i="5"/>
  <c r="DO68" i="5"/>
  <c r="DP68" i="5"/>
  <c r="DQ68" i="5"/>
  <c r="DR68" i="5"/>
  <c r="DS68" i="5"/>
  <c r="DT68" i="5"/>
  <c r="DU68" i="5"/>
  <c r="DV68" i="5"/>
  <c r="DW68" i="5"/>
  <c r="DX68" i="5"/>
  <c r="DY68" i="5"/>
  <c r="DZ68" i="5"/>
  <c r="DF69" i="5"/>
  <c r="DG69" i="5"/>
  <c r="DH69" i="5"/>
  <c r="DI69" i="5"/>
  <c r="DJ69" i="5"/>
  <c r="DK69" i="5"/>
  <c r="DL69" i="5"/>
  <c r="DM69" i="5"/>
  <c r="DN69" i="5"/>
  <c r="DO69" i="5"/>
  <c r="DP69" i="5"/>
  <c r="DQ69" i="5"/>
  <c r="DR69" i="5"/>
  <c r="DS69" i="5"/>
  <c r="DT69" i="5"/>
  <c r="DU69" i="5"/>
  <c r="DV69" i="5"/>
  <c r="DW69" i="5"/>
  <c r="DX69" i="5"/>
  <c r="DY69" i="5"/>
  <c r="DZ69" i="5"/>
  <c r="DF70" i="5"/>
  <c r="DG70" i="5"/>
  <c r="DH70" i="5"/>
  <c r="DI70" i="5"/>
  <c r="DJ70" i="5"/>
  <c r="DK70" i="5"/>
  <c r="DL70" i="5"/>
  <c r="DM70" i="5"/>
  <c r="DN70" i="5"/>
  <c r="DO70" i="5"/>
  <c r="DP70" i="5"/>
  <c r="DQ70" i="5"/>
  <c r="DR70" i="5"/>
  <c r="DS70" i="5"/>
  <c r="DT70" i="5"/>
  <c r="DU70" i="5"/>
  <c r="DV70" i="5"/>
  <c r="DW70" i="5"/>
  <c r="DX70" i="5"/>
  <c r="DY70" i="5"/>
  <c r="DZ70" i="5"/>
  <c r="DF71" i="5"/>
  <c r="DG71" i="5"/>
  <c r="DH71" i="5"/>
  <c r="DI71" i="5"/>
  <c r="DJ71" i="5"/>
  <c r="DK71" i="5"/>
  <c r="DL71" i="5"/>
  <c r="DM71" i="5"/>
  <c r="DN71" i="5"/>
  <c r="DO71" i="5"/>
  <c r="DP71" i="5"/>
  <c r="DQ71" i="5"/>
  <c r="DR71" i="5"/>
  <c r="DS71" i="5"/>
  <c r="DT71" i="5"/>
  <c r="DU71" i="5"/>
  <c r="DV71" i="5"/>
  <c r="DW71" i="5"/>
  <c r="DX71" i="5"/>
  <c r="DY71" i="5"/>
  <c r="DZ71" i="5"/>
  <c r="DF72" i="5"/>
  <c r="DG72" i="5"/>
  <c r="DH72" i="5"/>
  <c r="DI72" i="5"/>
  <c r="DJ72" i="5"/>
  <c r="DK72" i="5"/>
  <c r="DL72" i="5"/>
  <c r="DM72" i="5"/>
  <c r="DN72" i="5"/>
  <c r="DO72" i="5"/>
  <c r="DP72" i="5"/>
  <c r="DQ72" i="5"/>
  <c r="DR72" i="5"/>
  <c r="DS72" i="5"/>
  <c r="DT72" i="5"/>
  <c r="DU72" i="5"/>
  <c r="DV72" i="5"/>
  <c r="DW72" i="5"/>
  <c r="DX72" i="5"/>
  <c r="DY72" i="5"/>
  <c r="DZ72" i="5"/>
  <c r="DF73" i="5"/>
  <c r="DG73" i="5"/>
  <c r="DH73" i="5"/>
  <c r="DI73" i="5"/>
  <c r="DJ73" i="5"/>
  <c r="DK73" i="5"/>
  <c r="DL73" i="5"/>
  <c r="DM73" i="5"/>
  <c r="DN73" i="5"/>
  <c r="DO73" i="5"/>
  <c r="DP73" i="5"/>
  <c r="DQ73" i="5"/>
  <c r="DR73" i="5"/>
  <c r="DS73" i="5"/>
  <c r="DT73" i="5"/>
  <c r="DU73" i="5"/>
  <c r="DV73" i="5"/>
  <c r="DW73" i="5"/>
  <c r="DX73" i="5"/>
  <c r="DY73" i="5"/>
  <c r="DZ73" i="5"/>
  <c r="DF74" i="5"/>
  <c r="DG74" i="5"/>
  <c r="DH74" i="5"/>
  <c r="DI74" i="5"/>
  <c r="DJ74" i="5"/>
  <c r="DK74" i="5"/>
  <c r="DL74" i="5"/>
  <c r="DM74" i="5"/>
  <c r="DN74" i="5"/>
  <c r="DO74" i="5"/>
  <c r="DP74" i="5"/>
  <c r="DQ74" i="5"/>
  <c r="DR74" i="5"/>
  <c r="DS74" i="5"/>
  <c r="DT74" i="5"/>
  <c r="DU74" i="5"/>
  <c r="DV74" i="5"/>
  <c r="DW74" i="5"/>
  <c r="DX74" i="5"/>
  <c r="DY74" i="5"/>
  <c r="DZ74" i="5"/>
  <c r="DF75" i="5"/>
  <c r="DG75" i="5"/>
  <c r="DH75" i="5"/>
  <c r="DI75" i="5"/>
  <c r="DJ75" i="5"/>
  <c r="DK75" i="5"/>
  <c r="DL75" i="5"/>
  <c r="DM75" i="5"/>
  <c r="DN75" i="5"/>
  <c r="DO75" i="5"/>
  <c r="DP75" i="5"/>
  <c r="DQ75" i="5"/>
  <c r="DR75" i="5"/>
  <c r="DS75" i="5"/>
  <c r="DT75" i="5"/>
  <c r="DU75" i="5"/>
  <c r="DV75" i="5"/>
  <c r="DW75" i="5"/>
  <c r="DX75" i="5"/>
  <c r="DY75" i="5"/>
  <c r="DZ75" i="5"/>
  <c r="DF76" i="5"/>
  <c r="DG76" i="5"/>
  <c r="DH76" i="5"/>
  <c r="DI76" i="5"/>
  <c r="DJ76" i="5"/>
  <c r="DK76" i="5"/>
  <c r="DL76" i="5"/>
  <c r="DM76" i="5"/>
  <c r="DN76" i="5"/>
  <c r="DO76" i="5"/>
  <c r="DP76" i="5"/>
  <c r="DQ76" i="5"/>
  <c r="DR76" i="5"/>
  <c r="DS76" i="5"/>
  <c r="DT76" i="5"/>
  <c r="DU76" i="5"/>
  <c r="DV76" i="5"/>
  <c r="DW76" i="5"/>
  <c r="DX76" i="5"/>
  <c r="DY76" i="5"/>
  <c r="DZ76" i="5"/>
  <c r="DF77" i="5"/>
  <c r="DG77" i="5"/>
  <c r="DH77" i="5"/>
  <c r="DI77" i="5"/>
  <c r="DJ77" i="5"/>
  <c r="DK77" i="5"/>
  <c r="DL77" i="5"/>
  <c r="DM77" i="5"/>
  <c r="DN77" i="5"/>
  <c r="DO77" i="5"/>
  <c r="DP77" i="5"/>
  <c r="DQ77" i="5"/>
  <c r="DR77" i="5"/>
  <c r="DS77" i="5"/>
  <c r="DT77" i="5"/>
  <c r="DU77" i="5"/>
  <c r="DV77" i="5"/>
  <c r="DW77" i="5"/>
  <c r="DX77" i="5"/>
  <c r="DY77" i="5"/>
  <c r="DZ77" i="5"/>
  <c r="DF78" i="5"/>
  <c r="DG78" i="5"/>
  <c r="DH78" i="5"/>
  <c r="DI78" i="5"/>
  <c r="DJ78" i="5"/>
  <c r="DK78" i="5"/>
  <c r="DL78" i="5"/>
  <c r="DM78" i="5"/>
  <c r="DN78" i="5"/>
  <c r="DO78" i="5"/>
  <c r="DP78" i="5"/>
  <c r="DQ78" i="5"/>
  <c r="DR78" i="5"/>
  <c r="DS78" i="5"/>
  <c r="DT78" i="5"/>
  <c r="DU78" i="5"/>
  <c r="DV78" i="5"/>
  <c r="DW78" i="5"/>
  <c r="DX78" i="5"/>
  <c r="DY78" i="5"/>
  <c r="DZ78" i="5"/>
  <c r="DF79" i="5"/>
  <c r="DG79" i="5"/>
  <c r="DH79" i="5"/>
  <c r="DI79" i="5"/>
  <c r="DJ79" i="5"/>
  <c r="DK79" i="5"/>
  <c r="DL79" i="5"/>
  <c r="DM79" i="5"/>
  <c r="DN79" i="5"/>
  <c r="DO79" i="5"/>
  <c r="DP79" i="5"/>
  <c r="DQ79" i="5"/>
  <c r="DR79" i="5"/>
  <c r="DS79" i="5"/>
  <c r="DT79" i="5"/>
  <c r="DU79" i="5"/>
  <c r="DV79" i="5"/>
  <c r="DW79" i="5"/>
  <c r="DX79" i="5"/>
  <c r="DY79" i="5"/>
  <c r="DZ79" i="5"/>
  <c r="DF80" i="5"/>
  <c r="DG80" i="5"/>
  <c r="DH80" i="5"/>
  <c r="DI80" i="5"/>
  <c r="DJ80" i="5"/>
  <c r="DK80" i="5"/>
  <c r="DL80" i="5"/>
  <c r="DM80" i="5"/>
  <c r="DN80" i="5"/>
  <c r="DO80" i="5"/>
  <c r="DP80" i="5"/>
  <c r="DQ80" i="5"/>
  <c r="DR80" i="5"/>
  <c r="DS80" i="5"/>
  <c r="DT80" i="5"/>
  <c r="DU80" i="5"/>
  <c r="DV80" i="5"/>
  <c r="DW80" i="5"/>
  <c r="DX80" i="5"/>
  <c r="DY80" i="5"/>
  <c r="DZ80" i="5"/>
  <c r="DG5" i="5"/>
  <c r="DH5" i="5"/>
  <c r="DI5" i="5"/>
  <c r="DJ5" i="5"/>
  <c r="DK5" i="5"/>
  <c r="DL5" i="5"/>
  <c r="DM5" i="5"/>
  <c r="DN5" i="5"/>
  <c r="DO5" i="5"/>
  <c r="DP5" i="5"/>
  <c r="DQ5" i="5"/>
  <c r="DR5" i="5"/>
  <c r="DS5" i="5"/>
  <c r="DT5" i="5"/>
  <c r="DU5" i="5"/>
  <c r="DV5" i="5"/>
  <c r="DW5" i="5"/>
  <c r="DX5" i="5"/>
  <c r="DY5" i="5"/>
  <c r="DZ5" i="5"/>
  <c r="DF5" i="5"/>
  <c r="CR13" i="5"/>
  <c r="CS13" i="5"/>
  <c r="CT13" i="5"/>
  <c r="CU13" i="5"/>
  <c r="CV13" i="5"/>
  <c r="CR14" i="5"/>
  <c r="CS14" i="5"/>
  <c r="CT14" i="5"/>
  <c r="CU14" i="5"/>
  <c r="CV14" i="5"/>
  <c r="CR15" i="5"/>
  <c r="CS15" i="5"/>
  <c r="CT15" i="5"/>
  <c r="CU15" i="5"/>
  <c r="CV15" i="5"/>
  <c r="CR16" i="5"/>
  <c r="CS16" i="5"/>
  <c r="CT16" i="5"/>
  <c r="CU16" i="5"/>
  <c r="CV16" i="5"/>
  <c r="CR17" i="5"/>
  <c r="CS17" i="5"/>
  <c r="CT17" i="5"/>
  <c r="CU17" i="5"/>
  <c r="CV17" i="5"/>
  <c r="CR18" i="5"/>
  <c r="CS18" i="5"/>
  <c r="CT18" i="5"/>
  <c r="CU18" i="5"/>
  <c r="CV18" i="5"/>
  <c r="CR19" i="5"/>
  <c r="CS19" i="5"/>
  <c r="CT19" i="5"/>
  <c r="CU19" i="5"/>
  <c r="CV19" i="5"/>
  <c r="CR20" i="5"/>
  <c r="CS20" i="5"/>
  <c r="CT20" i="5"/>
  <c r="CU20" i="5"/>
  <c r="CV20" i="5"/>
  <c r="CR21" i="5"/>
  <c r="CS21" i="5"/>
  <c r="CT21" i="5"/>
  <c r="CU21" i="5"/>
  <c r="CV21" i="5"/>
  <c r="CR22" i="5"/>
  <c r="CS22" i="5"/>
  <c r="CT22" i="5"/>
  <c r="CU22" i="5"/>
  <c r="CV22" i="5"/>
  <c r="CR23" i="5"/>
  <c r="CS23" i="5"/>
  <c r="CT23" i="5"/>
  <c r="CU23" i="5"/>
  <c r="CV23" i="5"/>
  <c r="CR24" i="5"/>
  <c r="CS24" i="5"/>
  <c r="CT24" i="5"/>
  <c r="CU24" i="5"/>
  <c r="CV24" i="5"/>
  <c r="CR25" i="5"/>
  <c r="CS25" i="5"/>
  <c r="CT25" i="5"/>
  <c r="CU25" i="5"/>
  <c r="CV25" i="5"/>
  <c r="CR26" i="5"/>
  <c r="CS26" i="5"/>
  <c r="CT26" i="5"/>
  <c r="CU26" i="5"/>
  <c r="CV26" i="5"/>
  <c r="CR27" i="5"/>
  <c r="CS27" i="5"/>
  <c r="CT27" i="5"/>
  <c r="CU27" i="5"/>
  <c r="CV27" i="5"/>
  <c r="CR28" i="5"/>
  <c r="CS28" i="5"/>
  <c r="CT28" i="5"/>
  <c r="CU28" i="5"/>
  <c r="CV28" i="5"/>
  <c r="CR29" i="5"/>
  <c r="CS29" i="5"/>
  <c r="CT29" i="5"/>
  <c r="CU29" i="5"/>
  <c r="CV29" i="5"/>
  <c r="CR30" i="5"/>
  <c r="CS30" i="5"/>
  <c r="CT30" i="5"/>
  <c r="CU30" i="5"/>
  <c r="CV30" i="5"/>
  <c r="CR31" i="5"/>
  <c r="CS31" i="5"/>
  <c r="CT31" i="5"/>
  <c r="CU31" i="5"/>
  <c r="CV31" i="5"/>
  <c r="CR32" i="5"/>
  <c r="CS32" i="5"/>
  <c r="CT32" i="5"/>
  <c r="CU32" i="5"/>
  <c r="CV32" i="5"/>
  <c r="CR33" i="5"/>
  <c r="CS33" i="5"/>
  <c r="CT33" i="5"/>
  <c r="CU33" i="5"/>
  <c r="CV33" i="5"/>
  <c r="CR34" i="5"/>
  <c r="CS34" i="5"/>
  <c r="CT34" i="5"/>
  <c r="CU34" i="5"/>
  <c r="CV34" i="5"/>
  <c r="CR35" i="5"/>
  <c r="CS35" i="5"/>
  <c r="CT35" i="5"/>
  <c r="CU35" i="5"/>
  <c r="CV35" i="5"/>
  <c r="CR36" i="5"/>
  <c r="CS36" i="5"/>
  <c r="CT36" i="5"/>
  <c r="CU36" i="5"/>
  <c r="CV36" i="5"/>
  <c r="CR37" i="5"/>
  <c r="CS37" i="5"/>
  <c r="CT37" i="5"/>
  <c r="CU37" i="5"/>
  <c r="CV37" i="5"/>
  <c r="CR38" i="5"/>
  <c r="CS38" i="5"/>
  <c r="CT38" i="5"/>
  <c r="CU38" i="5"/>
  <c r="CV38" i="5"/>
  <c r="CR39" i="5"/>
  <c r="CS39" i="5"/>
  <c r="CT39" i="5"/>
  <c r="CU39" i="5"/>
  <c r="CV39" i="5"/>
  <c r="CR40" i="5"/>
  <c r="CS40" i="5"/>
  <c r="CT40" i="5"/>
  <c r="CU40" i="5"/>
  <c r="CV40" i="5"/>
  <c r="CR41" i="5"/>
  <c r="CS41" i="5"/>
  <c r="CT41" i="5"/>
  <c r="CU41" i="5"/>
  <c r="CV41" i="5"/>
  <c r="CR42" i="5"/>
  <c r="CS42" i="5"/>
  <c r="CT42" i="5"/>
  <c r="CU42" i="5"/>
  <c r="CV42" i="5"/>
  <c r="CR43" i="5"/>
  <c r="CS43" i="5"/>
  <c r="CT43" i="5"/>
  <c r="CU43" i="5"/>
  <c r="CV43" i="5"/>
  <c r="CR44" i="5"/>
  <c r="CS44" i="5"/>
  <c r="CT44" i="5"/>
  <c r="CU44" i="5"/>
  <c r="CV44" i="5"/>
  <c r="CR45" i="5"/>
  <c r="CS45" i="5"/>
  <c r="CT45" i="5"/>
  <c r="CU45" i="5"/>
  <c r="CV45" i="5"/>
  <c r="CR46" i="5"/>
  <c r="CS46" i="5"/>
  <c r="CT46" i="5"/>
  <c r="CU46" i="5"/>
  <c r="CV46" i="5"/>
  <c r="CR47" i="5"/>
  <c r="CS47" i="5"/>
  <c r="CT47" i="5"/>
  <c r="CU47" i="5"/>
  <c r="CV47" i="5"/>
  <c r="CR48" i="5"/>
  <c r="CS48" i="5"/>
  <c r="CT48" i="5"/>
  <c r="CU48" i="5"/>
  <c r="CV48" i="5"/>
  <c r="CR49" i="5"/>
  <c r="CS49" i="5"/>
  <c r="CT49" i="5"/>
  <c r="CU49" i="5"/>
  <c r="CV49" i="5"/>
  <c r="CR50" i="5"/>
  <c r="CS50" i="5"/>
  <c r="CT50" i="5"/>
  <c r="CU50" i="5"/>
  <c r="CV50" i="5"/>
  <c r="CR51" i="5"/>
  <c r="CS51" i="5"/>
  <c r="CT51" i="5"/>
  <c r="CU51" i="5"/>
  <c r="CV51" i="5"/>
  <c r="CR52" i="5"/>
  <c r="CS52" i="5"/>
  <c r="CT52" i="5"/>
  <c r="CU52" i="5"/>
  <c r="CV52" i="5"/>
  <c r="CR53" i="5"/>
  <c r="CS53" i="5"/>
  <c r="CT53" i="5"/>
  <c r="CU53" i="5"/>
  <c r="CV53" i="5"/>
  <c r="CR54" i="5"/>
  <c r="CS54" i="5"/>
  <c r="CT54" i="5"/>
  <c r="CU54" i="5"/>
  <c r="CV54" i="5"/>
  <c r="CR55" i="5"/>
  <c r="CS55" i="5"/>
  <c r="CT55" i="5"/>
  <c r="CU55" i="5"/>
  <c r="CV55" i="5"/>
  <c r="CR56" i="5"/>
  <c r="CS56" i="5"/>
  <c r="CT56" i="5"/>
  <c r="CU56" i="5"/>
  <c r="CV56" i="5"/>
  <c r="CR57" i="5"/>
  <c r="CS57" i="5"/>
  <c r="CT57" i="5"/>
  <c r="CU57" i="5"/>
  <c r="CV57" i="5"/>
  <c r="CR58" i="5"/>
  <c r="CS58" i="5"/>
  <c r="CT58" i="5"/>
  <c r="CU58" i="5"/>
  <c r="CV58" i="5"/>
  <c r="CR59" i="5"/>
  <c r="CS59" i="5"/>
  <c r="CT59" i="5"/>
  <c r="CU59" i="5"/>
  <c r="CV59" i="5"/>
  <c r="CR60" i="5"/>
  <c r="CS60" i="5"/>
  <c r="CT60" i="5"/>
  <c r="CU60" i="5"/>
  <c r="CV60" i="5"/>
  <c r="CR61" i="5"/>
  <c r="CS61" i="5"/>
  <c r="CT61" i="5"/>
  <c r="CU61" i="5"/>
  <c r="CV61" i="5"/>
  <c r="CR62" i="5"/>
  <c r="CS62" i="5"/>
  <c r="CT62" i="5"/>
  <c r="CU62" i="5"/>
  <c r="CV62" i="5"/>
  <c r="CR63" i="5"/>
  <c r="CS63" i="5"/>
  <c r="CT63" i="5"/>
  <c r="CU63" i="5"/>
  <c r="CV63" i="5"/>
  <c r="CR64" i="5"/>
  <c r="CS64" i="5"/>
  <c r="CT64" i="5"/>
  <c r="CU64" i="5"/>
  <c r="CV64" i="5"/>
  <c r="CR65" i="5"/>
  <c r="CS65" i="5"/>
  <c r="CT65" i="5"/>
  <c r="CU65" i="5"/>
  <c r="CV65" i="5"/>
  <c r="CR66" i="5"/>
  <c r="CS66" i="5"/>
  <c r="CT66" i="5"/>
  <c r="CU66" i="5"/>
  <c r="CV66" i="5"/>
  <c r="CR67" i="5"/>
  <c r="CS67" i="5"/>
  <c r="CT67" i="5"/>
  <c r="CU67" i="5"/>
  <c r="CV67" i="5"/>
  <c r="CR68" i="5"/>
  <c r="CS68" i="5"/>
  <c r="CT68" i="5"/>
  <c r="CU68" i="5"/>
  <c r="CV68" i="5"/>
  <c r="CR69" i="5"/>
  <c r="CS69" i="5"/>
  <c r="CT69" i="5"/>
  <c r="CU69" i="5"/>
  <c r="CV69" i="5"/>
  <c r="CR70" i="5"/>
  <c r="CS70" i="5"/>
  <c r="CT70" i="5"/>
  <c r="CU70" i="5"/>
  <c r="CV70" i="5"/>
  <c r="CR71" i="5"/>
  <c r="CS71" i="5"/>
  <c r="CT71" i="5"/>
  <c r="CU71" i="5"/>
  <c r="CV71" i="5"/>
  <c r="CR72" i="5"/>
  <c r="CS72" i="5"/>
  <c r="CT72" i="5"/>
  <c r="CU72" i="5"/>
  <c r="CV72" i="5"/>
  <c r="CR73" i="5"/>
  <c r="CS73" i="5"/>
  <c r="CT73" i="5"/>
  <c r="CU73" i="5"/>
  <c r="CV73" i="5"/>
  <c r="CR74" i="5"/>
  <c r="CS74" i="5"/>
  <c r="CT74" i="5"/>
  <c r="CU74" i="5"/>
  <c r="CV74" i="5"/>
  <c r="CR75" i="5"/>
  <c r="CS75" i="5"/>
  <c r="CT75" i="5"/>
  <c r="CU75" i="5"/>
  <c r="CV75" i="5"/>
  <c r="CR76" i="5"/>
  <c r="CS76" i="5"/>
  <c r="CT76" i="5"/>
  <c r="CU76" i="5"/>
  <c r="CV76" i="5"/>
  <c r="CR77" i="5"/>
  <c r="CS77" i="5"/>
  <c r="CT77" i="5"/>
  <c r="CU77" i="5"/>
  <c r="CV77" i="5"/>
  <c r="CR78" i="5"/>
  <c r="CS78" i="5"/>
  <c r="CT78" i="5"/>
  <c r="CU78" i="5"/>
  <c r="CV78" i="5"/>
  <c r="CR79" i="5"/>
  <c r="CS79" i="5"/>
  <c r="CT79" i="5"/>
  <c r="CU79" i="5"/>
  <c r="CV79" i="5"/>
  <c r="CR80" i="5"/>
  <c r="CS80" i="5"/>
  <c r="CT80" i="5"/>
  <c r="CU80" i="5"/>
  <c r="CV80" i="5"/>
  <c r="CR81" i="5"/>
  <c r="CS81" i="5"/>
  <c r="CT81" i="5"/>
  <c r="CU81" i="5"/>
  <c r="CV81" i="5"/>
  <c r="CR6" i="5"/>
  <c r="CS6" i="5"/>
  <c r="CT6" i="5"/>
  <c r="CU6" i="5"/>
  <c r="CV6" i="5"/>
  <c r="CR7" i="5"/>
  <c r="CS7" i="5"/>
  <c r="CT7" i="5"/>
  <c r="CU7" i="5"/>
  <c r="CV7" i="5"/>
  <c r="CR8" i="5"/>
  <c r="CS8" i="5"/>
  <c r="CT8" i="5"/>
  <c r="CU8" i="5"/>
  <c r="CV8" i="5"/>
  <c r="CR9" i="5"/>
  <c r="CS9" i="5"/>
  <c r="CT9" i="5"/>
  <c r="CU9" i="5"/>
  <c r="CV9" i="5"/>
  <c r="CR10" i="5"/>
  <c r="CS10" i="5"/>
  <c r="CT10" i="5"/>
  <c r="CU10" i="5"/>
  <c r="CV10" i="5"/>
  <c r="CR11" i="5"/>
  <c r="CS11" i="5"/>
  <c r="CT11" i="5"/>
  <c r="CU11" i="5"/>
  <c r="CV11" i="5"/>
  <c r="CR12" i="5"/>
  <c r="CS12" i="5"/>
  <c r="CT12" i="5"/>
  <c r="CU12" i="5"/>
  <c r="CV12" i="5"/>
  <c r="CS5" i="5"/>
  <c r="CT5" i="5"/>
  <c r="CU5" i="5"/>
  <c r="CV5" i="5"/>
  <c r="CR5" i="5"/>
  <c r="E360" i="9"/>
  <c r="F360" i="9"/>
  <c r="G360" i="9"/>
  <c r="H360" i="9"/>
  <c r="I360" i="9"/>
  <c r="E361" i="9"/>
  <c r="F361" i="9"/>
  <c r="G361" i="9"/>
  <c r="H361" i="9"/>
  <c r="I361" i="9"/>
  <c r="E362" i="9"/>
  <c r="F362" i="9"/>
  <c r="G362" i="9"/>
  <c r="H362" i="9"/>
  <c r="I362" i="9"/>
  <c r="E363" i="9"/>
  <c r="F363" i="9"/>
  <c r="G363" i="9"/>
  <c r="H363" i="9"/>
  <c r="I363" i="9"/>
  <c r="E364" i="9"/>
  <c r="F364" i="9"/>
  <c r="G364" i="9"/>
  <c r="H364" i="9"/>
  <c r="I364" i="9"/>
  <c r="E365" i="9"/>
  <c r="F365" i="9"/>
  <c r="G365" i="9"/>
  <c r="H365" i="9"/>
  <c r="I365" i="9"/>
  <c r="E366" i="9"/>
  <c r="F366" i="9"/>
  <c r="G366" i="9"/>
  <c r="H366" i="9"/>
  <c r="I366" i="9"/>
  <c r="E367" i="9"/>
  <c r="F367" i="9"/>
  <c r="G367" i="9"/>
  <c r="H367" i="9"/>
  <c r="I367" i="9"/>
  <c r="E368" i="9"/>
  <c r="F368" i="9"/>
  <c r="G368" i="9"/>
  <c r="H368" i="9"/>
  <c r="I368" i="9"/>
  <c r="E369" i="9"/>
  <c r="F369" i="9"/>
  <c r="G369" i="9"/>
  <c r="H369" i="9"/>
  <c r="I369" i="9"/>
  <c r="E370" i="9"/>
  <c r="F370" i="9"/>
  <c r="G370" i="9"/>
  <c r="H370" i="9"/>
  <c r="I370" i="9"/>
  <c r="E371" i="9"/>
  <c r="F371" i="9"/>
  <c r="G371" i="9"/>
  <c r="H371" i="9"/>
  <c r="I371" i="9"/>
  <c r="E372" i="9"/>
  <c r="F372" i="9"/>
  <c r="G372" i="9"/>
  <c r="H372" i="9"/>
  <c r="I372" i="9"/>
  <c r="E373" i="9"/>
  <c r="F373" i="9"/>
  <c r="G373" i="9"/>
  <c r="H373" i="9"/>
  <c r="I373" i="9"/>
  <c r="I359" i="9"/>
  <c r="H359" i="9"/>
  <c r="G359" i="9"/>
  <c r="F359" i="9"/>
  <c r="E359" i="9"/>
  <c r="E345" i="9"/>
  <c r="F345" i="9"/>
  <c r="G345" i="9"/>
  <c r="H345" i="9"/>
  <c r="I345" i="9"/>
  <c r="E346" i="9"/>
  <c r="F346" i="9"/>
  <c r="G346" i="9"/>
  <c r="H346" i="9"/>
  <c r="I346" i="9"/>
  <c r="E347" i="9"/>
  <c r="F347" i="9"/>
  <c r="G347" i="9"/>
  <c r="H347" i="9"/>
  <c r="I347" i="9"/>
  <c r="E348" i="9"/>
  <c r="F348" i="9"/>
  <c r="G348" i="9"/>
  <c r="H348" i="9"/>
  <c r="I348" i="9"/>
  <c r="E349" i="9"/>
  <c r="F349" i="9"/>
  <c r="G349" i="9"/>
  <c r="H349" i="9"/>
  <c r="I349" i="9"/>
  <c r="E350" i="9"/>
  <c r="F350" i="9"/>
  <c r="G350" i="9"/>
  <c r="H350" i="9"/>
  <c r="I350" i="9"/>
  <c r="E351" i="9"/>
  <c r="F351" i="9"/>
  <c r="G351" i="9"/>
  <c r="H351" i="9"/>
  <c r="I351" i="9"/>
  <c r="E352" i="9"/>
  <c r="F352" i="9"/>
  <c r="G352" i="9"/>
  <c r="H352" i="9"/>
  <c r="I352" i="9"/>
  <c r="E353" i="9"/>
  <c r="F353" i="9"/>
  <c r="G353" i="9"/>
  <c r="H353" i="9"/>
  <c r="I353" i="9"/>
  <c r="E354" i="9"/>
  <c r="F354" i="9"/>
  <c r="G354" i="9"/>
  <c r="H354" i="9"/>
  <c r="I354" i="9"/>
  <c r="E355" i="9"/>
  <c r="F355" i="9"/>
  <c r="G355" i="9"/>
  <c r="H355" i="9"/>
  <c r="I355" i="9"/>
  <c r="E356" i="9"/>
  <c r="F356" i="9"/>
  <c r="G356" i="9"/>
  <c r="H356" i="9"/>
  <c r="I356" i="9"/>
  <c r="E357" i="9"/>
  <c r="F357" i="9"/>
  <c r="G357" i="9"/>
  <c r="H357" i="9"/>
  <c r="I357" i="9"/>
  <c r="E358" i="9"/>
  <c r="F358" i="9"/>
  <c r="G358" i="9"/>
  <c r="H358" i="9"/>
  <c r="I358" i="9"/>
  <c r="I344" i="9"/>
  <c r="H344" i="9"/>
  <c r="G344" i="9"/>
  <c r="F344" i="9"/>
  <c r="E344" i="9"/>
  <c r="E330" i="9"/>
  <c r="F330" i="9"/>
  <c r="G330" i="9"/>
  <c r="H330" i="9"/>
  <c r="I330" i="9"/>
  <c r="E331" i="9"/>
  <c r="F331" i="9"/>
  <c r="G331" i="9"/>
  <c r="H331" i="9"/>
  <c r="I331" i="9"/>
  <c r="E332" i="9"/>
  <c r="F332" i="9"/>
  <c r="G332" i="9"/>
  <c r="H332" i="9"/>
  <c r="I332" i="9"/>
  <c r="E333" i="9"/>
  <c r="F333" i="9"/>
  <c r="G333" i="9"/>
  <c r="H333" i="9"/>
  <c r="I333" i="9"/>
  <c r="E334" i="9"/>
  <c r="F334" i="9"/>
  <c r="G334" i="9"/>
  <c r="H334" i="9"/>
  <c r="I334" i="9"/>
  <c r="E335" i="9"/>
  <c r="F335" i="9"/>
  <c r="G335" i="9"/>
  <c r="H335" i="9"/>
  <c r="I335" i="9"/>
  <c r="E336" i="9"/>
  <c r="F336" i="9"/>
  <c r="G336" i="9"/>
  <c r="H336" i="9"/>
  <c r="I336" i="9"/>
  <c r="E337" i="9"/>
  <c r="F337" i="9"/>
  <c r="G337" i="9"/>
  <c r="H337" i="9"/>
  <c r="I337" i="9"/>
  <c r="E338" i="9"/>
  <c r="F338" i="9"/>
  <c r="G338" i="9"/>
  <c r="H338" i="9"/>
  <c r="I338" i="9"/>
  <c r="E339" i="9"/>
  <c r="F339" i="9"/>
  <c r="G339" i="9"/>
  <c r="H339" i="9"/>
  <c r="I339" i="9"/>
  <c r="E340" i="9"/>
  <c r="F340" i="9"/>
  <c r="G340" i="9"/>
  <c r="H340" i="9"/>
  <c r="I340" i="9"/>
  <c r="E341" i="9"/>
  <c r="F341" i="9"/>
  <c r="G341" i="9"/>
  <c r="H341" i="9"/>
  <c r="I341" i="9"/>
  <c r="E342" i="9"/>
  <c r="F342" i="9"/>
  <c r="G342" i="9"/>
  <c r="H342" i="9"/>
  <c r="I342" i="9"/>
  <c r="E343" i="9"/>
  <c r="F343" i="9"/>
  <c r="G343" i="9"/>
  <c r="H343" i="9"/>
  <c r="I343" i="9"/>
  <c r="I329" i="9"/>
  <c r="H329" i="9"/>
  <c r="G329" i="9"/>
  <c r="F329" i="9"/>
  <c r="E329" i="9"/>
  <c r="E315" i="9"/>
  <c r="F315" i="9"/>
  <c r="G315" i="9"/>
  <c r="H315" i="9"/>
  <c r="I315" i="9"/>
  <c r="E316" i="9"/>
  <c r="F316" i="9"/>
  <c r="G316" i="9"/>
  <c r="H316" i="9"/>
  <c r="I316" i="9"/>
  <c r="E317" i="9"/>
  <c r="F317" i="9"/>
  <c r="G317" i="9"/>
  <c r="H317" i="9"/>
  <c r="I317" i="9"/>
  <c r="E318" i="9"/>
  <c r="F318" i="9"/>
  <c r="G318" i="9"/>
  <c r="H318" i="9"/>
  <c r="I318" i="9"/>
  <c r="E319" i="9"/>
  <c r="F319" i="9"/>
  <c r="G319" i="9"/>
  <c r="H319" i="9"/>
  <c r="I319" i="9"/>
  <c r="E320" i="9"/>
  <c r="F320" i="9"/>
  <c r="G320" i="9"/>
  <c r="H320" i="9"/>
  <c r="I320" i="9"/>
  <c r="E321" i="9"/>
  <c r="F321" i="9"/>
  <c r="G321" i="9"/>
  <c r="H321" i="9"/>
  <c r="I321" i="9"/>
  <c r="E322" i="9"/>
  <c r="F322" i="9"/>
  <c r="G322" i="9"/>
  <c r="H322" i="9"/>
  <c r="I322" i="9"/>
  <c r="E323" i="9"/>
  <c r="F323" i="9"/>
  <c r="G323" i="9"/>
  <c r="H323" i="9"/>
  <c r="I323" i="9"/>
  <c r="E324" i="9"/>
  <c r="F324" i="9"/>
  <c r="G324" i="9"/>
  <c r="H324" i="9"/>
  <c r="I324" i="9"/>
  <c r="E325" i="9"/>
  <c r="F325" i="9"/>
  <c r="G325" i="9"/>
  <c r="H325" i="9"/>
  <c r="I325" i="9"/>
  <c r="E326" i="9"/>
  <c r="F326" i="9"/>
  <c r="G326" i="9"/>
  <c r="H326" i="9"/>
  <c r="I326" i="9"/>
  <c r="E327" i="9"/>
  <c r="F327" i="9"/>
  <c r="G327" i="9"/>
  <c r="H327" i="9"/>
  <c r="I327" i="9"/>
  <c r="E328" i="9"/>
  <c r="F328" i="9"/>
  <c r="G328" i="9"/>
  <c r="H328" i="9"/>
  <c r="I328" i="9"/>
  <c r="I314" i="9"/>
  <c r="H314" i="9"/>
  <c r="G314" i="9"/>
  <c r="F314" i="9"/>
  <c r="E314" i="9"/>
  <c r="E300" i="9"/>
  <c r="F300" i="9"/>
  <c r="G300" i="9"/>
  <c r="H300" i="9"/>
  <c r="I300" i="9"/>
  <c r="E301" i="9"/>
  <c r="F301" i="9"/>
  <c r="G301" i="9"/>
  <c r="H301" i="9"/>
  <c r="I301" i="9"/>
  <c r="E302" i="9"/>
  <c r="F302" i="9"/>
  <c r="G302" i="9"/>
  <c r="H302" i="9"/>
  <c r="I302" i="9"/>
  <c r="E303" i="9"/>
  <c r="F303" i="9"/>
  <c r="G303" i="9"/>
  <c r="H303" i="9"/>
  <c r="I303" i="9"/>
  <c r="E304" i="9"/>
  <c r="F304" i="9"/>
  <c r="G304" i="9"/>
  <c r="H304" i="9"/>
  <c r="I304" i="9"/>
  <c r="E305" i="9"/>
  <c r="F305" i="9"/>
  <c r="G305" i="9"/>
  <c r="H305" i="9"/>
  <c r="I305" i="9"/>
  <c r="E306" i="9"/>
  <c r="F306" i="9"/>
  <c r="G306" i="9"/>
  <c r="H306" i="9"/>
  <c r="I306" i="9"/>
  <c r="E307" i="9"/>
  <c r="F307" i="9"/>
  <c r="G307" i="9"/>
  <c r="H307" i="9"/>
  <c r="I307" i="9"/>
  <c r="E308" i="9"/>
  <c r="F308" i="9"/>
  <c r="G308" i="9"/>
  <c r="H308" i="9"/>
  <c r="I308" i="9"/>
  <c r="E309" i="9"/>
  <c r="F309" i="9"/>
  <c r="G309" i="9"/>
  <c r="H309" i="9"/>
  <c r="I309" i="9"/>
  <c r="E310" i="9"/>
  <c r="F310" i="9"/>
  <c r="G310" i="9"/>
  <c r="H310" i="9"/>
  <c r="I310" i="9"/>
  <c r="E311" i="9"/>
  <c r="F311" i="9"/>
  <c r="G311" i="9"/>
  <c r="H311" i="9"/>
  <c r="I311" i="9"/>
  <c r="E312" i="9"/>
  <c r="F312" i="9"/>
  <c r="G312" i="9"/>
  <c r="H312" i="9"/>
  <c r="I312" i="9"/>
  <c r="E313" i="9"/>
  <c r="F313" i="9"/>
  <c r="G313" i="9"/>
  <c r="H313" i="9"/>
  <c r="I313" i="9"/>
  <c r="I299" i="9"/>
  <c r="H299" i="9"/>
  <c r="G299" i="9"/>
  <c r="F299" i="9"/>
  <c r="E299" i="9"/>
  <c r="E285" i="9"/>
  <c r="F285" i="9"/>
  <c r="G285" i="9"/>
  <c r="H285" i="9"/>
  <c r="I285" i="9"/>
  <c r="E286" i="9"/>
  <c r="F286" i="9"/>
  <c r="G286" i="9"/>
  <c r="H286" i="9"/>
  <c r="I286" i="9"/>
  <c r="E287" i="9"/>
  <c r="F287" i="9"/>
  <c r="G287" i="9"/>
  <c r="H287" i="9"/>
  <c r="I287" i="9"/>
  <c r="E288" i="9"/>
  <c r="F288" i="9"/>
  <c r="G288" i="9"/>
  <c r="H288" i="9"/>
  <c r="I288" i="9"/>
  <c r="E289" i="9"/>
  <c r="F289" i="9"/>
  <c r="G289" i="9"/>
  <c r="H289" i="9"/>
  <c r="I289" i="9"/>
  <c r="E290" i="9"/>
  <c r="F290" i="9"/>
  <c r="G290" i="9"/>
  <c r="H290" i="9"/>
  <c r="I290" i="9"/>
  <c r="E291" i="9"/>
  <c r="F291" i="9"/>
  <c r="G291" i="9"/>
  <c r="H291" i="9"/>
  <c r="I291" i="9"/>
  <c r="E292" i="9"/>
  <c r="F292" i="9"/>
  <c r="G292" i="9"/>
  <c r="H292" i="9"/>
  <c r="I292" i="9"/>
  <c r="E293" i="9"/>
  <c r="F293" i="9"/>
  <c r="G293" i="9"/>
  <c r="H293" i="9"/>
  <c r="I293" i="9"/>
  <c r="E294" i="9"/>
  <c r="F294" i="9"/>
  <c r="G294" i="9"/>
  <c r="H294" i="9"/>
  <c r="I294" i="9"/>
  <c r="E295" i="9"/>
  <c r="F295" i="9"/>
  <c r="G295" i="9"/>
  <c r="H295" i="9"/>
  <c r="I295" i="9"/>
  <c r="E296" i="9"/>
  <c r="F296" i="9"/>
  <c r="G296" i="9"/>
  <c r="H296" i="9"/>
  <c r="I296" i="9"/>
  <c r="E297" i="9"/>
  <c r="F297" i="9"/>
  <c r="G297" i="9"/>
  <c r="H297" i="9"/>
  <c r="I297" i="9"/>
  <c r="E298" i="9"/>
  <c r="F298" i="9"/>
  <c r="G298" i="9"/>
  <c r="H298" i="9"/>
  <c r="I298" i="9"/>
  <c r="I284" i="9"/>
  <c r="H284" i="9"/>
  <c r="G284" i="9"/>
  <c r="F284" i="9"/>
  <c r="E284" i="9"/>
  <c r="E270" i="9"/>
  <c r="F270" i="9"/>
  <c r="G270" i="9"/>
  <c r="H270" i="9"/>
  <c r="I270" i="9"/>
  <c r="E271" i="9"/>
  <c r="F271" i="9"/>
  <c r="G271" i="9"/>
  <c r="H271" i="9"/>
  <c r="I271" i="9"/>
  <c r="E272" i="9"/>
  <c r="F272" i="9"/>
  <c r="G272" i="9"/>
  <c r="H272" i="9"/>
  <c r="I272" i="9"/>
  <c r="E273" i="9"/>
  <c r="F273" i="9"/>
  <c r="G273" i="9"/>
  <c r="H273" i="9"/>
  <c r="I273" i="9"/>
  <c r="E274" i="9"/>
  <c r="F274" i="9"/>
  <c r="G274" i="9"/>
  <c r="H274" i="9"/>
  <c r="I274" i="9"/>
  <c r="E275" i="9"/>
  <c r="F275" i="9"/>
  <c r="G275" i="9"/>
  <c r="H275" i="9"/>
  <c r="I275" i="9"/>
  <c r="E276" i="9"/>
  <c r="F276" i="9"/>
  <c r="G276" i="9"/>
  <c r="H276" i="9"/>
  <c r="I276" i="9"/>
  <c r="E277" i="9"/>
  <c r="F277" i="9"/>
  <c r="G277" i="9"/>
  <c r="H277" i="9"/>
  <c r="I277" i="9"/>
  <c r="E278" i="9"/>
  <c r="F278" i="9"/>
  <c r="G278" i="9"/>
  <c r="H278" i="9"/>
  <c r="I278" i="9"/>
  <c r="E279" i="9"/>
  <c r="F279" i="9"/>
  <c r="G279" i="9"/>
  <c r="H279" i="9"/>
  <c r="I279" i="9"/>
  <c r="E280" i="9"/>
  <c r="F280" i="9"/>
  <c r="G280" i="9"/>
  <c r="H280" i="9"/>
  <c r="I280" i="9"/>
  <c r="E281" i="9"/>
  <c r="F281" i="9"/>
  <c r="G281" i="9"/>
  <c r="H281" i="9"/>
  <c r="I281" i="9"/>
  <c r="E282" i="9"/>
  <c r="F282" i="9"/>
  <c r="G282" i="9"/>
  <c r="H282" i="9"/>
  <c r="I282" i="9"/>
  <c r="E283" i="9"/>
  <c r="F283" i="9"/>
  <c r="G283" i="9"/>
  <c r="H283" i="9"/>
  <c r="I283" i="9"/>
  <c r="I269" i="9"/>
  <c r="H269" i="9"/>
  <c r="G269" i="9"/>
  <c r="F269" i="9"/>
  <c r="E269" i="9"/>
  <c r="E255" i="9"/>
  <c r="F255" i="9"/>
  <c r="G255" i="9"/>
  <c r="H255" i="9"/>
  <c r="I255" i="9"/>
  <c r="E256" i="9"/>
  <c r="F256" i="9"/>
  <c r="G256" i="9"/>
  <c r="H256" i="9"/>
  <c r="I256" i="9"/>
  <c r="E257" i="9"/>
  <c r="F257" i="9"/>
  <c r="G257" i="9"/>
  <c r="H257" i="9"/>
  <c r="I257" i="9"/>
  <c r="E258" i="9"/>
  <c r="F258" i="9"/>
  <c r="G258" i="9"/>
  <c r="H258" i="9"/>
  <c r="I258" i="9"/>
  <c r="E259" i="9"/>
  <c r="F259" i="9"/>
  <c r="G259" i="9"/>
  <c r="H259" i="9"/>
  <c r="I259" i="9"/>
  <c r="E260" i="9"/>
  <c r="F260" i="9"/>
  <c r="G260" i="9"/>
  <c r="H260" i="9"/>
  <c r="I260" i="9"/>
  <c r="E261" i="9"/>
  <c r="F261" i="9"/>
  <c r="G261" i="9"/>
  <c r="H261" i="9"/>
  <c r="I261" i="9"/>
  <c r="E262" i="9"/>
  <c r="F262" i="9"/>
  <c r="G262" i="9"/>
  <c r="H262" i="9"/>
  <c r="I262" i="9"/>
  <c r="E263" i="9"/>
  <c r="F263" i="9"/>
  <c r="G263" i="9"/>
  <c r="H263" i="9"/>
  <c r="I263" i="9"/>
  <c r="E264" i="9"/>
  <c r="F264" i="9"/>
  <c r="G264" i="9"/>
  <c r="H264" i="9"/>
  <c r="I264" i="9"/>
  <c r="E265" i="9"/>
  <c r="F265" i="9"/>
  <c r="G265" i="9"/>
  <c r="H265" i="9"/>
  <c r="I265" i="9"/>
  <c r="E266" i="9"/>
  <c r="F266" i="9"/>
  <c r="G266" i="9"/>
  <c r="H266" i="9"/>
  <c r="I266" i="9"/>
  <c r="E267" i="9"/>
  <c r="F267" i="9"/>
  <c r="G267" i="9"/>
  <c r="H267" i="9"/>
  <c r="I267" i="9"/>
  <c r="E268" i="9"/>
  <c r="F268" i="9"/>
  <c r="G268" i="9"/>
  <c r="H268" i="9"/>
  <c r="I268" i="9"/>
  <c r="I254" i="9"/>
  <c r="H254" i="9"/>
  <c r="G254" i="9"/>
  <c r="F254" i="9"/>
  <c r="E254" i="9"/>
  <c r="E240" i="9"/>
  <c r="F240" i="9"/>
  <c r="G240" i="9"/>
  <c r="H240" i="9"/>
  <c r="I240" i="9"/>
  <c r="E241" i="9"/>
  <c r="F241" i="9"/>
  <c r="G241" i="9"/>
  <c r="H241" i="9"/>
  <c r="I241" i="9"/>
  <c r="E242" i="9"/>
  <c r="F242" i="9"/>
  <c r="G242" i="9"/>
  <c r="H242" i="9"/>
  <c r="I242" i="9"/>
  <c r="E243" i="9"/>
  <c r="F243" i="9"/>
  <c r="G243" i="9"/>
  <c r="H243" i="9"/>
  <c r="I243" i="9"/>
  <c r="E244" i="9"/>
  <c r="F244" i="9"/>
  <c r="G244" i="9"/>
  <c r="H244" i="9"/>
  <c r="I244" i="9"/>
  <c r="E245" i="9"/>
  <c r="F245" i="9"/>
  <c r="G245" i="9"/>
  <c r="H245" i="9"/>
  <c r="I245" i="9"/>
  <c r="E246" i="9"/>
  <c r="F246" i="9"/>
  <c r="G246" i="9"/>
  <c r="H246" i="9"/>
  <c r="I246" i="9"/>
  <c r="E247" i="9"/>
  <c r="F247" i="9"/>
  <c r="G247" i="9"/>
  <c r="H247" i="9"/>
  <c r="I247" i="9"/>
  <c r="E248" i="9"/>
  <c r="F248" i="9"/>
  <c r="G248" i="9"/>
  <c r="H248" i="9"/>
  <c r="I248" i="9"/>
  <c r="E249" i="9"/>
  <c r="F249" i="9"/>
  <c r="G249" i="9"/>
  <c r="H249" i="9"/>
  <c r="I249" i="9"/>
  <c r="E250" i="9"/>
  <c r="F250" i="9"/>
  <c r="G250" i="9"/>
  <c r="H250" i="9"/>
  <c r="I250" i="9"/>
  <c r="E251" i="9"/>
  <c r="F251" i="9"/>
  <c r="G251" i="9"/>
  <c r="H251" i="9"/>
  <c r="I251" i="9"/>
  <c r="E252" i="9"/>
  <c r="F252" i="9"/>
  <c r="G252" i="9"/>
  <c r="H252" i="9"/>
  <c r="I252" i="9"/>
  <c r="E253" i="9"/>
  <c r="F253" i="9"/>
  <c r="G253" i="9"/>
  <c r="H253" i="9"/>
  <c r="I253" i="9"/>
  <c r="I239" i="9"/>
  <c r="H239" i="9"/>
  <c r="G239" i="9"/>
  <c r="F239" i="9"/>
  <c r="E239" i="9"/>
  <c r="E225" i="9"/>
  <c r="F225" i="9"/>
  <c r="G225" i="9"/>
  <c r="H225" i="9"/>
  <c r="I225" i="9"/>
  <c r="E226" i="9"/>
  <c r="F226" i="9"/>
  <c r="G226" i="9"/>
  <c r="H226" i="9"/>
  <c r="I226" i="9"/>
  <c r="E227" i="9"/>
  <c r="F227" i="9"/>
  <c r="G227" i="9"/>
  <c r="H227" i="9"/>
  <c r="I227" i="9"/>
  <c r="E228" i="9"/>
  <c r="F228" i="9"/>
  <c r="G228" i="9"/>
  <c r="H228" i="9"/>
  <c r="I228" i="9"/>
  <c r="E229" i="9"/>
  <c r="F229" i="9"/>
  <c r="G229" i="9"/>
  <c r="H229" i="9"/>
  <c r="I229" i="9"/>
  <c r="E230" i="9"/>
  <c r="F230" i="9"/>
  <c r="G230" i="9"/>
  <c r="H230" i="9"/>
  <c r="I230" i="9"/>
  <c r="E231" i="9"/>
  <c r="F231" i="9"/>
  <c r="G231" i="9"/>
  <c r="H231" i="9"/>
  <c r="I231" i="9"/>
  <c r="E232" i="9"/>
  <c r="F232" i="9"/>
  <c r="G232" i="9"/>
  <c r="H232" i="9"/>
  <c r="I232" i="9"/>
  <c r="E233" i="9"/>
  <c r="F233" i="9"/>
  <c r="G233" i="9"/>
  <c r="H233" i="9"/>
  <c r="I233" i="9"/>
  <c r="E234" i="9"/>
  <c r="F234" i="9"/>
  <c r="G234" i="9"/>
  <c r="H234" i="9"/>
  <c r="I234" i="9"/>
  <c r="E235" i="9"/>
  <c r="F235" i="9"/>
  <c r="G235" i="9"/>
  <c r="H235" i="9"/>
  <c r="I235" i="9"/>
  <c r="E236" i="9"/>
  <c r="F236" i="9"/>
  <c r="G236" i="9"/>
  <c r="H236" i="9"/>
  <c r="I236" i="9"/>
  <c r="E237" i="9"/>
  <c r="F237" i="9"/>
  <c r="G237" i="9"/>
  <c r="H237" i="9"/>
  <c r="I237" i="9"/>
  <c r="E238" i="9"/>
  <c r="F238" i="9"/>
  <c r="G238" i="9"/>
  <c r="H238" i="9"/>
  <c r="I238" i="9"/>
  <c r="I224" i="9"/>
  <c r="H224" i="9"/>
  <c r="G224" i="9"/>
  <c r="F224" i="9"/>
  <c r="E224" i="9"/>
  <c r="E210" i="9"/>
  <c r="F210" i="9"/>
  <c r="G210" i="9"/>
  <c r="H210" i="9"/>
  <c r="I210" i="9"/>
  <c r="E211" i="9"/>
  <c r="F211" i="9"/>
  <c r="G211" i="9"/>
  <c r="H211" i="9"/>
  <c r="I211" i="9"/>
  <c r="E212" i="9"/>
  <c r="F212" i="9"/>
  <c r="G212" i="9"/>
  <c r="H212" i="9"/>
  <c r="I212" i="9"/>
  <c r="E213" i="9"/>
  <c r="F213" i="9"/>
  <c r="G213" i="9"/>
  <c r="H213" i="9"/>
  <c r="I213" i="9"/>
  <c r="E214" i="9"/>
  <c r="F214" i="9"/>
  <c r="G214" i="9"/>
  <c r="H214" i="9"/>
  <c r="I214" i="9"/>
  <c r="E215" i="9"/>
  <c r="F215" i="9"/>
  <c r="G215" i="9"/>
  <c r="H215" i="9"/>
  <c r="I215" i="9"/>
  <c r="E216" i="9"/>
  <c r="F216" i="9"/>
  <c r="G216" i="9"/>
  <c r="H216" i="9"/>
  <c r="I216" i="9"/>
  <c r="E217" i="9"/>
  <c r="F217" i="9"/>
  <c r="G217" i="9"/>
  <c r="H217" i="9"/>
  <c r="I217" i="9"/>
  <c r="E218" i="9"/>
  <c r="F218" i="9"/>
  <c r="G218" i="9"/>
  <c r="H218" i="9"/>
  <c r="I218" i="9"/>
  <c r="E219" i="9"/>
  <c r="F219" i="9"/>
  <c r="G219" i="9"/>
  <c r="H219" i="9"/>
  <c r="I219" i="9"/>
  <c r="E220" i="9"/>
  <c r="F220" i="9"/>
  <c r="G220" i="9"/>
  <c r="H220" i="9"/>
  <c r="I220" i="9"/>
  <c r="E221" i="9"/>
  <c r="F221" i="9"/>
  <c r="G221" i="9"/>
  <c r="H221" i="9"/>
  <c r="I221" i="9"/>
  <c r="E222" i="9"/>
  <c r="F222" i="9"/>
  <c r="G222" i="9"/>
  <c r="H222" i="9"/>
  <c r="I222" i="9"/>
  <c r="E223" i="9"/>
  <c r="F223" i="9"/>
  <c r="G223" i="9"/>
  <c r="H223" i="9"/>
  <c r="I223" i="9"/>
  <c r="I209" i="9"/>
  <c r="G209" i="9"/>
  <c r="H209" i="9"/>
  <c r="F209" i="9"/>
  <c r="E209" i="9"/>
  <c r="E195" i="9"/>
  <c r="F195" i="9"/>
  <c r="G195" i="9"/>
  <c r="H195" i="9"/>
  <c r="I195" i="9"/>
  <c r="E196" i="9"/>
  <c r="F196" i="9"/>
  <c r="G196" i="9"/>
  <c r="H196" i="9"/>
  <c r="I196" i="9"/>
  <c r="E197" i="9"/>
  <c r="F197" i="9"/>
  <c r="G197" i="9"/>
  <c r="H197" i="9"/>
  <c r="I197" i="9"/>
  <c r="E198" i="9"/>
  <c r="F198" i="9"/>
  <c r="G198" i="9"/>
  <c r="H198" i="9"/>
  <c r="I198" i="9"/>
  <c r="E199" i="9"/>
  <c r="F199" i="9"/>
  <c r="G199" i="9"/>
  <c r="H199" i="9"/>
  <c r="I199" i="9"/>
  <c r="E200" i="9"/>
  <c r="F200" i="9"/>
  <c r="G200" i="9"/>
  <c r="H200" i="9"/>
  <c r="I200" i="9"/>
  <c r="E201" i="9"/>
  <c r="F201" i="9"/>
  <c r="G201" i="9"/>
  <c r="H201" i="9"/>
  <c r="I201" i="9"/>
  <c r="E202" i="9"/>
  <c r="F202" i="9"/>
  <c r="G202" i="9"/>
  <c r="H202" i="9"/>
  <c r="I202" i="9"/>
  <c r="E203" i="9"/>
  <c r="F203" i="9"/>
  <c r="G203" i="9"/>
  <c r="H203" i="9"/>
  <c r="I203" i="9"/>
  <c r="E204" i="9"/>
  <c r="F204" i="9"/>
  <c r="G204" i="9"/>
  <c r="H204" i="9"/>
  <c r="I204" i="9"/>
  <c r="E205" i="9"/>
  <c r="F205" i="9"/>
  <c r="G205" i="9"/>
  <c r="H205" i="9"/>
  <c r="I205" i="9"/>
  <c r="E206" i="9"/>
  <c r="F206" i="9"/>
  <c r="G206" i="9"/>
  <c r="H206" i="9"/>
  <c r="I206" i="9"/>
  <c r="E207" i="9"/>
  <c r="F207" i="9"/>
  <c r="G207" i="9"/>
  <c r="H207" i="9"/>
  <c r="I207" i="9"/>
  <c r="E208" i="9"/>
  <c r="F208" i="9"/>
  <c r="G208" i="9"/>
  <c r="H208" i="9"/>
  <c r="I208" i="9"/>
  <c r="I194" i="9"/>
  <c r="G194" i="9"/>
  <c r="H194" i="9"/>
  <c r="F194" i="9"/>
  <c r="E194" i="9"/>
  <c r="E180" i="9"/>
  <c r="F180" i="9"/>
  <c r="G180" i="9"/>
  <c r="H180" i="9"/>
  <c r="I180" i="9"/>
  <c r="E181" i="9"/>
  <c r="F181" i="9"/>
  <c r="G181" i="9"/>
  <c r="H181" i="9"/>
  <c r="I181" i="9"/>
  <c r="E182" i="9"/>
  <c r="F182" i="9"/>
  <c r="G182" i="9"/>
  <c r="H182" i="9"/>
  <c r="I182" i="9"/>
  <c r="E183" i="9"/>
  <c r="F183" i="9"/>
  <c r="G183" i="9"/>
  <c r="H183" i="9"/>
  <c r="I183" i="9"/>
  <c r="E184" i="9"/>
  <c r="F184" i="9"/>
  <c r="G184" i="9"/>
  <c r="H184" i="9"/>
  <c r="I184" i="9"/>
  <c r="E185" i="9"/>
  <c r="F185" i="9"/>
  <c r="G185" i="9"/>
  <c r="H185" i="9"/>
  <c r="I185" i="9"/>
  <c r="E186" i="9"/>
  <c r="F186" i="9"/>
  <c r="G186" i="9"/>
  <c r="H186" i="9"/>
  <c r="I186" i="9"/>
  <c r="E187" i="9"/>
  <c r="F187" i="9"/>
  <c r="G187" i="9"/>
  <c r="H187" i="9"/>
  <c r="I187" i="9"/>
  <c r="E188" i="9"/>
  <c r="F188" i="9"/>
  <c r="G188" i="9"/>
  <c r="H188" i="9"/>
  <c r="I188" i="9"/>
  <c r="E189" i="9"/>
  <c r="F189" i="9"/>
  <c r="G189" i="9"/>
  <c r="H189" i="9"/>
  <c r="I189" i="9"/>
  <c r="E190" i="9"/>
  <c r="F190" i="9"/>
  <c r="G190" i="9"/>
  <c r="H190" i="9"/>
  <c r="I190" i="9"/>
  <c r="E191" i="9"/>
  <c r="F191" i="9"/>
  <c r="G191" i="9"/>
  <c r="H191" i="9"/>
  <c r="I191" i="9"/>
  <c r="E192" i="9"/>
  <c r="F192" i="9"/>
  <c r="G192" i="9"/>
  <c r="H192" i="9"/>
  <c r="I192" i="9"/>
  <c r="E193" i="9"/>
  <c r="F193" i="9"/>
  <c r="G193" i="9"/>
  <c r="H193" i="9"/>
  <c r="I193" i="9"/>
  <c r="I179" i="9"/>
  <c r="G179" i="9"/>
  <c r="H179" i="9"/>
  <c r="F179" i="9"/>
  <c r="E179" i="9"/>
  <c r="E165" i="9"/>
  <c r="F165" i="9"/>
  <c r="G165" i="9"/>
  <c r="H165" i="9"/>
  <c r="I165" i="9"/>
  <c r="E166" i="9"/>
  <c r="F166" i="9"/>
  <c r="G166" i="9"/>
  <c r="H166" i="9"/>
  <c r="I166" i="9"/>
  <c r="E167" i="9"/>
  <c r="F167" i="9"/>
  <c r="G167" i="9"/>
  <c r="H167" i="9"/>
  <c r="I167" i="9"/>
  <c r="E168" i="9"/>
  <c r="F168" i="9"/>
  <c r="G168" i="9"/>
  <c r="H168" i="9"/>
  <c r="I168" i="9"/>
  <c r="E169" i="9"/>
  <c r="F169" i="9"/>
  <c r="G169" i="9"/>
  <c r="H169" i="9"/>
  <c r="I169" i="9"/>
  <c r="E170" i="9"/>
  <c r="F170" i="9"/>
  <c r="G170" i="9"/>
  <c r="H170" i="9"/>
  <c r="I170" i="9"/>
  <c r="E171" i="9"/>
  <c r="F171" i="9"/>
  <c r="G171" i="9"/>
  <c r="H171" i="9"/>
  <c r="I171" i="9"/>
  <c r="E172" i="9"/>
  <c r="F172" i="9"/>
  <c r="G172" i="9"/>
  <c r="H172" i="9"/>
  <c r="I172" i="9"/>
  <c r="E173" i="9"/>
  <c r="F173" i="9"/>
  <c r="G173" i="9"/>
  <c r="H173" i="9"/>
  <c r="I173" i="9"/>
  <c r="E174" i="9"/>
  <c r="F174" i="9"/>
  <c r="G174" i="9"/>
  <c r="H174" i="9"/>
  <c r="I174" i="9"/>
  <c r="E175" i="9"/>
  <c r="F175" i="9"/>
  <c r="G175" i="9"/>
  <c r="H175" i="9"/>
  <c r="I175" i="9"/>
  <c r="E176" i="9"/>
  <c r="F176" i="9"/>
  <c r="G176" i="9"/>
  <c r="H176" i="9"/>
  <c r="I176" i="9"/>
  <c r="E177" i="9"/>
  <c r="F177" i="9"/>
  <c r="G177" i="9"/>
  <c r="H177" i="9"/>
  <c r="I177" i="9"/>
  <c r="E178" i="9"/>
  <c r="F178" i="9"/>
  <c r="G178" i="9"/>
  <c r="H178" i="9"/>
  <c r="I178" i="9"/>
  <c r="I164" i="9"/>
  <c r="G164" i="9"/>
  <c r="H164" i="9"/>
  <c r="F164" i="9"/>
  <c r="E164" i="9"/>
  <c r="E150" i="9"/>
  <c r="F150" i="9"/>
  <c r="G150" i="9"/>
  <c r="H150" i="9"/>
  <c r="I150" i="9"/>
  <c r="E151" i="9"/>
  <c r="F151" i="9"/>
  <c r="G151" i="9"/>
  <c r="H151" i="9"/>
  <c r="I151" i="9"/>
  <c r="E152" i="9"/>
  <c r="F152" i="9"/>
  <c r="G152" i="9"/>
  <c r="H152" i="9"/>
  <c r="I152" i="9"/>
  <c r="E153" i="9"/>
  <c r="F153" i="9"/>
  <c r="G153" i="9"/>
  <c r="H153" i="9"/>
  <c r="I153" i="9"/>
  <c r="E154" i="9"/>
  <c r="F154" i="9"/>
  <c r="G154" i="9"/>
  <c r="H154" i="9"/>
  <c r="I154" i="9"/>
  <c r="E155" i="9"/>
  <c r="F155" i="9"/>
  <c r="G155" i="9"/>
  <c r="H155" i="9"/>
  <c r="I155" i="9"/>
  <c r="E156" i="9"/>
  <c r="F156" i="9"/>
  <c r="G156" i="9"/>
  <c r="H156" i="9"/>
  <c r="I156" i="9"/>
  <c r="E157" i="9"/>
  <c r="F157" i="9"/>
  <c r="G157" i="9"/>
  <c r="H157" i="9"/>
  <c r="I157" i="9"/>
  <c r="E158" i="9"/>
  <c r="F158" i="9"/>
  <c r="G158" i="9"/>
  <c r="H158" i="9"/>
  <c r="I158" i="9"/>
  <c r="E159" i="9"/>
  <c r="F159" i="9"/>
  <c r="G159" i="9"/>
  <c r="H159" i="9"/>
  <c r="I159" i="9"/>
  <c r="E160" i="9"/>
  <c r="F160" i="9"/>
  <c r="G160" i="9"/>
  <c r="H160" i="9"/>
  <c r="I160" i="9"/>
  <c r="E161" i="9"/>
  <c r="F161" i="9"/>
  <c r="G161" i="9"/>
  <c r="H161" i="9"/>
  <c r="I161" i="9"/>
  <c r="E162" i="9"/>
  <c r="F162" i="9"/>
  <c r="G162" i="9"/>
  <c r="H162" i="9"/>
  <c r="I162" i="9"/>
  <c r="E163" i="9"/>
  <c r="F163" i="9"/>
  <c r="G163" i="9"/>
  <c r="H163" i="9"/>
  <c r="I163" i="9"/>
  <c r="I149" i="9"/>
  <c r="G149" i="9"/>
  <c r="H149" i="9"/>
  <c r="F149" i="9"/>
  <c r="E149" i="9"/>
  <c r="E135" i="9"/>
  <c r="F135" i="9"/>
  <c r="G135" i="9"/>
  <c r="H135" i="9"/>
  <c r="I135" i="9"/>
  <c r="E136" i="9"/>
  <c r="F136" i="9"/>
  <c r="G136" i="9"/>
  <c r="H136" i="9"/>
  <c r="I136" i="9"/>
  <c r="E137" i="9"/>
  <c r="F137" i="9"/>
  <c r="G137" i="9"/>
  <c r="H137" i="9"/>
  <c r="I137" i="9"/>
  <c r="E138" i="9"/>
  <c r="F138" i="9"/>
  <c r="G138" i="9"/>
  <c r="H138" i="9"/>
  <c r="I138" i="9"/>
  <c r="E139" i="9"/>
  <c r="F139" i="9"/>
  <c r="G139" i="9"/>
  <c r="H139" i="9"/>
  <c r="I139" i="9"/>
  <c r="E140" i="9"/>
  <c r="F140" i="9"/>
  <c r="G140" i="9"/>
  <c r="H140" i="9"/>
  <c r="I140" i="9"/>
  <c r="E141" i="9"/>
  <c r="F141" i="9"/>
  <c r="G141" i="9"/>
  <c r="H141" i="9"/>
  <c r="I141" i="9"/>
  <c r="E142" i="9"/>
  <c r="F142" i="9"/>
  <c r="G142" i="9"/>
  <c r="H142" i="9"/>
  <c r="I142" i="9"/>
  <c r="E143" i="9"/>
  <c r="F143" i="9"/>
  <c r="G143" i="9"/>
  <c r="H143" i="9"/>
  <c r="I143" i="9"/>
  <c r="E144" i="9"/>
  <c r="F144" i="9"/>
  <c r="G144" i="9"/>
  <c r="H144" i="9"/>
  <c r="I144" i="9"/>
  <c r="E145" i="9"/>
  <c r="F145" i="9"/>
  <c r="G145" i="9"/>
  <c r="H145" i="9"/>
  <c r="I145" i="9"/>
  <c r="E146" i="9"/>
  <c r="F146" i="9"/>
  <c r="G146" i="9"/>
  <c r="H146" i="9"/>
  <c r="I146" i="9"/>
  <c r="E147" i="9"/>
  <c r="F147" i="9"/>
  <c r="G147" i="9"/>
  <c r="H147" i="9"/>
  <c r="I147" i="9"/>
  <c r="E148" i="9"/>
  <c r="F148" i="9"/>
  <c r="G148" i="9"/>
  <c r="H148" i="9"/>
  <c r="I148" i="9"/>
  <c r="I134" i="9"/>
  <c r="G134" i="9"/>
  <c r="H134" i="9"/>
  <c r="F134" i="9"/>
  <c r="E134" i="9"/>
  <c r="D372" i="9"/>
  <c r="D373" i="9"/>
  <c r="D360" i="9"/>
  <c r="D361" i="9"/>
  <c r="D362" i="9"/>
  <c r="D363" i="9"/>
  <c r="D364" i="9"/>
  <c r="D365" i="9"/>
  <c r="D366" i="9"/>
  <c r="D367" i="9"/>
  <c r="D368" i="9"/>
  <c r="D369" i="9"/>
  <c r="D370" i="9"/>
  <c r="D371" i="9"/>
  <c r="D359" i="9"/>
  <c r="D345" i="9"/>
  <c r="D346" i="9"/>
  <c r="D347" i="9"/>
  <c r="D348" i="9"/>
  <c r="D349" i="9"/>
  <c r="D350" i="9"/>
  <c r="D351" i="9"/>
  <c r="D352" i="9"/>
  <c r="D353" i="9"/>
  <c r="D354" i="9"/>
  <c r="D355" i="9"/>
  <c r="D356" i="9"/>
  <c r="D357" i="9"/>
  <c r="D358" i="9"/>
  <c r="D344" i="9"/>
  <c r="D343" i="9"/>
  <c r="D330" i="9"/>
  <c r="D331" i="9"/>
  <c r="D332" i="9"/>
  <c r="D333" i="9"/>
  <c r="D334" i="9"/>
  <c r="D335" i="9"/>
  <c r="D336" i="9"/>
  <c r="D337" i="9"/>
  <c r="D338" i="9"/>
  <c r="D339" i="9"/>
  <c r="D340" i="9"/>
  <c r="D341" i="9"/>
  <c r="D342" i="9"/>
  <c r="D329" i="9"/>
  <c r="D328" i="9"/>
  <c r="D315" i="9"/>
  <c r="D316" i="9"/>
  <c r="D317" i="9"/>
  <c r="D318" i="9"/>
  <c r="D319" i="9"/>
  <c r="D320" i="9"/>
  <c r="D321" i="9"/>
  <c r="D322" i="9"/>
  <c r="D323" i="9"/>
  <c r="D324" i="9"/>
  <c r="D325" i="9"/>
  <c r="D326" i="9"/>
  <c r="D327" i="9"/>
  <c r="D314" i="9"/>
  <c r="D300" i="9"/>
  <c r="D301" i="9"/>
  <c r="D302" i="9"/>
  <c r="D303" i="9"/>
  <c r="D304" i="9"/>
  <c r="D305" i="9"/>
  <c r="D306" i="9"/>
  <c r="D307" i="9"/>
  <c r="D308" i="9"/>
  <c r="D309" i="9"/>
  <c r="D310" i="9"/>
  <c r="D311" i="9"/>
  <c r="D312" i="9"/>
  <c r="D313" i="9"/>
  <c r="D299" i="9"/>
  <c r="D298" i="9"/>
  <c r="D285" i="9"/>
  <c r="D286" i="9"/>
  <c r="D287" i="9"/>
  <c r="D288" i="9"/>
  <c r="D289" i="9"/>
  <c r="D290" i="9"/>
  <c r="D291" i="9"/>
  <c r="D292" i="9"/>
  <c r="D293" i="9"/>
  <c r="D294" i="9"/>
  <c r="D295" i="9"/>
  <c r="D296" i="9"/>
  <c r="D297" i="9"/>
  <c r="D284" i="9"/>
  <c r="D270" i="9"/>
  <c r="D271" i="9"/>
  <c r="D272" i="9"/>
  <c r="D273" i="9"/>
  <c r="D274" i="9"/>
  <c r="D275" i="9"/>
  <c r="D276" i="9"/>
  <c r="D277" i="9"/>
  <c r="D278" i="9"/>
  <c r="D279" i="9"/>
  <c r="D280" i="9"/>
  <c r="D281" i="9"/>
  <c r="D282" i="9"/>
  <c r="D283" i="9"/>
  <c r="D269" i="9"/>
  <c r="D267" i="9"/>
  <c r="D268" i="9"/>
  <c r="D255" i="9"/>
  <c r="D256" i="9"/>
  <c r="D257" i="9"/>
  <c r="D258" i="9"/>
  <c r="D259" i="9"/>
  <c r="D260" i="9"/>
  <c r="D261" i="9"/>
  <c r="D262" i="9"/>
  <c r="D263" i="9"/>
  <c r="D264" i="9"/>
  <c r="D265" i="9"/>
  <c r="D266" i="9"/>
  <c r="D254" i="9"/>
  <c r="D240" i="9"/>
  <c r="D241" i="9"/>
  <c r="D242" i="9"/>
  <c r="D243" i="9"/>
  <c r="D244" i="9"/>
  <c r="D245" i="9"/>
  <c r="D246" i="9"/>
  <c r="D247" i="9"/>
  <c r="D248" i="9"/>
  <c r="D249" i="9"/>
  <c r="D250" i="9"/>
  <c r="D251" i="9"/>
  <c r="D252" i="9"/>
  <c r="D253" i="9"/>
  <c r="D239" i="9"/>
  <c r="D237" i="9"/>
  <c r="D238" i="9"/>
  <c r="D225" i="9"/>
  <c r="D226" i="9"/>
  <c r="D227" i="9"/>
  <c r="D228" i="9"/>
  <c r="D229" i="9"/>
  <c r="D230" i="9"/>
  <c r="D231" i="9"/>
  <c r="D232" i="9"/>
  <c r="D233" i="9"/>
  <c r="D234" i="9"/>
  <c r="D235" i="9"/>
  <c r="D236" i="9"/>
  <c r="D224" i="9"/>
  <c r="D223" i="9"/>
  <c r="D210" i="9"/>
  <c r="D211" i="9"/>
  <c r="D212" i="9"/>
  <c r="D213" i="9"/>
  <c r="D214" i="9"/>
  <c r="D215" i="9"/>
  <c r="D216" i="9"/>
  <c r="D217" i="9"/>
  <c r="D218" i="9"/>
  <c r="D219" i="9"/>
  <c r="D220" i="9"/>
  <c r="D221" i="9"/>
  <c r="D222" i="9"/>
  <c r="D209" i="9"/>
  <c r="D195" i="9"/>
  <c r="D196" i="9"/>
  <c r="D197" i="9"/>
  <c r="D198" i="9"/>
  <c r="D199" i="9"/>
  <c r="D200" i="9"/>
  <c r="D201" i="9"/>
  <c r="D202" i="9"/>
  <c r="D203" i="9"/>
  <c r="D204" i="9"/>
  <c r="D205" i="9"/>
  <c r="D206" i="9"/>
  <c r="D207" i="9"/>
  <c r="D208" i="9"/>
  <c r="D194" i="9"/>
  <c r="D190" i="9"/>
  <c r="D191" i="9"/>
  <c r="D192" i="9"/>
  <c r="D193" i="9"/>
  <c r="D180" i="9"/>
  <c r="D181" i="9"/>
  <c r="D182" i="9"/>
  <c r="D183" i="9"/>
  <c r="D184" i="9"/>
  <c r="D185" i="9"/>
  <c r="D186" i="9"/>
  <c r="D187" i="9"/>
  <c r="D188" i="9"/>
  <c r="D189" i="9"/>
  <c r="D179" i="9"/>
  <c r="D171" i="9"/>
  <c r="D172" i="9"/>
  <c r="D173" i="9"/>
  <c r="D174" i="9"/>
  <c r="D175" i="9"/>
  <c r="D176" i="9"/>
  <c r="D177" i="9"/>
  <c r="D178" i="9"/>
  <c r="D165" i="9"/>
  <c r="D166" i="9"/>
  <c r="D167" i="9"/>
  <c r="D168" i="9"/>
  <c r="D169" i="9"/>
  <c r="D170" i="9"/>
  <c r="D164" i="9"/>
  <c r="D162" i="9"/>
  <c r="D163" i="9"/>
  <c r="D150" i="9"/>
  <c r="D151" i="9"/>
  <c r="D152" i="9"/>
  <c r="D153" i="9"/>
  <c r="D154" i="9"/>
  <c r="D155" i="9"/>
  <c r="D156" i="9"/>
  <c r="D157" i="9"/>
  <c r="D158" i="9"/>
  <c r="D159" i="9"/>
  <c r="D160" i="9"/>
  <c r="D161" i="9"/>
  <c r="D149" i="9"/>
  <c r="D135" i="9"/>
  <c r="D136" i="9"/>
  <c r="D137" i="9"/>
  <c r="D138" i="9"/>
  <c r="D139" i="9"/>
  <c r="D140" i="9"/>
  <c r="D141" i="9"/>
  <c r="D142" i="9"/>
  <c r="D143" i="9"/>
  <c r="D144" i="9"/>
  <c r="D145" i="9"/>
  <c r="D146" i="9"/>
  <c r="D147" i="9"/>
  <c r="D148" i="9"/>
  <c r="D134" i="9"/>
  <c r="E120" i="9"/>
  <c r="F120" i="9"/>
  <c r="G120" i="9"/>
  <c r="H120" i="9"/>
  <c r="I120" i="9"/>
  <c r="E121" i="9"/>
  <c r="F121" i="9"/>
  <c r="G121" i="9"/>
  <c r="H121" i="9"/>
  <c r="I121" i="9"/>
  <c r="E122" i="9"/>
  <c r="F122" i="9"/>
  <c r="G122" i="9"/>
  <c r="H122" i="9"/>
  <c r="I122" i="9"/>
  <c r="E123" i="9"/>
  <c r="F123" i="9"/>
  <c r="G123" i="9"/>
  <c r="H123" i="9"/>
  <c r="I123" i="9"/>
  <c r="E124" i="9"/>
  <c r="F124" i="9"/>
  <c r="G124" i="9"/>
  <c r="H124" i="9"/>
  <c r="I124" i="9"/>
  <c r="E125" i="9"/>
  <c r="F125" i="9"/>
  <c r="G125" i="9"/>
  <c r="H125" i="9"/>
  <c r="I125" i="9"/>
  <c r="E126" i="9"/>
  <c r="F126" i="9"/>
  <c r="G126" i="9"/>
  <c r="H126" i="9"/>
  <c r="I126" i="9"/>
  <c r="E127" i="9"/>
  <c r="F127" i="9"/>
  <c r="G127" i="9"/>
  <c r="H127" i="9"/>
  <c r="I127" i="9"/>
  <c r="E128" i="9"/>
  <c r="F128" i="9"/>
  <c r="G128" i="9"/>
  <c r="H128" i="9"/>
  <c r="I128" i="9"/>
  <c r="E129" i="9"/>
  <c r="F129" i="9"/>
  <c r="G129" i="9"/>
  <c r="H129" i="9"/>
  <c r="I129" i="9"/>
  <c r="E130" i="9"/>
  <c r="F130" i="9"/>
  <c r="G130" i="9"/>
  <c r="H130" i="9"/>
  <c r="I130" i="9"/>
  <c r="E131" i="9"/>
  <c r="F131" i="9"/>
  <c r="G131" i="9"/>
  <c r="H131" i="9"/>
  <c r="I131" i="9"/>
  <c r="E132" i="9"/>
  <c r="F132" i="9"/>
  <c r="G132" i="9"/>
  <c r="H132" i="9"/>
  <c r="I132" i="9"/>
  <c r="E133" i="9"/>
  <c r="F133" i="9"/>
  <c r="G133" i="9"/>
  <c r="H133" i="9"/>
  <c r="I133" i="9"/>
  <c r="I119" i="9"/>
  <c r="G119" i="9"/>
  <c r="H119" i="9"/>
  <c r="F119" i="9"/>
  <c r="E119" i="9"/>
  <c r="E105" i="9"/>
  <c r="F105" i="9"/>
  <c r="G105" i="9"/>
  <c r="H105" i="9"/>
  <c r="I105" i="9"/>
  <c r="E106" i="9"/>
  <c r="F106" i="9"/>
  <c r="G106" i="9"/>
  <c r="H106" i="9"/>
  <c r="I106" i="9"/>
  <c r="E107" i="9"/>
  <c r="F107" i="9"/>
  <c r="G107" i="9"/>
  <c r="H107" i="9"/>
  <c r="I107" i="9"/>
  <c r="E108" i="9"/>
  <c r="F108" i="9"/>
  <c r="G108" i="9"/>
  <c r="H108" i="9"/>
  <c r="I108" i="9"/>
  <c r="E109" i="9"/>
  <c r="F109" i="9"/>
  <c r="G109" i="9"/>
  <c r="H109" i="9"/>
  <c r="I109" i="9"/>
  <c r="E110" i="9"/>
  <c r="F110" i="9"/>
  <c r="G110" i="9"/>
  <c r="H110" i="9"/>
  <c r="I110" i="9"/>
  <c r="E111" i="9"/>
  <c r="F111" i="9"/>
  <c r="G111" i="9"/>
  <c r="H111" i="9"/>
  <c r="I111" i="9"/>
  <c r="E112" i="9"/>
  <c r="F112" i="9"/>
  <c r="G112" i="9"/>
  <c r="H112" i="9"/>
  <c r="I112" i="9"/>
  <c r="E113" i="9"/>
  <c r="F113" i="9"/>
  <c r="G113" i="9"/>
  <c r="H113" i="9"/>
  <c r="I113" i="9"/>
  <c r="E114" i="9"/>
  <c r="F114" i="9"/>
  <c r="G114" i="9"/>
  <c r="H114" i="9"/>
  <c r="I114" i="9"/>
  <c r="E115" i="9"/>
  <c r="F115" i="9"/>
  <c r="G115" i="9"/>
  <c r="H115" i="9"/>
  <c r="I115" i="9"/>
  <c r="E116" i="9"/>
  <c r="F116" i="9"/>
  <c r="G116" i="9"/>
  <c r="H116" i="9"/>
  <c r="I116" i="9"/>
  <c r="E117" i="9"/>
  <c r="F117" i="9"/>
  <c r="G117" i="9"/>
  <c r="H117" i="9"/>
  <c r="I117" i="9"/>
  <c r="E118" i="9"/>
  <c r="F118" i="9"/>
  <c r="G118" i="9"/>
  <c r="H118" i="9"/>
  <c r="I118" i="9"/>
  <c r="I104" i="9"/>
  <c r="G104" i="9"/>
  <c r="H104" i="9"/>
  <c r="F104" i="9"/>
  <c r="E104" i="9"/>
  <c r="E90" i="9"/>
  <c r="F90" i="9"/>
  <c r="G90" i="9"/>
  <c r="H90" i="9"/>
  <c r="I90" i="9"/>
  <c r="E91" i="9"/>
  <c r="F91" i="9"/>
  <c r="G91" i="9"/>
  <c r="H91" i="9"/>
  <c r="I91" i="9"/>
  <c r="E92" i="9"/>
  <c r="F92" i="9"/>
  <c r="G92" i="9"/>
  <c r="H92" i="9"/>
  <c r="I92" i="9"/>
  <c r="E93" i="9"/>
  <c r="F93" i="9"/>
  <c r="G93" i="9"/>
  <c r="H93" i="9"/>
  <c r="I93" i="9"/>
  <c r="E94" i="9"/>
  <c r="F94" i="9"/>
  <c r="G94" i="9"/>
  <c r="H94" i="9"/>
  <c r="I94" i="9"/>
  <c r="E95" i="9"/>
  <c r="F95" i="9"/>
  <c r="G95" i="9"/>
  <c r="H95" i="9"/>
  <c r="I95" i="9"/>
  <c r="E96" i="9"/>
  <c r="F96" i="9"/>
  <c r="G96" i="9"/>
  <c r="H96" i="9"/>
  <c r="I96" i="9"/>
  <c r="E97" i="9"/>
  <c r="F97" i="9"/>
  <c r="G97" i="9"/>
  <c r="H97" i="9"/>
  <c r="I97" i="9"/>
  <c r="E98" i="9"/>
  <c r="F98" i="9"/>
  <c r="G98" i="9"/>
  <c r="H98" i="9"/>
  <c r="I98" i="9"/>
  <c r="E99" i="9"/>
  <c r="F99" i="9"/>
  <c r="G99" i="9"/>
  <c r="H99" i="9"/>
  <c r="I99" i="9"/>
  <c r="E100" i="9"/>
  <c r="F100" i="9"/>
  <c r="G100" i="9"/>
  <c r="H100" i="9"/>
  <c r="I100" i="9"/>
  <c r="E101" i="9"/>
  <c r="F101" i="9"/>
  <c r="G101" i="9"/>
  <c r="H101" i="9"/>
  <c r="I101" i="9"/>
  <c r="E102" i="9"/>
  <c r="F102" i="9"/>
  <c r="G102" i="9"/>
  <c r="H102" i="9"/>
  <c r="I102" i="9"/>
  <c r="E103" i="9"/>
  <c r="F103" i="9"/>
  <c r="G103" i="9"/>
  <c r="H103" i="9"/>
  <c r="I103" i="9"/>
  <c r="I89" i="9"/>
  <c r="G89" i="9"/>
  <c r="H89" i="9"/>
  <c r="F89" i="9"/>
  <c r="E89" i="9"/>
  <c r="D133" i="9"/>
  <c r="D120" i="9"/>
  <c r="D121" i="9"/>
  <c r="D122" i="9"/>
  <c r="D123" i="9"/>
  <c r="D124" i="9"/>
  <c r="D125" i="9"/>
  <c r="D126" i="9"/>
  <c r="D127" i="9"/>
  <c r="D128" i="9"/>
  <c r="D129" i="9"/>
  <c r="D130" i="9"/>
  <c r="D131" i="9"/>
  <c r="D132" i="9"/>
  <c r="D119" i="9"/>
  <c r="D105" i="9"/>
  <c r="D106" i="9"/>
  <c r="D107" i="9"/>
  <c r="D108" i="9"/>
  <c r="D109" i="9"/>
  <c r="D110" i="9"/>
  <c r="D111" i="9"/>
  <c r="D112" i="9"/>
  <c r="D113" i="9"/>
  <c r="D114" i="9"/>
  <c r="D115" i="9"/>
  <c r="D116" i="9"/>
  <c r="D117" i="9"/>
  <c r="D118" i="9"/>
  <c r="D104" i="9"/>
  <c r="D102" i="9"/>
  <c r="D103" i="9"/>
  <c r="D90" i="9"/>
  <c r="D91" i="9"/>
  <c r="D92" i="9"/>
  <c r="D93" i="9"/>
  <c r="D94" i="9"/>
  <c r="D95" i="9"/>
  <c r="D96" i="9"/>
  <c r="D97" i="9"/>
  <c r="D98" i="9"/>
  <c r="D99" i="9"/>
  <c r="D100" i="9"/>
  <c r="D101" i="9"/>
  <c r="D89" i="9"/>
  <c r="E75" i="9"/>
  <c r="F75" i="9"/>
  <c r="G75" i="9"/>
  <c r="H75" i="9"/>
  <c r="I75" i="9"/>
  <c r="E76" i="9"/>
  <c r="F76" i="9"/>
  <c r="G76" i="9"/>
  <c r="H76" i="9"/>
  <c r="I76" i="9"/>
  <c r="E77" i="9"/>
  <c r="F77" i="9"/>
  <c r="G77" i="9"/>
  <c r="H77" i="9"/>
  <c r="I77" i="9"/>
  <c r="E78" i="9"/>
  <c r="F78" i="9"/>
  <c r="G78" i="9"/>
  <c r="H78" i="9"/>
  <c r="I78" i="9"/>
  <c r="E79" i="9"/>
  <c r="F79" i="9"/>
  <c r="G79" i="9"/>
  <c r="H79" i="9"/>
  <c r="I79" i="9"/>
  <c r="E80" i="9"/>
  <c r="F80" i="9"/>
  <c r="G80" i="9"/>
  <c r="H80" i="9"/>
  <c r="I80" i="9"/>
  <c r="E81" i="9"/>
  <c r="F81" i="9"/>
  <c r="G81" i="9"/>
  <c r="H81" i="9"/>
  <c r="I81" i="9"/>
  <c r="E82" i="9"/>
  <c r="F82" i="9"/>
  <c r="G82" i="9"/>
  <c r="H82" i="9"/>
  <c r="I82" i="9"/>
  <c r="E83" i="9"/>
  <c r="F83" i="9"/>
  <c r="G83" i="9"/>
  <c r="H83" i="9"/>
  <c r="I83" i="9"/>
  <c r="E84" i="9"/>
  <c r="F84" i="9"/>
  <c r="G84" i="9"/>
  <c r="H84" i="9"/>
  <c r="I84" i="9"/>
  <c r="E85" i="9"/>
  <c r="F85" i="9"/>
  <c r="G85" i="9"/>
  <c r="H85" i="9"/>
  <c r="I85" i="9"/>
  <c r="E86" i="9"/>
  <c r="F86" i="9"/>
  <c r="G86" i="9"/>
  <c r="H86" i="9"/>
  <c r="I86" i="9"/>
  <c r="E87" i="9"/>
  <c r="F87" i="9"/>
  <c r="G87" i="9"/>
  <c r="H87" i="9"/>
  <c r="I87" i="9"/>
  <c r="E88" i="9"/>
  <c r="F88" i="9"/>
  <c r="G88" i="9"/>
  <c r="H88" i="9"/>
  <c r="I88" i="9"/>
  <c r="G74" i="9"/>
  <c r="H74" i="9"/>
  <c r="I74" i="9"/>
  <c r="F74" i="9"/>
  <c r="E74" i="9"/>
  <c r="F60" i="9"/>
  <c r="G60" i="9"/>
  <c r="H60" i="9"/>
  <c r="I60" i="9"/>
  <c r="F61" i="9"/>
  <c r="G61" i="9"/>
  <c r="H61" i="9"/>
  <c r="I61" i="9"/>
  <c r="F62" i="9"/>
  <c r="G62" i="9"/>
  <c r="H62" i="9"/>
  <c r="I62" i="9"/>
  <c r="F63" i="9"/>
  <c r="G63" i="9"/>
  <c r="H63" i="9"/>
  <c r="I63" i="9"/>
  <c r="F64" i="9"/>
  <c r="G64" i="9"/>
  <c r="H64" i="9"/>
  <c r="I64" i="9"/>
  <c r="F65" i="9"/>
  <c r="G65" i="9"/>
  <c r="H65" i="9"/>
  <c r="I65" i="9"/>
  <c r="F66" i="9"/>
  <c r="G66" i="9"/>
  <c r="H66" i="9"/>
  <c r="I66" i="9"/>
  <c r="F67" i="9"/>
  <c r="G67" i="9"/>
  <c r="H67" i="9"/>
  <c r="I67" i="9"/>
  <c r="F68" i="9"/>
  <c r="G68" i="9"/>
  <c r="H68" i="9"/>
  <c r="I68" i="9"/>
  <c r="F69" i="9"/>
  <c r="G69" i="9"/>
  <c r="H69" i="9"/>
  <c r="I69" i="9"/>
  <c r="F70" i="9"/>
  <c r="G70" i="9"/>
  <c r="H70" i="9"/>
  <c r="I70" i="9"/>
  <c r="F71" i="9"/>
  <c r="G71" i="9"/>
  <c r="H71" i="9"/>
  <c r="I71" i="9"/>
  <c r="F72" i="9"/>
  <c r="G72" i="9"/>
  <c r="H72" i="9"/>
  <c r="I72" i="9"/>
  <c r="F73" i="9"/>
  <c r="G73" i="9"/>
  <c r="H73" i="9"/>
  <c r="I73" i="9"/>
  <c r="I59" i="9"/>
  <c r="G59" i="9"/>
  <c r="H59" i="9"/>
  <c r="F59" i="9"/>
  <c r="F45" i="9"/>
  <c r="G45" i="9"/>
  <c r="H45" i="9"/>
  <c r="I45" i="9"/>
  <c r="F46" i="9"/>
  <c r="G46" i="9"/>
  <c r="H46" i="9"/>
  <c r="I46" i="9"/>
  <c r="F47" i="9"/>
  <c r="G47" i="9"/>
  <c r="H47" i="9"/>
  <c r="I47" i="9"/>
  <c r="F48" i="9"/>
  <c r="G48" i="9"/>
  <c r="H48" i="9"/>
  <c r="I48" i="9"/>
  <c r="F49" i="9"/>
  <c r="G49" i="9"/>
  <c r="H49" i="9"/>
  <c r="I49" i="9"/>
  <c r="F50" i="9"/>
  <c r="G50" i="9"/>
  <c r="H50" i="9"/>
  <c r="I50" i="9"/>
  <c r="F51" i="9"/>
  <c r="G51" i="9"/>
  <c r="H51" i="9"/>
  <c r="I51" i="9"/>
  <c r="F52" i="9"/>
  <c r="G52" i="9"/>
  <c r="H52" i="9"/>
  <c r="I52" i="9"/>
  <c r="F53" i="9"/>
  <c r="G53" i="9"/>
  <c r="H53" i="9"/>
  <c r="I53" i="9"/>
  <c r="F54" i="9"/>
  <c r="G54" i="9"/>
  <c r="H54" i="9"/>
  <c r="I54" i="9"/>
  <c r="F55" i="9"/>
  <c r="G55" i="9"/>
  <c r="H55" i="9"/>
  <c r="I55" i="9"/>
  <c r="F56" i="9"/>
  <c r="G56" i="9"/>
  <c r="H56" i="9"/>
  <c r="I56" i="9"/>
  <c r="F57" i="9"/>
  <c r="G57" i="9"/>
  <c r="H57" i="9"/>
  <c r="I57" i="9"/>
  <c r="F58" i="9"/>
  <c r="G58" i="9"/>
  <c r="H58" i="9"/>
  <c r="I58" i="9"/>
  <c r="I44" i="9"/>
  <c r="G44" i="9"/>
  <c r="H44" i="9"/>
  <c r="F44" i="9"/>
  <c r="F30" i="9"/>
  <c r="G30" i="9"/>
  <c r="H30" i="9"/>
  <c r="I30" i="9"/>
  <c r="F31" i="9"/>
  <c r="G31" i="9"/>
  <c r="H31" i="9"/>
  <c r="I31" i="9"/>
  <c r="F32" i="9"/>
  <c r="G32" i="9"/>
  <c r="H32" i="9"/>
  <c r="I32" i="9"/>
  <c r="F33" i="9"/>
  <c r="G33" i="9"/>
  <c r="H33" i="9"/>
  <c r="I33" i="9"/>
  <c r="F34" i="9"/>
  <c r="G34" i="9"/>
  <c r="H34" i="9"/>
  <c r="I34" i="9"/>
  <c r="F35" i="9"/>
  <c r="G35" i="9"/>
  <c r="H35" i="9"/>
  <c r="I35" i="9"/>
  <c r="F36" i="9"/>
  <c r="G36" i="9"/>
  <c r="H36" i="9"/>
  <c r="I36" i="9"/>
  <c r="F37" i="9"/>
  <c r="G37" i="9"/>
  <c r="H37" i="9"/>
  <c r="I37" i="9"/>
  <c r="F38" i="9"/>
  <c r="G38" i="9"/>
  <c r="H38" i="9"/>
  <c r="I38" i="9"/>
  <c r="F39" i="9"/>
  <c r="G39" i="9"/>
  <c r="H39" i="9"/>
  <c r="I39" i="9"/>
  <c r="F40" i="9"/>
  <c r="G40" i="9"/>
  <c r="H40" i="9"/>
  <c r="I40" i="9"/>
  <c r="F41" i="9"/>
  <c r="G41" i="9"/>
  <c r="H41" i="9"/>
  <c r="I41" i="9"/>
  <c r="F42" i="9"/>
  <c r="G42" i="9"/>
  <c r="H42" i="9"/>
  <c r="I42" i="9"/>
  <c r="F43" i="9"/>
  <c r="G43" i="9"/>
  <c r="H43" i="9"/>
  <c r="I43" i="9"/>
  <c r="I29" i="9"/>
  <c r="G29" i="9"/>
  <c r="H29" i="9"/>
  <c r="F29" i="9"/>
  <c r="H332" i="10" l="1"/>
  <c r="H334" i="10"/>
  <c r="G332" i="10"/>
  <c r="G334" i="10"/>
  <c r="R65" i="9" a="1"/>
  <c r="R65" i="9" s="1"/>
  <c r="N68" i="9" a="1"/>
  <c r="N68" i="9" s="1"/>
  <c r="O66" i="9" a="1"/>
  <c r="O66" i="9" s="1"/>
  <c r="O69" i="9" a="1"/>
  <c r="O69" i="9" s="1"/>
  <c r="R26" i="9" a="1"/>
  <c r="R26" i="9" s="1"/>
  <c r="R72" i="9" a="1"/>
  <c r="R72" i="9" s="1"/>
  <c r="HW10" i="5" a="1"/>
  <c r="HW10" i="5" s="1"/>
  <c r="FQ8" i="5" a="1"/>
  <c r="FQ8" i="5" s="1"/>
  <c r="IR79" i="5" a="1"/>
  <c r="IR79" i="5" s="1"/>
  <c r="IR71" i="5" a="1"/>
  <c r="IR71" i="5" s="1"/>
  <c r="IR63" i="5" a="1"/>
  <c r="IR63" i="5" s="1"/>
  <c r="IR55" i="5" a="1"/>
  <c r="IR55" i="5" s="1"/>
  <c r="IR47" i="5" a="1"/>
  <c r="IR47" i="5" s="1"/>
  <c r="IR39" i="5" a="1"/>
  <c r="IR39" i="5" s="1"/>
  <c r="IR31" i="5" a="1"/>
  <c r="IR31" i="5" s="1"/>
  <c r="IR23" i="5" a="1"/>
  <c r="IR23" i="5" s="1"/>
  <c r="IR15" i="5" a="1"/>
  <c r="IR15" i="5" s="1"/>
  <c r="IR7" i="5" a="1"/>
  <c r="IR7" i="5" s="1"/>
  <c r="HW78" i="5" a="1"/>
  <c r="HW78" i="5" s="1"/>
  <c r="HW62" i="5" a="1"/>
  <c r="HW62" i="5" s="1"/>
  <c r="HW46" i="5" a="1"/>
  <c r="HW46" i="5" s="1"/>
  <c r="HW30" i="5" a="1"/>
  <c r="HW30" i="5" s="1"/>
  <c r="HW14" i="5" a="1"/>
  <c r="HW14" i="5" s="1"/>
  <c r="HW72" i="5" a="1"/>
  <c r="HW72" i="5" s="1"/>
  <c r="HW56" i="5" a="1"/>
  <c r="HW56" i="5" s="1"/>
  <c r="HW40" i="5" a="1"/>
  <c r="HW40" i="5" s="1"/>
  <c r="HW24" i="5" a="1"/>
  <c r="HW24" i="5" s="1"/>
  <c r="HW8" i="5" a="1"/>
  <c r="HW8" i="5" s="1"/>
  <c r="HW77" i="5" a="1"/>
  <c r="HW77" i="5" s="1"/>
  <c r="HW61" i="5" a="1"/>
  <c r="HW61" i="5" s="1"/>
  <c r="HW45" i="5" a="1"/>
  <c r="HW45" i="5" s="1"/>
  <c r="HW29" i="5" a="1"/>
  <c r="HW29" i="5" s="1"/>
  <c r="HW13" i="5" a="1"/>
  <c r="HW13" i="5" s="1"/>
  <c r="HW66" i="5" a="1"/>
  <c r="HW66" i="5" s="1"/>
  <c r="HW50" i="5" a="1"/>
  <c r="HW50" i="5" s="1"/>
  <c r="HW34" i="5" a="1"/>
  <c r="HW34" i="5" s="1"/>
  <c r="HW18" i="5" a="1"/>
  <c r="HW18" i="5" s="1"/>
  <c r="HW5" i="5" a="1"/>
  <c r="HW5" i="5" s="1"/>
  <c r="HW71" i="5" a="1"/>
  <c r="HW71" i="5" s="1"/>
  <c r="HW55" i="5" a="1"/>
  <c r="HW55" i="5" s="1"/>
  <c r="HW39" i="5" a="1"/>
  <c r="HW39" i="5" s="1"/>
  <c r="HW23" i="5" a="1"/>
  <c r="HW23" i="5" s="1"/>
  <c r="HW7" i="5" a="1"/>
  <c r="HW7" i="5" s="1"/>
  <c r="HW76" i="5" a="1"/>
  <c r="HW76" i="5" s="1"/>
  <c r="HW60" i="5" a="1"/>
  <c r="HW60" i="5" s="1"/>
  <c r="HW44" i="5" a="1"/>
  <c r="HW44" i="5" s="1"/>
  <c r="HW28" i="5" a="1"/>
  <c r="HW28" i="5" s="1"/>
  <c r="HW12" i="5" a="1"/>
  <c r="HW12" i="5" s="1"/>
  <c r="HW70" i="5" a="1"/>
  <c r="HW70" i="5" s="1"/>
  <c r="HW54" i="5" a="1"/>
  <c r="HW54" i="5" s="1"/>
  <c r="HW38" i="5" a="1"/>
  <c r="HW38" i="5" s="1"/>
  <c r="HW22" i="5" a="1"/>
  <c r="HW22" i="5" s="1"/>
  <c r="HW6" i="5" a="1"/>
  <c r="HW6" i="5" s="1"/>
  <c r="FQ74" i="5" a="1"/>
  <c r="FQ74" i="5" s="1"/>
  <c r="FQ66" i="5" a="1"/>
  <c r="FQ66" i="5" s="1"/>
  <c r="FQ58" i="5" a="1"/>
  <c r="FQ58" i="5" s="1"/>
  <c r="FQ50" i="5" a="1"/>
  <c r="FQ50" i="5" s="1"/>
  <c r="FQ42" i="5" a="1"/>
  <c r="FQ42" i="5" s="1"/>
  <c r="FQ34" i="5" a="1"/>
  <c r="FQ34" i="5" s="1"/>
  <c r="FQ26" i="5" a="1"/>
  <c r="FQ26" i="5" s="1"/>
  <c r="FQ18" i="5" a="1"/>
  <c r="FQ18" i="5" s="1"/>
  <c r="HW80" i="5" a="1"/>
  <c r="HW80" i="5" s="1"/>
  <c r="HW64" i="5" a="1"/>
  <c r="HW64" i="5" s="1"/>
  <c r="HW48" i="5" a="1"/>
  <c r="HW48" i="5" s="1"/>
  <c r="HW32" i="5" a="1"/>
  <c r="HW32" i="5" s="1"/>
  <c r="HW16" i="5" a="1"/>
  <c r="HW16" i="5" s="1"/>
  <c r="HW69" i="5" a="1"/>
  <c r="HW69" i="5" s="1"/>
  <c r="HW53" i="5" a="1"/>
  <c r="HW53" i="5" s="1"/>
  <c r="HW37" i="5" a="1"/>
  <c r="HW37" i="5" s="1"/>
  <c r="HW21" i="5" a="1"/>
  <c r="HW21" i="5" s="1"/>
  <c r="HW79" i="5" a="1"/>
  <c r="HW79" i="5" s="1"/>
  <c r="HW63" i="5" a="1"/>
  <c r="HW63" i="5" s="1"/>
  <c r="HW47" i="5" a="1"/>
  <c r="HW47" i="5" s="1"/>
  <c r="HW31" i="5" a="1"/>
  <c r="HW31" i="5" s="1"/>
  <c r="HW15" i="5" a="1"/>
  <c r="HW15" i="5" s="1"/>
  <c r="HW68" i="5" a="1"/>
  <c r="HW68" i="5" s="1"/>
  <c r="HW52" i="5" a="1"/>
  <c r="HW52" i="5" s="1"/>
  <c r="HW36" i="5" a="1"/>
  <c r="HW36" i="5" s="1"/>
  <c r="HW20" i="5" a="1"/>
  <c r="HW20" i="5" s="1"/>
  <c r="HW73" i="5" a="1"/>
  <c r="HW73" i="5" s="1"/>
  <c r="HW57" i="5" a="1"/>
  <c r="HW57" i="5" s="1"/>
  <c r="HW41" i="5" a="1"/>
  <c r="HW41" i="5" s="1"/>
  <c r="HW25" i="5" a="1"/>
  <c r="HW25" i="5" s="1"/>
  <c r="HW9" i="5" a="1"/>
  <c r="HW9" i="5" s="1"/>
  <c r="N49" i="9" a="1"/>
  <c r="N49" i="9" s="1"/>
  <c r="N45" i="9" a="1"/>
  <c r="N45" i="9" s="1"/>
  <c r="N32" i="9" a="1"/>
  <c r="N32" i="9" s="1"/>
  <c r="P25" i="9" a="1"/>
  <c r="P25" i="9" s="1"/>
  <c r="N29" i="9" a="1"/>
  <c r="N29" i="9" s="1"/>
  <c r="N43" i="9" a="1"/>
  <c r="N43" i="9" s="1"/>
  <c r="N56" i="9" a="1"/>
  <c r="N56" i="9" s="1"/>
  <c r="O24" i="9" a="1"/>
  <c r="O24" i="9" s="1"/>
  <c r="O38" i="9" a="1"/>
  <c r="O38" i="9" s="1"/>
  <c r="O52" i="9" a="1"/>
  <c r="O52" i="9" s="1"/>
  <c r="R22" i="9" a="1"/>
  <c r="R22" i="9" s="1"/>
  <c r="R37" i="9" a="1"/>
  <c r="R37" i="9" s="1"/>
  <c r="R51" i="9" a="1"/>
  <c r="R51" i="9" s="1"/>
  <c r="R66" i="9" a="1"/>
  <c r="R66" i="9" s="1"/>
  <c r="N14" i="9" a="1"/>
  <c r="N14" i="9" s="1"/>
  <c r="N30" i="9" a="1"/>
  <c r="N30" i="9" s="1"/>
  <c r="N44" i="9" a="1"/>
  <c r="N44" i="9" s="1"/>
  <c r="N57" i="9" a="1"/>
  <c r="N57" i="9" s="1"/>
  <c r="N69" i="9" a="1"/>
  <c r="N69" i="9" s="1"/>
  <c r="O25" i="9" a="1"/>
  <c r="O25" i="9" s="1"/>
  <c r="O39" i="9" a="1"/>
  <c r="O39" i="9" s="1"/>
  <c r="O53" i="9" a="1"/>
  <c r="O53" i="9" s="1"/>
  <c r="O67" i="9" a="1"/>
  <c r="O67" i="9" s="1"/>
  <c r="R23" i="9" a="1"/>
  <c r="R23" i="9" s="1"/>
  <c r="R38" i="9" a="1"/>
  <c r="R38" i="9" s="1"/>
  <c r="R52" i="9" a="1"/>
  <c r="R52" i="9" s="1"/>
  <c r="Q24" i="9" a="1"/>
  <c r="Q24" i="9" s="1"/>
  <c r="N15" i="9" a="1"/>
  <c r="N15" i="9" s="1"/>
  <c r="N31" i="9" a="1"/>
  <c r="N31" i="9" s="1"/>
  <c r="N58" i="9" a="1"/>
  <c r="N58" i="9" s="1"/>
  <c r="N70" i="9" a="1"/>
  <c r="N70" i="9" s="1"/>
  <c r="O26" i="9" a="1"/>
  <c r="O26" i="9" s="1"/>
  <c r="O40" i="9" a="1"/>
  <c r="O40" i="9" s="1"/>
  <c r="O54" i="9" a="1"/>
  <c r="O54" i="9" s="1"/>
  <c r="O68" i="9" a="1"/>
  <c r="O68" i="9" s="1"/>
  <c r="R24" i="9" a="1"/>
  <c r="R24" i="9" s="1"/>
  <c r="R39" i="9" a="1"/>
  <c r="R39" i="9" s="1"/>
  <c r="R53" i="9" a="1"/>
  <c r="R53" i="9" s="1"/>
  <c r="R67" i="9" a="1"/>
  <c r="R67" i="9" s="1"/>
  <c r="R68" i="9" a="1"/>
  <c r="R68" i="9" s="1"/>
  <c r="N17" i="9" a="1"/>
  <c r="N17" i="9" s="1"/>
  <c r="R41" i="9" a="1"/>
  <c r="R41" i="9" s="1"/>
  <c r="R69" i="9" a="1"/>
  <c r="R69" i="9" s="1"/>
  <c r="N18" i="9" a="1"/>
  <c r="N18" i="9" s="1"/>
  <c r="N34" i="9" a="1"/>
  <c r="N34" i="9" s="1"/>
  <c r="N47" i="9" a="1"/>
  <c r="N47" i="9" s="1"/>
  <c r="N60" i="9" a="1"/>
  <c r="N60" i="9" s="1"/>
  <c r="N73" i="9" a="1"/>
  <c r="N73" i="9" s="1"/>
  <c r="O28" i="9" a="1"/>
  <c r="O28" i="9" s="1"/>
  <c r="O57" i="9" a="1"/>
  <c r="O57" i="9" s="1"/>
  <c r="O71" i="9" a="1"/>
  <c r="O71" i="9" s="1"/>
  <c r="R27" i="9" a="1"/>
  <c r="R27" i="9" s="1"/>
  <c r="R42" i="9" a="1"/>
  <c r="R42" i="9" s="1"/>
  <c r="R56" i="9" a="1"/>
  <c r="R56" i="9" s="1"/>
  <c r="R70" i="9" a="1"/>
  <c r="R70" i="9" s="1"/>
  <c r="R40" i="9" a="1"/>
  <c r="R40" i="9" s="1"/>
  <c r="N33" i="9" a="1"/>
  <c r="N33" i="9" s="1"/>
  <c r="R55" i="9" a="1"/>
  <c r="R55" i="9" s="1"/>
  <c r="Q66" i="9" a="1"/>
  <c r="Q66" i="9" s="1"/>
  <c r="N19" i="9" a="1"/>
  <c r="N19" i="9" s="1"/>
  <c r="N48" i="9" a="1"/>
  <c r="N48" i="9" s="1"/>
  <c r="O14" i="9" a="1"/>
  <c r="O14" i="9" s="1"/>
  <c r="O29" i="9" a="1"/>
  <c r="O29" i="9" s="1"/>
  <c r="O43" i="9" a="1"/>
  <c r="O43" i="9" s="1"/>
  <c r="O58" i="9" a="1"/>
  <c r="O58" i="9" s="1"/>
  <c r="O72" i="9" a="1"/>
  <c r="O72" i="9" s="1"/>
  <c r="R28" i="9" a="1"/>
  <c r="R28" i="9" s="1"/>
  <c r="R57" i="9" a="1"/>
  <c r="R57" i="9" s="1"/>
  <c r="R71" i="9" a="1"/>
  <c r="R71" i="9" s="1"/>
  <c r="N71" i="9" a="1"/>
  <c r="N71" i="9" s="1"/>
  <c r="N46" i="9" a="1"/>
  <c r="N46" i="9" s="1"/>
  <c r="O73" i="9" a="1"/>
  <c r="O73" i="9" s="1"/>
  <c r="N21" i="9" a="1"/>
  <c r="N21" i="9" s="1"/>
  <c r="N36" i="9" a="1"/>
  <c r="N36" i="9" s="1"/>
  <c r="N50" i="9" a="1"/>
  <c r="N50" i="9" s="1"/>
  <c r="N62" i="9" a="1"/>
  <c r="N62" i="9" s="1"/>
  <c r="O16" i="9" a="1"/>
  <c r="O16" i="9" s="1"/>
  <c r="O31" i="9" a="1"/>
  <c r="O31" i="9" s="1"/>
  <c r="O45" i="9" a="1"/>
  <c r="O45" i="9" s="1"/>
  <c r="O59" i="9" a="1"/>
  <c r="O59" i="9" s="1"/>
  <c r="R14" i="9" a="1"/>
  <c r="R14" i="9" s="1"/>
  <c r="R30" i="9" a="1"/>
  <c r="R30" i="9" s="1"/>
  <c r="R44" i="9" a="1"/>
  <c r="R44" i="9" s="1"/>
  <c r="R73" i="9" a="1"/>
  <c r="R73" i="9" s="1"/>
  <c r="O55" i="9" a="1"/>
  <c r="O55" i="9" s="1"/>
  <c r="O70" i="9" a="1"/>
  <c r="O70" i="9" s="1"/>
  <c r="N35" i="9" a="1"/>
  <c r="N35" i="9" s="1"/>
  <c r="R43" i="9" a="1"/>
  <c r="R43" i="9" s="1"/>
  <c r="N22" i="9" a="1"/>
  <c r="N22" i="9" s="1"/>
  <c r="N37" i="9" a="1"/>
  <c r="N37" i="9" s="1"/>
  <c r="N63" i="9" a="1"/>
  <c r="N63" i="9" s="1"/>
  <c r="O17" i="9" a="1"/>
  <c r="O17" i="9" s="1"/>
  <c r="O32" i="9" a="1"/>
  <c r="O32" i="9" s="1"/>
  <c r="O46" i="9" a="1"/>
  <c r="O46" i="9" s="1"/>
  <c r="O60" i="9" a="1"/>
  <c r="O60" i="9" s="1"/>
  <c r="R15" i="9" a="1"/>
  <c r="R15" i="9" s="1"/>
  <c r="R31" i="9" a="1"/>
  <c r="R31" i="9" s="1"/>
  <c r="R45" i="9" a="1"/>
  <c r="R45" i="9" s="1"/>
  <c r="R59" i="9" a="1"/>
  <c r="R59" i="9" s="1"/>
  <c r="N16" i="9" a="1"/>
  <c r="N16" i="9" s="1"/>
  <c r="N59" i="9" a="1"/>
  <c r="N59" i="9" s="1"/>
  <c r="O30" i="9" a="1"/>
  <c r="O30" i="9" s="1"/>
  <c r="P68" i="9" a="1"/>
  <c r="P68" i="9" s="1"/>
  <c r="N23" i="9" a="1"/>
  <c r="N23" i="9" s="1"/>
  <c r="N38" i="9" a="1"/>
  <c r="N38" i="9" s="1"/>
  <c r="N51" i="9" a="1"/>
  <c r="N51" i="9" s="1"/>
  <c r="N64" i="9" a="1"/>
  <c r="N64" i="9" s="1"/>
  <c r="O18" i="9" a="1"/>
  <c r="O18" i="9" s="1"/>
  <c r="O33" i="9" a="1"/>
  <c r="O33" i="9" s="1"/>
  <c r="O47" i="9" a="1"/>
  <c r="O47" i="9" s="1"/>
  <c r="O61" i="9" a="1"/>
  <c r="O61" i="9" s="1"/>
  <c r="R16" i="9" a="1"/>
  <c r="R16" i="9" s="1"/>
  <c r="R32" i="9" a="1"/>
  <c r="R32" i="9" s="1"/>
  <c r="R46" i="9" a="1"/>
  <c r="R46" i="9" s="1"/>
  <c r="R60" i="9" a="1"/>
  <c r="R60" i="9" s="1"/>
  <c r="O27" i="9" a="1"/>
  <c r="O27" i="9" s="1"/>
  <c r="N20" i="9" a="1"/>
  <c r="N20" i="9" s="1"/>
  <c r="R29" i="9" a="1"/>
  <c r="R29" i="9" s="1"/>
  <c r="N24" i="9" a="1"/>
  <c r="N24" i="9" s="1"/>
  <c r="N39" i="9" a="1"/>
  <c r="N39" i="9" s="1"/>
  <c r="N52" i="9" a="1"/>
  <c r="N52" i="9" s="1"/>
  <c r="N65" i="9" a="1"/>
  <c r="N65" i="9" s="1"/>
  <c r="O19" i="9" a="1"/>
  <c r="O19" i="9" s="1"/>
  <c r="O34" i="9" a="1"/>
  <c r="O34" i="9" s="1"/>
  <c r="O48" i="9" a="1"/>
  <c r="O48" i="9" s="1"/>
  <c r="O62" i="9" a="1"/>
  <c r="O62" i="9" s="1"/>
  <c r="R17" i="9" a="1"/>
  <c r="R17" i="9" s="1"/>
  <c r="R33" i="9" a="1"/>
  <c r="R33" i="9" s="1"/>
  <c r="R47" i="9" a="1"/>
  <c r="R47" i="9" s="1"/>
  <c r="R61" i="9" a="1"/>
  <c r="R61" i="9" s="1"/>
  <c r="R54" i="9" a="1"/>
  <c r="R54" i="9" s="1"/>
  <c r="O56" i="9" a="1"/>
  <c r="O56" i="9" s="1"/>
  <c r="N61" i="9" a="1"/>
  <c r="N61" i="9" s="1"/>
  <c r="R58" i="9" a="1"/>
  <c r="R58" i="9" s="1"/>
  <c r="N25" i="9" a="1"/>
  <c r="N25" i="9" s="1"/>
  <c r="N40" i="9" a="1"/>
  <c r="N40" i="9" s="1"/>
  <c r="N66" i="9" a="1"/>
  <c r="N66" i="9" s="1"/>
  <c r="O20" i="9" a="1"/>
  <c r="O20" i="9" s="1"/>
  <c r="O49" i="9" a="1"/>
  <c r="O49" i="9" s="1"/>
  <c r="O63" i="9" a="1"/>
  <c r="O63" i="9" s="1"/>
  <c r="R18" i="9" a="1"/>
  <c r="R18" i="9" s="1"/>
  <c r="R34" i="9" a="1"/>
  <c r="R34" i="9" s="1"/>
  <c r="R48" i="9" a="1"/>
  <c r="R48" i="9" s="1"/>
  <c r="R62" i="9" a="1"/>
  <c r="R62" i="9" s="1"/>
  <c r="R25" i="9" a="1"/>
  <c r="R25" i="9" s="1"/>
  <c r="N72" i="9" a="1"/>
  <c r="N72" i="9" s="1"/>
  <c r="O44" i="9" a="1"/>
  <c r="O44" i="9" s="1"/>
  <c r="N26" i="9" a="1"/>
  <c r="N26" i="9" s="1"/>
  <c r="N41" i="9" a="1"/>
  <c r="N41" i="9" s="1"/>
  <c r="N53" i="9" a="1"/>
  <c r="N53" i="9" s="1"/>
  <c r="O21" i="9" a="1"/>
  <c r="O21" i="9" s="1"/>
  <c r="O35" i="9" a="1"/>
  <c r="O35" i="9" s="1"/>
  <c r="O50" i="9" a="1"/>
  <c r="O50" i="9" s="1"/>
  <c r="O64" i="9" a="1"/>
  <c r="O64" i="9" s="1"/>
  <c r="R19" i="9" a="1"/>
  <c r="R19" i="9" s="1"/>
  <c r="R49" i="9" a="1"/>
  <c r="R49" i="9" s="1"/>
  <c r="R63" i="9" a="1"/>
  <c r="R63" i="9" s="1"/>
  <c r="O41" i="9" a="1"/>
  <c r="O41" i="9" s="1"/>
  <c r="O42" i="9" a="1"/>
  <c r="O42" i="9" s="1"/>
  <c r="O15" i="9" a="1"/>
  <c r="O15" i="9" s="1"/>
  <c r="N27" i="9" a="1"/>
  <c r="N27" i="9" s="1"/>
  <c r="N42" i="9" a="1"/>
  <c r="N42" i="9" s="1"/>
  <c r="N54" i="9" a="1"/>
  <c r="N54" i="9" s="1"/>
  <c r="N67" i="9" a="1"/>
  <c r="N67" i="9" s="1"/>
  <c r="O22" i="9" a="1"/>
  <c r="O22" i="9" s="1"/>
  <c r="O36" i="9" a="1"/>
  <c r="O36" i="9" s="1"/>
  <c r="O65" i="9" a="1"/>
  <c r="O65" i="9" s="1"/>
  <c r="R20" i="9" a="1"/>
  <c r="R20" i="9" s="1"/>
  <c r="R35" i="9" a="1"/>
  <c r="R35" i="9" s="1"/>
  <c r="R50" i="9" a="1"/>
  <c r="R50" i="9" s="1"/>
  <c r="R64" i="9" a="1"/>
  <c r="R64" i="9" s="1"/>
  <c r="N28" i="9" a="1"/>
  <c r="N28" i="9" s="1"/>
  <c r="N55" i="9" a="1"/>
  <c r="N55" i="9" s="1"/>
  <c r="O23" i="9" a="1"/>
  <c r="O23" i="9" s="1"/>
  <c r="O37" i="9" a="1"/>
  <c r="O37" i="9" s="1"/>
  <c r="O51" i="9" a="1"/>
  <c r="O51" i="9" s="1"/>
  <c r="R21" i="9" a="1"/>
  <c r="R21" i="9" s="1"/>
  <c r="R36" i="9" a="1"/>
  <c r="R36" i="9" s="1"/>
  <c r="Q25" i="9" a="1"/>
  <c r="Q25" i="9" s="1"/>
  <c r="Q39" i="9" a="1"/>
  <c r="Q39" i="9" s="1"/>
  <c r="Q53" i="9" a="1"/>
  <c r="Q53" i="9" s="1"/>
  <c r="Q67" i="9" a="1"/>
  <c r="Q67" i="9" s="1"/>
  <c r="Q26" i="9" a="1"/>
  <c r="Q26" i="9" s="1"/>
  <c r="Q40" i="9" a="1"/>
  <c r="Q40" i="9" s="1"/>
  <c r="Q54" i="9" a="1"/>
  <c r="Q54" i="9" s="1"/>
  <c r="Q68" i="9" a="1"/>
  <c r="Q68" i="9" s="1"/>
  <c r="Q41" i="9" a="1"/>
  <c r="Q41" i="9" s="1"/>
  <c r="Q55" i="9" a="1"/>
  <c r="Q55" i="9" s="1"/>
  <c r="Q69" i="9" a="1"/>
  <c r="Q69" i="9" s="1"/>
  <c r="Q27" i="9" a="1"/>
  <c r="Q27" i="9" s="1"/>
  <c r="Q42" i="9" a="1"/>
  <c r="Q42" i="9" s="1"/>
  <c r="Q56" i="9" a="1"/>
  <c r="Q56" i="9" s="1"/>
  <c r="Q70" i="9" a="1"/>
  <c r="Q70" i="9" s="1"/>
  <c r="Q28" i="9" a="1"/>
  <c r="Q28" i="9" s="1"/>
  <c r="Q57" i="9" a="1"/>
  <c r="Q57" i="9" s="1"/>
  <c r="Q71" i="9" a="1"/>
  <c r="Q71" i="9" s="1"/>
  <c r="Q38" i="9" a="1"/>
  <c r="Q38" i="9" s="1"/>
  <c r="Q14" i="9" a="1"/>
  <c r="Q14" i="9" s="1"/>
  <c r="Q29" i="9" a="1"/>
  <c r="Q29" i="9" s="1"/>
  <c r="Q43" i="9" a="1"/>
  <c r="Q43" i="9" s="1"/>
  <c r="Q58" i="9" a="1"/>
  <c r="Q58" i="9" s="1"/>
  <c r="Q72" i="9" a="1"/>
  <c r="Q72" i="9" s="1"/>
  <c r="Q15" i="9" a="1"/>
  <c r="Q15" i="9" s="1"/>
  <c r="Q30" i="9" a="1"/>
  <c r="Q30" i="9" s="1"/>
  <c r="Q44" i="9" a="1"/>
  <c r="Q44" i="9" s="1"/>
  <c r="Q73" i="9" a="1"/>
  <c r="Q73" i="9" s="1"/>
  <c r="Q52" i="9" a="1"/>
  <c r="Q52" i="9" s="1"/>
  <c r="Q16" i="9" a="1"/>
  <c r="Q16" i="9" s="1"/>
  <c r="Q31" i="9" a="1"/>
  <c r="Q31" i="9" s="1"/>
  <c r="Q45" i="9" a="1"/>
  <c r="Q45" i="9" s="1"/>
  <c r="Q59" i="9" a="1"/>
  <c r="Q59" i="9" s="1"/>
  <c r="Q17" i="9" a="1"/>
  <c r="Q17" i="9" s="1"/>
  <c r="Q32" i="9" a="1"/>
  <c r="Q32" i="9" s="1"/>
  <c r="Q46" i="9" a="1"/>
  <c r="Q46" i="9" s="1"/>
  <c r="Q60" i="9" a="1"/>
  <c r="Q60" i="9" s="1"/>
  <c r="Q18" i="9" a="1"/>
  <c r="Q18" i="9" s="1"/>
  <c r="Q33" i="9" a="1"/>
  <c r="Q33" i="9" s="1"/>
  <c r="Q47" i="9" a="1"/>
  <c r="Q47" i="9" s="1"/>
  <c r="Q61" i="9" a="1"/>
  <c r="Q61" i="9" s="1"/>
  <c r="Q19" i="9" a="1"/>
  <c r="Q19" i="9" s="1"/>
  <c r="Q34" i="9" a="1"/>
  <c r="Q34" i="9" s="1"/>
  <c r="Q48" i="9" a="1"/>
  <c r="Q48" i="9" s="1"/>
  <c r="Q62" i="9" a="1"/>
  <c r="Q62" i="9" s="1"/>
  <c r="Q20" i="9" a="1"/>
  <c r="Q20" i="9" s="1"/>
  <c r="Q49" i="9" a="1"/>
  <c r="Q49" i="9" s="1"/>
  <c r="Q63" i="9" a="1"/>
  <c r="Q63" i="9" s="1"/>
  <c r="Q21" i="9" a="1"/>
  <c r="Q21" i="9" s="1"/>
  <c r="Q35" i="9" a="1"/>
  <c r="Q35" i="9" s="1"/>
  <c r="Q50" i="9" a="1"/>
  <c r="Q50" i="9" s="1"/>
  <c r="Q64" i="9" a="1"/>
  <c r="Q64" i="9" s="1"/>
  <c r="Q22" i="9" a="1"/>
  <c r="Q22" i="9" s="1"/>
  <c r="Q36" i="9" a="1"/>
  <c r="Q36" i="9" s="1"/>
  <c r="Q65" i="9" a="1"/>
  <c r="Q65" i="9" s="1"/>
  <c r="Q23" i="9" a="1"/>
  <c r="Q23" i="9" s="1"/>
  <c r="Q37" i="9" a="1"/>
  <c r="Q37" i="9" s="1"/>
  <c r="Q51" i="9" a="1"/>
  <c r="Q51" i="9" s="1"/>
  <c r="P26" i="9" a="1"/>
  <c r="P26" i="9" s="1"/>
  <c r="P41" i="9" a="1"/>
  <c r="P41" i="9" s="1"/>
  <c r="P55" i="9" a="1"/>
  <c r="P55" i="9" s="1"/>
  <c r="P69" i="9" a="1"/>
  <c r="P69" i="9" s="1"/>
  <c r="P27" i="9" a="1"/>
  <c r="P27" i="9" s="1"/>
  <c r="P42" i="9" a="1"/>
  <c r="P42" i="9" s="1"/>
  <c r="P56" i="9" a="1"/>
  <c r="P56" i="9" s="1"/>
  <c r="P70" i="9" a="1"/>
  <c r="P70" i="9" s="1"/>
  <c r="P28" i="9" a="1"/>
  <c r="P28" i="9" s="1"/>
  <c r="P43" i="9" a="1"/>
  <c r="P43" i="9" s="1"/>
  <c r="P57" i="9" a="1"/>
  <c r="P57" i="9" s="1"/>
  <c r="P71" i="9" a="1"/>
  <c r="P71" i="9" s="1"/>
  <c r="P40" i="9" a="1"/>
  <c r="P40" i="9" s="1"/>
  <c r="P29" i="9" a="1"/>
  <c r="P29" i="9" s="1"/>
  <c r="P44" i="9" a="1"/>
  <c r="P44" i="9" s="1"/>
  <c r="P58" i="9" a="1"/>
  <c r="P58" i="9" s="1"/>
  <c r="P72" i="9" a="1"/>
  <c r="P72" i="9" s="1"/>
  <c r="P14" i="9" a="1"/>
  <c r="P14" i="9" s="1"/>
  <c r="P30" i="9" a="1"/>
  <c r="P30" i="9" s="1"/>
  <c r="P59" i="9" a="1"/>
  <c r="P59" i="9" s="1"/>
  <c r="P73" i="9" a="1"/>
  <c r="P73" i="9" s="1"/>
  <c r="P15" i="9" a="1"/>
  <c r="P15" i="9" s="1"/>
  <c r="P31" i="9" a="1"/>
  <c r="P31" i="9" s="1"/>
  <c r="P45" i="9" a="1"/>
  <c r="P45" i="9" s="1"/>
  <c r="P60" i="9" a="1"/>
  <c r="P60" i="9" s="1"/>
  <c r="P54" i="9" a="1"/>
  <c r="P54" i="9" s="1"/>
  <c r="P16" i="9" a="1"/>
  <c r="P16" i="9" s="1"/>
  <c r="P32" i="9" a="1"/>
  <c r="P32" i="9" s="1"/>
  <c r="P46" i="9" a="1"/>
  <c r="P46" i="9" s="1"/>
  <c r="P17" i="9" a="1"/>
  <c r="P17" i="9" s="1"/>
  <c r="P33" i="9" a="1"/>
  <c r="P33" i="9" s="1"/>
  <c r="P47" i="9" a="1"/>
  <c r="P47" i="9" s="1"/>
  <c r="P61" i="9" a="1"/>
  <c r="P61" i="9" s="1"/>
  <c r="P18" i="9" a="1"/>
  <c r="P18" i="9" s="1"/>
  <c r="P34" i="9" a="1"/>
  <c r="P34" i="9" s="1"/>
  <c r="P48" i="9" a="1"/>
  <c r="P48" i="9" s="1"/>
  <c r="P62" i="9" a="1"/>
  <c r="P62" i="9" s="1"/>
  <c r="P19" i="9" a="1"/>
  <c r="P19" i="9" s="1"/>
  <c r="P35" i="9" a="1"/>
  <c r="P35" i="9" s="1"/>
  <c r="P49" i="9" a="1"/>
  <c r="P49" i="9" s="1"/>
  <c r="P63" i="9" a="1"/>
  <c r="P63" i="9" s="1"/>
  <c r="P20" i="9" a="1"/>
  <c r="P20" i="9" s="1"/>
  <c r="P36" i="9" a="1"/>
  <c r="P36" i="9" s="1"/>
  <c r="P50" i="9" a="1"/>
  <c r="P50" i="9" s="1"/>
  <c r="P64" i="9" a="1"/>
  <c r="P64" i="9" s="1"/>
  <c r="P21" i="9" a="1"/>
  <c r="P21" i="9" s="1"/>
  <c r="P51" i="9" a="1"/>
  <c r="P51" i="9" s="1"/>
  <c r="P65" i="9" a="1"/>
  <c r="P65" i="9" s="1"/>
  <c r="P22" i="9" a="1"/>
  <c r="P22" i="9" s="1"/>
  <c r="P37" i="9" a="1"/>
  <c r="P37" i="9" s="1"/>
  <c r="P52" i="9" a="1"/>
  <c r="P52" i="9" s="1"/>
  <c r="P66" i="9" a="1"/>
  <c r="P66" i="9" s="1"/>
  <c r="P23" i="9" a="1"/>
  <c r="P23" i="9" s="1"/>
  <c r="P38" i="9" a="1"/>
  <c r="P38" i="9" s="1"/>
  <c r="P67" i="9" a="1"/>
  <c r="P67" i="9" s="1"/>
  <c r="P24" i="9" a="1"/>
  <c r="P24" i="9" s="1"/>
  <c r="P39" i="9" a="1"/>
  <c r="P39" i="9" s="1"/>
  <c r="P53" i="9" a="1"/>
  <c r="P53" i="9" s="1"/>
  <c r="IR80" i="5" a="1"/>
  <c r="IR80" i="5" s="1"/>
  <c r="IR72" i="5" a="1"/>
  <c r="IR72" i="5" s="1"/>
  <c r="IR64" i="5" a="1"/>
  <c r="IR64" i="5" s="1"/>
  <c r="IR56" i="5" a="1"/>
  <c r="IR56" i="5" s="1"/>
  <c r="IR48" i="5" a="1"/>
  <c r="IR48" i="5" s="1"/>
  <c r="IR40" i="5" a="1"/>
  <c r="IR40" i="5" s="1"/>
  <c r="IR32" i="5" a="1"/>
  <c r="IR32" i="5" s="1"/>
  <c r="IR24" i="5" a="1"/>
  <c r="IR24" i="5" s="1"/>
  <c r="IR16" i="5" a="1"/>
  <c r="IR16" i="5" s="1"/>
  <c r="IR8" i="5" a="1"/>
  <c r="IR8" i="5" s="1"/>
  <c r="IR81" i="5" a="1"/>
  <c r="IR81" i="5" s="1"/>
  <c r="IR73" i="5" a="1"/>
  <c r="IR73" i="5" s="1"/>
  <c r="IR65" i="5" a="1"/>
  <c r="IR65" i="5" s="1"/>
  <c r="IR57" i="5" a="1"/>
  <c r="IR57" i="5" s="1"/>
  <c r="IR49" i="5" a="1"/>
  <c r="IR49" i="5" s="1"/>
  <c r="IR41" i="5" a="1"/>
  <c r="IR41" i="5" s="1"/>
  <c r="IR33" i="5" a="1"/>
  <c r="IR33" i="5" s="1"/>
  <c r="IR25" i="5" a="1"/>
  <c r="IR25" i="5" s="1"/>
  <c r="IR17" i="5" a="1"/>
  <c r="IR17" i="5" s="1"/>
  <c r="IR9" i="5" a="1"/>
  <c r="IR9" i="5" s="1"/>
  <c r="IR74" i="5" a="1"/>
  <c r="IR74" i="5" s="1"/>
  <c r="IR66" i="5" a="1"/>
  <c r="IR66" i="5" s="1"/>
  <c r="IR58" i="5" a="1"/>
  <c r="IR58" i="5" s="1"/>
  <c r="IR50" i="5" a="1"/>
  <c r="IR50" i="5" s="1"/>
  <c r="IR42" i="5" a="1"/>
  <c r="IR42" i="5" s="1"/>
  <c r="IR34" i="5" a="1"/>
  <c r="IR34" i="5" s="1"/>
  <c r="IR26" i="5" a="1"/>
  <c r="IR26" i="5" s="1"/>
  <c r="IR18" i="5" a="1"/>
  <c r="IR18" i="5" s="1"/>
  <c r="IR10" i="5" a="1"/>
  <c r="IR10" i="5" s="1"/>
  <c r="IR75" i="5" a="1"/>
  <c r="IR75" i="5" s="1"/>
  <c r="IR67" i="5" a="1"/>
  <c r="IR67" i="5" s="1"/>
  <c r="IR59" i="5" a="1"/>
  <c r="IR59" i="5" s="1"/>
  <c r="IR51" i="5" a="1"/>
  <c r="IR51" i="5" s="1"/>
  <c r="IR43" i="5" a="1"/>
  <c r="IR43" i="5" s="1"/>
  <c r="IR35" i="5" a="1"/>
  <c r="IR35" i="5" s="1"/>
  <c r="IR27" i="5" a="1"/>
  <c r="IR27" i="5" s="1"/>
  <c r="IR19" i="5" a="1"/>
  <c r="IR19" i="5" s="1"/>
  <c r="IR11" i="5" a="1"/>
  <c r="IR11" i="5" s="1"/>
  <c r="FY79" i="5" a="1"/>
  <c r="FY79" i="5" s="1"/>
  <c r="FY71" i="5" a="1"/>
  <c r="FY71" i="5" s="1"/>
  <c r="IR5" i="5" a="1"/>
  <c r="IR5" i="5" s="1"/>
  <c r="IR76" i="5" a="1"/>
  <c r="IR76" i="5" s="1"/>
  <c r="IR68" i="5" a="1"/>
  <c r="IR68" i="5" s="1"/>
  <c r="IR60" i="5" a="1"/>
  <c r="IR60" i="5" s="1"/>
  <c r="IR52" i="5" a="1"/>
  <c r="IR52" i="5" s="1"/>
  <c r="IR44" i="5" a="1"/>
  <c r="IR44" i="5" s="1"/>
  <c r="IR36" i="5" a="1"/>
  <c r="IR36" i="5" s="1"/>
  <c r="IR28" i="5" a="1"/>
  <c r="IR28" i="5" s="1"/>
  <c r="IR20" i="5" a="1"/>
  <c r="IR20" i="5" s="1"/>
  <c r="IR12" i="5" a="1"/>
  <c r="IR12" i="5" s="1"/>
  <c r="IR77" i="5" a="1"/>
  <c r="IR77" i="5" s="1"/>
  <c r="IR69" i="5" a="1"/>
  <c r="IR69" i="5" s="1"/>
  <c r="IR61" i="5" a="1"/>
  <c r="IR61" i="5" s="1"/>
  <c r="IR53" i="5" a="1"/>
  <c r="IR53" i="5" s="1"/>
  <c r="IR45" i="5" a="1"/>
  <c r="IR45" i="5" s="1"/>
  <c r="IR37" i="5" a="1"/>
  <c r="IR37" i="5" s="1"/>
  <c r="IR29" i="5" a="1"/>
  <c r="IR29" i="5" s="1"/>
  <c r="IR21" i="5" a="1"/>
  <c r="IR21" i="5" s="1"/>
  <c r="IR13" i="5" a="1"/>
  <c r="IR13" i="5" s="1"/>
  <c r="FY77" i="5" a="1"/>
  <c r="FY77" i="5" s="1"/>
  <c r="FY69" i="5" a="1"/>
  <c r="FY69" i="5" s="1"/>
  <c r="FY61" i="5" a="1"/>
  <c r="FY61" i="5" s="1"/>
  <c r="FY53" i="5" a="1"/>
  <c r="FY53" i="5" s="1"/>
  <c r="FY45" i="5" a="1"/>
  <c r="FY45" i="5" s="1"/>
  <c r="FY37" i="5" a="1"/>
  <c r="FY37" i="5" s="1"/>
  <c r="FY29" i="5" a="1"/>
  <c r="FY29" i="5" s="1"/>
  <c r="IR78" i="5" a="1"/>
  <c r="IR78" i="5" s="1"/>
  <c r="IR70" i="5" a="1"/>
  <c r="IR70" i="5" s="1"/>
  <c r="IR62" i="5" a="1"/>
  <c r="IR62" i="5" s="1"/>
  <c r="IR54" i="5" a="1"/>
  <c r="IR54" i="5" s="1"/>
  <c r="IR46" i="5" a="1"/>
  <c r="IR46" i="5" s="1"/>
  <c r="IR38" i="5" a="1"/>
  <c r="IR38" i="5" s="1"/>
  <c r="IR30" i="5" a="1"/>
  <c r="IR30" i="5" s="1"/>
  <c r="IR22" i="5" a="1"/>
  <c r="IR22" i="5" s="1"/>
  <c r="IR14" i="5" a="1"/>
  <c r="IR14" i="5" s="1"/>
  <c r="IR6" i="5" a="1"/>
  <c r="IR6" i="5" s="1"/>
  <c r="HE69" i="5" a="1"/>
  <c r="HE69" i="5" s="1"/>
  <c r="HE53" i="5" a="1"/>
  <c r="HE53" i="5" s="1"/>
  <c r="HE37" i="5" a="1"/>
  <c r="HE37" i="5" s="1"/>
  <c r="HE74" i="5" a="1"/>
  <c r="HE74" i="5" s="1"/>
  <c r="HE58" i="5" a="1"/>
  <c r="HE58" i="5" s="1"/>
  <c r="HE42" i="5" a="1"/>
  <c r="HE42" i="5" s="1"/>
  <c r="HE26" i="5" a="1"/>
  <c r="HE26" i="5" s="1"/>
  <c r="HE10" i="5" a="1"/>
  <c r="HE10" i="5" s="1"/>
  <c r="HE5" i="5" a="1"/>
  <c r="HE5" i="5" s="1"/>
  <c r="HE21" i="5" a="1"/>
  <c r="HE21" i="5" s="1"/>
  <c r="HE81" i="5" a="1"/>
  <c r="HE81" i="5" s="1"/>
  <c r="HE65" i="5" a="1"/>
  <c r="HE65" i="5" s="1"/>
  <c r="HE49" i="5" a="1"/>
  <c r="HE49" i="5" s="1"/>
  <c r="HE33" i="5" a="1"/>
  <c r="HE33" i="5" s="1"/>
  <c r="HE17" i="5" a="1"/>
  <c r="HE17" i="5" s="1"/>
  <c r="HE68" i="5" a="1"/>
  <c r="HE68" i="5" s="1"/>
  <c r="HE52" i="5" a="1"/>
  <c r="HE52" i="5" s="1"/>
  <c r="HE36" i="5" a="1"/>
  <c r="HE36" i="5" s="1"/>
  <c r="HE20" i="5" a="1"/>
  <c r="HE20" i="5" s="1"/>
  <c r="HE71" i="5" a="1"/>
  <c r="HE71" i="5" s="1"/>
  <c r="HE55" i="5" a="1"/>
  <c r="HE55" i="5" s="1"/>
  <c r="HE39" i="5" a="1"/>
  <c r="HE39" i="5" s="1"/>
  <c r="HE23" i="5" a="1"/>
  <c r="HE23" i="5" s="1"/>
  <c r="HE7" i="5" a="1"/>
  <c r="HE7" i="5" s="1"/>
  <c r="HE77" i="5" a="1"/>
  <c r="HE77" i="5" s="1"/>
  <c r="HE13" i="5" a="1"/>
  <c r="HE13" i="5" s="1"/>
  <c r="HE80" i="5" a="1"/>
  <c r="HE80" i="5" s="1"/>
  <c r="HE64" i="5" a="1"/>
  <c r="HE64" i="5" s="1"/>
  <c r="HE48" i="5" a="1"/>
  <c r="HE48" i="5" s="1"/>
  <c r="HE32" i="5" a="1"/>
  <c r="HE32" i="5" s="1"/>
  <c r="HE16" i="5" a="1"/>
  <c r="HE16" i="5" s="1"/>
  <c r="HE29" i="5" a="1"/>
  <c r="HE29" i="5" s="1"/>
  <c r="HE67" i="5" a="1"/>
  <c r="HE67" i="5" s="1"/>
  <c r="HE51" i="5" a="1"/>
  <c r="HE51" i="5" s="1"/>
  <c r="HE35" i="5" a="1"/>
  <c r="HE35" i="5" s="1"/>
  <c r="HE19" i="5" a="1"/>
  <c r="HE19" i="5" s="1"/>
  <c r="HE70" i="5" a="1"/>
  <c r="HE70" i="5" s="1"/>
  <c r="HE54" i="5" a="1"/>
  <c r="HE54" i="5" s="1"/>
  <c r="HE38" i="5" a="1"/>
  <c r="HE38" i="5" s="1"/>
  <c r="HE22" i="5" a="1"/>
  <c r="HE22" i="5" s="1"/>
  <c r="HE6" i="5" a="1"/>
  <c r="HE6" i="5" s="1"/>
  <c r="HE45" i="5" a="1"/>
  <c r="HE45" i="5" s="1"/>
  <c r="HE73" i="5" a="1"/>
  <c r="HE73" i="5" s="1"/>
  <c r="HE57" i="5" a="1"/>
  <c r="HE57" i="5" s="1"/>
  <c r="HE41" i="5" a="1"/>
  <c r="HE41" i="5" s="1"/>
  <c r="HE25" i="5" a="1"/>
  <c r="HE25" i="5" s="1"/>
  <c r="HE9" i="5" a="1"/>
  <c r="HE9" i="5" s="1"/>
  <c r="HE61" i="5" a="1"/>
  <c r="HE61" i="5" s="1"/>
  <c r="HE76" i="5" a="1"/>
  <c r="HE76" i="5" s="1"/>
  <c r="HE60" i="5" a="1"/>
  <c r="HE60" i="5" s="1"/>
  <c r="HE44" i="5" a="1"/>
  <c r="HE44" i="5" s="1"/>
  <c r="HE28" i="5" a="1"/>
  <c r="HE28" i="5" s="1"/>
  <c r="HE12" i="5" a="1"/>
  <c r="HE12" i="5" s="1"/>
  <c r="HE79" i="5" a="1"/>
  <c r="HE79" i="5" s="1"/>
  <c r="HE63" i="5" a="1"/>
  <c r="HE63" i="5" s="1"/>
  <c r="HE47" i="5" a="1"/>
  <c r="HE47" i="5" s="1"/>
  <c r="HE31" i="5" a="1"/>
  <c r="HE31" i="5" s="1"/>
  <c r="HE15" i="5" a="1"/>
  <c r="HE15" i="5" s="1"/>
  <c r="HE66" i="5" a="1"/>
  <c r="HE66" i="5" s="1"/>
  <c r="HE50" i="5" a="1"/>
  <c r="HE50" i="5" s="1"/>
  <c r="HE34" i="5" a="1"/>
  <c r="HE34" i="5" s="1"/>
  <c r="HE18" i="5" a="1"/>
  <c r="HE18" i="5" s="1"/>
  <c r="HE72" i="5" a="1"/>
  <c r="HE72" i="5" s="1"/>
  <c r="HE56" i="5" a="1"/>
  <c r="HE56" i="5" s="1"/>
  <c r="HE40" i="5" a="1"/>
  <c r="HE40" i="5" s="1"/>
  <c r="HE24" i="5" a="1"/>
  <c r="HE24" i="5" s="1"/>
  <c r="HE8" i="5" a="1"/>
  <c r="HE8" i="5" s="1"/>
  <c r="GM81" i="5" a="1"/>
  <c r="GM81" i="5" s="1"/>
  <c r="GM79" i="5" a="1"/>
  <c r="GM79" i="5" s="1"/>
  <c r="GM77" i="5" a="1"/>
  <c r="GM77" i="5" s="1"/>
  <c r="GM75" i="5" a="1"/>
  <c r="GM75" i="5" s="1"/>
  <c r="GM73" i="5" a="1"/>
  <c r="GM73" i="5" s="1"/>
  <c r="GM71" i="5" a="1"/>
  <c r="GM71" i="5" s="1"/>
  <c r="GM69" i="5" a="1"/>
  <c r="GM69" i="5" s="1"/>
  <c r="GM67" i="5" a="1"/>
  <c r="GM67" i="5" s="1"/>
  <c r="GM65" i="5" a="1"/>
  <c r="GM65" i="5" s="1"/>
  <c r="GM63" i="5" a="1"/>
  <c r="GM63" i="5" s="1"/>
  <c r="GM61" i="5" a="1"/>
  <c r="GM61" i="5" s="1"/>
  <c r="GM59" i="5" a="1"/>
  <c r="GM59" i="5" s="1"/>
  <c r="GM57" i="5" a="1"/>
  <c r="GM57" i="5" s="1"/>
  <c r="GM55" i="5" a="1"/>
  <c r="GM55" i="5" s="1"/>
  <c r="GM53" i="5" a="1"/>
  <c r="GM53" i="5" s="1"/>
  <c r="GM51" i="5" a="1"/>
  <c r="GM51" i="5" s="1"/>
  <c r="GM49" i="5" a="1"/>
  <c r="GM49" i="5" s="1"/>
  <c r="GM47" i="5" a="1"/>
  <c r="GM47" i="5" s="1"/>
  <c r="GM45" i="5" a="1"/>
  <c r="GM45" i="5" s="1"/>
  <c r="GM43" i="5" a="1"/>
  <c r="GM43" i="5" s="1"/>
  <c r="GM41" i="5" a="1"/>
  <c r="GM41" i="5" s="1"/>
  <c r="GM39" i="5" a="1"/>
  <c r="GM39" i="5" s="1"/>
  <c r="GM37" i="5" a="1"/>
  <c r="GM37" i="5" s="1"/>
  <c r="GM35" i="5" a="1"/>
  <c r="GM35" i="5" s="1"/>
  <c r="GM33" i="5" a="1"/>
  <c r="GM33" i="5" s="1"/>
  <c r="GM31" i="5" a="1"/>
  <c r="GM31" i="5" s="1"/>
  <c r="GM29" i="5" a="1"/>
  <c r="GM29" i="5" s="1"/>
  <c r="GM27" i="5" a="1"/>
  <c r="GM27" i="5" s="1"/>
  <c r="GM25" i="5" a="1"/>
  <c r="GM25" i="5" s="1"/>
  <c r="GM23" i="5" a="1"/>
  <c r="GM23" i="5" s="1"/>
  <c r="GM21" i="5" a="1"/>
  <c r="GM21" i="5" s="1"/>
  <c r="GM19" i="5" a="1"/>
  <c r="GM19" i="5" s="1"/>
  <c r="GM17" i="5" a="1"/>
  <c r="GM17" i="5" s="1"/>
  <c r="HE75" i="5" a="1"/>
  <c r="HE75" i="5" s="1"/>
  <c r="HE59" i="5" a="1"/>
  <c r="HE59" i="5" s="1"/>
  <c r="HE43" i="5" a="1"/>
  <c r="HE43" i="5" s="1"/>
  <c r="HE27" i="5" a="1"/>
  <c r="HE27" i="5" s="1"/>
  <c r="HE11" i="5" a="1"/>
  <c r="HE11" i="5" s="1"/>
  <c r="HE78" i="5" a="1"/>
  <c r="HE78" i="5" s="1"/>
  <c r="HE62" i="5" a="1"/>
  <c r="HE62" i="5" s="1"/>
  <c r="HE46" i="5" a="1"/>
  <c r="HE46" i="5" s="1"/>
  <c r="HE30" i="5" a="1"/>
  <c r="HE30" i="5" s="1"/>
  <c r="HE14" i="5" a="1"/>
  <c r="HE14" i="5" s="1"/>
  <c r="FY21" i="5" a="1"/>
  <c r="FY21" i="5" s="1"/>
  <c r="GM15" i="5" a="1"/>
  <c r="GM15" i="5" s="1"/>
  <c r="GM13" i="5" a="1"/>
  <c r="GM13" i="5" s="1"/>
  <c r="GM11" i="5" a="1"/>
  <c r="GM11" i="5" s="1"/>
  <c r="GM80" i="5" a="1"/>
  <c r="GM80" i="5" s="1"/>
  <c r="GM78" i="5" a="1"/>
  <c r="GM78" i="5" s="1"/>
  <c r="GM76" i="5" a="1"/>
  <c r="GM76" i="5" s="1"/>
  <c r="GM74" i="5" a="1"/>
  <c r="GM74" i="5" s="1"/>
  <c r="GM72" i="5" a="1"/>
  <c r="GM72" i="5" s="1"/>
  <c r="GM70" i="5" a="1"/>
  <c r="GM70" i="5" s="1"/>
  <c r="GM68" i="5" a="1"/>
  <c r="GM68" i="5" s="1"/>
  <c r="GM66" i="5" a="1"/>
  <c r="GM66" i="5" s="1"/>
  <c r="GM64" i="5" a="1"/>
  <c r="GM64" i="5" s="1"/>
  <c r="GM62" i="5" a="1"/>
  <c r="GM62" i="5" s="1"/>
  <c r="GM60" i="5" a="1"/>
  <c r="GM60" i="5" s="1"/>
  <c r="GM58" i="5" a="1"/>
  <c r="GM58" i="5" s="1"/>
  <c r="GM56" i="5" a="1"/>
  <c r="GM56" i="5" s="1"/>
  <c r="GM54" i="5" a="1"/>
  <c r="GM54" i="5" s="1"/>
  <c r="GM52" i="5" a="1"/>
  <c r="GM52" i="5" s="1"/>
  <c r="GM50" i="5" a="1"/>
  <c r="GM50" i="5" s="1"/>
  <c r="GM48" i="5" a="1"/>
  <c r="GM48" i="5" s="1"/>
  <c r="GM46" i="5" a="1"/>
  <c r="GM46" i="5" s="1"/>
  <c r="GM44" i="5" a="1"/>
  <c r="GM44" i="5" s="1"/>
  <c r="GM42" i="5" a="1"/>
  <c r="GM42" i="5" s="1"/>
  <c r="GM40" i="5" a="1"/>
  <c r="GM40" i="5" s="1"/>
  <c r="GM38" i="5" a="1"/>
  <c r="GM38" i="5" s="1"/>
  <c r="GM36" i="5" a="1"/>
  <c r="GM36" i="5" s="1"/>
  <c r="GM34" i="5" a="1"/>
  <c r="GM34" i="5" s="1"/>
  <c r="GM32" i="5" a="1"/>
  <c r="GM32" i="5" s="1"/>
  <c r="GM30" i="5" a="1"/>
  <c r="GM30" i="5" s="1"/>
  <c r="GM28" i="5" a="1"/>
  <c r="GM28" i="5" s="1"/>
  <c r="GM26" i="5" a="1"/>
  <c r="GM26" i="5" s="1"/>
  <c r="GM24" i="5" a="1"/>
  <c r="GM24" i="5" s="1"/>
  <c r="GM22" i="5" a="1"/>
  <c r="GM22" i="5" s="1"/>
  <c r="GM20" i="5" a="1"/>
  <c r="GM20" i="5" s="1"/>
  <c r="GM18" i="5" a="1"/>
  <c r="GM18" i="5" s="1"/>
  <c r="GM16" i="5" a="1"/>
  <c r="GM16" i="5" s="1"/>
  <c r="GM14" i="5" a="1"/>
  <c r="GM14" i="5" s="1"/>
  <c r="GM12" i="5" a="1"/>
  <c r="GM12" i="5" s="1"/>
  <c r="GM10" i="5" a="1"/>
  <c r="GM10" i="5" s="1"/>
  <c r="GM8" i="5" a="1"/>
  <c r="GM8" i="5" s="1"/>
  <c r="GM6" i="5" a="1"/>
  <c r="GM6" i="5" s="1"/>
  <c r="FY63" i="5" a="1"/>
  <c r="FY63" i="5" s="1"/>
  <c r="FY55" i="5" a="1"/>
  <c r="FY55" i="5" s="1"/>
  <c r="FY47" i="5" a="1"/>
  <c r="FY47" i="5" s="1"/>
  <c r="GM9" i="5" a="1"/>
  <c r="GM9" i="5" s="1"/>
  <c r="GM7" i="5" a="1"/>
  <c r="GM7" i="5" s="1"/>
  <c r="GM5" i="5" a="1"/>
  <c r="GM5" i="5" s="1"/>
  <c r="FY6" i="5" a="1"/>
  <c r="FY6" i="5" s="1"/>
  <c r="FY39" i="5" a="1"/>
  <c r="FY39" i="5" s="1"/>
  <c r="FY31" i="5" a="1"/>
  <c r="FY31" i="5" s="1"/>
  <c r="FY23" i="5" a="1"/>
  <c r="FY23" i="5" s="1"/>
  <c r="FY15" i="5" a="1"/>
  <c r="FY15" i="5" s="1"/>
  <c r="FY7" i="5" a="1"/>
  <c r="FY7" i="5" s="1"/>
  <c r="FY13" i="5" a="1"/>
  <c r="FY13" i="5" s="1"/>
  <c r="FY75" i="5" a="1"/>
  <c r="FY75" i="5" s="1"/>
  <c r="FY67" i="5" a="1"/>
  <c r="FY67" i="5" s="1"/>
  <c r="FY59" i="5" a="1"/>
  <c r="FY59" i="5" s="1"/>
  <c r="FY5" i="5" a="1"/>
  <c r="FY5" i="5" s="1"/>
  <c r="FY76" i="5" a="1"/>
  <c r="FY76" i="5" s="1"/>
  <c r="FY68" i="5" a="1"/>
  <c r="FY68" i="5" s="1"/>
  <c r="FY60" i="5" a="1"/>
  <c r="FY60" i="5" s="1"/>
  <c r="FY52" i="5" a="1"/>
  <c r="FY52" i="5" s="1"/>
  <c r="FY44" i="5" a="1"/>
  <c r="FY44" i="5" s="1"/>
  <c r="FY36" i="5" a="1"/>
  <c r="FY36" i="5" s="1"/>
  <c r="FY28" i="5" a="1"/>
  <c r="FY28" i="5" s="1"/>
  <c r="FY20" i="5" a="1"/>
  <c r="FY20" i="5" s="1"/>
  <c r="FY12" i="5" a="1"/>
  <c r="FY12" i="5" s="1"/>
  <c r="FY51" i="5" a="1"/>
  <c r="FY51" i="5" s="1"/>
  <c r="FY43" i="5" a="1"/>
  <c r="FY43" i="5" s="1"/>
  <c r="FY35" i="5" a="1"/>
  <c r="FY35" i="5" s="1"/>
  <c r="FY27" i="5" a="1"/>
  <c r="FY27" i="5" s="1"/>
  <c r="FY19" i="5" a="1"/>
  <c r="FY19" i="5" s="1"/>
  <c r="FY11" i="5" a="1"/>
  <c r="FY11" i="5" s="1"/>
  <c r="FY74" i="5" a="1"/>
  <c r="FY74" i="5" s="1"/>
  <c r="FY66" i="5" a="1"/>
  <c r="FY66" i="5" s="1"/>
  <c r="FY58" i="5" a="1"/>
  <c r="FY58" i="5" s="1"/>
  <c r="FY50" i="5" a="1"/>
  <c r="FY50" i="5" s="1"/>
  <c r="FY42" i="5" a="1"/>
  <c r="FY42" i="5" s="1"/>
  <c r="FY34" i="5" a="1"/>
  <c r="FY34" i="5" s="1"/>
  <c r="FY26" i="5" a="1"/>
  <c r="FY26" i="5" s="1"/>
  <c r="FY18" i="5" a="1"/>
  <c r="FY18" i="5" s="1"/>
  <c r="FY10" i="5" a="1"/>
  <c r="FY10" i="5" s="1"/>
  <c r="FY81" i="5" a="1"/>
  <c r="FY81" i="5" s="1"/>
  <c r="FY73" i="5" a="1"/>
  <c r="FY73" i="5" s="1"/>
  <c r="FY65" i="5" a="1"/>
  <c r="FY65" i="5" s="1"/>
  <c r="FY57" i="5" a="1"/>
  <c r="FY57" i="5" s="1"/>
  <c r="FY49" i="5" a="1"/>
  <c r="FY49" i="5" s="1"/>
  <c r="FY41" i="5" a="1"/>
  <c r="FY41" i="5" s="1"/>
  <c r="FY33" i="5" a="1"/>
  <c r="FY33" i="5" s="1"/>
  <c r="FY25" i="5" a="1"/>
  <c r="FY25" i="5" s="1"/>
  <c r="FY17" i="5" a="1"/>
  <c r="FY17" i="5" s="1"/>
  <c r="FY9" i="5" a="1"/>
  <c r="FY9" i="5" s="1"/>
  <c r="FY80" i="5" a="1"/>
  <c r="FY80" i="5" s="1"/>
  <c r="FY72" i="5" a="1"/>
  <c r="FY72" i="5" s="1"/>
  <c r="FY64" i="5" a="1"/>
  <c r="FY64" i="5" s="1"/>
  <c r="FY56" i="5" a="1"/>
  <c r="FY56" i="5" s="1"/>
  <c r="FY48" i="5" a="1"/>
  <c r="FY48" i="5" s="1"/>
  <c r="FY40" i="5" a="1"/>
  <c r="FY40" i="5" s="1"/>
  <c r="FY32" i="5" a="1"/>
  <c r="FY32" i="5" s="1"/>
  <c r="FY24" i="5" a="1"/>
  <c r="FY24" i="5" s="1"/>
  <c r="FY16" i="5" a="1"/>
  <c r="FY16" i="5" s="1"/>
  <c r="FY8" i="5" a="1"/>
  <c r="FY8" i="5" s="1"/>
  <c r="FQ78" i="5" a="1"/>
  <c r="FQ78" i="5" s="1"/>
  <c r="FQ70" i="5" a="1"/>
  <c r="FQ70" i="5" s="1"/>
  <c r="FQ62" i="5" a="1"/>
  <c r="FQ62" i="5" s="1"/>
  <c r="FQ54" i="5" a="1"/>
  <c r="FQ54" i="5" s="1"/>
  <c r="FQ46" i="5" a="1"/>
  <c r="FQ46" i="5" s="1"/>
  <c r="FQ38" i="5" a="1"/>
  <c r="FQ38" i="5" s="1"/>
  <c r="FQ30" i="5" a="1"/>
  <c r="FQ30" i="5" s="1"/>
  <c r="FQ22" i="5" a="1"/>
  <c r="FQ22" i="5" s="1"/>
  <c r="FQ14" i="5" a="1"/>
  <c r="FQ14" i="5" s="1"/>
  <c r="FQ6" i="5" a="1"/>
  <c r="FQ6" i="5" s="1"/>
  <c r="FQ76" i="5" a="1"/>
  <c r="FQ76" i="5" s="1"/>
  <c r="FQ68" i="5" a="1"/>
  <c r="FQ68" i="5" s="1"/>
  <c r="FQ60" i="5" a="1"/>
  <c r="FQ60" i="5" s="1"/>
  <c r="FQ52" i="5" a="1"/>
  <c r="FQ52" i="5" s="1"/>
  <c r="FQ44" i="5" a="1"/>
  <c r="FQ44" i="5" s="1"/>
  <c r="FQ36" i="5" a="1"/>
  <c r="FQ36" i="5" s="1"/>
  <c r="FQ28" i="5" a="1"/>
  <c r="FQ28" i="5" s="1"/>
  <c r="FQ10" i="5" a="1"/>
  <c r="FQ10" i="5" s="1"/>
  <c r="FQ20" i="5" a="1"/>
  <c r="FQ20" i="5" s="1"/>
  <c r="FQ75" i="5" a="1"/>
  <c r="FQ75" i="5" s="1"/>
  <c r="FQ67" i="5" a="1"/>
  <c r="FQ67" i="5" s="1"/>
  <c r="FQ59" i="5" a="1"/>
  <c r="FQ59" i="5" s="1"/>
  <c r="FQ51" i="5" a="1"/>
  <c r="FQ51" i="5" s="1"/>
  <c r="FQ43" i="5" a="1"/>
  <c r="FQ43" i="5" s="1"/>
  <c r="FQ35" i="5" a="1"/>
  <c r="FQ35" i="5" s="1"/>
  <c r="FQ27" i="5" a="1"/>
  <c r="FQ27" i="5" s="1"/>
  <c r="FQ19" i="5" a="1"/>
  <c r="FQ19" i="5" s="1"/>
  <c r="FQ55" i="5" a="1"/>
  <c r="FQ55" i="5" s="1"/>
  <c r="FQ71" i="5" a="1"/>
  <c r="FQ71" i="5" s="1"/>
  <c r="FQ7" i="5" a="1"/>
  <c r="FQ7" i="5" s="1"/>
  <c r="FQ47" i="5" a="1"/>
  <c r="FQ47" i="5" s="1"/>
  <c r="FQ79" i="5" a="1"/>
  <c r="FQ79" i="5" s="1"/>
  <c r="FQ31" i="5" a="1"/>
  <c r="FQ31" i="5" s="1"/>
  <c r="FQ77" i="5" a="1"/>
  <c r="FQ77" i="5" s="1"/>
  <c r="FQ69" i="5" a="1"/>
  <c r="FQ69" i="5" s="1"/>
  <c r="FQ61" i="5" a="1"/>
  <c r="FQ61" i="5" s="1"/>
  <c r="FQ53" i="5" a="1"/>
  <c r="FQ53" i="5" s="1"/>
  <c r="FQ45" i="5" a="1"/>
  <c r="FQ45" i="5" s="1"/>
  <c r="FQ37" i="5" a="1"/>
  <c r="FQ37" i="5" s="1"/>
  <c r="FQ29" i="5" a="1"/>
  <c r="FQ29" i="5" s="1"/>
  <c r="FQ21" i="5" a="1"/>
  <c r="FQ21" i="5" s="1"/>
  <c r="FQ13" i="5" a="1"/>
  <c r="FQ13" i="5" s="1"/>
  <c r="FQ63" i="5" a="1"/>
  <c r="FQ63" i="5" s="1"/>
  <c r="FQ15" i="5" a="1"/>
  <c r="FQ15" i="5" s="1"/>
  <c r="FQ12" i="5" a="1"/>
  <c r="FQ12" i="5" s="1"/>
  <c r="FQ39" i="5" a="1"/>
  <c r="FQ39" i="5" s="1"/>
  <c r="FQ23" i="5" a="1"/>
  <c r="FQ23" i="5" s="1"/>
  <c r="FQ11" i="5" a="1"/>
  <c r="FQ11" i="5" s="1"/>
  <c r="FQ5" i="5" a="1"/>
  <c r="FQ5" i="5" s="1"/>
  <c r="FE73" i="5" a="1"/>
  <c r="FE73" i="5" s="1"/>
  <c r="FE60" i="5" a="1"/>
  <c r="FE60" i="5" s="1"/>
  <c r="FE28" i="5" a="1"/>
  <c r="FE28" i="5" s="1"/>
  <c r="FE5" i="5" a="1"/>
  <c r="FE5" i="5" s="1"/>
  <c r="FE20" i="5" a="1"/>
  <c r="FE20" i="5" s="1"/>
  <c r="FE62" i="5" a="1"/>
  <c r="FE62" i="5" s="1"/>
  <c r="FE46" i="5" a="1"/>
  <c r="FE46" i="5" s="1"/>
  <c r="FE30" i="5" a="1"/>
  <c r="FE30" i="5" s="1"/>
  <c r="FE6" i="5" a="1"/>
  <c r="FE6" i="5" s="1"/>
  <c r="FE38" i="5" a="1"/>
  <c r="FE38" i="5" s="1"/>
  <c r="FE22" i="5" a="1"/>
  <c r="FE22" i="5" s="1"/>
  <c r="FE71" i="5" a="1"/>
  <c r="FE71" i="5" s="1"/>
  <c r="FE70" i="5" a="1"/>
  <c r="FE70" i="5" s="1"/>
  <c r="FE14" i="5" a="1"/>
  <c r="FE14" i="5" s="1"/>
  <c r="FE47" i="5" a="1"/>
  <c r="FE47" i="5" s="1"/>
  <c r="FE29" i="5" a="1"/>
  <c r="FE29" i="5" s="1"/>
  <c r="FE72" i="5" a="1"/>
  <c r="FE72" i="5" s="1"/>
  <c r="FE80" i="5" a="1"/>
  <c r="FE80" i="5" s="1"/>
  <c r="FE66" i="5" a="1"/>
  <c r="FE66" i="5" s="1"/>
  <c r="FE64" i="5" a="1"/>
  <c r="FE64" i="5" s="1"/>
  <c r="FE56" i="5" a="1"/>
  <c r="FE56" i="5" s="1"/>
  <c r="FE48" i="5" a="1"/>
  <c r="FE48" i="5" s="1"/>
  <c r="FE40" i="5" a="1"/>
  <c r="FE40" i="5" s="1"/>
  <c r="FE37" i="5" a="1"/>
  <c r="FE37" i="5" s="1"/>
  <c r="FE32" i="5" a="1"/>
  <c r="FE32" i="5" s="1"/>
  <c r="FE24" i="5" a="1"/>
  <c r="FE24" i="5" s="1"/>
  <c r="FE18" i="5" a="1"/>
  <c r="FE18" i="5" s="1"/>
  <c r="FE16" i="5" a="1"/>
  <c r="FE16" i="5" s="1"/>
  <c r="FE8" i="5" a="1"/>
  <c r="FE8" i="5" s="1"/>
  <c r="FE58" i="5" a="1"/>
  <c r="FE58" i="5" s="1"/>
  <c r="FE45" i="5" a="1"/>
  <c r="FE45" i="5" s="1"/>
  <c r="FE42" i="5" a="1"/>
  <c r="FE42" i="5" s="1"/>
  <c r="FE34" i="5" a="1"/>
  <c r="FE34" i="5" s="1"/>
  <c r="FE13" i="5" a="1"/>
  <c r="FE13" i="5" s="1"/>
  <c r="FE77" i="5" a="1"/>
  <c r="FE77" i="5" s="1"/>
  <c r="FE69" i="5" a="1"/>
  <c r="FE69" i="5" s="1"/>
  <c r="FE61" i="5" a="1"/>
  <c r="FE61" i="5" s="1"/>
  <c r="FE53" i="5" a="1"/>
  <c r="FE53" i="5" s="1"/>
  <c r="FE21" i="5" a="1"/>
  <c r="FE21" i="5" s="1"/>
  <c r="FE10" i="5" a="1"/>
  <c r="FE10" i="5" s="1"/>
  <c r="FE75" i="5" a="1"/>
  <c r="FE75" i="5" s="1"/>
  <c r="FE51" i="5" a="1"/>
  <c r="FE51" i="5" s="1"/>
  <c r="FE35" i="5" a="1"/>
  <c r="FE35" i="5" s="1"/>
  <c r="FE74" i="5" a="1"/>
  <c r="FE74" i="5" s="1"/>
  <c r="FE81" i="5" a="1"/>
  <c r="FE81" i="5" s="1"/>
  <c r="FE65" i="5" a="1"/>
  <c r="FE65" i="5" s="1"/>
  <c r="FE25" i="5" a="1"/>
  <c r="FE25" i="5" s="1"/>
  <c r="FE7" i="5" a="1"/>
  <c r="FE7" i="5" s="1"/>
  <c r="FE76" i="5" a="1"/>
  <c r="FE76" i="5" s="1"/>
  <c r="FE68" i="5" a="1"/>
  <c r="FE68" i="5" s="1"/>
  <c r="FE52" i="5" a="1"/>
  <c r="FE52" i="5" s="1"/>
  <c r="FE44" i="5" a="1"/>
  <c r="FE44" i="5" s="1"/>
  <c r="FE36" i="5" a="1"/>
  <c r="FE36" i="5" s="1"/>
  <c r="FE33" i="5" a="1"/>
  <c r="FE33" i="5" s="1"/>
  <c r="FE11" i="5" a="1"/>
  <c r="FE11" i="5" s="1"/>
  <c r="FE50" i="5" a="1"/>
  <c r="FE50" i="5" s="1"/>
  <c r="FE79" i="5" a="1"/>
  <c r="FE79" i="5" s="1"/>
  <c r="FE63" i="5" a="1"/>
  <c r="FE63" i="5" s="1"/>
  <c r="FE23" i="5" a="1"/>
  <c r="FE23" i="5" s="1"/>
  <c r="FE12" i="5" a="1"/>
  <c r="FE12" i="5" s="1"/>
  <c r="FE78" i="5" a="1"/>
  <c r="FE78" i="5" s="1"/>
  <c r="FE41" i="5" a="1"/>
  <c r="FE41" i="5" s="1"/>
  <c r="FE67" i="5" a="1"/>
  <c r="FE67" i="5" s="1"/>
  <c r="FE43" i="5" a="1"/>
  <c r="FE43" i="5" s="1"/>
  <c r="FE27" i="5" a="1"/>
  <c r="FE27" i="5" s="1"/>
  <c r="FE39" i="5" a="1"/>
  <c r="FE39" i="5" s="1"/>
  <c r="FE15" i="5" a="1"/>
  <c r="FE15" i="5" s="1"/>
  <c r="FE54" i="5" a="1"/>
  <c r="FE54" i="5" s="1"/>
  <c r="FE57" i="5" a="1"/>
  <c r="FE57" i="5" s="1"/>
  <c r="FE49" i="5" a="1"/>
  <c r="FE49" i="5" s="1"/>
  <c r="FE9" i="5" a="1"/>
  <c r="FE9" i="5" s="1"/>
  <c r="FE59" i="5" a="1"/>
  <c r="FE59" i="5" s="1"/>
  <c r="FE19" i="5" a="1"/>
  <c r="FE19" i="5" s="1"/>
  <c r="FE26" i="5" a="1"/>
  <c r="FE26" i="5" s="1"/>
  <c r="FE55" i="5" a="1"/>
  <c r="FE55" i="5" s="1"/>
  <c r="FE31" i="5" a="1"/>
  <c r="FE31" i="5" s="1"/>
  <c r="FE17" i="5" a="1"/>
  <c r="FE17" i="5" s="1"/>
  <c r="CX67" i="5" a="1"/>
  <c r="CX67" i="5" s="1"/>
  <c r="CX51" i="5" a="1"/>
  <c r="CX51" i="5" s="1"/>
  <c r="CX5" i="5" a="1"/>
  <c r="CX5" i="5" s="1"/>
  <c r="CX47" i="5" a="1"/>
  <c r="CX47" i="5" s="1"/>
  <c r="CX31" i="5" a="1"/>
  <c r="CX31" i="5" s="1"/>
  <c r="CX15" i="5" a="1"/>
  <c r="CX15" i="5" s="1"/>
  <c r="CX19" i="5" a="1"/>
  <c r="CX19" i="5" s="1"/>
  <c r="CX79" i="5" a="1"/>
  <c r="CX79" i="5" s="1"/>
  <c r="CX63" i="5" a="1"/>
  <c r="CX63" i="5" s="1"/>
  <c r="CX80" i="5" a="1"/>
  <c r="CX80" i="5" s="1"/>
  <c r="CX55" i="5" a="1"/>
  <c r="CX55" i="5" s="1"/>
  <c r="CX41" i="5" a="1"/>
  <c r="CX41" i="5" s="1"/>
  <c r="CX54" i="5" a="1"/>
  <c r="CX54" i="5" s="1"/>
  <c r="CX6" i="5" a="1"/>
  <c r="CX6" i="5" s="1"/>
  <c r="CX66" i="5" a="1"/>
  <c r="CX66" i="5" s="1"/>
  <c r="CX50" i="5" a="1"/>
  <c r="CX50" i="5" s="1"/>
  <c r="CX34" i="5" a="1"/>
  <c r="CX34" i="5" s="1"/>
  <c r="CX18" i="5" a="1"/>
  <c r="CX18" i="5" s="1"/>
  <c r="EB23" i="5" a="1"/>
  <c r="EB23" i="5" s="1"/>
  <c r="CX11" i="5" a="1"/>
  <c r="CX11" i="5" s="1"/>
  <c r="CX71" i="5" a="1"/>
  <c r="CX71" i="5" s="1"/>
  <c r="CX39" i="5" a="1"/>
  <c r="CX39" i="5" s="1"/>
  <c r="CX23" i="5" a="1"/>
  <c r="CX23" i="5" s="1"/>
  <c r="CX64" i="5" a="1"/>
  <c r="CX64" i="5" s="1"/>
  <c r="CX69" i="5" a="1"/>
  <c r="CX69" i="5" s="1"/>
  <c r="CX12" i="5" a="1"/>
  <c r="CX12" i="5" s="1"/>
  <c r="CX21" i="5" a="1"/>
  <c r="CX21" i="5" s="1"/>
  <c r="CX9" i="5" a="1"/>
  <c r="CX9" i="5" s="1"/>
  <c r="CX53" i="5" a="1"/>
  <c r="CX53" i="5" s="1"/>
  <c r="EB58" i="5" a="1"/>
  <c r="EB58" i="5" s="1"/>
  <c r="CX40" i="5" a="1"/>
  <c r="CX40" i="5" s="1"/>
  <c r="EB26" i="5" a="1"/>
  <c r="EB26" i="5" s="1"/>
  <c r="EB10" i="5" a="1"/>
  <c r="EB10" i="5" s="1"/>
  <c r="CX75" i="5" a="1"/>
  <c r="CX75" i="5" s="1"/>
  <c r="CX68" i="5" a="1"/>
  <c r="CX68" i="5" s="1"/>
  <c r="CX59" i="5" a="1"/>
  <c r="CX59" i="5" s="1"/>
  <c r="CX43" i="5" a="1"/>
  <c r="CX43" i="5" s="1"/>
  <c r="CX27" i="5" a="1"/>
  <c r="CX27" i="5" s="1"/>
  <c r="EB80" i="5" a="1"/>
  <c r="EB80" i="5" s="1"/>
  <c r="EB79" i="5" a="1"/>
  <c r="EB79" i="5" s="1"/>
  <c r="EB65" i="5" a="1"/>
  <c r="EB65" i="5" s="1"/>
  <c r="EB64" i="5" a="1"/>
  <c r="EB64" i="5" s="1"/>
  <c r="EB48" i="5" a="1"/>
  <c r="EB48" i="5" s="1"/>
  <c r="EB32" i="5" a="1"/>
  <c r="EB32" i="5" s="1"/>
  <c r="EB22" i="5" a="1"/>
  <c r="EB22" i="5" s="1"/>
  <c r="EB16" i="5" a="1"/>
  <c r="EB16" i="5" s="1"/>
  <c r="EB7" i="5" a="1"/>
  <c r="EB7" i="5" s="1"/>
  <c r="CX78" i="5" a="1"/>
  <c r="CX78" i="5" s="1"/>
  <c r="CX62" i="5" a="1"/>
  <c r="CX62" i="5" s="1"/>
  <c r="CX46" i="5" a="1"/>
  <c r="CX46" i="5" s="1"/>
  <c r="CX42" i="5" a="1"/>
  <c r="CX42" i="5" s="1"/>
  <c r="CX30" i="5" a="1"/>
  <c r="CX30" i="5" s="1"/>
  <c r="CX20" i="5" a="1"/>
  <c r="CX20" i="5" s="1"/>
  <c r="CX14" i="5" a="1"/>
  <c r="CX14" i="5" s="1"/>
  <c r="EB78" i="5" a="1"/>
  <c r="EB78" i="5" s="1"/>
  <c r="EB67" i="5" a="1"/>
  <c r="EB67" i="5" s="1"/>
  <c r="EB55" i="5" a="1"/>
  <c r="EB55" i="5" s="1"/>
  <c r="EB51" i="5" a="1"/>
  <c r="EB51" i="5" s="1"/>
  <c r="EB43" i="5" a="1"/>
  <c r="EB43" i="5" s="1"/>
  <c r="EB35" i="5" a="1"/>
  <c r="EB35" i="5" s="1"/>
  <c r="EB34" i="5" a="1"/>
  <c r="EB34" i="5" s="1"/>
  <c r="EB21" i="5" a="1"/>
  <c r="EB21" i="5" s="1"/>
  <c r="EB19" i="5" a="1"/>
  <c r="EB19" i="5" s="1"/>
  <c r="EB6" i="5" a="1"/>
  <c r="EB6" i="5" s="1"/>
  <c r="CX81" i="5" a="1"/>
  <c r="CX81" i="5" s="1"/>
  <c r="CX65" i="5" a="1"/>
  <c r="CX65" i="5" s="1"/>
  <c r="CX49" i="5" a="1"/>
  <c r="CX49" i="5" s="1"/>
  <c r="CX33" i="5" a="1"/>
  <c r="CX33" i="5" s="1"/>
  <c r="CX17" i="5" a="1"/>
  <c r="CX17" i="5" s="1"/>
  <c r="EB77" i="5" a="1"/>
  <c r="EB77" i="5" s="1"/>
  <c r="EB70" i="5" a="1"/>
  <c r="EB70" i="5" s="1"/>
  <c r="EB54" i="5" a="1"/>
  <c r="EB54" i="5" s="1"/>
  <c r="EB38" i="5" a="1"/>
  <c r="EB38" i="5" s="1"/>
  <c r="CX8" i="5" a="1"/>
  <c r="CX8" i="5" s="1"/>
  <c r="CX52" i="5" a="1"/>
  <c r="CX52" i="5" s="1"/>
  <c r="CX36" i="5" a="1"/>
  <c r="CX36" i="5" s="1"/>
  <c r="EB76" i="5" a="1"/>
  <c r="EB76" i="5" s="1"/>
  <c r="EB73" i="5" a="1"/>
  <c r="EB73" i="5" s="1"/>
  <c r="EB57" i="5" a="1"/>
  <c r="EB57" i="5" s="1"/>
  <c r="EB42" i="5" a="1"/>
  <c r="EB42" i="5" s="1"/>
  <c r="EB41" i="5" a="1"/>
  <c r="EB41" i="5" s="1"/>
  <c r="EB33" i="5" a="1"/>
  <c r="EB33" i="5" s="1"/>
  <c r="EB25" i="5" a="1"/>
  <c r="EB25" i="5" s="1"/>
  <c r="EB20" i="5" a="1"/>
  <c r="EB20" i="5" s="1"/>
  <c r="EB9" i="5" a="1"/>
  <c r="EB9" i="5" s="1"/>
  <c r="EB63" i="5" a="1"/>
  <c r="EB63" i="5" s="1"/>
  <c r="CX74" i="5" a="1"/>
  <c r="CX74" i="5" s="1"/>
  <c r="CX16" i="5" a="1"/>
  <c r="CX16" i="5" s="1"/>
  <c r="EB47" i="5" a="1"/>
  <c r="EB47" i="5" s="1"/>
  <c r="EB31" i="5" a="1"/>
  <c r="EB31" i="5" s="1"/>
  <c r="EB18" i="5" a="1"/>
  <c r="EB18" i="5" s="1"/>
  <c r="CX77" i="5" a="1"/>
  <c r="CX77" i="5" s="1"/>
  <c r="CX61" i="5" a="1"/>
  <c r="CX61" i="5" s="1"/>
  <c r="CX29" i="5" a="1"/>
  <c r="CX29" i="5" s="1"/>
  <c r="EB50" i="5" a="1"/>
  <c r="EB50" i="5" s="1"/>
  <c r="CX7" i="5" a="1"/>
  <c r="CX7" i="5" s="1"/>
  <c r="CX35" i="5" a="1"/>
  <c r="CX35" i="5" s="1"/>
  <c r="EB71" i="5" a="1"/>
  <c r="EB71" i="5" s="1"/>
  <c r="CX28" i="5" a="1"/>
  <c r="CX28" i="5" s="1"/>
  <c r="EB59" i="5" a="1"/>
  <c r="EB59" i="5" s="1"/>
  <c r="EB27" i="5" a="1"/>
  <c r="EB27" i="5" s="1"/>
  <c r="CX73" i="5" a="1"/>
  <c r="CX73" i="5" s="1"/>
  <c r="CX57" i="5" a="1"/>
  <c r="CX57" i="5" s="1"/>
  <c r="CX25" i="5" a="1"/>
  <c r="CX25" i="5" s="1"/>
  <c r="EB46" i="5" a="1"/>
  <c r="EB46" i="5" s="1"/>
  <c r="EB13" i="5" a="1"/>
  <c r="EB13" i="5" s="1"/>
  <c r="CX56" i="5" a="1"/>
  <c r="CX56" i="5" s="1"/>
  <c r="EB75" i="5" a="1"/>
  <c r="EB75" i="5" s="1"/>
  <c r="EB60" i="5" a="1"/>
  <c r="EB60" i="5" s="1"/>
  <c r="EB53" i="5" a="1"/>
  <c r="EB53" i="5" s="1"/>
  <c r="EB44" i="5" a="1"/>
  <c r="EB44" i="5" s="1"/>
  <c r="EB12" i="5" a="1"/>
  <c r="EB12" i="5" s="1"/>
  <c r="CX26" i="5" a="1"/>
  <c r="CX26" i="5" s="1"/>
  <c r="EB74" i="5" a="1"/>
  <c r="EB74" i="5" s="1"/>
  <c r="EB52" i="5" a="1"/>
  <c r="EB52" i="5" s="1"/>
  <c r="CX45" i="5" a="1"/>
  <c r="CX45" i="5" s="1"/>
  <c r="EB5" i="5" a="1"/>
  <c r="EB5" i="5" s="1"/>
  <c r="EB69" i="5" a="1"/>
  <c r="EB69" i="5" s="1"/>
  <c r="EB37" i="5" a="1"/>
  <c r="EB37" i="5" s="1"/>
  <c r="EB17" i="5" a="1"/>
  <c r="EB17" i="5" s="1"/>
  <c r="CX76" i="5" a="1"/>
  <c r="CX76" i="5" s="1"/>
  <c r="EB56" i="5" a="1"/>
  <c r="EB56" i="5" s="1"/>
  <c r="EB39" i="5" a="1"/>
  <c r="EB39" i="5" s="1"/>
  <c r="EB24" i="5" a="1"/>
  <c r="EB24" i="5" s="1"/>
  <c r="EB8" i="5" a="1"/>
  <c r="EB8" i="5" s="1"/>
  <c r="CX10" i="5" a="1"/>
  <c r="CX10" i="5" s="1"/>
  <c r="CX70" i="5" a="1"/>
  <c r="CX70" i="5" s="1"/>
  <c r="CX22" i="5" a="1"/>
  <c r="CX22" i="5" s="1"/>
  <c r="EB11" i="5" a="1"/>
  <c r="EB11" i="5" s="1"/>
  <c r="CX44" i="5" a="1"/>
  <c r="CX44" i="5" s="1"/>
  <c r="CX37" i="5" a="1"/>
  <c r="CX37" i="5" s="1"/>
  <c r="EB68" i="5" a="1"/>
  <c r="EB68" i="5" s="1"/>
  <c r="CX72" i="5" a="1"/>
  <c r="CX72" i="5" s="1"/>
  <c r="CX24" i="5" a="1"/>
  <c r="CX24" i="5" s="1"/>
  <c r="EB45" i="5" a="1"/>
  <c r="EB45" i="5" s="1"/>
  <c r="EB28" i="5" a="1"/>
  <c r="EB28" i="5" s="1"/>
  <c r="CX58" i="5" a="1"/>
  <c r="CX58" i="5" s="1"/>
  <c r="CX32" i="5" a="1"/>
  <c r="CX32" i="5" s="1"/>
  <c r="EB62" i="5" a="1"/>
  <c r="EB62" i="5" s="1"/>
  <c r="EB15" i="5" a="1"/>
  <c r="EB15" i="5" s="1"/>
  <c r="CX13" i="5" a="1"/>
  <c r="CX13" i="5" s="1"/>
  <c r="EB66" i="5" a="1"/>
  <c r="EB66" i="5" s="1"/>
  <c r="CX48" i="5" a="1"/>
  <c r="CX48" i="5" s="1"/>
  <c r="EB72" i="5" a="1"/>
  <c r="EB72" i="5" s="1"/>
  <c r="EB61" i="5" a="1"/>
  <c r="EB61" i="5" s="1"/>
  <c r="EB40" i="5" a="1"/>
  <c r="EB40" i="5" s="1"/>
  <c r="EB81" i="5" a="1"/>
  <c r="EB81" i="5" s="1"/>
  <c r="EB49" i="5" a="1"/>
  <c r="EB49" i="5" s="1"/>
  <c r="EB30" i="5" a="1"/>
  <c r="EB30" i="5" s="1"/>
  <c r="CX60" i="5" a="1"/>
  <c r="CX60" i="5" s="1"/>
  <c r="CX38" i="5" a="1"/>
  <c r="CX38" i="5" s="1"/>
  <c r="EB29" i="5" a="1"/>
  <c r="EB29" i="5" s="1"/>
  <c r="EB14" i="5" a="1"/>
  <c r="EB14" i="5" s="1"/>
  <c r="EB36" i="5" a="1"/>
  <c r="EB36" i="5" s="1"/>
  <c r="G15" i="9"/>
  <c r="H15" i="9"/>
  <c r="I15" i="9"/>
  <c r="G16" i="9"/>
  <c r="H16" i="9"/>
  <c r="I16" i="9"/>
  <c r="G17" i="9"/>
  <c r="H17" i="9"/>
  <c r="I17" i="9"/>
  <c r="G18" i="9"/>
  <c r="H18" i="9"/>
  <c r="I18" i="9"/>
  <c r="G19" i="9"/>
  <c r="H19" i="9"/>
  <c r="I19" i="9"/>
  <c r="G20" i="9"/>
  <c r="H20" i="9"/>
  <c r="I20" i="9"/>
  <c r="G21" i="9"/>
  <c r="H21" i="9"/>
  <c r="I21" i="9"/>
  <c r="G22" i="9"/>
  <c r="H22" i="9"/>
  <c r="I22" i="9"/>
  <c r="G23" i="9"/>
  <c r="H23" i="9"/>
  <c r="I23" i="9"/>
  <c r="G24" i="9"/>
  <c r="H24" i="9"/>
  <c r="I24" i="9"/>
  <c r="G25" i="9"/>
  <c r="H25" i="9"/>
  <c r="I25" i="9"/>
  <c r="G26" i="9"/>
  <c r="H26" i="9"/>
  <c r="I26" i="9"/>
  <c r="G27" i="9"/>
  <c r="H27" i="9"/>
  <c r="I27" i="9"/>
  <c r="G28" i="9"/>
  <c r="H28" i="9"/>
  <c r="I28" i="9"/>
  <c r="I14" i="9"/>
  <c r="G14" i="9"/>
  <c r="H14" i="9"/>
  <c r="F15" i="9"/>
  <c r="F16" i="9"/>
  <c r="F17" i="9"/>
  <c r="F18" i="9"/>
  <c r="F19" i="9"/>
  <c r="F20" i="9"/>
  <c r="F21" i="9"/>
  <c r="F22" i="9"/>
  <c r="F23" i="9"/>
  <c r="F24" i="9"/>
  <c r="F25" i="9"/>
  <c r="F26" i="9"/>
  <c r="F27" i="9"/>
  <c r="F28" i="9"/>
  <c r="F14" i="9"/>
  <c r="D88" i="9"/>
  <c r="D75" i="9"/>
  <c r="D76" i="9"/>
  <c r="D77" i="9"/>
  <c r="D78" i="9"/>
  <c r="D79" i="9"/>
  <c r="D80" i="9"/>
  <c r="D81" i="9"/>
  <c r="D82" i="9"/>
  <c r="D83" i="9"/>
  <c r="D84" i="9"/>
  <c r="D85" i="9"/>
  <c r="D86" i="9"/>
  <c r="D87" i="9"/>
  <c r="D74" i="9"/>
  <c r="C17" i="9"/>
  <c r="C18" i="9"/>
  <c r="C33" i="9"/>
  <c r="C34" i="9"/>
  <c r="C49" i="9"/>
  <c r="E60" i="9"/>
  <c r="E61" i="9"/>
  <c r="E62" i="9"/>
  <c r="E63" i="9"/>
  <c r="E64" i="9"/>
  <c r="E65" i="9"/>
  <c r="E66" i="9"/>
  <c r="E67" i="9"/>
  <c r="E68" i="9"/>
  <c r="E69" i="9"/>
  <c r="E70" i="9"/>
  <c r="E71" i="9"/>
  <c r="E72" i="9"/>
  <c r="E73" i="9"/>
  <c r="E59" i="9"/>
  <c r="E45" i="9"/>
  <c r="E46" i="9"/>
  <c r="E47" i="9"/>
  <c r="E48" i="9"/>
  <c r="E49" i="9"/>
  <c r="E50" i="9"/>
  <c r="E51" i="9"/>
  <c r="E52" i="9"/>
  <c r="E53" i="9"/>
  <c r="E54" i="9"/>
  <c r="E55" i="9"/>
  <c r="E56" i="9"/>
  <c r="E57" i="9"/>
  <c r="E58" i="9"/>
  <c r="E44" i="9"/>
  <c r="E30" i="9"/>
  <c r="E31" i="9"/>
  <c r="E32" i="9"/>
  <c r="E33" i="9"/>
  <c r="E34" i="9"/>
  <c r="E35" i="9"/>
  <c r="E36" i="9"/>
  <c r="E37" i="9"/>
  <c r="E38" i="9"/>
  <c r="E39" i="9"/>
  <c r="E40" i="9"/>
  <c r="E41" i="9"/>
  <c r="E42" i="9"/>
  <c r="E43" i="9"/>
  <c r="E29" i="9"/>
  <c r="E15" i="9"/>
  <c r="E16" i="9"/>
  <c r="E17" i="9"/>
  <c r="E18" i="9"/>
  <c r="E19" i="9"/>
  <c r="E20" i="9"/>
  <c r="E21" i="9"/>
  <c r="E22" i="9"/>
  <c r="E23" i="9"/>
  <c r="E24" i="9"/>
  <c r="E25" i="9"/>
  <c r="E26" i="9"/>
  <c r="E27" i="9"/>
  <c r="E28" i="9"/>
  <c r="E14" i="9"/>
  <c r="D60" i="9"/>
  <c r="D61" i="9"/>
  <c r="D62" i="9"/>
  <c r="D63" i="9"/>
  <c r="D64" i="9"/>
  <c r="D65" i="9"/>
  <c r="D66" i="9"/>
  <c r="D67" i="9"/>
  <c r="D68" i="9"/>
  <c r="D69" i="9"/>
  <c r="D70" i="9"/>
  <c r="D71" i="9"/>
  <c r="D72" i="9"/>
  <c r="D73" i="9"/>
  <c r="D59" i="9"/>
  <c r="D58" i="9"/>
  <c r="D45" i="9"/>
  <c r="D46" i="9"/>
  <c r="D47" i="9"/>
  <c r="D48" i="9"/>
  <c r="D49" i="9"/>
  <c r="D50" i="9"/>
  <c r="D51" i="9"/>
  <c r="D52" i="9"/>
  <c r="D53" i="9"/>
  <c r="D54" i="9"/>
  <c r="D55" i="9"/>
  <c r="D56" i="9"/>
  <c r="D57" i="9"/>
  <c r="D44" i="9"/>
  <c r="D43" i="9"/>
  <c r="D30" i="9"/>
  <c r="D31" i="9"/>
  <c r="D32" i="9"/>
  <c r="D33" i="9"/>
  <c r="D34" i="9"/>
  <c r="D35" i="9"/>
  <c r="D36" i="9"/>
  <c r="D37" i="9"/>
  <c r="D38" i="9"/>
  <c r="D39" i="9"/>
  <c r="D40" i="9"/>
  <c r="D41" i="9"/>
  <c r="D42" i="9"/>
  <c r="D29" i="9"/>
  <c r="D27" i="9"/>
  <c r="D28" i="9"/>
  <c r="D15" i="9"/>
  <c r="D16" i="9"/>
  <c r="D17" i="9"/>
  <c r="D18" i="9"/>
  <c r="D19" i="9"/>
  <c r="D20" i="9"/>
  <c r="D21" i="9"/>
  <c r="D22" i="9"/>
  <c r="D23" i="9"/>
  <c r="D24" i="9"/>
  <c r="D25" i="9"/>
  <c r="D26" i="9"/>
  <c r="D14" i="9"/>
  <c r="C825" i="8"/>
  <c r="L842" i="8"/>
  <c r="L840" i="8"/>
  <c r="G788" i="9" s="1"/>
  <c r="L838" i="8"/>
  <c r="G786" i="9" s="1"/>
  <c r="L836" i="8"/>
  <c r="C665" i="8"/>
  <c r="L682" i="8"/>
  <c r="L680" i="8"/>
  <c r="L678" i="8"/>
  <c r="L676" i="8"/>
  <c r="C505" i="8"/>
  <c r="L522" i="8"/>
  <c r="L520" i="8"/>
  <c r="L518" i="8"/>
  <c r="L516" i="8"/>
  <c r="C345" i="8"/>
  <c r="L362" i="8"/>
  <c r="L360" i="8"/>
  <c r="L358" i="8"/>
  <c r="L356" i="8"/>
  <c r="L202" i="8"/>
  <c r="L200" i="8"/>
  <c r="L198" i="8"/>
  <c r="L196" i="8"/>
  <c r="C185" i="8"/>
  <c r="F334" i="10" l="1"/>
  <c r="G12" i="9"/>
  <c r="G11" i="9" s="1"/>
  <c r="G49" i="2" s="1"/>
  <c r="F12" i="9"/>
  <c r="F11" i="9" s="1"/>
  <c r="C506" i="8"/>
  <c r="C513" i="8"/>
  <c r="C826" i="8"/>
  <c r="C833" i="8"/>
  <c r="C346" i="8"/>
  <c r="C353" i="8"/>
  <c r="C186" i="8"/>
  <c r="C193" i="8"/>
  <c r="C666" i="8"/>
  <c r="C673" i="8"/>
  <c r="C4" i="9" a="1"/>
  <c r="C4" i="9" s="1"/>
  <c r="C5" i="9" a="1"/>
  <c r="C5" i="9" s="1"/>
  <c r="W15" i="9" s="1"/>
  <c r="C6" i="9" a="1"/>
  <c r="C6" i="9" s="1"/>
  <c r="C7" i="9" a="1"/>
  <c r="C7" i="9" s="1"/>
  <c r="C8" i="9" a="1"/>
  <c r="C8" i="9" s="1"/>
  <c r="C9" i="9" a="1"/>
  <c r="C9" i="9" s="1"/>
  <c r="M72" i="9" a="1"/>
  <c r="M72" i="9" s="1"/>
  <c r="M58" i="9" a="1"/>
  <c r="M58" i="9" s="1"/>
  <c r="M43" i="9" a="1"/>
  <c r="M43" i="9" s="1"/>
  <c r="M29" i="9" a="1"/>
  <c r="M29" i="9" s="1"/>
  <c r="M15" i="9" a="1"/>
  <c r="M15" i="9" s="1"/>
  <c r="M19" i="9" a="1"/>
  <c r="M19" i="9" s="1"/>
  <c r="M71" i="9" a="1"/>
  <c r="M71" i="9" s="1"/>
  <c r="M57" i="9" a="1"/>
  <c r="M57" i="9" s="1"/>
  <c r="M28" i="9" a="1"/>
  <c r="M28" i="9" s="1"/>
  <c r="M14" i="9" a="1"/>
  <c r="M14" i="9" s="1"/>
  <c r="M36" i="9" a="1"/>
  <c r="M36" i="9" s="1"/>
  <c r="M34" i="9" a="1"/>
  <c r="M34" i="9" s="1"/>
  <c r="M70" i="9" a="1"/>
  <c r="M70" i="9" s="1"/>
  <c r="M56" i="9" a="1"/>
  <c r="M56" i="9" s="1"/>
  <c r="M42" i="9" a="1"/>
  <c r="M42" i="9" s="1"/>
  <c r="M27" i="9" a="1"/>
  <c r="M27" i="9" s="1"/>
  <c r="M65" i="9" a="1"/>
  <c r="M65" i="9" s="1"/>
  <c r="M69" i="9" a="1"/>
  <c r="M69" i="9" s="1"/>
  <c r="M55" i="9" a="1"/>
  <c r="M55" i="9" s="1"/>
  <c r="M41" i="9" a="1"/>
  <c r="M41" i="9" s="1"/>
  <c r="M61" i="9" a="1"/>
  <c r="M61" i="9" s="1"/>
  <c r="M68" i="9" a="1"/>
  <c r="M68" i="9" s="1"/>
  <c r="M54" i="9" a="1"/>
  <c r="M54" i="9" s="1"/>
  <c r="M40" i="9" a="1"/>
  <c r="M40" i="9" s="1"/>
  <c r="M26" i="9" a="1"/>
  <c r="M26" i="9" s="1"/>
  <c r="M67" i="9" a="1"/>
  <c r="M67" i="9" s="1"/>
  <c r="M53" i="9" a="1"/>
  <c r="M53" i="9" s="1"/>
  <c r="M39" i="9" a="1"/>
  <c r="M39" i="9" s="1"/>
  <c r="M25" i="9" a="1"/>
  <c r="M25" i="9" s="1"/>
  <c r="M22" i="9" a="1"/>
  <c r="M22" i="9" s="1"/>
  <c r="M52" i="9" a="1"/>
  <c r="M52" i="9" s="1"/>
  <c r="M38" i="9" a="1"/>
  <c r="M38" i="9" s="1"/>
  <c r="M24" i="9" a="1"/>
  <c r="M24" i="9" s="1"/>
  <c r="M48" i="9" a="1"/>
  <c r="M48" i="9" s="1"/>
  <c r="M66" i="9" a="1"/>
  <c r="M66" i="9" s="1"/>
  <c r="M51" i="9" a="1"/>
  <c r="M51" i="9" s="1"/>
  <c r="M37" i="9" a="1"/>
  <c r="M37" i="9" s="1"/>
  <c r="M23" i="9" a="1"/>
  <c r="M23" i="9" s="1"/>
  <c r="M64" i="9" a="1"/>
  <c r="M64" i="9" s="1"/>
  <c r="M50" i="9" a="1"/>
  <c r="M50" i="9" s="1"/>
  <c r="M35" i="9" a="1"/>
  <c r="M35" i="9" s="1"/>
  <c r="M21" i="9" a="1"/>
  <c r="M21" i="9" s="1"/>
  <c r="M62" i="9" a="1"/>
  <c r="M62" i="9" s="1"/>
  <c r="M33" i="9" a="1"/>
  <c r="M33" i="9" s="1"/>
  <c r="M63" i="9" a="1"/>
  <c r="M63" i="9" s="1"/>
  <c r="M49" i="9" a="1"/>
  <c r="M49" i="9" s="1"/>
  <c r="M20" i="9" a="1"/>
  <c r="M20" i="9" s="1"/>
  <c r="M47" i="9" a="1"/>
  <c r="M47" i="9" s="1"/>
  <c r="M60" i="9" a="1"/>
  <c r="M60" i="9" s="1"/>
  <c r="M46" i="9" a="1"/>
  <c r="M46" i="9" s="1"/>
  <c r="M32" i="9" a="1"/>
  <c r="M32" i="9" s="1"/>
  <c r="M18" i="9" a="1"/>
  <c r="M18" i="9" s="1"/>
  <c r="M59" i="9" a="1"/>
  <c r="M59" i="9" s="1"/>
  <c r="M45" i="9" a="1"/>
  <c r="M45" i="9" s="1"/>
  <c r="M31" i="9" a="1"/>
  <c r="M31" i="9" s="1"/>
  <c r="M17" i="9" a="1"/>
  <c r="M17" i="9" s="1"/>
  <c r="M73" i="9" a="1"/>
  <c r="M73" i="9" s="1"/>
  <c r="M44" i="9" a="1"/>
  <c r="M44" i="9" s="1"/>
  <c r="M30" i="9" a="1"/>
  <c r="M30" i="9" s="1"/>
  <c r="M16" i="9" a="1"/>
  <c r="M16" i="9" s="1"/>
  <c r="C66" i="9"/>
  <c r="C65" i="9"/>
  <c r="C50" i="9"/>
  <c r="C32" i="9"/>
  <c r="C62" i="9"/>
  <c r="C61" i="9"/>
  <c r="C99" i="9"/>
  <c r="C115" i="9"/>
  <c r="C131" i="9"/>
  <c r="C80" i="9"/>
  <c r="C100" i="9"/>
  <c r="C116" i="9"/>
  <c r="C132" i="9"/>
  <c r="C81" i="9"/>
  <c r="C101" i="9"/>
  <c r="C117" i="9"/>
  <c r="C133" i="9"/>
  <c r="C82" i="9"/>
  <c r="C113" i="9"/>
  <c r="C102" i="9"/>
  <c r="C118" i="9"/>
  <c r="C83" i="9"/>
  <c r="C103" i="9"/>
  <c r="C119" i="9"/>
  <c r="C84" i="9"/>
  <c r="C97" i="9"/>
  <c r="C104" i="9"/>
  <c r="C120" i="9"/>
  <c r="C85" i="9"/>
  <c r="C89" i="9"/>
  <c r="C105" i="9"/>
  <c r="C121" i="9"/>
  <c r="C86" i="9"/>
  <c r="C90" i="9"/>
  <c r="C106" i="9"/>
  <c r="C122" i="9"/>
  <c r="C87" i="9"/>
  <c r="C112" i="9"/>
  <c r="C129" i="9"/>
  <c r="C91" i="9"/>
  <c r="C107" i="9"/>
  <c r="C123" i="9"/>
  <c r="C88" i="9"/>
  <c r="C92" i="9"/>
  <c r="C108" i="9"/>
  <c r="C124" i="9"/>
  <c r="C96" i="9"/>
  <c r="C93" i="9"/>
  <c r="C109" i="9"/>
  <c r="C125" i="9"/>
  <c r="C94" i="9"/>
  <c r="C110" i="9"/>
  <c r="C126" i="9"/>
  <c r="C75" i="9"/>
  <c r="C78" i="9"/>
  <c r="C95" i="9"/>
  <c r="C111" i="9"/>
  <c r="C127" i="9"/>
  <c r="C76" i="9"/>
  <c r="C128" i="9"/>
  <c r="C77" i="9"/>
  <c r="C98" i="9"/>
  <c r="C114" i="9"/>
  <c r="C130" i="9"/>
  <c r="C79" i="9"/>
  <c r="C144" i="9"/>
  <c r="C160" i="9"/>
  <c r="C176" i="9"/>
  <c r="C192" i="9"/>
  <c r="C145" i="9"/>
  <c r="C161" i="9"/>
  <c r="C177" i="9"/>
  <c r="C193" i="9"/>
  <c r="C174" i="9"/>
  <c r="C146" i="9"/>
  <c r="C162" i="9"/>
  <c r="C178" i="9"/>
  <c r="C147" i="9"/>
  <c r="C163" i="9"/>
  <c r="C179" i="9"/>
  <c r="C190" i="9"/>
  <c r="C148" i="9"/>
  <c r="C164" i="9"/>
  <c r="C180" i="9"/>
  <c r="C157" i="9"/>
  <c r="C135" i="9"/>
  <c r="C149" i="9"/>
  <c r="C165" i="9"/>
  <c r="C181" i="9"/>
  <c r="C150" i="9"/>
  <c r="C166" i="9"/>
  <c r="C182" i="9"/>
  <c r="C151" i="9"/>
  <c r="C167" i="9"/>
  <c r="C183" i="9"/>
  <c r="C173" i="9"/>
  <c r="C142" i="9"/>
  <c r="C136" i="9"/>
  <c r="C152" i="9"/>
  <c r="C168" i="9"/>
  <c r="C184" i="9"/>
  <c r="C137" i="9"/>
  <c r="C153" i="9"/>
  <c r="C169" i="9"/>
  <c r="C185" i="9"/>
  <c r="C138" i="9"/>
  <c r="C154" i="9"/>
  <c r="C170" i="9"/>
  <c r="C186" i="9"/>
  <c r="C139" i="9"/>
  <c r="C155" i="9"/>
  <c r="C171" i="9"/>
  <c r="C187" i="9"/>
  <c r="C189" i="9"/>
  <c r="C140" i="9"/>
  <c r="C156" i="9"/>
  <c r="C172" i="9"/>
  <c r="C188" i="9"/>
  <c r="C143" i="9"/>
  <c r="C159" i="9"/>
  <c r="C175" i="9"/>
  <c r="C191" i="9"/>
  <c r="C134" i="9"/>
  <c r="C141" i="9"/>
  <c r="C158" i="9"/>
  <c r="C29" i="9"/>
  <c r="C44" i="9"/>
  <c r="C316" i="9"/>
  <c r="C332" i="9"/>
  <c r="C348" i="9"/>
  <c r="C364" i="9"/>
  <c r="C329" i="9"/>
  <c r="C330" i="9"/>
  <c r="C317" i="9"/>
  <c r="C333" i="9"/>
  <c r="C349" i="9"/>
  <c r="C365" i="9"/>
  <c r="C346" i="9"/>
  <c r="C318" i="9"/>
  <c r="C334" i="9"/>
  <c r="C350" i="9"/>
  <c r="C366" i="9"/>
  <c r="C319" i="9"/>
  <c r="C335" i="9"/>
  <c r="C351" i="9"/>
  <c r="C367" i="9"/>
  <c r="C345" i="9"/>
  <c r="C320" i="9"/>
  <c r="C336" i="9"/>
  <c r="C352" i="9"/>
  <c r="C368" i="9"/>
  <c r="C321" i="9"/>
  <c r="C337" i="9"/>
  <c r="C353" i="9"/>
  <c r="C369" i="9"/>
  <c r="C362" i="9"/>
  <c r="C322" i="9"/>
  <c r="C338" i="9"/>
  <c r="C354" i="9"/>
  <c r="C370" i="9"/>
  <c r="C315" i="9"/>
  <c r="C323" i="9"/>
  <c r="C339" i="9"/>
  <c r="C355" i="9"/>
  <c r="C371" i="9"/>
  <c r="C314" i="9"/>
  <c r="C324" i="9"/>
  <c r="C340" i="9"/>
  <c r="C356" i="9"/>
  <c r="C372" i="9"/>
  <c r="C325" i="9"/>
  <c r="C341" i="9"/>
  <c r="C357" i="9"/>
  <c r="C373" i="9"/>
  <c r="C326" i="9"/>
  <c r="C342" i="9"/>
  <c r="C358" i="9"/>
  <c r="C361" i="9"/>
  <c r="C327" i="9"/>
  <c r="C343" i="9"/>
  <c r="C359" i="9"/>
  <c r="C328" i="9"/>
  <c r="C344" i="9"/>
  <c r="C360" i="9"/>
  <c r="C331" i="9"/>
  <c r="C347" i="9"/>
  <c r="C363" i="9"/>
  <c r="C59" i="9"/>
  <c r="C43" i="9"/>
  <c r="C27" i="9"/>
  <c r="C48" i="9"/>
  <c r="C46" i="9"/>
  <c r="C42" i="9"/>
  <c r="C64" i="9"/>
  <c r="C60" i="9"/>
  <c r="C73" i="9"/>
  <c r="C57" i="9"/>
  <c r="C41" i="9"/>
  <c r="C25" i="9"/>
  <c r="C264" i="9"/>
  <c r="C280" i="9"/>
  <c r="C296" i="9"/>
  <c r="C312" i="9"/>
  <c r="C309" i="9"/>
  <c r="C278" i="9"/>
  <c r="C265" i="9"/>
  <c r="C281" i="9"/>
  <c r="C297" i="9"/>
  <c r="C313" i="9"/>
  <c r="C266" i="9"/>
  <c r="C282" i="9"/>
  <c r="C298" i="9"/>
  <c r="C267" i="9"/>
  <c r="C283" i="9"/>
  <c r="C299" i="9"/>
  <c r="C268" i="9"/>
  <c r="C284" i="9"/>
  <c r="C300" i="9"/>
  <c r="C269" i="9"/>
  <c r="C285" i="9"/>
  <c r="C301" i="9"/>
  <c r="C270" i="9"/>
  <c r="C286" i="9"/>
  <c r="C302" i="9"/>
  <c r="C271" i="9"/>
  <c r="C287" i="9"/>
  <c r="C303" i="9"/>
  <c r="C293" i="9"/>
  <c r="C255" i="9"/>
  <c r="C256" i="9"/>
  <c r="C272" i="9"/>
  <c r="C288" i="9"/>
  <c r="C304" i="9"/>
  <c r="C294" i="9"/>
  <c r="C257" i="9"/>
  <c r="C273" i="9"/>
  <c r="C289" i="9"/>
  <c r="C305" i="9"/>
  <c r="C258" i="9"/>
  <c r="C274" i="9"/>
  <c r="C290" i="9"/>
  <c r="C306" i="9"/>
  <c r="C259" i="9"/>
  <c r="C275" i="9"/>
  <c r="C291" i="9"/>
  <c r="C307" i="9"/>
  <c r="C260" i="9"/>
  <c r="C276" i="9"/>
  <c r="C292" i="9"/>
  <c r="C308" i="9"/>
  <c r="C277" i="9"/>
  <c r="C262" i="9"/>
  <c r="C263" i="9"/>
  <c r="C279" i="9"/>
  <c r="C295" i="9"/>
  <c r="C311" i="9"/>
  <c r="C254" i="9"/>
  <c r="C261" i="9"/>
  <c r="C310" i="9"/>
  <c r="C72" i="9"/>
  <c r="C56" i="9"/>
  <c r="C40" i="9"/>
  <c r="C24" i="9"/>
  <c r="C15" i="9"/>
  <c r="C14" i="9"/>
  <c r="C63" i="9"/>
  <c r="C31" i="9"/>
  <c r="C74" i="9"/>
  <c r="C58" i="9"/>
  <c r="C23" i="9"/>
  <c r="C26" i="9"/>
  <c r="C55" i="9"/>
  <c r="C70" i="9"/>
  <c r="C54" i="9"/>
  <c r="C22" i="9"/>
  <c r="C69" i="9"/>
  <c r="C53" i="9"/>
  <c r="C37" i="9"/>
  <c r="C21" i="9"/>
  <c r="C196" i="9"/>
  <c r="C212" i="9"/>
  <c r="C228" i="9"/>
  <c r="C244" i="9"/>
  <c r="C225" i="9"/>
  <c r="C210" i="9"/>
  <c r="C197" i="9"/>
  <c r="C213" i="9"/>
  <c r="C229" i="9"/>
  <c r="C245" i="9"/>
  <c r="C198" i="9"/>
  <c r="C214" i="9"/>
  <c r="C230" i="9"/>
  <c r="C246" i="9"/>
  <c r="C199" i="9"/>
  <c r="C215" i="9"/>
  <c r="C231" i="9"/>
  <c r="C247" i="9"/>
  <c r="C200" i="9"/>
  <c r="C216" i="9"/>
  <c r="C232" i="9"/>
  <c r="C248" i="9"/>
  <c r="C201" i="9"/>
  <c r="C217" i="9"/>
  <c r="C233" i="9"/>
  <c r="C249" i="9"/>
  <c r="C202" i="9"/>
  <c r="C218" i="9"/>
  <c r="C234" i="9"/>
  <c r="C250" i="9"/>
  <c r="C195" i="9"/>
  <c r="C203" i="9"/>
  <c r="C219" i="9"/>
  <c r="C235" i="9"/>
  <c r="C251" i="9"/>
  <c r="C194" i="9"/>
  <c r="C204" i="9"/>
  <c r="C220" i="9"/>
  <c r="C236" i="9"/>
  <c r="C252" i="9"/>
  <c r="C209" i="9"/>
  <c r="C205" i="9"/>
  <c r="C221" i="9"/>
  <c r="C237" i="9"/>
  <c r="C253" i="9"/>
  <c r="C206" i="9"/>
  <c r="C222" i="9"/>
  <c r="C238" i="9"/>
  <c r="C241" i="9"/>
  <c r="C242" i="9"/>
  <c r="C207" i="9"/>
  <c r="C223" i="9"/>
  <c r="C239" i="9"/>
  <c r="C226" i="9"/>
  <c r="C208" i="9"/>
  <c r="C224" i="9"/>
  <c r="C240" i="9"/>
  <c r="C211" i="9"/>
  <c r="C227" i="9"/>
  <c r="C243" i="9"/>
  <c r="C39" i="9"/>
  <c r="C38" i="9"/>
  <c r="C68" i="9"/>
  <c r="C52" i="9"/>
  <c r="C36" i="9"/>
  <c r="C20" i="9"/>
  <c r="C16" i="9"/>
  <c r="C47" i="9"/>
  <c r="C30" i="9"/>
  <c r="C45" i="9"/>
  <c r="C28" i="9"/>
  <c r="C71" i="9"/>
  <c r="C67" i="9"/>
  <c r="C51" i="9"/>
  <c r="C35" i="9"/>
  <c r="C19" i="9"/>
  <c r="E339" i="10" a="1"/>
  <c r="E339" i="16" a="1"/>
  <c r="E339" i="16" l="1"/>
  <c r="E339" i="10"/>
  <c r="I366" i="16"/>
  <c r="G362" i="16"/>
  <c r="I353" i="16"/>
  <c r="G345" i="16"/>
  <c r="H364" i="16"/>
  <c r="F356" i="16"/>
  <c r="H343" i="16"/>
  <c r="I362" i="16"/>
  <c r="G358" i="16"/>
  <c r="I349" i="16"/>
  <c r="G341" i="16"/>
  <c r="H360" i="16"/>
  <c r="F352" i="16"/>
  <c r="F363" i="16"/>
  <c r="I358" i="16"/>
  <c r="G354" i="16"/>
  <c r="I345" i="16"/>
  <c r="F365" i="16"/>
  <c r="H356" i="16"/>
  <c r="F348" i="16"/>
  <c r="F343" i="16"/>
  <c r="G366" i="16"/>
  <c r="I357" i="16"/>
  <c r="G349" i="16"/>
  <c r="I340" i="16"/>
  <c r="F360" i="16"/>
  <c r="H347" i="16"/>
  <c r="I354" i="16"/>
  <c r="G350" i="16"/>
  <c r="I341" i="16"/>
  <c r="F361" i="16"/>
  <c r="H352" i="16"/>
  <c r="F344" i="16"/>
  <c r="G363" i="16"/>
  <c r="I350" i="16"/>
  <c r="G346" i="16"/>
  <c r="H365" i="16"/>
  <c r="F357" i="16"/>
  <c r="H348" i="16"/>
  <c r="F340" i="16"/>
  <c r="G359" i="16"/>
  <c r="I346" i="16"/>
  <c r="G342" i="16"/>
  <c r="H361" i="16"/>
  <c r="F353" i="16"/>
  <c r="H344" i="16"/>
  <c r="I363" i="16"/>
  <c r="G355" i="16"/>
  <c r="I342" i="16"/>
  <c r="F366" i="16"/>
  <c r="H357" i="16"/>
  <c r="F349" i="16"/>
  <c r="H340" i="16"/>
  <c r="I359" i="16"/>
  <c r="G351" i="16"/>
  <c r="G353" i="16"/>
  <c r="F362" i="16"/>
  <c r="H353" i="16"/>
  <c r="F345" i="16"/>
  <c r="G364" i="16"/>
  <c r="I355" i="16"/>
  <c r="G347" i="16"/>
  <c r="H342" i="16"/>
  <c r="I361" i="16"/>
  <c r="I344" i="16"/>
  <c r="F364" i="16"/>
  <c r="H351" i="16"/>
  <c r="H366" i="16"/>
  <c r="F358" i="16"/>
  <c r="H349" i="16"/>
  <c r="F341" i="16"/>
  <c r="G360" i="16"/>
  <c r="I351" i="16"/>
  <c r="G343" i="16"/>
  <c r="H362" i="16"/>
  <c r="F354" i="16"/>
  <c r="H345" i="16"/>
  <c r="I364" i="16"/>
  <c r="G356" i="16"/>
  <c r="I347" i="16"/>
  <c r="F359" i="16"/>
  <c r="H358" i="16"/>
  <c r="F350" i="16"/>
  <c r="H341" i="16"/>
  <c r="I360" i="16"/>
  <c r="G352" i="16"/>
  <c r="I343" i="16"/>
  <c r="F355" i="16"/>
  <c r="H354" i="16"/>
  <c r="F346" i="16"/>
  <c r="G365" i="16"/>
  <c r="I356" i="16"/>
  <c r="G348" i="16"/>
  <c r="H363" i="16"/>
  <c r="F351" i="16"/>
  <c r="H350" i="16"/>
  <c r="F342" i="16"/>
  <c r="G361" i="16"/>
  <c r="I352" i="16"/>
  <c r="G344" i="16"/>
  <c r="H359" i="16"/>
  <c r="F347" i="16"/>
  <c r="H346" i="16"/>
  <c r="I365" i="16"/>
  <c r="G357" i="16"/>
  <c r="I348" i="16"/>
  <c r="G340" i="16"/>
  <c r="H355" i="16"/>
  <c r="F10" i="9"/>
  <c r="G50" i="2" s="1"/>
  <c r="G51" i="2" s="1"/>
  <c r="G48" i="2"/>
  <c r="H345" i="10"/>
  <c r="H348" i="10"/>
  <c r="F354" i="10"/>
  <c r="F356" i="10"/>
  <c r="H341" i="10"/>
  <c r="I362" i="10"/>
  <c r="F348" i="10"/>
  <c r="I349" i="10"/>
  <c r="H352" i="10"/>
  <c r="F358" i="10"/>
  <c r="F364" i="10"/>
  <c r="H353" i="10"/>
  <c r="F347" i="10"/>
  <c r="F352" i="10"/>
  <c r="F342" i="10"/>
  <c r="H356" i="10"/>
  <c r="G342" i="10"/>
  <c r="F341" i="10"/>
  <c r="H361" i="10"/>
  <c r="F355" i="10"/>
  <c r="F360" i="10"/>
  <c r="F362" i="10"/>
  <c r="H360" i="10"/>
  <c r="G354" i="10"/>
  <c r="F345" i="10"/>
  <c r="I341" i="10"/>
  <c r="G343" i="10"/>
  <c r="G346" i="10"/>
  <c r="H364" i="10"/>
  <c r="G366" i="10"/>
  <c r="F349" i="10"/>
  <c r="I353" i="10"/>
  <c r="G355" i="10"/>
  <c r="G358" i="10"/>
  <c r="I340" i="10"/>
  <c r="H350" i="10"/>
  <c r="F353" i="10"/>
  <c r="I361" i="10"/>
  <c r="G363" i="10"/>
  <c r="H346" i="10"/>
  <c r="I348" i="10"/>
  <c r="H362" i="10"/>
  <c r="F357" i="10"/>
  <c r="I365" i="10"/>
  <c r="H343" i="10"/>
  <c r="G340" i="10"/>
  <c r="I342" i="10"/>
  <c r="I352" i="10"/>
  <c r="I346" i="10"/>
  <c r="F361" i="10"/>
  <c r="F350" i="10"/>
  <c r="H351" i="10"/>
  <c r="I360" i="10"/>
  <c r="F346" i="10"/>
  <c r="I350" i="10"/>
  <c r="G344" i="10"/>
  <c r="I366" i="10"/>
  <c r="I356" i="10"/>
  <c r="I354" i="10"/>
  <c r="F365" i="10"/>
  <c r="F366" i="10"/>
  <c r="H355" i="10"/>
  <c r="G348" i="10"/>
  <c r="F351" i="10"/>
  <c r="I364" i="10"/>
  <c r="I358" i="10"/>
  <c r="G341" i="10"/>
  <c r="G350" i="10"/>
  <c r="H363" i="10"/>
  <c r="G352" i="10"/>
  <c r="F363" i="10"/>
  <c r="H349" i="10"/>
  <c r="F343" i="10"/>
  <c r="G345" i="10"/>
  <c r="G362" i="10"/>
  <c r="I343" i="10"/>
  <c r="G356" i="10"/>
  <c r="G347" i="10"/>
  <c r="H357" i="10"/>
  <c r="F359" i="10"/>
  <c r="G349" i="10"/>
  <c r="H342" i="10"/>
  <c r="I351" i="10"/>
  <c r="G360" i="10"/>
  <c r="H347" i="10"/>
  <c r="H365" i="10"/>
  <c r="G351" i="10"/>
  <c r="G353" i="10"/>
  <c r="H354" i="10"/>
  <c r="I355" i="10"/>
  <c r="H344" i="10"/>
  <c r="F344" i="10"/>
  <c r="G365" i="10"/>
  <c r="F340" i="10"/>
  <c r="G364" i="10"/>
  <c r="H359" i="10"/>
  <c r="I345" i="10"/>
  <c r="G359" i="10"/>
  <c r="G357" i="10"/>
  <c r="H358" i="10"/>
  <c r="I359" i="10"/>
  <c r="I344" i="10"/>
  <c r="H340" i="10"/>
  <c r="I357" i="10"/>
  <c r="I347" i="10"/>
  <c r="G361" i="10"/>
  <c r="H366" i="10"/>
  <c r="I363" i="10"/>
  <c r="F363" i="11"/>
  <c r="G342" i="11"/>
  <c r="H357" i="11"/>
  <c r="G360" i="11"/>
  <c r="I345" i="11"/>
  <c r="H361" i="11"/>
  <c r="H367" i="11"/>
  <c r="F359" i="11"/>
  <c r="I366" i="11"/>
  <c r="G364" i="11"/>
  <c r="G353" i="11"/>
  <c r="F358" i="11"/>
  <c r="I341" i="11"/>
  <c r="H363" i="11"/>
  <c r="F355" i="11"/>
  <c r="I362" i="11"/>
  <c r="F357" i="11"/>
  <c r="I347" i="11"/>
  <c r="I357" i="11"/>
  <c r="G361" i="11"/>
  <c r="H359" i="11"/>
  <c r="F351" i="11"/>
  <c r="I358" i="11"/>
  <c r="I356" i="11"/>
  <c r="H352" i="11"/>
  <c r="H364" i="11"/>
  <c r="H341" i="11"/>
  <c r="H355" i="11"/>
  <c r="F347" i="11"/>
  <c r="I354" i="11"/>
  <c r="F366" i="11"/>
  <c r="I364" i="11"/>
  <c r="F345" i="11"/>
  <c r="I355" i="11"/>
  <c r="H351" i="11"/>
  <c r="F343" i="11"/>
  <c r="I350" i="11"/>
  <c r="H360" i="11"/>
  <c r="G345" i="11"/>
  <c r="G357" i="11"/>
  <c r="H349" i="11"/>
  <c r="H347" i="11"/>
  <c r="H362" i="11"/>
  <c r="I346" i="11"/>
  <c r="H353" i="11"/>
  <c r="F365" i="11"/>
  <c r="F349" i="11"/>
  <c r="H343" i="11"/>
  <c r="H354" i="11"/>
  <c r="I342" i="11"/>
  <c r="F348" i="11"/>
  <c r="I344" i="11"/>
  <c r="H344" i="11"/>
  <c r="F361" i="11"/>
  <c r="F367" i="11"/>
  <c r="G367" i="11"/>
  <c r="H350" i="11"/>
  <c r="H366" i="11"/>
  <c r="F341" i="11"/>
  <c r="F350" i="11"/>
  <c r="I363" i="11"/>
  <c r="H356" i="11"/>
  <c r="G363" i="11"/>
  <c r="H342" i="11"/>
  <c r="H358" i="11"/>
  <c r="H345" i="11"/>
  <c r="H365" i="11"/>
  <c r="G344" i="11"/>
  <c r="G356" i="11"/>
  <c r="G341" i="11"/>
  <c r="G359" i="11"/>
  <c r="G366" i="11"/>
  <c r="H346" i="11"/>
  <c r="G352" i="11"/>
  <c r="F360" i="11"/>
  <c r="F362" i="11"/>
  <c r="F354" i="11"/>
  <c r="G355" i="11"/>
  <c r="G362" i="11"/>
  <c r="I367" i="11"/>
  <c r="F352" i="11"/>
  <c r="F353" i="11"/>
  <c r="I343" i="11"/>
  <c r="G349" i="11"/>
  <c r="G351" i="11"/>
  <c r="G358" i="11"/>
  <c r="I360" i="11"/>
  <c r="I351" i="11"/>
  <c r="F346" i="11"/>
  <c r="I361" i="11"/>
  <c r="I348" i="11"/>
  <c r="G346" i="11"/>
  <c r="I365" i="11"/>
  <c r="I352" i="11"/>
  <c r="F344" i="11"/>
  <c r="G347" i="11"/>
  <c r="G354" i="11"/>
  <c r="I353" i="11"/>
  <c r="F364" i="11"/>
  <c r="G365" i="11"/>
  <c r="F342" i="11"/>
  <c r="H348" i="11"/>
  <c r="G343" i="11"/>
  <c r="G350" i="11"/>
  <c r="G348" i="11"/>
  <c r="I349" i="11"/>
  <c r="I359" i="11"/>
  <c r="F356" i="11"/>
  <c r="W14" i="9"/>
  <c r="L31" i="8"/>
  <c r="L33" i="8"/>
  <c r="L29" i="8"/>
  <c r="L27" i="8"/>
  <c r="C18" i="8"/>
  <c r="C24" i="8" s="1"/>
  <c r="B86" i="5" a="1"/>
  <c r="B86" i="5" s="1"/>
  <c r="C86" i="5" a="1"/>
  <c r="C86" i="5" s="1"/>
  <c r="D78" i="5"/>
  <c r="D79" i="5"/>
  <c r="D80" i="5"/>
  <c r="D77" i="5"/>
  <c r="D68" i="5"/>
  <c r="D69" i="5"/>
  <c r="D70" i="5"/>
  <c r="D71" i="5"/>
  <c r="D72" i="5"/>
  <c r="D73" i="5"/>
  <c r="D74" i="5"/>
  <c r="D75" i="5"/>
  <c r="D76" i="5"/>
  <c r="D67" i="5"/>
  <c r="D60" i="5"/>
  <c r="D61" i="5"/>
  <c r="D62" i="5"/>
  <c r="D63" i="5"/>
  <c r="D64" i="5"/>
  <c r="D65" i="5"/>
  <c r="D66" i="5"/>
  <c r="D59" i="5"/>
  <c r="D55" i="5"/>
  <c r="D56" i="5"/>
  <c r="D57" i="5"/>
  <c r="D58" i="5"/>
  <c r="D54" i="5"/>
  <c r="D52" i="5"/>
  <c r="D53" i="5"/>
  <c r="D51" i="5"/>
  <c r="D48" i="5"/>
  <c r="D49" i="5"/>
  <c r="D47" i="5"/>
  <c r="D33" i="5"/>
  <c r="D34" i="5"/>
  <c r="D35" i="5"/>
  <c r="D36" i="5"/>
  <c r="D37" i="5"/>
  <c r="D38" i="5"/>
  <c r="D39" i="5"/>
  <c r="D40" i="5"/>
  <c r="D41" i="5"/>
  <c r="D42" i="5"/>
  <c r="D43" i="5"/>
  <c r="D32" i="5"/>
  <c r="D31" i="5"/>
  <c r="D44" i="5"/>
  <c r="D45" i="5"/>
  <c r="D46" i="5"/>
  <c r="D50" i="5"/>
  <c r="D81" i="5"/>
  <c r="D30" i="5"/>
  <c r="F75" i="5"/>
  <c r="R75" i="5"/>
  <c r="T75" i="5"/>
  <c r="U75" i="5"/>
  <c r="Q13" i="5"/>
  <c r="R13" i="5"/>
  <c r="T13" i="5"/>
  <c r="R14" i="5"/>
  <c r="T14" i="5"/>
  <c r="Q16" i="5"/>
  <c r="R16" i="5"/>
  <c r="T16" i="5"/>
  <c r="U16" i="5"/>
  <c r="R17" i="5"/>
  <c r="T17" i="5"/>
  <c r="R18" i="5"/>
  <c r="T18" i="5"/>
  <c r="Q19" i="5"/>
  <c r="R19" i="5"/>
  <c r="P20" i="5"/>
  <c r="Q20" i="5"/>
  <c r="R20" i="5"/>
  <c r="S20" i="5"/>
  <c r="T20" i="5"/>
  <c r="U20" i="5"/>
  <c r="Q21" i="5"/>
  <c r="T21" i="5"/>
  <c r="U21" i="5"/>
  <c r="Q22" i="5"/>
  <c r="T22" i="5"/>
  <c r="U22" i="5"/>
  <c r="P23" i="5"/>
  <c r="Q23" i="5"/>
  <c r="R23" i="5"/>
  <c r="S23" i="5"/>
  <c r="T23" i="5"/>
  <c r="U23" i="5"/>
  <c r="Q24" i="5"/>
  <c r="T24" i="5"/>
  <c r="U24" i="5"/>
  <c r="P25" i="5"/>
  <c r="Q25" i="5"/>
  <c r="R25" i="5"/>
  <c r="S25" i="5"/>
  <c r="T25" i="5"/>
  <c r="U25" i="5"/>
  <c r="Q26" i="5"/>
  <c r="R26" i="5"/>
  <c r="S26" i="5"/>
  <c r="T26" i="5"/>
  <c r="U26" i="5"/>
  <c r="Q27" i="5"/>
  <c r="R27" i="5"/>
  <c r="T27" i="5"/>
  <c r="Q28" i="5"/>
  <c r="R28" i="5"/>
  <c r="T28" i="5"/>
  <c r="U28" i="5"/>
  <c r="T29" i="5"/>
  <c r="U29" i="5"/>
  <c r="P30" i="5"/>
  <c r="Q30" i="5"/>
  <c r="R30" i="5"/>
  <c r="S30" i="5"/>
  <c r="T30" i="5"/>
  <c r="U30" i="5"/>
  <c r="Q31" i="5"/>
  <c r="R31" i="5"/>
  <c r="S31" i="5"/>
  <c r="T31" i="5"/>
  <c r="U31" i="5"/>
  <c r="Q32" i="5"/>
  <c r="R32" i="5"/>
  <c r="S32" i="5"/>
  <c r="T32" i="5"/>
  <c r="U32" i="5"/>
  <c r="Q33" i="5"/>
  <c r="R33" i="5"/>
  <c r="S33" i="5"/>
  <c r="T33" i="5"/>
  <c r="U33" i="5"/>
  <c r="Q34" i="5"/>
  <c r="R34" i="5"/>
  <c r="S34" i="5"/>
  <c r="T34" i="5"/>
  <c r="U34" i="5"/>
  <c r="Q35" i="5"/>
  <c r="R35" i="5"/>
  <c r="S35" i="5"/>
  <c r="T35" i="5"/>
  <c r="U35" i="5"/>
  <c r="Q36" i="5"/>
  <c r="R36" i="5"/>
  <c r="S36" i="5"/>
  <c r="T36" i="5"/>
  <c r="U36" i="5"/>
  <c r="Q37" i="5"/>
  <c r="R37" i="5"/>
  <c r="S37" i="5"/>
  <c r="T37" i="5"/>
  <c r="U37" i="5"/>
  <c r="Q38" i="5"/>
  <c r="R38" i="5"/>
  <c r="S38" i="5"/>
  <c r="T38" i="5"/>
  <c r="U38" i="5"/>
  <c r="Q39" i="5"/>
  <c r="R39" i="5"/>
  <c r="S39" i="5"/>
  <c r="T39" i="5"/>
  <c r="U39" i="5"/>
  <c r="Q40" i="5"/>
  <c r="R40" i="5"/>
  <c r="S40" i="5"/>
  <c r="T40" i="5"/>
  <c r="U40" i="5"/>
  <c r="Q41" i="5"/>
  <c r="R41" i="5"/>
  <c r="S41" i="5"/>
  <c r="T41" i="5"/>
  <c r="U41" i="5"/>
  <c r="Q42" i="5"/>
  <c r="R42" i="5"/>
  <c r="S42" i="5"/>
  <c r="T42" i="5"/>
  <c r="U42" i="5"/>
  <c r="Q43" i="5"/>
  <c r="R43" i="5"/>
  <c r="S43" i="5"/>
  <c r="T43" i="5"/>
  <c r="U43" i="5"/>
  <c r="P44" i="5"/>
  <c r="Q44" i="5"/>
  <c r="R44" i="5"/>
  <c r="S44" i="5"/>
  <c r="T44" i="5"/>
  <c r="U44" i="5"/>
  <c r="Q45" i="5"/>
  <c r="R45" i="5"/>
  <c r="S45" i="5"/>
  <c r="T45" i="5"/>
  <c r="U45" i="5"/>
  <c r="Q46" i="5"/>
  <c r="T46" i="5"/>
  <c r="U46" i="5"/>
  <c r="R49" i="5"/>
  <c r="S49" i="5"/>
  <c r="T49" i="5"/>
  <c r="U49" i="5"/>
  <c r="P50" i="5"/>
  <c r="Q50" i="5"/>
  <c r="R50" i="5"/>
  <c r="S50" i="5"/>
  <c r="T50" i="5"/>
  <c r="U50" i="5"/>
  <c r="Q51" i="5"/>
  <c r="R51" i="5"/>
  <c r="S51" i="5"/>
  <c r="T51" i="5"/>
  <c r="U51" i="5"/>
  <c r="T52" i="5"/>
  <c r="U52" i="5"/>
  <c r="T53" i="5"/>
  <c r="U53" i="5"/>
  <c r="R54" i="5"/>
  <c r="U54" i="5"/>
  <c r="R55" i="5"/>
  <c r="U55" i="5"/>
  <c r="R56" i="5"/>
  <c r="T56" i="5"/>
  <c r="U56" i="5"/>
  <c r="R57" i="5"/>
  <c r="T57" i="5"/>
  <c r="U57" i="5"/>
  <c r="R58" i="5"/>
  <c r="T58" i="5"/>
  <c r="U58" i="5"/>
  <c r="P59" i="5"/>
  <c r="Q59" i="5"/>
  <c r="R59" i="5"/>
  <c r="S59" i="5"/>
  <c r="T59" i="5"/>
  <c r="U59" i="5"/>
  <c r="P60" i="5"/>
  <c r="Q60" i="5"/>
  <c r="R60" i="5"/>
  <c r="S60" i="5"/>
  <c r="T60" i="5"/>
  <c r="U60" i="5"/>
  <c r="P61" i="5"/>
  <c r="Q61" i="5"/>
  <c r="R61" i="5"/>
  <c r="U61" i="5"/>
  <c r="P62" i="5"/>
  <c r="Q62" i="5"/>
  <c r="R62" i="5"/>
  <c r="U62" i="5"/>
  <c r="P63" i="5"/>
  <c r="Q63" i="5"/>
  <c r="R63" i="5"/>
  <c r="U63" i="5"/>
  <c r="P64" i="5"/>
  <c r="Q64" i="5"/>
  <c r="R64" i="5"/>
  <c r="T64" i="5"/>
  <c r="U64" i="5"/>
  <c r="P65" i="5"/>
  <c r="Q65" i="5"/>
  <c r="R65" i="5"/>
  <c r="T65" i="5"/>
  <c r="U65" i="5"/>
  <c r="P66" i="5"/>
  <c r="Q66" i="5"/>
  <c r="R66" i="5"/>
  <c r="T66" i="5"/>
  <c r="U66" i="5"/>
  <c r="R67" i="5"/>
  <c r="T67" i="5"/>
  <c r="U67" i="5"/>
  <c r="R68" i="5"/>
  <c r="T68" i="5"/>
  <c r="U68" i="5"/>
  <c r="R69" i="5"/>
  <c r="T69" i="5"/>
  <c r="U69" i="5"/>
  <c r="R70" i="5"/>
  <c r="S70" i="5"/>
  <c r="T70" i="5"/>
  <c r="U70" i="5"/>
  <c r="R71" i="5"/>
  <c r="T71" i="5"/>
  <c r="U71" i="5"/>
  <c r="R72" i="5"/>
  <c r="T72" i="5"/>
  <c r="U72" i="5"/>
  <c r="R73" i="5"/>
  <c r="T73" i="5"/>
  <c r="U73" i="5"/>
  <c r="R74" i="5"/>
  <c r="T74" i="5"/>
  <c r="U74" i="5"/>
  <c r="R76" i="5"/>
  <c r="T76" i="5"/>
  <c r="U76" i="5"/>
  <c r="P77" i="5"/>
  <c r="Q77" i="5"/>
  <c r="R77" i="5"/>
  <c r="S77" i="5"/>
  <c r="T77" i="5"/>
  <c r="U77" i="5"/>
  <c r="P78" i="5"/>
  <c r="Q78" i="5"/>
  <c r="R78" i="5"/>
  <c r="S78" i="5"/>
  <c r="T78" i="5"/>
  <c r="U78" i="5"/>
  <c r="Q79" i="5"/>
  <c r="R79" i="5"/>
  <c r="T79" i="5"/>
  <c r="U79" i="5"/>
  <c r="Q80" i="5"/>
  <c r="R80" i="5"/>
  <c r="T80" i="5"/>
  <c r="U80" i="5"/>
  <c r="P81" i="5"/>
  <c r="Q81" i="5"/>
  <c r="R81" i="5"/>
  <c r="S81" i="5"/>
  <c r="T81" i="5"/>
  <c r="U81" i="5"/>
  <c r="Q6" i="5"/>
  <c r="R6" i="5"/>
  <c r="S6" i="5"/>
  <c r="T6" i="5"/>
  <c r="U6" i="5"/>
  <c r="Q7" i="5"/>
  <c r="R7" i="5"/>
  <c r="S7" i="5"/>
  <c r="T7" i="5"/>
  <c r="U7" i="5"/>
  <c r="Q8" i="5"/>
  <c r="R8" i="5"/>
  <c r="S8" i="5"/>
  <c r="T8" i="5"/>
  <c r="U8" i="5"/>
  <c r="R9" i="5"/>
  <c r="T9" i="5"/>
  <c r="U9" i="5"/>
  <c r="R10" i="5"/>
  <c r="S10" i="5"/>
  <c r="T10" i="5"/>
  <c r="U10" i="5"/>
  <c r="T11" i="5"/>
  <c r="U11" i="5"/>
  <c r="Q5" i="5"/>
  <c r="R5" i="5"/>
  <c r="S5" i="5"/>
  <c r="T5" i="5"/>
  <c r="U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6" i="5"/>
  <c r="F77" i="5"/>
  <c r="F78" i="5"/>
  <c r="F79" i="5"/>
  <c r="F80" i="5"/>
  <c r="F81" i="5"/>
  <c r="F5" i="5"/>
  <c r="D29" i="5"/>
  <c r="D27" i="5"/>
  <c r="D21" i="5"/>
  <c r="D17" i="5"/>
  <c r="D12" i="5"/>
  <c r="D9" i="5"/>
  <c r="D5" i="5"/>
  <c r="I339" i="16" l="1"/>
  <c r="G339" i="16"/>
  <c r="F339" i="16"/>
  <c r="H339" i="16"/>
  <c r="F339" i="10"/>
  <c r="G339" i="10"/>
  <c r="I339" i="10"/>
  <c r="H339" i="10"/>
  <c r="I340" i="11"/>
  <c r="G340" i="11"/>
  <c r="H340" i="11"/>
  <c r="F340" i="11"/>
  <c r="IB29" i="5"/>
  <c r="NG29" i="5"/>
  <c r="MI29" i="5"/>
  <c r="JG29" i="5"/>
  <c r="IB13" i="5"/>
  <c r="NG13" i="5"/>
  <c r="MI13" i="5"/>
  <c r="JG13" i="5"/>
  <c r="IB62" i="5"/>
  <c r="NG62" i="5"/>
  <c r="MI62" i="5"/>
  <c r="JG62" i="5"/>
  <c r="IB28" i="5"/>
  <c r="NG28" i="5"/>
  <c r="MI28" i="5"/>
  <c r="JG28" i="5"/>
  <c r="IB12" i="5"/>
  <c r="NG12" i="5"/>
  <c r="MI12" i="5"/>
  <c r="JG12" i="5"/>
  <c r="IB79" i="5"/>
  <c r="NG79" i="5"/>
  <c r="MI79" i="5"/>
  <c r="JG79" i="5"/>
  <c r="IB61" i="5"/>
  <c r="NG61" i="5"/>
  <c r="MI61" i="5"/>
  <c r="JG61" i="5"/>
  <c r="IB27" i="5"/>
  <c r="NG27" i="5"/>
  <c r="MI27" i="5"/>
  <c r="JG27" i="5"/>
  <c r="IB11" i="5"/>
  <c r="NG11" i="5"/>
  <c r="MI11" i="5"/>
  <c r="JG11" i="5"/>
  <c r="IB75" i="5"/>
  <c r="NG75" i="5"/>
  <c r="MI75" i="5"/>
  <c r="JG75" i="5"/>
  <c r="IB46" i="5"/>
  <c r="NG46" i="5"/>
  <c r="MI46" i="5"/>
  <c r="JG46" i="5"/>
  <c r="IB74" i="5"/>
  <c r="NG74" i="5"/>
  <c r="MI74" i="5"/>
  <c r="JG74" i="5"/>
  <c r="IB58" i="5"/>
  <c r="NG58" i="5"/>
  <c r="MI58" i="5"/>
  <c r="JG58" i="5"/>
  <c r="NG42" i="5"/>
  <c r="MI42" i="5"/>
  <c r="IB26" i="5"/>
  <c r="NG26" i="5"/>
  <c r="MI26" i="5"/>
  <c r="JG26" i="5"/>
  <c r="IB10" i="5"/>
  <c r="NG10" i="5"/>
  <c r="MI10" i="5"/>
  <c r="JG10" i="5"/>
  <c r="IB14" i="5"/>
  <c r="NG14" i="5"/>
  <c r="MI14" i="5"/>
  <c r="JG14" i="5"/>
  <c r="IB73" i="5"/>
  <c r="NG73" i="5"/>
  <c r="MI73" i="5"/>
  <c r="JG73" i="5"/>
  <c r="IB57" i="5"/>
  <c r="NG57" i="5"/>
  <c r="MI57" i="5"/>
  <c r="JG57" i="5"/>
  <c r="IB41" i="5"/>
  <c r="NG41" i="5"/>
  <c r="MI41" i="5"/>
  <c r="JG41" i="5"/>
  <c r="IB25" i="5"/>
  <c r="NG25" i="5"/>
  <c r="MI25" i="5"/>
  <c r="JG25" i="5"/>
  <c r="IB9" i="5"/>
  <c r="NG9" i="5"/>
  <c r="MI9" i="5"/>
  <c r="JG9" i="5"/>
  <c r="IB59" i="5"/>
  <c r="NG59" i="5"/>
  <c r="MI59" i="5"/>
  <c r="JG59" i="5"/>
  <c r="IB72" i="5"/>
  <c r="NG72" i="5"/>
  <c r="MI72" i="5"/>
  <c r="JG72" i="5"/>
  <c r="IB56" i="5"/>
  <c r="NG56" i="5"/>
  <c r="MI56" i="5"/>
  <c r="JG56" i="5"/>
  <c r="NG40" i="5"/>
  <c r="MI40" i="5"/>
  <c r="IB24" i="5"/>
  <c r="NG24" i="5"/>
  <c r="MI24" i="5"/>
  <c r="JG24" i="5"/>
  <c r="IB8" i="5"/>
  <c r="NG8" i="5"/>
  <c r="MI8" i="5"/>
  <c r="JG8" i="5"/>
  <c r="IB44" i="5"/>
  <c r="NG44" i="5"/>
  <c r="MI44" i="5"/>
  <c r="JG44" i="5"/>
  <c r="IB71" i="5"/>
  <c r="MI71" i="5"/>
  <c r="NG71" i="5"/>
  <c r="JG71" i="5"/>
  <c r="IB55" i="5"/>
  <c r="MI55" i="5"/>
  <c r="NG55" i="5"/>
  <c r="JG55" i="5"/>
  <c r="MI39" i="5"/>
  <c r="NG39" i="5"/>
  <c r="NG23" i="5"/>
  <c r="MI23" i="5"/>
  <c r="IB7" i="5"/>
  <c r="NG7" i="5"/>
  <c r="MI7" i="5"/>
  <c r="JG7" i="5"/>
  <c r="NG60" i="5"/>
  <c r="MI60" i="5"/>
  <c r="IB22" i="5"/>
  <c r="MI22" i="5"/>
  <c r="NG22" i="5"/>
  <c r="JG22" i="5"/>
  <c r="IB69" i="5"/>
  <c r="MI69" i="5"/>
  <c r="NG69" i="5"/>
  <c r="JG69" i="5"/>
  <c r="IB30" i="5"/>
  <c r="NG30" i="5"/>
  <c r="MI30" i="5"/>
  <c r="JG30" i="5"/>
  <c r="IB70" i="5"/>
  <c r="MI70" i="5"/>
  <c r="NG70" i="5"/>
  <c r="JG70" i="5"/>
  <c r="MI52" i="5"/>
  <c r="NG52" i="5"/>
  <c r="MI36" i="5"/>
  <c r="NG36" i="5"/>
  <c r="IB20" i="5"/>
  <c r="MI20" i="5"/>
  <c r="NG20" i="5"/>
  <c r="JG20" i="5"/>
  <c r="NG78" i="5"/>
  <c r="MI78" i="5"/>
  <c r="IB6" i="5"/>
  <c r="MI6" i="5"/>
  <c r="NG6" i="5"/>
  <c r="JG6" i="5"/>
  <c r="IB53" i="5"/>
  <c r="MI53" i="5"/>
  <c r="NG53" i="5"/>
  <c r="JG53" i="5"/>
  <c r="NG67" i="5"/>
  <c r="MI67" i="5"/>
  <c r="IB51" i="5"/>
  <c r="NG51" i="5"/>
  <c r="MI51" i="5"/>
  <c r="JG51" i="5"/>
  <c r="NG35" i="5"/>
  <c r="MI35" i="5"/>
  <c r="IB19" i="5"/>
  <c r="NG19" i="5"/>
  <c r="MI19" i="5"/>
  <c r="JG19" i="5"/>
  <c r="NG76" i="5"/>
  <c r="MI76" i="5"/>
  <c r="IB21" i="5"/>
  <c r="MI21" i="5"/>
  <c r="NG21" i="5"/>
  <c r="JG21" i="5"/>
  <c r="NG50" i="5"/>
  <c r="MI50" i="5"/>
  <c r="MI34" i="5"/>
  <c r="NG34" i="5"/>
  <c r="IB18" i="5"/>
  <c r="NG18" i="5"/>
  <c r="MI18" i="5"/>
  <c r="JG18" i="5"/>
  <c r="IB43" i="5"/>
  <c r="NG43" i="5"/>
  <c r="MI43" i="5"/>
  <c r="JG43" i="5"/>
  <c r="IB54" i="5"/>
  <c r="MI54" i="5"/>
  <c r="NG54" i="5"/>
  <c r="JG54" i="5"/>
  <c r="IB66" i="5"/>
  <c r="NG66" i="5"/>
  <c r="MI66" i="5"/>
  <c r="JG66" i="5"/>
  <c r="IB65" i="5"/>
  <c r="NG65" i="5"/>
  <c r="MI65" i="5"/>
  <c r="JG65" i="5"/>
  <c r="IB49" i="5"/>
  <c r="NG49" i="5"/>
  <c r="MI49" i="5"/>
  <c r="JG49" i="5"/>
  <c r="NG33" i="5"/>
  <c r="MI33" i="5"/>
  <c r="IB17" i="5"/>
  <c r="NG17" i="5"/>
  <c r="MI17" i="5"/>
  <c r="JG17" i="5"/>
  <c r="IB77" i="5"/>
  <c r="NG77" i="5"/>
  <c r="MI77" i="5"/>
  <c r="JG77" i="5"/>
  <c r="MI5" i="5"/>
  <c r="NG5" i="5"/>
  <c r="JG5" i="5"/>
  <c r="IB81" i="5"/>
  <c r="NG81" i="5"/>
  <c r="MI81" i="5"/>
  <c r="JG81" i="5"/>
  <c r="IB64" i="5"/>
  <c r="NG64" i="5"/>
  <c r="MI64" i="5"/>
  <c r="JG64" i="5"/>
  <c r="IB48" i="5"/>
  <c r="MI48" i="5"/>
  <c r="NG48" i="5"/>
  <c r="JG48" i="5"/>
  <c r="NG32" i="5"/>
  <c r="MI32" i="5"/>
  <c r="IB16" i="5"/>
  <c r="MI16" i="5"/>
  <c r="NG16" i="5"/>
  <c r="JG16" i="5"/>
  <c r="IB45" i="5"/>
  <c r="NG45" i="5"/>
  <c r="MI45" i="5"/>
  <c r="JG45" i="5"/>
  <c r="MI38" i="5"/>
  <c r="NG38" i="5"/>
  <c r="MI37" i="5"/>
  <c r="NG37" i="5"/>
  <c r="IB68" i="5"/>
  <c r="MI68" i="5"/>
  <c r="NG68" i="5"/>
  <c r="JG68" i="5"/>
  <c r="IB80" i="5"/>
  <c r="NG80" i="5"/>
  <c r="MI80" i="5"/>
  <c r="JG80" i="5"/>
  <c r="IB63" i="5"/>
  <c r="NG63" i="5"/>
  <c r="MI63" i="5"/>
  <c r="JG63" i="5"/>
  <c r="IB47" i="5"/>
  <c r="NG47" i="5"/>
  <c r="MI47" i="5"/>
  <c r="JG47" i="5"/>
  <c r="IB31" i="5"/>
  <c r="NG31" i="5"/>
  <c r="MI31" i="5"/>
  <c r="JG31" i="5"/>
  <c r="IB15" i="5"/>
  <c r="NG15" i="5"/>
  <c r="MI15" i="5"/>
  <c r="JG15" i="5"/>
  <c r="IB78" i="5"/>
  <c r="JG78" i="5"/>
  <c r="IB76" i="5"/>
  <c r="JG76" i="5"/>
  <c r="IB67" i="5"/>
  <c r="JG67" i="5"/>
  <c r="IB60" i="5"/>
  <c r="JG60" i="5"/>
  <c r="IB52" i="5"/>
  <c r="JG52" i="5"/>
  <c r="IB50" i="5"/>
  <c r="JG50" i="5"/>
  <c r="IB42" i="5"/>
  <c r="JG42" i="5"/>
  <c r="IB40" i="5"/>
  <c r="JG40" i="5"/>
  <c r="IB39" i="5"/>
  <c r="JG39" i="5"/>
  <c r="IB38" i="5"/>
  <c r="JG38" i="5"/>
  <c r="IB37" i="5"/>
  <c r="JG37" i="5"/>
  <c r="IB36" i="5"/>
  <c r="JG36" i="5"/>
  <c r="IB35" i="5"/>
  <c r="JG35" i="5"/>
  <c r="IB34" i="5"/>
  <c r="JG34" i="5"/>
  <c r="IB33" i="5"/>
  <c r="JG33" i="5"/>
  <c r="IB32" i="5"/>
  <c r="JG32" i="5"/>
  <c r="IB23" i="5"/>
  <c r="JG23" i="5"/>
  <c r="HR5" i="5"/>
  <c r="IB5" i="5"/>
  <c r="HL75" i="5"/>
  <c r="HR75" i="5"/>
  <c r="HL47" i="5"/>
  <c r="HR47" i="5"/>
  <c r="HL79" i="5"/>
  <c r="HR79" i="5"/>
  <c r="HL30" i="5"/>
  <c r="HR30" i="5"/>
  <c r="HL29" i="5"/>
  <c r="HR29" i="5"/>
  <c r="HL77" i="5"/>
  <c r="HR77" i="5"/>
  <c r="HL44" i="5"/>
  <c r="HR44" i="5"/>
  <c r="HL43" i="5"/>
  <c r="HR43" i="5"/>
  <c r="HL26" i="5"/>
  <c r="HR26" i="5"/>
  <c r="HL25" i="5"/>
  <c r="HR25" i="5"/>
  <c r="HL40" i="5"/>
  <c r="HR40" i="5"/>
  <c r="HL80" i="5"/>
  <c r="HR80" i="5"/>
  <c r="HL15" i="5"/>
  <c r="HR15" i="5"/>
  <c r="HL62" i="5"/>
  <c r="HR62" i="5"/>
  <c r="HL14" i="5"/>
  <c r="HR14" i="5"/>
  <c r="HL78" i="5"/>
  <c r="HR78" i="5"/>
  <c r="HL13" i="5"/>
  <c r="HR13" i="5"/>
  <c r="HL60" i="5"/>
  <c r="HR60" i="5"/>
  <c r="HL12" i="5"/>
  <c r="HR12" i="5"/>
  <c r="HL59" i="5"/>
  <c r="HR59" i="5"/>
  <c r="HL11" i="5"/>
  <c r="HR11" i="5"/>
  <c r="HL74" i="5"/>
  <c r="HR74" i="5"/>
  <c r="HL42" i="5"/>
  <c r="HR42" i="5"/>
  <c r="HL57" i="5"/>
  <c r="HR57" i="5"/>
  <c r="HL41" i="5"/>
  <c r="HR41" i="5"/>
  <c r="HL56" i="5"/>
  <c r="HR56" i="5"/>
  <c r="HL8" i="5"/>
  <c r="HR8" i="5"/>
  <c r="HL71" i="5"/>
  <c r="HR71" i="5"/>
  <c r="HL39" i="5"/>
  <c r="HR39" i="5"/>
  <c r="HL7" i="5"/>
  <c r="HR7" i="5"/>
  <c r="HL70" i="5"/>
  <c r="HR70" i="5"/>
  <c r="HL38" i="5"/>
  <c r="HR38" i="5"/>
  <c r="HL22" i="5"/>
  <c r="HR22" i="5"/>
  <c r="HL6" i="5"/>
  <c r="HR6" i="5"/>
  <c r="HL69" i="5"/>
  <c r="HR69" i="5"/>
  <c r="HL37" i="5"/>
  <c r="HR37" i="5"/>
  <c r="HL21" i="5"/>
  <c r="HR21" i="5"/>
  <c r="HL68" i="5"/>
  <c r="HR68" i="5"/>
  <c r="HL20" i="5"/>
  <c r="HR20" i="5"/>
  <c r="HL51" i="5"/>
  <c r="HR51" i="5"/>
  <c r="HL35" i="5"/>
  <c r="HR35" i="5"/>
  <c r="HL50" i="5"/>
  <c r="HR50" i="5"/>
  <c r="HL34" i="5"/>
  <c r="HR34" i="5"/>
  <c r="HL65" i="5"/>
  <c r="HR65" i="5"/>
  <c r="HL49" i="5"/>
  <c r="HR49" i="5"/>
  <c r="HL33" i="5"/>
  <c r="HR33" i="5"/>
  <c r="HL17" i="5"/>
  <c r="HR17" i="5"/>
  <c r="HL63" i="5"/>
  <c r="HR63" i="5"/>
  <c r="HL31" i="5"/>
  <c r="HR31" i="5"/>
  <c r="HL46" i="5"/>
  <c r="HR46" i="5"/>
  <c r="HL61" i="5"/>
  <c r="HR61" i="5"/>
  <c r="HL45" i="5"/>
  <c r="HR45" i="5"/>
  <c r="HL28" i="5"/>
  <c r="HR28" i="5"/>
  <c r="HL76" i="5"/>
  <c r="HR76" i="5"/>
  <c r="HL27" i="5"/>
  <c r="HR27" i="5"/>
  <c r="HL58" i="5"/>
  <c r="HR58" i="5"/>
  <c r="HL10" i="5"/>
  <c r="HR10" i="5"/>
  <c r="HL73" i="5"/>
  <c r="HR73" i="5"/>
  <c r="HL9" i="5"/>
  <c r="HR9" i="5"/>
  <c r="HL72" i="5"/>
  <c r="HR72" i="5"/>
  <c r="HL24" i="5"/>
  <c r="HR24" i="5"/>
  <c r="HL55" i="5"/>
  <c r="HR55" i="5"/>
  <c r="HL23" i="5"/>
  <c r="HR23" i="5"/>
  <c r="HL54" i="5"/>
  <c r="HR54" i="5"/>
  <c r="HL53" i="5"/>
  <c r="HR53" i="5"/>
  <c r="HL52" i="5"/>
  <c r="HR52" i="5"/>
  <c r="HL36" i="5"/>
  <c r="HR36" i="5"/>
  <c r="HL67" i="5"/>
  <c r="HR67" i="5"/>
  <c r="HL19" i="5"/>
  <c r="HR19" i="5"/>
  <c r="HL66" i="5"/>
  <c r="HR66" i="5"/>
  <c r="HL18" i="5"/>
  <c r="HR18" i="5"/>
  <c r="HL81" i="5"/>
  <c r="HR81" i="5"/>
  <c r="HL64" i="5"/>
  <c r="HR64" i="5"/>
  <c r="HL48" i="5"/>
  <c r="HR48" i="5"/>
  <c r="HL32" i="5"/>
  <c r="HR32" i="5"/>
  <c r="HL16" i="5"/>
  <c r="HR16" i="5"/>
  <c r="GX5" i="5"/>
  <c r="HL5" i="5"/>
  <c r="GC68" i="5"/>
  <c r="GX68" i="5"/>
  <c r="GC52" i="5"/>
  <c r="GX52" i="5"/>
  <c r="GC36" i="5"/>
  <c r="GX36" i="5"/>
  <c r="GC20" i="5"/>
  <c r="GX20" i="5"/>
  <c r="GC67" i="5"/>
  <c r="GX67" i="5"/>
  <c r="GC51" i="5"/>
  <c r="GX51" i="5"/>
  <c r="GC35" i="5"/>
  <c r="GX35" i="5"/>
  <c r="GC19" i="5"/>
  <c r="GX19" i="5"/>
  <c r="GC63" i="5"/>
  <c r="GX63" i="5"/>
  <c r="GC31" i="5"/>
  <c r="GX31" i="5"/>
  <c r="GC46" i="5"/>
  <c r="GX46" i="5"/>
  <c r="GC30" i="5"/>
  <c r="GX30" i="5"/>
  <c r="GC78" i="5"/>
  <c r="GX78" i="5"/>
  <c r="GC45" i="5"/>
  <c r="GX45" i="5"/>
  <c r="GC13" i="5"/>
  <c r="GX13" i="5"/>
  <c r="GC77" i="5"/>
  <c r="GX77" i="5"/>
  <c r="GC28" i="5"/>
  <c r="GX28" i="5"/>
  <c r="GC59" i="5"/>
  <c r="GX59" i="5"/>
  <c r="GC27" i="5"/>
  <c r="GX27" i="5"/>
  <c r="GC75" i="5"/>
  <c r="GX75" i="5"/>
  <c r="GC58" i="5"/>
  <c r="GX58" i="5"/>
  <c r="GC26" i="5"/>
  <c r="GX26" i="5"/>
  <c r="GC73" i="5"/>
  <c r="GX73" i="5"/>
  <c r="GC41" i="5"/>
  <c r="GX41" i="5"/>
  <c r="GC25" i="5"/>
  <c r="GX25" i="5"/>
  <c r="GC9" i="5"/>
  <c r="GX9" i="5"/>
  <c r="GC72" i="5"/>
  <c r="GX72" i="5"/>
  <c r="GC56" i="5"/>
  <c r="GX56" i="5"/>
  <c r="GC40" i="5"/>
  <c r="GX40" i="5"/>
  <c r="GC24" i="5"/>
  <c r="GX24" i="5"/>
  <c r="GC8" i="5"/>
  <c r="GX8" i="5"/>
  <c r="GC71" i="5"/>
  <c r="GX71" i="5"/>
  <c r="GC55" i="5"/>
  <c r="GX55" i="5"/>
  <c r="GC23" i="5"/>
  <c r="GX23" i="5"/>
  <c r="GC7" i="5"/>
  <c r="GX7" i="5"/>
  <c r="GC69" i="5"/>
  <c r="GX69" i="5"/>
  <c r="GC53" i="5"/>
  <c r="GX53" i="5"/>
  <c r="GC37" i="5"/>
  <c r="GX37" i="5"/>
  <c r="GC21" i="5"/>
  <c r="GX21" i="5"/>
  <c r="GC66" i="5"/>
  <c r="GX66" i="5"/>
  <c r="GC50" i="5"/>
  <c r="GX50" i="5"/>
  <c r="GC34" i="5"/>
  <c r="GX34" i="5"/>
  <c r="GC18" i="5"/>
  <c r="GX18" i="5"/>
  <c r="GC65" i="5"/>
  <c r="GX65" i="5"/>
  <c r="GC49" i="5"/>
  <c r="GX49" i="5"/>
  <c r="GC33" i="5"/>
  <c r="GX33" i="5"/>
  <c r="GC17" i="5"/>
  <c r="GX17" i="5"/>
  <c r="GC80" i="5"/>
  <c r="GX80" i="5"/>
  <c r="GC47" i="5"/>
  <c r="GX47" i="5"/>
  <c r="GC15" i="5"/>
  <c r="GX15" i="5"/>
  <c r="GC79" i="5"/>
  <c r="GX79" i="5"/>
  <c r="GC62" i="5"/>
  <c r="GX62" i="5"/>
  <c r="GC14" i="5"/>
  <c r="GX14" i="5"/>
  <c r="GC61" i="5"/>
  <c r="GX61" i="5"/>
  <c r="GC29" i="5"/>
  <c r="GX29" i="5"/>
  <c r="GC60" i="5"/>
  <c r="GX60" i="5"/>
  <c r="GC44" i="5"/>
  <c r="GX44" i="5"/>
  <c r="GC12" i="5"/>
  <c r="GX12" i="5"/>
  <c r="GC76" i="5"/>
  <c r="GX76" i="5"/>
  <c r="GC43" i="5"/>
  <c r="GX43" i="5"/>
  <c r="GC11" i="5"/>
  <c r="GX11" i="5"/>
  <c r="GC74" i="5"/>
  <c r="GX74" i="5"/>
  <c r="GC42" i="5"/>
  <c r="GX42" i="5"/>
  <c r="GC10" i="5"/>
  <c r="GX10" i="5"/>
  <c r="GC57" i="5"/>
  <c r="GX57" i="5"/>
  <c r="GC39" i="5"/>
  <c r="GX39" i="5"/>
  <c r="GC70" i="5"/>
  <c r="GX70" i="5"/>
  <c r="GC54" i="5"/>
  <c r="GX54" i="5"/>
  <c r="GC38" i="5"/>
  <c r="GX38" i="5"/>
  <c r="GC22" i="5"/>
  <c r="GX22" i="5"/>
  <c r="GC6" i="5"/>
  <c r="GX6" i="5"/>
  <c r="GC81" i="5"/>
  <c r="GX81" i="5"/>
  <c r="GC64" i="5"/>
  <c r="GX64" i="5"/>
  <c r="GC48" i="5"/>
  <c r="GX48" i="5"/>
  <c r="GC32" i="5"/>
  <c r="GX32" i="5"/>
  <c r="GC16" i="5"/>
  <c r="GX16" i="5"/>
  <c r="FU5" i="5"/>
  <c r="GC5" i="5"/>
  <c r="FM63" i="5"/>
  <c r="FU63" i="5"/>
  <c r="FM31" i="5"/>
  <c r="FU31" i="5"/>
  <c r="FM46" i="5"/>
  <c r="FU46" i="5"/>
  <c r="FM30" i="5"/>
  <c r="FU30" i="5"/>
  <c r="FM78" i="5"/>
  <c r="FU78" i="5"/>
  <c r="FM45" i="5"/>
  <c r="FU45" i="5"/>
  <c r="FM13" i="5"/>
  <c r="FU13" i="5"/>
  <c r="FM60" i="5"/>
  <c r="FU60" i="5"/>
  <c r="FM44" i="5"/>
  <c r="FU44" i="5"/>
  <c r="FM12" i="5"/>
  <c r="FU12" i="5"/>
  <c r="FM76" i="5"/>
  <c r="FU76" i="5"/>
  <c r="FM59" i="5"/>
  <c r="FU59" i="5"/>
  <c r="FM43" i="5"/>
  <c r="FU43" i="5"/>
  <c r="FM27" i="5"/>
  <c r="FU27" i="5"/>
  <c r="FM11" i="5"/>
  <c r="FU11" i="5"/>
  <c r="FM75" i="5"/>
  <c r="FU75" i="5"/>
  <c r="FM58" i="5"/>
  <c r="FU58" i="5"/>
  <c r="FM26" i="5"/>
  <c r="FU26" i="5"/>
  <c r="FM57" i="5"/>
  <c r="FU57" i="5"/>
  <c r="FM25" i="5"/>
  <c r="FU25" i="5"/>
  <c r="FM56" i="5"/>
  <c r="FU56" i="5"/>
  <c r="FM24" i="5"/>
  <c r="FU24" i="5"/>
  <c r="FM55" i="5"/>
  <c r="FU55" i="5"/>
  <c r="FM23" i="5"/>
  <c r="FU23" i="5"/>
  <c r="FM70" i="5"/>
  <c r="FU70" i="5"/>
  <c r="FM38" i="5"/>
  <c r="FU38" i="5"/>
  <c r="FM22" i="5"/>
  <c r="FU22" i="5"/>
  <c r="FM69" i="5"/>
  <c r="FU69" i="5"/>
  <c r="FM53" i="5"/>
  <c r="FU53" i="5"/>
  <c r="FM37" i="5"/>
  <c r="FU37" i="5"/>
  <c r="FM21" i="5"/>
  <c r="FU21" i="5"/>
  <c r="FM68" i="5"/>
  <c r="FU68" i="5"/>
  <c r="FM52" i="5"/>
  <c r="FU52" i="5"/>
  <c r="FM36" i="5"/>
  <c r="FU36" i="5"/>
  <c r="FM20" i="5"/>
  <c r="FU20" i="5"/>
  <c r="FM67" i="5"/>
  <c r="FU67" i="5"/>
  <c r="FM51" i="5"/>
  <c r="FU51" i="5"/>
  <c r="FM35" i="5"/>
  <c r="FU35" i="5"/>
  <c r="FM19" i="5"/>
  <c r="FU19" i="5"/>
  <c r="FM66" i="5"/>
  <c r="FU66" i="5"/>
  <c r="FM50" i="5"/>
  <c r="FU50" i="5"/>
  <c r="FM34" i="5"/>
  <c r="FU34" i="5"/>
  <c r="FM18" i="5"/>
  <c r="FU18" i="5"/>
  <c r="FM80" i="5"/>
  <c r="FU80" i="5"/>
  <c r="FM47" i="5"/>
  <c r="FU47" i="5"/>
  <c r="FM15" i="5"/>
  <c r="FU15" i="5"/>
  <c r="FM79" i="5"/>
  <c r="FU79" i="5"/>
  <c r="FM62" i="5"/>
  <c r="FU62" i="5"/>
  <c r="FM14" i="5"/>
  <c r="FU14" i="5"/>
  <c r="FM61" i="5"/>
  <c r="FU61" i="5"/>
  <c r="FM29" i="5"/>
  <c r="FU29" i="5"/>
  <c r="FM77" i="5"/>
  <c r="FU77" i="5"/>
  <c r="FM28" i="5"/>
  <c r="FU28" i="5"/>
  <c r="FM74" i="5"/>
  <c r="FU74" i="5"/>
  <c r="FM42" i="5"/>
  <c r="FU42" i="5"/>
  <c r="FM10" i="5"/>
  <c r="FU10" i="5"/>
  <c r="FM73" i="5"/>
  <c r="FU73" i="5"/>
  <c r="FM41" i="5"/>
  <c r="FU41" i="5"/>
  <c r="FM9" i="5"/>
  <c r="FU9" i="5"/>
  <c r="FM72" i="5"/>
  <c r="FU72" i="5"/>
  <c r="FM40" i="5"/>
  <c r="FU40" i="5"/>
  <c r="FM8" i="5"/>
  <c r="FU8" i="5"/>
  <c r="FM71" i="5"/>
  <c r="FU71" i="5"/>
  <c r="FM39" i="5"/>
  <c r="FU39" i="5"/>
  <c r="FM7" i="5"/>
  <c r="FU7" i="5"/>
  <c r="FM54" i="5"/>
  <c r="FU54" i="5"/>
  <c r="FM6" i="5"/>
  <c r="FU6" i="5"/>
  <c r="FM65" i="5"/>
  <c r="FU65" i="5"/>
  <c r="FM49" i="5"/>
  <c r="FU49" i="5"/>
  <c r="FM33" i="5"/>
  <c r="FU33" i="5"/>
  <c r="FM17" i="5"/>
  <c r="FU17" i="5"/>
  <c r="FM81" i="5"/>
  <c r="FU81" i="5"/>
  <c r="FM64" i="5"/>
  <c r="FU64" i="5"/>
  <c r="FM48" i="5"/>
  <c r="FU48" i="5"/>
  <c r="FM32" i="5"/>
  <c r="FU32" i="5"/>
  <c r="FM16" i="5"/>
  <c r="FU16" i="5"/>
  <c r="EW5" i="5"/>
  <c r="FM5" i="5"/>
  <c r="DE63" i="5"/>
  <c r="EW63" i="5"/>
  <c r="DE15" i="5"/>
  <c r="EW15" i="5"/>
  <c r="DE62" i="5"/>
  <c r="EW62" i="5"/>
  <c r="DE14" i="5"/>
  <c r="EW14" i="5"/>
  <c r="DE78" i="5"/>
  <c r="EW78" i="5"/>
  <c r="DE45" i="5"/>
  <c r="EW45" i="5"/>
  <c r="DE13" i="5"/>
  <c r="EW13" i="5"/>
  <c r="DE60" i="5"/>
  <c r="EW60" i="5"/>
  <c r="DE44" i="5"/>
  <c r="EW44" i="5"/>
  <c r="DE12" i="5"/>
  <c r="EW12" i="5"/>
  <c r="DE74" i="5"/>
  <c r="EW74" i="5"/>
  <c r="DE26" i="5"/>
  <c r="EW26" i="5"/>
  <c r="DE73" i="5"/>
  <c r="EW73" i="5"/>
  <c r="DE9" i="5"/>
  <c r="EW9" i="5"/>
  <c r="DE56" i="5"/>
  <c r="EW56" i="5"/>
  <c r="DE8" i="5"/>
  <c r="EW8" i="5"/>
  <c r="DE71" i="5"/>
  <c r="EW71" i="5"/>
  <c r="DE7" i="5"/>
  <c r="EW7" i="5"/>
  <c r="DE37" i="5"/>
  <c r="EW37" i="5"/>
  <c r="DE68" i="5"/>
  <c r="EW68" i="5"/>
  <c r="DE36" i="5"/>
  <c r="EW36" i="5"/>
  <c r="DE51" i="5"/>
  <c r="EW51" i="5"/>
  <c r="DE35" i="5"/>
  <c r="EW35" i="5"/>
  <c r="DE19" i="5"/>
  <c r="EW19" i="5"/>
  <c r="DE76" i="5"/>
  <c r="EW76" i="5"/>
  <c r="DE59" i="5"/>
  <c r="EW59" i="5"/>
  <c r="DE43" i="5"/>
  <c r="EW43" i="5"/>
  <c r="DE11" i="5"/>
  <c r="EW11" i="5"/>
  <c r="DE58" i="5"/>
  <c r="EW58" i="5"/>
  <c r="DE10" i="5"/>
  <c r="EW10" i="5"/>
  <c r="DE57" i="5"/>
  <c r="EW57" i="5"/>
  <c r="DE41" i="5"/>
  <c r="EW41" i="5"/>
  <c r="DE40" i="5"/>
  <c r="EW40" i="5"/>
  <c r="DE23" i="5"/>
  <c r="EW23" i="5"/>
  <c r="DE54" i="5"/>
  <c r="EW54" i="5"/>
  <c r="DE6" i="5"/>
  <c r="EW6" i="5"/>
  <c r="DE21" i="5"/>
  <c r="EW21" i="5"/>
  <c r="DE20" i="5"/>
  <c r="EW20" i="5"/>
  <c r="DE66" i="5"/>
  <c r="EW66" i="5"/>
  <c r="DE18" i="5"/>
  <c r="EW18" i="5"/>
  <c r="DE65" i="5"/>
  <c r="EW65" i="5"/>
  <c r="DE49" i="5"/>
  <c r="EW49" i="5"/>
  <c r="DE33" i="5"/>
  <c r="EW33" i="5"/>
  <c r="DE17" i="5"/>
  <c r="EW17" i="5"/>
  <c r="DE80" i="5"/>
  <c r="EW80" i="5"/>
  <c r="DE47" i="5"/>
  <c r="EW47" i="5"/>
  <c r="DE31" i="5"/>
  <c r="EW31" i="5"/>
  <c r="DE79" i="5"/>
  <c r="EW79" i="5"/>
  <c r="DE46" i="5"/>
  <c r="EW46" i="5"/>
  <c r="DE30" i="5"/>
  <c r="EW30" i="5"/>
  <c r="DE61" i="5"/>
  <c r="EW61" i="5"/>
  <c r="DE29" i="5"/>
  <c r="EW29" i="5"/>
  <c r="DE77" i="5"/>
  <c r="EW77" i="5"/>
  <c r="DE28" i="5"/>
  <c r="EW28" i="5"/>
  <c r="DE27" i="5"/>
  <c r="EW27" i="5"/>
  <c r="DE75" i="5"/>
  <c r="EW75" i="5"/>
  <c r="DE42" i="5"/>
  <c r="EW42" i="5"/>
  <c r="DE25" i="5"/>
  <c r="EW25" i="5"/>
  <c r="DE72" i="5"/>
  <c r="EW72" i="5"/>
  <c r="DE24" i="5"/>
  <c r="EW24" i="5"/>
  <c r="DE55" i="5"/>
  <c r="EW55" i="5"/>
  <c r="DE39" i="5"/>
  <c r="EW39" i="5"/>
  <c r="DE70" i="5"/>
  <c r="EW70" i="5"/>
  <c r="DE38" i="5"/>
  <c r="EW38" i="5"/>
  <c r="DE22" i="5"/>
  <c r="EW22" i="5"/>
  <c r="DE69" i="5"/>
  <c r="EW69" i="5"/>
  <c r="DE53" i="5"/>
  <c r="EW53" i="5"/>
  <c r="DE52" i="5"/>
  <c r="EW52" i="5"/>
  <c r="DE67" i="5"/>
  <c r="EW67" i="5"/>
  <c r="DE50" i="5"/>
  <c r="EW50" i="5"/>
  <c r="DE34" i="5"/>
  <c r="EW34" i="5"/>
  <c r="DE81" i="5"/>
  <c r="EW81" i="5"/>
  <c r="DE64" i="5"/>
  <c r="EW64" i="5"/>
  <c r="DE48" i="5"/>
  <c r="EW48" i="5"/>
  <c r="DE32" i="5"/>
  <c r="EW32" i="5"/>
  <c r="DE16" i="5"/>
  <c r="EW16" i="5"/>
  <c r="D86" i="5"/>
  <c r="CQ5" i="5"/>
  <c r="DE5" i="5"/>
  <c r="O60" i="5"/>
  <c r="CQ60" i="5"/>
  <c r="S71" i="5"/>
  <c r="CQ71" i="5"/>
  <c r="P38" i="5"/>
  <c r="CQ38" i="5"/>
  <c r="O65" i="5"/>
  <c r="CQ65" i="5"/>
  <c r="O17" i="5"/>
  <c r="CQ17" i="5"/>
  <c r="O80" i="5"/>
  <c r="CQ80" i="5"/>
  <c r="O63" i="5"/>
  <c r="CQ63" i="5"/>
  <c r="O47" i="5"/>
  <c r="CQ47" i="5"/>
  <c r="O31" i="5"/>
  <c r="CQ31" i="5"/>
  <c r="O15" i="5"/>
  <c r="CQ15" i="5"/>
  <c r="O78" i="5"/>
  <c r="CQ78" i="5"/>
  <c r="O28" i="5"/>
  <c r="CQ28" i="5"/>
  <c r="O76" i="5"/>
  <c r="CQ76" i="5"/>
  <c r="O43" i="5"/>
  <c r="CQ43" i="5"/>
  <c r="O27" i="5"/>
  <c r="CQ27" i="5"/>
  <c r="O11" i="5"/>
  <c r="CQ11" i="5"/>
  <c r="S75" i="5"/>
  <c r="CQ75" i="5"/>
  <c r="O30" i="5"/>
  <c r="CQ30" i="5"/>
  <c r="O45" i="5"/>
  <c r="CQ45" i="5"/>
  <c r="O44" i="5"/>
  <c r="CQ44" i="5"/>
  <c r="O12" i="5"/>
  <c r="CQ12" i="5"/>
  <c r="O59" i="5"/>
  <c r="CQ59" i="5"/>
  <c r="O74" i="5"/>
  <c r="CQ74" i="5"/>
  <c r="O58" i="5"/>
  <c r="CQ58" i="5"/>
  <c r="O42" i="5"/>
  <c r="CQ42" i="5"/>
  <c r="O26" i="5"/>
  <c r="CQ26" i="5"/>
  <c r="Q10" i="5"/>
  <c r="CQ10" i="5"/>
  <c r="S62" i="5"/>
  <c r="CQ62" i="5"/>
  <c r="O25" i="5"/>
  <c r="CQ25" i="5"/>
  <c r="O9" i="5"/>
  <c r="CQ9" i="5"/>
  <c r="O72" i="5"/>
  <c r="CQ72" i="5"/>
  <c r="O56" i="5"/>
  <c r="CQ56" i="5"/>
  <c r="O40" i="5"/>
  <c r="CQ40" i="5"/>
  <c r="O24" i="5"/>
  <c r="CQ24" i="5"/>
  <c r="P8" i="5"/>
  <c r="CQ8" i="5"/>
  <c r="R46" i="5"/>
  <c r="CQ46" i="5"/>
  <c r="O73" i="5"/>
  <c r="CQ73" i="5"/>
  <c r="O39" i="5"/>
  <c r="CQ39" i="5"/>
  <c r="O23" i="5"/>
  <c r="CQ23" i="5"/>
  <c r="O7" i="5"/>
  <c r="CQ7" i="5"/>
  <c r="P54" i="5"/>
  <c r="CQ54" i="5"/>
  <c r="Q14" i="5"/>
  <c r="CQ14" i="5"/>
  <c r="O61" i="5"/>
  <c r="CQ61" i="5"/>
  <c r="O77" i="5"/>
  <c r="CQ77" i="5"/>
  <c r="S55" i="5"/>
  <c r="CQ55" i="5"/>
  <c r="O22" i="5"/>
  <c r="CQ22" i="5"/>
  <c r="P69" i="5"/>
  <c r="CQ69" i="5"/>
  <c r="P21" i="5"/>
  <c r="CQ21" i="5"/>
  <c r="O68" i="5"/>
  <c r="CQ68" i="5"/>
  <c r="O52" i="5"/>
  <c r="CQ52" i="5"/>
  <c r="O36" i="5"/>
  <c r="CQ36" i="5"/>
  <c r="O20" i="5"/>
  <c r="CQ20" i="5"/>
  <c r="O13" i="5"/>
  <c r="CQ13" i="5"/>
  <c r="O57" i="5"/>
  <c r="CQ57" i="5"/>
  <c r="O6" i="5"/>
  <c r="CQ6" i="5"/>
  <c r="P37" i="5"/>
  <c r="CQ37" i="5"/>
  <c r="O67" i="5"/>
  <c r="CQ67" i="5"/>
  <c r="O51" i="5"/>
  <c r="CQ51" i="5"/>
  <c r="O35" i="5"/>
  <c r="CQ35" i="5"/>
  <c r="O19" i="5"/>
  <c r="CQ19" i="5"/>
  <c r="S79" i="5"/>
  <c r="CQ79" i="5"/>
  <c r="O29" i="5"/>
  <c r="CQ29" i="5"/>
  <c r="P70" i="5"/>
  <c r="CQ70" i="5"/>
  <c r="P53" i="5"/>
  <c r="CQ53" i="5"/>
  <c r="O66" i="5"/>
  <c r="CQ66" i="5"/>
  <c r="O50" i="5"/>
  <c r="CQ50" i="5"/>
  <c r="O34" i="5"/>
  <c r="CQ34" i="5"/>
  <c r="U18" i="5"/>
  <c r="CQ18" i="5"/>
  <c r="O41" i="5"/>
  <c r="CQ41" i="5"/>
  <c r="O49" i="5"/>
  <c r="CQ49" i="5"/>
  <c r="O33" i="5"/>
  <c r="CQ33" i="5"/>
  <c r="O81" i="5"/>
  <c r="CQ81" i="5"/>
  <c r="S64" i="5"/>
  <c r="CQ64" i="5"/>
  <c r="S48" i="5"/>
  <c r="CQ48" i="5"/>
  <c r="O32" i="5"/>
  <c r="CQ32" i="5"/>
  <c r="S16" i="5"/>
  <c r="CQ16" i="5"/>
  <c r="O75" i="5"/>
  <c r="P75" i="5"/>
  <c r="Q75" i="5"/>
  <c r="P5" i="5"/>
  <c r="D98" i="5"/>
  <c r="D97" i="5"/>
  <c r="D96" i="5"/>
  <c r="D95" i="5"/>
  <c r="D94" i="5"/>
  <c r="D89" i="5"/>
  <c r="D88" i="5"/>
  <c r="D87" i="5"/>
  <c r="D101" i="5"/>
  <c r="D92" i="5"/>
  <c r="D90" i="5"/>
  <c r="D105" i="5"/>
  <c r="D103" i="5"/>
  <c r="D102" i="5"/>
  <c r="D100" i="5"/>
  <c r="D93" i="5"/>
  <c r="D91" i="5"/>
  <c r="D106" i="5"/>
  <c r="D104" i="5"/>
  <c r="D99" i="5"/>
  <c r="S52" i="5"/>
  <c r="P57" i="5"/>
  <c r="O8" i="5"/>
  <c r="P39" i="5"/>
  <c r="O70" i="5"/>
  <c r="P11" i="5"/>
  <c r="T63" i="5"/>
  <c r="Q57" i="5"/>
  <c r="S53" i="5"/>
  <c r="Q73" i="5"/>
  <c r="Q52" i="5"/>
  <c r="O10" i="5"/>
  <c r="P73" i="5"/>
  <c r="Q56" i="5"/>
  <c r="Q48" i="5"/>
  <c r="P7" i="5"/>
  <c r="S69" i="5"/>
  <c r="P48" i="5"/>
  <c r="P41" i="5"/>
  <c r="P80" i="5"/>
  <c r="P47" i="5"/>
  <c r="P32" i="5"/>
  <c r="O62" i="5"/>
  <c r="P55" i="5"/>
  <c r="O38" i="5"/>
  <c r="Q9" i="5"/>
  <c r="Q72" i="5"/>
  <c r="O55" i="5"/>
  <c r="P16" i="5"/>
  <c r="S68" i="5"/>
  <c r="T61" i="5"/>
  <c r="S76" i="5"/>
  <c r="S54" i="5"/>
  <c r="O46" i="5"/>
  <c r="S27" i="5"/>
  <c r="P6" i="5"/>
  <c r="O79" i="5"/>
  <c r="Q68" i="5"/>
  <c r="O14" i="5"/>
  <c r="P76" i="5"/>
  <c r="P71" i="5"/>
  <c r="O54" i="5"/>
  <c r="O71" i="5"/>
  <c r="S11" i="5"/>
  <c r="P10" i="5"/>
  <c r="P79" i="5"/>
  <c r="S73" i="5"/>
  <c r="Q71" i="5"/>
  <c r="O69" i="5"/>
  <c r="S57" i="5"/>
  <c r="Q55" i="5"/>
  <c r="O53" i="5"/>
  <c r="R48" i="5"/>
  <c r="P46" i="5"/>
  <c r="O37" i="5"/>
  <c r="U27" i="5"/>
  <c r="O21" i="5"/>
  <c r="P14" i="5"/>
  <c r="U13" i="5"/>
  <c r="Q18" i="5"/>
  <c r="O16" i="5"/>
  <c r="S9" i="5"/>
  <c r="Q76" i="5"/>
  <c r="S61" i="5"/>
  <c r="T54" i="5"/>
  <c r="R52" i="5"/>
  <c r="U47" i="5"/>
  <c r="P34" i="5"/>
  <c r="S29" i="5"/>
  <c r="P18" i="5"/>
  <c r="U15" i="5"/>
  <c r="S13" i="5"/>
  <c r="T47" i="5"/>
  <c r="P43" i="5"/>
  <c r="R29" i="5"/>
  <c r="P27" i="5"/>
  <c r="S22" i="5"/>
  <c r="O18" i="5"/>
  <c r="T15" i="5"/>
  <c r="S80" i="5"/>
  <c r="P68" i="5"/>
  <c r="S63" i="5"/>
  <c r="P52" i="5"/>
  <c r="S47" i="5"/>
  <c r="P36" i="5"/>
  <c r="Q29" i="5"/>
  <c r="R22" i="5"/>
  <c r="U17" i="5"/>
  <c r="S15" i="5"/>
  <c r="S66" i="5"/>
  <c r="R11" i="5"/>
  <c r="P9" i="5"/>
  <c r="S72" i="5"/>
  <c r="Q70" i="5"/>
  <c r="S56" i="5"/>
  <c r="Q54" i="5"/>
  <c r="R47" i="5"/>
  <c r="P45" i="5"/>
  <c r="P29" i="5"/>
  <c r="S24" i="5"/>
  <c r="R15" i="5"/>
  <c r="P13" i="5"/>
  <c r="Q11" i="5"/>
  <c r="S65" i="5"/>
  <c r="Q47" i="5"/>
  <c r="R24" i="5"/>
  <c r="P22" i="5"/>
  <c r="U19" i="5"/>
  <c r="S17" i="5"/>
  <c r="Q15" i="5"/>
  <c r="P31" i="5"/>
  <c r="T19" i="5"/>
  <c r="P15" i="5"/>
  <c r="U12" i="5"/>
  <c r="S58" i="5"/>
  <c r="P72" i="5"/>
  <c r="S67" i="5"/>
  <c r="P56" i="5"/>
  <c r="Q49" i="5"/>
  <c r="P40" i="5"/>
  <c r="P24" i="5"/>
  <c r="S19" i="5"/>
  <c r="Q17" i="5"/>
  <c r="T12" i="5"/>
  <c r="O48" i="5"/>
  <c r="S74" i="5"/>
  <c r="Q74" i="5"/>
  <c r="Q58" i="5"/>
  <c r="P49" i="5"/>
  <c r="P33" i="5"/>
  <c r="S28" i="5"/>
  <c r="P17" i="5"/>
  <c r="U14" i="5"/>
  <c r="S12" i="5"/>
  <c r="Q67" i="5"/>
  <c r="T62" i="5"/>
  <c r="P58" i="5"/>
  <c r="P42" i="5"/>
  <c r="P26" i="5"/>
  <c r="S21" i="5"/>
  <c r="R12" i="5"/>
  <c r="P74" i="5"/>
  <c r="P67" i="5"/>
  <c r="T55" i="5"/>
  <c r="R53" i="5"/>
  <c r="P51" i="5"/>
  <c r="U48" i="5"/>
  <c r="S46" i="5"/>
  <c r="P35" i="5"/>
  <c r="R21" i="5"/>
  <c r="P19" i="5"/>
  <c r="S14" i="5"/>
  <c r="Q12" i="5"/>
  <c r="S18" i="5"/>
  <c r="O64" i="5"/>
  <c r="Q69" i="5"/>
  <c r="Q53" i="5"/>
  <c r="T48" i="5"/>
  <c r="P28" i="5"/>
  <c r="P12" i="5"/>
  <c r="O5" i="5"/>
  <c r="T85" i="5" l="1" a="1"/>
  <c r="T85" i="5" s="1"/>
  <c r="O85" i="5" a="1"/>
  <c r="O85" i="5" s="1"/>
  <c r="S85" i="5" a="1"/>
  <c r="S85" i="5" s="1"/>
  <c r="U85" i="5" a="1"/>
  <c r="U85" i="5" s="1"/>
  <c r="R85" i="5" a="1"/>
  <c r="R85" i="5" s="1"/>
  <c r="P85" i="5" a="1"/>
  <c r="P85" i="5" s="1"/>
  <c r="Q85" i="5" a="1"/>
  <c r="Q85" i="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<sst xmlns="http://schemas.openxmlformats.org/spreadsheetml/2006/main" count="40254" uniqueCount="4604">
  <si>
    <t>**</t>
  </si>
  <si>
    <t>FICHA DE PRESENTACIÓN DE PROGRAMAS Y PROYECTOS
Ministerio de Comercio, Industria y Turismo
Viceministerio de Turismo
Fondo Nacional de Turismo - FONTUR</t>
  </si>
  <si>
    <t>Código: F-DMI-002    Versión:01    Vigencia: 01 de mayo de 2026</t>
  </si>
  <si>
    <t>Instrucciones</t>
  </si>
  <si>
    <t>Si usted desea realizar una propuesta de programa o proyecto a ser cofinanciado con recursos del P.A. FONTUR debe llenar este documento, incluyendo las hojas:
1. Información
2. Contexto
3. Identificación problema
4. Cadena de valor
5. Resultados e impactos
6. Presupuesto ("6. Presupuesto - Proyecto" para proyectos y "6. Presupuesto - Programa" para programas) 
7. Ubicación
8. Checklist requerimientos
Únicamente debe diligenciar las celdas en color gris claro, como la celda inferior. El resto de celdas estarán bloqueadas.</t>
  </si>
  <si>
    <t>Ejemplo de celda editable por el proponente en color gris claro</t>
  </si>
  <si>
    <t>La siguiente tabla presenta un resumen de la información registrada en las demás pestañas, y no debe ser editada directamente:</t>
  </si>
  <si>
    <t>Nombre del proyecto</t>
  </si>
  <si>
    <t>Código del Proyecto</t>
  </si>
  <si>
    <t>No registrado</t>
  </si>
  <si>
    <t>Versión Ficha</t>
  </si>
  <si>
    <t>V01</t>
  </si>
  <si>
    <t>Razón social de proponente (o de su representante principal)</t>
  </si>
  <si>
    <t>Fecha de Inicio</t>
  </si>
  <si>
    <t>Fecha de Finalización</t>
  </si>
  <si>
    <t>Duración del proyecto (Días)</t>
  </si>
  <si>
    <t>Duración del proyecto (Meses)</t>
  </si>
  <si>
    <t>Valor Total del Proyecto</t>
  </si>
  <si>
    <t>Cofinanciación FONTUR</t>
  </si>
  <si>
    <t>Valor contrapartida</t>
  </si>
  <si>
    <t>Otros aportes</t>
  </si>
  <si>
    <t xml:space="preserve">     Datos del proponente</t>
  </si>
  <si>
    <t>Tipo de proponente:</t>
  </si>
  <si>
    <t>Si es entidad territorial, indicar el tipo:</t>
  </si>
  <si>
    <t>Gremio_turístico_o_integrado_por_mínimo_10_aportantes_de_la_contribución_parafiscal</t>
  </si>
  <si>
    <t>No_es_entidad_territorial</t>
  </si>
  <si>
    <t>Razón social:</t>
  </si>
  <si>
    <t>NIT:</t>
  </si>
  <si>
    <t>Dirección:</t>
  </si>
  <si>
    <t>XXX</t>
  </si>
  <si>
    <t>Departamento:</t>
  </si>
  <si>
    <t>Ciudad / Municipio:</t>
  </si>
  <si>
    <r>
      <t xml:space="preserve">Clasificación del municipio CGN
</t>
    </r>
    <r>
      <rPr>
        <sz val="8"/>
        <rFont val="Verdana"/>
        <family val="2"/>
      </rPr>
      <t>Sólo aplica para proponentes que sean municipios</t>
    </r>
  </si>
  <si>
    <t>Municipio categoría 3</t>
  </si>
  <si>
    <t>Nombre Representante Legal</t>
  </si>
  <si>
    <t>Tipo de Identificación</t>
  </si>
  <si>
    <t>Número de identificación</t>
  </si>
  <si>
    <t>Ocupación</t>
  </si>
  <si>
    <t>Teléfono / Celular</t>
  </si>
  <si>
    <t>Correo electrónico</t>
  </si>
  <si>
    <r>
      <t xml:space="preserve">Otras clasificaciones o excepciones
</t>
    </r>
    <r>
      <rPr>
        <sz val="8"/>
        <rFont val="Verdana"/>
        <family val="2"/>
      </rPr>
      <t>De acuerdo con las secciones 3.2.3 y 3.2.4 del Manual, identifique si le aplica alguna de las siguientes clasificaciones o excepciones para efectos de la definición de la cofinanciación máxima</t>
    </r>
  </si>
  <si>
    <t>No aplica</t>
  </si>
  <si>
    <t xml:space="preserve">     Responsable del proyecto</t>
  </si>
  <si>
    <t>Nombre*</t>
  </si>
  <si>
    <t>Tipo de identificación*</t>
  </si>
  <si>
    <t>Número de identificación*</t>
  </si>
  <si>
    <t>Cargo*</t>
  </si>
  <si>
    <t>Teléfono / Celular*</t>
  </si>
  <si>
    <t>Correo electrónico*</t>
  </si>
  <si>
    <t>Otros datos del proponente</t>
  </si>
  <si>
    <t>En el caso de aportantes de contribución parafiscal, diligenciar la siguiente tabla:</t>
  </si>
  <si>
    <t>No.</t>
  </si>
  <si>
    <t>Razón social</t>
  </si>
  <si>
    <t>NIT</t>
  </si>
  <si>
    <t>En el caso de un grupo de municipios, diligenciar la siguiente tabla:</t>
  </si>
  <si>
    <t>Departamento</t>
  </si>
  <si>
    <t>Municipio</t>
  </si>
  <si>
    <t>Entidad</t>
  </si>
  <si>
    <t>Cargo persona de contacto</t>
  </si>
  <si>
    <t>Nombre persona de contacto</t>
  </si>
  <si>
    <t>1.</t>
  </si>
  <si>
    <t>Información</t>
  </si>
  <si>
    <t>Categoría_municipio</t>
  </si>
  <si>
    <t>1.1</t>
  </si>
  <si>
    <t>Tipos_de_proponente</t>
  </si>
  <si>
    <t>Municipio Categoría Especial</t>
  </si>
  <si>
    <t>MinCIT_Viceministerio_de_Turismo</t>
  </si>
  <si>
    <t>Municipio Categoría 1</t>
  </si>
  <si>
    <t>Entidad_Territorial</t>
  </si>
  <si>
    <t>Municipio Categoría 2</t>
  </si>
  <si>
    <t>Corporación_de_turismo_o_fondo_mixto_regional_de_turismo</t>
  </si>
  <si>
    <t>Aportantes_de_la_contribución_parafiscal</t>
  </si>
  <si>
    <t>Municipio Categoría 4</t>
  </si>
  <si>
    <t>Municipio Categoría 5</t>
  </si>
  <si>
    <t>Buró_de_convenciones</t>
  </si>
  <si>
    <t>Municipio Categoría 6</t>
  </si>
  <si>
    <t>Cámara_de_Comercio</t>
  </si>
  <si>
    <t>Clasificaciones_excepciones</t>
  </si>
  <si>
    <t>Municipio perteneciente a zona PDET</t>
  </si>
  <si>
    <t>Únicamente si presenta algún proyecto de la línea de promoción, categorías 3.1, 3.2, 3.3: Departamentos del Guaviare, Vaupés, Putumayo, Amazonas, Vichada, Caquetá o Guainía.</t>
  </si>
  <si>
    <t>1.2</t>
  </si>
  <si>
    <t>Tipos_Entidad_Territorial</t>
  </si>
  <si>
    <t>Únicamente si presenta algún proyecto de la línea de promoción, categorías 3.1, 3.2 o 3.3: Territorios pertenecientes al Chocó biogeográfico (consultar el glosario del Manual)</t>
  </si>
  <si>
    <t>Únicamente si presenta algún proyecto de la línea de promoción, categorías 3.1, 3.2 o 3.3: Municipios de sexta categoría de San Agustín e Isnos en el departamento del Huila, Inzá (Tierradentro) en el Departamento del Cauca, Mompox en el Departamento de Bolívar, y San José del Guaviare en el Departamento del Guaviare (Parque Nacional Natural Serranía de Chiribiquete) por contar con lugares declarados patrimonio histórico de la humanidad por la Unesco.</t>
  </si>
  <si>
    <t>Departamento_y_o_su_entidad_descentralizada</t>
  </si>
  <si>
    <t>Únicamente si presenta algún proyecto de la línea de promoción, categorías 3.1, 3.2 o 3.3: El Departamento Archipiélago de San Andrés, Providencia y Santa Catalina y los municipios de Nuquí y Bahía Solano en el Departamento del Chocó, en pro de la conservación de la Reserva de Biósfera Declarada por la UNESCO y la cultura raizal incentivando la sostenibilidad del destino dada la dependencia económica a este sector.</t>
  </si>
  <si>
    <t>Municipio_y_o_su_entidad_descentralizada</t>
  </si>
  <si>
    <t>Gremios de Guías Turísticos, integrados por mínimo 20 guías turísticos**, para el caso de la Línea de Mejoramiento de la Competitividad Turística. **Las asociaciones de segundo nivel también podrán presentar proyectos bajo el mismo porcentaje de cofinanciación, sin requerir un mínimo de integrantes.</t>
  </si>
  <si>
    <t>Grupo_de_municipios</t>
  </si>
  <si>
    <t>Distrito</t>
  </si>
  <si>
    <t>Esquema_asociativo_de_departamentos_y_regiones</t>
  </si>
  <si>
    <t>Esquema_asociativo_de_municipios</t>
  </si>
  <si>
    <t>Cabildo_indígena</t>
  </si>
  <si>
    <t>Asociación_de_Cabildos_Indígenas</t>
  </si>
  <si>
    <t>Autoridad_Tradicional_Indígena</t>
  </si>
  <si>
    <t>Consejo_Indígena</t>
  </si>
  <si>
    <t>Organizaciones_Indígenas_de_derecho_público_de_carácter_especial</t>
  </si>
  <si>
    <t>*</t>
  </si>
  <si>
    <t>1.3</t>
  </si>
  <si>
    <t>Amazonas</t>
  </si>
  <si>
    <t>Antioquia</t>
  </si>
  <si>
    <t>Arauca</t>
  </si>
  <si>
    <t>Archipiélago_de_San_Andrés_Providencia_y_Santa_Catalina</t>
  </si>
  <si>
    <t>Atlántico</t>
  </si>
  <si>
    <t>Bogotá_D.C.</t>
  </si>
  <si>
    <t>Bolívar</t>
  </si>
  <si>
    <t>Boyacá</t>
  </si>
  <si>
    <t>Caldas</t>
  </si>
  <si>
    <t>Caquetá</t>
  </si>
  <si>
    <t>Casanare</t>
  </si>
  <si>
    <t>Cauca</t>
  </si>
  <si>
    <t>Cesar</t>
  </si>
  <si>
    <t>Chocó</t>
  </si>
  <si>
    <t>Córdoba</t>
  </si>
  <si>
    <t>Cundinamarca</t>
  </si>
  <si>
    <t>Guainía</t>
  </si>
  <si>
    <t>Guaviare</t>
  </si>
  <si>
    <t>Huila</t>
  </si>
  <si>
    <t>La_Guajira</t>
  </si>
  <si>
    <t>Magdalena</t>
  </si>
  <si>
    <t>Meta</t>
  </si>
  <si>
    <t>Nariño</t>
  </si>
  <si>
    <t>Norte_de_Santander</t>
  </si>
  <si>
    <t>Putumayo</t>
  </si>
  <si>
    <t>Quindío</t>
  </si>
  <si>
    <t>Risaralda</t>
  </si>
  <si>
    <t>Santander</t>
  </si>
  <si>
    <t>Sucre</t>
  </si>
  <si>
    <t>Tolima</t>
  </si>
  <si>
    <t>Valle_del_Cauca</t>
  </si>
  <si>
    <t>Vaupés</t>
  </si>
  <si>
    <t>Vichada</t>
  </si>
  <si>
    <t>Nacional</t>
  </si>
  <si>
    <t>Leticia</t>
  </si>
  <si>
    <t>Abejorral</t>
  </si>
  <si>
    <t>Providencia</t>
  </si>
  <si>
    <t>Baranoa</t>
  </si>
  <si>
    <t>Bogotá, D.C.</t>
  </si>
  <si>
    <t>Achí</t>
  </si>
  <si>
    <t>Almeida</t>
  </si>
  <si>
    <t>Aguadas</t>
  </si>
  <si>
    <t>Albania</t>
  </si>
  <si>
    <t>Aguazul</t>
  </si>
  <si>
    <t>Almaguer</t>
  </si>
  <si>
    <t>Aguachica</t>
  </si>
  <si>
    <t>Acandí</t>
  </si>
  <si>
    <t>Ayapel</t>
  </si>
  <si>
    <t>Agua de Dios</t>
  </si>
  <si>
    <t>Barrancominas</t>
  </si>
  <si>
    <t>Calamar</t>
  </si>
  <si>
    <t>Acevedo</t>
  </si>
  <si>
    <t>Algarrobo</t>
  </si>
  <si>
    <t>Acacías</t>
  </si>
  <si>
    <t>Albán</t>
  </si>
  <si>
    <t>Ábrego</t>
  </si>
  <si>
    <t>Colón</t>
  </si>
  <si>
    <t>Armenia</t>
  </si>
  <si>
    <t>Apía</t>
  </si>
  <si>
    <t>Aguada</t>
  </si>
  <si>
    <t>Buenavista</t>
  </si>
  <si>
    <t>Alpujarra</t>
  </si>
  <si>
    <t>Alcalá</t>
  </si>
  <si>
    <t>Carurú</t>
  </si>
  <si>
    <t>Cumaribo</t>
  </si>
  <si>
    <t>Puerto Nariño</t>
  </si>
  <si>
    <t>Abriaquí</t>
  </si>
  <si>
    <t>Arauquita</t>
  </si>
  <si>
    <t>San Andrés</t>
  </si>
  <si>
    <t>Barranquilla</t>
  </si>
  <si>
    <t>Altos del Rosario</t>
  </si>
  <si>
    <t>Aquitania</t>
  </si>
  <si>
    <t>Anserma</t>
  </si>
  <si>
    <t>Belén de los Andaquíes</t>
  </si>
  <si>
    <t>Chámeza</t>
  </si>
  <si>
    <t>Argelia</t>
  </si>
  <si>
    <t>Agustín Codazzi</t>
  </si>
  <si>
    <t>Alto Baudó</t>
  </si>
  <si>
    <t>Inírida</t>
  </si>
  <si>
    <t>El Retorno</t>
  </si>
  <si>
    <t>Agrado</t>
  </si>
  <si>
    <t>Barrancas</t>
  </si>
  <si>
    <t>Aracataca</t>
  </si>
  <si>
    <t>Barranca de Upía</t>
  </si>
  <si>
    <t>Aldana</t>
  </si>
  <si>
    <t>Arboledas</t>
  </si>
  <si>
    <t>Mocoa</t>
  </si>
  <si>
    <t>Balboa</t>
  </si>
  <si>
    <t>Caimito</t>
  </si>
  <si>
    <t>Alvarado</t>
  </si>
  <si>
    <t>Andalucía</t>
  </si>
  <si>
    <t>Mitú</t>
  </si>
  <si>
    <t>La Primavera</t>
  </si>
  <si>
    <t>Todos los municipios</t>
  </si>
  <si>
    <t>Alejandría</t>
  </si>
  <si>
    <t>Cravo Norte</t>
  </si>
  <si>
    <t>Campo de la Cruz</t>
  </si>
  <si>
    <t>Arenal</t>
  </si>
  <si>
    <t>Arcabuco</t>
  </si>
  <si>
    <t>Aranzazu</t>
  </si>
  <si>
    <t>Cartagena del Chairá</t>
  </si>
  <si>
    <t>Hato Corozal</t>
  </si>
  <si>
    <t>Astrea</t>
  </si>
  <si>
    <t>Atrato</t>
  </si>
  <si>
    <t>Canalete</t>
  </si>
  <si>
    <t>Anapoima</t>
  </si>
  <si>
    <t>Miraflores</t>
  </si>
  <si>
    <t>Aipe</t>
  </si>
  <si>
    <t>Dibulla</t>
  </si>
  <si>
    <t>Ariguaní</t>
  </si>
  <si>
    <t>Cabuyaro</t>
  </si>
  <si>
    <t>Ancuyá</t>
  </si>
  <si>
    <t>Bochalema</t>
  </si>
  <si>
    <t>Orito</t>
  </si>
  <si>
    <t>Calarcá</t>
  </si>
  <si>
    <t>Belén de Umbría</t>
  </si>
  <si>
    <t>Aratoca</t>
  </si>
  <si>
    <t>Chalán</t>
  </si>
  <si>
    <t>Ambalema</t>
  </si>
  <si>
    <t>Ansermanuevo</t>
  </si>
  <si>
    <t>Taraira</t>
  </si>
  <si>
    <t>Puerto Carreño</t>
  </si>
  <si>
    <t>Amagá</t>
  </si>
  <si>
    <t>Fortul</t>
  </si>
  <si>
    <t>Candelaria</t>
  </si>
  <si>
    <t>Arjona</t>
  </si>
  <si>
    <t>Belén</t>
  </si>
  <si>
    <t>Belalcázar</t>
  </si>
  <si>
    <t>Curillo</t>
  </si>
  <si>
    <t>La Salina</t>
  </si>
  <si>
    <t>Becerril</t>
  </si>
  <si>
    <t>Bagadó</t>
  </si>
  <si>
    <t>Cereté</t>
  </si>
  <si>
    <t>Anolaima</t>
  </si>
  <si>
    <t>San José del Guaviare</t>
  </si>
  <si>
    <t>Algeciras</t>
  </si>
  <si>
    <t>Distracción</t>
  </si>
  <si>
    <t>Cerro de San Antonio</t>
  </si>
  <si>
    <t>Castilla la Nueva</t>
  </si>
  <si>
    <t>Arboleda</t>
  </si>
  <si>
    <t>Bucarasica</t>
  </si>
  <si>
    <t>Puerto Asís</t>
  </si>
  <si>
    <t>Circasia</t>
  </si>
  <si>
    <t>Dosquebradas</t>
  </si>
  <si>
    <t>Barbosa</t>
  </si>
  <si>
    <t>Colosó</t>
  </si>
  <si>
    <t>Anzoátegui</t>
  </si>
  <si>
    <t>Santa Rosalía</t>
  </si>
  <si>
    <t>Amalfi</t>
  </si>
  <si>
    <t>Puerto Rondón</t>
  </si>
  <si>
    <t>Galapa</t>
  </si>
  <si>
    <t>Arroyohondo</t>
  </si>
  <si>
    <t>Berbeo</t>
  </si>
  <si>
    <t>Chinchiná</t>
  </si>
  <si>
    <t>El Doncello</t>
  </si>
  <si>
    <t>Maní</t>
  </si>
  <si>
    <t>Buenos Aires</t>
  </si>
  <si>
    <t>Bosconia</t>
  </si>
  <si>
    <t>Bahía Solano</t>
  </si>
  <si>
    <t>Chimá</t>
  </si>
  <si>
    <t>Apulo</t>
  </si>
  <si>
    <t>Altamira</t>
  </si>
  <si>
    <t>El Molino</t>
  </si>
  <si>
    <t>Chivolo</t>
  </si>
  <si>
    <t>Cubarral</t>
  </si>
  <si>
    <t>Barbacoas</t>
  </si>
  <si>
    <t>Cáchira</t>
  </si>
  <si>
    <t>Puerto Caicedo</t>
  </si>
  <si>
    <t>Guática</t>
  </si>
  <si>
    <t>Barichara</t>
  </si>
  <si>
    <t>Corozal</t>
  </si>
  <si>
    <t>Armero</t>
  </si>
  <si>
    <t>Andes</t>
  </si>
  <si>
    <t>Saravena</t>
  </si>
  <si>
    <t>Juan de Acosta</t>
  </si>
  <si>
    <t>Barranco de Loba</t>
  </si>
  <si>
    <t>Betéitiva</t>
  </si>
  <si>
    <t>Filadelfia</t>
  </si>
  <si>
    <t>El Paujíl</t>
  </si>
  <si>
    <t>Monterrey</t>
  </si>
  <si>
    <t>Cajibío</t>
  </si>
  <si>
    <t>Chimichagua</t>
  </si>
  <si>
    <t>Bajo Baudó</t>
  </si>
  <si>
    <t>Chinú</t>
  </si>
  <si>
    <t>Arbeláez</t>
  </si>
  <si>
    <t>Baraya</t>
  </si>
  <si>
    <t>Fonseca</t>
  </si>
  <si>
    <t>Ciénaga</t>
  </si>
  <si>
    <t>Cumaral</t>
  </si>
  <si>
    <t>Cácota</t>
  </si>
  <si>
    <t>Puerto Guzmán</t>
  </si>
  <si>
    <t>Filandia</t>
  </si>
  <si>
    <t>La Celia</t>
  </si>
  <si>
    <t>Barrancabermeja</t>
  </si>
  <si>
    <t>Coveñas</t>
  </si>
  <si>
    <t>Ataco</t>
  </si>
  <si>
    <t>Buenaventura</t>
  </si>
  <si>
    <t>Angelópolis</t>
  </si>
  <si>
    <t>Tame</t>
  </si>
  <si>
    <t>Luruaco</t>
  </si>
  <si>
    <t>Boavita</t>
  </si>
  <si>
    <t>La dorada</t>
  </si>
  <si>
    <t>Florencia</t>
  </si>
  <si>
    <t>Nunchía</t>
  </si>
  <si>
    <t>Caldono</t>
  </si>
  <si>
    <t>Chiriguaná</t>
  </si>
  <si>
    <t>Bojayá</t>
  </si>
  <si>
    <t>Ciénaga de Oro</t>
  </si>
  <si>
    <t>Beltrán</t>
  </si>
  <si>
    <t>Campoalegre</t>
  </si>
  <si>
    <t>Hatonuevo</t>
  </si>
  <si>
    <t>Concordia</t>
  </si>
  <si>
    <t>El Calvario</t>
  </si>
  <si>
    <t>Buesaco</t>
  </si>
  <si>
    <t>Chinácota</t>
  </si>
  <si>
    <t>Puerto Leguízamo</t>
  </si>
  <si>
    <t>Génova</t>
  </si>
  <si>
    <t>La Virginia</t>
  </si>
  <si>
    <t>Betulia</t>
  </si>
  <si>
    <t>El Roble</t>
  </si>
  <si>
    <t>Cajamarca</t>
  </si>
  <si>
    <t>Bugalagrande</t>
  </si>
  <si>
    <t>Angostura</t>
  </si>
  <si>
    <t>Malambo</t>
  </si>
  <si>
    <t>Cantagallo</t>
  </si>
  <si>
    <t>La Merced</t>
  </si>
  <si>
    <t>La Montañita</t>
  </si>
  <si>
    <t>Orocué</t>
  </si>
  <si>
    <t>Caloto</t>
  </si>
  <si>
    <t>Curumaní</t>
  </si>
  <si>
    <t>Carmen del Darién</t>
  </si>
  <si>
    <t>Cotorra</t>
  </si>
  <si>
    <t>Bituima</t>
  </si>
  <si>
    <t>Colombia</t>
  </si>
  <si>
    <t>La Jagua del Pilar</t>
  </si>
  <si>
    <t>El Banco</t>
  </si>
  <si>
    <t>El Castillo</t>
  </si>
  <si>
    <t>Chachagüí</t>
  </si>
  <si>
    <t>Chitagá</t>
  </si>
  <si>
    <t>San Francisco</t>
  </si>
  <si>
    <t>La Tebaida</t>
  </si>
  <si>
    <t>Marsella</t>
  </si>
  <si>
    <t>Galeras</t>
  </si>
  <si>
    <t>Carmen de Apicalá</t>
  </si>
  <si>
    <t>Caicedonia</t>
  </si>
  <si>
    <t>Anorí</t>
  </si>
  <si>
    <t>Manatí</t>
  </si>
  <si>
    <t>Cartagena de Indias</t>
  </si>
  <si>
    <t>Briceño</t>
  </si>
  <si>
    <t>Manizales</t>
  </si>
  <si>
    <t>Milán</t>
  </si>
  <si>
    <t>Paz de Ariporo</t>
  </si>
  <si>
    <t>Corinto</t>
  </si>
  <si>
    <t>El Copey</t>
  </si>
  <si>
    <t>Cértegui</t>
  </si>
  <si>
    <t>La Apartada</t>
  </si>
  <si>
    <t>Bojacá</t>
  </si>
  <si>
    <t>Elías</t>
  </si>
  <si>
    <t>Maicao</t>
  </si>
  <si>
    <t>El Piñón</t>
  </si>
  <si>
    <t>El Dorado</t>
  </si>
  <si>
    <t>Convención</t>
  </si>
  <si>
    <t>San Miguel</t>
  </si>
  <si>
    <t>Montenegro</t>
  </si>
  <si>
    <t>Mistrató</t>
  </si>
  <si>
    <t>Bucaramanga</t>
  </si>
  <si>
    <t>Guaranda</t>
  </si>
  <si>
    <t>Casabianca</t>
  </si>
  <si>
    <t>Cali</t>
  </si>
  <si>
    <t>Anzá</t>
  </si>
  <si>
    <t>Palmar de Varela</t>
  </si>
  <si>
    <t>Cicuco</t>
  </si>
  <si>
    <t>Manzanares</t>
  </si>
  <si>
    <t>Morelia</t>
  </si>
  <si>
    <t>Pore</t>
  </si>
  <si>
    <t>El Tambo</t>
  </si>
  <si>
    <t>El Paso</t>
  </si>
  <si>
    <t>Condoto</t>
  </si>
  <si>
    <t>Los Córdobas</t>
  </si>
  <si>
    <t>Cabrera</t>
  </si>
  <si>
    <t>Garzón</t>
  </si>
  <si>
    <t>Manaure</t>
  </si>
  <si>
    <t>El Retén</t>
  </si>
  <si>
    <t>Fuente de Oro</t>
  </si>
  <si>
    <t>Consacá</t>
  </si>
  <si>
    <t>Cucutilla</t>
  </si>
  <si>
    <t>Santiago</t>
  </si>
  <si>
    <t>Pijao</t>
  </si>
  <si>
    <t>Pereira</t>
  </si>
  <si>
    <t>La Unión</t>
  </si>
  <si>
    <t>Chaparral</t>
  </si>
  <si>
    <t>Calima</t>
  </si>
  <si>
    <t>Apartadó</t>
  </si>
  <si>
    <t>Piojó</t>
  </si>
  <si>
    <t>Clemencia</t>
  </si>
  <si>
    <t>Busbanzá</t>
  </si>
  <si>
    <t>Marmato</t>
  </si>
  <si>
    <t>Puerto Rico</t>
  </si>
  <si>
    <t>Recetor</t>
  </si>
  <si>
    <t>Gamarra</t>
  </si>
  <si>
    <t>El Cantón del San Pablo</t>
  </si>
  <si>
    <t>Momil</t>
  </si>
  <si>
    <t>Cachipay</t>
  </si>
  <si>
    <t>Gigante</t>
  </si>
  <si>
    <t>Riohacha</t>
  </si>
  <si>
    <t>Fundación</t>
  </si>
  <si>
    <t>Granada</t>
  </si>
  <si>
    <t>Contadero</t>
  </si>
  <si>
    <t>Durania</t>
  </si>
  <si>
    <t>Sibundoy</t>
  </si>
  <si>
    <t>Quimbaya</t>
  </si>
  <si>
    <t>Pueblo Rico</t>
  </si>
  <si>
    <t>California</t>
  </si>
  <si>
    <t>Los Palmitos</t>
  </si>
  <si>
    <t>Coello</t>
  </si>
  <si>
    <t>Arboletes</t>
  </si>
  <si>
    <t>Polonuevo</t>
  </si>
  <si>
    <t>Marquetalia</t>
  </si>
  <si>
    <t>San José del Fragua</t>
  </si>
  <si>
    <t>Sabanalarga</t>
  </si>
  <si>
    <t>Guachené</t>
  </si>
  <si>
    <t>González</t>
  </si>
  <si>
    <t>El Carmen de Atrato</t>
  </si>
  <si>
    <t>Montelíbano</t>
  </si>
  <si>
    <t>Cajicá</t>
  </si>
  <si>
    <t>Guadalupe</t>
  </si>
  <si>
    <t>San Juan del Cesar</t>
  </si>
  <si>
    <t>Guamal</t>
  </si>
  <si>
    <t>El Carmen</t>
  </si>
  <si>
    <t>Valle del Guamuez</t>
  </si>
  <si>
    <t>Salento</t>
  </si>
  <si>
    <t>Quinchía</t>
  </si>
  <si>
    <t>Capitanejo</t>
  </si>
  <si>
    <t>Majagual</t>
  </si>
  <si>
    <t>Coyaima</t>
  </si>
  <si>
    <t>Cartago</t>
  </si>
  <si>
    <t>Ponedera</t>
  </si>
  <si>
    <t>El Carmen de Bolívar</t>
  </si>
  <si>
    <t>Campohermoso</t>
  </si>
  <si>
    <t>Marulanda</t>
  </si>
  <si>
    <t>San Vicente del Caguán</t>
  </si>
  <si>
    <t>Sácama</t>
  </si>
  <si>
    <t>Guapí</t>
  </si>
  <si>
    <t>La Gloria</t>
  </si>
  <si>
    <t>El Litoral del San Juan</t>
  </si>
  <si>
    <t>Montería</t>
  </si>
  <si>
    <t>Caparrapí</t>
  </si>
  <si>
    <t>Hobo</t>
  </si>
  <si>
    <t>Uribia</t>
  </si>
  <si>
    <t>Nueva Granada</t>
  </si>
  <si>
    <t>La Macarena</t>
  </si>
  <si>
    <t>Cuaspúd</t>
  </si>
  <si>
    <t>El Tarra</t>
  </si>
  <si>
    <t>Villagarzón</t>
  </si>
  <si>
    <t>Santa Rosa de Cabal</t>
  </si>
  <si>
    <t>Carcasí</t>
  </si>
  <si>
    <t>Morroa</t>
  </si>
  <si>
    <t>Cunday</t>
  </si>
  <si>
    <t>Dagua</t>
  </si>
  <si>
    <t>Puerto Colombia</t>
  </si>
  <si>
    <t>El Guamo</t>
  </si>
  <si>
    <t>Cerinza</t>
  </si>
  <si>
    <t>Neira</t>
  </si>
  <si>
    <t>Solano</t>
  </si>
  <si>
    <t>San Luis de Palenque</t>
  </si>
  <si>
    <t>Inzá</t>
  </si>
  <si>
    <t>La Jagua de Ibirico</t>
  </si>
  <si>
    <t>Istmina</t>
  </si>
  <si>
    <t>Moñitos</t>
  </si>
  <si>
    <t>Cáqueza</t>
  </si>
  <si>
    <t>Íquira</t>
  </si>
  <si>
    <t>Urumita</t>
  </si>
  <si>
    <t>Pedraza</t>
  </si>
  <si>
    <t>Lejanías</t>
  </si>
  <si>
    <t>Cumbal</t>
  </si>
  <si>
    <t>El Zulia</t>
  </si>
  <si>
    <t>Santuario</t>
  </si>
  <si>
    <t>Cepitá</t>
  </si>
  <si>
    <t>Ovejas</t>
  </si>
  <si>
    <t>Dolores</t>
  </si>
  <si>
    <t>El Águila</t>
  </si>
  <si>
    <t>Repelón</t>
  </si>
  <si>
    <t>El Peñón</t>
  </si>
  <si>
    <t>Chinavita</t>
  </si>
  <si>
    <t>Norcasia</t>
  </si>
  <si>
    <t>Solita</t>
  </si>
  <si>
    <t>Támara</t>
  </si>
  <si>
    <t>Jambaló</t>
  </si>
  <si>
    <t>La Paz</t>
  </si>
  <si>
    <t>Juradó</t>
  </si>
  <si>
    <t>Planeta Rica</t>
  </si>
  <si>
    <t>Carmen de Carupa</t>
  </si>
  <si>
    <t>Isnos</t>
  </si>
  <si>
    <t>Villanueva</t>
  </si>
  <si>
    <t>Pijiño del Carmen</t>
  </si>
  <si>
    <t>Mapiripán</t>
  </si>
  <si>
    <t>Cumbitara</t>
  </si>
  <si>
    <t>Gramalote</t>
  </si>
  <si>
    <t>Cerrito</t>
  </si>
  <si>
    <t>Palmito</t>
  </si>
  <si>
    <t>Espinal</t>
  </si>
  <si>
    <t>El Cairo</t>
  </si>
  <si>
    <t>Bello</t>
  </si>
  <si>
    <t>Sabanagrande</t>
  </si>
  <si>
    <t>Hatillo de Loba</t>
  </si>
  <si>
    <t>Chiquinquirá</t>
  </si>
  <si>
    <t>Pácora</t>
  </si>
  <si>
    <t>Valparaíso</t>
  </si>
  <si>
    <t>Tauramena</t>
  </si>
  <si>
    <t>La Sierra</t>
  </si>
  <si>
    <t>Manaure Balcón del Cesar</t>
  </si>
  <si>
    <t>Lloró</t>
  </si>
  <si>
    <t>Pueblo Nuevo</t>
  </si>
  <si>
    <t>Chaguaní</t>
  </si>
  <si>
    <t>La Argentina</t>
  </si>
  <si>
    <t>Pivijay</t>
  </si>
  <si>
    <t>Mesetas</t>
  </si>
  <si>
    <t>El Charco</t>
  </si>
  <si>
    <t>Hacarí</t>
  </si>
  <si>
    <t>Charalá</t>
  </si>
  <si>
    <t>Sampués</t>
  </si>
  <si>
    <t>Falan</t>
  </si>
  <si>
    <t>El Cerrito</t>
  </si>
  <si>
    <t>Belmira</t>
  </si>
  <si>
    <t>Magangué</t>
  </si>
  <si>
    <t>Chíquiza</t>
  </si>
  <si>
    <t>Palestina</t>
  </si>
  <si>
    <t>Trinidad</t>
  </si>
  <si>
    <t>La Vega</t>
  </si>
  <si>
    <t>Pailitas</t>
  </si>
  <si>
    <t>Medio Atrato</t>
  </si>
  <si>
    <t>Puerto Escondido</t>
  </si>
  <si>
    <t>Chía</t>
  </si>
  <si>
    <t>La Plata</t>
  </si>
  <si>
    <t>Plato</t>
  </si>
  <si>
    <t>Puerto Concordia</t>
  </si>
  <si>
    <t>El Peñol</t>
  </si>
  <si>
    <t>Herrán</t>
  </si>
  <si>
    <t>Charta</t>
  </si>
  <si>
    <t>San Benito Abad</t>
  </si>
  <si>
    <t>Flandes</t>
  </si>
  <si>
    <t>El Dovio</t>
  </si>
  <si>
    <t>Betania</t>
  </si>
  <si>
    <t>Santa Lucía</t>
  </si>
  <si>
    <t>Mahates</t>
  </si>
  <si>
    <t>Chiscas</t>
  </si>
  <si>
    <t>Pensilvania</t>
  </si>
  <si>
    <t>López de Micay</t>
  </si>
  <si>
    <t>Pelaya</t>
  </si>
  <si>
    <t>Medio Baudó</t>
  </si>
  <si>
    <t>Puerto Libertador</t>
  </si>
  <si>
    <t>Chipaque</t>
  </si>
  <si>
    <t>Nátaga</t>
  </si>
  <si>
    <t>Puebloviejo</t>
  </si>
  <si>
    <t>Puerto Gaitán</t>
  </si>
  <si>
    <t>El Rosario</t>
  </si>
  <si>
    <t>La Esperanza</t>
  </si>
  <si>
    <t>Chima</t>
  </si>
  <si>
    <t>San Juan de Betulia</t>
  </si>
  <si>
    <t>Fresno</t>
  </si>
  <si>
    <t>Florida</t>
  </si>
  <si>
    <t>Santo Tomás</t>
  </si>
  <si>
    <t>Margarita</t>
  </si>
  <si>
    <t>Chita</t>
  </si>
  <si>
    <t>Riosucio</t>
  </si>
  <si>
    <t>Yopal</t>
  </si>
  <si>
    <t>Mercaderes</t>
  </si>
  <si>
    <t>Pueblo Bello</t>
  </si>
  <si>
    <t>Medio San Juan</t>
  </si>
  <si>
    <t>Purísima de la Concepción</t>
  </si>
  <si>
    <t>Choachí</t>
  </si>
  <si>
    <t>Neiva</t>
  </si>
  <si>
    <t>Remolino</t>
  </si>
  <si>
    <t>Puerto Lleras</t>
  </si>
  <si>
    <t>El Tablón de Gómez</t>
  </si>
  <si>
    <t>La Playa de Belén</t>
  </si>
  <si>
    <t>Chipatá</t>
  </si>
  <si>
    <t>San Luis de Sincé</t>
  </si>
  <si>
    <t>Guamo</t>
  </si>
  <si>
    <t>Ginebra</t>
  </si>
  <si>
    <t>Soledad</t>
  </si>
  <si>
    <t>María la Baja</t>
  </si>
  <si>
    <t>Chitaraque</t>
  </si>
  <si>
    <t>Miranda</t>
  </si>
  <si>
    <t>Río de Oro</t>
  </si>
  <si>
    <t>Nóvita</t>
  </si>
  <si>
    <t>Sahagún</t>
  </si>
  <si>
    <t>Chocontá</t>
  </si>
  <si>
    <t>Oporapa</t>
  </si>
  <si>
    <t>Sabanas de San Ángel</t>
  </si>
  <si>
    <t>Puerto López</t>
  </si>
  <si>
    <t>Labateca</t>
  </si>
  <si>
    <t>Cimitarra</t>
  </si>
  <si>
    <t>San Marcos</t>
  </si>
  <si>
    <t>Herveo</t>
  </si>
  <si>
    <t>Guacarí</t>
  </si>
  <si>
    <t>Buriticá</t>
  </si>
  <si>
    <t>Suan</t>
  </si>
  <si>
    <t>Montecristo</t>
  </si>
  <si>
    <t>Chivatá</t>
  </si>
  <si>
    <t>Salamina</t>
  </si>
  <si>
    <t>Morales</t>
  </si>
  <si>
    <t>San Alberto</t>
  </si>
  <si>
    <t>Nuquí</t>
  </si>
  <si>
    <t>San Andrés de Sotavento</t>
  </si>
  <si>
    <t>Cogua</t>
  </si>
  <si>
    <t>Paicol</t>
  </si>
  <si>
    <t>Francisco Pizarro</t>
  </si>
  <si>
    <t>Los Patios</t>
  </si>
  <si>
    <t>Concepción</t>
  </si>
  <si>
    <t>San Onofre</t>
  </si>
  <si>
    <t>Honda</t>
  </si>
  <si>
    <t>Guadalajara de Buga</t>
  </si>
  <si>
    <t>Cáceres</t>
  </si>
  <si>
    <t>Tubará</t>
  </si>
  <si>
    <t>Chivor</t>
  </si>
  <si>
    <t>Samaná</t>
  </si>
  <si>
    <t>Padilla</t>
  </si>
  <si>
    <t>San Diego</t>
  </si>
  <si>
    <t>Quibdó</t>
  </si>
  <si>
    <t>San Antero</t>
  </si>
  <si>
    <t>Cota</t>
  </si>
  <si>
    <t>Palermo</t>
  </si>
  <si>
    <t>San Sebastián de Buenavista</t>
  </si>
  <si>
    <t>Restrepo</t>
  </si>
  <si>
    <t>Funes</t>
  </si>
  <si>
    <t>Lourdes</t>
  </si>
  <si>
    <t>Confines</t>
  </si>
  <si>
    <t>San Pedro</t>
  </si>
  <si>
    <t>Ibagué</t>
  </si>
  <si>
    <t>Jamundí</t>
  </si>
  <si>
    <t>Caicedo</t>
  </si>
  <si>
    <t>Usiacurí</t>
  </si>
  <si>
    <t>Norosí</t>
  </si>
  <si>
    <t>Ciénega</t>
  </si>
  <si>
    <t>San José</t>
  </si>
  <si>
    <t>Páez</t>
  </si>
  <si>
    <t>San Martín</t>
  </si>
  <si>
    <t>Río Iró</t>
  </si>
  <si>
    <t>San Bernardo del Viento</t>
  </si>
  <si>
    <t>Cucunubá</t>
  </si>
  <si>
    <t>San Zenón</t>
  </si>
  <si>
    <t>San Carlos de Guaroa</t>
  </si>
  <si>
    <t>Guachucal</t>
  </si>
  <si>
    <t>Mutiscua</t>
  </si>
  <si>
    <t>Contratación</t>
  </si>
  <si>
    <t>Santiago de Tolú</t>
  </si>
  <si>
    <t>Icononzo</t>
  </si>
  <si>
    <t>La Cumbre</t>
  </si>
  <si>
    <t>Pinillos</t>
  </si>
  <si>
    <t>Cómbita</t>
  </si>
  <si>
    <t>Supía</t>
  </si>
  <si>
    <t>Patía</t>
  </si>
  <si>
    <t>Tamalameque</t>
  </si>
  <si>
    <t>Río Quito</t>
  </si>
  <si>
    <t>San Carlos</t>
  </si>
  <si>
    <t>El Colegio</t>
  </si>
  <si>
    <t>Pital</t>
  </si>
  <si>
    <t>Santa Ana</t>
  </si>
  <si>
    <t>San Juan de Arama</t>
  </si>
  <si>
    <t>Guaitarilla</t>
  </si>
  <si>
    <t>Ocaña</t>
  </si>
  <si>
    <t>Coromoro</t>
  </si>
  <si>
    <t>Sincelejo</t>
  </si>
  <si>
    <t>Lérida</t>
  </si>
  <si>
    <t>Campamento</t>
  </si>
  <si>
    <t>Regidor</t>
  </si>
  <si>
    <t>Coper</t>
  </si>
  <si>
    <t>Victoria</t>
  </si>
  <si>
    <t>Piamonte</t>
  </si>
  <si>
    <t>Valledupar</t>
  </si>
  <si>
    <t>San José de Uré</t>
  </si>
  <si>
    <t>Pitalito</t>
  </si>
  <si>
    <t>Santa Bárbara de Pinto</t>
  </si>
  <si>
    <t>San Juanito</t>
  </si>
  <si>
    <t>Gualmatán</t>
  </si>
  <si>
    <t>Pamplona</t>
  </si>
  <si>
    <t>Curití</t>
  </si>
  <si>
    <t>Líbano</t>
  </si>
  <si>
    <t>La Victoria</t>
  </si>
  <si>
    <t>Cañasgordas</t>
  </si>
  <si>
    <t>Río Viejo</t>
  </si>
  <si>
    <t>Corrales</t>
  </si>
  <si>
    <t>Villamaría</t>
  </si>
  <si>
    <t>Piendamó - Tunía</t>
  </si>
  <si>
    <t>San José del Palmar</t>
  </si>
  <si>
    <t>San Pelayo</t>
  </si>
  <si>
    <t>El Rosal</t>
  </si>
  <si>
    <t>Rivera</t>
  </si>
  <si>
    <t>Santa Marta</t>
  </si>
  <si>
    <t>Iles</t>
  </si>
  <si>
    <t>Pamplonita</t>
  </si>
  <si>
    <t>El Carmen de Chucurí</t>
  </si>
  <si>
    <t>Tolú Viejo</t>
  </si>
  <si>
    <t>Melgar</t>
  </si>
  <si>
    <t>Obando</t>
  </si>
  <si>
    <t>Caracolí</t>
  </si>
  <si>
    <t>San Cristóbal</t>
  </si>
  <si>
    <t>Covarachía</t>
  </si>
  <si>
    <t>Viterbo</t>
  </si>
  <si>
    <t>Popayán</t>
  </si>
  <si>
    <t>Sipí</t>
  </si>
  <si>
    <t>Santa Cruz de Lorica</t>
  </si>
  <si>
    <t>Facatativá</t>
  </si>
  <si>
    <t>Saladoblanco</t>
  </si>
  <si>
    <t>Sitionuevo</t>
  </si>
  <si>
    <t>Uribe</t>
  </si>
  <si>
    <t>Imués</t>
  </si>
  <si>
    <t>Puerto Santander</t>
  </si>
  <si>
    <t>El Guacamayo</t>
  </si>
  <si>
    <t>Murillo</t>
  </si>
  <si>
    <t>Palmira</t>
  </si>
  <si>
    <t>Caramanta</t>
  </si>
  <si>
    <t>San Estanislao</t>
  </si>
  <si>
    <t>Cubará</t>
  </si>
  <si>
    <t>Puerto Tejada</t>
  </si>
  <si>
    <t>Tadó</t>
  </si>
  <si>
    <t>Tierralta</t>
  </si>
  <si>
    <t>Fómeque</t>
  </si>
  <si>
    <t>San Agustín</t>
  </si>
  <si>
    <t>Tenerife</t>
  </si>
  <si>
    <t>Villavicencio</t>
  </si>
  <si>
    <t>Ipiales</t>
  </si>
  <si>
    <t>Ragonvalia</t>
  </si>
  <si>
    <t>Natagaima</t>
  </si>
  <si>
    <t>Pradera</t>
  </si>
  <si>
    <t>Carepa</t>
  </si>
  <si>
    <t>San Fernando</t>
  </si>
  <si>
    <t>Cucaita</t>
  </si>
  <si>
    <t>Puracé</t>
  </si>
  <si>
    <t>Unguía</t>
  </si>
  <si>
    <t>Tuchín</t>
  </si>
  <si>
    <t>Fosca</t>
  </si>
  <si>
    <t>Santa María</t>
  </si>
  <si>
    <t>Zapayán</t>
  </si>
  <si>
    <t>Vistahermosa</t>
  </si>
  <si>
    <t>La Cruz</t>
  </si>
  <si>
    <t>Salazar</t>
  </si>
  <si>
    <t>El Playón</t>
  </si>
  <si>
    <t>Ortega</t>
  </si>
  <si>
    <t>Carolina</t>
  </si>
  <si>
    <t>San Jacinto</t>
  </si>
  <si>
    <t>Cuítiva</t>
  </si>
  <si>
    <t>Rosas</t>
  </si>
  <si>
    <t>Unión Panamericana</t>
  </si>
  <si>
    <t>Valencia</t>
  </si>
  <si>
    <t>Funza</t>
  </si>
  <si>
    <t>Suaza</t>
  </si>
  <si>
    <t>Zona Bananera</t>
  </si>
  <si>
    <t>La Florida</t>
  </si>
  <si>
    <t>San Calixto</t>
  </si>
  <si>
    <t>El Socorro</t>
  </si>
  <si>
    <t>Palocabildo</t>
  </si>
  <si>
    <t>Riofrío</t>
  </si>
  <si>
    <t>Caucasia</t>
  </si>
  <si>
    <t>San Jacinto del Cauca</t>
  </si>
  <si>
    <t>Duitama</t>
  </si>
  <si>
    <t>San Sebastián</t>
  </si>
  <si>
    <t>Fúquene</t>
  </si>
  <si>
    <t>Tarqui</t>
  </si>
  <si>
    <t>La Llanada</t>
  </si>
  <si>
    <t>San Cayetano</t>
  </si>
  <si>
    <t>Encino</t>
  </si>
  <si>
    <t>Piedras</t>
  </si>
  <si>
    <t>Roldanillo</t>
  </si>
  <si>
    <t>Chigorodó</t>
  </si>
  <si>
    <t>San Juan Nepomuceno</t>
  </si>
  <si>
    <t>El Cocuy</t>
  </si>
  <si>
    <t>Santa Rosa</t>
  </si>
  <si>
    <t>Fusagasugá</t>
  </si>
  <si>
    <t>Tello</t>
  </si>
  <si>
    <t>La Tola</t>
  </si>
  <si>
    <t>San José de Cúcuta</t>
  </si>
  <si>
    <t>Enciso</t>
  </si>
  <si>
    <t>Planadas</t>
  </si>
  <si>
    <t>Cisneros</t>
  </si>
  <si>
    <t>San Martín de Loba</t>
  </si>
  <si>
    <t>El Espino</t>
  </si>
  <si>
    <t>Santander de Quilichao</t>
  </si>
  <si>
    <t>Gachalá</t>
  </si>
  <si>
    <t>Teruel</t>
  </si>
  <si>
    <t>Florián</t>
  </si>
  <si>
    <t>Prado</t>
  </si>
  <si>
    <t>Sevilla</t>
  </si>
  <si>
    <t>Ciudad Bolívar</t>
  </si>
  <si>
    <t>San Pablo</t>
  </si>
  <si>
    <t>Firavitoba</t>
  </si>
  <si>
    <t>Silvia</t>
  </si>
  <si>
    <t>Gachancipá</t>
  </si>
  <si>
    <t>Tesalia</t>
  </si>
  <si>
    <t>Leiva</t>
  </si>
  <si>
    <t>Sardinata</t>
  </si>
  <si>
    <t>Floridablanca</t>
  </si>
  <si>
    <t>Purificación</t>
  </si>
  <si>
    <t>Toro</t>
  </si>
  <si>
    <t>Cocorná</t>
  </si>
  <si>
    <t>Santa Catalina</t>
  </si>
  <si>
    <t>Floresta</t>
  </si>
  <si>
    <t>Sotara</t>
  </si>
  <si>
    <t>Gachetá</t>
  </si>
  <si>
    <t>Timaná</t>
  </si>
  <si>
    <t>Linares</t>
  </si>
  <si>
    <t>Silos</t>
  </si>
  <si>
    <t>Galán</t>
  </si>
  <si>
    <t>Rioblanco</t>
  </si>
  <si>
    <t>Trujillo</t>
  </si>
  <si>
    <t>Santa Cruz de Mompós</t>
  </si>
  <si>
    <t>Gachantivá</t>
  </si>
  <si>
    <t>Suárez</t>
  </si>
  <si>
    <t>Gama</t>
  </si>
  <si>
    <t>Villavieja</t>
  </si>
  <si>
    <t>Los Andes</t>
  </si>
  <si>
    <t>Teorama</t>
  </si>
  <si>
    <t>Gámbita</t>
  </si>
  <si>
    <t>Roncesvalles</t>
  </si>
  <si>
    <t>Tuluá</t>
  </si>
  <si>
    <t>Gámeza</t>
  </si>
  <si>
    <t>Girardot</t>
  </si>
  <si>
    <t>Yaguará</t>
  </si>
  <si>
    <t>Magüí</t>
  </si>
  <si>
    <t>Tibú</t>
  </si>
  <si>
    <t>Guaca</t>
  </si>
  <si>
    <t>Rovira</t>
  </si>
  <si>
    <t>Ulloa</t>
  </si>
  <si>
    <t>Copacabana</t>
  </si>
  <si>
    <t>Santa Rosa del Sur</t>
  </si>
  <si>
    <t>Garagoa</t>
  </si>
  <si>
    <t>Timbío</t>
  </si>
  <si>
    <t>Mallama</t>
  </si>
  <si>
    <t>Toledo</t>
  </si>
  <si>
    <t>Saldaña</t>
  </si>
  <si>
    <t>Versalles</t>
  </si>
  <si>
    <t>Dabeiba</t>
  </si>
  <si>
    <t>Simití</t>
  </si>
  <si>
    <t>Guacamayas</t>
  </si>
  <si>
    <t>Timbiquí</t>
  </si>
  <si>
    <t>Guachetá</t>
  </si>
  <si>
    <t>Mosquera</t>
  </si>
  <si>
    <t>Villa Caro</t>
  </si>
  <si>
    <t>Guapotá</t>
  </si>
  <si>
    <t>San Antonio</t>
  </si>
  <si>
    <t>Vijes</t>
  </si>
  <si>
    <t>Donmatías</t>
  </si>
  <si>
    <t>Soplaviento</t>
  </si>
  <si>
    <t>Guateque</t>
  </si>
  <si>
    <t>Toribío</t>
  </si>
  <si>
    <t>Guasca</t>
  </si>
  <si>
    <t>Villa del Rosario</t>
  </si>
  <si>
    <t>Guavatá</t>
  </si>
  <si>
    <t>San Luis</t>
  </si>
  <si>
    <t>Yotoco</t>
  </si>
  <si>
    <t>Ebéjico</t>
  </si>
  <si>
    <t>Talaigua Nuevo</t>
  </si>
  <si>
    <t>Guayatá</t>
  </si>
  <si>
    <t>Totoró</t>
  </si>
  <si>
    <t>Guataquí</t>
  </si>
  <si>
    <t>Olaya Herrera</t>
  </si>
  <si>
    <t>Güepsa</t>
  </si>
  <si>
    <t>San Sebastián de Mariquita</t>
  </si>
  <si>
    <t>Yumbo</t>
  </si>
  <si>
    <t>El Bagre</t>
  </si>
  <si>
    <t>Tiquisio</t>
  </si>
  <si>
    <t>Güicán de la Sierra</t>
  </si>
  <si>
    <t>Villa Rica</t>
  </si>
  <si>
    <t>Guatavita</t>
  </si>
  <si>
    <t>Ospina</t>
  </si>
  <si>
    <t>Hato</t>
  </si>
  <si>
    <t>Santa Isabel</t>
  </si>
  <si>
    <t>Zarzal</t>
  </si>
  <si>
    <t>El Carmen de Viboral</t>
  </si>
  <si>
    <t>Turbaco</t>
  </si>
  <si>
    <t>Iza</t>
  </si>
  <si>
    <t>Guayabal de Síquima</t>
  </si>
  <si>
    <t>Pasto</t>
  </si>
  <si>
    <t>Jesús María</t>
  </si>
  <si>
    <t>El Santuario</t>
  </si>
  <si>
    <t>Turbaná</t>
  </si>
  <si>
    <t>Jenesano</t>
  </si>
  <si>
    <t>Guayabetal</t>
  </si>
  <si>
    <t>Policarpa</t>
  </si>
  <si>
    <t>Jordán</t>
  </si>
  <si>
    <t>Valle de San Juan</t>
  </si>
  <si>
    <t>Entrerríos</t>
  </si>
  <si>
    <t>Jericó</t>
  </si>
  <si>
    <t>Gutiérrez</t>
  </si>
  <si>
    <t>Potosí</t>
  </si>
  <si>
    <t>La Belleza</t>
  </si>
  <si>
    <t>Venadillo</t>
  </si>
  <si>
    <t>Envigado</t>
  </si>
  <si>
    <t>Zambrano</t>
  </si>
  <si>
    <t>La Capilla</t>
  </si>
  <si>
    <t>Jerusalén</t>
  </si>
  <si>
    <t>Villahermosa</t>
  </si>
  <si>
    <t>Fredonia</t>
  </si>
  <si>
    <t>La Uvita</t>
  </si>
  <si>
    <t>Junín</t>
  </si>
  <si>
    <t>Puerres</t>
  </si>
  <si>
    <t>Landázuri</t>
  </si>
  <si>
    <t>Villarrica</t>
  </si>
  <si>
    <t>Frontino</t>
  </si>
  <si>
    <t>La Calera</t>
  </si>
  <si>
    <t>Pupiales</t>
  </si>
  <si>
    <t>Lebrija</t>
  </si>
  <si>
    <t>Giraldo</t>
  </si>
  <si>
    <t>Labranzagrande</t>
  </si>
  <si>
    <t>La Mesa</t>
  </si>
  <si>
    <t>Ricaurte</t>
  </si>
  <si>
    <t>Los Santos</t>
  </si>
  <si>
    <t>Girardota</t>
  </si>
  <si>
    <t>Macanal</t>
  </si>
  <si>
    <t>La Palma</t>
  </si>
  <si>
    <t>Roberto Payán</t>
  </si>
  <si>
    <t>Macaravita</t>
  </si>
  <si>
    <t>Gómez Plata</t>
  </si>
  <si>
    <t>Maripí</t>
  </si>
  <si>
    <t>La Peña</t>
  </si>
  <si>
    <t>Samaniego</t>
  </si>
  <si>
    <t>Málaga</t>
  </si>
  <si>
    <t>San Andrés de Tumaco</t>
  </si>
  <si>
    <t>Matanza</t>
  </si>
  <si>
    <t>Mongua</t>
  </si>
  <si>
    <t>Lenguazaque</t>
  </si>
  <si>
    <t>San Bernardo</t>
  </si>
  <si>
    <t>Mogotes</t>
  </si>
  <si>
    <t>Guarne</t>
  </si>
  <si>
    <t>Monguí</t>
  </si>
  <si>
    <t>Machetá</t>
  </si>
  <si>
    <t>San Lorenzo</t>
  </si>
  <si>
    <t>Molagavita</t>
  </si>
  <si>
    <t>Guatapé</t>
  </si>
  <si>
    <t>Moniquirá</t>
  </si>
  <si>
    <t>Madrid</t>
  </si>
  <si>
    <t>Ocamonte</t>
  </si>
  <si>
    <t>Heliconia</t>
  </si>
  <si>
    <t>Motavita</t>
  </si>
  <si>
    <t>Manta</t>
  </si>
  <si>
    <t>San Pedro de Cartago</t>
  </si>
  <si>
    <t>Oiba</t>
  </si>
  <si>
    <t>Hispania</t>
  </si>
  <si>
    <t>Muzo</t>
  </si>
  <si>
    <t>Medina</t>
  </si>
  <si>
    <t>Sandoná</t>
  </si>
  <si>
    <t>Onzaga</t>
  </si>
  <si>
    <t>Itagüí</t>
  </si>
  <si>
    <t>Nobsa</t>
  </si>
  <si>
    <t>Santa Bárbara</t>
  </si>
  <si>
    <t>Palmar</t>
  </si>
  <si>
    <t>Ituango</t>
  </si>
  <si>
    <t>Nuevo Colón</t>
  </si>
  <si>
    <t>Santacruz</t>
  </si>
  <si>
    <t>Palmas del Socorro</t>
  </si>
  <si>
    <t>Jardín</t>
  </si>
  <si>
    <t>Oicatá</t>
  </si>
  <si>
    <t>Nemocón</t>
  </si>
  <si>
    <t>Sapuyes</t>
  </si>
  <si>
    <t>Páramo</t>
  </si>
  <si>
    <t>Otanche</t>
  </si>
  <si>
    <t>Nilo</t>
  </si>
  <si>
    <t>Taminango</t>
  </si>
  <si>
    <t>Piedecuesta</t>
  </si>
  <si>
    <t>La Ceja</t>
  </si>
  <si>
    <t>Pachavita</t>
  </si>
  <si>
    <t>Nimaima</t>
  </si>
  <si>
    <t>Tangua</t>
  </si>
  <si>
    <t>Pinchote</t>
  </si>
  <si>
    <t>La Estrella</t>
  </si>
  <si>
    <t>Nocaima</t>
  </si>
  <si>
    <t>Túquerres</t>
  </si>
  <si>
    <t>Puente Nacional</t>
  </si>
  <si>
    <t>La Pintada</t>
  </si>
  <si>
    <t>Paipa</t>
  </si>
  <si>
    <t>Pacho</t>
  </si>
  <si>
    <t>Yacuanquer</t>
  </si>
  <si>
    <t>Puerto Parra</t>
  </si>
  <si>
    <t>Pajarito</t>
  </si>
  <si>
    <t>Paime</t>
  </si>
  <si>
    <t>Puerto Wilches</t>
  </si>
  <si>
    <t>Liborina</t>
  </si>
  <si>
    <t>Panqueba</t>
  </si>
  <si>
    <t>Pandi</t>
  </si>
  <si>
    <t>Rionegro</t>
  </si>
  <si>
    <t>Maceo</t>
  </si>
  <si>
    <t>Pauna</t>
  </si>
  <si>
    <t>Paratebueno</t>
  </si>
  <si>
    <t>Sabana de Torres</t>
  </si>
  <si>
    <t>Marinilla</t>
  </si>
  <si>
    <t>Paya</t>
  </si>
  <si>
    <t>Pasca</t>
  </si>
  <si>
    <t>Medellín</t>
  </si>
  <si>
    <t>Paz de Río</t>
  </si>
  <si>
    <t>Puerto Salgar</t>
  </si>
  <si>
    <t>San Benito</t>
  </si>
  <si>
    <t>Montebello</t>
  </si>
  <si>
    <t>Pesca</t>
  </si>
  <si>
    <t>Pulí</t>
  </si>
  <si>
    <t>San Gil</t>
  </si>
  <si>
    <t>Murindó</t>
  </si>
  <si>
    <t>Pisba</t>
  </si>
  <si>
    <t>Quebradanegra</t>
  </si>
  <si>
    <t>San Joaquín</t>
  </si>
  <si>
    <t>Mutatá</t>
  </si>
  <si>
    <t>Puerto Boyacá</t>
  </si>
  <si>
    <t>Quetame</t>
  </si>
  <si>
    <t>San José de Miranda</t>
  </si>
  <si>
    <t>Quípama</t>
  </si>
  <si>
    <t>Quipile</t>
  </si>
  <si>
    <t>San Juan Girón</t>
  </si>
  <si>
    <t>Nechí</t>
  </si>
  <si>
    <t>Ramiriquí</t>
  </si>
  <si>
    <t>Necoclí</t>
  </si>
  <si>
    <t>Ráquira</t>
  </si>
  <si>
    <t>San Antonio del Tequendama</t>
  </si>
  <si>
    <t>San Vicente de Chucurí</t>
  </si>
  <si>
    <t>Olaya</t>
  </si>
  <si>
    <t>Rondón</t>
  </si>
  <si>
    <t>Peñol</t>
  </si>
  <si>
    <t>Saboyá</t>
  </si>
  <si>
    <t>Santa Helena del Opón</t>
  </si>
  <si>
    <t>Peque</t>
  </si>
  <si>
    <t>Sáchica</t>
  </si>
  <si>
    <t>Simacota</t>
  </si>
  <si>
    <t>Pueblorrico</t>
  </si>
  <si>
    <t>Samacá</t>
  </si>
  <si>
    <t>San Juan de Rioseco</t>
  </si>
  <si>
    <t>Suaita</t>
  </si>
  <si>
    <t>Puerto Berrío</t>
  </si>
  <si>
    <t>San Eduardo</t>
  </si>
  <si>
    <t>Sasaima</t>
  </si>
  <si>
    <t>Puerto Nare</t>
  </si>
  <si>
    <t>San José de Pare</t>
  </si>
  <si>
    <t>Sesquilé</t>
  </si>
  <si>
    <t>Suratá</t>
  </si>
  <si>
    <t>Puerto Triunfo</t>
  </si>
  <si>
    <t>San Luis de Gaceno</t>
  </si>
  <si>
    <t>Sibaté</t>
  </si>
  <si>
    <t>Tona</t>
  </si>
  <si>
    <t>Remedios</t>
  </si>
  <si>
    <t>San Mateo</t>
  </si>
  <si>
    <t>Silvania</t>
  </si>
  <si>
    <t>Valle de San José</t>
  </si>
  <si>
    <t>Retiro</t>
  </si>
  <si>
    <t>San Miguel de Sema</t>
  </si>
  <si>
    <t>Simijaca</t>
  </si>
  <si>
    <t>Vélez</t>
  </si>
  <si>
    <t>San Pablo de Borbur</t>
  </si>
  <si>
    <t>Soacha</t>
  </si>
  <si>
    <t>Vetas</t>
  </si>
  <si>
    <t>Sopó</t>
  </si>
  <si>
    <t>Sabaneta</t>
  </si>
  <si>
    <t>Santa Rosa de Viterbo</t>
  </si>
  <si>
    <t>Subachoque</t>
  </si>
  <si>
    <t>Zapatoca</t>
  </si>
  <si>
    <t>Salgar</t>
  </si>
  <si>
    <t>Santa Sofía</t>
  </si>
  <si>
    <t>Suesca</t>
  </si>
  <si>
    <t>San Andrés de Cuerquía</t>
  </si>
  <si>
    <t>Santana</t>
  </si>
  <si>
    <t>Supatá</t>
  </si>
  <si>
    <t>Sativanorte</t>
  </si>
  <si>
    <t>Susa</t>
  </si>
  <si>
    <t>Sativasur</t>
  </si>
  <si>
    <t>Sutatausa</t>
  </si>
  <si>
    <t>San Jerónimo</t>
  </si>
  <si>
    <t>Siachoque</t>
  </si>
  <si>
    <t>Tabio</t>
  </si>
  <si>
    <t>San José de la Montaña</t>
  </si>
  <si>
    <t>Soatá</t>
  </si>
  <si>
    <t>Tausa</t>
  </si>
  <si>
    <t>San Juan de Urabá</t>
  </si>
  <si>
    <t>Socha</t>
  </si>
  <si>
    <t>Tena</t>
  </si>
  <si>
    <t>Socotá</t>
  </si>
  <si>
    <t>Tenjo</t>
  </si>
  <si>
    <t>San Pedro de los Milagros</t>
  </si>
  <si>
    <t>Sogamoso</t>
  </si>
  <si>
    <t>Tibacuy</t>
  </si>
  <si>
    <t>San Pedro de Urabá</t>
  </si>
  <si>
    <t>Somondoco</t>
  </si>
  <si>
    <t>Tibirita</t>
  </si>
  <si>
    <t>San Rafael</t>
  </si>
  <si>
    <t>Sora</t>
  </si>
  <si>
    <t>Tocaima</t>
  </si>
  <si>
    <t>San Roque</t>
  </si>
  <si>
    <t>Soracá</t>
  </si>
  <si>
    <t>Tocancipá</t>
  </si>
  <si>
    <t>San Vicente Ferrer</t>
  </si>
  <si>
    <t>Sotaquirá</t>
  </si>
  <si>
    <t>Topaipí</t>
  </si>
  <si>
    <t>Susacón</t>
  </si>
  <si>
    <t>Ubalá</t>
  </si>
  <si>
    <t>Santa Fe de Antioquia</t>
  </si>
  <si>
    <t>Sutamarchán</t>
  </si>
  <si>
    <t>Ubaque</t>
  </si>
  <si>
    <t>Santa Rosa de Osos</t>
  </si>
  <si>
    <t>Sutatenza</t>
  </si>
  <si>
    <t>Une</t>
  </si>
  <si>
    <t>Santo Domingo</t>
  </si>
  <si>
    <t>Tasco</t>
  </si>
  <si>
    <t>Útica</t>
  </si>
  <si>
    <t>Segovia</t>
  </si>
  <si>
    <t>Tenza</t>
  </si>
  <si>
    <t>Venecia</t>
  </si>
  <si>
    <t>Sonsón</t>
  </si>
  <si>
    <t>Tibaná</t>
  </si>
  <si>
    <t>Vergara</t>
  </si>
  <si>
    <t>Sopetrán</t>
  </si>
  <si>
    <t>Tibasosa</t>
  </si>
  <si>
    <t>Vianí</t>
  </si>
  <si>
    <t>Támesis</t>
  </si>
  <si>
    <t>Tinjacá</t>
  </si>
  <si>
    <t>Villa de Guaduas</t>
  </si>
  <si>
    <t>Tarazá</t>
  </si>
  <si>
    <t>Tipacoque</t>
  </si>
  <si>
    <t>Villa de San Diego de Ubaté</t>
  </si>
  <si>
    <t>Tarso</t>
  </si>
  <si>
    <t>Toca</t>
  </si>
  <si>
    <t>Villagómez</t>
  </si>
  <si>
    <t>Titiribí</t>
  </si>
  <si>
    <t>Togüí</t>
  </si>
  <si>
    <t>Villapinzón</t>
  </si>
  <si>
    <t>Tópaga</t>
  </si>
  <si>
    <t>Villeta</t>
  </si>
  <si>
    <t>Turbo</t>
  </si>
  <si>
    <t>Tota</t>
  </si>
  <si>
    <t>Viotá</t>
  </si>
  <si>
    <t>Uramita</t>
  </si>
  <si>
    <t>Tunja</t>
  </si>
  <si>
    <t>Yacopí</t>
  </si>
  <si>
    <t>Urrao</t>
  </si>
  <si>
    <t>Tununguá</t>
  </si>
  <si>
    <t>Zipacón</t>
  </si>
  <si>
    <t>Valdivia</t>
  </si>
  <si>
    <t>Turmequé</t>
  </si>
  <si>
    <t>Zipaquirá</t>
  </si>
  <si>
    <t>Tuta</t>
  </si>
  <si>
    <t>Vegachí</t>
  </si>
  <si>
    <t>Tutazá</t>
  </si>
  <si>
    <t>Úmbita</t>
  </si>
  <si>
    <t>Vigía del Fuerte</t>
  </si>
  <si>
    <t>Ventaquemada</t>
  </si>
  <si>
    <t>Yalí</t>
  </si>
  <si>
    <t>Villa de Leyva</t>
  </si>
  <si>
    <t>Yarumal</t>
  </si>
  <si>
    <t>Viracachá</t>
  </si>
  <si>
    <t>Yolombó</t>
  </si>
  <si>
    <t>Zetaquira</t>
  </si>
  <si>
    <t>Yondó</t>
  </si>
  <si>
    <t>Zaragoza</t>
  </si>
  <si>
    <t>2.</t>
  </si>
  <si>
    <t>Contexto</t>
  </si>
  <si>
    <t>2.1</t>
  </si>
  <si>
    <t>Tipo_intervención</t>
  </si>
  <si>
    <t>Proyecto_o_multiproyecto</t>
  </si>
  <si>
    <t>Programa (Sólo para MinCIT)</t>
  </si>
  <si>
    <t>2.2</t>
  </si>
  <si>
    <t>Aplica_convocatoria</t>
  </si>
  <si>
    <t>Sí</t>
  </si>
  <si>
    <t>No</t>
  </si>
  <si>
    <t>2.3</t>
  </si>
  <si>
    <t>Líneas_estratégicas</t>
  </si>
  <si>
    <t>Línea_1_Mejoramiento_de_la_Competitividad_Turística</t>
  </si>
  <si>
    <t>Línea_2_Infraestructura_Turística</t>
  </si>
  <si>
    <t>Línea_3_Fortalecimiento_de_la_Promoción_y_el_Mercadeo_Turístico</t>
  </si>
  <si>
    <t>Línea_4_Turismo_de_Interés_Social</t>
  </si>
  <si>
    <t>Línea_5_Apoyo_a_la_cadena_de_valor_del_sector_turismo_en_situaciones_de_emergencia</t>
  </si>
  <si>
    <t>Nota: Se extrae de la celda B86 de la pestaña Ref_Tipos x Proponente, luego cambiar nombre de tablas y rango de tablas</t>
  </si>
  <si>
    <t>Categoría_1.1_Planificación_y_gestión_del_turismo</t>
  </si>
  <si>
    <t>Categoría_2.1_Estudios_de_prefactibilidad_y_factibilidad</t>
  </si>
  <si>
    <t>Categoría_3.1_Investigación_de_mercados_y_análisis_sectorial_en_destinos_turísticos</t>
  </si>
  <si>
    <t>Categoría_4.1_Turismo_responsable</t>
  </si>
  <si>
    <t>Categoría_5.1_Financiación_de_programas_de_mitigación_de_impacto_de_situaciones_de_emergencia</t>
  </si>
  <si>
    <t>Categoría_1.2_Productos_y_actividades_turísticas</t>
  </si>
  <si>
    <t>Categoría_2.2_Estudios_y_diseños_de_infraestructura_turística</t>
  </si>
  <si>
    <t>Categoría_3.2_Diseño_de_marca_o_conceptualización_de_estrategias_promocionales</t>
  </si>
  <si>
    <t>Categoría_4.2_Turismo_Social</t>
  </si>
  <si>
    <t>Categoría_1.3_Fortalecimiento_de_capacidades_humanas</t>
  </si>
  <si>
    <t>Categoría_2.3_Construcción_de_obras_de_infraestructura_turística</t>
  </si>
  <si>
    <t>Categoría_3.3_Organización_y_participación_en_eventos_turísticos_o_promocionales_nacionales_y_regionales</t>
  </si>
  <si>
    <t>Categoría_1.4_Fortalecimiento_de_capacidades_productivas</t>
  </si>
  <si>
    <t>Categoría_2.4_Proyectos_integrales_de_construcción_de_obras_de_infraestructura_turística</t>
  </si>
  <si>
    <t>Categoría_3.4_Estrategias_para_la_promoción_de_atractivos_rutas_experiencias_y_o_destinos_a_nivel_nacional_y_regional</t>
  </si>
  <si>
    <t>Categoría_1.5_Calidad_accesibilidad_sostenibilidad_y_seguridad_seguridad_en_el_turismo</t>
  </si>
  <si>
    <t>Categoría_2.5_Ejecución_de_reparaciones_locativas_y_embellecimiento_de_fachadas</t>
  </si>
  <si>
    <t>Categoría_3.5_Estrategias_para_la_promoción_de_atractivos_productos__rutas_experiencias_y_o_destinos_colombianos_a_nivel_internacional</t>
  </si>
  <si>
    <t>Categoría_1.6_Innovación_y_transformación_digital_en_el_turismo</t>
  </si>
  <si>
    <t>Categoría_2.6_Estímulos_para_la_implementación_de_soluciones_sostenibles_para_la_planta_turística</t>
  </si>
  <si>
    <t>Categoría_1.7_Evaluación_de_resultados_o_de_impacto</t>
  </si>
  <si>
    <t>2.4</t>
  </si>
  <si>
    <t>Proponente_X_Categoría</t>
  </si>
  <si>
    <t>MinCIT_Viceministerio_de_Turismo_Categoría_1.1_Planificación_y_gestión_del_turismo</t>
  </si>
  <si>
    <t>Entidad_Territorial_Categoría_1.1_Planificación_y_gestión_del_turismo</t>
  </si>
  <si>
    <t>Corporación_de_turismo_o_fondo_mixto_regional_de_turismo_Categoría_1.1_Planificación_y_gestión_del_turismo</t>
  </si>
  <si>
    <t>Aportantes_de_la_contribución_parafiscal_Categoría_1.1_Planificación_y_gestión_del_turismo</t>
  </si>
  <si>
    <t>Gremio_turístico_o_integrado_por_mínimo_10_aportantes_de_la_contribución_parafiscal_Categoría_1.1_Planificación_y_gestión_del_turismo</t>
  </si>
  <si>
    <t>Buró_de_convenciones_Categoría_1.1_Planificación_y_gestión_del_turismo</t>
  </si>
  <si>
    <t>Cámara_de_Comercio_Categoría_1.1_Planificación_y_gestión_del_turismo</t>
  </si>
  <si>
    <t>Nota: Se toma a partir de la celda O82 de la pestala "Ref_Tipos x Proponente", luego cambiar nombre de tablas y rangos de tablas. Tener en cuenta que ninguna tabla o rango puede incluir caractewres especiales como "/", estos se deben reemplazar por espacios. También se deben quitar puntos finales o espacios al final</t>
  </si>
  <si>
    <t>Tipo_1.1.A_Levantamiento_o_actualización_de_inventarios_de_atractivos_turísticos</t>
  </si>
  <si>
    <t>Tipo_1.1.B_Diseño_de_metodologías_para_la_planificación_y_la_gestión_del_turismo</t>
  </si>
  <si>
    <t>Tipo_1.1.C_Implementación_de_metodologías_para_la_planificación_y_la_gestión_del_turismo_en_los_territorios_del_país</t>
  </si>
  <si>
    <t>Tipo_1.1.D_Fortalecimientos_de_los_esquemas_de_gobernanza_territoriales</t>
  </si>
  <si>
    <t>MinCIT_Viceministerio_de_Turismo_Categoría_1.2_Productos_y_actividades_turísticas</t>
  </si>
  <si>
    <t>Entidad_Territorial_Categoría_1.2_Productos_y_actividades_turísticas</t>
  </si>
  <si>
    <t>Corporación_de_turismo_o_fondo_mixto_regional_de_turismo_Categoría_1.2_Productos_y_actividades_turísticas</t>
  </si>
  <si>
    <t>Aportantes_de_la_contribución_parafiscal_Categoría_1.2_Productos_y_actividades_turísticas</t>
  </si>
  <si>
    <t>Gremio_turístico_o_integrado_por_mínimo_10_aportantes_de_la_contribución_parafiscal_Categoría_1.2_Productos_y_actividades_turísticas</t>
  </si>
  <si>
    <t>Buró_de_convenciones_Categoría_1.2_Productos_y_actividades_turísticas</t>
  </si>
  <si>
    <t>Cámara_de_Comercio_Categoría_1.2_Productos_y_actividades_turísticas</t>
  </si>
  <si>
    <t>Tipo_1.2.A_Análisis_de_oferta_y_demanda_para_el_diseño_de_productos_y_actividades_turísticas</t>
  </si>
  <si>
    <t>Tipo_1.2.C_Diseño_e_implementación_de_actividades_turísticas</t>
  </si>
  <si>
    <t>Tipo_1.2.B_Diseño_e_implementación_de_productos_turísticos</t>
  </si>
  <si>
    <t>MinCIT_Viceministerio_de_Turismo_Categoría_1.3_Fortalecimiento_de_capacidades_humanas</t>
  </si>
  <si>
    <t>Entidad_Territorial_Categoría_1.3_Fortalecimiento_de_capacidades_humanas</t>
  </si>
  <si>
    <t>Corporación_de_turismo_o_fondo_mixto_regional_de_turismo_Categoría_1.3_Fortalecimiento_de_capacidades_humanas</t>
  </si>
  <si>
    <t>Aportantes_de_la_contribución_parafiscal_Categoría_1.3_Fortalecimiento_de_capacidades_humanas</t>
  </si>
  <si>
    <t>Gremio_turístico_o_integrado_por_mínimo_10_aportantes_de_la_contribución_parafiscal_Categoría_1.3_Fortalecimiento_de_capacidades_humanas</t>
  </si>
  <si>
    <t>Buró_de_convenciones_Categoría_1.3_Fortalecimiento_de_capacidades_humanas</t>
  </si>
  <si>
    <t>Cámara_de_Comercio_Categoría_1.3_Fortalecimiento_de_capacidades_humanas</t>
  </si>
  <si>
    <t>Tipo_1.3.A_Formación_capacitación_y_sensibilización_en_turismo</t>
  </si>
  <si>
    <t>Tipo_1.3.B_Estudios_técnicos_para_la_cualificación_del_capital_humano_en_el_sector_turístico</t>
  </si>
  <si>
    <t>Tipo_1.3.C_Generación_y_gestión_del_conocimiento_en_turismo</t>
  </si>
  <si>
    <t>Tipo_1.3.D_Realización_de_eventos_académicos_con_temáticas_de_turismo</t>
  </si>
  <si>
    <t>Tipo_1.3.E_Jornadas_de_intercambio_de_experiencias_y_lecciones_aprendidas</t>
  </si>
  <si>
    <t>MinCIT_Viceministerio_de_Turismo_Categoría_1.4_Fortalecimiento_de_capacidades_productivas</t>
  </si>
  <si>
    <t>Entidad_Territorial_Categoría_1.4_Fortalecimiento_de_capacidades_productivas</t>
  </si>
  <si>
    <t>Corporación_de_turismo_o_fondo_mixto_regional_de_turismo_Categoría_1.4_Fortalecimiento_de_capacidades_productivas</t>
  </si>
  <si>
    <t>Aportantes_de_la_contribución_parafiscal_Categoría_1.4_Fortalecimiento_de_capacidades_productivas</t>
  </si>
  <si>
    <t>Gremio_turístico_o_integrado_por_mínimo_10_aportantes_de_la_contribución_parafiscal_Categoría_1.4_Fortalecimiento_de_capacidades_productivas</t>
  </si>
  <si>
    <t>Buró_de_convenciones_Categoría_1.4_Fortalecimiento_de_capacidades_productivas</t>
  </si>
  <si>
    <t>Cámara_de_Comercio_Categoría_1.4_Fortalecimiento_de_capacidades_productivas</t>
  </si>
  <si>
    <t>Tipo_1.4.A_Acompañamiento_y_apoyo_técnico_y_financiero_para_mejorar_la_productividad_del_sector_turístico</t>
  </si>
  <si>
    <t>Tipo_1.4.C_Encadenamiento_productivo</t>
  </si>
  <si>
    <t>Tipo_1.4.B_Fortalecimiento_de_la_economía_popular_y_comunitaria_del_turismo</t>
  </si>
  <si>
    <t>Tipo_1.4.D_Esquemas_de_financiamiento_con_tasas_de_interés_reducidas_y_asunción_parcial_del_riesgo_crediticio</t>
  </si>
  <si>
    <t>MinCIT_Viceministerio_de_Turismo_Categoría_1.5_Calidad_accesibilidad_sostenibilidad_y_seguridad_seguridad_en_el_turismo</t>
  </si>
  <si>
    <t>Entidad_Territorial_Categoría_1.5_Calidad_accesibilidad_sostenibilidad_y_seguridad_seguridad_en_el_turismo</t>
  </si>
  <si>
    <t>Corporación_de_turismo_o_fondo_mixto_regional_de_turismo_Categoría_1.5_Calidad_accesibilidad_sostenibilidad_y_seguridad_seguridad_en_el_turismo</t>
  </si>
  <si>
    <t>Aportantes_de_la_contribución_parafiscal_Categoría_1.5_Calidad_accesibilidad_sostenibilidad_y_seguridad_seguridad_en_el_turismo</t>
  </si>
  <si>
    <t>Gremio_turístico_o_integrado_por_mínimo_10_aportantes_de_la_contribución_parafiscal_Categoría_1.5_Calidad_accesibilidad_sostenibilidad_y_seguridad_seguridad_en_el_turismo</t>
  </si>
  <si>
    <t>Buró_de_convenciones_Categoría_1.5_Calidad_accesibilidad_sostenibilidad_y_seguridad_seguridad_en_el_turismo</t>
  </si>
  <si>
    <t>Cámara_de_Comercio_Categoría_1.5_Calidad_accesibilidad_sostenibilidad_y_seguridad_seguridad_en_el_turismo</t>
  </si>
  <si>
    <t>Tipo_1.5.A_Estrategias_para_el_desarrollo_de_soluciones_sostenibles_del_turismo</t>
  </si>
  <si>
    <t>Tipo_1.5.B_Estrategias_para_el_desarrollo_accesible_del_turismo</t>
  </si>
  <si>
    <t>Tipo_1.5.C_Estudios_para_la_elaboración_actualización_y_o_implementación_de_Normas_en_Turismo</t>
  </si>
  <si>
    <t>Tipo_1.5.D_Implementación_certificación_y_mantenimiento_en_Normas_del_sector_turismo_y_metodologías_para_la_gestión_de_la_calidad_turística</t>
  </si>
  <si>
    <t>Tipo_1.5.F_Gestión_para_la_seguridad_turística_y_la_prevención_y_mitigación_de_riesgos_de_los_destinos</t>
  </si>
  <si>
    <t>Tipo_1.5.E_Mejora_continua_de_los_niveles_de_calidad_y_la_excelencia_turística</t>
  </si>
  <si>
    <t>MinCIT_Viceministerio_de_Turismo_Categoría_1.6_Innovación_y_transformación_digital_en_el_turismo</t>
  </si>
  <si>
    <t>Entidad_Territorial_Categoría_1.6_Innovación_y_transformación_digital_en_el_turismo</t>
  </si>
  <si>
    <t>Corporación_de_turismo_o_fondo_mixto_regional_de_turismo_Categoría_1.6_Innovación_y_transformación_digital_en_el_turismo</t>
  </si>
  <si>
    <t>Aportantes_de_la_contribución_parafiscal_Categoría_1.6_Innovación_y_transformación_digital_en_el_turismo</t>
  </si>
  <si>
    <t>Gremio_turístico_o_integrado_por_mínimo_10_aportantes_de_la_contribución_parafiscal_Categoría_1.6_Innovación_y_transformación_digital_en_el_turismo</t>
  </si>
  <si>
    <t>Buró_de_convenciones_Categoría_1.6_Innovación_y_transformación_digital_en_el_turismo</t>
  </si>
  <si>
    <t>Cámara_de_Comercio_Categoría_1.6_Innovación_y_transformación_digital_en_el_turismo</t>
  </si>
  <si>
    <t>Tipo_1.6.A_Estudios_técnicos_para_la_innovación_y_transformación_digital_del_sector</t>
  </si>
  <si>
    <t>Tipo_1.6.B_Estrategias_para_mejorar_la_eficiencia_y_el_valor_agregado_de_la_gestión_operación_y_desarrollo_de_actividades_dentro_de_la_cadena_de_valor_del_sector_turismo</t>
  </si>
  <si>
    <t>MinCIT_Viceministerio_de_Turismo_Categoría_1.7_Evaluación_de_resultados_o_de_impacto</t>
  </si>
  <si>
    <t>Entidad_Territorial_Categoría_1.7_Evaluación_de_resultados_o_de_impacto</t>
  </si>
  <si>
    <t>Corporación_de_turismo_o_fondo_mixto_regional_de_turismo_Categoría_1.7_Evaluación_de_resultados_o_de_impacto</t>
  </si>
  <si>
    <t>Aportantes_de_la_contribución_parafiscal_Categoría_1.7_Evaluación_de_resultados_o_de_impacto</t>
  </si>
  <si>
    <t>Gremio_turístico_o_integrado_por_mínimo_10_aportantes_de_la_contribución_parafiscal_Categoría_1.7_Evaluación_de_resultados_o_de_impacto</t>
  </si>
  <si>
    <t>Buró_de_convenciones_Categoría_1.7_Evaluación_de_resultados_o_de_impacto</t>
  </si>
  <si>
    <t>Cámara_de_Comercio_Categoría_1.7_Evaluación_de_resultados_o_de_impacto</t>
  </si>
  <si>
    <t>Tipo_1.7.A_Evaluación_de_resultados_o_de_impacto_de_políticas_planes_programas_y_proyectos_en_el_sector_turismo</t>
  </si>
  <si>
    <t>MinCIT_Viceministerio_de_Turismo_Categoría_2.1_Estudios_de_prefactibilidad_y_factibilidad</t>
  </si>
  <si>
    <t>Entidad_Territorial_Categoría_2.1_Estudios_de_prefactibilidad_y_factibilidad</t>
  </si>
  <si>
    <t>Corporación_de_turismo_o_fondo_mixto_regional_de_turismo_Categoría_2.1_Estudios_de_prefactibilidad_y_factibilidad</t>
  </si>
  <si>
    <t>Aportantes_de_la_contribución_parafiscal_Categoría_2.1_Estudios_de_prefactibilidad_y_factibilidad</t>
  </si>
  <si>
    <t>Gremio_turístico_o_integrado_por_mínimo_10_aportantes_de_la_contribución_parafiscal_Categoría_2.1_Estudios_de_prefactibilidad_y_factibilidad</t>
  </si>
  <si>
    <t>Buró_de_convenciones_Categoría_2.1_Estudios_de_prefactibilidad_y_factibilidad</t>
  </si>
  <si>
    <t>Cámara_de_Comercio_Categoría_2.1_Estudios_de_prefactibilidad_y_factibilidad</t>
  </si>
  <si>
    <t>Tipo_2.1.A_Elaboración_de_estudios_de_prefactibilidad_o_factibilidad</t>
  </si>
  <si>
    <t>MinCIT_Viceministerio_de_Turismo_Categoría_2.2_Estudios_y_diseños_de_infraestructura_turística</t>
  </si>
  <si>
    <t>Entidad_Territorial_Categoría_2.2_Estudios_y_diseños_de_infraestructura_turística</t>
  </si>
  <si>
    <t>Corporación_de_turismo_o_fondo_mixto_regional_de_turismo_Categoría_2.2_Estudios_y_diseños_de_infraestructura_turística</t>
  </si>
  <si>
    <t>Aportantes_de_la_contribución_parafiscal_Categoría_2.2_Estudios_y_diseños_de_infraestructura_turística</t>
  </si>
  <si>
    <t>Gremio_turístico_o_integrado_por_mínimo_10_aportantes_de_la_contribución_parafiscal_Categoría_2.2_Estudios_y_diseños_de_infraestructura_turística</t>
  </si>
  <si>
    <t>Buró_de_convenciones_Categoría_2.2_Estudios_y_diseños_de_infraestructura_turística</t>
  </si>
  <si>
    <t>Cámara_de_Comercio_Categoría_2.2_Estudios_y_diseños_de_infraestructura_turística</t>
  </si>
  <si>
    <t>Tipo_2.2.A_Elaboración_de_estudios_o_diseños_de_infraestructura_turística</t>
  </si>
  <si>
    <t>MinCIT_Viceministerio_de_Turismo_Categoría_2.3_Construcción_de_obras_de_infraestructura_turística</t>
  </si>
  <si>
    <t>Entidad_Territorial_Categoría_2.3_Construcción_de_obras_de_infraestructura_turística</t>
  </si>
  <si>
    <t>Corporación_de_turismo_o_fondo_mixto_regional_de_turismo_Categoría_2.3_Construcción_de_obras_de_infraestructura_turística</t>
  </si>
  <si>
    <t>Aportantes_de_la_contribución_parafiscal_Categoría_2.3_Construcción_de_obras_de_infraestructura_turística</t>
  </si>
  <si>
    <t>Gremio_turístico_o_integrado_por_mínimo_10_aportantes_de_la_contribución_parafiscal_Categoría_2.3_Construcción_de_obras_de_infraestructura_turística</t>
  </si>
  <si>
    <t>Buró_de_convenciones_Categoría_2.3_Construcción_de_obras_de_infraestructura_turística</t>
  </si>
  <si>
    <t>Cámara_de_Comercio_Categoría_2.3_Construcción_de_obras_de_infraestructura_turística</t>
  </si>
  <si>
    <t>Tipo_2.3.A_Malecones_construidos_y_o_rehabilitados</t>
  </si>
  <si>
    <t>Tipo_2.3.B_Muelles_o_embarcaderos_construidos_y_o_rehabilitados</t>
  </si>
  <si>
    <t>Tipo_2.3.C_Centros_gastronómicos_y_artesanales_construidos_y_o_rehabilitados</t>
  </si>
  <si>
    <t>Tipo_2.3.D_Plazas_construidas_y_o_rehabilitadas</t>
  </si>
  <si>
    <t>Tipo_2.3.E_Parques_construidos_y_o_rehabilitados</t>
  </si>
  <si>
    <t>Tipo_2.3.F_Parques_lineales_o_bulevares_construidos_y_o_rehabilitados</t>
  </si>
  <si>
    <t>Tipo_2.3.G_Senderos_construidos_y_o_rehabilitados</t>
  </si>
  <si>
    <t>Tipo_2.3.H_Ecoparques_turísticos_construidos_y_o_rehabilitados</t>
  </si>
  <si>
    <t>Tipo_2.3.I_Centro_de_convenciones_construidos_y_o_rehabilitados</t>
  </si>
  <si>
    <t>Tipo_2.3.J_Señalización_turística</t>
  </si>
  <si>
    <t>Tipo_2.3.K_Miradores_turísticos_construidos_y_o_rehabilitados</t>
  </si>
  <si>
    <t>Tipo_2.3.L_Otros</t>
  </si>
  <si>
    <t>MinCIT_Viceministerio_de_Turismo_Categoría_2.4_Proyectos_integrales_de_construcción_de_obras_de_infraestructura_turística</t>
  </si>
  <si>
    <t>Entidad_Territorial_Categoría_2.4_Proyectos_integrales_de_construcción_de_obras_de_infraestructura_turística</t>
  </si>
  <si>
    <t>Corporación_de_turismo_o_fondo_mixto_regional_de_turismo_Categoría_2.4_Proyectos_integrales_de_construcción_de_obras_de_infraestructura_turística</t>
  </si>
  <si>
    <t>Aportantes_de_la_contribución_parafiscal_Categoría_2.4_Proyectos_integrales_de_construcción_de_obras_de_infraestructura_turística</t>
  </si>
  <si>
    <t>Gremio_turístico_o_integrado_por_mínimo_10_aportantes_de_la_contribución_parafiscal_Categoría_2.4_Proyectos_integrales_de_construcción_de_obras_de_infraestructura_turística</t>
  </si>
  <si>
    <t>Buró_de_convenciones_Categoría_2.4_Proyectos_integrales_de_construcción_de_obras_de_infraestructura_turística</t>
  </si>
  <si>
    <t>Cámara_de_Comercio_Categoría_2.4_Proyectos_integrales_de_construcción_de_obras_de_infraestructura_turística</t>
  </si>
  <si>
    <t>MinCIT_Viceministerio_de_Turismo_Categoría_2.5_Ejecución_de_reparaciones_locativas_y_embellecimiento_de_fachadas</t>
  </si>
  <si>
    <t>Entidad_Territorial_Categoría_2.5_Ejecución_de_reparaciones_locativas_y_embellecimiento_de_fachadas</t>
  </si>
  <si>
    <t>Corporación_de_turismo_o_fondo_mixto_regional_de_turismo_Categoría_2.5_Ejecución_de_reparaciones_locativas_y_embellecimiento_de_fachadas</t>
  </si>
  <si>
    <t>Aportantes_de_la_contribución_parafiscal_Categoría_2.5_Ejecución_de_reparaciones_locativas_y_embellecimiento_de_fachadas</t>
  </si>
  <si>
    <t>Gremio_turístico_o_integrado_por_mínimo_10_aportantes_de_la_contribución_parafiscal_Categoría_2.5_Ejecución_de_reparaciones_locativas_y_embellecimiento_de_fachadas</t>
  </si>
  <si>
    <t>Buró_de_convenciones_Categoría_2.5_Ejecución_de_reparaciones_locativas_y_embellecimiento_de_fachadas</t>
  </si>
  <si>
    <t>Cámara_de_Comercio_Categoría_2.5_Ejecución_de_reparaciones_locativas_y_embellecimiento_de_fachadas</t>
  </si>
  <si>
    <t>Tipo_2.5.A_Desarrollo_de_reparaciones_locativas</t>
  </si>
  <si>
    <t>MinCIT_Viceministerio_de_Turismo_Categoría_2.6_Estímulos_para_la_implementación_de_soluciones_sostenibles_para_la_planta_turística</t>
  </si>
  <si>
    <t>Entidad_Territorial_Categoría_2.6_Estímulos_para_la_implementación_de_soluciones_sostenibles_para_la_planta_turística</t>
  </si>
  <si>
    <t>Corporación_de_turismo_o_fondo_mixto_regional_de_turismo_Categoría_2.6_Estímulos_para_la_implementación_de_soluciones_sostenibles_para_la_planta_turística</t>
  </si>
  <si>
    <t>Aportantes_de_la_contribución_parafiscal_Categoría_2.6_Estímulos_para_la_implementación_de_soluciones_sostenibles_para_la_planta_turística</t>
  </si>
  <si>
    <t>Gremio_turístico_o_integrado_por_mínimo_10_aportantes_de_la_contribución_parafiscal_Categoría_2.6_Estímulos_para_la_implementación_de_soluciones_sostenibles_para_la_planta_turística</t>
  </si>
  <si>
    <t>Buró_de_convenciones_Categoría_2.6_Estímulos_para_la_implementación_de_soluciones_sostenibles_para_la_planta_turística</t>
  </si>
  <si>
    <t>Cámara_de_Comercio_Categoría_2.6_Estímulos_para_la_implementación_de_soluciones_sostenibles_para_la_planta_turística</t>
  </si>
  <si>
    <t>Tipo_2.6.A_Estímulos_para_la_implementación_de_soluciones_para_la_planta_turística_pública_o_privada</t>
  </si>
  <si>
    <t>MinCIT_Viceministerio_de_Turismo_Categoría_3.1_Investigación_de_mercados_y_análisis_sectorial_en_destinos_turísticos</t>
  </si>
  <si>
    <t>Entidad_Territorial_Categoría_3.1_Investigación_de_mercados_y_análisis_sectorial_en_destinos_turísticos</t>
  </si>
  <si>
    <t>Corporación_de_turismo_o_fondo_mixto_regional_de_turismo_Categoría_3.1_Investigación_de_mercados_y_análisis_sectorial_en_destinos_turísticos</t>
  </si>
  <si>
    <t>Aportantes_de_la_contribución_parafiscal_Categoría_3.1_Investigación_de_mercados_y_análisis_sectorial_en_destinos_turísticos</t>
  </si>
  <si>
    <t>Gremio_turístico_o_integrado_por_mínimo_10_aportantes_de_la_contribución_parafiscal_Categoría_3.1_Investigación_de_mercados_y_análisis_sectorial_en_destinos_turísticos</t>
  </si>
  <si>
    <t>Buró_de_convenciones_Categoría_3.1_Investigación_de_mercados_y_análisis_sectorial_en_destinos_turísticos</t>
  </si>
  <si>
    <t>Cámara_de_Comercio_Categoría_3.1_Investigación_de_mercados_y_análisis_sectorial_en_destinos_turísticos</t>
  </si>
  <si>
    <t>Tipo_3.1.A_Estudios_y_encuestas_para_la_identificación_de_tendencias_del_mercado_y_el_desarrollo_del_sector_turístico</t>
  </si>
  <si>
    <t>Tipo_3.1.B_Estudios_de_análisis_económicos_y_financieros_de_mercados_en_el_sector_turismo</t>
  </si>
  <si>
    <t>Tipo_3.1.C_Evaluación_de_conceptos_de_campaña</t>
  </si>
  <si>
    <t>MinCIT_Viceministerio_de_Turismo_Categoría_3.2_Diseño_de_marca_o_conceptualización_de_estrategias_promocionales</t>
  </si>
  <si>
    <t>Entidad_Territorial_Categoría_3.2_Diseño_de_marca_o_conceptualización_de_estrategias_promocionales</t>
  </si>
  <si>
    <t>Corporación_de_turismo_o_fondo_mixto_regional_de_turismo_Categoría_3.2_Diseño_de_marca_o_conceptualización_de_estrategias_promocionales</t>
  </si>
  <si>
    <t>Aportantes_de_la_contribución_parafiscal_Categoría_3.2_Diseño_de_marca_o_conceptualización_de_estrategias_promocionales</t>
  </si>
  <si>
    <t>Gremio_turístico_o_integrado_por_mínimo_10_aportantes_de_la_contribución_parafiscal_Categoría_3.2_Diseño_de_marca_o_conceptualización_de_estrategias_promocionales</t>
  </si>
  <si>
    <t>Buró_de_convenciones_Categoría_3.2_Diseño_de_marca_o_conceptualización_de_estrategias_promocionales</t>
  </si>
  <si>
    <t>Cámara_de_Comercio_Categoría_3.2_Diseño_de_marca_o_conceptualización_de_estrategias_promocionales</t>
  </si>
  <si>
    <t>Tipo_3.2.A_Diseño_de_marca_y_o_conceptualización_para_promocionar_atractivos_experiencias_o_destinos_turísticos</t>
  </si>
  <si>
    <t>MinCIT_Viceministerio_de_Turismo_Categoría_3.3_Organización_y_participación_en_eventos_turísticos_o_promocionales_nacionales_y_regionales</t>
  </si>
  <si>
    <t>Entidad_Territorial_Categoría_3.3_Organización_y_participación_en_eventos_turísticos_o_promocionales_nacionales_y_regionales</t>
  </si>
  <si>
    <t>Corporación_de_turismo_o_fondo_mixto_regional_de_turismo_Categoría_3.3_Organización_y_participación_en_eventos_turísticos_o_promocionales_nacionales_y_regionales</t>
  </si>
  <si>
    <t>Aportantes_de_la_contribución_parafiscal_Categoría_3.3_Organización_y_participación_en_eventos_turísticos_o_promocionales_nacionales_y_regionales</t>
  </si>
  <si>
    <t>Gremio_turístico_o_integrado_por_mínimo_10_aportantes_de_la_contribución_parafiscal_Categoría_3.3_Organización_y_participación_en_eventos_turísticos_o_promocionales_nacionales_y_regionales</t>
  </si>
  <si>
    <t>Buró_de_convenciones_Categoría_3.3_Organización_y_participación_en_eventos_turísticos_o_promocionales_nacionales_y_regionales</t>
  </si>
  <si>
    <t>Cámara_de_Comercio_Categoría_3.3_Organización_y_participación_en_eventos_turísticos_o_promocionales_nacionales_y_regionales</t>
  </si>
  <si>
    <t>Tipo_3.3.A_Organización_de_ferias_y_fiestas_regionales</t>
  </si>
  <si>
    <t>Tipo_3.3.B_Eventos_para_la_promoción_de_atractivos_productos_rutas_experiencias_y_o_destinos_turísticos</t>
  </si>
  <si>
    <t>Tipo_3.3.C_Participación_en_eventos</t>
  </si>
  <si>
    <t>MinCIT_Viceministerio_de_Turismo_Categoría_3.4_Estrategias_para_la_promoción_de_atractivos_rutas_experiencias_y_o_destinos_a_nivel_nacional_y_regional</t>
  </si>
  <si>
    <t>Entidad_Territorial_Categoría_3.4_Estrategias_para_la_promoción_de_atractivos_rutas_experiencias_y_o_destinos_a_nivel_nacional_y_regional</t>
  </si>
  <si>
    <t>Corporación_de_turismo_o_fondo_mixto_regional_de_turismo_Categoría_3.4_Estrategias_para_la_promoción_de_atractivos_rutas_experiencias_y_o_destinos_a_nivel_nacional_y_regional</t>
  </si>
  <si>
    <t>Aportantes_de_la_contribución_parafiscal_Categoría_3.4_Estrategias_para_la_promoción_de_atractivos_rutas_experiencias_y_o_destinos_a_nivel_nacional_y_regional</t>
  </si>
  <si>
    <t>Gremio_turístico_o_integrado_por_mínimo_10_aportantes_de_la_contribución_parafiscal_Categoría_3.4_Estrategias_para_la_promoción_de_atractivos_rutas_experiencias_y_o_destinos_a_nivel_nacional_y_regional</t>
  </si>
  <si>
    <t>Buró_de_convenciones_Categoría_3.4_Estrategias_para_la_promoción_de_atractivos_rutas_experiencias_y_o_destinos_a_nivel_nacional_y_regional</t>
  </si>
  <si>
    <t>Cámara_de_Comercio_Categoría_3.4_Estrategias_para_la_promoción_de_atractivos_rutas_experiencias_y_o_destinos_a_nivel_nacional_y_regional</t>
  </si>
  <si>
    <t>Tipo_3.4.A_Estrategias_de_publicidad_ATL</t>
  </si>
  <si>
    <t>Tipo_3.4.B_Estrategias_de_publicidad_y_promoción_BTL</t>
  </si>
  <si>
    <t>Tipo_3.4.C_Misiones_comerciales</t>
  </si>
  <si>
    <t>Tipo_3.4.D_Viajes_de_familiarización</t>
  </si>
  <si>
    <t>Tipo_3.4.E_Diseño_y_producción_de_material_promocional_o_POP</t>
  </si>
  <si>
    <t>MinCIT_Viceministerio_de_Turismo_Categoría_3.5_Estrategias_para_la_promoción_de_atractivos_productos__rutas_experiencias_y_o_destinos_colombianos_a_nivel_internacional</t>
  </si>
  <si>
    <t>Entidad_Territorial_Categoría_3.5_Estrategias_para_la_promoción_de_atractivos_productos__rutas_experiencias_y_o_destinos_colombianos_a_nivel_internacional</t>
  </si>
  <si>
    <t>Corporación_de_turismo_o_fondo_mixto_regional_de_turismo_Categoría_3.5_Estrategias_para_la_promoción_de_atractivos_productos__rutas_experiencias_y_o_destinos_colombianos_a_nivel_internacional</t>
  </si>
  <si>
    <t>Aportantes_de_la_contribución_parafiscal_Categoría_3.5_Estrategias_para_la_promoción_de_atractivos_productos__rutas_experiencias_y_o_destinos_colombianos_a_nivel_internacional</t>
  </si>
  <si>
    <t>Gremio_turístico_o_integrado_por_mínimo_10_aportantes_de_la_contribución_parafiscal_Categoría_3.5_Estrategias_para_la_promoción_de_atractivos_productos__rutas_experiencias_y_o_destinos_colombianos_a_nivel_internacional</t>
  </si>
  <si>
    <t>Buró_de_convenciones_Categoría_3.5_Estrategias_para_la_promoción_de_atractivos_productos__rutas_experiencias_y_o_destinos_colombianos_a_nivel_internacional</t>
  </si>
  <si>
    <t>Cámara_de_Comercio_Categoría_3.5_Estrategias_para_la_promoción_de_atractivos_productos__rutas_experiencias_y_o_destinos_colombianos_a_nivel_internacional</t>
  </si>
  <si>
    <t>Tipo_3.5.A_Participación_en_eventos_internacionales_de_interés_para_Colombia</t>
  </si>
  <si>
    <t>Tipo_3.5.C_Participación_en_eventos</t>
  </si>
  <si>
    <t>Tipo_3.5.B_Eventos_para_la_promoción_de_atractivos_productos_rutas_experiencias_y_o_destinos_turísticos</t>
  </si>
  <si>
    <t>Tipo_3.5.D_Estrategias_de_publicidad_y_promoción_ATL</t>
  </si>
  <si>
    <t>Tipo_3.5.E_Estrategias_de_publicidad_y_promoción_BTL</t>
  </si>
  <si>
    <t>Tipo_3.5.F_Viajes_de_familiarización</t>
  </si>
  <si>
    <t>Tipo_3.5.G_Ruedas_de_negocio_misiones_comerciales_y_workshops_para_la_promoción_turística</t>
  </si>
  <si>
    <t>Tipo_3.5.H_Producción_de_material_promocional_o_POP</t>
  </si>
  <si>
    <t>MinCIT_Viceministerio_de_Turismo_Categoría_4.1_Turismo_responsable</t>
  </si>
  <si>
    <t>Entidad_Territorial_Categoría_4.1_Turismo_responsable</t>
  </si>
  <si>
    <t>Corporación_de_turismo_o_fondo_mixto_regional_de_turismo_Categoría_4.1_Turismo_responsable</t>
  </si>
  <si>
    <t>Aportantes_de_la_contribución_parafiscal_Categoría_4.1_Turismo_responsable</t>
  </si>
  <si>
    <t>Gremio_turístico_o_integrado_por_mínimo_10_aportantes_de_la_contribución_parafiscal_Categoría_4.1_Turismo_responsable</t>
  </si>
  <si>
    <t>Buró_de_convenciones_Categoría_4.1_Turismo_responsable</t>
  </si>
  <si>
    <t>Cámara_de_Comercio_Categoría_4.1_Turismo_responsable</t>
  </si>
  <si>
    <t>Tipo_4.1.A_Estrategia_Nacional_de_Prevención_de_la_Explotación_Sexual_Comercial_de_Niñas_Niños_y_Adolescentes_ESCNNA</t>
  </si>
  <si>
    <t>Tipo_4.1.B_Estrategias_para_la_prevención_de_la_trata_de_personas_en_Colombia</t>
  </si>
  <si>
    <t>Tipo_4.1.C_Prevención_del_consumo_de_sustancias_psicoactivas_y_el_microtráfico_en_las_zonas_de_desarrollo_turístico</t>
  </si>
  <si>
    <t>Tipo_4.1.D_Proyectos_relacionados_con_la_implementación_de_programas_de_seguridad_turística_y_la_protección_de_los_derechos_y_deberes_de_los_turistas_y_prestadores_de_servicios_turísticos</t>
  </si>
  <si>
    <t>Tipo_4.1.E_Estrategias_que_promuevan_el_turismo_sostenible</t>
  </si>
  <si>
    <t>Tipo_4.1.F_Protección_del_bienestar_animal</t>
  </si>
  <si>
    <t>Tipo_4.1.G_Prevención_del_tráfico_de_flora_y_fauna</t>
  </si>
  <si>
    <t>Tipo_4.1.H_Proyectos_que_promuevan_prácticas_de_comercio_justo</t>
  </si>
  <si>
    <t>Tipo_4.1.I_Otro_tipo_de_proyectos_que_mitiguen_efectos_negativos_y_promuevan_el_desarrollo_responsable_del_turismo</t>
  </si>
  <si>
    <t>MinCIT_Viceministerio_de_Turismo_Categoría_4.2_Turismo_Social</t>
  </si>
  <si>
    <t>Entidad_Territorial_Categoría_4.2_Turismo_Social</t>
  </si>
  <si>
    <t>Corporación_de_turismo_o_fondo_mixto_regional_de_turismo_Categoría_4.2_Turismo_Social</t>
  </si>
  <si>
    <t>Aportantes_de_la_contribución_parafiscal_Categoría_4.2_Turismo_Social</t>
  </si>
  <si>
    <t>Gremio_turístico_o_integrado_por_mínimo_10_aportantes_de_la_contribución_parafiscal_Categoría_4.2_Turismo_Social</t>
  </si>
  <si>
    <t>Buró_de_convenciones_Categoría_4.2_Turismo_Social</t>
  </si>
  <si>
    <t>Cámara_de_Comercio_Categoría_4.2_Turismo_Social</t>
  </si>
  <si>
    <t>Tipo_4.2.A__Operación_de_programas_que_faciliten_la_realización_de_actividades_turísticas_a_grupos_poblacionales_específicos_entre_ellos_el_programa_de_Tarjeta_Joven_y_Mi_primer_viaje</t>
  </si>
  <si>
    <t>Tipo_4.2.C_Proyectos_orientados_a_la_promoción_del_turismo_accesible_en_destinos_y_atractivos_turísticos</t>
  </si>
  <si>
    <t>Tipo_4.2.B_Estímulos_para_actores_de_la_economía_popular_relacionados_con_la_cadena_de_valor_del_turismo</t>
  </si>
  <si>
    <t>Tipo_4.2.D_Estrategias_de_promoción_para_el_desarrollo_del_turismo_social_en_Colombia</t>
  </si>
  <si>
    <t>MinCIT_Viceministerio_de_Turismo_Categoría_5.1_Financiación_de_programas_de_mitigación_de_impacto_de_situaciones_de_emergencia</t>
  </si>
  <si>
    <t>Entidad_Territorial_Categoría_5.1_Financiación_de_programas_de_mitigación_de_impacto_de_situaciones_de_emergencia</t>
  </si>
  <si>
    <t>Corporación_de_turismo_o_fondo_mixto_regional_de_turismo_Categoría_5.1_Financiación_de_programas_de_mitigación_de_impacto_de_situaciones_de_emergencia</t>
  </si>
  <si>
    <t>Aportantes_de_la_contribución_parafiscal_Categoría_5.1_Financiación_de_programas_de_mitigación_de_impacto_de_situaciones_de_emergencia</t>
  </si>
  <si>
    <t>Gremio_turístico_o_integrado_por_mínimo_10_aportantes_de_la_contribución_parafiscal_Categoría_5.1_Financiación_de_programas_de_mitigación_de_impacto_de_situaciones_de_emergencia</t>
  </si>
  <si>
    <t>Buró_de_convenciones_Categoría_5.1_Financiación_de_programas_de_mitigación_de_impacto_de_situaciones_de_emergencia</t>
  </si>
  <si>
    <t>Cámara_de_Comercio_Categoría_5.1_Financiación_de_programas_de_mitigación_de_impacto_de_situaciones_de_emergencia</t>
  </si>
  <si>
    <t>Tipo_5.1.A_Financiación_de_programas_de_mitigación_de_impacto_de_situaciones_de_emergencia</t>
  </si>
  <si>
    <t>2.5</t>
  </si>
  <si>
    <t>Contribución a la Política Pública</t>
  </si>
  <si>
    <t>Objetivos_de_desarrollo_sostenible</t>
  </si>
  <si>
    <t>1. Fin de la pobreza</t>
  </si>
  <si>
    <t>2. Hambre cero</t>
  </si>
  <si>
    <t>3. Salud y bienestar</t>
  </si>
  <si>
    <t>4. Educación de calidad</t>
  </si>
  <si>
    <t>5. Igualdad de género</t>
  </si>
  <si>
    <t xml:space="preserve">6. Agua limpia y saneamiento </t>
  </si>
  <si>
    <t>7. Energía asequible y no contaminante</t>
  </si>
  <si>
    <t xml:space="preserve">8. Trabajo decente y crecimiento económico </t>
  </si>
  <si>
    <t xml:space="preserve">9. Industria, Innovación e Infraestructura </t>
  </si>
  <si>
    <t>10. Reducción de las desigualdades</t>
  </si>
  <si>
    <t xml:space="preserve">11. Ciudades y comunidades sostenibles </t>
  </si>
  <si>
    <t xml:space="preserve">12. Producción y consumo responsables </t>
  </si>
  <si>
    <t>13. Acción por el clima</t>
  </si>
  <si>
    <t>14. Vida submarina</t>
  </si>
  <si>
    <t>15. Vida de ecosistemas terrestres</t>
  </si>
  <si>
    <t>16. Paz, justicia e instituciones sólidas</t>
  </si>
  <si>
    <t>17. Alianzas para lograr objetivos</t>
  </si>
  <si>
    <t>Plan_Nacional_de_Desarrollo</t>
  </si>
  <si>
    <t>Clasificación_PND</t>
  </si>
  <si>
    <t>Ordenamiento_del_territorio_alrededor_del_agua_y_justicia_ambiental</t>
  </si>
  <si>
    <t>Seguridad_humana_y_justicia_social</t>
  </si>
  <si>
    <t>Derecho_humano_a_la_alimentación</t>
  </si>
  <si>
    <t>Transformación_productiva_internalización_y_acción_climática</t>
  </si>
  <si>
    <t>Convergencia_regional</t>
  </si>
  <si>
    <t xml:space="preserve">2022 -2026: Colombia, potencia mundial de la vida </t>
  </si>
  <si>
    <t>1. Justicia ambiental y gobernanza inclusiva</t>
  </si>
  <si>
    <t>1. Habilitadores que potencian la seguridad humana y las oportunidades de bienestar</t>
  </si>
  <si>
    <t>1. Disponibilidad de alimentos</t>
  </si>
  <si>
    <t>1. Naturaleza viva: revitalización con inclusión social</t>
  </si>
  <si>
    <t>1. Aprovechamiento de la ciudad construida, participativo e incluyente, para el fortalecimiento de los vínculos intraurbanos</t>
  </si>
  <si>
    <t>2. El agua, la biodiversidad y las personas en el centro del ordenamiento territorial</t>
  </si>
  <si>
    <t>2. Superación de privaciones como fundamento de la dignidad humana y condiciones básicas para el bienestar</t>
  </si>
  <si>
    <t>2. Acceso físico a alimentos</t>
  </si>
  <si>
    <t>2. Transición económica para alcanzar carbono neutralidad y consolidar territorios resilientes al clima</t>
  </si>
  <si>
    <t>2. Modelos de desarrollo supramunicipales para el fortalecimiento de vínculos urbano-rurales y la integración de territorios</t>
  </si>
  <si>
    <t xml:space="preserve">Derecho_humano_a_la_alimentación </t>
  </si>
  <si>
    <t>3. Coordinación de los instrumentos de planificación de territorios vitales.</t>
  </si>
  <si>
    <t>3. Expansión de capacidades: más y mejores oportunidades de la población para lograr sus proyectos de vida</t>
  </si>
  <si>
    <t>3. Adecuación de alimentos</t>
  </si>
  <si>
    <t>3. Transición energética justa, segura, confiable y eficiente</t>
  </si>
  <si>
    <t>3. Territorios más humanos: hábitat integral</t>
  </si>
  <si>
    <t>4. Capacidades de los gobiernos locales y las comunidades para la toma de decisiones de ordenamiento y planificación territorial.</t>
  </si>
  <si>
    <t>4. Economía productiva a través de la reindustrialización y la bioeconomía</t>
  </si>
  <si>
    <t>4. Reestructuración y desarrollo de sistemas nacionales y regionales de productividad, competitividad e innovación</t>
  </si>
  <si>
    <t>5. Consolidación del Catastro Multipropósito y tránsito hacia el Sistema de Administración del Territorio (SAT)</t>
  </si>
  <si>
    <t>5. Financiamiento del desarrollo como mecanismo habilitante para una economía productiva</t>
  </si>
  <si>
    <t>5. Fortalecimiento institucional como motor de cambio para recuperar la confianza de la ciudadanía y para el fortalecimiento del vínculo EstadoCiudadanía</t>
  </si>
  <si>
    <t>6. Tenencia en las zonas rural, urbana y suburbana formalizada, adjudicada y regularizada.</t>
  </si>
  <si>
    <t>6. Dispositivos democráticos de participación: política de diálogo permanente con decisiones desde y para el territorio</t>
  </si>
  <si>
    <t>7. Reivindicación de los derechos de los grupos más afectados, e integración de personas que dejan las armas para reconstruir el tejido social</t>
  </si>
  <si>
    <t>8. Fortalecimiento de vínculos con la población colombiana en el exterior e inclusión y protección de población migrante</t>
  </si>
  <si>
    <t>Plan_Sectorial_de_Turismo</t>
  </si>
  <si>
    <t>Clasificación_PST</t>
  </si>
  <si>
    <t>Democratización_del_turismo_como_fuerza_transformadora_para_una_cultura_de_paz</t>
  </si>
  <si>
    <t>Territorios_turísticos_para_la_equidad_y_el_bienestar</t>
  </si>
  <si>
    <t>Turismo_alternativa_para_la_transición_económica_y_protección_de_la_naturaleza</t>
  </si>
  <si>
    <t>Turismo_dinamizador_de_la_economía_para_la_vida_y_la_justicia_social</t>
  </si>
  <si>
    <t>2022 - 2026: Turismo en armonía con la vida</t>
  </si>
  <si>
    <t>1. Número de Pasajeros Terrestres movilizados a través de las terminales de transporte</t>
  </si>
  <si>
    <t>1. Municipios acompañados por el MinCIT a fin de optimizar su posicionamiento de desarrollo turístico territorial</t>
  </si>
  <si>
    <t>1. Número de atractivos turísticos con implementación de acciones de sostenibilidad ambiental</t>
  </si>
  <si>
    <t>1. Número de actores dentro de las economías populares de las diferentes formas de organizaciones comunitarias y unidades productivas fortalecidos</t>
  </si>
  <si>
    <t>2. Número de visitantes no residentes</t>
  </si>
  <si>
    <t>2. Municipios vinculados en el proceso de autodiagnóstico provisto a través de la herramienta NDTT-Nivel de Desarrollo Turístico Territorial</t>
  </si>
  <si>
    <t>2. Número de empresas con Registro Nacional de Turismo con implementación de acciones de sostenibilidad ambiental</t>
  </si>
  <si>
    <t>2. Número de actores de la cadena de valor del turismo fortalecidos</t>
  </si>
  <si>
    <t>3. Porcentaje de municipios con Nivel de Desarrollo Turístico Territorial diligenciado que avancen en nivel</t>
  </si>
  <si>
    <t>3. Número de destinos turísticos con implementación de acciones de sostenibilidad ambiental</t>
  </si>
  <si>
    <t>3. Número de actores del sector turístico que acogen elementos de transformación digital</t>
  </si>
  <si>
    <t>4. Número de organismos de base comunitaria con implementación de acciones de sostenbilidad ambiental</t>
  </si>
  <si>
    <t>4. Número de productos turísticos registrados por entes territoriales en la medición de Nivel de Desarrollo Turístico Territorial validados</t>
  </si>
  <si>
    <t>5. Número de asistencias técnicas generadas con entes territoriales para el diseño de producto turístico</t>
  </si>
  <si>
    <t xml:space="preserve">6. Número de visitantes no residentes </t>
  </si>
  <si>
    <t>3.</t>
  </si>
  <si>
    <t>Problema</t>
  </si>
  <si>
    <t>3.1</t>
  </si>
  <si>
    <t>Entidades</t>
  </si>
  <si>
    <t>Orden_entidades</t>
  </si>
  <si>
    <t>Departamental</t>
  </si>
  <si>
    <t>Municipal</t>
  </si>
  <si>
    <t>4.</t>
  </si>
  <si>
    <t>Cadena de valor</t>
  </si>
  <si>
    <t>4.1</t>
  </si>
  <si>
    <t>Beneficiarios</t>
  </si>
  <si>
    <t>Periodo_beneficiarios</t>
  </si>
  <si>
    <t>Tiempo_beneficiarios</t>
  </si>
  <si>
    <t>Habitantes del territorio</t>
  </si>
  <si>
    <t>Durante la ejecución del proyecto</t>
  </si>
  <si>
    <t>día(s)</t>
  </si>
  <si>
    <t>Turistas (visitantes no residentes)</t>
  </si>
  <si>
    <t>Posterior a la finalización del proyecto, por un producto o servicio entregado tras la finalización del proyecto</t>
  </si>
  <si>
    <t>mes(es)</t>
  </si>
  <si>
    <t>Prestadores de servicios turísticos (PST)</t>
  </si>
  <si>
    <t>año(s)</t>
  </si>
  <si>
    <t>PST - Hospedajes y alojamientos turísticos</t>
  </si>
  <si>
    <t>PST - Agencias de viaje</t>
  </si>
  <si>
    <t>PST - Oficinas de representaciones turísticas</t>
  </si>
  <si>
    <t>PST - Guías de turismo</t>
  </si>
  <si>
    <t>PST - Operadores profesionales de congresos, ferias y convenciones</t>
  </si>
  <si>
    <t>PST - Arrendadores de vehículos</t>
  </si>
  <si>
    <t>PST - Usuarios industriales, operadores y desarrolladores de servicios turísticos de las zonas francas</t>
  </si>
  <si>
    <t>PST - Empresas promotoras y comercializadoras de proyectos de tiempo compartido y multipropiedad</t>
  </si>
  <si>
    <t>PST - Compañías de intercambio vacacional</t>
  </si>
  <si>
    <t>PST - Empresas captadoras de ahorro para viajes y de servicios turísticos prepagados</t>
  </si>
  <si>
    <t>PST - Concesionarios de servicios turísticos en parques</t>
  </si>
  <si>
    <t>PST - Empresas que presten el servicio de transporte terrestre turístico</t>
  </si>
  <si>
    <t>PST - Operadores de parques temáticos o de turismo</t>
  </si>
  <si>
    <t>PST - Plataformas electrónicas o digitales de servicios turísticos</t>
  </si>
  <si>
    <t>PST - Restaurantes y bares</t>
  </si>
  <si>
    <t>PST - Organizadores de bodas destino</t>
  </si>
  <si>
    <t>Personas pertenecientes a la economía popular e informal en el sector turismo</t>
  </si>
  <si>
    <t>4.2</t>
  </si>
  <si>
    <t>Resultados</t>
  </si>
  <si>
    <t>Tipo_1.1.A_Levantamiento_o_actualización_de_inventarios_de_atractivos_turísticos_resultados</t>
  </si>
  <si>
    <t>Tipo_1.1.B_Diseño_de_metodologías_para_la_planificación_y_la_gestión_del_turismo_resultados</t>
  </si>
  <si>
    <t>Tipo_1.1.C_Implementación_de_metodologías_para_la_planificación_y_la_gestión_del_turismo_en_los_territorios_del_país_resultados</t>
  </si>
  <si>
    <t>Tipo_1.1.D_Fortalecimientos_de_los_esquemas_de_gobernanza_territoriales_resultados</t>
  </si>
  <si>
    <t>Tipo_1.2.A_Análisis_de_oferta_y_demanda_para_el_diseño_de_productos_y_actividades_turísticas_resultados</t>
  </si>
  <si>
    <t>Tipo_1.2.B_Diseño_e_implementación_de_productos_turísticos_resultados</t>
  </si>
  <si>
    <t>Tipo_1.2.C_Diseño_e_implementación_de_actividades_turísticas_resultados</t>
  </si>
  <si>
    <t>Tipo_1.3.A_Formación_capacitación_y_sensibilización_en_turismo_resultados</t>
  </si>
  <si>
    <t>Tipo_1.3.B_Estudios_técnicos_para_la_cualificación_del_capital_humano_en_el_sector_turístico_resultados</t>
  </si>
  <si>
    <t>Tipo_1.3.C_Generación_y_gestión_del_conocimiento_en_turismo_resultados</t>
  </si>
  <si>
    <t>Tipo_1.3.D_Realización_de_eventos_académicos_con_temáticas_de_turismo_resultados</t>
  </si>
  <si>
    <t>Tipo_1.3.E_Jornadas_de_intercambio_de_experiencias_y_lecciones_aprendidas_resultados</t>
  </si>
  <si>
    <t>Tipo_1.4.A_Acompañamiento_y_apoyo_técnico_y_financiero_para_mejorar_la_productividad_del_sector_turístico_resultados</t>
  </si>
  <si>
    <t>Tipo_1.4.B_Fortalecimiento_de_la_economía_popular_y_comunitaria_del_turismo_resultados</t>
  </si>
  <si>
    <t>Tipo_1.4.C_Encadenamiento_productivo_resultados</t>
  </si>
  <si>
    <t>Tipo_1.4.D_Esquemas_de_financiamiento_con_tasas_de_interés_reducidas_y_asunción_parcial_del_riesgo_crediticio_resultados</t>
  </si>
  <si>
    <t>Tipo_1.5.A_Estrategias_para_el_desarrollo_de_soluciones_sostenibles_del_turismo_resultados</t>
  </si>
  <si>
    <t>Tipo_1.5.B_Estrategias_para_el_desarrollo_accesible_del_turismo_resultados</t>
  </si>
  <si>
    <t>Tipo_1.5.C_Estudios_para_la_elaboración_actualización_y_o_implementación_de_Normas_en_Turismo_resultados</t>
  </si>
  <si>
    <t>Tipo_1.5.D_Implementación_certificación_y_mantenimiento_en_Normas_del_sector_turismo_y_metodologías_para_la_gestión_de_la_calidad_turística_resultados</t>
  </si>
  <si>
    <t>Tipo_1.5.E_Mejora_continua_de_los_niveles_de_calidad_y_la_excelencia_turística_resultados</t>
  </si>
  <si>
    <t>Tipo_1.5.F_Gestión_para_la_seguridad_turística_y_la_prevención_y_mitigación_de_riesgos_de_los_destinos_resultados</t>
  </si>
  <si>
    <t>Tipo_1.6.A_Estudios_técnicos_para_la_innovación_y_transformación_digital_del_sector_resultados</t>
  </si>
  <si>
    <t>Tipo_1.6.B_Estrategias_para_mejorar_la_eficiencia_y_el_valor_agregado_de_la_gestión_operación_y_desarrollo_de_actividades_dentro_de_la_cadena_de_valor_del_sector_turismo_resultados</t>
  </si>
  <si>
    <t>Tipo_1.7.A_Evaluación_de_resultados_o_de_impacto_de_políticas_planes_programas_y_proyectos_en_el_sector_turismo_resultados</t>
  </si>
  <si>
    <t>Tipo_2.1.A_Elaboración_de_estudios_de_prefactibilidad_o_factibilidad_resultados</t>
  </si>
  <si>
    <t>Tipo_2.2.A_Elaboración_de_estudios_o_diseños_de_infraestructura_turística_resultados</t>
  </si>
  <si>
    <t>Tipo_2.3.A_Malecones_construidos_y_o_rehabilitados_resultados</t>
  </si>
  <si>
    <t>Tipo_2.3.B_Muelles_o_embarcaderos_construidos_y_o_rehabilitados_resultados</t>
  </si>
  <si>
    <t>Tipo_2.3.C_Centros_gastronómicos_y_artesanales_construidos_y_o_rehabilitados_resultados</t>
  </si>
  <si>
    <t>Tipo_2.3.D_Plazas_construidas_y_o_rehabilitadas_resultados</t>
  </si>
  <si>
    <t>Tipo_2.3.E_Parques_construidos_y_o_rehabilitados_resultados</t>
  </si>
  <si>
    <t>Tipo_2.3.F_Parques_lineales_o_bulevares_construidos_y_o_rehabilitados_resultados</t>
  </si>
  <si>
    <t>Tipo_2.3.G_Senderos_construidos_y_o_rehabilitados_resultados</t>
  </si>
  <si>
    <t>Tipo_2.3.H_Ecoparques_turísticos_construidos_y_o_rehabilitados_resultados</t>
  </si>
  <si>
    <t>Tipo_2.3.I_Centro_de_convenciones_construidos_y_o_rehabilitados_resultados</t>
  </si>
  <si>
    <t>Tipo_2.3.J_Señalización_turística_resultados</t>
  </si>
  <si>
    <t>Tipo_2.3.K_Miradores_turísticos_construidos_y_o_rehabilitados_resultados</t>
  </si>
  <si>
    <t>Tipo_2.3.L_Otros_resultados</t>
  </si>
  <si>
    <t>Tipo_Los_mismos_tipos_de_proyecto_aplicables_a_las_categorías_2.1_2.2_y_2.3_únicamente_para_MinCIT_resultados</t>
  </si>
  <si>
    <t>Tipo_2.5.A_Desarrollo_de_reparaciones_locativas_resultados</t>
  </si>
  <si>
    <t>Tipo_2.6.A_Estímulos_para_la_implementación_de_soluciones_para_la_planta_turística_pública_o_privada_resultados</t>
  </si>
  <si>
    <t>Tipo_3.1.A_Estudios_y_encuestas_para_la_identificación_de_tendencias_del_mercado_y_el_desarrollo_del_sector_turístico_resultados</t>
  </si>
  <si>
    <t>Tipo_3.1.B_Estudios_de_análisis_económicos_y_financieros_de_mercados_en_el_sector_turismo_resultados</t>
  </si>
  <si>
    <t>Tipo_3.1.C_Evaluación_de_conceptos_de_campaña_resultados</t>
  </si>
  <si>
    <t>Tipo_3.2.A_Diseño_de_marca_y_o_conceptualización_para_promocionar_atractivos_experiencias_o_destinos_turísticos_resultados</t>
  </si>
  <si>
    <t>Tipo_3.3.A_Organización_de_ferias_y_fiestas_regionales_resultados</t>
  </si>
  <si>
    <t>Tipo_3.3.B_Eventos_para_la_promoción_de_atractivos_productos_rutas_experiencias_y_o_destinos_turísticos_resultados</t>
  </si>
  <si>
    <t>Tipo_3.3.C_Participación_en_eventos_resultados</t>
  </si>
  <si>
    <t>Tipo_3.4.A_Estrategias_de_publicidad_ATL_resultados</t>
  </si>
  <si>
    <t>Tipo_3.4.B_Estrategias_de_publicidad_y_promoción_BTL_resultados</t>
  </si>
  <si>
    <t>Tipo_3.4.C_Misiones_comerciales_resultados</t>
  </si>
  <si>
    <t>Tipo_3.4.D_Viajes_de_familiarización_resultados</t>
  </si>
  <si>
    <t>Tipo_3.4.E_Diseño_y_producción_de_material_promocional_o_POP_resultados</t>
  </si>
  <si>
    <t>Tipo_3.5.A_Participación_en_eventos_internacionales_de_interés_para_Colombia_resultados</t>
  </si>
  <si>
    <t>Tipo_3.5.B_Eventos_para_la_promoción_de_atractivos_productos_rutas_experiencias_y_o_destinos_turísticos_resultados</t>
  </si>
  <si>
    <t>Tipo_3.5.C_Participación_en_eventos_resultados</t>
  </si>
  <si>
    <t>Tipo_3.5.D_Estrategias_de_publicidad_y_promoción_ATL_resultados</t>
  </si>
  <si>
    <t>Tipo_3.5.E_Estrategias_de_publicidad_y_promoción_BTL_resultados</t>
  </si>
  <si>
    <t>Tipo_3.5.F_Viajes_de_familiarización_resultados</t>
  </si>
  <si>
    <t>Tipo_3.5.G_Ruedas_de_negocio_misiones_comerciales_y_workshops_para_la_promoción_turística_resultados</t>
  </si>
  <si>
    <t>Tipo_3.5.H_Producción_de_material_promocional_o_POP_resultados</t>
  </si>
  <si>
    <t>Tipo_4.1.A_Estrategia_Nacional_de_Prevención_de_la_Explotación_Sexual_Comercial_de_Niñas_Niños_y_Adolescentes_ESCNNA_resultados</t>
  </si>
  <si>
    <t>Tipo_4.1.B_Estrategias_para_la_prevención_de_la_trata_de_personas_en_Colombia_resultados</t>
  </si>
  <si>
    <t>Tipo_4.1.C_Prevención_del_consumo_de_sustancias_psicoactivas_y_el_microtráfico_en_las_zonas_de_desarrollo_turístico_resultados</t>
  </si>
  <si>
    <t>Tipo_4.1.D_Proyectos_relacionados_con_la_implementación_de_programas_de_seguridad_turística_y_la_protección_de_los_derechos_y_deberes_de_los_turistas_y_prestadores_de_servicios_turísticos_resultados</t>
  </si>
  <si>
    <t>Tipo_4.1.E_Estrategias_que_promuevan_el_turismo_sostenible_resultados</t>
  </si>
  <si>
    <t>Tipo_4.1.F_Protección_del_bienestar_animal_resultados</t>
  </si>
  <si>
    <t>Tipo_4.1.G_Prevención_del_tráfico_de_flora_y_fauna_resultados</t>
  </si>
  <si>
    <t>Tipo_4.1.H_Proyectos_que_promuevan_prácticas_de_comercio_justo_resultados</t>
  </si>
  <si>
    <t>Tipo_4.1.I_Protección_del_Patrimonio_Cultural_resultados</t>
  </si>
  <si>
    <t>Tipo_4.1.I_Otro_tipo_de_proyectos_que_mitiguen_efectos_negativos_y_promuevan_el_desarrollo_responsable_del_turismo_resultados</t>
  </si>
  <si>
    <t>Tipo_4.2.A__Operación_de_programas_que_faciliten_la_realización_de_actividades_turísticas_a_grupos_poblacionales_específicos_entre_ellos_el_programa_de_Tarjeta_Joven_y_Mi_primer_viaje_resultados</t>
  </si>
  <si>
    <t>Tipo_4.2.B_Estímulos_para_actores_de_la_economía_popular_relacionados_con_la_cadena_de_valor_del_turismo_resultados</t>
  </si>
  <si>
    <t>Tipo_4.2.C_Proyectos_orientados_a_la_promoción_del_turismo_accesible_en_destinos_y_atractivos_turísticos_resultados</t>
  </si>
  <si>
    <t>Tipo_4.2.D_Estrategias_de_promoción_para_el_desarrollo_del_turismo_social_en_Colombia_resultados</t>
  </si>
  <si>
    <t>Tipo_5.1.A_Financiación_de_programas_de_mitigación_de_impacto_de_situaciones_de_emergencia_resultados</t>
  </si>
  <si>
    <t>Porcentaje de operadores turísticos que usan el inventario para planificar rutas</t>
  </si>
  <si>
    <t>Documentos formulados a partir de las metodologías diseñadas en destinos turísticos</t>
  </si>
  <si>
    <t>Percepción de una muestra representativa de los beneficiados por la metodología implementada, en una escala de 1 a 5,  respecto a la calidad y potencial de la metodología para generar impactos positivos para actores de la cadena de valor del sector turismo</t>
  </si>
  <si>
    <t>Percepción de una muestra representativa de las entidades territoriales beneficiadas por la metodología implementada, en una escala de 1 a 5,  respecto a la calidad y potencial del proyecto para generar impactos positivos para actores de la cadena de valor del sector turismo</t>
  </si>
  <si>
    <t>Percepción de actores de la cadena de valor del sector turismo a los cuales se socializan los resultados del proyecto, en una escala de 1 a 5,  respecto a la calidad y potencial del proyecto para generar impactos positivos para actores del sector</t>
  </si>
  <si>
    <t>Ingresos que se estima, sean generados para los prestadores turísticos beneficiados, por la comercialización del nuevo producto turístico, en un periodo de un año posterior a la finalización del proyecto</t>
  </si>
  <si>
    <t>Ingresos que se estima, sean generados para los prestadores turísticos beneficiados, por la nueva actividad turística, en un periodo de un año posterior a la finalización del proyecto</t>
  </si>
  <si>
    <t>Porcentaje de personas certificadas con las competencias entregadas, respecto al total de participantes en la formación.</t>
  </si>
  <si>
    <t xml:space="preserve"> Programas, cursos o capacitaciones creadas con base en los resultados del diagnóstico</t>
  </si>
  <si>
    <t>Percepción de los actores del sector turístico involucrados en el proyecto, en una escala de 1 a 5, respecto a la utilidad de los conocimientos generados</t>
  </si>
  <si>
    <t>Percepción de los asistentes, en una escala de 1 a 5, respecto a la calidad de los eventos realizados</t>
  </si>
  <si>
    <t>Mejoras implementadas en la gestión de atractivos y destinos turísticos como resultado de las metodologías y herramientas aprendidas en las jornadas de intercambio</t>
  </si>
  <si>
    <t>Proporción de prestadores de servicios turísticos asistidos, respecto a la totalidad de prestadores en el territorio</t>
  </si>
  <si>
    <t>Incremento promedio estimado en las ganancias anuales de las personas participantes, como resultado de las actividades ejecutadas en el marco del proyecto</t>
  </si>
  <si>
    <t xml:space="preserve">Alianzas o acuerdos comerciales establecidas en el marco de las ruedas de negocios </t>
  </si>
  <si>
    <t>Proporción de prestadores de servicios turísticos beneficiados, respecto a la totalidad de prestadores en los territorios donde dse habilitan los créditos</t>
  </si>
  <si>
    <t>Ahorro potencial anual generado por la(s) solución o soluciones sostenibles desarrolladas</t>
  </si>
  <si>
    <t>Proporción de prestadores de servicios turísticos y/o actores de la cadena de valor de sector turismo que adoptan los estándares de accesibilidad, respecto al total de prestadores de servicios turísticos en los territorios impactados</t>
  </si>
  <si>
    <t>Prestadores de servicios turísticos que implementan las normas elaboradas o actualizadas</t>
  </si>
  <si>
    <t>Prestadores de servicios turísticos certificados en la implementación de las normas</t>
  </si>
  <si>
    <t>Prestadores de servicios turísticos que incorporan mejoras en sus servicios, con criterios de calidad y sostenibilidad, debido a la ejecución del proyecto</t>
  </si>
  <si>
    <t>Prestadores de servicios turísticos que mejoran su gestión en seguridad turística</t>
  </si>
  <si>
    <t>Prestadores de servicios turísticos que adoptan nuevas tecnologías o estrategias de innovación o transformación digital</t>
  </si>
  <si>
    <t>Ahorro potencial anual en efectivo, generado por la(s) metodologías, herramientas o desarrollos tecnológicos establecidos</t>
  </si>
  <si>
    <t>Resultado obtenido por la evaluación de impacto para el cambio en la variable objeto de estudio, en términos porcentuales</t>
  </si>
  <si>
    <t>Percepción de una muestra de los habitantes del territorio a los cuales se socializa/presenta los estudios y la obra potencial, en una escala de 1 a 5, sobre la relevancia del proyecto para el desarrollo turístico del territorio</t>
  </si>
  <si>
    <t>Percepción de una muestra de los habitantes del territorio a los cuales se socializa/presenta la obra, en una escala de 1 a 5, sobre la calidad/pertinencia de la obra para su territorio</t>
  </si>
  <si>
    <t>Percepción de una muestra de los habitantes del territorio a los cuales se socializa/presenta la intervención, en una escala de 1 a 5, sobre la calidad de la obra y la capacidad de la intervención finalizada de ser aprovechada por habitantes y turistas</t>
  </si>
  <si>
    <t>Ahorro potencial anual en términos monetarios generado en la planta turística por la(s) solución o soluciones desarrolladas</t>
  </si>
  <si>
    <t>Percepción de actores de la cadena de valor del sector turismo a los cuales fueron socializados los resultados del proyecto, en una escala de 1 a 5,  respecto a la calidad y potencial del proyecto para generar impactos positivos en el sector</t>
  </si>
  <si>
    <t>Indicadores de efectividad de campañas evaluados o creados</t>
  </si>
  <si>
    <t>Atractivos/productos/rutas/experiencias y/o destinos promocionados por medio de los diseños generados</t>
  </si>
  <si>
    <t>Interacciones en medios digitales</t>
  </si>
  <si>
    <t>Personas o visitantes alcanzados a través del stand</t>
  </si>
  <si>
    <t>Acuerdos u oportunidades de negocios generadas</t>
  </si>
  <si>
    <t>Publicaciones, reportajes y escritos de prensa generados por los asistentes al(los) viaje(s) de familiarización en un periodo de máximo un mes posterior a la finalización del(los) viaje(s)</t>
  </si>
  <si>
    <t>Eventos en los que se utilizará el material promocional producido</t>
  </si>
  <si>
    <t>Percepción de habitantes del territorio y/o actores de la cadena de valor del sector turismo a los cuales fueron socializados los resultados del proyecto, en una escala de 1 a 5,  respecto a la calidad y potencial del proyecto para generar impactos positivos para el desarrollo turístico en el territorio</t>
  </si>
  <si>
    <t>Publicaciones promocionales en las que se utilizó como insumo el inventario de atractivos turísticos</t>
  </si>
  <si>
    <t>Otro</t>
  </si>
  <si>
    <t>Turistas atraídos por los nuevos productos turísticos: cantidad de turistas que visitan el destino gracias a los nuevos productos turísticos implementados</t>
  </si>
  <si>
    <t>Turistas atraídos por las nuevas actividades turísticas, en un periodo de un año posterior a la finalización del proyecto</t>
  </si>
  <si>
    <t>Porcentaje de prestadores de servicios turísticos capacitados en el marco del proyecto, respecto a la totalidad de prestadores en el territorio</t>
  </si>
  <si>
    <t>Nivel de satisfacción de los actores del sector turístico a los cuales fue socializado el estudio, en una escala de 1 a 5, con respecto a los estudios técnicos realizados y las recomendaciones propuestas</t>
  </si>
  <si>
    <t>Proporción de prestadores de servicios turísticos asistentes, respecto a la totalidad de prestadores en el(los) territorio(s) objetivo del proyecto</t>
  </si>
  <si>
    <t>Buenas prácticas / lecciones con plan de implementación en uno o más destinos turísticos</t>
  </si>
  <si>
    <t>Incremento promedio estimado en las ganancias anuales de las empresas beneficiadas, como resultado de la mejora en la productividad tras la asesoría</t>
  </si>
  <si>
    <t>Nuevos productos o servicios turísticos desarrollados</t>
  </si>
  <si>
    <t>Incremento promedio estimado en los ingresos anuales de las empresas beneficiadas, como resultado las alianzas o acuerdos comerciales resultantes del proyecto</t>
  </si>
  <si>
    <t>Prestadores de servicios turísticos que acceden a un crédito para la financiación de sus actividades por primera vez</t>
  </si>
  <si>
    <t>Reducción de emisiones de CO₂ anuales potenciales debido al proyecto</t>
  </si>
  <si>
    <t>Proporción de prestadores de servicios turísticos que implementan las normas elaboradas o actualizadas, respecto a la totalidad de prestadores de servicios turísticos en el territorio</t>
  </si>
  <si>
    <t>Proporción de prestadores de servicios turísticos certificados en la implementación de las normas, respecto a la totalidad de prestadores de servicios turísticos en los territorios impactados</t>
  </si>
  <si>
    <t>Percepción de una muestra representativa de los beneficiados por el proyecto, en una escala de 1 a 5,  respecto a la calidad y potencial del proyecto para generar impactos positivos en el sector</t>
  </si>
  <si>
    <t>Proporción de prestadores de servicios turísticos que mejoran su gestión en seguridad turística respecto a la totalidad de prestadores de servicios turísticos en los territorios impactados</t>
  </si>
  <si>
    <t>Entidades vinculadas al sector público identificadas con potencial de vincularse a la estrategias de transformación digital</t>
  </si>
  <si>
    <t>Ahorro potencial anual en tiempo, generado por la(s) metodologías, herramientas o desarrollos tecnológicos establecidos</t>
  </si>
  <si>
    <t>Resultado obtenido por la evaluación de resultado para el cambio en la variable objeto de estudio, en términos porcentuales</t>
  </si>
  <si>
    <t>Ahorro potencial anual en términos de gasto de energía generado en la planta turística por la(s) solución o soluciones desarrolladas</t>
  </si>
  <si>
    <t>Planes estratégicos o de acción desarrollados o planteados para aprovechar las tendencias o oportunidades de mercado identificadas a partir del proyecto desarrollado</t>
  </si>
  <si>
    <t>Visitas en medios digitales</t>
  </si>
  <si>
    <t>Personas o visitantes a los cuales se presenta o promociona un destino, producto o experiencia turística</t>
  </si>
  <si>
    <t>Alianzas estratégicas generadas</t>
  </si>
  <si>
    <t>Ahorro estimado en los costos de promoción generados por viajes de familiarización, relativo al costo equivalente a través de la implementación de estrategias publicitarias ATL</t>
  </si>
  <si>
    <t>Campañas en los que se utilizará el material promocional producido</t>
  </si>
  <si>
    <t>Percepción de una muestra representativa de prestadores de servicios turísticos beneficiados por el proyecto, en una escala de 1 a 5,  respecto a la calidad y potencial del proyecto para generar impactos positivos para actores del sector</t>
  </si>
  <si>
    <t>Percepción de los asistentes, en una escala de 1 a 5, respecto a la calidad de la sesiones realizadas</t>
  </si>
  <si>
    <t>Actores de la cadena de valor del sector turístico asistentes a los eventos académicos con temáticas de turismo</t>
  </si>
  <si>
    <t>Nivel de satisfacción de los participantes, en una escala de 1 a 5, con respecto a la utilidad y relevancia de las jornadas de intercambio</t>
  </si>
  <si>
    <t>Percepción de los prestadores de servicios turísticos beneficiados por el proyecto, en una escala de 1 a 5,  respecto a la calidad y del acompañamiento</t>
  </si>
  <si>
    <t>Proyectos de turismo comunitario fortalecidos</t>
  </si>
  <si>
    <t>Proporción de prestadores de servicios turísticos asistentes, respecto a la totalidad de prestadores en el territorio</t>
  </si>
  <si>
    <t>Reducción de residuos por la implementación de acciones de economía circular</t>
  </si>
  <si>
    <t>Mejora de la percepción de seguridad en destinos o áreas turísticas</t>
  </si>
  <si>
    <t>Nivel de satisfacción de los actores del sector turístico a los cuales fueron socializados los resultados del proyecto, en una escala de 1 a 5, con respecto a la utilidad y relevancia de las evaluaciones realizadas</t>
  </si>
  <si>
    <t>Ahorro potencial anual en términos de emisiones de CO2 generado en la planta turística por la(s) solución o soluciones desarrolladas</t>
  </si>
  <si>
    <t>Personas alcanzadas en medios tradicionales</t>
  </si>
  <si>
    <t>Promedio del nivel de conocimiento alcanzado, en una prueba con puntaje estándar de 1 a 5, por parte de los participantes en la sesiones realizadas respecto al contenido de las sesiones</t>
  </si>
  <si>
    <t>Percepción de los asistentes, en una escala de 1 a 5, respecto a la  utilidad o relevancia para el sector, de los eventos realizados</t>
  </si>
  <si>
    <t>Calificación de las personas de la economía popular y comunitaria del turismo beneficiadas, en una escala de 1 a 5, respecto a la calidad o pertinencia del proyecto</t>
  </si>
  <si>
    <t>Calificación de los prestadores de servicios turísticos y/o actores de la cadena de valor de sector turismo beneficiados, en una escala de 1 a 5, respecto a la calidad o pertinencia del proyecto</t>
  </si>
  <si>
    <t>Empresarios beneficiados que sostienen en el tiempo las certificaciones otorgadas posterior a la terminación del proyecto (según las certificaciones y sus renovaciones, se debe plantear el tiempo para la medición)</t>
  </si>
  <si>
    <t>Reducción de delitos asociados a actividades de turismo</t>
  </si>
  <si>
    <t>Incremento del engagement en términos porcentuales,  generado debido al proyecto</t>
  </si>
  <si>
    <t>Participantes: total de personas que han asistido a las actividades de formación y capacitación</t>
  </si>
  <si>
    <t>Porcentaje de actores locales que demuestran conocimiento sobre las soluciones sostenibles implementadas y su aporte al destino, respecto a la totalidad de actores de la cadena de valor identificados en el territorio</t>
  </si>
  <si>
    <t xml:space="preserve">Incremento porcentual en visitas diarias de turistas o visitantes no residentes en el territorio, generadas a partir de los eventos o ferias desarrollados </t>
  </si>
  <si>
    <t>Personas alcanzadas a través de activaciones</t>
  </si>
  <si>
    <t xml:space="preserve">Incremento porcentual en visitas diarias de turistas o visitantes no residentes, generadas a partir de los eventos o ferias desarrollados </t>
  </si>
  <si>
    <t>Percepción de una muestra representativa de los asistentes de la feria sobre la calidad y pertinencia de la feria fiesta para el desarrollo turístico en la región</t>
  </si>
  <si>
    <t>Percepción de una muestra representativa de los asistentes del evento sobre la calidad y pertinencia de la feria fiesta para el desarrollo turístico en la región</t>
  </si>
  <si>
    <t>4.3</t>
  </si>
  <si>
    <t>Productos</t>
  </si>
  <si>
    <t>Tipo_1.1.A_Levantamiento_o_actualización_de_inventarios_de_atractivos_turísticos_productos</t>
  </si>
  <si>
    <t>Tipo_1.1.B_Diseño_de_metodologías_para_la_planificación_y_la_gestión_del_turismo_productos</t>
  </si>
  <si>
    <t>Tipo_1.1.C_Implementación_de_metodologías_para_la_planificación_y_la_gestión_del_turismo_en_los_territorios_del_país_productos</t>
  </si>
  <si>
    <t>Tipo_1.1.D_Fortalecimientos_de_los_esquemas_de_gobernanza_territoriales_productos</t>
  </si>
  <si>
    <t>Tipo_1.2.A_Análisis_de_oferta_y_demanda_para_el_diseño_de_productos_y_actividades_turísticas_productos</t>
  </si>
  <si>
    <t>Tipo_1.2.B_Diseño_e_implementación_de_productos_turísticos_productos</t>
  </si>
  <si>
    <t>Tipo_1.2.C_Diseño_e_implementación_de_actividades_turísticas_productos</t>
  </si>
  <si>
    <t>Tipo_1.3.A_Formación_capacitación_y_sensibilización_en_turismo_productos</t>
  </si>
  <si>
    <t>Tipo_1.3.B_Estudios_técnicos_para_la_cualificación_del_capital_humano_en_el_sector_turístico_productos</t>
  </si>
  <si>
    <t>Tipo_1.3.C_Generación_y_gestión_del_conocimiento_en_turismo_productos</t>
  </si>
  <si>
    <t>Tipo_1.3.D_Realización_de_eventos_académicos_con_temáticas_de_turismo_productos</t>
  </si>
  <si>
    <t>Tipo_1.3.E_Jornadas_de_intercambio_de_experiencias_y_lecciones_aprendidas_productos</t>
  </si>
  <si>
    <t>Tipo_1.4.A_Acompañamiento_y_apoyo_técnico_y_financiero_para_mejorar_la_productividad_del_sector_turístico_productos</t>
  </si>
  <si>
    <t>Tipo_1.4.B_Fortalecimiento_de_la_economía_popular_y_comunitaria_del_turismo_productos</t>
  </si>
  <si>
    <t>Tipo_1.4.C_Encadenamiento_productivo_productos</t>
  </si>
  <si>
    <t>Tipo_1.4.D_Esquemas_de_financiamiento_con_tasas_de_interés_reducidas_y_asunción_parcial_del_riesgo_crediticio_productos</t>
  </si>
  <si>
    <t>Tipo_1.5.A_Estrategias_para_el_desarrollo_de_soluciones_sostenibles_del_turismo_productos</t>
  </si>
  <si>
    <t>Tipo_1.5.B_Estrategias_para_el_desarrollo_accesible_del_turismo_productos</t>
  </si>
  <si>
    <t>Tipo_1.5.C_Estudios_para_la_elaboración_actualización_y_o_implementación_de_Normas_en_Turismo_productos</t>
  </si>
  <si>
    <t>Tipo_1.5.D_Implementación_certificación_y_mantenimiento_en_Normas_del_sector_turismo_y_metodologías_para_la_gestión_de_la_calidad_turística_productos</t>
  </si>
  <si>
    <t>Tipo_1.5.E_Mejora_continua_de_los_niveles_de_calidad_y_la_excelencia_turística_productos</t>
  </si>
  <si>
    <t>Tipo_1.5.F_Gestión_para_la_seguridad_turística_y_la_prevención_y_mitigación_de_riesgos_de_los_destinos_productos</t>
  </si>
  <si>
    <t>Tipo_1.6.A_Estudios_técnicos_para_la_innovación_y_transformación_digital_del_sector_productos</t>
  </si>
  <si>
    <t>Tipo_1.6.B_Estrategias_para_mejorar_la_eficiencia_y_el_valor_agregado_de_la_gestión_operación_y_desarrollo_de_actividades_dentro_de_la_cadena_de_valor_del_sector_turismo_productos</t>
  </si>
  <si>
    <t>Tipo_1.7.A_Evaluación_de_resultados_o_de_impacto_de_políticas_planes_programas_y_proyectos_en_el_sector_turismo_productos</t>
  </si>
  <si>
    <t>Tipo_2.1.A_Elaboración_de_estudios_de_prefactibilidad_o_factibilidad_productos</t>
  </si>
  <si>
    <t>Tipo_2.2.A_Elaboración_de_estudios_o_diseños_de_infraestructura_turística_productos</t>
  </si>
  <si>
    <t>Tipo_2.3.A_Malecones_construidos_y_o_rehabilitados_productos</t>
  </si>
  <si>
    <t>Tipo_2.3.B_Muelles_o_embarcaderos_construidos_y_o_rehabilitados_productos</t>
  </si>
  <si>
    <t>Tipo_2.3.C_Centros_gastronómicos_y_artesanales_construidos_y_o_rehabilitados_productos</t>
  </si>
  <si>
    <t>Tipo_2.3.D_Plazas_construidas_y_o_rehabilitadas_productos</t>
  </si>
  <si>
    <t>Tipo_2.3.E_Parques_construidos_y_o_rehabilitados_productos</t>
  </si>
  <si>
    <t>Tipo_2.3.F_Parques_lineales_o_bulevares_construidos_y_o_rehabilitados_productos</t>
  </si>
  <si>
    <t>Tipo_2.3.G_Senderos_construidos_y_o_rehabilitados_productos</t>
  </si>
  <si>
    <t>Tipo_2.3.H_Ecoparques_turísticos_construidos_y_o_rehabilitados_productos</t>
  </si>
  <si>
    <t>Tipo_2.3.I_Centro_de_convenciones_construidos_y_o_rehabilitados_productos</t>
  </si>
  <si>
    <t>Tipo_2.3.J_Señalización_turística_productos</t>
  </si>
  <si>
    <t>Tipo_2.3.K_Miradores_turísticos_construidos_y_o_rehabilitados_productos</t>
  </si>
  <si>
    <t>Tipo_2.3.L_Otros_productos</t>
  </si>
  <si>
    <t>Tipo_Los_mismos_tipos_de_proyecto_aplicables_a_las_categorías_2.1_2.2_y_2.3_únicamente_para_MinCIT_productos</t>
  </si>
  <si>
    <t>Tipo_2.5.A_Desarrollo_de_reparaciones_locativas_productos</t>
  </si>
  <si>
    <t>Tipo_2.6.A_Estímulos_para_la_implementación_de_soluciones_para_la_planta_turística_pública_o_privada_productos</t>
  </si>
  <si>
    <t>Tipo_3.1.A_Estudios_y_encuestas_para_la_identificación_de_tendencias_del_mercado_y_el_desarrollo_del_sector_turístico_productos</t>
  </si>
  <si>
    <t>Tipo_3.1.B_Estudios_de_análisis_económicos_y_financieros_de_mercados_en_el_sector_turismo_productos</t>
  </si>
  <si>
    <t>Tipo_3.1.C_Evaluación_de_conceptos_de_campaña_productos</t>
  </si>
  <si>
    <t>Tipo_3.2.A_Diseño_de_marca_y_o_conceptualización_para_promocionar_atractivos_experiencias_o_destinos_turísticos_productos</t>
  </si>
  <si>
    <t>Tipo_3.3.A_Organización_de_ferias_y_fiestas_regionales_productos</t>
  </si>
  <si>
    <t>Tipo_3.3.B_Eventos_para_la_promoción_de_atractivos_productos_rutas_experiencias_y_o_destinos_turísticos_productos</t>
  </si>
  <si>
    <t>Tipo_3.3.C_Participación_en_eventos_productos</t>
  </si>
  <si>
    <t>Tipo_3.4.A_Estrategias_de_publicidad_ATL_productos</t>
  </si>
  <si>
    <t>Tipo_3.4.B_Estrategias_de_publicidad_y_promoción_BTL_productos</t>
  </si>
  <si>
    <t>Tipo_3.4.C_Misiones_comerciales_productos</t>
  </si>
  <si>
    <t>Tipo_3.4.D_Viajes_de_familiarización_productos</t>
  </si>
  <si>
    <t>Tipo_3.4.E_Diseño_y_producción_de_material_promocional_o_POP_productos</t>
  </si>
  <si>
    <t>Tipo_3.5.A_Participación_en_eventos_internacionales_de_interés_para_Colombia_productos</t>
  </si>
  <si>
    <t>Tipo_3.5.B_Eventos_para_la_promoción_de_atractivos_productos_rutas_experiencias_y_o_destinos_turísticos_productos</t>
  </si>
  <si>
    <t>Tipo_3.5.C_Participación_en_eventos_productos</t>
  </si>
  <si>
    <t>Tipo_3.5.D_Estrategias_de_publicidad_y_promoción_ATL_productos</t>
  </si>
  <si>
    <t>Tipo_3.5.E_Estrategias_de_publicidad_y_promoción_BTL_productos</t>
  </si>
  <si>
    <t>Tipo_3.5.F_Viajes_de_familiarización_productos</t>
  </si>
  <si>
    <t>Tipo_3.5.G_Ruedas_de_negocio_misiones_comerciales_y_workshops_para_la_promoción_turística_productos</t>
  </si>
  <si>
    <t>Tipo_3.5.H_Producción_de_material_promocional_o_POP_productos</t>
  </si>
  <si>
    <t>Tipo_4.1.A_Estrategia_Nacional_de_Prevención_de_la_Explotación_Sexual_Comercial_de_Niñas_Niños_y_Adolescentes_ESCNNA_productos</t>
  </si>
  <si>
    <t>Tipo_4.1.B_Estrategias_para_la_prevención_de_la_trata_de_personas_en_Colombia_productos</t>
  </si>
  <si>
    <t>Tipo_4.1.C_Prevención_del_consumo_de_sustancias_psicoactivas_y_el_microtráfico_en_las_zonas_de_desarrollo_turístico_productos</t>
  </si>
  <si>
    <t>Tipo_4.1.D_Proyectos_relacionados_con_la_implementación_de_programas_de_seguridad_turística_y_la_protección_de_los_derechos_y_deberes_de_los_turistas_y_prestadores_de_servicios_turísticos_productos</t>
  </si>
  <si>
    <t>Tipo_4.1.E_Estrategias_que_promuevan_el_turismo_sostenible_productos</t>
  </si>
  <si>
    <t>Tipo_4.1.F_Protección_del_bienestar_animal_productos</t>
  </si>
  <si>
    <t>Tipo_4.1.G_Prevención_del_tráfico_de_flora_y_fauna_productos</t>
  </si>
  <si>
    <t>Tipo_4.1.H_Proyectos_que_promuevan_prácticas_de_comercio_justo_productos</t>
  </si>
  <si>
    <t>Tipo_4.1.I_Protección_del_Patrimonio_Cultural_productos</t>
  </si>
  <si>
    <t>Tipo_4.1.I_Otro_tipo_de_proyectos_que_mitiguen_efectos_negativos_y_promuevan_el_desarrollo_responsable_del_turismo_productos</t>
  </si>
  <si>
    <t>Tipo_4.2.A__Operación_de_programas_que_faciliten_la_realización_de_actividades_turísticas_a_grupos_poblacionales_específicos_entre_ellos_el_programa_de_Tarjeta_Joven_y_Mi_primer_viaje_productos</t>
  </si>
  <si>
    <t>Tipo_4.2.B_Estímulos_para_actores_de_la_economía_popular_relacionados_con_la_cadena_de_valor_del_turismo_productos</t>
  </si>
  <si>
    <t>Tipo_4.2.C_Proyectos_orientados_a_la_promoción_del_turismo_accesible_en_destinos_y_atractivos_turísticos_productos</t>
  </si>
  <si>
    <t>Tipo_4.2.D_Estrategias_de_promoción_para_el_desarrollo_del_turismo_social_en_Colombia_productos</t>
  </si>
  <si>
    <t>Tipo_5.1.A_Financiación_de_programas_de_mitigación_de_impacto_de_situaciones_de_emergencia_productos</t>
  </si>
  <si>
    <t>Inventarios realizados o actualizados</t>
  </si>
  <si>
    <t>Metodologías  para la planificación y la gestión del turismo diseñadas</t>
  </si>
  <si>
    <t>Metodologías implementadas</t>
  </si>
  <si>
    <t xml:space="preserve">Capacitaciones realizadas sobre gobernanza </t>
  </si>
  <si>
    <t>Destinos con estudio de análisis de la demanda para el diseño de productos y actividades turísticas</t>
  </si>
  <si>
    <t>Productos turísticos diseñados</t>
  </si>
  <si>
    <t>Actividades turísticas diseñadas</t>
  </si>
  <si>
    <t>Sesiones de formación, entrenamiento, capacitación o sensibilización realizadas</t>
  </si>
  <si>
    <t>Estudios técnicos elaborados</t>
  </si>
  <si>
    <t>Investigaciones básicas, aplicadas y de desarrollo experimental realizadas</t>
  </si>
  <si>
    <t>Eventos académicos realizados</t>
  </si>
  <si>
    <t>Jornadas o misiones académicas realizadas</t>
  </si>
  <si>
    <t>Jornadas de acompañamiento y apoyo técnico realizadas</t>
  </si>
  <si>
    <t>Capacitaciones y talleres realizados</t>
  </si>
  <si>
    <t>Ruedas de negocio o sesiones realizadas para contribuir al encadenamiento de actores del sector turismo</t>
  </si>
  <si>
    <t>Líneas de crédito habilitadas</t>
  </si>
  <si>
    <t>Estrategias o soluciones sostenibles desarrolladas</t>
  </si>
  <si>
    <t>Estrategias o soluciones de accesibilidad desarrolladas</t>
  </si>
  <si>
    <t>Estudios elaborados (Informes de diagnóstico y propuestas normativas)</t>
  </si>
  <si>
    <t>Destinos turísticos certificados en las normas técnicas definidas en el proyecto</t>
  </si>
  <si>
    <t>Prestadores de servicios turísticos  beneficiados con dotaciones para el cumplimiento de criterios de calidad y sostenibilidad</t>
  </si>
  <si>
    <t>Campañas sensibilizadas y difusión de mensajes asociados a la normatividad o seguridad turística</t>
  </si>
  <si>
    <t>Estudios elaborados</t>
  </si>
  <si>
    <t xml:space="preserve">Plataformas/software/aplicaciones desarrollados o actualizados </t>
  </si>
  <si>
    <t>Evaluaciones de resultados o de impacto realizadas</t>
  </si>
  <si>
    <t>Estudios de prefactibilidad elaborados</t>
  </si>
  <si>
    <t>Estudios y diseños de infraestructura turística elaborados</t>
  </si>
  <si>
    <t xml:space="preserve"> Malecones construidos</t>
  </si>
  <si>
    <t xml:space="preserve"> Muelles o embarcaderos construidos</t>
  </si>
  <si>
    <t xml:space="preserve"> Centros gastronómicos y artesanales construidos</t>
  </si>
  <si>
    <t xml:space="preserve"> Plazas construidas</t>
  </si>
  <si>
    <t xml:space="preserve"> Parques construidos</t>
  </si>
  <si>
    <t xml:space="preserve"> Parques lineales o bulevares construidos</t>
  </si>
  <si>
    <t xml:space="preserve"> Senderos construidos</t>
  </si>
  <si>
    <t xml:space="preserve"> Ecoparques turísticos construidos</t>
  </si>
  <si>
    <t xml:space="preserve"> Centro de convenciones construidos</t>
  </si>
  <si>
    <t xml:space="preserve"> Señalizaciones realizadas</t>
  </si>
  <si>
    <t xml:space="preserve"> Miradores turísticos construidos</t>
  </si>
  <si>
    <t xml:space="preserve"> Otras estructuras construidas</t>
  </si>
  <si>
    <t>Bienes con reparaciones locativas realizadas</t>
  </si>
  <si>
    <t>Estrategias o soluciones desarrolladas</t>
  </si>
  <si>
    <t>Estudios y encuestas para la identificación de tendencias del mercado y el desarrollo del sector turístico desarrollados</t>
  </si>
  <si>
    <t>Estudios y análisis económicos y financieros de mercados en el sector turismo desarrollados</t>
  </si>
  <si>
    <t>Campañas evaluadas</t>
  </si>
  <si>
    <t>Diseños de marca realizados</t>
  </si>
  <si>
    <t>Campañas realizadas</t>
  </si>
  <si>
    <t>Atractivos, rutas, experiencias y/o destinos promocionados o con lanzamiento realizado</t>
  </si>
  <si>
    <t>Stands para la participación en eventos turísticos</t>
  </si>
  <si>
    <t>Cuñas publicitarias en radio realizadas</t>
  </si>
  <si>
    <t>Activaciones realizadas</t>
  </si>
  <si>
    <t>Misiones comerciales realizadas</t>
  </si>
  <si>
    <t>Viajes de familiarización realizados</t>
  </si>
  <si>
    <t>Material promocional o POP impreso producido</t>
  </si>
  <si>
    <t>Estrategias de publicidad ATL realizadas</t>
  </si>
  <si>
    <t>Estrategias de publicidad BTL realizadas</t>
  </si>
  <si>
    <t>Material promocional o POP impreso (de tamaño hasta medio pliego)</t>
  </si>
  <si>
    <t>Estrategias ESCNNA implementadas</t>
  </si>
  <si>
    <t>Estrategias para la prevención de la trata de personas en Colombia, en el contexto del sector turístico, implementadas</t>
  </si>
  <si>
    <t>Estrategias de prevención del consumo de sustancias psicoactivas y el microtráfico en las zonas de desarrollo turístico en Colombia implementadas</t>
  </si>
  <si>
    <t>Estrategias de seguridad turística y la protección de los derechos y deberes de los turistas y prestadores de servicios turísticos imlpementadas</t>
  </si>
  <si>
    <t>Estrategias que promuevan el turismo sostenible implementadas</t>
  </si>
  <si>
    <t>Estrategias de protección de bienestar animal implementadas</t>
  </si>
  <si>
    <t>Estrategias de prevención del tráfico de flora y fauna implementadas</t>
  </si>
  <si>
    <t>Estrategias para promover prácticas de comercio justo implementadas</t>
  </si>
  <si>
    <t>Estrategias para la protección del patrimonio cultural implementadas</t>
  </si>
  <si>
    <t>Estrategias para promover el desarrollo responsable del turismo</t>
  </si>
  <si>
    <t>Estrategias para facilitar el acceso a actividades turísticas por parte de distintos grupos poblacionales, implementadas</t>
  </si>
  <si>
    <t>Estrategias para actores de la economía popular implementadas</t>
  </si>
  <si>
    <t>Estrategias para promover el turismo accesible en destinos y atractivos turísticos implementadas</t>
  </si>
  <si>
    <t>Estrategias para e desarrollo del turismo social implementadas</t>
  </si>
  <si>
    <t>Estrategias para la mitigación del impacto de situaciones de emergencia implementadas</t>
  </si>
  <si>
    <t>Atractivos y recursos turísticos registrados o actualizados en el(los) inventario(s)</t>
  </si>
  <si>
    <t>Sesiones de capacitación llevadas a cabo para formar en la aplicación de las metodologías diseñadas" y/o "documentos técnicos, guías y manuales elaborados para apoyar la implementación de las metodologías</t>
  </si>
  <si>
    <t>Capacitaciones realizadas sobre la metodología</t>
  </si>
  <si>
    <t>Esquemas de gobernanza fortalecidos / creados</t>
  </si>
  <si>
    <t>Productos y actividades turisticas potenciales identificados a partir del análisis de demanda</t>
  </si>
  <si>
    <t>Acciones específicas realizadas para implementar los productos turísticos diseñados.</t>
  </si>
  <si>
    <t>Acciones específicas realizadas para implementar las actividades turísticas diseñadas</t>
  </si>
  <si>
    <t>Horas de formación, capacitación o sensibilización impartidas durante el proyecto</t>
  </si>
  <si>
    <t>Personas de la economía formal/informal del sector turístico con diagnóstico de su cualificación</t>
  </si>
  <si>
    <t>Documentos técnicos, artículos o informes generados como resultado de las investigaciones</t>
  </si>
  <si>
    <t>Participantes en el/los eventos académicos</t>
  </si>
  <si>
    <t>Personas participantes en la(s) jornada(s)</t>
  </si>
  <si>
    <t xml:space="preserve"> Diagnósticos/talleres/capacitaciones técnicas y financieras realizadas</t>
  </si>
  <si>
    <t>Estímulos otorgados para el fortalecimiento productivo</t>
  </si>
  <si>
    <t>Misiones comerciales realizadas para contribuir al encadenamiento de actores del sector turismo</t>
  </si>
  <si>
    <t>Monto total de créditos aprobados</t>
  </si>
  <si>
    <t>Prestadores de servicios turísticos con planes de acción de sostenibilidad implementados</t>
  </si>
  <si>
    <t>Capacitaciones realizadas a prestadores de servicios en temas de accesibilidad</t>
  </si>
  <si>
    <t>Normas técnicas elaboradas o actualizadas</t>
  </si>
  <si>
    <t>Auditorías de calidad realizadas</t>
  </si>
  <si>
    <t xml:space="preserve">Estrategias de sensibilización realizadas para la mejora continua de los niveles de calidad </t>
  </si>
  <si>
    <t>Jornadas de sensibilización y/o capacitación</t>
  </si>
  <si>
    <t>Estrategias de innovación y transformación digital identificadas y detalladas</t>
  </si>
  <si>
    <t>Procesos digitalizados o automatizados</t>
  </si>
  <si>
    <t>Talleres de socialización de resultados con actores clave</t>
  </si>
  <si>
    <t>Estudios de factibilidad elaborados</t>
  </si>
  <si>
    <t xml:space="preserve"> Malecones rehabilitados</t>
  </si>
  <si>
    <t xml:space="preserve"> Muelles o embarcaderos rehabilitados</t>
  </si>
  <si>
    <t xml:space="preserve"> Centros gastronómicos y artesanales rehabilitados</t>
  </si>
  <si>
    <t xml:space="preserve"> Plazas rehabilitados</t>
  </si>
  <si>
    <t xml:space="preserve"> Parques rehabilitados</t>
  </si>
  <si>
    <t xml:space="preserve"> Parques lineales o bulevares rehabilitados</t>
  </si>
  <si>
    <t xml:space="preserve"> Senderos rehabilitados</t>
  </si>
  <si>
    <t xml:space="preserve"> Ecoparques turísticos rehabilitados</t>
  </si>
  <si>
    <t xml:space="preserve"> Centro de convenciones rehabilitados</t>
  </si>
  <si>
    <t xml:space="preserve"> Miradores turísticos rehabilitados</t>
  </si>
  <si>
    <t xml:space="preserve"> Otras estructuras rehabilitadas</t>
  </si>
  <si>
    <t>Recursos habilitados para el desarrollo de estimulos para la planta turística e infraestructura turística pública o privada</t>
  </si>
  <si>
    <t>Turistas y actores del sector encuestados</t>
  </si>
  <si>
    <t>Sectores o subsectores (segmentos) del turismo evaluados</t>
  </si>
  <si>
    <t>Turistas y actores del sector encuestados sobre impacto de campañas</t>
  </si>
  <si>
    <t>Diseños de marca o identidades visuales creadas/realizados</t>
  </si>
  <si>
    <t>Eventos de lanzamiento de productos, destinos o experiencias turísticas organizados</t>
  </si>
  <si>
    <t>Expositores que participan en el(los) stand</t>
  </si>
  <si>
    <t>Pautas realizadas en medios digitales</t>
  </si>
  <si>
    <t>Campañas de marketing realizadas</t>
  </si>
  <si>
    <t>Potenciales clientes / aliados contactados en la(s) misión(es) comercial(es)</t>
  </si>
  <si>
    <t>Material promocional o POP digital producido</t>
  </si>
  <si>
    <t>Bienes de patrimonio cultural protegidos</t>
  </si>
  <si>
    <t>Territorios donde se ha implementado la metodología</t>
  </si>
  <si>
    <t>Sesiones o encuentros de articulación realizados</t>
  </si>
  <si>
    <t>Informes de análisis de demanda elaborados a partir del análisis de demanda, que incluyan recomendaciones para el diseño de productos y actividades turística</t>
  </si>
  <si>
    <t xml:space="preserve"> Dotaciones entregadas para la operación del producto turístico</t>
  </si>
  <si>
    <t>Elementos de dotación entregados para la ejecución de las actividades</t>
  </si>
  <si>
    <t>Guías, manuales, videos, y otros materiales educativos desarrollados y distribuidos</t>
  </si>
  <si>
    <t>Regiones o territorios cubiertos por el estudio</t>
  </si>
  <si>
    <t>Actividades o eventos académicos o científicos para la gestión del conocimiento realizadas para gestionar y difundir el conocimiento en turismo</t>
  </si>
  <si>
    <t>Ponencias, presentaciones o sesiones realizadas durante los eventos académicos</t>
  </si>
  <si>
    <t>Modelos de gestión del turismo presentados, documentados y compartidos durante las jornadas de intercambio</t>
  </si>
  <si>
    <t>Planes de fortalecimiento productivo / herramientas / metologías diseñadas</t>
  </si>
  <si>
    <t>Porcentaje de cumplimiento del participantes de las ruedas de negocio ejecutados respecto a los planeados</t>
  </si>
  <si>
    <t>Certificaciones obtenidas (ej.: EarthCheck, Green Building, Rainforest Alliance).</t>
  </si>
  <si>
    <t>Manuales o documentos de accesibilidad turística elaborados.</t>
  </si>
  <si>
    <t>Talleres de socialización de normas realizados.</t>
  </si>
  <si>
    <t>Normas técnicas implementadas</t>
  </si>
  <si>
    <t>Actores de la cadena de valor del sector turismo beneficiados con dotaciones para el cumplimiento de criterios de calidad y sostenibilidad</t>
  </si>
  <si>
    <t>Dotación funcional a la Policía de Turismo entregadas</t>
  </si>
  <si>
    <t>Diagnósticos de innovación y transformación digital identificados y detallados</t>
  </si>
  <si>
    <t>Sistemas de análisis de datos implementados</t>
  </si>
  <si>
    <t>Programas, políticas o proyectos del sector turismo evaluados</t>
  </si>
  <si>
    <t>Destinos o atractivos analizados</t>
  </si>
  <si>
    <t>Personas que reciben la socialización del estudio</t>
  </si>
  <si>
    <t>Piezas gráficas y audiovisuales desarrolladas</t>
  </si>
  <si>
    <t>Spots, comerciales, informeciales o pautas con patrocinio en televisión</t>
  </si>
  <si>
    <t>Alianzas, colaboraciones promocionales o patrocinios desarrollados</t>
  </si>
  <si>
    <t>Participantes en las misiones comerciales</t>
  </si>
  <si>
    <t>Herramientas y recursos desarrollados para el fortalecimiento de la gobernanza</t>
  </si>
  <si>
    <t>Estrategias de promoción y comercialización desarrolladas para el producto diseñado</t>
  </si>
  <si>
    <t>Estrategias de promoción desarrolladas para la nueva actividad</t>
  </si>
  <si>
    <t>Informes de diagnóstico elaborados</t>
  </si>
  <si>
    <t>Investigaciones básicas, aplicadas y de desarrollo experimental socializadas</t>
  </si>
  <si>
    <t>Territorios del país representados en las jornadas de intercambio</t>
  </si>
  <si>
    <t>Porcentaje de beneficiarios real sobre el esperado al cierre del proceso de acompañamiento y apoyo técnico y financiero del proyecto</t>
  </si>
  <si>
    <t>Porcentaje de beneficiarios reales ejecutados respecto a los planeados</t>
  </si>
  <si>
    <t>Norma técnicas con certificación de su implementación</t>
  </si>
  <si>
    <t>Atractivos o destinos turísticos beneficiados con dotaciones para el cumplimiento de criterios de calidad y sostenibilidad</t>
  </si>
  <si>
    <t>Brigadas de prevención y/o atención de riesgos desarrolladas  </t>
  </si>
  <si>
    <t>Herramientas metodológicas del Sistema Nacional de Evaluación de Gestión y Resultados SINERGIA empleadas en las evaluaciones</t>
  </si>
  <si>
    <t>Avisos en medios exteriores o públicos (OOH/DOOH)</t>
  </si>
  <si>
    <t>Destinos impactados con la estrategia</t>
  </si>
  <si>
    <t>Destino(s) turístico(s) con auditoria(s) de otorgamiento planeado/ ejecutado</t>
  </si>
  <si>
    <t>Informes de evaluación detallados elaborados</t>
  </si>
  <si>
    <t>Eventos o ferias turísticas organizadas</t>
  </si>
  <si>
    <t>Destino(s) turístico(s) con auditoria(s) de seguimiento planeado/ ejecutado</t>
  </si>
  <si>
    <t>Destino(s) turístico(s) con metodología(s) de gestión de calidad turísticas implementadas planeado/ ejecutado</t>
  </si>
  <si>
    <t>Prestadore(s) de servicio(s) turístico(s) con auditorias de otorgamiento planeado/ ejecutado</t>
  </si>
  <si>
    <t>Prestadore(s) de servicio(s) turístico(s) con auditorias de seguimiento planeado/ ejecutado</t>
  </si>
  <si>
    <t>4.4</t>
  </si>
  <si>
    <t>Ubicación actividades</t>
  </si>
  <si>
    <t>Departamento_ubicación</t>
  </si>
  <si>
    <t>No_aplica_o_Virtual</t>
  </si>
  <si>
    <t>5.</t>
  </si>
  <si>
    <t>Resultados e impactos</t>
  </si>
  <si>
    <t>5.1</t>
  </si>
  <si>
    <t>Una sola vez, al finalizar el proyecto en el informe de ejecución final</t>
  </si>
  <si>
    <t>Periódicamente se reporta avance con cada informe de seguimiento a la ejecución del proyecto</t>
  </si>
  <si>
    <t>5.2</t>
  </si>
  <si>
    <t>Empleos</t>
  </si>
  <si>
    <t>Tipos_de_empleo</t>
  </si>
  <si>
    <t>Personas contratadas directamente durante la ejecución del proyecto</t>
  </si>
  <si>
    <t>Personas contratadas para la operación de un bien o servicio entregado, una vez el proyecto ha finalizado</t>
  </si>
  <si>
    <t>Personas contratadas por terceros durante la ejecución del proyecto, como resultado indirecto de las actividades del proyecto</t>
  </si>
  <si>
    <t>Personas contratadas por terceros, como resultado indirecto a la operación de los bienes o servicios entregados, una vez el proyecto ha finalizado</t>
  </si>
  <si>
    <t>5.3</t>
  </si>
  <si>
    <t>Sostenibilidad</t>
  </si>
  <si>
    <t>Criterios_sostenibilidad</t>
  </si>
  <si>
    <t>Ambiental: Respeto por el medio ambiente</t>
  </si>
  <si>
    <t>Cultural: Protección del Patrimonio Cultural</t>
  </si>
  <si>
    <t>Social: Beneficio de comunidades locales</t>
  </si>
  <si>
    <t>Económica: Uso eficiente de los recursos en el tiempo y además propendiendo que los impactos del proyecto sean duraderos</t>
  </si>
  <si>
    <t>6.</t>
  </si>
  <si>
    <t>Presupuesto</t>
  </si>
  <si>
    <t>6.1</t>
  </si>
  <si>
    <t>Origen_de_recursos</t>
  </si>
  <si>
    <t>Contrapartida Proponente</t>
  </si>
  <si>
    <t>Otros aportantes</t>
  </si>
  <si>
    <t>6.2</t>
  </si>
  <si>
    <t>Clases_de_rubro</t>
  </si>
  <si>
    <t>Personal</t>
  </si>
  <si>
    <t>Eventos</t>
  </si>
  <si>
    <t>Material</t>
  </si>
  <si>
    <t>Publicidad</t>
  </si>
  <si>
    <t>Desarrollos_Tecnológicos</t>
  </si>
  <si>
    <t>Gastos_de_viajes</t>
  </si>
  <si>
    <t>Dotaciones_o_Beneficios</t>
  </si>
  <si>
    <t>Otros</t>
  </si>
  <si>
    <t>Costos_y_o_gastos_directos</t>
  </si>
  <si>
    <t>Costos_y_o_gastos_indirectos</t>
  </si>
  <si>
    <t>Equipos_y_activos_del_proyecto</t>
  </si>
  <si>
    <t>Gestión_control_y_cumplimiento</t>
  </si>
  <si>
    <t>Tipo_X_Clase_de_rubro</t>
  </si>
  <si>
    <t>Tipo_1.1.A_Levantamiento_o_actualización_de_inventarios_de_atractivos_turísticos_Personal</t>
  </si>
  <si>
    <t>Tipo_1.1.B_Diseño_de_metodologías_para_la_planificación_y_la_gestión_del_turismo_Personal</t>
  </si>
  <si>
    <t>Tipo_1.1.C_Implementación_de_metodologías_para_la_planificación_y_la_gestión_del_turismo_en_los_territorios_del_país_Personal</t>
  </si>
  <si>
    <t>Tipo_1.1.D_Fortalecimientos_de_los_esquemas_de_gobernanza_territoriales_Personal</t>
  </si>
  <si>
    <t>Tipo_1.2.A_Análisis_de_oferta_y_demanda_para_el_diseño_de_productos_y_actividades_turísticas_Personal</t>
  </si>
  <si>
    <t>Tipo_1.2.B_Diseño_e_implementación_de_productos_turísticos_Personal</t>
  </si>
  <si>
    <t>Tipo_1.2.C_Diseño_e_implementación_de_actividades_turísticas_Personal</t>
  </si>
  <si>
    <t>Tipo_1.3.A_Formación_capacitación_y_sensibilización_en_turismo_Personal</t>
  </si>
  <si>
    <t>Tipo_1.3.B_Estudios_técnicos_para_la_cualificación_del_capital_humano_en_el_sector_turístico_Personal</t>
  </si>
  <si>
    <t>Tipo_1.3.C_Generación_y_gestión_del_conocimiento_en_turismo_Personal</t>
  </si>
  <si>
    <t>Tipo_1.3.D_Realización_de_eventos_académicos_con_temáticas_de_turismo_Personal</t>
  </si>
  <si>
    <t>Tipo_1.3.E_Jornadas_de_intercambio_de_experiencias_y_lecciones_aprendidas_Personal</t>
  </si>
  <si>
    <t>Tipo_1.4.A_Acompañamiento_y_apoyo_técnico_y_financiero_para_mejorar_la_productividad_del_sector_turístico_Personal</t>
  </si>
  <si>
    <t>Tipo_1.4.B_Fortalecimiento_de_la_economía_popular_y_comunitaria_del_turismo_Personal</t>
  </si>
  <si>
    <t>Tipo_1.4.C_Encadenamiento_productivo_Personal</t>
  </si>
  <si>
    <t>Tipo_1.4.D_Esquemas_de_financiamiento_con_tasas_de_interés_reducidas_y_asunción_parcial_del_riesgo_crediticio_Personal</t>
  </si>
  <si>
    <t>Tipo_1.5.A_Estrategias_para_el_desarrollo_de_soluciones_sostenibles_del_turismo_Personal</t>
  </si>
  <si>
    <t>Tipo_1.5.B_Estrategias_para_el_desarrollo_accesible_del_turismo_Personal</t>
  </si>
  <si>
    <t>Tipo_1.5.C_Estudios_para_la_elaboración_actualización_y_o_implementación_de_Normas_en_Turismo_Personal</t>
  </si>
  <si>
    <t>Tipo_1.5.D_Implementación_certificación_y_mantenimiento_en_Normas_del_sector_turismo_y_metodologías_para_la_gestión_de_la_calidad_turística_Personal</t>
  </si>
  <si>
    <t>Tipo_1.5.E_Mejora_continua_de_los_niveles_de_calidad_y_la_excelencia_turística_Personal</t>
  </si>
  <si>
    <t>Tipo_1.5.F_Gestión_para_la_seguridad_turística_y_la_prevención_y_mitigación_de_riesgos_de_los_destinos_Personal</t>
  </si>
  <si>
    <t>Tipo_1.6.A_Estudios_técnicos_para_la_innovación_y_transformación_digital_del_sector_Personal</t>
  </si>
  <si>
    <t>Tipo_1.6.B_Estrategias_para_mejorar_la_eficiencia_y_el_valor_agregado_de_la_gestión_operación_y_desarrollo_de_actividades_dentro_de_la_cadena_de_valor_del_sector_turismo_Personal</t>
  </si>
  <si>
    <t>Tipo_1.7.A_Evaluación_de_resultados_o_de_impacto_de_políticas_planes_programas_y_proyectos_en_el_sector_turismo_Personal</t>
  </si>
  <si>
    <t>Tipo_2.1.A_Elaboración_de_estudios_de_prefactibilidad_o_factibilidad_Personal</t>
  </si>
  <si>
    <t>Tipo_2.2.A_Elaboración_de_estudios_o_diseños_de_infraestructura_turística_Personal</t>
  </si>
  <si>
    <t>Tipo_2.3.A_Malecones_construidos_y_o_rehabilitados_Personal</t>
  </si>
  <si>
    <t>Tipo_2.3.B_Muelles_o_embarcaderos_construidos_y_o_rehabilitados_Personal</t>
  </si>
  <si>
    <t>Tipo_2.3.C_Centros_gastronómicos_y_artesanales_construidos_y_o_rehabilitados_Personal</t>
  </si>
  <si>
    <t>Tipo_2.3.D_Plazas_construidas_y_o_rehabilitadas_Personal</t>
  </si>
  <si>
    <t>Tipo_2.3.E_Parques_construidos_y_o_rehabilitados_Personal</t>
  </si>
  <si>
    <t>Tipo_2.3.F_Parques_lineales_o_bulevares_construidos_y_o_rehabilitados_Personal</t>
  </si>
  <si>
    <t>Tipo_2.3.G_Senderos_construidos_y_o_rehabilitados_Personal</t>
  </si>
  <si>
    <t>Tipo_2.3.H_Ecoparques_turísticos_construidos_y_o_rehabilitados_Personal</t>
  </si>
  <si>
    <t>Tipo_2.3.I_Centro_de_convenciones_construidos_y_o_rehabilitados_Personal</t>
  </si>
  <si>
    <t>Tipo_2.3.J_Señalización_turística_Personal</t>
  </si>
  <si>
    <t>Tipo_2.3.K_Miradores_turísticos_construidos_y_o_rehabilitados_Personal</t>
  </si>
  <si>
    <t>Tipo_2.3.L_Otros_Personal</t>
  </si>
  <si>
    <t>Tipo_Los_mismos_tipos_de_proyecto_aplicables_a_las_categorías_2.1_2.2_y_2.3_únicamente_para_MinCIT_Personal</t>
  </si>
  <si>
    <t>Tipo_2.5.A_Desarrollo_de_reparaciones_locativas_Personal</t>
  </si>
  <si>
    <t>Tipo_2.6.A_Estímulos_para_la_implementación_de_soluciones_para_la_planta_turística_pública_o_privada_Personal</t>
  </si>
  <si>
    <t>Tipo_3.1.A_Estudios_y_encuestas_para_la_identificación_de_tendencias_del_mercado_y_el_desarrollo_del_sector_turístico_Personal</t>
  </si>
  <si>
    <t>Tipo_3.1.B_Estudios_de_análisis_económicos_y_financieros_de_mercados_en_el_sector_turismo_Personal</t>
  </si>
  <si>
    <t>Tipo_3.1.C_Evaluación_de_conceptos_de_campaña_Personal</t>
  </si>
  <si>
    <t>Tipo_3.2.A_Diseño_de_marca_y_o_conceptualización_para_promocionar_atractivos_experiencias_o_destinos_turísticos_Personal</t>
  </si>
  <si>
    <t>Tipo_3.3.A_Organización_de_ferias_y_fiestas_regionales_Personal</t>
  </si>
  <si>
    <t>Tipo_3.3.B_Eventos_para_la_promoción_de_atractivos_productos_rutas_experiencias_y_o_destinos_turísticos_Personal</t>
  </si>
  <si>
    <t>Tipo_3.3.C_Participación_en_eventos_Personal</t>
  </si>
  <si>
    <t>Tipo_3.4.A_Estrategias_de_publicidad_ATL_Personal</t>
  </si>
  <si>
    <t>Tipo_3.4.B_Estrategias_de_publicidad_y_promoción_BTL_Personal</t>
  </si>
  <si>
    <t>Tipo_3.4.C_Misiones_comerciales_Personal</t>
  </si>
  <si>
    <t>Tipo_3.4.D_Viajes_de_familiarización_Personal</t>
  </si>
  <si>
    <t>Tipo_3.4.E_Diseño_y_producción_de_material_promocional_o_POP_Personal</t>
  </si>
  <si>
    <t>Tipo_3.5.A_Participación_en_eventos_internacionales_de_interés_para_Colombia_Personal</t>
  </si>
  <si>
    <t>Tipo_3.5.B_Eventos_para_la_promoción_de_atractivos_productos_rutas_experiencias_y_o_destinos_turísticos_Personal</t>
  </si>
  <si>
    <t>Tipo_3.5.C_Participación_en_eventos_Personal</t>
  </si>
  <si>
    <t>Tipo_3.5.D_Estrategias_de_publicidad_y_promoción_ATL_Personal</t>
  </si>
  <si>
    <t>Tipo_3.5.E_Estrategias_de_publicidad_y_promoción_BTL_Personal</t>
  </si>
  <si>
    <t>Tipo_3.5.F_Viajes_de_familiarización_Personal</t>
  </si>
  <si>
    <t>Tipo_3.5.G_Ruedas_de_negocio_misiones_comerciales_y_workshops_para_la_promoción_turística_Personal</t>
  </si>
  <si>
    <t>Tipo_3.5.H_Producción_de_material_promocional_o_POP_Personal</t>
  </si>
  <si>
    <t>Tipo_4.1.A_Estrategia_Nacional_de_Prevención_de_la_Explotación_Sexual_Comercial_de_Niñas_Niños_y_Adolescentes_ESCNNA_Personal</t>
  </si>
  <si>
    <t>Tipo_4.1.B_Estrategias_para_la_prevención_de_la_trata_de_personas_en_Colombia_Personal</t>
  </si>
  <si>
    <t>Tipo_4.1.C_Prevención_del_consumo_de_sustancias_psicoactivas_y_el_microtráfico_en_las_zonas_de_desarrollo_turístico_Personal</t>
  </si>
  <si>
    <t>Tipo_4.1.D_Proyectos_relacionados_con_la_implementación_de_programas_de_seguridad_turística_y_la_protección_de_los_derechos_y_deberes_de_los_turistas_y_prestadores_de_servicios_turísticos_Personal</t>
  </si>
  <si>
    <t>Tipo_4.1.E_Estrategias_que_promuevan_el_turismo_sostenible_Personal</t>
  </si>
  <si>
    <t>Tipo_4.1.F_Protección_del_bienestar_animal_Personal</t>
  </si>
  <si>
    <t>Tipo_4.1.G_Prevención_del_tráfico_de_flora_y_fauna_Personal</t>
  </si>
  <si>
    <t>Tipo_4.1.H_Proyectos_que_promuevan_prácticas_de_comercio_justo_Personal</t>
  </si>
  <si>
    <t>Tipo_4.1.I_Protección_del_Patrimonio_Cultural_Personal</t>
  </si>
  <si>
    <t>Tipo_4.1.I_Otro_tipo_de_proyectos_que_mitiguen_efectos_negativos_y_promuevan_el_desarrollo_responsable_del_turismo_Personal</t>
  </si>
  <si>
    <t>Tipo_4.2.A__Operación_de_programas_que_faciliten_la_realización_de_actividades_turísticas_a_grupos_poblacionales_específicos_entre_ellos_el_programa_de_Tarjeta_Joven_y_Mi_primer_viaje_Personal</t>
  </si>
  <si>
    <t>Tipo_4.2.B_Estímulos_para_actores_de_la_economía_popular_relacionados_con_la_cadena_de_valor_del_turismo_Personal</t>
  </si>
  <si>
    <t>Tipo_4.2.C_Proyectos_orientados_a_la_promoción_del_turismo_accesible_en_destinos_y_atractivos_turísticos_Personal</t>
  </si>
  <si>
    <t>Tipo_4.2.D_Estrategias_de_promoción_para_el_desarrollo_del_turismo_social_en_Colombia_Personal</t>
  </si>
  <si>
    <t>Tipo_5.1.A_Financiación_de_programas_de_mitigación_de_impacto_de_situaciones_de_emergencia_Personal</t>
  </si>
  <si>
    <t>Personal_apoyo_administrativo_USO_EXCLUSIVO_MINCIT</t>
  </si>
  <si>
    <t>No_aplica</t>
  </si>
  <si>
    <t>Profesionales_USO_EXCLUSIVO_MINCIT</t>
  </si>
  <si>
    <t>Consultoría</t>
  </si>
  <si>
    <t>Capacitador</t>
  </si>
  <si>
    <t>Conferencista</t>
  </si>
  <si>
    <t>Tipo_1.1.A_Levantamiento_o_actualización_de_inventarios_de_atractivos_turísticos_Eventos</t>
  </si>
  <si>
    <t>Tipo_1.1.B_Diseño_de_metodologías_para_la_planificación_y_la_gestión_del_turismo_Eventos</t>
  </si>
  <si>
    <t>Tipo_1.1.C_Implementación_de_metodologías_para_la_planificación_y_la_gestión_del_turismo_en_los_territorios_del_país_Eventos</t>
  </si>
  <si>
    <t>Tipo_1.1.D_Fortalecimientos_de_los_esquemas_de_gobernanza_territoriales_Eventos</t>
  </si>
  <si>
    <t>Tipo_1.2.A_Análisis_de_oferta_y_demanda_para_el_diseño_de_productos_y_actividades_turísticas_Eventos</t>
  </si>
  <si>
    <t>Tipo_1.2.B_Diseño_e_implementación_de_productos_turísticos_Eventos</t>
  </si>
  <si>
    <t>Tipo_1.2.C_Diseño_e_implementación_de_actividades_turísticas_Eventos</t>
  </si>
  <si>
    <t>Tipo_1.3.A_Formación_capacitación_y_sensibilización_en_turismo_Eventos</t>
  </si>
  <si>
    <t>Tipo_1.3.B_Estudios_técnicos_para_la_cualificación_del_capital_humano_en_el_sector_turístico_Eventos</t>
  </si>
  <si>
    <t>Tipo_1.3.C_Generación_y_gestión_del_conocimiento_en_turismo_Eventos</t>
  </si>
  <si>
    <t>Tipo_1.3.D_Realización_de_eventos_académicos_con_temáticas_de_turismo_Eventos</t>
  </si>
  <si>
    <t>Tipo_1.3.E_Jornadas_de_intercambio_de_experiencias_y_lecciones_aprendidas_Eventos</t>
  </si>
  <si>
    <t>Tipo_1.4.A_Acompañamiento_y_apoyo_técnico_y_financiero_para_mejorar_la_productividad_del_sector_turístico_Eventos</t>
  </si>
  <si>
    <t>Tipo_1.4.B_Fortalecimiento_de_la_economía_popular_y_comunitaria_del_turismo_Eventos</t>
  </si>
  <si>
    <t>Tipo_1.4.C_Encadenamiento_productivo_Eventos</t>
  </si>
  <si>
    <t>Tipo_1.4.D_Esquemas_de_financiamiento_con_tasas_de_interés_reducidas_y_asunción_parcial_del_riesgo_crediticio_Eventos</t>
  </si>
  <si>
    <t>Tipo_1.5.A_Estrategias_para_el_desarrollo_de_soluciones_sostenibles_del_turismo_Eventos</t>
  </si>
  <si>
    <t>Tipo_1.5.B_Estrategias_para_el_desarrollo_accesible_del_turismo_Eventos</t>
  </si>
  <si>
    <t>Tipo_1.5.C_Estudios_para_la_elaboración_actualización_y_o_implementación_de_Normas_en_Turismo_Eventos</t>
  </si>
  <si>
    <t>Tipo_1.5.D_Implementación_certificación_y_mantenimiento_en_Normas_del_sector_turismo_y_metodologías_para_la_gestión_de_la_calidad_turística_Eventos</t>
  </si>
  <si>
    <t>Tipo_1.5.E_Mejora_continua_de_los_niveles_de_calidad_y_la_excelencia_turística_Eventos</t>
  </si>
  <si>
    <t>Tipo_1.5.F_Gestión_para_la_seguridad_turística_y_la_prevención_y_mitigación_de_riesgos_de_los_destinos_Eventos</t>
  </si>
  <si>
    <t>Tipo_1.6.A_Estudios_técnicos_para_la_innovación_y_transformación_digital_del_sector_Eventos</t>
  </si>
  <si>
    <t>Tipo_1.6.B_Estrategias_para_mejorar_la_eficiencia_y_el_valor_agregado_de_la_gestión_operación_y_desarrollo_de_actividades_dentro_de_la_cadena_de_valor_del_sector_turismo_Eventos</t>
  </si>
  <si>
    <t>Tipo_1.7.A_Evaluación_de_resultados_o_de_impacto_de_políticas_planes_programas_y_proyectos_en_el_sector_turismo_Eventos</t>
  </si>
  <si>
    <t>Tipo_2.1.A_Elaboración_de_estudios_de_prefactibilidad_o_factibilidad_Eventos</t>
  </si>
  <si>
    <t>Tipo_2.2.A_Elaboración_de_estudios_o_diseños_de_infraestructura_turística_Eventos</t>
  </si>
  <si>
    <t>Tipo_2.3.A_Malecones_construidos_y_o_rehabilitados_Eventos</t>
  </si>
  <si>
    <t>Tipo_2.3.B_Muelles_o_embarcaderos_construidos_y_o_rehabilitados_Eventos</t>
  </si>
  <si>
    <t>Tipo_2.3.C_Centros_gastronómicos_y_artesanales_construidos_y_o_rehabilitados_Eventos</t>
  </si>
  <si>
    <t>Tipo_2.3.D_Plazas_construidas_y_o_rehabilitadas_Eventos</t>
  </si>
  <si>
    <t>Tipo_2.3.E_Parques_construidos_y_o_rehabilitados_Eventos</t>
  </si>
  <si>
    <t>Tipo_2.3.F_Parques_lineales_o_bulevares_construidos_y_o_rehabilitados_Eventos</t>
  </si>
  <si>
    <t>Tipo_2.3.G_Senderos_construidos_y_o_rehabilitados_Eventos</t>
  </si>
  <si>
    <t>Tipo_2.3.H_Ecoparques_turísticos_construidos_y_o_rehabilitados_Eventos</t>
  </si>
  <si>
    <t>Tipo_2.3.I_Centro_de_convenciones_construidos_y_o_rehabilitados_Eventos</t>
  </si>
  <si>
    <t>Tipo_2.3.J_Señalización_turística_Eventos</t>
  </si>
  <si>
    <t>Tipo_2.3.K_Miradores_turísticos_construidos_y_o_rehabilitados_Eventos</t>
  </si>
  <si>
    <t>Tipo_2.3.L_Otros_Eventos</t>
  </si>
  <si>
    <t>Tipo_Los_mismos_tipos_de_proyecto_aplicables_a_las_categorías_2.1_2.2_y_2.3_únicamente_para_MinCIT_Eventos</t>
  </si>
  <si>
    <t>Tipo_2.5.A_Desarrollo_de_reparaciones_locativas_Eventos</t>
  </si>
  <si>
    <t>Tipo_2.6.A_Estímulos_para_la_implementación_de_soluciones_para_la_planta_turística_pública_o_privada_Eventos</t>
  </si>
  <si>
    <t>Tipo_3.1.A_Estudios_y_encuestas_para_la_identificación_de_tendencias_del_mercado_y_el_desarrollo_del_sector_turístico_Eventos</t>
  </si>
  <si>
    <t>Tipo_3.1.B_Estudios_de_análisis_económicos_y_financieros_de_mercados_en_el_sector_turismo_Eventos</t>
  </si>
  <si>
    <t>Tipo_3.1.C_Evaluación_de_conceptos_de_campaña_Eventos</t>
  </si>
  <si>
    <t>Tipo_3.2.A_Diseño_de_marca_y_o_conceptualización_para_promocionar_atractivos_experiencias_o_destinos_turísticos_Eventos</t>
  </si>
  <si>
    <t>Tipo_3.3.A_Organización_de_ferias_y_fiestas_regionales_Eventos</t>
  </si>
  <si>
    <t>Tipo_3.3.B_Eventos_para_la_promoción_de_atractivos_productos_rutas_experiencias_y_o_destinos_turísticos_Eventos</t>
  </si>
  <si>
    <t>Tipo_3.3.C_Participación_en_eventos_Eventos</t>
  </si>
  <si>
    <t>Tipo_3.4.A_Estrategias_de_publicidad_ATL_Eventos</t>
  </si>
  <si>
    <t>Tipo_3.4.B_Estrategias_de_publicidad_y_promoción_BTL_Eventos</t>
  </si>
  <si>
    <t>Tipo_3.4.C_Misiones_comerciales_Eventos</t>
  </si>
  <si>
    <t>Tipo_3.4.D_Viajes_de_familiarización_Eventos</t>
  </si>
  <si>
    <t>Tipo_3.4.E_Diseño_y_producción_de_material_promocional_o_POP_Eventos</t>
  </si>
  <si>
    <t>Tipo_3.5.A_Participación_en_eventos_internacionales_de_interés_para_Colombia_Eventos</t>
  </si>
  <si>
    <t>Tipo_3.5.B_Eventos_para_la_promoción_de_atractivos_productos_rutas_experiencias_y_o_destinos_turísticos_Eventos</t>
  </si>
  <si>
    <t>Tipo_3.5.C_Participación_en_eventos_Eventos</t>
  </si>
  <si>
    <t>Tipo_3.5.D_Estrategias_de_publicidad_y_promoción_ATL_Eventos</t>
  </si>
  <si>
    <t>Tipo_3.5.E_Estrategias_de_publicidad_y_promoción_BTL_Eventos</t>
  </si>
  <si>
    <t>Tipo_3.5.F_Viajes_de_familiarización_Eventos</t>
  </si>
  <si>
    <t>Tipo_3.5.G_Ruedas_de_negocio_misiones_comerciales_y_workshops_para_la_promoción_turística_Eventos</t>
  </si>
  <si>
    <t>Tipo_3.5.H_Producción_de_material_promocional_o_POP_Eventos</t>
  </si>
  <si>
    <t>Tipo_4.1.A_Estrategia_Nacional_de_Prevención_de_la_Explotación_Sexual_Comercial_de_Niñas_Niños_y_Adolescentes_ESCNNA_Eventos</t>
  </si>
  <si>
    <t>Tipo_4.1.B_Estrategias_para_la_prevención_de_la_trata_de_personas_en_Colombia_Eventos</t>
  </si>
  <si>
    <t>Tipo_4.1.C_Prevención_del_consumo_de_sustancias_psicoactivas_y_el_microtráfico_en_las_zonas_de_desarrollo_turístico_Eventos</t>
  </si>
  <si>
    <t>Tipo_4.1.D_Proyectos_relacionados_con_la_implementación_de_programas_de_seguridad_turística_y_la_protección_de_los_derechos_y_deberes_de_los_turistas_y_prestadores_de_servicios_turísticos_Eventos</t>
  </si>
  <si>
    <t>Tipo_4.1.E_Estrategias_que_promuevan_el_turismo_sostenible_Eventos</t>
  </si>
  <si>
    <t>Tipo_4.1.F_Protección_del_bienestar_animal_Eventos</t>
  </si>
  <si>
    <t>Tipo_4.1.G_Prevención_del_tráfico_de_flora_y_fauna_Eventos</t>
  </si>
  <si>
    <t>Tipo_4.1.H_Proyectos_que_promuevan_prácticas_de_comercio_justo_Eventos</t>
  </si>
  <si>
    <t>Tipo_4.1.I_Protección_del_Patrimonio_Cultural_Eventos</t>
  </si>
  <si>
    <t>Tipo_4.1.I_Otro_tipo_de_proyectos_que_mitiguen_efectos_negativos_y_promuevan_el_desarrollo_responsable_del_turismo_Eventos</t>
  </si>
  <si>
    <t>Tipo_4.2.A__Operación_de_programas_que_faciliten_la_realización_de_actividades_turísticas_a_grupos_poblacionales_específicos_entre_ellos_el_programa_de_Tarjeta_Joven_y_Mi_primer_viaje_Eventos</t>
  </si>
  <si>
    <t>Tipo_4.2.B_Estímulos_para_actores_de_la_economía_popular_relacionados_con_la_cadena_de_valor_del_turismo_Eventos</t>
  </si>
  <si>
    <t>Tipo_4.2.C_Proyectos_orientados_a_la_promoción_del_turismo_accesible_en_destinos_y_atractivos_turísticos_Eventos</t>
  </si>
  <si>
    <t>Tipo_4.2.D_Estrategias_de_promoción_para_el_desarrollo_del_turismo_social_en_Colombia_Eventos</t>
  </si>
  <si>
    <t>Tipo_5.1.A_Financiación_de_programas_de_mitigación_de_impacto_de_situaciones_de_emergencia_Eventos</t>
  </si>
  <si>
    <t>Alimentación</t>
  </si>
  <si>
    <t>Alquiler_de_baños_y_servicio_de_aseo_portátiles</t>
  </si>
  <si>
    <t>Stand</t>
  </si>
  <si>
    <t>Alquiler_de_equipos_técnicos</t>
  </si>
  <si>
    <t>Alquiler_de_implementos_de_cocina</t>
  </si>
  <si>
    <t>Alquiler_de_espacios</t>
  </si>
  <si>
    <t>Alquiler_de_mobiliario</t>
  </si>
  <si>
    <t>Alquiler_de_producción</t>
  </si>
  <si>
    <t>Desmontaje</t>
  </si>
  <si>
    <t>Iluminación_profesional</t>
  </si>
  <si>
    <t>Papelería</t>
  </si>
  <si>
    <t>Montaje</t>
  </si>
  <si>
    <t>Plataforma_digital</t>
  </si>
  <si>
    <t>Producción_y_técnica</t>
  </si>
  <si>
    <t>Servicios_digitales</t>
  </si>
  <si>
    <t>Salud</t>
  </si>
  <si>
    <t>Servicios_en_línea_y_transmisión</t>
  </si>
  <si>
    <t>Sonido_profesional</t>
  </si>
  <si>
    <t>Traducción_simultanea</t>
  </si>
  <si>
    <t>Transporte_de_equipos</t>
  </si>
  <si>
    <t>Video</t>
  </si>
  <si>
    <t>Tipo_1.1.A_Levantamiento_o_actualización_de_inventarios_de_atractivos_turísticos_Material</t>
  </si>
  <si>
    <t>Tipo_1.1.B_Diseño_de_metodologías_para_la_planificación_y_la_gestión_del_turismo_Material</t>
  </si>
  <si>
    <t>Tipo_1.1.C_Implementación_de_metodologías_para_la_planificación_y_la_gestión_del_turismo_en_los_territorios_del_país_Material</t>
  </si>
  <si>
    <t>Tipo_1.1.D_Fortalecimientos_de_los_esquemas_de_gobernanza_territoriales_Material</t>
  </si>
  <si>
    <t>Tipo_1.2.A_Análisis_de_oferta_y_demanda_para_el_diseño_de_productos_y_actividades_turísticas_Material</t>
  </si>
  <si>
    <t>Tipo_1.2.B_Diseño_e_implementación_de_productos_turísticos_Material</t>
  </si>
  <si>
    <t>Tipo_1.2.C_Diseño_e_implementación_de_actividades_turísticas_Material</t>
  </si>
  <si>
    <t>Tipo_1.3.A_Formación_capacitación_y_sensibilización_en_turismo_Material</t>
  </si>
  <si>
    <t>Tipo_1.3.B_Estudios_técnicos_para_la_cualificación_del_capital_humano_en_el_sector_turístico_Material</t>
  </si>
  <si>
    <t>Tipo_1.3.C_Generación_y_gestión_del_conocimiento_en_turismo_Material</t>
  </si>
  <si>
    <t>Tipo_1.3.D_Realización_de_eventos_académicos_con_temáticas_de_turismo_Material</t>
  </si>
  <si>
    <t>Tipo_1.3.E_Jornadas_de_intercambio_de_experiencias_y_lecciones_aprendidas_Material</t>
  </si>
  <si>
    <t>Tipo_1.4.A_Acompañamiento_y_apoyo_técnico_y_financiero_para_mejorar_la_productividad_del_sector_turístico_Material</t>
  </si>
  <si>
    <t>Tipo_1.4.B_Fortalecimiento_de_la_economía_popular_y_comunitaria_del_turismo_Material</t>
  </si>
  <si>
    <t>Tipo_1.4.C_Encadenamiento_productivo_Material</t>
  </si>
  <si>
    <t>Tipo_1.4.D_Esquemas_de_financiamiento_con_tasas_de_interés_reducidas_y_asunción_parcial_del_riesgo_crediticio_Material</t>
  </si>
  <si>
    <t>Tipo_1.5.A_Estrategias_para_el_desarrollo_de_soluciones_sostenibles_del_turismo_Material</t>
  </si>
  <si>
    <t>Tipo_1.5.B_Estrategias_para_el_desarrollo_accesible_del_turismo_Material</t>
  </si>
  <si>
    <t>Tipo_1.5.C_Estudios_para_la_elaboración_actualización_y_o_implementación_de_Normas_en_Turismo_Material</t>
  </si>
  <si>
    <t>Tipo_1.5.D_Implementación_certificación_y_mantenimiento_en_Normas_del_sector_turismo_y_metodologías_para_la_gestión_de_la_calidad_turística_Material</t>
  </si>
  <si>
    <t>Tipo_1.5.E_Mejora_continua_de_los_niveles_de_calidad_y_la_excelencia_turística_Material</t>
  </si>
  <si>
    <t>Tipo_1.5.F_Gestión_para_la_seguridad_turística_y_la_prevención_y_mitigación_de_riesgos_de_los_destinos_Material</t>
  </si>
  <si>
    <t>Tipo_1.6.A_Estudios_técnicos_para_la_innovación_y_transformación_digital_del_sector_Material</t>
  </si>
  <si>
    <t>Tipo_1.6.B_Estrategias_para_mejorar_la_eficiencia_y_el_valor_agregado_de_la_gestión_operación_y_desarrollo_de_actividades_dentro_de_la_cadena_de_valor_del_sector_turismo_Material</t>
  </si>
  <si>
    <t>Tipo_1.7.A_Evaluación_de_resultados_o_de_impacto_de_políticas_planes_programas_y_proyectos_en_el_sector_turismo_Material</t>
  </si>
  <si>
    <t>Tipo_2.1.A_Elaboración_de_estudios_de_prefactibilidad_o_factibilidad_Material</t>
  </si>
  <si>
    <t>Tipo_2.2.A_Elaboración_de_estudios_o_diseños_de_infraestructura_turística_Material</t>
  </si>
  <si>
    <t>Tipo_2.3.A_Malecones_construidos_y_o_rehabilitados_Material</t>
  </si>
  <si>
    <t>Tipo_2.3.B_Muelles_o_embarcaderos_construidos_y_o_rehabilitados_Material</t>
  </si>
  <si>
    <t>Tipo_2.3.C_Centros_gastronómicos_y_artesanales_construidos_y_o_rehabilitados_Material</t>
  </si>
  <si>
    <t>Tipo_2.3.D_Plazas_construidas_y_o_rehabilitadas_Material</t>
  </si>
  <si>
    <t>Tipo_2.3.E_Parques_construidos_y_o_rehabilitados_Material</t>
  </si>
  <si>
    <t>Tipo_2.3.F_Parques_lineales_o_bulevares_construidos_y_o_rehabilitados_Material</t>
  </si>
  <si>
    <t>Tipo_2.3.G_Senderos_construidos_y_o_rehabilitados_Material</t>
  </si>
  <si>
    <t>Tipo_2.3.H_Ecoparques_turísticos_construidos_y_o_rehabilitados_Material</t>
  </si>
  <si>
    <t>Tipo_2.3.I_Centro_de_convenciones_construidos_y_o_rehabilitados_Material</t>
  </si>
  <si>
    <t>Tipo_2.3.J_Señalización_turística_Material</t>
  </si>
  <si>
    <t>Tipo_2.3.K_Miradores_turísticos_construidos_y_o_rehabilitados_Material</t>
  </si>
  <si>
    <t>Tipo_2.3.L_Otros_Material</t>
  </si>
  <si>
    <t>Tipo_Los_mismos_tipos_de_proyecto_aplicables_a_las_categorías_2.1_2.2_y_2.3_únicamente_para_MinCIT_Material</t>
  </si>
  <si>
    <t>Tipo_2.5.A_Desarrollo_de_reparaciones_locativas_Material</t>
  </si>
  <si>
    <t>Tipo_2.6.A_Estímulos_para_la_implementación_de_soluciones_para_la_planta_turística_pública_o_privada_Material</t>
  </si>
  <si>
    <t>Tipo_3.1.A_Estudios_y_encuestas_para_la_identificación_de_tendencias_del_mercado_y_el_desarrollo_del_sector_turístico_Material</t>
  </si>
  <si>
    <t>Tipo_3.1.B_Estudios_de_análisis_económicos_y_financieros_de_mercados_en_el_sector_turismo_Material</t>
  </si>
  <si>
    <t>Tipo_3.1.C_Evaluación_de_conceptos_de_campaña_Material</t>
  </si>
  <si>
    <t>Tipo_3.2.A_Diseño_de_marca_y_o_conceptualización_para_promocionar_atractivos_experiencias_o_destinos_turísticos_Material</t>
  </si>
  <si>
    <t>Tipo_3.3.A_Organización_de_ferias_y_fiestas_regionales_Material</t>
  </si>
  <si>
    <t>Tipo_3.3.B_Eventos_para_la_promoción_de_atractivos_productos_rutas_experiencias_y_o_destinos_turísticos_Material</t>
  </si>
  <si>
    <t>Tipo_3.3.C_Participación_en_eventos_Material</t>
  </si>
  <si>
    <t>Tipo_3.4.A_Estrategias_de_publicidad_ATL_Material</t>
  </si>
  <si>
    <t>Tipo_3.4.B_Estrategias_de_publicidad_y_promoción_BTL_Material</t>
  </si>
  <si>
    <t>Tipo_3.4.C_Misiones_comerciales_Material</t>
  </si>
  <si>
    <t>Tipo_3.4.D_Viajes_de_familiarización_Material</t>
  </si>
  <si>
    <t>Tipo_3.4.E_Diseño_y_producción_de_material_promocional_o_POP_Material</t>
  </si>
  <si>
    <t>Tipo_3.5.A_Participación_en_eventos_internacionales_de_interés_para_Colombia_Material</t>
  </si>
  <si>
    <t>Tipo_3.5.B_Eventos_para_la_promoción_de_atractivos_productos_rutas_experiencias_y_o_destinos_turísticos_Material</t>
  </si>
  <si>
    <t>Tipo_3.5.C_Participación_en_eventos_Material</t>
  </si>
  <si>
    <t>Tipo_3.5.D_Estrategias_de_publicidad_y_promoción_ATL_Material</t>
  </si>
  <si>
    <t>Tipo_3.5.E_Estrategias_de_publicidad_y_promoción_BTL_Material</t>
  </si>
  <si>
    <t>Tipo_3.5.F_Viajes_de_familiarización_Material</t>
  </si>
  <si>
    <t>Tipo_3.5.G_Ruedas_de_negocio_misiones_comerciales_y_workshops_para_la_promoción_turística_Material</t>
  </si>
  <si>
    <t>Tipo_3.5.H_Producción_de_material_promocional_o_POP_Material</t>
  </si>
  <si>
    <t>Tipo_4.1.A_Estrategia_Nacional_de_Prevención_de_la_Explotación_Sexual_Comercial_de_Niñas_Niños_y_Adolescentes_ESCNNA_Material</t>
  </si>
  <si>
    <t>Tipo_4.1.B_Estrategias_para_la_prevención_de_la_trata_de_personas_en_Colombia_Material</t>
  </si>
  <si>
    <t>Tipo_4.1.C_Prevención_del_consumo_de_sustancias_psicoactivas_y_el_microtráfico_en_las_zonas_de_desarrollo_turístico_Material</t>
  </si>
  <si>
    <t>Tipo_4.1.D_Proyectos_relacionados_con_la_implementación_de_programas_de_seguridad_turística_y_la_protección_de_los_derechos_y_deberes_de_los_turistas_y_prestadores_de_servicios_turísticos_Material</t>
  </si>
  <si>
    <t>Tipo_4.1.E_Estrategias_que_promuevan_el_turismo_sostenible_Material</t>
  </si>
  <si>
    <t>Tipo_4.1.F_Protección_del_bienestar_animal_Material</t>
  </si>
  <si>
    <t>Tipo_4.1.G_Prevención_del_tráfico_de_flora_y_fauna_Material</t>
  </si>
  <si>
    <t>Tipo_4.1.H_Proyectos_que_promuevan_prácticas_de_comercio_justo_Material</t>
  </si>
  <si>
    <t>Tipo_4.1.I_Protección_del_Patrimonio_Cultural_Material</t>
  </si>
  <si>
    <t>Tipo_4.1.I_Otro_tipo_de_proyectos_que_mitiguen_efectos_negativos_y_promuevan_el_desarrollo_responsable_del_turismo_Material</t>
  </si>
  <si>
    <t>Tipo_4.2.A__Operación_de_programas_que_faciliten_la_realización_de_actividades_turísticas_a_grupos_poblacionales_específicos_entre_ellos_el_programa_de_Tarjeta_Joven_y_Mi_primer_viaje_Material</t>
  </si>
  <si>
    <t>Tipo_4.2.B_Estímulos_para_actores_de_la_economía_popular_relacionados_con_la_cadena_de_valor_del_turismo_Material</t>
  </si>
  <si>
    <t>Tipo_4.2.C_Proyectos_orientados_a_la_promoción_del_turismo_accesible_en_destinos_y_atractivos_turísticos_Material</t>
  </si>
  <si>
    <t>Tipo_4.2.D_Estrategias_de_promoción_para_el_desarrollo_del_turismo_social_en_Colombia_Material</t>
  </si>
  <si>
    <t>Tipo_5.1.A_Financiación_de_programas_de_mitigación_de_impacto_de_situaciones_de_emergencia_Material</t>
  </si>
  <si>
    <t>Diseño_de_material_técnico</t>
  </si>
  <si>
    <t>Producción_limitada_de_material_</t>
  </si>
  <si>
    <t>Producción_de_piezas_impresas</t>
  </si>
  <si>
    <t>Producción_limitada_de_piezas_digitales</t>
  </si>
  <si>
    <t>Producción_de_piezas_digitales</t>
  </si>
  <si>
    <t>Distribución</t>
  </si>
  <si>
    <t>Tipo_1.1.A_Levantamiento_o_actualización_de_inventarios_de_atractivos_turísticos_Publicidad</t>
  </si>
  <si>
    <t>Tipo_1.1.B_Diseño_de_metodologías_para_la_planificación_y_la_gestión_del_turismo_Publicidad</t>
  </si>
  <si>
    <t>Tipo_1.1.C_Implementación_de_metodologías_para_la_planificación_y_la_gestión_del_turismo_en_los_territorios_del_país_Publicidad</t>
  </si>
  <si>
    <t>Tipo_1.1.D_Fortalecimientos_de_los_esquemas_de_gobernanza_territoriales_Publicidad</t>
  </si>
  <si>
    <t>Tipo_1.2.A_Análisis_de_oferta_y_demanda_para_el_diseño_de_productos_y_actividades_turísticas_Publicidad</t>
  </si>
  <si>
    <t>Tipo_1.2.B_Diseño_e_implementación_de_productos_turísticos_Publicidad</t>
  </si>
  <si>
    <t>Tipo_1.2.C_Diseño_e_implementación_de_actividades_turísticas_Publicidad</t>
  </si>
  <si>
    <t>Tipo_1.3.A_Formación_capacitación_y_sensibilización_en_turismo_Publicidad</t>
  </si>
  <si>
    <t>Tipo_1.3.B_Estudios_técnicos_para_la_cualificación_del_capital_humano_en_el_sector_turístico_Publicidad</t>
  </si>
  <si>
    <t>Tipo_1.3.C_Generación_y_gestión_del_conocimiento_en_turismo_Publicidad</t>
  </si>
  <si>
    <t>Tipo_1.3.D_Realización_de_eventos_académicos_con_temáticas_de_turismo_Publicidad</t>
  </si>
  <si>
    <t>Tipo_1.3.E_Jornadas_de_intercambio_de_experiencias_y_lecciones_aprendidas_Publicidad</t>
  </si>
  <si>
    <t>Tipo_1.4.A_Acompañamiento_y_apoyo_técnico_y_financiero_para_mejorar_la_productividad_del_sector_turístico_Publicidad</t>
  </si>
  <si>
    <t>Tipo_1.4.B_Fortalecimiento_de_la_economía_popular_y_comunitaria_del_turismo_Publicidad</t>
  </si>
  <si>
    <t>Tipo_1.4.C_Encadenamiento_productivo_Publicidad</t>
  </si>
  <si>
    <t>Tipo_1.4.D_Esquemas_de_financiamiento_con_tasas_de_interés_reducidas_y_asunción_parcial_del_riesgo_crediticio_Publicidad</t>
  </si>
  <si>
    <t>Tipo_1.5.A_Estrategias_para_el_desarrollo_de_soluciones_sostenibles_del_turismo_Publicidad</t>
  </si>
  <si>
    <t>Tipo_1.5.B_Estrategias_para_el_desarrollo_accesible_del_turismo_Publicidad</t>
  </si>
  <si>
    <t>Tipo_1.5.C_Estudios_para_la_elaboración_actualización_y_o_implementación_de_Normas_en_Turismo_Publicidad</t>
  </si>
  <si>
    <t>Tipo_1.5.D_Implementación_certificación_y_mantenimiento_en_Normas_del_sector_turismo_y_metodologías_para_la_gestión_de_la_calidad_turística_Publicidad</t>
  </si>
  <si>
    <t>Tipo_1.5.E_Mejora_continua_de_los_niveles_de_calidad_y_la_excelencia_turística_Publicidad</t>
  </si>
  <si>
    <t>Tipo_1.5.F_Gestión_para_la_seguridad_turística_y_la_prevención_y_mitigación_de_riesgos_de_los_destinos_Publicidad</t>
  </si>
  <si>
    <t>Tipo_1.6.A_Estudios_técnicos_para_la_innovación_y_transformación_digital_del_sector_Publicidad</t>
  </si>
  <si>
    <t>Tipo_1.6.B_Estrategias_para_mejorar_la_eficiencia_y_el_valor_agregado_de_la_gestión_operación_y_desarrollo_de_actividades_dentro_de_la_cadena_de_valor_del_sector_turismo_Publicidad</t>
  </si>
  <si>
    <t>Tipo_1.7.A_Evaluación_de_resultados_o_de_impacto_de_políticas_planes_programas_y_proyectos_en_el_sector_turismo_Publicidad</t>
  </si>
  <si>
    <t>Tipo_2.1.A_Elaboración_de_estudios_de_prefactibilidad_o_factibilidad_Publicidad</t>
  </si>
  <si>
    <t>Tipo_2.2.A_Elaboración_de_estudios_o_diseños_de_infraestructura_turística_Publicidad</t>
  </si>
  <si>
    <t>Tipo_2.3.A_Malecones_construidos_y_o_rehabilitados_Publicidad</t>
  </si>
  <si>
    <t>Tipo_2.3.B_Muelles_o_embarcaderos_construidos_y_o_rehabilitados_Publicidad</t>
  </si>
  <si>
    <t>Tipo_2.3.C_Centros_gastronómicos_y_artesanales_construidos_y_o_rehabilitados_Publicidad</t>
  </si>
  <si>
    <t>Tipo_2.3.D_Plazas_construidas_y_o_rehabilitadas_Publicidad</t>
  </si>
  <si>
    <t>Tipo_2.3.E_Parques_construidos_y_o_rehabilitados_Publicidad</t>
  </si>
  <si>
    <t>Tipo_2.3.F_Parques_lineales_o_bulevares_construidos_y_o_rehabilitados_Publicidad</t>
  </si>
  <si>
    <t>Tipo_2.3.G_Senderos_construidos_y_o_rehabilitados_Publicidad</t>
  </si>
  <si>
    <t>Tipo_2.3.H_Ecoparques_turísticos_construidos_y_o_rehabilitados_Publicidad</t>
  </si>
  <si>
    <t>Tipo_2.3.I_Centro_de_convenciones_construidos_y_o_rehabilitados_Publicidad</t>
  </si>
  <si>
    <t>Tipo_2.3.J_Señalización_turística_Publicidad</t>
  </si>
  <si>
    <t>Tipo_2.3.K_Miradores_turísticos_construidos_y_o_rehabilitados_Publicidad</t>
  </si>
  <si>
    <t>Tipo_2.3.L_Otros_Publicidad</t>
  </si>
  <si>
    <t>Tipo_Los_mismos_tipos_de_proyecto_aplicables_a_las_categorías_2.1_2.2_y_2.3_únicamente_para_MinCIT_Publicidad</t>
  </si>
  <si>
    <t>Tipo_2.5.A_Desarrollo_de_reparaciones_locativas_Publicidad</t>
  </si>
  <si>
    <t>Tipo_2.6.A_Estímulos_para_la_implementación_de_soluciones_para_la_planta_turística_pública_o_privada_Publicidad</t>
  </si>
  <si>
    <t>Tipo_3.1.A_Estudios_y_encuestas_para_la_identificación_de_tendencias_del_mercado_y_el_desarrollo_del_sector_turístico_Publicidad</t>
  </si>
  <si>
    <t>Tipo_3.1.B_Estudios_de_análisis_económicos_y_financieros_de_mercados_en_el_sector_turismo_Publicidad</t>
  </si>
  <si>
    <t>Tipo_3.1.C_Evaluación_de_conceptos_de_campaña_Publicidad</t>
  </si>
  <si>
    <t>Tipo_3.2.A_Diseño_de_marca_y_o_conceptualización_para_promocionar_atractivos_experiencias_o_destinos_turísticos_Publicidad</t>
  </si>
  <si>
    <t>Tipo_3.3.A_Organización_de_ferias_y_fiestas_regionales_Publicidad</t>
  </si>
  <si>
    <t>Tipo_3.3.B_Eventos_para_la_promoción_de_atractivos_productos_rutas_experiencias_y_o_destinos_turísticos_Publicidad</t>
  </si>
  <si>
    <t>Tipo_3.3.C_Participación_en_eventos_Publicidad</t>
  </si>
  <si>
    <t>Tipo_3.4.A_Estrategias_de_publicidad_ATL_Publicidad</t>
  </si>
  <si>
    <t>Tipo_3.4.B_Estrategias_de_publicidad_y_promoción_BTL_Publicidad</t>
  </si>
  <si>
    <t>Tipo_3.4.C_Misiones_comerciales_Publicidad</t>
  </si>
  <si>
    <t>Tipo_3.4.D_Viajes_de_familiarización_Publicidad</t>
  </si>
  <si>
    <t>Tipo_3.4.E_Diseño_y_producción_de_material_promocional_o_POP_Publicidad</t>
  </si>
  <si>
    <t>Tipo_3.5.A_Participación_en_eventos_internacionales_de_interés_para_Colombia_Publicidad</t>
  </si>
  <si>
    <t>Tipo_3.5.B_Eventos_para_la_promoción_de_atractivos_productos_rutas_experiencias_y_o_destinos_turísticos_Publicidad</t>
  </si>
  <si>
    <t>Tipo_3.5.C_Participación_en_eventos_Publicidad</t>
  </si>
  <si>
    <t>Tipo_3.5.D_Estrategias_de_publicidad_y_promoción_ATL_Publicidad</t>
  </si>
  <si>
    <t>Tipo_3.5.E_Estrategias_de_publicidad_y_promoción_BTL_Publicidad</t>
  </si>
  <si>
    <t>Tipo_3.5.F_Viajes_de_familiarización_Publicidad</t>
  </si>
  <si>
    <t>Tipo_3.5.G_Ruedas_de_negocio_misiones_comerciales_y_workshops_para_la_promoción_turística_Publicidad</t>
  </si>
  <si>
    <t>Tipo_3.5.H_Producción_de_material_promocional_o_POP_Publicidad</t>
  </si>
  <si>
    <t>Tipo_4.1.A_Estrategia_Nacional_de_Prevención_de_la_Explotación_Sexual_Comercial_de_Niñas_Niños_y_Adolescentes_ESCNNA_Publicidad</t>
  </si>
  <si>
    <t>Tipo_4.1.B_Estrategias_para_la_prevención_de_la_trata_de_personas_en_Colombia_Publicidad</t>
  </si>
  <si>
    <t>Tipo_4.1.C_Prevención_del_consumo_de_sustancias_psicoactivas_y_el_microtráfico_en_las_zonas_de_desarrollo_turístico_Publicidad</t>
  </si>
  <si>
    <t>Tipo_4.1.D_Proyectos_relacionados_con_la_implementación_de_programas_de_seguridad_turística_y_la_protección_de_los_derechos_y_deberes_de_los_turistas_y_prestadores_de_servicios_turísticos_Publicidad</t>
  </si>
  <si>
    <t>Tipo_4.1.E_Estrategias_que_promuevan_el_turismo_sostenible_Publicidad</t>
  </si>
  <si>
    <t>Tipo_4.1.F_Protección_del_bienestar_animal_Publicidad</t>
  </si>
  <si>
    <t>Tipo_4.1.G_Prevención_del_tráfico_de_flora_y_fauna_Publicidad</t>
  </si>
  <si>
    <t>Tipo_4.1.H_Proyectos_que_promuevan_prácticas_de_comercio_justo_Publicidad</t>
  </si>
  <si>
    <t>Tipo_4.1.I_Protección_del_Patrimonio_Cultural_Publicidad</t>
  </si>
  <si>
    <t>Tipo_4.1.I_Otro_tipo_de_proyectos_que_mitiguen_efectos_negativos_y_promuevan_el_desarrollo_responsable_del_turismo_Publicidad</t>
  </si>
  <si>
    <t>Tipo_4.2.A__Operación_de_programas_que_faciliten_la_realización_de_actividades_turísticas_a_grupos_poblacionales_específicos_entre_ellos_el_programa_de_Tarjeta_Joven_y_Mi_primer_viaje_Publicidad</t>
  </si>
  <si>
    <t>Tipo_4.2.B_Estímulos_para_actores_de_la_economía_popular_relacionados_con_la_cadena_de_valor_del_turismo_Publicidad</t>
  </si>
  <si>
    <t>Tipo_4.2.C_Proyectos_orientados_a_la_promoción_del_turismo_accesible_en_destinos_y_atractivos_turísticos_Publicidad</t>
  </si>
  <si>
    <t>Tipo_4.2.D_Estrategias_de_promoción_para_el_desarrollo_del_turismo_social_en_Colombia_Publicidad</t>
  </si>
  <si>
    <t>Tipo_5.1.A_Financiación_de_programas_de_mitigación_de_impacto_de_situaciones_de_emergencia_Publicidad</t>
  </si>
  <si>
    <t>ATL</t>
  </si>
  <si>
    <t>BTL</t>
  </si>
  <si>
    <t>Desarrollos Tecnológicos</t>
  </si>
  <si>
    <t>Tipo_1.1.A_Levantamiento_o_actualización_de_inventarios_de_atractivos_turísticos_Desarrollos_Tecnológicos</t>
  </si>
  <si>
    <t>Tipo_1.1.B_Diseño_de_metodologías_para_la_planificación_y_la_gestión_del_turismo_Desarrollos_Tecnológicos</t>
  </si>
  <si>
    <t>Tipo_1.1.C_Implementación_de_metodologías_para_la_planificación_y_la_gestión_del_turismo_en_los_territorios_del_país_Desarrollos_Tecnológicos</t>
  </si>
  <si>
    <t>Tipo_1.1.D_Fortalecimientos_de_los_esquemas_de_gobernanza_territoriales_Desarrollos_Tecnológicos</t>
  </si>
  <si>
    <t>Tipo_1.2.A_Análisis_de_oferta_y_demanda_para_el_diseño_de_productos_y_actividades_turísticas_Desarrollos_Tecnológicos</t>
  </si>
  <si>
    <t>Tipo_1.2.B_Diseño_e_implementación_de_productos_turísticos_Desarrollos_Tecnológicos</t>
  </si>
  <si>
    <t>Tipo_1.2.C_Diseño_e_implementación_de_actividades_turísticas_Desarrollos_Tecnológicos</t>
  </si>
  <si>
    <t>Tipo_1.3.A_Formación_capacitación_y_sensibilización_en_turismo_Desarrollos_Tecnológicos</t>
  </si>
  <si>
    <t>Tipo_1.3.B_Estudios_técnicos_para_la_cualificación_del_capital_humano_en_el_sector_turístico_Desarrollos_Tecnológicos</t>
  </si>
  <si>
    <t>Tipo_1.3.C_Generación_y_gestión_del_conocimiento_en_turismo_Desarrollos_Tecnológicos</t>
  </si>
  <si>
    <t>Tipo_1.3.D_Realización_de_eventos_académicos_con_temáticas_de_turismo_Desarrollos_Tecnológicos</t>
  </si>
  <si>
    <t>Tipo_1.3.E_Jornadas_de_intercambio_de_experiencias_y_lecciones_aprendidas_Desarrollos_Tecnológicos</t>
  </si>
  <si>
    <t>Tipo_1.4.A_Acompañamiento_y_apoyo_técnico_y_financiero_para_mejorar_la_productividad_del_sector_turístico_Desarrollos_Tecnológicos</t>
  </si>
  <si>
    <t>Tipo_1.4.B_Fortalecimiento_de_la_economía_popular_y_comunitaria_del_turismo_Desarrollos_Tecnológicos</t>
  </si>
  <si>
    <t>Tipo_1.4.C_Encadenamiento_productivo_Desarrollos_Tecnológicos</t>
  </si>
  <si>
    <t>Tipo_1.4.D_Esquemas_de_financiamiento_con_tasas_de_interés_reducidas_y_asunción_parcial_del_riesgo_crediticio_Desarrollos_Tecnológicos</t>
  </si>
  <si>
    <t>Tipo_1.5.A_Estrategias_para_el_desarrollo_de_soluciones_sostenibles_del_turismo_Desarrollos_Tecnológicos</t>
  </si>
  <si>
    <t>Tipo_1.5.B_Estrategias_para_el_desarrollo_accesible_del_turismo_Desarrollos_Tecnológicos</t>
  </si>
  <si>
    <t>Tipo_1.5.C_Estudios_para_la_elaboración_actualización_y_o_implementación_de_Normas_en_Turismo_Desarrollos_Tecnológicos</t>
  </si>
  <si>
    <t>Tipo_1.5.D_Implementación_certificación_y_mantenimiento_en_Normas_del_sector_turismo_y_metodologías_para_la_gestión_de_la_calidad_turística_Desarrollos_Tecnológicos</t>
  </si>
  <si>
    <t>Tipo_1.5.E_Mejora_continua_de_los_niveles_de_calidad_y_la_excelencia_turística_Desarrollos_Tecnológicos</t>
  </si>
  <si>
    <t>Tipo_1.5.F_Gestión_para_la_seguridad_turística_y_la_prevención_y_mitigación_de_riesgos_de_los_destinos_Desarrollos_Tecnológicos</t>
  </si>
  <si>
    <t>Tipo_1.6.A_Estudios_técnicos_para_la_innovación_y_transformación_digital_del_sector_Desarrollos_Tecnológicos</t>
  </si>
  <si>
    <t>Tipo_1.6.B_Estrategias_para_mejorar_la_eficiencia_y_el_valor_agregado_de_la_gestión_operación_y_desarrollo_de_actividades_dentro_de_la_cadena_de_valor_del_sector_turismo_Desarrollos_Tecnológicos</t>
  </si>
  <si>
    <t>Tipo_1.7.A_Evaluación_de_resultados_o_de_impacto_de_políticas_planes_programas_y_proyectos_en_el_sector_turismo_Desarrollos_Tecnológicos</t>
  </si>
  <si>
    <t>Tipo_2.1.A_Elaboración_de_estudios_de_prefactibilidad_o_factibilidad_Desarrollos_Tecnológicos</t>
  </si>
  <si>
    <t>Tipo_2.2.A_Elaboración_de_estudios_o_diseños_de_infraestructura_turística_Desarrollos_Tecnológicos</t>
  </si>
  <si>
    <t>Tipo_2.3.A_Malecones_construidos_y_o_rehabilitados_Desarrollos_Tecnológicos</t>
  </si>
  <si>
    <t>Tipo_2.3.B_Muelles_o_embarcaderos_construidos_y_o_rehabilitados_Desarrollos_Tecnológicos</t>
  </si>
  <si>
    <t>Tipo_2.3.C_Centros_gastronómicos_y_artesanales_construidos_y_o_rehabilitados_Desarrollos_Tecnológicos</t>
  </si>
  <si>
    <t>Tipo_2.3.D_Plazas_construidas_y_o_rehabilitadas_Desarrollos_Tecnológicos</t>
  </si>
  <si>
    <t>Tipo_2.3.E_Parques_construidos_y_o_rehabilitados_Desarrollos_Tecnológicos</t>
  </si>
  <si>
    <t>Tipo_2.3.F_Parques_lineales_o_bulevares_construidos_y_o_rehabilitados_Desarrollos_Tecnológicos</t>
  </si>
  <si>
    <t>Tipo_2.3.G_Senderos_construidos_y_o_rehabilitados_Desarrollos_Tecnológicos</t>
  </si>
  <si>
    <t>Tipo_2.3.H_Ecoparques_turísticos_construidos_y_o_rehabilitados_Desarrollos_Tecnológicos</t>
  </si>
  <si>
    <t>Tipo_2.3.I_Centro_de_convenciones_construidos_y_o_rehabilitados_Desarrollos_Tecnológicos</t>
  </si>
  <si>
    <t>Tipo_2.3.J_Señalización_turística_Desarrollos_Tecnológicos</t>
  </si>
  <si>
    <t>Tipo_2.3.K_Miradores_turísticos_construidos_y_o_rehabilitados_Desarrollos_Tecnológicos</t>
  </si>
  <si>
    <t>Tipo_2.3.L_Otros_Desarrollos_Tecnológicos</t>
  </si>
  <si>
    <t>Tipo_Los_mismos_tipos_de_proyecto_aplicables_a_las_categorías_2.1_2.2_y_2.3_únicamente_para_MinCIT_Desarrollos_Tecnológicos</t>
  </si>
  <si>
    <t>Tipo_2.5.A_Desarrollo_de_reparaciones_locativas_Desarrollos_Tecnológicos</t>
  </si>
  <si>
    <t>Tipo_2.6.A_Estímulos_para_la_implementación_de_soluciones_para_la_planta_turística_pública_o_privada_Desarrollos_Tecnológicos</t>
  </si>
  <si>
    <t>Tipo_3.1.A_Estudios_y_encuestas_para_la_identificación_de_tendencias_del_mercado_y_el_desarrollo_del_sector_turístico_Desarrollos_Tecnológicos</t>
  </si>
  <si>
    <t>Tipo_3.1.B_Estudios_de_análisis_económicos_y_financieros_de_mercados_en_el_sector_turismo_Desarrollos_Tecnológicos</t>
  </si>
  <si>
    <t>Tipo_3.1.C_Evaluación_de_conceptos_de_campaña_Desarrollos_Tecnológicos</t>
  </si>
  <si>
    <t>Tipo_3.2.A_Diseño_de_marca_y_o_conceptualización_para_promocionar_atractivos_experiencias_o_destinos_turísticos_Desarrollos_Tecnológicos</t>
  </si>
  <si>
    <t>Tipo_3.3.A_Organización_de_ferias_y_fiestas_regionales_Desarrollos_Tecnológicos</t>
  </si>
  <si>
    <t>Tipo_3.3.B_Eventos_para_la_promoción_de_atractivos_productos_rutas_experiencias_y_o_destinos_turísticos_Desarrollos_Tecnológicos</t>
  </si>
  <si>
    <t>Tipo_3.3.C_Participación_en_eventos_Desarrollos_Tecnológicos</t>
  </si>
  <si>
    <t>Tipo_3.4.A_Estrategias_de_publicidad_ATL_Desarrollos_Tecnológicos</t>
  </si>
  <si>
    <t>Tipo_3.4.B_Estrategias_de_publicidad_y_promoción_BTL_Desarrollos_Tecnológicos</t>
  </si>
  <si>
    <t>Tipo_3.4.C_Misiones_comerciales_Desarrollos_Tecnológicos</t>
  </si>
  <si>
    <t>Tipo_3.4.D_Viajes_de_familiarización_Desarrollos_Tecnológicos</t>
  </si>
  <si>
    <t>Tipo_3.4.E_Diseño_y_producción_de_material_promocional_o_POP_Desarrollos_Tecnológicos</t>
  </si>
  <si>
    <t>Tipo_3.5.A_Participación_en_eventos_internacionales_de_interés_para_Colombia_Desarrollos_Tecnológicos</t>
  </si>
  <si>
    <t>Tipo_3.5.B_Eventos_para_la_promoción_de_atractivos_productos_rutas_experiencias_y_o_destinos_turísticos_Desarrollos_Tecnológicos</t>
  </si>
  <si>
    <t>Tipo_3.5.C_Participación_en_eventos_Desarrollos_Tecnológicos</t>
  </si>
  <si>
    <t>Tipo_3.5.D_Estrategias_de_publicidad_y_promoción_ATL_Desarrollos_Tecnológicos</t>
  </si>
  <si>
    <t>Tipo_3.5.E_Estrategias_de_publicidad_y_promoción_BTL_Desarrollos_Tecnológicos</t>
  </si>
  <si>
    <t>Tipo_3.5.F_Viajes_de_familiarización_Desarrollos_Tecnológicos</t>
  </si>
  <si>
    <t>Tipo_3.5.G_Ruedas_de_negocio_misiones_comerciales_y_workshops_para_la_promoción_turística_Desarrollos_Tecnológicos</t>
  </si>
  <si>
    <t>Tipo_3.5.H_Producción_de_material_promocional_o_POP_Desarrollos_Tecnológicos</t>
  </si>
  <si>
    <t>Tipo_4.1.A_Estrategia_Nacional_de_Prevención_de_la_Explotación_Sexual_Comercial_de_Niñas_Niños_y_Adolescentes_ESCNNA_Desarrollos_Tecnológicos</t>
  </si>
  <si>
    <t>Tipo_4.1.B_Estrategias_para_la_prevención_de_la_trata_de_personas_en_Colombia_Desarrollos_Tecnológicos</t>
  </si>
  <si>
    <t>Tipo_4.1.C_Prevención_del_consumo_de_sustancias_psicoactivas_y_el_microtráfico_en_las_zonas_de_desarrollo_turístico_Desarrollos_Tecnológicos</t>
  </si>
  <si>
    <t>Tipo_4.1.D_Proyectos_relacionados_con_la_implementación_de_programas_de_seguridad_turística_y_la_protección_de_los_derechos_y_deberes_de_los_turistas_y_prestadores_de_servicios_turísticos_Desarrollos_Tecnológicos</t>
  </si>
  <si>
    <t>Tipo_4.1.E_Estrategias_que_promuevan_el_turismo_sostenible_Desarrollos_Tecnológicos</t>
  </si>
  <si>
    <t>Tipo_4.1.F_Protección_del_bienestar_animal_Desarrollos_Tecnológicos</t>
  </si>
  <si>
    <t>Tipo_4.1.G_Prevención_del_tráfico_de_flora_y_fauna_Desarrollos_Tecnológicos</t>
  </si>
  <si>
    <t>Tipo_4.1.H_Proyectos_que_promuevan_prácticas_de_comercio_justo_Desarrollos_Tecnológicos</t>
  </si>
  <si>
    <t>Tipo_4.1.I_Protección_del_Patrimonio_Cultural_Desarrollos_Tecnológicos</t>
  </si>
  <si>
    <t>Tipo_4.1.I_Otro_tipo_de_proyectos_que_mitiguen_efectos_negativos_y_promuevan_el_desarrollo_responsable_del_turismo_Desarrollos_Tecnológicos</t>
  </si>
  <si>
    <t>Tipo_4.2.A__Operación_de_programas_que_faciliten_la_realización_de_actividades_turísticas_a_grupos_poblacionales_específicos_entre_ellos_el_programa_de_Tarjeta_Joven_y_Mi_primer_viaje_Desarrollos_Tecnológicos</t>
  </si>
  <si>
    <t>Tipo_4.2.B_Estímulos_para_actores_de_la_economía_popular_relacionados_con_la_cadena_de_valor_del_turismo_Desarrollos_Tecnológicos</t>
  </si>
  <si>
    <t>Tipo_4.2.C_Proyectos_orientados_a_la_promoción_del_turismo_accesible_en_destinos_y_atractivos_turísticos_Desarrollos_Tecnológicos</t>
  </si>
  <si>
    <t>Tipo_4.2.D_Estrategias_de_promoción_para_el_desarrollo_del_turismo_social_en_Colombia_Desarrollos_Tecnológicos</t>
  </si>
  <si>
    <t>Tipo_5.1.A_Financiación_de_programas_de_mitigación_de_impacto_de_situaciones_de_emergencia_Desarrollos_Tecnológicos</t>
  </si>
  <si>
    <t>Software</t>
  </si>
  <si>
    <t>Páginas_Web</t>
  </si>
  <si>
    <t>Gastos de viajes</t>
  </si>
  <si>
    <t>Tipo_1.1.A_Levantamiento_o_actualización_de_inventarios_de_atractivos_turísticos_Gastos_de_viajes</t>
  </si>
  <si>
    <t>Tipo_1.1.B_Diseño_de_metodologías_para_la_planificación_y_la_gestión_del_turismo_Gastos_de_viajes</t>
  </si>
  <si>
    <t>Tipo_1.1.C_Implementación_de_metodologías_para_la_planificación_y_la_gestión_del_turismo_en_los_territorios_del_país_Gastos_de_viajes</t>
  </si>
  <si>
    <t>Tipo_1.1.D_Fortalecimientos_de_los_esquemas_de_gobernanza_territoriales_Gastos_de_viajes</t>
  </si>
  <si>
    <t>Tipo_1.2.A_Análisis_de_oferta_y_demanda_para_el_diseño_de_productos_y_actividades_turísticas_Gastos_de_viajes</t>
  </si>
  <si>
    <t>Tipo_1.2.B_Diseño_e_implementación_de_productos_turísticos_Gastos_de_viajes</t>
  </si>
  <si>
    <t>Tipo_1.2.C_Diseño_e_implementación_de_actividades_turísticas_Gastos_de_viajes</t>
  </si>
  <si>
    <t>Tipo_1.3.A_Formación_capacitación_y_sensibilización_en_turismo_Gastos_de_viajes</t>
  </si>
  <si>
    <t>Tipo_1.3.B_Estudios_técnicos_para_la_cualificación_del_capital_humano_en_el_sector_turístico_Gastos_de_viajes</t>
  </si>
  <si>
    <t>Tipo_1.3.C_Generación_y_gestión_del_conocimiento_en_turismo_Gastos_de_viajes</t>
  </si>
  <si>
    <t>Tipo_1.3.D_Realización_de_eventos_académicos_con_temáticas_de_turismo_Gastos_de_viajes</t>
  </si>
  <si>
    <t>Tipo_1.3.E_Jornadas_de_intercambio_de_experiencias_y_lecciones_aprendidas_Gastos_de_viajes</t>
  </si>
  <si>
    <t>Tipo_1.4.A_Acompañamiento_y_apoyo_técnico_y_financiero_para_mejorar_la_productividad_del_sector_turístico_Gastos_de_viajes</t>
  </si>
  <si>
    <t>Tipo_1.4.B_Fortalecimiento_de_la_economía_popular_y_comunitaria_del_turismo_Gastos_de_viajes</t>
  </si>
  <si>
    <t>Tipo_1.4.C_Encadenamiento_productivo_Gastos_de_viajes</t>
  </si>
  <si>
    <t>Tipo_1.4.D_Esquemas_de_financiamiento_con_tasas_de_interés_reducidas_y_asunción_parcial_del_riesgo_crediticio_Gastos_de_viajes</t>
  </si>
  <si>
    <t>Tipo_1.5.A_Estrategias_para_el_desarrollo_de_soluciones_sostenibles_del_turismo_Gastos_de_viajes</t>
  </si>
  <si>
    <t>Tipo_1.5.B_Estrategias_para_el_desarrollo_accesible_del_turismo_Gastos_de_viajes</t>
  </si>
  <si>
    <t>Tipo_1.5.C_Estudios_para_la_elaboración_actualización_y_o_implementación_de_Normas_en_Turismo_Gastos_de_viajes</t>
  </si>
  <si>
    <t>Tipo_1.5.D_Implementación_certificación_y_mantenimiento_en_Normas_del_sector_turismo_y_metodologías_para_la_gestión_de_la_calidad_turística_Gastos_de_viajes</t>
  </si>
  <si>
    <t>Tipo_1.5.E_Mejora_continua_de_los_niveles_de_calidad_y_la_excelencia_turística_Gastos_de_viajes</t>
  </si>
  <si>
    <t>Tipo_1.5.F_Gestión_para_la_seguridad_turística_y_la_prevención_y_mitigación_de_riesgos_de_los_destinos_Gastos_de_viajes</t>
  </si>
  <si>
    <t>Tipo_1.6.A_Estudios_técnicos_para_la_innovación_y_transformación_digital_del_sector_Gastos_de_viajes</t>
  </si>
  <si>
    <t>Tipo_1.6.B_Estrategias_para_mejorar_la_eficiencia_y_el_valor_agregado_de_la_gestión_operación_y_desarrollo_de_actividades_dentro_de_la_cadena_de_valor_del_sector_turismo_Gastos_de_viajes</t>
  </si>
  <si>
    <t>Tipo_1.7.A_Evaluación_de_resultados_o_de_impacto_de_políticas_planes_programas_y_proyectos_en_el_sector_turismo_Gastos_de_viajes</t>
  </si>
  <si>
    <t>Tipo_2.1.A_Elaboración_de_estudios_de_prefactibilidad_o_factibilidad_Gastos_de_viajes</t>
  </si>
  <si>
    <t>Tipo_2.2.A_Elaboración_de_estudios_o_diseños_de_infraestructura_turística_Gastos_de_viajes</t>
  </si>
  <si>
    <t>Tipo_2.3.A_Malecones_construidos_y_o_rehabilitados_Gastos_de_viajes</t>
  </si>
  <si>
    <t>Tipo_2.3.B_Muelles_o_embarcaderos_construidos_y_o_rehabilitados_Gastos_de_viajes</t>
  </si>
  <si>
    <t>Tipo_2.3.C_Centros_gastronómicos_y_artesanales_construidos_y_o_rehabilitados_Gastos_de_viajes</t>
  </si>
  <si>
    <t>Tipo_2.3.D_Plazas_construidas_y_o_rehabilitadas_Gastos_de_viajes</t>
  </si>
  <si>
    <t>Tipo_2.3.E_Parques_construidos_y_o_rehabilitados_Gastos_de_viajes</t>
  </si>
  <si>
    <t>Tipo_2.3.F_Parques_lineales_o_bulevares_construidos_y_o_rehabilitados_Gastos_de_viajes</t>
  </si>
  <si>
    <t>Tipo_2.3.G_Senderos_construidos_y_o_rehabilitados_Gastos_de_viajes</t>
  </si>
  <si>
    <t>Tipo_2.3.H_Ecoparques_turísticos_construidos_y_o_rehabilitados_Gastos_de_viajes</t>
  </si>
  <si>
    <t>Tipo_2.3.I_Centro_de_convenciones_construidos_y_o_rehabilitados_Gastos_de_viajes</t>
  </si>
  <si>
    <t>Tipo_2.3.J_Señalización_turística_Gastos_de_viajes</t>
  </si>
  <si>
    <t>Tipo_2.3.K_Miradores_turísticos_construidos_y_o_rehabilitados_Gastos_de_viajes</t>
  </si>
  <si>
    <t>Tipo_2.3.L_Otros_Gastos_de_viajes</t>
  </si>
  <si>
    <t>Tipo_Los_mismos_tipos_de_proyecto_aplicables_a_las_categorías_2.1_2.2_y_2.3_únicamente_para_MinCIT_Gastos_de_viajes</t>
  </si>
  <si>
    <t>Tipo_2.5.A_Desarrollo_de_reparaciones_locativas_Gastos_de_viajes</t>
  </si>
  <si>
    <t>Tipo_2.6.A_Estímulos_para_la_implementación_de_soluciones_para_la_planta_turística_pública_o_privada_Gastos_de_viajes</t>
  </si>
  <si>
    <t>Tipo_3.1.A_Estudios_y_encuestas_para_la_identificación_de_tendencias_del_mercado_y_el_desarrollo_del_sector_turístico_Gastos_de_viajes</t>
  </si>
  <si>
    <t>Tipo_3.1.B_Estudios_de_análisis_económicos_y_financieros_de_mercados_en_el_sector_turismo_Gastos_de_viajes</t>
  </si>
  <si>
    <t>Tipo_3.1.C_Evaluación_de_conceptos_de_campaña_Gastos_de_viajes</t>
  </si>
  <si>
    <t>Tipo_3.2.A_Diseño_de_marca_y_o_conceptualización_para_promocionar_atractivos_experiencias_o_destinos_turísticos_Gastos_de_viajes</t>
  </si>
  <si>
    <t>Tipo_3.3.A_Organización_de_ferias_y_fiestas_regionales_Gastos_de_viajes</t>
  </si>
  <si>
    <t>Tipo_3.3.B_Eventos_para_la_promoción_de_atractivos_productos_rutas_experiencias_y_o_destinos_turísticos_Gastos_de_viajes</t>
  </si>
  <si>
    <t>Tipo_3.3.C_Participación_en_eventos_Gastos_de_viajes</t>
  </si>
  <si>
    <t>Tipo_3.4.A_Estrategias_de_publicidad_ATL_Gastos_de_viajes</t>
  </si>
  <si>
    <t>Tipo_3.4.B_Estrategias_de_publicidad_y_promoción_BTL_Gastos_de_viajes</t>
  </si>
  <si>
    <t>Tipo_3.4.C_Misiones_comerciales_Gastos_de_viajes</t>
  </si>
  <si>
    <t>Tipo_3.4.D_Viajes_de_familiarización_Gastos_de_viajes</t>
  </si>
  <si>
    <t>Tipo_3.4.E_Diseño_y_producción_de_material_promocional_o_POP_Gastos_de_viajes</t>
  </si>
  <si>
    <t>Tipo_3.5.A_Participación_en_eventos_internacionales_de_interés_para_Colombia_Gastos_de_viajes</t>
  </si>
  <si>
    <t>Tipo_3.5.B_Eventos_para_la_promoción_de_atractivos_productos_rutas_experiencias_y_o_destinos_turísticos_Gastos_de_viajes</t>
  </si>
  <si>
    <t>Tipo_3.5.C_Participación_en_eventos_Gastos_de_viajes</t>
  </si>
  <si>
    <t>Tipo_3.5.D_Estrategias_de_publicidad_y_promoción_ATL_Gastos_de_viajes</t>
  </si>
  <si>
    <t>Tipo_3.5.E_Estrategias_de_publicidad_y_promoción_BTL_Gastos_de_viajes</t>
  </si>
  <si>
    <t>Tipo_3.5.F_Viajes_de_familiarización_Gastos_de_viajes</t>
  </si>
  <si>
    <t>Tipo_3.5.G_Ruedas_de_negocio_misiones_comerciales_y_workshops_para_la_promoción_turística_Gastos_de_viajes</t>
  </si>
  <si>
    <t>Tipo_3.5.H_Producción_de_material_promocional_o_POP_Gastos_de_viajes</t>
  </si>
  <si>
    <t>Tipo_4.1.A_Estrategia_Nacional_de_Prevención_de_la_Explotación_Sexual_Comercial_de_Niñas_Niños_y_Adolescentes_ESCNNA_Gastos_de_viajes</t>
  </si>
  <si>
    <t>Tipo_4.1.B_Estrategias_para_la_prevención_de_la_trata_de_personas_en_Colombia_Gastos_de_viajes</t>
  </si>
  <si>
    <t>Tipo_4.1.C_Prevención_del_consumo_de_sustancias_psicoactivas_y_el_microtráfico_en_las_zonas_de_desarrollo_turístico_Gastos_de_viajes</t>
  </si>
  <si>
    <t>Tipo_4.1.D_Proyectos_relacionados_con_la_implementación_de_programas_de_seguridad_turística_y_la_protección_de_los_derechos_y_deberes_de_los_turistas_y_prestadores_de_servicios_turísticos_Gastos_de_viajes</t>
  </si>
  <si>
    <t>Tipo_4.1.E_Estrategias_que_promuevan_el_turismo_sostenible_Gastos_de_viajes</t>
  </si>
  <si>
    <t>Tipo_4.1.F_Protección_del_bienestar_animal_Gastos_de_viajes</t>
  </si>
  <si>
    <t>Tipo_4.1.G_Prevención_del_tráfico_de_flora_y_fauna_Gastos_de_viajes</t>
  </si>
  <si>
    <t>Tipo_4.1.H_Proyectos_que_promuevan_prácticas_de_comercio_justo_Gastos_de_viajes</t>
  </si>
  <si>
    <t>Tipo_4.1.I_Protección_del_Patrimonio_Cultural_Gastos_de_viajes</t>
  </si>
  <si>
    <t>Tipo_4.1.I_Otro_tipo_de_proyectos_que_mitiguen_efectos_negativos_y_promuevan_el_desarrollo_responsable_del_turismo_Gastos_de_viajes</t>
  </si>
  <si>
    <t>Tipo_4.2.A__Operación_de_programas_que_faciliten_la_realización_de_actividades_turísticas_a_grupos_poblacionales_específicos_entre_ellos_el_programa_de_Tarjeta_Joven_y_Mi_primer_viaje_Gastos_de_viajes</t>
  </si>
  <si>
    <t>Tipo_4.2.B_Estímulos_para_actores_de_la_economía_popular_relacionados_con_la_cadena_de_valor_del_turismo_Gastos_de_viajes</t>
  </si>
  <si>
    <t>Tipo_4.2.C_Proyectos_orientados_a_la_promoción_del_turismo_accesible_en_destinos_y_atractivos_turísticos_Gastos_de_viajes</t>
  </si>
  <si>
    <t>Tipo_4.2.D_Estrategias_de_promoción_para_el_desarrollo_del_turismo_social_en_Colombia_Gastos_de_viajes</t>
  </si>
  <si>
    <t>Tipo_5.1.A_Financiación_de_programas_de_mitigación_de_impacto_de_situaciones_de_emergencia_Gastos_de_viajes</t>
  </si>
  <si>
    <t>G6._Reuniones_para_mesas_de_trabajo</t>
  </si>
  <si>
    <t>G1._Eventos_Nacionales</t>
  </si>
  <si>
    <t>G2._Eventos_en_el_exterior</t>
  </si>
  <si>
    <t>G7._Misiones_Estudio_Nacionales</t>
  </si>
  <si>
    <t>G3._Misiones_Comerciales_a_nivel_nacional</t>
  </si>
  <si>
    <t>G5._Viajes_de_familiarización</t>
  </si>
  <si>
    <t>G8._Misiones_de_estudio_en_el_exterior</t>
  </si>
  <si>
    <t>G4._Ruedas_de_negocio_a_nivel_nacional</t>
  </si>
  <si>
    <t>Dotación</t>
  </si>
  <si>
    <t>Tipo_1.1.A_Levantamiento_o_actualización_de_inventarios_de_atractivos_turísticos_Dotaciones_o_Beneficios</t>
  </si>
  <si>
    <t>Tipo_1.1.B_Diseño_de_metodologías_para_la_planificación_y_la_gestión_del_turismo_Dotaciones_o_Beneficios</t>
  </si>
  <si>
    <t>Tipo_1.1.C_Implementación_de_metodologías_para_la_planificación_y_la_gestión_del_turismo_en_los_territorios_del_país_Dotaciones_o_Beneficios</t>
  </si>
  <si>
    <t>Tipo_1.1.D_Fortalecimientos_de_los_esquemas_de_gobernanza_territoriales_Dotaciones_o_Beneficios</t>
  </si>
  <si>
    <t>Tipo_1.2.A_Análisis_de_oferta_y_demanda_para_el_diseño_de_productos_y_actividades_turísticas_Dotaciones_o_Beneficios</t>
  </si>
  <si>
    <t>Tipo_1.2.B_Diseño_e_implementación_de_productos_turísticos_Dotaciones_o_Beneficios</t>
  </si>
  <si>
    <t>Tipo_1.2.C_Diseño_e_implementación_de_actividades_turísticas_Dotaciones_o_Beneficios</t>
  </si>
  <si>
    <t>Tipo_1.3.A_Formación_capacitación_y_sensibilización_en_turismo_Dotaciones_o_Beneficios</t>
  </si>
  <si>
    <t>Tipo_1.3.B_Estudios_técnicos_para_la_cualificación_del_capital_humano_en_el_sector_turístico_Dotaciones_o_Beneficios</t>
  </si>
  <si>
    <t>Tipo_1.3.C_Generación_y_gestión_del_conocimiento_en_turismo_Dotaciones_o_Beneficios</t>
  </si>
  <si>
    <t>Tipo_1.3.D_Realización_de_eventos_académicos_con_temáticas_de_turismo_Dotaciones_o_Beneficios</t>
  </si>
  <si>
    <t>Tipo_1.3.E_Jornadas_de_intercambio_de_experiencias_y_lecciones_aprendidas_Dotaciones_o_Beneficios</t>
  </si>
  <si>
    <t>Tipo_1.4.A_Acompañamiento_y_apoyo_técnico_y_financiero_para_mejorar_la_productividad_del_sector_turístico_Dotaciones_o_Beneficios</t>
  </si>
  <si>
    <t>Tipo_1.4.B_Fortalecimiento_de_la_economía_popular_y_comunitaria_del_turismo_Dotaciones_o_Beneficios</t>
  </si>
  <si>
    <t>Tipo_1.4.C_Encadenamiento_productivo_Dotaciones_o_Beneficios</t>
  </si>
  <si>
    <t>Tipo_1.4.D_Esquemas_de_financiamiento_con_tasas_de_interés_reducidas_y_asunción_parcial_del_riesgo_crediticio_Dotaciones_o_Beneficios</t>
  </si>
  <si>
    <t>Tipo_1.5.A_Estrategias_para_el_desarrollo_de_soluciones_sostenibles_del_turismo_Dotaciones_o_Beneficios</t>
  </si>
  <si>
    <t>Tipo_1.5.B_Estrategias_para_el_desarrollo_accesible_del_turismo_Dotaciones_o_Beneficios</t>
  </si>
  <si>
    <t>Tipo_1.5.C_Estudios_para_la_elaboración_actualización_y_o_implementación_de_Normas_en_Turismo_Dotaciones_o_Beneficios</t>
  </si>
  <si>
    <t>Tipo_1.5.D_Implementación_certificación_y_mantenimiento_en_Normas_del_sector_turismo_y_metodologías_para_la_gestión_de_la_calidad_turística_Dotaciones_o_Beneficios</t>
  </si>
  <si>
    <t>Tipo_1.5.E_Mejora_continua_de_los_niveles_de_calidad_y_la_excelencia_turística_Dotaciones_o_Beneficios</t>
  </si>
  <si>
    <t>Tipo_1.5.F_Gestión_para_la_seguridad_turística_y_la_prevención_y_mitigación_de_riesgos_de_los_destinos_Dotaciones_o_Beneficios</t>
  </si>
  <si>
    <t>Tipo_1.6.A_Estudios_técnicos_para_la_innovación_y_transformación_digital_del_sector_Dotaciones_o_Beneficios</t>
  </si>
  <si>
    <t>Tipo_1.6.B_Estrategias_para_mejorar_la_eficiencia_y_el_valor_agregado_de_la_gestión_operación_y_desarrollo_de_actividades_dentro_de_la_cadena_de_valor_del_sector_turismo_Dotaciones_o_Beneficios</t>
  </si>
  <si>
    <t>Tipo_1.7.A_Evaluación_de_resultados_o_de_impacto_de_políticas_planes_programas_y_proyectos_en_el_sector_turismo_Dotaciones_o_Beneficios</t>
  </si>
  <si>
    <t>Tipo_2.1.A_Elaboración_de_estudios_de_prefactibilidad_o_factibilidad_Dotaciones_o_Beneficios</t>
  </si>
  <si>
    <t>Tipo_2.2.A_Elaboración_de_estudios_o_diseños_de_infraestructura_turística_Dotaciones_o_Beneficios</t>
  </si>
  <si>
    <t>Tipo_2.3.A_Malecones_construidos_y_o_rehabilitados_Dotaciones_o_Beneficios</t>
  </si>
  <si>
    <t>Tipo_2.3.B_Muelles_o_embarcaderos_construidos_y_o_rehabilitados_Dotaciones_o_Beneficios</t>
  </si>
  <si>
    <t>Tipo_2.3.C_Centros_gastronómicos_y_artesanales_construidos_y_o_rehabilitados_Dotaciones_o_Beneficios</t>
  </si>
  <si>
    <t>Tipo_2.3.D_Plazas_construidas_y_o_rehabilitadas_Dotaciones_o_Beneficios</t>
  </si>
  <si>
    <t>Tipo_2.3.E_Parques_construidos_y_o_rehabilitados_Dotaciones_o_Beneficios</t>
  </si>
  <si>
    <t>Tipo_2.3.F_Parques_lineales_o_bulevares_construidos_y_o_rehabilitados_Dotaciones_o_Beneficios</t>
  </si>
  <si>
    <t>Tipo_2.3.G_Senderos_construidos_y_o_rehabilitados_Dotaciones_o_Beneficios</t>
  </si>
  <si>
    <t>Tipo_2.3.H_Ecoparques_turísticos_construidos_y_o_rehabilitados_Dotaciones_o_Beneficios</t>
  </si>
  <si>
    <t>Tipo_2.3.I_Centro_de_convenciones_construidos_y_o_rehabilitados_Dotaciones_o_Beneficios</t>
  </si>
  <si>
    <t>Tipo_2.3.J_Señalización_turística_Dotaciones_o_Beneficios</t>
  </si>
  <si>
    <t>Tipo_2.3.K_Miradores_turísticos_construidos_y_o_rehabilitados_Dotaciones_o_Beneficios</t>
  </si>
  <si>
    <t>Tipo_2.3.L_Otros_Dotaciones_o_Beneficios</t>
  </si>
  <si>
    <t>Tipo_Los_mismos_tipos_de_proyecto_aplicables_a_las_categorías_2.1_2.2_y_2.3_únicamente_para_MinCIT_Dotaciones_o_Beneficios</t>
  </si>
  <si>
    <t>Tipo_2.5.A_Desarrollo_de_reparaciones_locativas_Dotaciones_o_Beneficios</t>
  </si>
  <si>
    <t>Tipo_2.6.A_Estímulos_para_la_implementación_de_soluciones_para_la_planta_turística_pública_o_privada_Dotaciones_o_Beneficios</t>
  </si>
  <si>
    <t>Tipo_3.1.A_Estudios_y_encuestas_para_la_identificación_de_tendencias_del_mercado_y_el_desarrollo_del_sector_turístico_Dotaciones_o_Beneficios</t>
  </si>
  <si>
    <t>Tipo_3.1.B_Estudios_de_análisis_económicos_y_financieros_de_mercados_en_el_sector_turismo_Dotaciones_o_Beneficios</t>
  </si>
  <si>
    <t>Tipo_3.1.C_Evaluación_de_conceptos_de_campaña_Dotaciones_o_Beneficios</t>
  </si>
  <si>
    <t>Tipo_3.2.A_Diseño_de_marca_y_o_conceptualización_para_promocionar_atractivos_experiencias_o_destinos_turísticos_Dotaciones_o_Beneficios</t>
  </si>
  <si>
    <t>Tipo_3.3.A_Organización_de_ferias_y_fiestas_regionales_Dotaciones_o_Beneficios</t>
  </si>
  <si>
    <t>Tipo_3.3.B_Eventos_para_la_promoción_de_atractivos_productos_rutas_experiencias_y_o_destinos_turísticos_Dotaciones_o_Beneficios</t>
  </si>
  <si>
    <t>Tipo_3.3.C_Participación_en_eventos_Dotaciones_o_Beneficios</t>
  </si>
  <si>
    <t>Tipo_3.4.A_Estrategias_de_publicidad_ATL_Dotaciones_o_Beneficios</t>
  </si>
  <si>
    <t>Tipo_3.4.B_Estrategias_de_publicidad_y_promoción_BTL_Dotaciones_o_Beneficios</t>
  </si>
  <si>
    <t>Tipo_3.4.C_Misiones_comerciales_Dotaciones_o_Beneficios</t>
  </si>
  <si>
    <t>Tipo_3.4.D_Viajes_de_familiarización_Dotaciones_o_Beneficios</t>
  </si>
  <si>
    <t>Tipo_3.4.E_Diseño_y_producción_de_material_promocional_o_POP_Dotaciones_o_Beneficios</t>
  </si>
  <si>
    <t>Tipo_3.5.A_Participación_en_eventos_internacionales_de_interés_para_Colombia_Dotaciones_o_Beneficios</t>
  </si>
  <si>
    <t>Tipo_3.5.B_Eventos_para_la_promoción_de_atractivos_productos_rutas_experiencias_y_o_destinos_turísticos_Dotaciones_o_Beneficios</t>
  </si>
  <si>
    <t>Tipo_3.5.C_Participación_en_eventos_Dotaciones_o_Beneficios</t>
  </si>
  <si>
    <t>Tipo_3.5.D_Estrategias_de_publicidad_y_promoción_ATL_Dotaciones_o_Beneficios</t>
  </si>
  <si>
    <t>Tipo_3.5.E_Estrategias_de_publicidad_y_promoción_BTL_Dotaciones_o_Beneficios</t>
  </si>
  <si>
    <t>Tipo_3.5.F_Viajes_de_familiarización_Dotaciones_o_Beneficios</t>
  </si>
  <si>
    <t>Tipo_3.5.G_Ruedas_de_negocio_misiones_comerciales_y_workshops_para_la_promoción_turística_Dotaciones_o_Beneficios</t>
  </si>
  <si>
    <t>Tipo_3.5.H_Producción_de_material_promocional_o_POP_Dotaciones_o_Beneficios</t>
  </si>
  <si>
    <t>Tipo_4.1.A_Estrategia_Nacional_de_Prevención_de_la_Explotación_Sexual_Comercial_de_Niñas_Niños_y_Adolescentes_ESCNNA_Dotaciones_o_Beneficios</t>
  </si>
  <si>
    <t>Tipo_4.1.B_Estrategias_para_la_prevención_de_la_trata_de_personas_en_Colombia_Dotaciones_o_Beneficios</t>
  </si>
  <si>
    <t>Tipo_4.1.C_Prevención_del_consumo_de_sustancias_psicoactivas_y_el_microtráfico_en_las_zonas_de_desarrollo_turístico_Dotaciones_o_Beneficios</t>
  </si>
  <si>
    <t>Tipo_4.1.D_Proyectos_relacionados_con_la_implementación_de_programas_de_seguridad_turística_y_la_protección_de_los_derechos_y_deberes_de_los_turistas_y_prestadores_de_servicios_turísticos_Dotaciones_o_Beneficios</t>
  </si>
  <si>
    <t>Tipo_4.1.E_Estrategias_que_promuevan_el_turismo_sostenible_Dotaciones_o_Beneficios</t>
  </si>
  <si>
    <t>Tipo_4.1.F_Protección_del_bienestar_animal_Dotaciones_o_Beneficios</t>
  </si>
  <si>
    <t>Tipo_4.1.G_Prevención_del_tráfico_de_flora_y_fauna_Dotaciones_o_Beneficios</t>
  </si>
  <si>
    <t>Tipo_4.1.H_Proyectos_que_promuevan_prácticas_de_comercio_justo_Dotaciones_o_Beneficios</t>
  </si>
  <si>
    <t>Tipo_4.1.I_Protección_del_Patrimonio_Cultural_Dotaciones_o_Beneficios</t>
  </si>
  <si>
    <t>Tipo_4.1.I_Otro_tipo_de_proyectos_que_mitiguen_efectos_negativos_y_promuevan_el_desarrollo_responsable_del_turismo_Dotaciones_o_Beneficios</t>
  </si>
  <si>
    <t>Tipo_4.2.A__Operación_de_programas_que_faciliten_la_realización_de_actividades_turísticas_a_grupos_poblacionales_específicos_entre_ellos_el_programa_de_Tarjeta_Joven_y_Mi_primer_viaje_Dotaciones_o_Beneficios</t>
  </si>
  <si>
    <t>Tipo_4.2.B_Estímulos_para_actores_de_la_economía_popular_relacionados_con_la_cadena_de_valor_del_turismo_Dotaciones_o_Beneficios</t>
  </si>
  <si>
    <t>Tipo_4.2.C_Proyectos_orientados_a_la_promoción_del_turismo_accesible_en_destinos_y_atractivos_turísticos_Dotaciones_o_Beneficios</t>
  </si>
  <si>
    <t>Tipo_4.2.D_Estrategias_de_promoción_para_el_desarrollo_del_turismo_social_en_Colombia_Dotaciones_o_Beneficios</t>
  </si>
  <si>
    <t>Tipo_5.1.A_Financiación_de_programas_de_mitigación_de_impacto_de_situaciones_de_emergencia_Dotaciones_o_Beneficios</t>
  </si>
  <si>
    <t>Inscripción_académica</t>
  </si>
  <si>
    <t>Esquemas_de_Financiamiento</t>
  </si>
  <si>
    <t>Incentivos_de_concursos_desarrollados_por_MinCIT</t>
  </si>
  <si>
    <t>Membresías_suscripciones_o_afiliaciones</t>
  </si>
  <si>
    <t>Pólizas</t>
  </si>
  <si>
    <t>Tipo_1.1.A_Levantamiento_o_actualización_de_inventarios_de_atractivos_turísticos_Pólizas</t>
  </si>
  <si>
    <t>Tipo_1.1.B_Diseño_de_metodologías_para_la_planificación_y_la_gestión_del_turismo_Pólizas</t>
  </si>
  <si>
    <t>Tipo_1.1.C_Implementación_de_metodologías_para_la_planificación_y_la_gestión_del_turismo_en_los_territorios_del_país_Pólizas</t>
  </si>
  <si>
    <t>Tipo_1.1.D_Fortalecimientos_de_los_esquemas_de_gobernanza_territoriales_Pólizas</t>
  </si>
  <si>
    <t>Tipo_1.2.A_Análisis_de_oferta_y_demanda_para_el_diseño_de_productos_y_actividades_turísticas_Pólizas</t>
  </si>
  <si>
    <t>Tipo_1.2.B_Diseño_e_implementación_de_productos_turísticos_Pólizas</t>
  </si>
  <si>
    <t>Tipo_1.2.C_Diseño_e_implementación_de_actividades_turísticas_Pólizas</t>
  </si>
  <si>
    <t>Tipo_1.3.A_Formación_capacitación_y_sensibilización_en_turismo_Pólizas</t>
  </si>
  <si>
    <t>Tipo_1.3.B_Estudios_técnicos_para_la_cualificación_del_capital_humano_en_el_sector_turístico_Pólizas</t>
  </si>
  <si>
    <t>Tipo_1.3.C_Generación_y_gestión_del_conocimiento_en_turismo_Pólizas</t>
  </si>
  <si>
    <t>Tipo_1.3.D_Realización_de_eventos_académicos_con_temáticas_de_turismo_Pólizas</t>
  </si>
  <si>
    <t>Tipo_1.3.E_Jornadas_de_intercambio_de_experiencias_y_lecciones_aprendidas_Pólizas</t>
  </si>
  <si>
    <t>Tipo_1.4.A_Acompañamiento_y_apoyo_técnico_y_financiero_para_mejorar_la_productividad_del_sector_turístico_Pólizas</t>
  </si>
  <si>
    <t>Tipo_1.4.B_Fortalecimiento_de_la_economía_popular_y_comunitaria_del_turismo_Pólizas</t>
  </si>
  <si>
    <t>Tipo_1.4.C_Encadenamiento_productivo_Pólizas</t>
  </si>
  <si>
    <t>Tipo_1.4.D_Esquemas_de_financiamiento_con_tasas_de_interés_reducidas_y_asunción_parcial_del_riesgo_crediticio_Pólizas</t>
  </si>
  <si>
    <t>Tipo_1.5.A_Estrategias_para_el_desarrollo_de_soluciones_sostenibles_del_turismo_Pólizas</t>
  </si>
  <si>
    <t>Tipo_1.5.B_Estrategias_para_el_desarrollo_accesible_del_turismo_Pólizas</t>
  </si>
  <si>
    <t>Tipo_1.5.C_Estudios_para_la_elaboración_actualización_y_o_implementación_de_Normas_en_Turismo_Pólizas</t>
  </si>
  <si>
    <t>Tipo_1.5.D_Implementación_certificación_y_mantenimiento_en_Normas_del_sector_turismo_y_metodologías_para_la_gestión_de_la_calidad_turística_Pólizas</t>
  </si>
  <si>
    <t>Tipo_1.5.E_Mejora_continua_de_los_niveles_de_calidad_y_la_excelencia_turística_Pólizas</t>
  </si>
  <si>
    <t>Tipo_1.5.F_Gestión_para_la_seguridad_turística_y_la_prevención_y_mitigación_de_riesgos_de_los_destinos_Pólizas</t>
  </si>
  <si>
    <t>Tipo_1.6.A_Estudios_técnicos_para_la_innovación_y_transformación_digital_del_sector_Pólizas</t>
  </si>
  <si>
    <t>Tipo_1.6.B_Estrategias_para_mejorar_la_eficiencia_y_el_valor_agregado_de_la_gestión_operación_y_desarrollo_de_actividades_dentro_de_la_cadena_de_valor_del_sector_turismo_Pólizas</t>
  </si>
  <si>
    <t>Tipo_1.7.A_Evaluación_de_resultados_o_de_impacto_de_políticas_planes_programas_y_proyectos_en_el_sector_turismo_Pólizas</t>
  </si>
  <si>
    <t>Tipo_2.1.A_Elaboración_de_estudios_de_prefactibilidad_o_factibilidad_Pólizas</t>
  </si>
  <si>
    <t>Tipo_2.2.A_Elaboración_de_estudios_o_diseños_de_infraestructura_turística_Pólizas</t>
  </si>
  <si>
    <t>Tipo_2.3.A_Malecones_construidos_y_o_rehabilitados_Pólizas</t>
  </si>
  <si>
    <t>Tipo_2.3.B_Muelles_o_embarcaderos_construidos_y_o_rehabilitados_Pólizas</t>
  </si>
  <si>
    <t>Tipo_2.3.C_Centros_gastronómicos_y_artesanales_construidos_y_o_rehabilitados_Pólizas</t>
  </si>
  <si>
    <t>Tipo_2.3.D_Plazas_construidas_y_o_rehabilitadas_Pólizas</t>
  </si>
  <si>
    <t>Tipo_2.3.E_Parques_construidos_y_o_rehabilitados_Pólizas</t>
  </si>
  <si>
    <t>Tipo_2.3.F_Parques_lineales_o_bulevares_construidos_y_o_rehabilitados_Pólizas</t>
  </si>
  <si>
    <t>Tipo_2.3.G_Senderos_construidos_y_o_rehabilitados_Pólizas</t>
  </si>
  <si>
    <t>Tipo_2.3.H_Ecoparques_turísticos_construidos_y_o_rehabilitados_Pólizas</t>
  </si>
  <si>
    <t>Tipo_2.3.I_Centro_de_convenciones_construidos_y_o_rehabilitados_Pólizas</t>
  </si>
  <si>
    <t>Tipo_2.3.J_Señalización_turística_Pólizas</t>
  </si>
  <si>
    <t>Tipo_2.3.K_Miradores_turísticos_construidos_y_o_rehabilitados_Pólizas</t>
  </si>
  <si>
    <t>Tipo_2.3.L_Otros_Pólizas</t>
  </si>
  <si>
    <t>Tipo_Los_mismos_tipos_de_proyecto_aplicables_a_las_categorías_2.1_2.2_y_2.3_únicamente_para_MinCIT_Pólizas</t>
  </si>
  <si>
    <t>Tipo_2.5.A_Desarrollo_de_reparaciones_locativas_Pólizas</t>
  </si>
  <si>
    <t>Tipo_2.6.A_Estímulos_para_la_implementación_de_soluciones_para_la_planta_turística_pública_o_privada_Pólizas</t>
  </si>
  <si>
    <t>Tipo_3.1.A_Estudios_y_encuestas_para_la_identificación_de_tendencias_del_mercado_y_el_desarrollo_del_sector_turístico_Pólizas</t>
  </si>
  <si>
    <t>Tipo_3.1.B_Estudios_de_análisis_económicos_y_financieros_de_mercados_en_el_sector_turismo_Pólizas</t>
  </si>
  <si>
    <t>Tipo_3.1.C_Evaluación_de_conceptos_de_campaña_Pólizas</t>
  </si>
  <si>
    <t>Tipo_3.2.A_Diseño_de_marca_y_o_conceptualización_para_promocionar_atractivos_experiencias_o_destinos_turísticos_Pólizas</t>
  </si>
  <si>
    <t>Tipo_3.3.A_Organización_de_ferias_y_fiestas_regionales_Pólizas</t>
  </si>
  <si>
    <t>Tipo_3.3.B_Eventos_para_la_promoción_de_atractivos_productos_rutas_experiencias_y_o_destinos_turísticos_Pólizas</t>
  </si>
  <si>
    <t>Tipo_3.3.C_Participación_en_eventos_Pólizas</t>
  </si>
  <si>
    <t>Tipo_3.4.A_Estrategias_de_publicidad_ATL_Pólizas</t>
  </si>
  <si>
    <t>Tipo_3.4.B_Estrategias_de_publicidad_y_promoción_BTL_Pólizas</t>
  </si>
  <si>
    <t>Tipo_3.4.C_Misiones_comerciales_Pólizas</t>
  </si>
  <si>
    <t>Tipo_3.4.D_Viajes_de_familiarización_Pólizas</t>
  </si>
  <si>
    <t>Tipo_3.4.E_Diseño_y_producción_de_material_promocional_o_POP_Pólizas</t>
  </si>
  <si>
    <t>Tipo_3.5.A_Participación_en_eventos_internacionales_de_interés_para_Colombia_Pólizas</t>
  </si>
  <si>
    <t>Tipo_3.5.B_Eventos_para_la_promoción_de_atractivos_productos_rutas_experiencias_y_o_destinos_turísticos_Pólizas</t>
  </si>
  <si>
    <t>Tipo_3.5.C_Participación_en_eventos_Pólizas</t>
  </si>
  <si>
    <t>Tipo_3.5.D_Estrategias_de_publicidad_y_promoción_ATL_Pólizas</t>
  </si>
  <si>
    <t>Tipo_3.5.E_Estrategias_de_publicidad_y_promoción_BTL_Pólizas</t>
  </si>
  <si>
    <t>Tipo_3.5.F_Viajes_de_familiarización_Pólizas</t>
  </si>
  <si>
    <t>Tipo_3.5.G_Ruedas_de_negocio_misiones_comerciales_y_workshops_para_la_promoción_turística_Pólizas</t>
  </si>
  <si>
    <t>Tipo_3.5.H_Producción_de_material_promocional_o_POP_Pólizas</t>
  </si>
  <si>
    <t>Tipo_4.1.A_Estrategia_Nacional_de_Prevención_de_la_Explotación_Sexual_Comercial_de_Niñas_Niños_y_Adolescentes_ESCNNA_Pólizas</t>
  </si>
  <si>
    <t>Tipo_4.1.B_Estrategias_para_la_prevención_de_la_trata_de_personas_en_Colombia_Pólizas</t>
  </si>
  <si>
    <t>Tipo_4.1.C_Prevención_del_consumo_de_sustancias_psicoactivas_y_el_microtráfico_en_las_zonas_de_desarrollo_turístico_Pólizas</t>
  </si>
  <si>
    <t>Tipo_4.1.D_Proyectos_relacionados_con_la_implementación_de_programas_de_seguridad_turística_y_la_protección_de_los_derechos_y_deberes_de_los_turistas_y_prestadores_de_servicios_turísticos_Pólizas</t>
  </si>
  <si>
    <t>Tipo_4.1.E_Estrategias_que_promuevan_el_turismo_sostenible_Pólizas</t>
  </si>
  <si>
    <t>Tipo_4.1.F_Protección_del_bienestar_animal_Pólizas</t>
  </si>
  <si>
    <t>Tipo_4.1.G_Prevención_del_tráfico_de_flora_y_fauna_Pólizas</t>
  </si>
  <si>
    <t>Tipo_4.1.H_Proyectos_que_promuevan_prácticas_de_comercio_justo_Pólizas</t>
  </si>
  <si>
    <t>Tipo_4.1.I_Protección_del_Patrimonio_Cultural_Pólizas</t>
  </si>
  <si>
    <t>Tipo_4.1.I_Otro_tipo_de_proyectos_que_mitiguen_efectos_negativos_y_promuevan_el_desarrollo_responsable_del_turismo_Pólizas</t>
  </si>
  <si>
    <t>Tipo_4.2.A__Operación_de_programas_que_faciliten_la_realización_de_actividades_turísticas_a_grupos_poblacionales_específicos_entre_ellos_el_programa_de_Tarjeta_Joven_y_Mi_primer_viaje_Pólizas</t>
  </si>
  <si>
    <t>Tipo_4.2.B_Estímulos_para_actores_de_la_economía_popular_relacionados_con_la_cadena_de_valor_del_turismo_Pólizas</t>
  </si>
  <si>
    <t>Tipo_4.2.C_Proyectos_orientados_a_la_promoción_del_turismo_accesible_en_destinos_y_atractivos_turísticos_Pólizas</t>
  </si>
  <si>
    <t>Tipo_4.2.D_Estrategias_de_promoción_para_el_desarrollo_del_turismo_social_en_Colombia_Pólizas</t>
  </si>
  <si>
    <t>Tipo_5.1.A_Financiación_de_programas_de_mitigación_de_impacto_de_situaciones_de_emergencia_Pólizas</t>
  </si>
  <si>
    <t>Tipo_1.1.A_Levantamiento_o_actualización_de_inventarios_de_atractivos_turísticos_Otros</t>
  </si>
  <si>
    <t>Tipo_1.1.B_Diseño_de_metodologías_para_la_planificación_y_la_gestión_del_turismo_Otros</t>
  </si>
  <si>
    <t>Tipo_1.1.C_Implementación_de_metodologías_para_la_planificación_y_la_gestión_del_turismo_en_los_territorios_del_país_Otros</t>
  </si>
  <si>
    <t>Tipo_1.1.D_Fortalecimientos_de_los_esquemas_de_gobernanza_territoriales_Otros</t>
  </si>
  <si>
    <t>Tipo_1.2.A_Análisis_de_oferta_y_demanda_para_el_diseño_de_productos_y_actividades_turísticas_Otros</t>
  </si>
  <si>
    <t>Tipo_1.2.B_Diseño_e_implementación_de_productos_turísticos_Otros</t>
  </si>
  <si>
    <t>Tipo_1.2.C_Diseño_e_implementación_de_actividades_turísticas_Otros</t>
  </si>
  <si>
    <t>Tipo_1.3.A_Formación_capacitación_y_sensibilización_en_turismo_Otros</t>
  </si>
  <si>
    <t>Tipo_1.3.B_Estudios_técnicos_para_la_cualificación_del_capital_humano_en_el_sector_turístico_Otros</t>
  </si>
  <si>
    <t>Tipo_1.3.C_Generación_y_gestión_del_conocimiento_en_turismo_Otros</t>
  </si>
  <si>
    <t>Tipo_1.3.D_Realización_de_eventos_académicos_con_temáticas_de_turismo_Otros</t>
  </si>
  <si>
    <t>Tipo_1.3.E_Jornadas_de_intercambio_de_experiencias_y_lecciones_aprendidas_Otros</t>
  </si>
  <si>
    <t>Tipo_1.4.A_Acompañamiento_y_apoyo_técnico_y_financiero_para_mejorar_la_productividad_del_sector_turístico_Otros</t>
  </si>
  <si>
    <t>Tipo_1.4.B_Fortalecimiento_de_la_economía_popular_y_comunitaria_del_turismo_Otros</t>
  </si>
  <si>
    <t>Tipo_1.4.C_Encadenamiento_productivo_Otros</t>
  </si>
  <si>
    <t>Tipo_1.4.D_Esquemas_de_financiamiento_con_tasas_de_interés_reducidas_y_asunción_parcial_del_riesgo_crediticio_Otros</t>
  </si>
  <si>
    <t>Tipo_1.5.A_Estrategias_para_el_desarrollo_de_soluciones_sostenibles_del_turismo_Otros</t>
  </si>
  <si>
    <t>Tipo_1.5.B_Estrategias_para_el_desarrollo_accesible_del_turismo_Otros</t>
  </si>
  <si>
    <t>Tipo_1.5.C_Estudios_para_la_elaboración_actualización_y_o_implementación_de_Normas_en_Turismo_Otros</t>
  </si>
  <si>
    <t>Tipo_1.5.D_Implementación_certificación_y_mantenimiento_en_Normas_del_sector_turismo_y_metodologías_para_la_gestión_de_la_calidad_turística_Otros</t>
  </si>
  <si>
    <t>Tipo_1.5.E_Mejora_continua_de_los_niveles_de_calidad_y_la_excelencia_turística_Otros</t>
  </si>
  <si>
    <t>Tipo_1.5.F_Gestión_para_la_seguridad_turística_y_la_prevención_y_mitigación_de_riesgos_de_los_destinos_Otros</t>
  </si>
  <si>
    <t>Tipo_1.6.A_Estudios_técnicos_para_la_innovación_y_transformación_digital_del_sector_Otros</t>
  </si>
  <si>
    <t>Tipo_1.6.B_Estrategias_para_mejorar_la_eficiencia_y_el_valor_agregado_de_la_gestión_operación_y_desarrollo_de_actividades_dentro_de_la_cadena_de_valor_del_sector_turismo_Otros</t>
  </si>
  <si>
    <t>Tipo_1.7.A_Evaluación_de_resultados_o_de_impacto_de_políticas_planes_programas_y_proyectos_en_el_sector_turismo_Otros</t>
  </si>
  <si>
    <t>Tipo_2.1.A_Elaboración_de_estudios_de_prefactibilidad_o_factibilidad_Otros</t>
  </si>
  <si>
    <t>Tipo_2.2.A_Elaboración_de_estudios_o_diseños_de_infraestructura_turística_Otros</t>
  </si>
  <si>
    <t>Tipo_2.3.A_Malecones_construidos_y_o_rehabilitados_Otros</t>
  </si>
  <si>
    <t>Tipo_2.3.B_Muelles_o_embarcaderos_construidos_y_o_rehabilitados_Otros</t>
  </si>
  <si>
    <t>Tipo_2.3.C_Centros_gastronómicos_y_artesanales_construidos_y_o_rehabilitados_Otros</t>
  </si>
  <si>
    <t>Tipo_2.3.D_Plazas_construidas_y_o_rehabilitadas_Otros</t>
  </si>
  <si>
    <t>Tipo_2.3.E_Parques_construidos_y_o_rehabilitados_Otros</t>
  </si>
  <si>
    <t>Tipo_2.3.F_Parques_lineales_o_bulevares_construidos_y_o_rehabilitados_Otros</t>
  </si>
  <si>
    <t>Tipo_2.3.G_Senderos_construidos_y_o_rehabilitados_Otros</t>
  </si>
  <si>
    <t>Tipo_2.3.H_Ecoparques_turísticos_construidos_y_o_rehabilitados_Otros</t>
  </si>
  <si>
    <t>Tipo_2.3.I_Centro_de_convenciones_construidos_y_o_rehabilitados_Otros</t>
  </si>
  <si>
    <t>Tipo_2.3.J_Señalización_turística_Otros</t>
  </si>
  <si>
    <t>Tipo_2.3.K_Miradores_turísticos_construidos_y_o_rehabilitados_Otros</t>
  </si>
  <si>
    <t>Tipo_2.3.L_Otros_Otros</t>
  </si>
  <si>
    <t>Tipo_Los_mismos_tipos_de_proyecto_aplicables_a_las_categorías_2.1_2.2_y_2.3_únicamente_para_MinCIT_Otros</t>
  </si>
  <si>
    <t>Tipo_2.5.A_Desarrollo_de_reparaciones_locativas_Otros</t>
  </si>
  <si>
    <t>Tipo_2.6.A_Estímulos_para_la_implementación_de_soluciones_para_la_planta_turística_pública_o_privada_Otros</t>
  </si>
  <si>
    <t>Tipo_3.1.A_Estudios_y_encuestas_para_la_identificación_de_tendencias_del_mercado_y_el_desarrollo_del_sector_turístico_Otros</t>
  </si>
  <si>
    <t>Tipo_3.1.B_Estudios_de_análisis_económicos_y_financieros_de_mercados_en_el_sector_turismo_Otros</t>
  </si>
  <si>
    <t>Tipo_3.1.C_Evaluación_de_conceptos_de_campaña_Otros</t>
  </si>
  <si>
    <t>Tipo_3.2.A_Diseño_de_marca_y_o_conceptualización_para_promocionar_atractivos_experiencias_o_destinos_turísticos_Otros</t>
  </si>
  <si>
    <t>Tipo_3.3.A_Organización_de_ferias_y_fiestas_regionales_Otros</t>
  </si>
  <si>
    <t>Tipo_3.3.B_Eventos_para_la_promoción_de_atractivos_productos_rutas_experiencias_y_o_destinos_turísticos_Otros</t>
  </si>
  <si>
    <t>Tipo_3.3.C_Participación_en_eventos_Otros</t>
  </si>
  <si>
    <t>Tipo_3.4.A_Estrategias_de_publicidad_ATL_Otros</t>
  </si>
  <si>
    <t>Tipo_3.4.B_Estrategias_de_publicidad_y_promoción_BTL_Otros</t>
  </si>
  <si>
    <t>Tipo_3.4.C_Misiones_comerciales_Otros</t>
  </si>
  <si>
    <t>Tipo_3.4.D_Viajes_de_familiarización_Otros</t>
  </si>
  <si>
    <t>Tipo_3.4.E_Diseño_y_producción_de_material_promocional_o_POP_Otros</t>
  </si>
  <si>
    <t>Tipo_3.5.A_Participación_en_eventos_internacionales_de_interés_para_Colombia_Otros</t>
  </si>
  <si>
    <t>Tipo_3.5.B_Eventos_para_la_promoción_de_atractivos_productos_rutas_experiencias_y_o_destinos_turísticos_Otros</t>
  </si>
  <si>
    <t>Tipo_3.5.C_Participación_en_eventos_Otros</t>
  </si>
  <si>
    <t>Tipo_3.5.D_Estrategias_de_publicidad_y_promoción_ATL_Otros</t>
  </si>
  <si>
    <t>Tipo_3.5.E_Estrategias_de_publicidad_y_promoción_BTL_Otros</t>
  </si>
  <si>
    <t>Tipo_3.5.F_Viajes_de_familiarización_Otros</t>
  </si>
  <si>
    <t>Tipo_3.5.G_Ruedas_de_negocio_misiones_comerciales_y_workshops_para_la_promoción_turística_Otros</t>
  </si>
  <si>
    <t>Tipo_3.5.H_Producción_de_material_promocional_o_POP_Otros</t>
  </si>
  <si>
    <t>Tipo_4.1.A_Estrategia_Nacional_de_Prevención_de_la_Explotación_Sexual_Comercial_de_Niñas_Niños_y_Adolescentes_ESCNNA_Otros</t>
  </si>
  <si>
    <t>Tipo_4.1.B_Estrategias_para_la_prevención_de_la_trata_de_personas_en_Colombia_Otros</t>
  </si>
  <si>
    <t>Tipo_4.1.C_Prevención_del_consumo_de_sustancias_psicoactivas_y_el_microtráfico_en_las_zonas_de_desarrollo_turístico_Otros</t>
  </si>
  <si>
    <t>Tipo_4.1.D_Proyectos_relacionados_con_la_implementación_de_programas_de_seguridad_turística_y_la_protección_de_los_derechos_y_deberes_de_los_turistas_y_prestadores_de_servicios_turísticos_Otros</t>
  </si>
  <si>
    <t>Tipo_4.1.E_Estrategias_que_promuevan_el_turismo_sostenible_Otros</t>
  </si>
  <si>
    <t>Tipo_4.1.F_Protección_del_bienestar_animal_Otros</t>
  </si>
  <si>
    <t>Tipo_4.1.G_Prevención_del_tráfico_de_flora_y_fauna_Otros</t>
  </si>
  <si>
    <t>Tipo_4.1.H_Proyectos_que_promuevan_prácticas_de_comercio_justo_Otros</t>
  </si>
  <si>
    <t>Tipo_4.1.I_Protección_del_Patrimonio_Cultural_Otros</t>
  </si>
  <si>
    <t>Tipo_4.1.I_Otro_tipo_de_proyectos_que_mitiguen_efectos_negativos_y_promuevan_el_desarrollo_responsable_del_turismo_Otros</t>
  </si>
  <si>
    <t>Tipo_4.2.A__Operación_de_programas_que_faciliten_la_realización_de_actividades_turísticas_a_grupos_poblacionales_específicos_entre_ellos_el_programa_de_Tarjeta_Joven_y_Mi_primer_viaje_Otros</t>
  </si>
  <si>
    <t>Tipo_4.2.B_Estímulos_para_actores_de_la_economía_popular_relacionados_con_la_cadena_de_valor_del_turismo_Otros</t>
  </si>
  <si>
    <t>Tipo_4.2.C_Proyectos_orientados_a_la_promoción_del_turismo_accesible_en_destinos_y_atractivos_turísticos_Otros</t>
  </si>
  <si>
    <t>Tipo_4.2.D_Estrategias_de_promoción_para_el_desarrollo_del_turismo_social_en_Colombia_Otros</t>
  </si>
  <si>
    <t>Tipo_5.1.A_Financiación_de_programas_de_mitigación_de_impacto_de_situaciones_de_emergencia_Otros</t>
  </si>
  <si>
    <t>Costos y/o gastos directos</t>
  </si>
  <si>
    <t>Tipo_2.3.A_Malecones_construidos_y_o_rehabilitados_Costos_y_o_gastos_directos</t>
  </si>
  <si>
    <t>Tipo_2.3.B_Muelles_o_embarcaderos_construidos_y_o_rehabilitados_Costos_y_o_gastos_directos</t>
  </si>
  <si>
    <t>Tipo_2.3.C_Centros_gastronómicos_y_artesanales_construidos_y_o_rehabilitados_Costos_y_o_gastos_directos</t>
  </si>
  <si>
    <t>Tipo_2.3.D_Plazas_construidas_y_o_rehabilitadas_Costos_y_o_gastos_directos</t>
  </si>
  <si>
    <t>Tipo_2.3.E_Parques_construidos_y_o_rehabilitados_Costos_y_o_gastos_directos</t>
  </si>
  <si>
    <t>Tipo_2.3.F_Parques_lineales_o_bulevares_construidos_y_o_rehabilitados_Costos_y_o_gastos_directos</t>
  </si>
  <si>
    <t>Tipo_2.3.G_Senderos_construidos_y_o_rehabilitados_Costos_y_o_gastos_directos</t>
  </si>
  <si>
    <t>Tipo_2.3.H_Ecoparques_turísticos_construidos_y_o_rehabilitados_Costos_y_o_gastos_directos</t>
  </si>
  <si>
    <t>Tipo_2.3.I_Centro_de_convenciones_construidos_y_o_rehabilitados_Costos_y_o_gastos_directos</t>
  </si>
  <si>
    <t>Tipo_2.3.J_Señalización_turística_Costos_y_o_gastos_directos</t>
  </si>
  <si>
    <t>Tipo_2.3.K_Miradores_turísticos_construidos_y_o_rehabilitados_Costos_y_o_gastos_directos</t>
  </si>
  <si>
    <t>Tipo_2.3.L_Otros_Costos_y_o_gastos_directos</t>
  </si>
  <si>
    <t>Tipo_Los_mismos_tipos_de_proyecto_aplicables_a_las_categorías_2.1_2.2_y_2.3_únicamente_para_MinCIT_Construcción_y_o_mantenimiento_de_Obra</t>
  </si>
  <si>
    <t>Tipo_2.5.A_Desarrollo_de_reparaciones_locativas_Costos_y_o_gastos_directos</t>
  </si>
  <si>
    <t>Tipo_2.6.A_Estímulos_para_la_implementación_de_soluciones_para_la_planta_turística_pública_o_privada_Costos_y_o_gastos_directos</t>
  </si>
  <si>
    <t>Mano_de_obra_no_calificada</t>
  </si>
  <si>
    <t>Mano_de_obra_calificada</t>
  </si>
  <si>
    <t>Maquinaria_y_equipos_para_construcción</t>
  </si>
  <si>
    <t>Materiales_e_insumos_de_construcción</t>
  </si>
  <si>
    <t>Transporte_y_logística_de_obra</t>
  </si>
  <si>
    <t>Costos y/o gastos indirectos</t>
  </si>
  <si>
    <t>Tipo_2.3.A_Malecones_construidos_y_o_rehabilitados_Costos_y_o_gastos_indirectos</t>
  </si>
  <si>
    <t>Tipo_2.3.B_Muelles_o_embarcaderos_construidos_y_o_rehabilitados_Costos_y_o_gastos_indirectos</t>
  </si>
  <si>
    <t>Tipo_2.3.C_Centros_gastronómicos_y_artesanales_construidos_y_o_rehabilitados_Costos_y_o_gastos_indirectos</t>
  </si>
  <si>
    <t>Tipo_2.3.D_Plazas_construidas_y_o_rehabilitadas_Costos_y_o_gastos_indirectos</t>
  </si>
  <si>
    <t>Tipo_2.3.E_Parques_construidos_y_o_rehabilitados_Costos_y_o_gastos_indirectos</t>
  </si>
  <si>
    <t>Tipo_2.3.F_Parques_lineales_o_bulevares_construidos_y_o_rehabilitados_Costos_y_o_gastos_indirectos</t>
  </si>
  <si>
    <t>Tipo_2.3.G_Senderos_construidos_y_o_rehabilitados_Costos_y_o_gastos_indirectos</t>
  </si>
  <si>
    <t>Tipo_2.3.H_Ecoparques_turísticos_construidos_y_o_rehabilitados_Costos_y_o_gastos_indirectos</t>
  </si>
  <si>
    <t>Tipo_2.3.I_Centro_de_convenciones_construidos_y_o_rehabilitados_Costos_y_o_gastos_indirectos</t>
  </si>
  <si>
    <t>Tipo_2.3.J_Señalización_turística_Costos_y_o_gastos_indirectos</t>
  </si>
  <si>
    <t>Tipo_2.3.K_Miradores_turísticos_construidos_y_o_rehabilitados_Costos_y_o_gastos_indirectos</t>
  </si>
  <si>
    <t>Tipo_2.3.L_Otros_Costos_y_o_gastos_indirectos</t>
  </si>
  <si>
    <t>Tipo_2.5.A_Desarrollo_de_reparaciones_locativas_Costos_y_o_gastos_indirectos</t>
  </si>
  <si>
    <t>Tipo_2.6.A_Estímulos_para_la_implementación_de_soluciones_para_la_planta_turística_pública_o_privada_Costos_y_o_gastos_indirectos</t>
  </si>
  <si>
    <t>Servicios_provisionales_de_obra_agua_energía_etc</t>
  </si>
  <si>
    <t>Tipo_2.3.A_Malecones_construidos_y_o_rehabilitados_Equipos_y_activos_del_proyecto</t>
  </si>
  <si>
    <t>Tipo_2.3.B_Muelles_o_embarcaderos_construidos_y_o_rehabilitados_Equipos_y_activos_del_proyecto</t>
  </si>
  <si>
    <t>Tipo_2.3.C_Centros_gastronómicos_y_artesanales_construidos_y_o_rehabilitados_Equipos_y_activos_del_proyecto</t>
  </si>
  <si>
    <t>Tipo_2.3.D_Plazas_construidas_y_o_rehabilitadas_Equipos_y_activos_del_proyecto</t>
  </si>
  <si>
    <t>Tipo_2.3.E_Parques_construidos_y_o_rehabilitados_Equipos_y_activos_del_proyecto</t>
  </si>
  <si>
    <t>Tipo_2.3.F_Parques_lineales_o_bulevares_construidos_y_o_rehabilitados_Equipos_y_activos_del_proyecto</t>
  </si>
  <si>
    <t>Tipo_2.3.G_Senderos_construidos_y_o_rehabilitados_Equipos_y_activos_del_proyecto</t>
  </si>
  <si>
    <t>Tipo_2.3.H_Ecoparques_turísticos_construidos_y_o_rehabilitados_Equipos_y_activos_del_proyecto</t>
  </si>
  <si>
    <t>Tipo_2.3.I_Centro_de_convenciones_construidos_y_o_rehabilitados_Equipos_y_activos_del_proyecto</t>
  </si>
  <si>
    <t>Tipo_2.3.J_Señalización_turística_Equipos_y_activos_del_proyecto</t>
  </si>
  <si>
    <t>Tipo_2.3.K_Miradores_turísticos_construidos_y_o_rehabilitados_Equipos_y_activos_del_proyecto</t>
  </si>
  <si>
    <t>Tipo_2.3.L_Otros_Equipos_y_activos_del_proyecto</t>
  </si>
  <si>
    <t>Tipo_2.5.A_Desarrollo_de_reparaciones_locativas_Equipos_y_activos_del_proyecto</t>
  </si>
  <si>
    <t>Equipos_y_o_maquinaria_para_el_funcionamiento_del_proyecto</t>
  </si>
  <si>
    <t>Tipo_2.3.A_Malecones_construidos_y_o_rehabilitados_Gestión_control_y_cumplimiento</t>
  </si>
  <si>
    <t>Tipo_2.3.B_Muelles_o_embarcaderos_construidos_y_o_rehabilitados_Gestión_control_y_cumplimiento</t>
  </si>
  <si>
    <t>Tipo_2.3.C_Centros_gastronómicos_y_artesanales_construidos_y_o_rehabilitados_Gestión_control_y_cumplimiento</t>
  </si>
  <si>
    <t>Tipo_2.3.D_Plazas_construidas_y_o_rehabilitadas_Gestión_control_y_cumplimiento</t>
  </si>
  <si>
    <t>Tipo_2.3.E_Parques_construidos_y_o_rehabilitados_Gestión_control_y_cumplimiento</t>
  </si>
  <si>
    <t>Tipo_2.3.F_Parques_lineales_o_bulevares_construidos_y_o_rehabilitados_Gestión_control_y_cumplimiento</t>
  </si>
  <si>
    <t>Tipo_2.3.G_Senderos_construidos_y_o_rehabilitados_Gestión_control_y_cumplimiento</t>
  </si>
  <si>
    <t>Tipo_2.3.H_Ecoparques_turísticos_construidos_y_o_rehabilitados_Gestión_control_y_cumplimiento</t>
  </si>
  <si>
    <t>Tipo_2.3.I_Centro_de_convenciones_construidos_y_o_rehabilitados_Gestión_control_y_cumplimiento</t>
  </si>
  <si>
    <t>Tipo_2.3.J_Señalización_turística_Gestión_control_y_cumplimiento</t>
  </si>
  <si>
    <t>Tipo_2.3.K_Miradores_turísticos_construidos_y_o_rehabilitados_Gestión_control_y_cumplimiento</t>
  </si>
  <si>
    <t>Tipo_2.3.L_Otros_Gestión_control_y_cumplimiento</t>
  </si>
  <si>
    <t>Tipo_2.5.A_Desarrollo_de_reparaciones_locativas_Gestión_control_y_cumplimiento</t>
  </si>
  <si>
    <t>Certificaciones_y_o_permisos</t>
  </si>
  <si>
    <t>Interventoría</t>
  </si>
  <si>
    <t>Clase de rubro</t>
  </si>
  <si>
    <t>Tipo_Los_mismos_tipos_de_proyecto_aplicables_a_las_categorías_2.1_2.2_y_2.3_únicamente_para_MinCIT</t>
  </si>
  <si>
    <t>Tipo_4.1.I_Protección_del_Patrimonio_Cultural</t>
  </si>
  <si>
    <t>Rubro x Item</t>
  </si>
  <si>
    <t>Gastos_de_viajes_alimentación_hospedaje_transporte_etc</t>
  </si>
  <si>
    <t>Equipos y activos del proyecto</t>
  </si>
  <si>
    <t>Gestión, control y cumplimiento</t>
  </si>
  <si>
    <t>Costos_y_o_gastos indirectos</t>
  </si>
  <si>
    <t>Analista de investigación</t>
  </si>
  <si>
    <t>Desarrollo de consultorías o estudios mercadeo turístico</t>
  </si>
  <si>
    <t>Almuerzo</t>
  </si>
  <si>
    <t>Baño portátil</t>
  </si>
  <si>
    <t>Ayudas audiovisuales</t>
  </si>
  <si>
    <t>Alquiler recinto m2</t>
  </si>
  <si>
    <t>Cocina y menaje</t>
  </si>
  <si>
    <t xml:space="preserve">Atril </t>
  </si>
  <si>
    <t>Backing m2</t>
  </si>
  <si>
    <t>Iluminación</t>
  </si>
  <si>
    <t xml:space="preserve">Escarapelas </t>
  </si>
  <si>
    <t>Personal de apoyo logístico</t>
  </si>
  <si>
    <t>Streaming</t>
  </si>
  <si>
    <t>Técnica</t>
  </si>
  <si>
    <t>Ambulancia 8h</t>
  </si>
  <si>
    <t>Servicios digitales</t>
  </si>
  <si>
    <t>Servicio de registro</t>
  </si>
  <si>
    <t>Sonido</t>
  </si>
  <si>
    <t>Servicio de traducción simultánea</t>
  </si>
  <si>
    <t>Transporte de materiales o equipos</t>
  </si>
  <si>
    <t>Servicio de video</t>
  </si>
  <si>
    <t>Concepto creativo campaña digital sin incluir piezas</t>
  </si>
  <si>
    <t>Formatos tipo guía impresa en hoja carta, folletos o brochures</t>
  </si>
  <si>
    <t>Pieza digital</t>
  </si>
  <si>
    <t>Publicidad impresa</t>
  </si>
  <si>
    <t>Banners</t>
  </si>
  <si>
    <t>Bodegaje de material promocional</t>
  </si>
  <si>
    <t>Diseño o concepto</t>
  </si>
  <si>
    <t>Activación</t>
  </si>
  <si>
    <t>Desarrollo de páginas web</t>
  </si>
  <si>
    <t>Alimentación : Almuerzos</t>
  </si>
  <si>
    <t>Alimentación : Agua en vaso o embotellada internacional</t>
  </si>
  <si>
    <t>Alimentación : Almuerzo servido con menaje internacional</t>
  </si>
  <si>
    <t>Dotación únicamente para eventos y programas propios del MINCIT</t>
  </si>
  <si>
    <t xml:space="preserve">Inscripción modalidad presencial </t>
  </si>
  <si>
    <t>Honorarios de jurados</t>
  </si>
  <si>
    <t>Afiliaciones</t>
  </si>
  <si>
    <t>Financiación con tasas de interés reducidas , estructuradas a través de Bancóldex o entidades similares.</t>
  </si>
  <si>
    <t>Mano de obra no calificada</t>
  </si>
  <si>
    <t>Mano de obra calificada</t>
  </si>
  <si>
    <t>Maquinaria y equipos para construcción</t>
  </si>
  <si>
    <t>Materiales e insumos de construcción</t>
  </si>
  <si>
    <t>Transporte y logística de obra</t>
  </si>
  <si>
    <t>Servicios provisionales de obra (agua, energía, etc)</t>
  </si>
  <si>
    <t>Equipos y o maquinaria para el funcionamiento del proyecto</t>
  </si>
  <si>
    <t>Certificaciones y/o permisos</t>
  </si>
  <si>
    <t>Desarrollador web</t>
  </si>
  <si>
    <t>Desarrollo de consultorías o estudios para el fortalecimiento de capacidades productivas</t>
  </si>
  <si>
    <t>Cena</t>
  </si>
  <si>
    <t>Lavamanos exterior</t>
  </si>
  <si>
    <t xml:space="preserve">Punto de registro </t>
  </si>
  <si>
    <t>Espacio al aire libre m2</t>
  </si>
  <si>
    <t>Elementos adecuación de área</t>
  </si>
  <si>
    <t>Carpa</t>
  </si>
  <si>
    <t>Personal técnico</t>
  </si>
  <si>
    <t>Servicios en línea</t>
  </si>
  <si>
    <t>Concepto creativo de activación sin incluir piezas</t>
  </si>
  <si>
    <t>Impresión digital</t>
  </si>
  <si>
    <t>Cuñas</t>
  </si>
  <si>
    <t>Distribución de material promocional</t>
  </si>
  <si>
    <t>Locución</t>
  </si>
  <si>
    <t>Campaña Mailing</t>
  </si>
  <si>
    <t xml:space="preserve">Software de uso libre </t>
  </si>
  <si>
    <t>Alimentación : Cenas</t>
  </si>
  <si>
    <t>Alimentación : Almuerzo y cena servida con menaje internacional</t>
  </si>
  <si>
    <t>Inscripción modalidad virtual</t>
  </si>
  <si>
    <t xml:space="preserve">Incentivos  para ganadores </t>
  </si>
  <si>
    <t>Membresías</t>
  </si>
  <si>
    <t>Especialista en Desarrollo Económico y Productivo</t>
  </si>
  <si>
    <t>Desarrollo de consultorías o estudios para proyectos de infraestructura turística</t>
  </si>
  <si>
    <t>Desayuno</t>
  </si>
  <si>
    <t xml:space="preserve">Salón </t>
  </si>
  <si>
    <t>Mesa</t>
  </si>
  <si>
    <t xml:space="preserve">Tarima </t>
  </si>
  <si>
    <t>Presentador</t>
  </si>
  <si>
    <t>Alquiler</t>
  </si>
  <si>
    <t>Concepto creativo de campaña general de marca sin incluir piezas</t>
  </si>
  <si>
    <t>Publicidad impresa para estrategias BTL</t>
  </si>
  <si>
    <t>Piezas redes sociales</t>
  </si>
  <si>
    <t>Servicio de mailing</t>
  </si>
  <si>
    <t>Pauta en medios</t>
  </si>
  <si>
    <t>Alimentación : Desayunos</t>
  </si>
  <si>
    <t>Alimentación : Cena servida básica con menaje internacional</t>
  </si>
  <si>
    <t>Matricula programas académicos especializados en turismo</t>
  </si>
  <si>
    <t xml:space="preserve">Suscripciones </t>
  </si>
  <si>
    <t>Gestor de proyecto</t>
  </si>
  <si>
    <t>Desarrollo de consultorías o estudios para realizar evaluaciones de resultados o de impacto</t>
  </si>
  <si>
    <t xml:space="preserve">Estación de café </t>
  </si>
  <si>
    <t>Sala</t>
  </si>
  <si>
    <t>Concepto creativo de evento sin incluir piezas</t>
  </si>
  <si>
    <t>Servicio de telemercadeo para invitaciones, confirmar asistencia o actualizar bases de datos de asistentes</t>
  </si>
  <si>
    <t>Producción</t>
  </si>
  <si>
    <t>Alimentación : Hidratación (botellas de agua)</t>
  </si>
  <si>
    <t>Alimentación : Desayuno servido con menaje internacional</t>
  </si>
  <si>
    <t>Programa internacional presencial en el caso de Misiones de Estudio en el Exterior</t>
  </si>
  <si>
    <t>Programador</t>
  </si>
  <si>
    <t>Desarrollo de consultorías o estudios sobre calidad y seguridad en el turismo</t>
  </si>
  <si>
    <t>Hidratación</t>
  </si>
  <si>
    <t>Silla</t>
  </si>
  <si>
    <t>Concepto creativo de piezas pop, cuñas, videos y/o de comunicación sin incluir piezas</t>
  </si>
  <si>
    <t>Pieza para web</t>
  </si>
  <si>
    <t>Transmisión, instalación o publicación</t>
  </si>
  <si>
    <t>Alimentación : Refrigerios</t>
  </si>
  <si>
    <t>Alimentación : Refrigerio servido con menaje o empacado internacional</t>
  </si>
  <si>
    <t>Registro para programas especializados en turismo</t>
  </si>
  <si>
    <t>Profesional con experiencia en innovación digital</t>
  </si>
  <si>
    <t>Desarrollo de consultorías o estudios sobre el fortalecimiento de capacidades humanas</t>
  </si>
  <si>
    <t>Refrigerio</t>
  </si>
  <si>
    <t>Concepto creativo y diseño de material educativo</t>
  </si>
  <si>
    <t>Alojamiento : Acomodación individual con desayuno incluido</t>
  </si>
  <si>
    <t>Alojamiento : Acomodación individual internacional</t>
  </si>
  <si>
    <t>Profesional con experiencia en la creación y desarrollo de productos turísticos</t>
  </si>
  <si>
    <t>Desarrollo de consultorías o estudios sobre gestión de destinos turísticos</t>
  </si>
  <si>
    <t>Concepto creativo y diseño de material técnico</t>
  </si>
  <si>
    <t>Alojamiento : Acomodación individual sin desayuno</t>
  </si>
  <si>
    <t>Transporte : Servicio de transporte fluvial internacional</t>
  </si>
  <si>
    <t>Profesional con experiencia en la evaluación de resultados e impacto de políticas, planes, programas y proyectos</t>
  </si>
  <si>
    <t>Desarrollo de consultorías o estudios sobre innovación y transformación digital en turismo</t>
  </si>
  <si>
    <t xml:space="preserve">Asistencia médica : Servicio con cubrimiento de asistencia médica durante el viaje de una persona nacional </t>
  </si>
  <si>
    <t>Otros : Gastos Operativos  y/o administrativos de eventos internacionales</t>
  </si>
  <si>
    <t>Transporte : Traslado aéreo - Dos trayectos (ida y vuelta, con o sin escalas)</t>
  </si>
  <si>
    <t>Transporte : Servicio de transporte terrestre internacional</t>
  </si>
  <si>
    <t>Profesional con experiencia en la investigación aplicada al turismo</t>
  </si>
  <si>
    <t>Desarrollo de consultorías o estudios sobre la accesibilidad y sostenibilidad en el turismo</t>
  </si>
  <si>
    <t xml:space="preserve">Otros : Servicio con cubrimiento de asistencia médica durante el viaje de una persona internacional </t>
  </si>
  <si>
    <t>Transporte : Traslado aéreo - Un trayecto (con o sin escalas)</t>
  </si>
  <si>
    <t>Otros : Acceso a atractivos turísticos</t>
  </si>
  <si>
    <t>Transporte : Vuelo internacional dos trayectos (ida y vuelta, con o sin escalas)</t>
  </si>
  <si>
    <t>Profesional con experiencia en la planificación y gestión de destinos turísticos</t>
  </si>
  <si>
    <t>Desarrollo de consultorías o estudios sobre turismo responsable</t>
  </si>
  <si>
    <t>Transporte : Traslado terrestre en automóvil o campero 4x4</t>
  </si>
  <si>
    <t>Transporte : Vuelo internacional un trayecto (con o sin escalas)</t>
  </si>
  <si>
    <t>Profesional con experiencia en seguridad en el turismo</t>
  </si>
  <si>
    <t>Desarrollo de consultorías, estudios o metodologías sobre planificación turística, diseño de productos turísticos o actividades turísticas</t>
  </si>
  <si>
    <t>Transporte : Traslado en barco</t>
  </si>
  <si>
    <t>Transporte : Traslado terrestre en bus 30 a 40 pasajeros</t>
  </si>
  <si>
    <t>Profesional con experiencia en Transformación Digital</t>
  </si>
  <si>
    <t>Desarrollo de consultorías, estudios o metodologías sobre planificación turística, diseño de productos turísticos o actividades turísticas (todo lo necesario para su realización)</t>
  </si>
  <si>
    <t>Transporte : Traslado en lancha</t>
  </si>
  <si>
    <t>Transporte : Traslado terrestre en minivan 6 pasajeros</t>
  </si>
  <si>
    <t>Profesional con experiencia en accesibilidad</t>
  </si>
  <si>
    <t>Desarrollo de encuesta de amplio alcance</t>
  </si>
  <si>
    <t>Transporte : Traslado terrestre en van hasta 19 pasajeros</t>
  </si>
  <si>
    <t>Profesional con experiencia en la implementación de sistemas de gestión de calidad</t>
  </si>
  <si>
    <t>Transporte : Traslado terrestre en vehículo doble cabina</t>
  </si>
  <si>
    <t>Profesional con experiencia en sostenibilidad turística </t>
  </si>
  <si>
    <t>7.</t>
  </si>
  <si>
    <t>Ubicación/Distribución</t>
  </si>
  <si>
    <t>7.1</t>
  </si>
  <si>
    <t>Desagregación</t>
  </si>
  <si>
    <t>Checklist requisitos</t>
  </si>
  <si>
    <t>8.1</t>
  </si>
  <si>
    <t>Confirmo que anexo el documento requerido</t>
  </si>
  <si>
    <t>Confirmo que cumplo con el requerimiento</t>
  </si>
  <si>
    <t xml:space="preserve">     Contexto de la intervención</t>
  </si>
  <si>
    <t>Tipo de intervención</t>
  </si>
  <si>
    <t>Nombre del programa o proyecto</t>
  </si>
  <si>
    <t>[PROYECTO TIPO - RUEDA DE NEGOCIOS INTERNACIONALES
(Reemplazar esta celda con el nombre específico del proyecto)(Acción o propósito+ Beneficiarios o lugar + Cómo)]</t>
  </si>
  <si>
    <t>En el caso de ser un programa, ¿El programa se ejecutará mediante una o más convocatorias?</t>
  </si>
  <si>
    <t>De aplicar una convocatoria, tenga en cuenta que debe anexar los documentos, bases y soportes de la convocatoria en la sección de "8. Anexos"</t>
  </si>
  <si>
    <r>
      <t xml:space="preserve">A continuación debe seleccionar la línea estratégica, categoría y tipo de proyecto. En la pestaña </t>
    </r>
    <r>
      <rPr>
        <b/>
        <sz val="11"/>
        <color rgb="FFA21984"/>
        <rFont val="Verdana"/>
        <family val="2"/>
      </rPr>
      <t>"Consulta_Proponentes"</t>
    </r>
    <r>
      <rPr>
        <b/>
        <sz val="11"/>
        <rFont val="Verdana"/>
        <family val="2"/>
      </rPr>
      <t xml:space="preserve"> al final de este archivo, podrá consultar una tabla con los tipos de proyecto que pueden ser presentados por cada proponente habilitado</t>
    </r>
  </si>
  <si>
    <t>Nota: La celdas inferiores funcionan correctamente una vez ha seleccionado un tipo de proponente en la hoja de "1. Información, celda C11</t>
  </si>
  <si>
    <t>Línea estratégica</t>
  </si>
  <si>
    <t>Categoría de proyecto</t>
  </si>
  <si>
    <t>Tipo de proyecto</t>
  </si>
  <si>
    <t>&lt;&lt;&lt;&lt;&lt;Si requiere añadir más tipos de proyecto, hacer click en el signo "+" a la izquierda</t>
  </si>
  <si>
    <t>Línea estratégica 2</t>
  </si>
  <si>
    <t>Categoría de proyecto 2</t>
  </si>
  <si>
    <t>Tipo de proyecto 2</t>
  </si>
  <si>
    <t>Línea estratégica 3</t>
  </si>
  <si>
    <t>Categoría de proyecto 3</t>
  </si>
  <si>
    <t>Tipo de proyecto 3</t>
  </si>
  <si>
    <t>Línea estratégica 4</t>
  </si>
  <si>
    <t>Categoría de proyecto 4</t>
  </si>
  <si>
    <t>Tipo de proyecto 4</t>
  </si>
  <si>
    <t>Línea estratégica 5</t>
  </si>
  <si>
    <t>Categoría de proyecto 5</t>
  </si>
  <si>
    <t>Tipo de proyecto 5</t>
  </si>
  <si>
    <t>Línea estratégica 6</t>
  </si>
  <si>
    <t>Categoría de proyecto 6</t>
  </si>
  <si>
    <t>Tipo de proyecto 6</t>
  </si>
  <si>
    <t>Objetivo de  Desarrollo Sostenible</t>
  </si>
  <si>
    <t>Plan Nacional de Desarrollo</t>
  </si>
  <si>
    <t>Transformación del PND</t>
  </si>
  <si>
    <t>Catalizador de la Transformación PND</t>
  </si>
  <si>
    <t>Plan Sectorial de Turismo</t>
  </si>
  <si>
    <t>Eje Estratégico</t>
  </si>
  <si>
    <t>Indicador del Eje</t>
  </si>
  <si>
    <t>Relevancia del proyecto</t>
  </si>
  <si>
    <t>(Indique la relevancia/importancia de la iniciativa. Soporte la justificación con antecedentes del proyecto, estadísticas y características o potencial turístico del destino)</t>
  </si>
  <si>
    <t>Es necesario detallar por qué es importante llevar a cabo la iniciativa, justificar su existencia ante el problema real y alinearlo con las prioridades nacionales y sectoriales. Se debe realizar la descripción desde lo general, que serán los antecedentes hasta lo específico, detallando cual es el potencial turístico del lugar donde se ejecutará el proyecto.
Por ejemplo, se puede hacer referencia cómo una rueda de negocios contribuye al logro del Objetivo de Desarrollo Sostenible (ODS) - Trabajo decente y crecimiento económico, y como este se puede articular con la Política Nacional de Turismo y Plan Sectorial. Asimismo, se puede realizar una breve descripción del impacto esperado para la generación de empleos, formalización empresarial y atracción de ingresos a nivel regional o nacional. Se puede hacer un énfasis especial en que la iniciativa responde a necesidades identificadas en un tipo de turismo.
En resumen, por ejemplo, se podría justificar que la Rueda de Negocios sería el vehículo o impulso estratégico de promoción más eficiente y dirigida para conectar con aliados estratégicos, la oferta turística con la que cuente la región, con los potenciales compradores y ventas a futuro. La idea sería centrarse solo en la necesidad de comercializar y posicionar los atractivos turísticos existentes, entre otros.
Adicionalmente, se debe añadir información que describa el municipio, la historia, datos y descripción de los lugares de turismo que se tengan y su relevancia.</t>
  </si>
  <si>
    <t>Línea</t>
  </si>
  <si>
    <t>Categoría</t>
  </si>
  <si>
    <t>Proponentes habilitados</t>
  </si>
  <si>
    <t>AUXILIAR</t>
  </si>
  <si>
    <t>Instrucción beneficiarios</t>
  </si>
  <si>
    <t>de Proyecto</t>
  </si>
  <si>
    <t>Tipo de Proyecto</t>
  </si>
  <si>
    <t>Tipo_de_Proyecto</t>
  </si>
  <si>
    <t>(1) MINCIT</t>
  </si>
  <si>
    <t xml:space="preserve">(2) Entidades Territoriales </t>
  </si>
  <si>
    <t>(3) Corp. y Fondos</t>
  </si>
  <si>
    <t>(4) Aportantes Contribución Parafiscal</t>
  </si>
  <si>
    <t>(5) Gremios especializados en Turismo</t>
  </si>
  <si>
    <t>(6) Burós</t>
  </si>
  <si>
    <t>(7) Cámaras de Comercio</t>
  </si>
  <si>
    <t>Gastos_de_viajes_(alimentación_hospedaje_transporte_etc)</t>
  </si>
  <si>
    <t>Construcción_y_o_mantenimiento_de_Obra</t>
  </si>
  <si>
    <t>Apoyo_administrativo</t>
  </si>
  <si>
    <t>Profesional</t>
  </si>
  <si>
    <t>Alquiler_de_Mobiliario</t>
  </si>
  <si>
    <t>Plataforma_digital_</t>
  </si>
  <si>
    <t>Servicios_digitales_</t>
  </si>
  <si>
    <t>Stands</t>
  </si>
  <si>
    <t>Diseño</t>
  </si>
  <si>
    <t>G7.__Misiones_Estudio_Nacionales</t>
  </si>
  <si>
    <t>Membresías,_suscripciones_o_afiliaciones</t>
  </si>
  <si>
    <t>Impuestos</t>
  </si>
  <si>
    <t>Costos_administrativos_(papelería,_alquiler_de_oficina_temporal,_seguros,_comunicaciones,_servicios_domiciliarios,_entre_otros.)</t>
  </si>
  <si>
    <t>Equipos_para_funcionamiento_del_proyecto</t>
  </si>
  <si>
    <t>Servicios_provisionales_de_obra</t>
  </si>
  <si>
    <t>Otros_servicios</t>
  </si>
  <si>
    <t>Certificaciones</t>
  </si>
  <si>
    <t>Otros_gastos_directos</t>
  </si>
  <si>
    <t>Gastos_indirectos</t>
  </si>
  <si>
    <t>1._Eventos_Nacionales</t>
  </si>
  <si>
    <t>2._Eventos_en_el_exterior</t>
  </si>
  <si>
    <t>3._Misiones_Comerciales_a_nivel_nacional</t>
  </si>
  <si>
    <t>4._Ruedas_de_negocio_a_nivel_nacional</t>
  </si>
  <si>
    <t>5._Viajes_de_familiarización</t>
  </si>
  <si>
    <t>6._Reuniones_para_mesas_de_trabajo</t>
  </si>
  <si>
    <t>7.__Misiones_Estudio_Nacionales</t>
  </si>
  <si>
    <t>8._Misiones_de_estudio_en_el_exterior</t>
  </si>
  <si>
    <t>INDICADORES DE PRODUCTO</t>
  </si>
  <si>
    <t>INDICADORES DE RESULTADO</t>
  </si>
  <si>
    <t>Planificación y gestión del turismo</t>
  </si>
  <si>
    <t>1.1.A Levantamiento o actualización de inventarios de atractivos turísticos</t>
  </si>
  <si>
    <t>X</t>
  </si>
  <si>
    <t>Como mínimo debe relacionar los prestadores de servicios turísticos presentes en aquellos destinos para los cuales se realizarán o actualizarán los inventarios</t>
  </si>
  <si>
    <t>1.1.B Diseño de metodologías para la planificación y la gestión del turismo</t>
  </si>
  <si>
    <t>Como mínimo debe relacionar los actores a los cuales se socializarán la(s) metodología(s) diseñada(s)</t>
  </si>
  <si>
    <t/>
  </si>
  <si>
    <t>Percepción de una muestra representativa de los potenciales beneficiados por la metodología diseñada, en una escala de 1 a 5,  respecto a la calidad y potencial de la metodología para generar impactos positivos para actores de la cadena de valor del sector turismo</t>
  </si>
  <si>
    <t>1.1.C Implementación de metodologías para la planificación y la gestión del turismo en los territorios del país</t>
  </si>
  <si>
    <t>Como mínimo debe relacionar los actores a los cuales se brindará capacitación sobre la metodología implementada</t>
  </si>
  <si>
    <t>1.1.D Fortalecimientos de los esquemas de gobernanza territoriales</t>
  </si>
  <si>
    <t>Como mínimo debe relacionar los actores a ser involucrados en el fortalecimiento de los esquemas de gobernanza territoriales, los métodos de intervención, y los objetivos específicos de cada acción.</t>
  </si>
  <si>
    <t>Productos y actividades turísticas</t>
  </si>
  <si>
    <t>1.2.A Análisis de oferta y demanda para el diseño de productos y actividades turísticas</t>
  </si>
  <si>
    <t>Como mínimo debe relacionar los prestadores de servicios turísticos presentes en los destinos para los cuales se realiza el análisis de la demanda</t>
  </si>
  <si>
    <t>1.2.B Diseño e implementación de productos turísticos</t>
  </si>
  <si>
    <t>Como mínimo debe relacionar los prestadores de servicios turísticos beneficiados por los productos diseñados y/o implementados</t>
  </si>
  <si>
    <t>1.2.C Diseño e implementación de actividades turísticas</t>
  </si>
  <si>
    <t>Fortalecimiento de capacidades humanas</t>
  </si>
  <si>
    <t>1.3.A Formación, capacitación y sensibilización en turismo</t>
  </si>
  <si>
    <t>Como mínimo se deben relacionar los actores a capacitar en el marco del proyecto</t>
  </si>
  <si>
    <t>1.3.B Estudios técnicos para la cualificación del capital humano en el sector turístico</t>
  </si>
  <si>
    <t>Como mínimo se deben relacionar los actores del sector turismo involucrados en el estudio</t>
  </si>
  <si>
    <t>1.3.C Generación y gestión del conocimiento en turismo</t>
  </si>
  <si>
    <t>Como mínimo se deben relacionar los actores del sector turismo cualificados, capacitados o involucrados</t>
  </si>
  <si>
    <t>1.3.D Realización de eventos académicos con temáticas de turismo</t>
  </si>
  <si>
    <t>Como mínimo se deben relacionar los actores de la cadena de valor del sector turístico participantes en los eventos académicos realizados</t>
  </si>
  <si>
    <t>1.3.E Jornadas de intercambio de experiencias y lecciones aprendidas</t>
  </si>
  <si>
    <t>Como mínimo se deben reportar los actores involucrados en las jornadas de intercambio de experiencias y lecciones</t>
  </si>
  <si>
    <t>1.4</t>
  </si>
  <si>
    <t>Fortalecimiento de capacidades productivas</t>
  </si>
  <si>
    <t>1.4.A Acompañamiento y apoyo técnico y financiero para mejorar la productividad del sector turístico</t>
  </si>
  <si>
    <t>Como mínimo se deben reportar los prestadores de servicios turísticos involucrados en las jornadas de acompañamiento</t>
  </si>
  <si>
    <t>1.4.B Fortalecimiento de la economía popular y comunitaria del turismo</t>
  </si>
  <si>
    <t>Como mínimo se deben reportar las personas pertenecientes a la economía popular y comunitaria del turismo involucradas en el proyecto</t>
  </si>
  <si>
    <t>1.4.C Encadenamiento productivo</t>
  </si>
  <si>
    <t>Como mínimo relacionar a los prestadores de servicios turísticos involucrados en el proyecto</t>
  </si>
  <si>
    <t>1.4.D Esquemas de financiamiento con tasas de interés reducidas y asunción parcial del riesgo crediticio</t>
  </si>
  <si>
    <t>Como mínimo relacionar a los prestadores de servicios turísticos que se estima accedan a las líneas de crédito</t>
  </si>
  <si>
    <t>1.5</t>
  </si>
  <si>
    <t>Calidad, accesibilidad, sostenibilidad y seguridad seguridad en el turismo</t>
  </si>
  <si>
    <t>1.5.A Estrategias para el desarrollo de soluciones sostenibles del turismo</t>
  </si>
  <si>
    <t>1.5.B Estrategias para el desarrollo accesible del turismo</t>
  </si>
  <si>
    <t>Como mínimo reportar los turistas (visitantes no residentes) y prestadores de servicios turísticos beneficiados</t>
  </si>
  <si>
    <t>1.5.C Estudios para la elaboración, actualización y o implementación de Normas en Turismo</t>
  </si>
  <si>
    <t>Como mínimo reportar los prestadores de servicios turísticos involucrados en la socialización y/o implementación de los productos generados</t>
  </si>
  <si>
    <t>1.5.D Implementación, certificación y mantenimiento en Normas del sector turismo y metodologías para la gestión de la calidad turística</t>
  </si>
  <si>
    <t>Como mínimo reportar los prestadores de servicios turísticos o turistas beneficiados</t>
  </si>
  <si>
    <t>1.5.E Mejora continua de los niveles de calidad y la excelencia turística</t>
  </si>
  <si>
    <t>Como mínimo reportar
prestadores de servicios turísticos involucrados en el proyecto</t>
  </si>
  <si>
    <t>1.5.F Gestión para la seguridad turística y la prevención y mitigación de riesgos de los destinos</t>
  </si>
  <si>
    <t>1.6</t>
  </si>
  <si>
    <t>Innovación y transformación digital en el turismo</t>
  </si>
  <si>
    <t>1.6.A Estudios técnicos para la innovación y transformación digital del sector</t>
  </si>
  <si>
    <t>Como mínimo reportar los prestadores de servicios y/o turistas que pueden ser beneficiados de implementarse los resultados de los estudios realizados</t>
  </si>
  <si>
    <t>1.6.B Estrategias para mejorar la eficiencia y el valor agregado de la gestión, operación y desarrollo de actividades dentro de la cadena de valor del sector turismo</t>
  </si>
  <si>
    <t>Como mínimo reportar los prestadores de servicios turísticos involucrados</t>
  </si>
  <si>
    <t>1.7</t>
  </si>
  <si>
    <t>Evaluación de resultados o de impacto</t>
  </si>
  <si>
    <t>1.7.A Evaluación de resultados o de impacto, de políticas, planes, programas y proyectos en el sector turismo</t>
  </si>
  <si>
    <t>Reportar acorde a los beneficiarios del proyecto para el cual se realiza la evaluación de impacto</t>
  </si>
  <si>
    <t>Estudios de prefactibilidad y factibilidad</t>
  </si>
  <si>
    <t>2.1.A Elaboración de estudios de prefactibilidad o factibilidad</t>
  </si>
  <si>
    <t>Como mínimo reportar la estimación de cuantos turistas y habitantes del territorio anuales se benefiarían si la infructura planeada entrara en operación</t>
  </si>
  <si>
    <t>Estudios y diseños de infraestructura turística</t>
  </si>
  <si>
    <t>2.2.A Elaboración de estudios o diseños de infraestructura turística</t>
  </si>
  <si>
    <t>Construcción de obras de infraestructura turística</t>
  </si>
  <si>
    <t>2.3.A Malecones construidos, y o rehabilitados</t>
  </si>
  <si>
    <t>Como mínimo reportar la estimación de cuantos turistas y habitantes del territorio anuales se beneficiarán una vez la infraestructura entre en operación. Se recomienda incluir prestadores de servicios turísticas si aplican al caso.</t>
  </si>
  <si>
    <t>2.3.B Muelles o embarcaderos construidos, y o rehabilitados</t>
  </si>
  <si>
    <t>2.3.C Centros gastronómicos y artesanales construidos, y o rehabilitados</t>
  </si>
  <si>
    <t>2.3.D Plazas construidas, y o rehabilitadas</t>
  </si>
  <si>
    <t xml:space="preserve"> Plazas construidos</t>
  </si>
  <si>
    <t>2.3.E Parques construidos, y o rehabilitados</t>
  </si>
  <si>
    <t>2.3.F Parques lineales o bulevares construidos, y o rehabilitados</t>
  </si>
  <si>
    <t>2.3.G Senderos construidos, y o rehabilitados</t>
  </si>
  <si>
    <t>2.3.H Ecoparques turísticos construidos y o rehabilitados</t>
  </si>
  <si>
    <t>2.3.I Centro de convenciones construidos, y o rehabilitados</t>
  </si>
  <si>
    <t>2.3.J Señalización turística</t>
  </si>
  <si>
    <t>2.3.K Miradores turísticos construidos, y o rehabilitados</t>
  </si>
  <si>
    <t>2.3.L Otros</t>
  </si>
  <si>
    <t>Proyectos integrales de construcción de obras de infraestructura turística</t>
  </si>
  <si>
    <t>Los mismos tipos de proyecto aplicables a las categorías 2.1, 2.2 y 2.3, únicamente para MinCIT</t>
  </si>
  <si>
    <t>Ejecución de reparaciones locativas y embellecimiento de fachadas</t>
  </si>
  <si>
    <t>2.5.A Desarrollo de reparaciones locativas</t>
  </si>
  <si>
    <t>Como mínimo reportar la estimación de cuantos turistas, habitantes del territorio y/o prestdores de servicios turísticos anuales se beneficiarán una vez se haya realizado la intervención</t>
  </si>
  <si>
    <t>2.6</t>
  </si>
  <si>
    <t>Estímulos para la implementación de soluciones sostenibles para la planta turística</t>
  </si>
  <si>
    <t>2.6.A Estímulos para la implementación de soluciones para la planta turística pública o privada</t>
  </si>
  <si>
    <t>Como mínimo reportar los prestadores de servicios turísticos involucrados en el proyecto</t>
  </si>
  <si>
    <t>Investigación de mercados y análisis sectorial en destinos turísticos</t>
  </si>
  <si>
    <t>3.1.A Estudios y encuestas para la identificación de tendencias del mercado y el desarrollo del sector turístico</t>
  </si>
  <si>
    <t>Como mínimo reportar los
prestadores de servicios turísticos en el área sobre el cual se desarrolla el estudio</t>
  </si>
  <si>
    <t>3.1.B Estudios de análisis económicos y financieros de mercados en el sector turismo</t>
  </si>
  <si>
    <t>Como mínimo reportar los actores pertenecientes al sector de mercado sobre el cual se realiza el estudio</t>
  </si>
  <si>
    <t>3.1.C Evaluación de conceptos de campaña</t>
  </si>
  <si>
    <t>Como mínimo reportar prestadores de servicios turísticos presentes en el territorio cubierto por la campaña</t>
  </si>
  <si>
    <t>3.2</t>
  </si>
  <si>
    <r>
      <t>Diseño de marca o conceptualización de estrategias promocional</t>
    </r>
    <r>
      <rPr>
        <sz val="8"/>
        <color rgb="FF4F81BD"/>
        <rFont val="Verdana"/>
        <family val="2"/>
      </rPr>
      <t>es</t>
    </r>
  </si>
  <si>
    <t>3.2.A Diseño de marca y o conceptualización para promocionar atractivos, experiencias o destinos turísticos</t>
  </si>
  <si>
    <t>Como mínimo reportar prestadores de servicios turísticos presentes en el territorio cubierto por la estrategia de marca diseñada</t>
  </si>
  <si>
    <t>3.3</t>
  </si>
  <si>
    <t>Organización y participación en eventos turísticos o promocionales, nacionales y regionales</t>
  </si>
  <si>
    <t>3.3.A Organización de ferias y fiestas regionales</t>
  </si>
  <si>
    <t>Como mínimo reportar los habitantes del territorio, turistas, prestadores de servicios turísticos, personas pertenecientes a la economía popular e informal del turismo asistentes a la feria</t>
  </si>
  <si>
    <t>3.3.B Eventos para la promoción de atractivos, productos, rutas, experiencias y o destinos turísticos</t>
  </si>
  <si>
    <t>Como mínimo reportar prestadores de servicios turísticos presentes en el territorio promocionado</t>
  </si>
  <si>
    <t>3.3.C Participación en eventos</t>
  </si>
  <si>
    <t>Como mínimo reportar los prestadores de servicios beneficiados</t>
  </si>
  <si>
    <t>3.4</t>
  </si>
  <si>
    <t>Estrategias para la promoción de atractivos, rutas, experiencias y o destinos a nivel nacional y regional</t>
  </si>
  <si>
    <t>3.4.A Estrategias de publicidad ATL</t>
  </si>
  <si>
    <t>3.4.B Estrategias de publicidad y promoción BTL</t>
  </si>
  <si>
    <t>3.4.C Misiones comerciales</t>
  </si>
  <si>
    <t>Mínimo reportar:
Empresas formales de turismo</t>
  </si>
  <si>
    <t>3.4.D Viajes de familiarización</t>
  </si>
  <si>
    <t>Mínimo reportar:
Prestadores de servicios turísticos presentes en las zonas donde se realiza el viaje</t>
  </si>
  <si>
    <t>3.4.E Diseño y producción de material promocional o POP</t>
  </si>
  <si>
    <t>No aplica un tipo de beneficiario mínimo a reportar</t>
  </si>
  <si>
    <t>3.5</t>
  </si>
  <si>
    <t>Estrategias para la promoción de atractivos, productos,  rutas, experiencias y o destinos colombianos a nivel internacional</t>
  </si>
  <si>
    <t>3.5.A Participación en eventos internacionales de interés para Colombia</t>
  </si>
  <si>
    <t>3.5.B Eventos para la promoción de atractivos, productos, rutas, experiencias y o destinos turísticos</t>
  </si>
  <si>
    <t>Mínimo reportar:
Prestadores de servicios turísticos</t>
  </si>
  <si>
    <t>3.5.C Participación en eventos</t>
  </si>
  <si>
    <t>3.5.D Estrategias de publicidad y promoción ATL</t>
  </si>
  <si>
    <t>Al menos uno de los siguientes:
Habitantes del territorio, Turistas, Personas con interacciones por medios digitales, Personas alcanzadas (visitantes) a través de medios digitales</t>
  </si>
  <si>
    <t>3.5.E Estrategias de publicidad y promoción BTL</t>
  </si>
  <si>
    <t>3.5.F Viajes de familiarización</t>
  </si>
  <si>
    <t>3.5.G Ruedas de negocio, misiones comerciales y workshops para la promoción turística</t>
  </si>
  <si>
    <t>3.5.H Producción de material promocional o POP</t>
  </si>
  <si>
    <t>Mínimo reportar:
Prestadores de servicios turísticos
Habitantes del territorio</t>
  </si>
  <si>
    <t>Turismo responsable</t>
  </si>
  <si>
    <t>4.1.A Estrategia Nacional de Prevención de la Explotación Sexual Comercial de Niñas, Niños y Adolescentes ESCNNA</t>
  </si>
  <si>
    <t>Mínimo reportar:
Habitantes del territorio, con enfoque de edad</t>
  </si>
  <si>
    <t>4.1.B Estrategias para la prevención de la trata de personas en Colombia</t>
  </si>
  <si>
    <t>Mínimo reportar:
Habitantes del territorio, con enfoque de género</t>
  </si>
  <si>
    <t>4.1.C Prevención del consumo de sustancias psicoactivas y el microtráfico en las zonas de desarrollo turístico</t>
  </si>
  <si>
    <t>Mínimo reportar:
Habitantes del territorio</t>
  </si>
  <si>
    <t>4.1.D Proyectos relacionados con la implementación de programas de seguridad turística y la protección de los derechos y deberes de los turistas y prestadores de servicios turísticos</t>
  </si>
  <si>
    <t>Mínimo reportar:
Prestadores de servicios turísticos
Turistas</t>
  </si>
  <si>
    <t>4.1.E Estrategias que promuevan el turismo sostenible</t>
  </si>
  <si>
    <t>Alguno de los siguientes:
Prestadores de servicios turísticos
Habitantes del territorio
Turistas</t>
  </si>
  <si>
    <t>4.1.F Protección del bienestar animal</t>
  </si>
  <si>
    <t>4.1.G Prevención del tráfico de flora y fauna</t>
  </si>
  <si>
    <t>4.1.H Proyectos que promuevan prácticas de comercio justo</t>
  </si>
  <si>
    <t>Alguno de los siguientes:
Prestadores de servicios turísticos
Habitantes del territorio
Turistas
Empresas</t>
  </si>
  <si>
    <t>4.1.I Protección del Patrimonio Cultural</t>
  </si>
  <si>
    <r>
      <t>4.1.</t>
    </r>
    <r>
      <rPr>
        <sz val="8"/>
        <color rgb="FFFF0000"/>
        <rFont val="Verdana"/>
        <family val="2"/>
      </rPr>
      <t>J</t>
    </r>
    <r>
      <rPr>
        <sz val="8"/>
        <color theme="1"/>
        <rFont val="Verdana"/>
        <family val="2"/>
      </rPr>
      <t xml:space="preserve"> Otro tipo de proyectos que mitiguen efectos negativos y promuevan el desarrollo responsable del turismo</t>
    </r>
  </si>
  <si>
    <t>Turismo Social</t>
  </si>
  <si>
    <r>
      <t xml:space="preserve">4.2.A </t>
    </r>
    <r>
      <rPr>
        <sz val="10"/>
        <color theme="1"/>
        <rFont val="Verdana"/>
        <family val="2"/>
      </rPr>
      <t xml:space="preserve"> </t>
    </r>
    <r>
      <rPr>
        <sz val="8"/>
        <color theme="1"/>
        <rFont val="Verdana"/>
        <family val="2"/>
      </rPr>
      <t>Operación de programas que faciliten la realización de actividades turísticas a grupos poblacionales específicos, entre ellos el programa de Tarjeta Joven y Mi primer viaje</t>
    </r>
  </si>
  <si>
    <t>Alguno de los siguientes:
Habitantes del territorio
Turistas
con los enfoques que apliquen</t>
  </si>
  <si>
    <t>4.2.B Estímulos para actores de la economía popular relacionados con la cadena de valor del turismo</t>
  </si>
  <si>
    <t>Mínimo reportar:
Personas de la economía  popular</t>
  </si>
  <si>
    <t>4.2.C Proyectos orientados a la promoción del turismo accesible en destinos y atractivos turísticos</t>
  </si>
  <si>
    <t>Mínimo reportar:
Habitantes del territorio
Turistas
con el enfoque de discapacidad</t>
  </si>
  <si>
    <t>4.2.D Estrategias de promoción para el desarrollo del turismo social en Colombia</t>
  </si>
  <si>
    <t>Financiación de programas de mitigación de impacto de situaciones de emergencia</t>
  </si>
  <si>
    <t>5.1.A Financiación de programas de mitigación de impacto de situaciones de emergencia</t>
  </si>
  <si>
    <t>Problema central</t>
  </si>
  <si>
    <t>Campo obligatorio</t>
  </si>
  <si>
    <t>El problema central no es la falta de la solución (por ejemplo, "no hay rueda de negocios"), no describa lo que va a hacer, sino que describa el estado negativo actual que su iniciativa busca revertir. Debe ser único, concreto y formulado como un estado negativo que afecta a la población o sector objetivo. (Diligenciar el área de impacto, municipio, departamento)
Definición Clave: Es una situación negativa existente que padece el sector turismo o los actores beneficiarios en un momento determinado.
Ejemplo; Bajo nivel de comercialización de la oferta turística del  (Nombre del muncipio).</t>
  </si>
  <si>
    <t>Descripción de la situación existente respecto al problema</t>
  </si>
  <si>
    <t>Describa la situación actual que genera el problema central identificado. Puede incluir características del sector o zona de estudio, análisis de los factores que hacen parte del problema, antecedentes, evolución reciente de la situación negativa y demás elementos que permitan caracterizar la situación problema</t>
  </si>
  <si>
    <t>Descripción de la dificultad que aplica de acuerdo con la calidad de proponente. (No se debe incluir la solución).</t>
  </si>
  <si>
    <t>Causas que generan el problema</t>
  </si>
  <si>
    <t>Relacione la causa directa del problema central identificado. Recuerde que las causas identificadas se convertirán en los objetivos específicos de cada uno de los tipos de proyecto.</t>
  </si>
  <si>
    <t>Causas directas:</t>
  </si>
  <si>
    <t>Causas indirectas</t>
  </si>
  <si>
    <t>Considerando el problema central, las causas deben estar definidas para la promoción, distribución y acceso a mercados potenciales.
Ejemplo: Escasez de espacios especifícos para establecer contacto directo y de negociación para la oferta turística de la región/municipio.</t>
  </si>
  <si>
    <t>Débil articulación con el sector turístico a nivel regional y nacional.</t>
  </si>
  <si>
    <t>Limitada capacidad de gestión y organización de los gremios turísticos locales.</t>
  </si>
  <si>
    <t>Nota: El número de causas relacionadas deberá se igual o superior al del número de tipos de proyecto relacionados</t>
  </si>
  <si>
    <t>&lt;&lt;&lt;&lt;&lt;Si requiere añadir más causas, hacer click en el signo "+" a la izquierda</t>
  </si>
  <si>
    <t>4.5</t>
  </si>
  <si>
    <t>5.4</t>
  </si>
  <si>
    <t>5.5</t>
  </si>
  <si>
    <t>6.3</t>
  </si>
  <si>
    <t>6.4</t>
  </si>
  <si>
    <t>6.5</t>
  </si>
  <si>
    <t>Efectos generados por el problema</t>
  </si>
  <si>
    <t>Relacione los efectos directos e indirectos</t>
  </si>
  <si>
    <t>Efectos directos:</t>
  </si>
  <si>
    <t>Efectos indirectos</t>
  </si>
  <si>
    <t>Deficientes oportunidades comerciales generadas para la oferta turística de la región/municipio.</t>
  </si>
  <si>
    <t>Dependencia de canales de venta por medio de plataformas o intermediarios que desconocen la oferta turística de la región/municipio.</t>
  </si>
  <si>
    <t>Bajos ingresos y rentabilidad del sector turístico en la región/municipio.</t>
  </si>
  <si>
    <t>&lt;&lt;&lt;&lt;&lt;Si requiere añadir más efectos, hacer click en el signo "+" a la izquierda</t>
  </si>
  <si>
    <t>Actores involucrados</t>
  </si>
  <si>
    <t>Relacione a las entidades que contribuyen o que realizan alguna gestión necesaria para la ejecución del proyecto</t>
  </si>
  <si>
    <t>Actor</t>
  </si>
  <si>
    <t>Explicar contribución o gestión de la entidad</t>
  </si>
  <si>
    <t>Objetivo General</t>
  </si>
  <si>
    <t>Debe ser claro, medible, alcanzable y consistente con el proyecto que se está formulando. Se recomienda redactar como Acción a Realizar + Objeto + Descripción</t>
  </si>
  <si>
    <t>Fortalecer la capacidad comercial y el posicionamiento de la oferta turística de la región, mediante el desarrollo de una Rueda de Negocios eficiente, para incrementar los ingresos de los oferentes turísticos de la región/municipio.</t>
  </si>
  <si>
    <t>Tipo de proyecto No.1</t>
  </si>
  <si>
    <t>Relacione los beneficiarios de este tipo de este tipo de proyecto. ünicamente escriba en las celdas en gris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</si>
  <si>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ID</t>
  </si>
  <si>
    <t>Tipo de beneficiario</t>
  </si>
  <si>
    <t>Momento en que se benefician</t>
  </si>
  <si>
    <t>Cantidad
Estimada</t>
  </si>
  <si>
    <r>
      <t xml:space="preserve">¿Durante cuánto tiempo se benefician?
</t>
    </r>
    <r>
      <rPr>
        <b/>
        <sz val="11"/>
        <rFont val="Verdana"/>
        <family val="2"/>
      </rPr>
      <t>Ej: 10 meses, 3 días</t>
    </r>
  </si>
  <si>
    <t>Beneficiarios estimados</t>
  </si>
  <si>
    <t>Observaciones adicionales</t>
  </si>
  <si>
    <t>Fuente de información</t>
  </si>
  <si>
    <t>Cantidad</t>
  </si>
  <si>
    <t>Unidad</t>
  </si>
  <si>
    <t>I)</t>
  </si>
  <si>
    <t>Si aplica: [Definir la cantidad de habitantes beneficiados según la población del municipio o departamento que se estiman impactados por el plan]</t>
  </si>
  <si>
    <t xml:space="preserve">Datos registro DANE </t>
  </si>
  <si>
    <t>II)</t>
  </si>
  <si>
    <t>xxx</t>
  </si>
  <si>
    <t>Si aplica: [Establecer aproximados, según el número de visitantes internos y extranjeros]</t>
  </si>
  <si>
    <t xml:space="preserve"> Reportes en los perfiles económicos y comerciales departamentales reportados por MINCIT</t>
  </si>
  <si>
    <t>III)</t>
  </si>
  <si>
    <t>Si aplica: [Definir según lo reportado en el Portal de Datos Abiertos, información de MINCIT, para el Municipio o Departamento]</t>
  </si>
  <si>
    <t>Definir según lo reportado en el Portal de Datos Abiertos, información de MINCIT, para el Municipio/Región</t>
  </si>
  <si>
    <t>IV)</t>
  </si>
  <si>
    <t>Resultado esperado</t>
  </si>
  <si>
    <t>Los resultados indican el cambio en las condiciones de bienestar, cambios en la percepción o generación de conocimiento en los beneficiarios debido a la ejecución del proyecto. Se recomienda incluir sólo un resultado esperado. Tenga en cuenta que las celdas de resultados y productos sólo funcionan correctamente una vez haya incluido un tipo de proponente, y tipo de proyecto en las pestañas anteriores.</t>
  </si>
  <si>
    <t>Si seleccionó "Otro", indique el nombre del resultado esperado personalizado</t>
  </si>
  <si>
    <t>Descripción del resultado esperado</t>
  </si>
  <si>
    <r>
      <t xml:space="preserve">Unidad de medida
</t>
    </r>
    <r>
      <rPr>
        <sz val="8"/>
        <rFont val="Verdana"/>
        <family val="2"/>
      </rPr>
      <t>Ej: Número, Porcentaje etc</t>
    </r>
  </si>
  <si>
    <t>Meta al finalizar el proyecto</t>
  </si>
  <si>
    <t>XXXX</t>
  </si>
  <si>
    <t>Objetivos específicos, productos esperados y actividades</t>
  </si>
  <si>
    <t>Debe relacionar al menos un objetivo específico. Cada objetivo específico debe contar con al menos un producto, y cada producto debe tener al menos una actividad.</t>
  </si>
  <si>
    <t>Objetivo específico No. 1.1</t>
  </si>
  <si>
    <t>(Es un medio para alcanzar el objetivo general y contribuir a la solución del problema. Se recomienda redactar como la expresión en positivo de las causa del problema central). Recuerde que cada objetivo debe responder a una de las causas establecidas en la identificación del problema.</t>
  </si>
  <si>
    <t>Ej: Generar oportunidades de negocio y alianzas estratégicas mediante la participación en ruedas de negocio orientadas al sector turístico internacional.</t>
  </si>
  <si>
    <t>1.1.1</t>
  </si>
  <si>
    <t>Producto esperado No. 1.1.1</t>
  </si>
  <si>
    <t>Elija un producto esperado sugerido. Si ninguno de los otros aplica, coloque "Otro"</t>
  </si>
  <si>
    <t>Producto esperado</t>
  </si>
  <si>
    <t>Si seleccionó "Otro", indique el nombre del producto esperado personalizado</t>
  </si>
  <si>
    <t>Descripción del producto esperado</t>
  </si>
  <si>
    <r>
      <t xml:space="preserve">Unidad de medida 
</t>
    </r>
    <r>
      <rPr>
        <sz val="8"/>
        <rFont val="Verdana"/>
        <family val="2"/>
      </rPr>
      <t>(Ej: Número, Porcentaje etc)</t>
    </r>
  </si>
  <si>
    <t>Ruedas de negocio realizadas</t>
  </si>
  <si>
    <t>Organización y desarrollo de ruedas de negocio orientadas a la articulación entre prestadores turísticos del destino y actores del mercado, con el fin de generar oportunidades de comercialización y acuerdos comerciales.</t>
  </si>
  <si>
    <t>Número</t>
  </si>
  <si>
    <t>Relacione las actividades que realizará para lograr el producto esperado</t>
  </si>
  <si>
    <t>Actividades a ejecutar</t>
  </si>
  <si>
    <t>Fechas estimadas</t>
  </si>
  <si>
    <t>¿Dónde se desarrolla la actividad?</t>
  </si>
  <si>
    <t>Actividad</t>
  </si>
  <si>
    <r>
      <t xml:space="preserve">Fecha inicio </t>
    </r>
    <r>
      <rPr>
        <sz val="9"/>
        <rFont val="Verdana"/>
        <family val="2"/>
      </rPr>
      <t>(DD/MM/AAAA)</t>
    </r>
  </si>
  <si>
    <r>
      <t xml:space="preserve">Fecha fin </t>
    </r>
    <r>
      <rPr>
        <sz val="9"/>
        <rFont val="Verdana"/>
        <family val="2"/>
      </rPr>
      <t>(DD/MM/AAAA)</t>
    </r>
  </si>
  <si>
    <t>Nota: Relacione las actividades en el orden cronológico en que se van a desarrollar</t>
  </si>
  <si>
    <t>Nota: Si no es una actividad o evento a desarrollar presencialmente en los territorios, colocar "No aplica_o_Virtual"</t>
  </si>
  <si>
    <t>1.1.1.1</t>
  </si>
  <si>
    <t>Desarrollar la rueda de negocios, facilitando espacios de encuentro entre prestadores turísticos y actores del mercado para la presentación y negociación de actividades turísticas.</t>
  </si>
  <si>
    <t>1.1.1.2</t>
  </si>
  <si>
    <t>Gestionar la logística necesaria para la participación de los actores en la rueda de negocios, incluyendo convocatoria, desplazamiento, espacios, materiales y coordinación operativa</t>
  </si>
  <si>
    <t>1.1.1.3</t>
  </si>
  <si>
    <t>1.1.1.4</t>
  </si>
  <si>
    <t>1.1.1.5</t>
  </si>
  <si>
    <t>1.1.1.6</t>
  </si>
  <si>
    <t>1.1.1.7</t>
  </si>
  <si>
    <t>1.1.1.8</t>
  </si>
  <si>
    <t>1.1.1.9</t>
  </si>
  <si>
    <t>1.1.1.10</t>
  </si>
  <si>
    <t>1.1.1.11</t>
  </si>
  <si>
    <t>1.1.1.12</t>
  </si>
  <si>
    <t>1.1.1.13</t>
  </si>
  <si>
    <t>1.1.1.14</t>
  </si>
  <si>
    <t>1.1.1.15</t>
  </si>
  <si>
    <t>&lt;&lt;&lt;&lt;&lt;Si requiere añadir más productos esperados, con sus respectivas actividades, hacer click en el signo "+" a la izquierda</t>
  </si>
  <si>
    <t>1.1.2</t>
  </si>
  <si>
    <t>Producto esperado No. 1.1.2</t>
  </si>
  <si>
    <t>1.1.2.1</t>
  </si>
  <si>
    <t>1.1.2.2</t>
  </si>
  <si>
    <t>1.1.2.3</t>
  </si>
  <si>
    <t>1.1.2.4</t>
  </si>
  <si>
    <t>1.1.2.5</t>
  </si>
  <si>
    <t>1.1.2.6</t>
  </si>
  <si>
    <t>1.1.2.7</t>
  </si>
  <si>
    <t>1.1.2.8</t>
  </si>
  <si>
    <t>1.1.2.9</t>
  </si>
  <si>
    <t>1.1.2.10</t>
  </si>
  <si>
    <t>1.1.2.11</t>
  </si>
  <si>
    <t>1.1.2.12</t>
  </si>
  <si>
    <t>1.1.2.13</t>
  </si>
  <si>
    <t>1.1.2.14</t>
  </si>
  <si>
    <t>1.1.2.15</t>
  </si>
  <si>
    <t>&lt;&lt;&lt;&lt;&lt;Si requiere añadir otro objetivo específico, con más productos y actividades, haga click en el signo "+" a la izquierda</t>
  </si>
  <si>
    <t>Objetivo específico No. 1.2</t>
  </si>
  <si>
    <t>1.2.1</t>
  </si>
  <si>
    <t>Producto esperado No. 1.2.1</t>
  </si>
  <si>
    <t>1.2.1.1</t>
  </si>
  <si>
    <t>1.2.1.2</t>
  </si>
  <si>
    <t>1.2.1.3</t>
  </si>
  <si>
    <t>1.2.1.4</t>
  </si>
  <si>
    <t>1.2.1.5</t>
  </si>
  <si>
    <t>1.2.1.6</t>
  </si>
  <si>
    <t>1.2.1.7</t>
  </si>
  <si>
    <t>1.2.1.8</t>
  </si>
  <si>
    <t>1.2.1.9</t>
  </si>
  <si>
    <t>1.2.1.10</t>
  </si>
  <si>
    <t>1.2.1.11</t>
  </si>
  <si>
    <t>1.2.1.12</t>
  </si>
  <si>
    <t>1.2.1.13</t>
  </si>
  <si>
    <t>1.2.1.14</t>
  </si>
  <si>
    <t>1.2.1.15</t>
  </si>
  <si>
    <t>1.2.2</t>
  </si>
  <si>
    <t>Producto esperado No. 1.2.2</t>
  </si>
  <si>
    <t>1.2.2.1</t>
  </si>
  <si>
    <t>1.2.2.2</t>
  </si>
  <si>
    <t>1.2.2.3</t>
  </si>
  <si>
    <t>1.2.2.4</t>
  </si>
  <si>
    <t>1.2.2.5</t>
  </si>
  <si>
    <t>1.2.2.6</t>
  </si>
  <si>
    <t>1.2.2.7</t>
  </si>
  <si>
    <t>1.2.2.8</t>
  </si>
  <si>
    <t>1.2.2.9</t>
  </si>
  <si>
    <t>1.2.2.10</t>
  </si>
  <si>
    <t>1.2.2.11</t>
  </si>
  <si>
    <t>1.2.2.12</t>
  </si>
  <si>
    <t>1.2.2.13</t>
  </si>
  <si>
    <t>1.2.2.14</t>
  </si>
  <si>
    <t>1.2.2.15</t>
  </si>
  <si>
    <t>Sí únicamente ingresó un tipo de proyecto, puede continuar a la siguiente sección. De lo contrario, si ingresó más de un tipo de proyecto (multiproyecto), a continuación podrá habilitar las celdas necesarias para diligenciar la información de beneficiarios, resultados, productos y actividades de cada tipo de proyecto, según aplique.</t>
  </si>
  <si>
    <t>Tipo de proyecto No.2</t>
  </si>
  <si>
    <t>Relacione los beneficiarios de este tipo de este tipo de proyecto.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</si>
  <si>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Los resultados indican el cambio en las condiciones de bienestar, cambios en la percepción o generación de conocimiento en los beneficiarios debido a la ejecución del proyecto. Se recomienda incluir sólo un resultado esperado</t>
  </si>
  <si>
    <t>Objetivo específico No. 2.1</t>
  </si>
  <si>
    <t>2.1.1</t>
  </si>
  <si>
    <t>Producto esperado No. 2.1.1</t>
  </si>
  <si>
    <t>2.1.1.1</t>
  </si>
  <si>
    <t>2.1.1.2</t>
  </si>
  <si>
    <t>2.1.1.3</t>
  </si>
  <si>
    <t>2.1.1.4</t>
  </si>
  <si>
    <t>2.1.1.5</t>
  </si>
  <si>
    <t>2.1.1.6</t>
  </si>
  <si>
    <t>2.1.1.7</t>
  </si>
  <si>
    <t>2.1.1.8</t>
  </si>
  <si>
    <t>2.1.1.9</t>
  </si>
  <si>
    <t>2.1.1.10</t>
  </si>
  <si>
    <t>2.1.1.11</t>
  </si>
  <si>
    <t>2.1.1.12</t>
  </si>
  <si>
    <t>2.1.1.13</t>
  </si>
  <si>
    <t>2.1.1.14</t>
  </si>
  <si>
    <t>2.1.1.15</t>
  </si>
  <si>
    <t>2.1.2</t>
  </si>
  <si>
    <t>Producto esperado No. 2.1.2</t>
  </si>
  <si>
    <t>Nota: Si no es una actividad o evento a desarrollr presencialmente en los territorios, colocar "No aplica"</t>
  </si>
  <si>
    <t>2.1.2.1</t>
  </si>
  <si>
    <t>2.1.2.2</t>
  </si>
  <si>
    <t>2.1.2.3</t>
  </si>
  <si>
    <t>2.1.2.4</t>
  </si>
  <si>
    <t>2.1.2.5</t>
  </si>
  <si>
    <t>2.1.2.6</t>
  </si>
  <si>
    <t>2.1.2.7</t>
  </si>
  <si>
    <t>2.1.2.8</t>
  </si>
  <si>
    <t>2.1.2.9</t>
  </si>
  <si>
    <t>2.1.2.10</t>
  </si>
  <si>
    <t>2.1.2.11</t>
  </si>
  <si>
    <t>2.1.2.12</t>
  </si>
  <si>
    <t>2.1.2.13</t>
  </si>
  <si>
    <t>2.1.2.14</t>
  </si>
  <si>
    <t>2.1.2.15</t>
  </si>
  <si>
    <t>Objetivo específico No. 2.2</t>
  </si>
  <si>
    <t>Relacione el objetivo específico aquí</t>
  </si>
  <si>
    <t>2.2.1</t>
  </si>
  <si>
    <t>Producto esperado No. 2.2.1</t>
  </si>
  <si>
    <t>Nota: Si no es una actividad o evento a desarrollar presencialmente en los territorios, colocar "No aplica"</t>
  </si>
  <si>
    <t>2.2.1.1</t>
  </si>
  <si>
    <t>2.2.1.2</t>
  </si>
  <si>
    <t>2.2.1.3</t>
  </si>
  <si>
    <t>2.2.1.4</t>
  </si>
  <si>
    <t>2.2.1.5</t>
  </si>
  <si>
    <t>2.2.1.6</t>
  </si>
  <si>
    <t>2.2.1.7</t>
  </si>
  <si>
    <t>2.2.1.8</t>
  </si>
  <si>
    <t>2.2.1.9</t>
  </si>
  <si>
    <t>2.2.1.10</t>
  </si>
  <si>
    <t>2.2.1.11</t>
  </si>
  <si>
    <t>2.2.1.12</t>
  </si>
  <si>
    <t>2.2.1.13</t>
  </si>
  <si>
    <t>2.2.1.14</t>
  </si>
  <si>
    <t>2.2.1.15</t>
  </si>
  <si>
    <t>2.2.2</t>
  </si>
  <si>
    <t>Producto esperado No. 2.2.2</t>
  </si>
  <si>
    <t>2.2.2.1</t>
  </si>
  <si>
    <t>2.2.2.2</t>
  </si>
  <si>
    <t>2.2.2.3</t>
  </si>
  <si>
    <t>2.2.2.4</t>
  </si>
  <si>
    <t>2.2.2.5</t>
  </si>
  <si>
    <t>2.2.2.6</t>
  </si>
  <si>
    <t>2.2.2.7</t>
  </si>
  <si>
    <t>2.2.2.8</t>
  </si>
  <si>
    <t>2.2.2.9</t>
  </si>
  <si>
    <t>2.2.2.10</t>
  </si>
  <si>
    <t>2.2.2.11</t>
  </si>
  <si>
    <t>2.2.2.12</t>
  </si>
  <si>
    <t>2.2.2.13</t>
  </si>
  <si>
    <t>2.2.2.14</t>
  </si>
  <si>
    <t>2.2.2.15</t>
  </si>
  <si>
    <t>Tipo de proyecto No.3</t>
  </si>
  <si>
    <t>Objetivo específico No. 3.1</t>
  </si>
  <si>
    <t>3.1.1</t>
  </si>
  <si>
    <t>Producto esperado No. 3.1.1</t>
  </si>
  <si>
    <t>3.1.1.1</t>
  </si>
  <si>
    <t>3.1.1.2</t>
  </si>
  <si>
    <t>3.1.1.3</t>
  </si>
  <si>
    <t>3.1.1.4</t>
  </si>
  <si>
    <t>3.1.1.5</t>
  </si>
  <si>
    <t>3.1.1.6</t>
  </si>
  <si>
    <t>3.1.1.7</t>
  </si>
  <si>
    <t>3.1.1.8</t>
  </si>
  <si>
    <t>3.1.1.9</t>
  </si>
  <si>
    <t>3.1.1.10</t>
  </si>
  <si>
    <t>3.1.1.11</t>
  </si>
  <si>
    <t>3.1.1.12</t>
  </si>
  <si>
    <t>3.1.1.13</t>
  </si>
  <si>
    <t>3.1.1.14</t>
  </si>
  <si>
    <t>3.1.1.15</t>
  </si>
  <si>
    <t>3.1.2</t>
  </si>
  <si>
    <t>Producto esperado No. 3.1.2</t>
  </si>
  <si>
    <t>3.1.2.1</t>
  </si>
  <si>
    <t>3.1.2.2</t>
  </si>
  <si>
    <t>3.1.2.3</t>
  </si>
  <si>
    <t>3.1.2.4</t>
  </si>
  <si>
    <t>3.1.2.5</t>
  </si>
  <si>
    <t>3.1.2.6</t>
  </si>
  <si>
    <t>3.1.2.7</t>
  </si>
  <si>
    <t>3.1.2.8</t>
  </si>
  <si>
    <t>3.1.2.9</t>
  </si>
  <si>
    <t>3.1.2.10</t>
  </si>
  <si>
    <t>3.1.2.11</t>
  </si>
  <si>
    <t>3.1.2.12</t>
  </si>
  <si>
    <t>3.1.2.13</t>
  </si>
  <si>
    <t>3.1.2.14</t>
  </si>
  <si>
    <t>3.1.2.15</t>
  </si>
  <si>
    <t>Objetivo específico No. 3.2</t>
  </si>
  <si>
    <t>3.2.1</t>
  </si>
  <si>
    <t>Producto esperado No. 3.2.1</t>
  </si>
  <si>
    <t>3.2.1.1</t>
  </si>
  <si>
    <t>3.2.1.2</t>
  </si>
  <si>
    <t>3.2.1.3</t>
  </si>
  <si>
    <t>3.2.1.4</t>
  </si>
  <si>
    <t>3.2.1.5</t>
  </si>
  <si>
    <t>3.2.1.6</t>
  </si>
  <si>
    <t>3.2.1.7</t>
  </si>
  <si>
    <t>3.2.1.8</t>
  </si>
  <si>
    <t>3.2.1.9</t>
  </si>
  <si>
    <t>3.2.1.10</t>
  </si>
  <si>
    <t>3.2.1.11</t>
  </si>
  <si>
    <t>3.2.1.12</t>
  </si>
  <si>
    <t>3.2.1.13</t>
  </si>
  <si>
    <t>3.2.1.14</t>
  </si>
  <si>
    <t>3.2.1.15</t>
  </si>
  <si>
    <t>3.2.2</t>
  </si>
  <si>
    <t>Producto esperado No. 3.2.2</t>
  </si>
  <si>
    <t>3.2.2.1</t>
  </si>
  <si>
    <t>3.2.2.2</t>
  </si>
  <si>
    <t>3.2.2.3</t>
  </si>
  <si>
    <t>3.2.2.4</t>
  </si>
  <si>
    <t>3.2.2.5</t>
  </si>
  <si>
    <t>3.2.2.6</t>
  </si>
  <si>
    <t>3.2.2.7</t>
  </si>
  <si>
    <t>3.2.2.8</t>
  </si>
  <si>
    <t>3.2.2.9</t>
  </si>
  <si>
    <t>3.2.2.10</t>
  </si>
  <si>
    <t>3.2.2.11</t>
  </si>
  <si>
    <t>3.2.2.12</t>
  </si>
  <si>
    <t>3.2.2.13</t>
  </si>
  <si>
    <t>3.2.2.14</t>
  </si>
  <si>
    <t>3.2.2.15</t>
  </si>
  <si>
    <t>Tipo de proyecto No. 4</t>
  </si>
  <si>
    <t>Objetivo específico No. 4.1</t>
  </si>
  <si>
    <t>4.1.1</t>
  </si>
  <si>
    <t>Producto esperado No. 4.1.1</t>
  </si>
  <si>
    <t>4.1.1.1</t>
  </si>
  <si>
    <t>4.1.1.2</t>
  </si>
  <si>
    <t>4.1.1.3</t>
  </si>
  <si>
    <t>4.1.1.4</t>
  </si>
  <si>
    <t>4.1.1.5</t>
  </si>
  <si>
    <t>4.1.1.6</t>
  </si>
  <si>
    <t>4.1.1.7</t>
  </si>
  <si>
    <t>4.1.1.8</t>
  </si>
  <si>
    <t>4.1.1.9</t>
  </si>
  <si>
    <t>4.1.1.10</t>
  </si>
  <si>
    <t>4.1.1.11</t>
  </si>
  <si>
    <t>4.1.1.12</t>
  </si>
  <si>
    <t>4.1.1.13</t>
  </si>
  <si>
    <t>4.1.1.14</t>
  </si>
  <si>
    <t>4.1.1.15</t>
  </si>
  <si>
    <t>4.1.2</t>
  </si>
  <si>
    <t>Producto esperado No. 4.1.2</t>
  </si>
  <si>
    <t>4.1.2.1</t>
  </si>
  <si>
    <t>4.1.2.2</t>
  </si>
  <si>
    <t>4.1.2.3</t>
  </si>
  <si>
    <t>4.1.2.4</t>
  </si>
  <si>
    <t>4.1.2.5</t>
  </si>
  <si>
    <t>4.1.2.6</t>
  </si>
  <si>
    <t>4.1.2.7</t>
  </si>
  <si>
    <t>4.1.2.8</t>
  </si>
  <si>
    <t>4.1.2.9</t>
  </si>
  <si>
    <t>4.1.2.10</t>
  </si>
  <si>
    <t>4.1.2.11</t>
  </si>
  <si>
    <t>4.1.2.12</t>
  </si>
  <si>
    <t>4.1.2.13</t>
  </si>
  <si>
    <t>4.1.2.14</t>
  </si>
  <si>
    <t>4.1.2.15</t>
  </si>
  <si>
    <t>Objetivo específico No. 4.2</t>
  </si>
  <si>
    <t>4.2.1</t>
  </si>
  <si>
    <t>Producto esperado No. 4.2.1</t>
  </si>
  <si>
    <t>4.2.1.1</t>
  </si>
  <si>
    <t>4.2.1.2</t>
  </si>
  <si>
    <t>4.2.1.3</t>
  </si>
  <si>
    <t>4.2.1.4</t>
  </si>
  <si>
    <t>4.2.1.5</t>
  </si>
  <si>
    <t>4.2.1.6</t>
  </si>
  <si>
    <t>4.2.1.7</t>
  </si>
  <si>
    <t>4.2.1.8</t>
  </si>
  <si>
    <t>4.2.1.9</t>
  </si>
  <si>
    <t>4.2.1.10</t>
  </si>
  <si>
    <t>4.2.1.11</t>
  </si>
  <si>
    <t>4.2.1.12</t>
  </si>
  <si>
    <t>4.2.1.13</t>
  </si>
  <si>
    <t>4.2.1.14</t>
  </si>
  <si>
    <t>4.2.1.15</t>
  </si>
  <si>
    <t>4.2.2</t>
  </si>
  <si>
    <t>Producto esperado No. 4.2.2</t>
  </si>
  <si>
    <t>4.2.2.1</t>
  </si>
  <si>
    <t>4.2.2.2</t>
  </si>
  <si>
    <t>4.2.2.3</t>
  </si>
  <si>
    <t>4.2.2.4</t>
  </si>
  <si>
    <t>4.2.2.5</t>
  </si>
  <si>
    <t>4.2.2.6</t>
  </si>
  <si>
    <t>4.2.2.7</t>
  </si>
  <si>
    <t>4.2.2.8</t>
  </si>
  <si>
    <t>4.2.2.9</t>
  </si>
  <si>
    <t>4.2.2.10</t>
  </si>
  <si>
    <t>4.2.2.11</t>
  </si>
  <si>
    <t>4.2.2.12</t>
  </si>
  <si>
    <t>4.2.2.13</t>
  </si>
  <si>
    <t>4.2.2.14</t>
  </si>
  <si>
    <t>4.2.2.15</t>
  </si>
  <si>
    <t>Tipo de proyecto No. 5</t>
  </si>
  <si>
    <t>Objetivo específico No. 5.1</t>
  </si>
  <si>
    <t>5.1.1</t>
  </si>
  <si>
    <t>Producto esperado No. 5.1.1</t>
  </si>
  <si>
    <t>5.1.1.1</t>
  </si>
  <si>
    <t>5.1.1.2</t>
  </si>
  <si>
    <t>5.1.1.3</t>
  </si>
  <si>
    <t>5.1.1.4</t>
  </si>
  <si>
    <t>5.1.1.5</t>
  </si>
  <si>
    <t>5.1.1.6</t>
  </si>
  <si>
    <t>5.1.1.7</t>
  </si>
  <si>
    <t>5.1.1.8</t>
  </si>
  <si>
    <t>5.1.1.9</t>
  </si>
  <si>
    <t>5.1.1.10</t>
  </si>
  <si>
    <t>5.1.1.11</t>
  </si>
  <si>
    <t>5.1.1.12</t>
  </si>
  <si>
    <t>5.1.1.13</t>
  </si>
  <si>
    <t>5.1.1.14</t>
  </si>
  <si>
    <t>5.1.1.15</t>
  </si>
  <si>
    <t>5.1.2</t>
  </si>
  <si>
    <t>Producto esperado No. 5.1.2</t>
  </si>
  <si>
    <t>5.1.2.1</t>
  </si>
  <si>
    <t>5.1.2.2</t>
  </si>
  <si>
    <t>5.1.2.3</t>
  </si>
  <si>
    <t>5.1.2.4</t>
  </si>
  <si>
    <t>5.1.2.5</t>
  </si>
  <si>
    <t>5.1.2.6</t>
  </si>
  <si>
    <t>5.1.2.7</t>
  </si>
  <si>
    <t>5.1.2.8</t>
  </si>
  <si>
    <t>5.1.2.9</t>
  </si>
  <si>
    <t>5.1.2.10</t>
  </si>
  <si>
    <t>5.1.2.11</t>
  </si>
  <si>
    <t>5.1.2.12</t>
  </si>
  <si>
    <t>5.1.2.13</t>
  </si>
  <si>
    <t>5.1.2.14</t>
  </si>
  <si>
    <t>5.1.2.15</t>
  </si>
  <si>
    <t>Objetivo específico No. 5.2</t>
  </si>
  <si>
    <t>5.2.1</t>
  </si>
  <si>
    <t>Producto esperado No. 5.2.1</t>
  </si>
  <si>
    <t>5.2.1.1</t>
  </si>
  <si>
    <t>5.2.1.2</t>
  </si>
  <si>
    <t>5.2.1.3</t>
  </si>
  <si>
    <t>5.2.1.4</t>
  </si>
  <si>
    <t>5.2.1.5</t>
  </si>
  <si>
    <t>5.2.1.6</t>
  </si>
  <si>
    <t>5.2.1.7</t>
  </si>
  <si>
    <t>5.2.1.8</t>
  </si>
  <si>
    <t>5.2.1.9</t>
  </si>
  <si>
    <t>5.2.1.10</t>
  </si>
  <si>
    <t>5.2.1.11</t>
  </si>
  <si>
    <t>5.2.1.12</t>
  </si>
  <si>
    <t>5.2.1.13</t>
  </si>
  <si>
    <t>5.2.1.14</t>
  </si>
  <si>
    <t>5.2.1.15</t>
  </si>
  <si>
    <t>5.2.2</t>
  </si>
  <si>
    <t>Producto esperado No. 5.2.2</t>
  </si>
  <si>
    <t>5.2.2.1</t>
  </si>
  <si>
    <t>5.2.2.2</t>
  </si>
  <si>
    <t>5.2.2.3</t>
  </si>
  <si>
    <t>5.2.2.4</t>
  </si>
  <si>
    <t>5.2.2.5</t>
  </si>
  <si>
    <t>5.2.2.6</t>
  </si>
  <si>
    <t>5.2.2.7</t>
  </si>
  <si>
    <t>5.2.2.8</t>
  </si>
  <si>
    <t>5.2.2.9</t>
  </si>
  <si>
    <t>5.2.2.10</t>
  </si>
  <si>
    <t>5.2.2.11</t>
  </si>
  <si>
    <t>5.2.2.12</t>
  </si>
  <si>
    <t>5.2.2.13</t>
  </si>
  <si>
    <t>5.2.2.14</t>
  </si>
  <si>
    <t>5.2.2.15</t>
  </si>
  <si>
    <t>Tipo de proyecto No. 6</t>
  </si>
  <si>
    <t>Objetivo específico No. 6.1</t>
  </si>
  <si>
    <t>6.1.1</t>
  </si>
  <si>
    <t>Producto esperado No. 6.1.1</t>
  </si>
  <si>
    <t>6.1.1.1</t>
  </si>
  <si>
    <t>6.1.1.2</t>
  </si>
  <si>
    <t>6.1.1.3</t>
  </si>
  <si>
    <t>6.1.1.4</t>
  </si>
  <si>
    <t>6.1.1.5</t>
  </si>
  <si>
    <t>6.1.1.6</t>
  </si>
  <si>
    <t>6.1.1.7</t>
  </si>
  <si>
    <t>6.1.1.8</t>
  </si>
  <si>
    <t>6.1.1.9</t>
  </si>
  <si>
    <t>6.1.1.10</t>
  </si>
  <si>
    <t>6.1.1.11</t>
  </si>
  <si>
    <t>6.1.1.12</t>
  </si>
  <si>
    <t>6.1.1.13</t>
  </si>
  <si>
    <t>6.1.1.14</t>
  </si>
  <si>
    <t>6.1.1.15</t>
  </si>
  <si>
    <t>6.1.2</t>
  </si>
  <si>
    <t>Producto esperado No. 6.1.2</t>
  </si>
  <si>
    <t>6.1.2.1</t>
  </si>
  <si>
    <t>6.1.2.2</t>
  </si>
  <si>
    <t>6.1.2.3</t>
  </si>
  <si>
    <t>6.1.2.4</t>
  </si>
  <si>
    <t>6.1.2.5</t>
  </si>
  <si>
    <t>6.1.2.6</t>
  </si>
  <si>
    <t>6.1.2.7</t>
  </si>
  <si>
    <t>6.1.2.8</t>
  </si>
  <si>
    <t>6.1.2.9</t>
  </si>
  <si>
    <t>6.1.2.10</t>
  </si>
  <si>
    <t>6.1.2.11</t>
  </si>
  <si>
    <t>6.1.2.12</t>
  </si>
  <si>
    <t>6.1.2.13</t>
  </si>
  <si>
    <t>6.1.2.14</t>
  </si>
  <si>
    <t>6.1.2.15</t>
  </si>
  <si>
    <t>Objetivo específico No. 6.2</t>
  </si>
  <si>
    <t>6.2.1</t>
  </si>
  <si>
    <t>Producto esperado No. 6.2.1</t>
  </si>
  <si>
    <t>6.2.1.1</t>
  </si>
  <si>
    <t>6.2.1.2</t>
  </si>
  <si>
    <t>6.2.1.3</t>
  </si>
  <si>
    <t>6.2.1.4</t>
  </si>
  <si>
    <t>6.2.1.5</t>
  </si>
  <si>
    <t>6.2.1.6</t>
  </si>
  <si>
    <t>6.2.1.7</t>
  </si>
  <si>
    <t>6.2.1.8</t>
  </si>
  <si>
    <t>6.2.1.9</t>
  </si>
  <si>
    <t>6.2.1.10</t>
  </si>
  <si>
    <t>6.2.1.11</t>
  </si>
  <si>
    <t>6.2.1.12</t>
  </si>
  <si>
    <t>6.2.1.13</t>
  </si>
  <si>
    <t>6.2.1.14</t>
  </si>
  <si>
    <t>6.2.1.15</t>
  </si>
  <si>
    <t>6.2.2</t>
  </si>
  <si>
    <t>Producto esperado No. 6.2.2</t>
  </si>
  <si>
    <t>6.2.2.1</t>
  </si>
  <si>
    <t>6.2.2.2</t>
  </si>
  <si>
    <t>6.2.2.3</t>
  </si>
  <si>
    <t>6.2.2.4</t>
  </si>
  <si>
    <t>6.2.2.5</t>
  </si>
  <si>
    <t>6.2.2.6</t>
  </si>
  <si>
    <t>6.2.2.7</t>
  </si>
  <si>
    <t>6.2.2.8</t>
  </si>
  <si>
    <t>6.2.2.9</t>
  </si>
  <si>
    <t>6.2.2.10</t>
  </si>
  <si>
    <t>6.2.2.11</t>
  </si>
  <si>
    <t>6.2.2.12</t>
  </si>
  <si>
    <t>6.2.2.13</t>
  </si>
  <si>
    <t>6.2.2.14</t>
  </si>
  <si>
    <t>6.2.2.15</t>
  </si>
  <si>
    <t>Indicadores de producto</t>
  </si>
  <si>
    <t>Complete aquellas celdas vacías o en las que se indique completar. Únicamente debe escribir en celdas de color gris</t>
  </si>
  <si>
    <t>Unidad de medida</t>
  </si>
  <si>
    <t>Descripción</t>
  </si>
  <si>
    <t>Fórmula</t>
  </si>
  <si>
    <t>Línea Base</t>
  </si>
  <si>
    <t>Frecuencia de medición</t>
  </si>
  <si>
    <t>Inscripciónes y solicitudes de participación</t>
  </si>
  <si>
    <t>Indicadores de resultado</t>
  </si>
  <si>
    <t xml:space="preserve">Participantes registrados en bases de datos/ citas programadas exitosas. </t>
  </si>
  <si>
    <t>Empleos estimados</t>
  </si>
  <si>
    <r>
      <t xml:space="preserve">Relacione los empleos que estima, se puedan generar con la implementación del tipo de proyecto. Debe relacionar al menos uno para el tipo de proyecto.
</t>
    </r>
    <r>
      <rPr>
        <b/>
        <i/>
        <sz val="11"/>
        <color theme="1"/>
        <rFont val="Verdana"/>
        <family val="2"/>
      </rPr>
      <t>Nota:  ¿Qué es un empleo único?: Cada empleo representa a una persona única, que no se repite en el periodo de tiempo reportado. Ejemplo: Si son 40 personas contratadas en 2 meses. No son los mismos 20 en el mes 1 y 20 en el mes 2, son 40 distintos en esos dos meses</t>
    </r>
  </si>
  <si>
    <t>Tipo de empleo</t>
  </si>
  <si>
    <r>
      <t xml:space="preserve">¿Durante cuánto tiempo se generan los empleos?
</t>
    </r>
    <r>
      <rPr>
        <b/>
        <sz val="11"/>
        <rFont val="Verdana"/>
        <family val="2"/>
      </rPr>
      <t>Ej: 10 meses, 3 días</t>
    </r>
  </si>
  <si>
    <t>Observa-ciones adicionales</t>
  </si>
  <si>
    <t>Enfoques</t>
  </si>
  <si>
    <r>
      <t xml:space="preserve">Entre los beneficiario relacionados, indique si el proyecto se planea especialmente para población con las siguientes características, relacionando la cantidad. Si el enfoque no es relevante para el proyecto, no diligenciar las celdas
</t>
    </r>
    <r>
      <rPr>
        <b/>
        <sz val="11"/>
        <rFont val="Verdana"/>
        <family val="2"/>
      </rPr>
      <t>Nota: Tiene que haber relacionado al menos un tipo de beneficiario en la sección "4. Cadena de Valor" para que le aparezcan opciones en los desplegables</t>
    </r>
  </si>
  <si>
    <t>Enfoque de género</t>
  </si>
  <si>
    <t>¿A qué tipo de beneficiario le aplica?</t>
  </si>
  <si>
    <t>Mujeres</t>
  </si>
  <si>
    <t>Hombres</t>
  </si>
  <si>
    <t>Total</t>
  </si>
  <si>
    <t>Enfoque de edad</t>
  </si>
  <si>
    <t>Adulto Mayor (&gt;60)</t>
  </si>
  <si>
    <t>Adulto
(28 - 60)</t>
  </si>
  <si>
    <t>Jóven
 (18-28)</t>
  </si>
  <si>
    <t>Adoles.
(12-18)</t>
  </si>
  <si>
    <t>Niño
(&lt;12)</t>
  </si>
  <si>
    <t>Enfoque de etnia</t>
  </si>
  <si>
    <t>Indígena</t>
  </si>
  <si>
    <t>Rom</t>
  </si>
  <si>
    <r>
      <t xml:space="preserve">Raizal </t>
    </r>
    <r>
      <rPr>
        <i/>
        <sz val="9"/>
        <color rgb="FFA21984"/>
        <rFont val="Verdana"/>
        <family val="2"/>
      </rPr>
      <t>(Archipiélago
de San Andrés)</t>
    </r>
  </si>
  <si>
    <r>
      <t xml:space="preserve">Palenquero </t>
    </r>
    <r>
      <rPr>
        <i/>
        <sz val="9"/>
        <color rgb="FFA21984"/>
        <rFont val="Verdana"/>
        <family val="2"/>
      </rPr>
      <t>de San Basilio</t>
    </r>
  </si>
  <si>
    <t>Negro, mulato o afrocol.</t>
  </si>
  <si>
    <t>Enfoque población víctima del conflicto armado</t>
  </si>
  <si>
    <t>V)</t>
  </si>
  <si>
    <t>Enfoque campesinado</t>
  </si>
  <si>
    <t>VI)</t>
  </si>
  <si>
    <t>Enfoque población con discapacidad</t>
  </si>
  <si>
    <t>Discapacidad física</t>
  </si>
  <si>
    <t>Discapacidad sensorial visual</t>
  </si>
  <si>
    <t>Discapacidad sensorial auditiva</t>
  </si>
  <si>
    <t>Discapacidad intelectual</t>
  </si>
  <si>
    <t>Discapacidad múltiple</t>
  </si>
  <si>
    <t>Discapacidad sistémica</t>
  </si>
  <si>
    <t>Relacione cuáles criterios de sostenibilidad está incorporando y cómo los está incorporando</t>
  </si>
  <si>
    <t>Criterio de Sostenibilidad</t>
  </si>
  <si>
    <t>¿Cómo lo está incorporando?</t>
  </si>
  <si>
    <t>¿Cuáles son los efectos esperados a corto, mediano y largo plazo?</t>
  </si>
  <si>
    <r>
      <t xml:space="preserve">Relacione al menos una actividad en la cual incorpora el criterio
</t>
    </r>
    <r>
      <rPr>
        <b/>
        <sz val="8"/>
        <rFont val="Verdana"/>
        <family val="2"/>
      </rPr>
      <t>Nota: Tiene que haber relacionado al menos una actividad para este tipo de proyecto en la sección "4. Cadena de Valor", para que le aparezca alguna opción en la lista desplegable inferior</t>
    </r>
  </si>
  <si>
    <t>Relacione al menos una actividad en la cual incorpora el criterio</t>
  </si>
  <si>
    <t>Presupuesto del proyecto</t>
  </si>
  <si>
    <r>
      <t xml:space="preserve">Nota: Los rubros disponibles apareceran sólo si se encuentran habilitados para el tipo de proponente y tipo de proyecto de acuerdo con el Manual de Destinación de Recursos y Presentación de Programas y Proyectos. </t>
    </r>
    <r>
      <rPr>
        <b/>
        <sz val="12"/>
        <color rgb="FFA21984"/>
        <rFont val="Verdana"/>
        <family val="2"/>
      </rPr>
      <t>En la pestaña "Consulta_Rubros" de este documento, podra consultar todos los rubros habilitados en el Manual para cada tipo de proyecto</t>
    </r>
  </si>
  <si>
    <t>Nota: Previo a diligenciar esta sección, debe llenar al menos las secciones de "1. Información", "2. Contexto" y "4. Cadena de Valor". De lo contrario, no le aparecerán opciones en los desplegabes</t>
  </si>
  <si>
    <t>COD</t>
  </si>
  <si>
    <t>ID Fila</t>
  </si>
  <si>
    <t>Origen de recursos</t>
  </si>
  <si>
    <t>Rubro</t>
  </si>
  <si>
    <t>Item</t>
  </si>
  <si>
    <r>
      <t xml:space="preserve">Detalle del item
</t>
    </r>
    <r>
      <rPr>
        <b/>
        <sz val="8"/>
        <color rgb="FFA21984"/>
        <rFont val="Verdana"/>
        <family val="2"/>
      </rPr>
      <t>(Campo opcional, en caso de requerirse)</t>
    </r>
  </si>
  <si>
    <t>Fecha estimada
de inicio contratación rubro (DD/MM/AAAA)</t>
  </si>
  <si>
    <t>Fecha estimada fin de contratación rubro (DD/MM/AAAA)</t>
  </si>
  <si>
    <t>Cantidad de Días</t>
  </si>
  <si>
    <t>Total Unidades</t>
  </si>
  <si>
    <t xml:space="preserve">Precio Unidad </t>
  </si>
  <si>
    <t>Valor total</t>
  </si>
  <si>
    <t>Cofinanciación Solicitada (Fontur)</t>
  </si>
  <si>
    <t xml:space="preserve"> Contrapartida (proponente, efectivo)</t>
  </si>
  <si>
    <t>und</t>
  </si>
  <si>
    <t>dia</t>
  </si>
  <si>
    <t>TOTAL VALOR DEL PROYECTO</t>
  </si>
  <si>
    <t>DISTRIBUCIÓN PORCENTUAL VALOR DEL PROYECTO</t>
  </si>
  <si>
    <t>OTROS GASTOS ADMINISTRATIVOS Y/O SUPERVISIÓN</t>
  </si>
  <si>
    <t>TOTAL</t>
  </si>
  <si>
    <t>Resumen por tipo de proyecto</t>
  </si>
  <si>
    <t>ID fila</t>
  </si>
  <si>
    <t>Valor total del proyecto</t>
  </si>
  <si>
    <t>Distribución porcentual</t>
  </si>
  <si>
    <t>Valor de otros gastos administrativos y supervisión</t>
  </si>
  <si>
    <t>Total con supervisión y/o gastos administrativos</t>
  </si>
  <si>
    <t>Resumen por actividad</t>
  </si>
  <si>
    <t>Seleccione un tipo de proyecto</t>
  </si>
  <si>
    <t>Actividades asociadas al tipo de proyecto seleccionado</t>
  </si>
  <si>
    <t>TIPO</t>
  </si>
  <si>
    <t>Código</t>
  </si>
  <si>
    <t>Clase de Rubro</t>
  </si>
  <si>
    <t>1.1.A</t>
  </si>
  <si>
    <t>Personal de apoyo administrativo-USO EXCLUSIVO MINCIT</t>
  </si>
  <si>
    <t>Profesionales-USO EXCLUSIVO MINCIT</t>
  </si>
  <si>
    <t>Alquiler de baños y servicio de aseo portátiles</t>
  </si>
  <si>
    <t>Alquiler de equipos técnicos</t>
  </si>
  <si>
    <t>Alquiler de espacios</t>
  </si>
  <si>
    <t>Alquiler de Mobiliario</t>
  </si>
  <si>
    <t>Alquiler de producción</t>
  </si>
  <si>
    <t>Iluminación profesional</t>
  </si>
  <si>
    <t xml:space="preserve">Plataforma digital </t>
  </si>
  <si>
    <t>Producción y técnica</t>
  </si>
  <si>
    <t xml:space="preserve">Servicios digitales </t>
  </si>
  <si>
    <t>Servicios en línea y transmisión</t>
  </si>
  <si>
    <t>Sonido profesional</t>
  </si>
  <si>
    <t>Traducción simultanea</t>
  </si>
  <si>
    <t>Transporte de equipos</t>
  </si>
  <si>
    <t xml:space="preserve">Diseño de Material técnico </t>
  </si>
  <si>
    <t xml:space="preserve">Producción limitada de material </t>
  </si>
  <si>
    <t>Producción limitada de piezas digitales</t>
  </si>
  <si>
    <t>Gastos de Viaje</t>
  </si>
  <si>
    <t>Reuniones para mesas de trabajo</t>
  </si>
  <si>
    <t>1.1.B</t>
  </si>
  <si>
    <t xml:space="preserve">1.1.C Implementación de metodologías para la planificación y la gestión del turismo en los territorios del país </t>
  </si>
  <si>
    <t>1.1.C</t>
  </si>
  <si>
    <t xml:space="preserve">1.1.D Fortalecimientos de los esquemas de gobernanza territoriales </t>
  </si>
  <si>
    <t>1.1.D</t>
  </si>
  <si>
    <t>1.2.A</t>
  </si>
  <si>
    <t>1.2.C</t>
  </si>
  <si>
    <t>1.2.B</t>
  </si>
  <si>
    <t>Dotaciones o Beneficios</t>
  </si>
  <si>
    <t xml:space="preserve">Dotación </t>
  </si>
  <si>
    <t>1.3.A</t>
  </si>
  <si>
    <t xml:space="preserve">Capacitador </t>
  </si>
  <si>
    <t xml:space="preserve">Distribución de material </t>
  </si>
  <si>
    <t xml:space="preserve">Otros  </t>
  </si>
  <si>
    <t>Producción de piezas digitales</t>
  </si>
  <si>
    <t>Web</t>
  </si>
  <si>
    <t>Producción de piezas impresas</t>
  </si>
  <si>
    <t xml:space="preserve">Publicidad impresa </t>
  </si>
  <si>
    <t>Desarrollos tecnológicos</t>
  </si>
  <si>
    <t>Página Web</t>
  </si>
  <si>
    <t>Eventos nacionales</t>
  </si>
  <si>
    <t>Misiones de estudio en el exterior</t>
  </si>
  <si>
    <t>Misiones de estudio nacionales</t>
  </si>
  <si>
    <t>Inscripción académica</t>
  </si>
  <si>
    <t>1.3.B</t>
  </si>
  <si>
    <t xml:space="preserve">1.3.C Generación y gestión del conocimiento en turismo </t>
  </si>
  <si>
    <t>1.3.C</t>
  </si>
  <si>
    <t>1.3.D Realización de eventos académicos con temáticas de turismo.</t>
  </si>
  <si>
    <t>1.3.D</t>
  </si>
  <si>
    <t>Eventos en el exterior</t>
  </si>
  <si>
    <t>1.3.E</t>
  </si>
  <si>
    <t>1.4.A Acompañamiento y apoyo técnico y financiero para mejorar la productividad del sector turístico.</t>
  </si>
  <si>
    <t>1.4.A</t>
  </si>
  <si>
    <t>1.4.B</t>
  </si>
  <si>
    <t>1.4.C</t>
  </si>
  <si>
    <t>Misiones comerciales a nivel nacional</t>
  </si>
  <si>
    <t>Ruedas de negocio a nivel nacional</t>
  </si>
  <si>
    <t>1.4.D</t>
  </si>
  <si>
    <t>Publicidad ATL</t>
  </si>
  <si>
    <t xml:space="preserve">Publicidad BTL </t>
  </si>
  <si>
    <t>Esquemas de financiamiento</t>
  </si>
  <si>
    <t>1.5.A</t>
  </si>
  <si>
    <t>1.5.B Estrategias para el desarrollo accesible del  turismo</t>
  </si>
  <si>
    <t>1.5.B</t>
  </si>
  <si>
    <t>1.5.C Estudios para la elaboración, actualización y/o implementación de Normas en Turismo</t>
  </si>
  <si>
    <t>1.5.C</t>
  </si>
  <si>
    <t>1.5.D</t>
  </si>
  <si>
    <t>1.5.E</t>
  </si>
  <si>
    <t>1.5.F</t>
  </si>
  <si>
    <t>1.6.A</t>
  </si>
  <si>
    <t>1.6.B Estrategias para mejorar la eficiencia y el valor agregado de la gestión, operación y desarrollo de actividades dentro de la cadena de valor del sector turismo.</t>
  </si>
  <si>
    <t>1.6.B</t>
  </si>
  <si>
    <t>Membresías, suscripciones o afiliaciones</t>
  </si>
  <si>
    <t xml:space="preserve">1.7.A Evaluación de resultados o de impacto, de políticas, planes, programas y proyectos en el sector turismo </t>
  </si>
  <si>
    <t>1.7.A</t>
  </si>
  <si>
    <t xml:space="preserve">2.1.A Elaboración de estudios de prefactibilidad y factibilidad </t>
  </si>
  <si>
    <t>2.1.A</t>
  </si>
  <si>
    <t>2.2.A Elaboración de estudios y diseños de infraestructura turística</t>
  </si>
  <si>
    <t>2.2.A</t>
  </si>
  <si>
    <t>2.3.A Malecones construidos, y/o rehabilitados</t>
  </si>
  <si>
    <t>2.3.A</t>
  </si>
  <si>
    <t xml:space="preserve">Costos y/o gastos directos </t>
  </si>
  <si>
    <t xml:space="preserve"> </t>
  </si>
  <si>
    <t>Servicios provisionales de obra (agua, energía, etc.)</t>
  </si>
  <si>
    <t>Equipos y/o maquinaria para el funcionamiento del proyecto</t>
  </si>
  <si>
    <t>2.3.B Muelles o embarcaderos construidos, y/o rehabilitados</t>
  </si>
  <si>
    <t>2.3.B</t>
  </si>
  <si>
    <t>2.3.C Centros gastronómicos y artesanales construidos, y/o rehabilitados</t>
  </si>
  <si>
    <t>2.3.C</t>
  </si>
  <si>
    <t>2.3.D Plazas construidas, y/o rehabilitadas</t>
  </si>
  <si>
    <t>2.3.D</t>
  </si>
  <si>
    <t>2.3.E Parques construidos, y/o rehabilitados</t>
  </si>
  <si>
    <t>2.3.E</t>
  </si>
  <si>
    <t>2.3.F Parques lineales o bulevares construidos, y/o rehabilitados</t>
  </si>
  <si>
    <t>2.3.F</t>
  </si>
  <si>
    <t>2.3.G Senderos construidos, y/o rehabilitados</t>
  </si>
  <si>
    <t>2.3.G</t>
  </si>
  <si>
    <t>2.3.H Ecoparques turísticos construidos y/o rehabilitados</t>
  </si>
  <si>
    <t>2.3.H</t>
  </si>
  <si>
    <t>2.3.I Centro de convenciones construidos, y/o rehabilitados</t>
  </si>
  <si>
    <t>2.3.I</t>
  </si>
  <si>
    <t>2.3.J</t>
  </si>
  <si>
    <t>2.3.K Miradores turísticos construidos, y/o rehabilitados</t>
  </si>
  <si>
    <t>2.3.K</t>
  </si>
  <si>
    <t>2.3.L</t>
  </si>
  <si>
    <t xml:space="preserve">2.4 Proyecto Integral de construcción de obras de infraestructura turística </t>
  </si>
  <si>
    <t>2.4.A</t>
  </si>
  <si>
    <t xml:space="preserve">2.5.A Desarrollo de reparaciones locativas </t>
  </si>
  <si>
    <t>2.5.A</t>
  </si>
  <si>
    <t>2.6.A</t>
  </si>
  <si>
    <t>3.1.A</t>
  </si>
  <si>
    <t>3.1.B</t>
  </si>
  <si>
    <t>3.1.C</t>
  </si>
  <si>
    <t>3.2.A Diseño de marca y/o conceptualización para promocionar atractivos, experiencias o destinos turísticos</t>
  </si>
  <si>
    <t>3.2.A</t>
  </si>
  <si>
    <t>Incentivos de concursos desarrollados por MinCIT</t>
  </si>
  <si>
    <t>3.3.A</t>
  </si>
  <si>
    <t>Alquiler de implementos de cocina</t>
  </si>
  <si>
    <t>3.3.B Eventos para la promoción de  atractivos, productos, rutas, experiencias y/o destinos turísticos</t>
  </si>
  <si>
    <t>3.3.B</t>
  </si>
  <si>
    <t xml:space="preserve">Montaje </t>
  </si>
  <si>
    <t>3.3.C</t>
  </si>
  <si>
    <t>3.4.A Estrategias de publicidad y promoción ATL</t>
  </si>
  <si>
    <t>3.4.A</t>
  </si>
  <si>
    <t>3.4.B</t>
  </si>
  <si>
    <t>3.4.C</t>
  </si>
  <si>
    <t>3.4.D</t>
  </si>
  <si>
    <t>Viajes de familiarización</t>
  </si>
  <si>
    <t>3.4.E Producción de material promocional o POP</t>
  </si>
  <si>
    <t>3.4.E</t>
  </si>
  <si>
    <t>3.5.A</t>
  </si>
  <si>
    <t>3.5.B Eventos para la promoción de atractivos, productos, rutas, experiencias, destinos turísticos</t>
  </si>
  <si>
    <t>3.5.B</t>
  </si>
  <si>
    <t>Ruedas de negocio a nivel internacional</t>
  </si>
  <si>
    <t>3.5.C</t>
  </si>
  <si>
    <t>3.5.D</t>
  </si>
  <si>
    <t>3.5.E</t>
  </si>
  <si>
    <t>3.5.F</t>
  </si>
  <si>
    <t>3.5.G</t>
  </si>
  <si>
    <t>Misiones comerciales a nivel internacional</t>
  </si>
  <si>
    <t>3.5.H</t>
  </si>
  <si>
    <t>4.1.A Estrategia Nacional de Prevención de la Explotación Sexual Comercial de Niñas, Niños y Adolescentes (ESCNNA) en el contexto de viajes y turismo</t>
  </si>
  <si>
    <t>4.1.A</t>
  </si>
  <si>
    <t xml:space="preserve">4.1.B Estrategias para la prevención de la trata de personas en Colombia </t>
  </si>
  <si>
    <t>4.1.B</t>
  </si>
  <si>
    <t>4.1.C</t>
  </si>
  <si>
    <t>4.1.D Proyectos relacionados con la implementación de programas de seguridad turística y la protección de los derechos y deberes de los turistas y prestadores de servicios turísticos.</t>
  </si>
  <si>
    <t>4.1.D</t>
  </si>
  <si>
    <t>4.1.E Estrategias que promuevan el turismo sostenible.</t>
  </si>
  <si>
    <t>4.1.E</t>
  </si>
  <si>
    <t xml:space="preserve">4.1.F Protección del bienestar animal </t>
  </si>
  <si>
    <t>4.1.F</t>
  </si>
  <si>
    <t>4.1.G</t>
  </si>
  <si>
    <t>4.1.H</t>
  </si>
  <si>
    <t>4.1.I Otro tipo de proyectos que mitiguen efectos negativos, como el desplazamiento de poblaciones locales o el aumento del costo de la vida debido a la gentrificación turística, y promuevan el desarrollo responsable del turismo</t>
  </si>
  <si>
    <t>4.1.I</t>
  </si>
  <si>
    <t>4.2.A Estímulos para la obtención de descuentos que faciliten la realización de actividades turísticas a grupos poblacionales específicos</t>
  </si>
  <si>
    <t>4.2.A</t>
  </si>
  <si>
    <t>4.2.B Estímulos para actores de la economía popular relacionados con la cadena de valor del turismo, que permitan eliminar barreras de acceso a instrumentos de mejoramiento de la productividad y el desarrollo productivo.</t>
  </si>
  <si>
    <t>4.2.B</t>
  </si>
  <si>
    <t>4.2.C Proyectos que promuevan el turismo accesible en destinos y atractivos turísticos.</t>
  </si>
  <si>
    <t>4.2.C</t>
  </si>
  <si>
    <t>4.2.D Estrategias para el desarrollo del turismo social en Colombia</t>
  </si>
  <si>
    <t>4.2.D</t>
  </si>
  <si>
    <t>5.1.A</t>
  </si>
  <si>
    <t>Tipos_selección</t>
  </si>
  <si>
    <t>Tipos_selección2</t>
  </si>
  <si>
    <t>Código Proyecto</t>
  </si>
  <si>
    <t>Código Beneficiarios</t>
  </si>
  <si>
    <t>Proy1</t>
  </si>
  <si>
    <t>Beneficiarios1</t>
  </si>
  <si>
    <t>Proy2</t>
  </si>
  <si>
    <t>Beneficiarios2</t>
  </si>
  <si>
    <t>Proy3</t>
  </si>
  <si>
    <t>Beneficiarios3</t>
  </si>
  <si>
    <t>Proy4</t>
  </si>
  <si>
    <t>Beneficiarios4</t>
  </si>
  <si>
    <t>Proy5</t>
  </si>
  <si>
    <t>Beneficiarios5</t>
  </si>
  <si>
    <t>Proy6</t>
  </si>
  <si>
    <t>Beneficiarios6</t>
  </si>
  <si>
    <t>E14 a E73</t>
  </si>
  <si>
    <t>E74 a E133</t>
  </si>
  <si>
    <t>E134 a E193</t>
  </si>
  <si>
    <t>E194 a E253</t>
  </si>
  <si>
    <t>E254 a E313</t>
  </si>
  <si>
    <t>E314 a E373</t>
  </si>
  <si>
    <t>Actividades</t>
  </si>
  <si>
    <t>Proyecto</t>
  </si>
  <si>
    <t>Tipo</t>
  </si>
  <si>
    <r>
      <t xml:space="preserve">Fecha inicio </t>
    </r>
    <r>
      <rPr>
        <b/>
        <sz val="9"/>
        <color theme="0"/>
        <rFont val="Verdana"/>
        <family val="2"/>
      </rPr>
      <t>(DD/MM/AAAA)</t>
    </r>
  </si>
  <si>
    <r>
      <t xml:space="preserve">Fecha fin </t>
    </r>
    <r>
      <rPr>
        <b/>
        <sz val="9"/>
        <color theme="0"/>
        <rFont val="Verdana"/>
        <family val="2"/>
      </rPr>
      <t>(DD/MM/AAAA)</t>
    </r>
  </si>
  <si>
    <t>Sumatoria de inventarios realizados o actualizados</t>
  </si>
  <si>
    <t>Sumatoria de metodologías  para la planificación y la gestión del turismo diseñadas</t>
  </si>
  <si>
    <t>Sumatoria de metodologías implementadas</t>
  </si>
  <si>
    <t xml:space="preserve">Sumatoria de capacitaciones realizadas sobre gobernanza </t>
  </si>
  <si>
    <t>Sumatoria de destinos con estudio de análisis de la demanda para el diseño de productos y actividades turísticas</t>
  </si>
  <si>
    <t>Sumatoria de productos turísticos diseñados</t>
  </si>
  <si>
    <t>Sumatoria de actividades turísticas diseñadas</t>
  </si>
  <si>
    <t>Sumatoria de sesiones de formación, entrenamiento, capacitación o sensibilización realizadas</t>
  </si>
  <si>
    <t>Sumatoria de estudios técnicos elaborados</t>
  </si>
  <si>
    <t>Sumatoria de investigaciones básicas, aplicadas y de desarrollo experimental realizadas</t>
  </si>
  <si>
    <t>Sumatoria de eventos académicos realizados</t>
  </si>
  <si>
    <t>Sumatoria de jornadas o misiones académicas realizadas</t>
  </si>
  <si>
    <t>Sumatoria de jornadas de acompañamiento y apoyo técnico realizadas</t>
  </si>
  <si>
    <t>Sumatoria de capacitaciones y talleres realizados</t>
  </si>
  <si>
    <t>Sumatoria de ruedas de negocio o sesiones realizadas para contribuir al encadenamiento de actores del sector turismo</t>
  </si>
  <si>
    <t>Sumatoria de líneas de crédito habilitadas</t>
  </si>
  <si>
    <t>Sumatoria de estrategias o soluciones sostenibles desarrolladas</t>
  </si>
  <si>
    <t>Sumatoria de estrategias o soluciones de accesibilidad desarrolladas</t>
  </si>
  <si>
    <t>Sumatoria de estudios elaborados (informes de diagnóstico y propuestas normativas)</t>
  </si>
  <si>
    <t>Sumatoria de destinos turísticos certificados en las normas técnicas definidas en el proyecto</t>
  </si>
  <si>
    <t>Sumatoria de prestadores de servicios turísticos  beneficiados con dotaciones para el cumplimiento de criterios de calidad y sostenibilidad</t>
  </si>
  <si>
    <t>Sumatoria de campañas sensibilizadas y difusión de mensajes asociados a la normatividad o seguridad turística</t>
  </si>
  <si>
    <t>Sumatoria de estudios elaborados</t>
  </si>
  <si>
    <t xml:space="preserve">Sumatoria de plataformas/software/aplicaciones desarrollados o actualizados </t>
  </si>
  <si>
    <t>Sumatoria de evaluaciones de resultados o de impacto realizadas</t>
  </si>
  <si>
    <t>Sumatoria de estudios de prefactibilidad elaborados</t>
  </si>
  <si>
    <t>Sumatoria de estudios y diseños de infraestructura turística elaborados</t>
  </si>
  <si>
    <t>Sumatoria de  malecones construidos</t>
  </si>
  <si>
    <t>Sumatoria de  muelles o embarcaderos construidos</t>
  </si>
  <si>
    <t>Sumatoria de  centros gastronómicos y artesanales construidos</t>
  </si>
  <si>
    <t>Sumatoria de  plazas construidos</t>
  </si>
  <si>
    <t>Sumatoria de  parques construidos</t>
  </si>
  <si>
    <t>Sumatoria de  parques lineales o bulevares construidos</t>
  </si>
  <si>
    <t>Sumatoria de  senderos construidos</t>
  </si>
  <si>
    <t>Sumatoria de  ecoparques turísticos construidos</t>
  </si>
  <si>
    <t>Sumatoria de  centro de convenciones construidos</t>
  </si>
  <si>
    <t>Sumatoria de  señalizaciones realizadas</t>
  </si>
  <si>
    <t>Sumatoria de  miradores turísticos construidos</t>
  </si>
  <si>
    <t>Sumatoria de  otras estructuras construidas</t>
  </si>
  <si>
    <t>Sumatoria de bienes con reparaciones locativas realizadas (número)</t>
  </si>
  <si>
    <t>Sumatoria de estrategias o soluciones desarrolladas</t>
  </si>
  <si>
    <t>Sumatoria de estudios y encuestas para la identificación de tendencias del mercado y el desarrollo del sector turístico desarrollados</t>
  </si>
  <si>
    <t>Sumatoria de estudios y análisis económicos y financieros de mercados en el sector turismo desarrollados</t>
  </si>
  <si>
    <t>Sumatoria de campañas evaluadas</t>
  </si>
  <si>
    <t>Sumatoria de diseños de marca realizados</t>
  </si>
  <si>
    <t>Sumatoria de campañas realizadas</t>
  </si>
  <si>
    <t>Sumatoria de atractivos, rutas, experiencias y/o destinos promocionados o con lanzamiento realizado</t>
  </si>
  <si>
    <t>Sumatoria de stands para la participación en eventos turísticos</t>
  </si>
  <si>
    <t>Sumatoria de cuñas publicitarias en radio realizadas</t>
  </si>
  <si>
    <t>Sumatoria de activaciones realizadas</t>
  </si>
  <si>
    <t>Sumatoria de misiones comerciales realizadas</t>
  </si>
  <si>
    <t>Sumatoria de viajes de familiarización realizados</t>
  </si>
  <si>
    <t>Sumatoria de material promocional o pop impreso producido</t>
  </si>
  <si>
    <t>Sumatoria de estrategias de publicidad atl realizadas</t>
  </si>
  <si>
    <t>Sumatoria de estrategias de publicidad btl realizadas</t>
  </si>
  <si>
    <t>Sumatoria de material promocional o pop impreso (de tamaño hasta medio pliego)</t>
  </si>
  <si>
    <t>Sumatoria de estrategias escnna implementadas</t>
  </si>
  <si>
    <t>Sumatoria de estrategias para la prevención de la trata de personas en colombia, en el contexto del sector turístico, implementadas</t>
  </si>
  <si>
    <t>Sumatoria de estrategias de prevención del consumo de sustancias psicoactivas y el microtráfico en las zonas de desarrollo turístico en colombia implementadas</t>
  </si>
  <si>
    <t>Sumatoria de estrategias de seguridad turística y la protección de los derechos y deberes de los turistas y prestadores de servicios turísticos imlpementadas</t>
  </si>
  <si>
    <t>Sumatoria de estrategias que promuevan el turismo sostenible implementadas</t>
  </si>
  <si>
    <t>Sumatoria de estrategias de protección de bienestar animal implementadas</t>
  </si>
  <si>
    <t>Sumatoria de estrategias de prevención del tráfico de flora y fauna implementadas</t>
  </si>
  <si>
    <t>Sumatoria de estrategias para promover prácticas de comercio justo implementadas</t>
  </si>
  <si>
    <t>Sumatoria de estrategias para promover el desarrollo responsable del turismo</t>
  </si>
  <si>
    <t>Sumatoria de estrategias para facilitar el acceso a actividades turísticas por parte de distintos grupos poblacionales, implementadas</t>
  </si>
  <si>
    <t>Sumatoria de estrategias para actores de la economía popular implementadas</t>
  </si>
  <si>
    <t>Sumatoria de estrategias para promover el turismo accesible en destinos y atractivos turísticos implementadas</t>
  </si>
  <si>
    <t>Sumatoria de estrategias para e desarrollo del turismo social implementadas</t>
  </si>
  <si>
    <t>Sumatoria de estrategias para la mitigación del impacto de situaciones de emergencia implementadas</t>
  </si>
  <si>
    <t>Sumatoria de atractivos y recursos turísticos registrados o actualizados en el(los) inventario(s)</t>
  </si>
  <si>
    <t>Sumatoria de sesiones de capacitación llevadas a cabo para formar en la aplicación de las metodologías diseñadas" y/o "documentos técnicos, guías y manuales elaborados para apoyar la implementación de las metodologías</t>
  </si>
  <si>
    <t>Sumatoria de capacitaciones realizadas sobre la metodología</t>
  </si>
  <si>
    <t>Sumatoria de esquemas de gobernanza fortalecidos / creados</t>
  </si>
  <si>
    <t>Sumatoria de productos y actividades turisticas potenciales identificados a partir del análisis de demanda</t>
  </si>
  <si>
    <t>Sumatoria de acciones específicas realizadas para implementar los productos turísticos diseñados.</t>
  </si>
  <si>
    <t>Sumatoria de acciones específicas realizadas para implementar las actividades turísticas diseñadas</t>
  </si>
  <si>
    <t>Sumatoria de horas de formación, capacitación o sensibilización impartidas durante el proyecto</t>
  </si>
  <si>
    <t>Sumatoria de personas de la economía formal/informal del sector turístico con diagnóstico de su cualificación</t>
  </si>
  <si>
    <t>Sumatoria de documentos técnicos, artículos o informes generados como resultado de las investigaciones</t>
  </si>
  <si>
    <t>Sumatoria de participantes en el/los eventos académicos</t>
  </si>
  <si>
    <t>Sumatoria de personas participantes en la(s) jornada(s)</t>
  </si>
  <si>
    <t>Sumatoria de  diagnósticos/talleres/capacitaciones técnicas y financieras realizadas</t>
  </si>
  <si>
    <t>Sumatoria de estímulos otorgados para el fortalecimiento productivo</t>
  </si>
  <si>
    <t>Sumatoria de misiones comerciales realizadas para contribuir al encadenamiento de actores del sector turismo</t>
  </si>
  <si>
    <t>Sumatoria de monto total de créditos aprobados</t>
  </si>
  <si>
    <t>Sumatoria de prestadores de servicios turísticos con planes de acción de sostenibilidad implementados</t>
  </si>
  <si>
    <t>Sumatoria de capacitaciones realizadas a prestadores de servicios en temas de accesibilidad</t>
  </si>
  <si>
    <t>Sumatoria de normas técnicas elaboradas o actualizadas</t>
  </si>
  <si>
    <t>Sumatoria de auditorías de calidad realizadas</t>
  </si>
  <si>
    <t xml:space="preserve">Sumatoria de estrategias de sensibilización realizadas para la mejora continua de los niveles de calidad </t>
  </si>
  <si>
    <t>Sumatoria de jornadas de sensibilización y/o capacitación</t>
  </si>
  <si>
    <t>Sumatoria de estrategias de innovación y transformación digital identificadas y detalladas</t>
  </si>
  <si>
    <t>Sumatoria de procesos digitalizados o automatizados</t>
  </si>
  <si>
    <t>Sumatoria de talleres de socialización de resultados con actores clave</t>
  </si>
  <si>
    <t>Sumatoria de estudios de factibilidad elaborados</t>
  </si>
  <si>
    <t>Sumatoria de  malecones rehabilitados</t>
  </si>
  <si>
    <t>Sumatoria de  muelles o embarcaderos rehabilitados</t>
  </si>
  <si>
    <t>Sumatoria de  centros gastronómicos y artesanales rehabilitados</t>
  </si>
  <si>
    <t>Sumatoria de  plazas rehabilitados</t>
  </si>
  <si>
    <t>Sumatoria de  parques rehabilitados</t>
  </si>
  <si>
    <t>Sumatoria de  parques lineales o bulevares rehabilitados</t>
  </si>
  <si>
    <t>Sumatoria de  senderos rehabilitados</t>
  </si>
  <si>
    <t>Sumatoria de  ecoparques turísticos rehabilitados</t>
  </si>
  <si>
    <t>Sumatoria de  centro de convenciones rehabilitados</t>
  </si>
  <si>
    <t>Sumatoria de  miradores turísticos rehabilitados</t>
  </si>
  <si>
    <t>Sumatoria de  otras estructuras rehabilitadas</t>
  </si>
  <si>
    <t>Sumatoria de recursos habilitados para el desarrollo de estimulos para la planta turística e infraestructura turística pública o privada</t>
  </si>
  <si>
    <t>Sumatoria de turistas y actores del sector encuestados</t>
  </si>
  <si>
    <t>Sumatoria de sectores o subsectores (segmentos) del turismo evaluados</t>
  </si>
  <si>
    <t>Sumatoria de turistas y actores del sector encuestados sobre impacto de campañas</t>
  </si>
  <si>
    <t>Sumatoria de diseños de marca o identidades visuales creadas/realizados</t>
  </si>
  <si>
    <t>Sumatoria de eventos de lanzamiento de productos, destinos o experiencias turísticas organizados</t>
  </si>
  <si>
    <t>Sumatoria de expositores que participan en el(los) stand</t>
  </si>
  <si>
    <t>Sumatoria de pautas realizadas en medios digitales</t>
  </si>
  <si>
    <t>Sumatoria de campañas de marketing realizadas</t>
  </si>
  <si>
    <t>Sumatoria de potenciales clientes / aliados contactados en la(s) misión(es) comercial(es)</t>
  </si>
  <si>
    <t>Sumatoria de material promocional o pop digital producido</t>
  </si>
  <si>
    <t>Sumatoria de territorios donde se ha implementado la metodología</t>
  </si>
  <si>
    <t>Sumatoria de sesiones o encuentros de articulación realizados</t>
  </si>
  <si>
    <t>Sumatoria de informes de análisis de demanda elaborados a partir del análisis de demanda, que incluyan recomendaciones para el diseño de productos y actividades turística</t>
  </si>
  <si>
    <t>Sumatoria de  dotaciones entregadas para la operación del producto turístico</t>
  </si>
  <si>
    <t>Sumatoria de elementos de dotación entregados para la ejecución de las actividades</t>
  </si>
  <si>
    <t>Sumatoria de guías, manuales, videos, y otros materiales educativos desarrollados y distribuidos</t>
  </si>
  <si>
    <t>Sumatoria de regiones o territorios cubiertos por el estudio</t>
  </si>
  <si>
    <t>Sumatoria de actividades o eventos académicos o científicos para la gestión del conocimiento realizadas para gestionar y difundir el conocimiento en turismo</t>
  </si>
  <si>
    <t>Sumatoria de ponencias, presentaciones o sesiones realizadas durante los eventos académicos</t>
  </si>
  <si>
    <t>Sumatoria de modelos de gestión del turismo presentados, documentados y compartidos durante las jornadas de intercambio</t>
  </si>
  <si>
    <t>Sumatoria de planes de fortalecimiento productivo / herramientas / metologías diseñadas</t>
  </si>
  <si>
    <t>Porcentaje</t>
  </si>
  <si>
    <t>(Participantes de las ruedas de negocio reales que asistieron / Participantes planeados) x 100</t>
  </si>
  <si>
    <t>Sumatoria de certificaciones obtenidas (ej.: earthcheck, green building, rainforest alliance).</t>
  </si>
  <si>
    <t>Sumatoria de manuales o documentos de accesibilidad turística elaborados.</t>
  </si>
  <si>
    <t>Sumatoria de talleres de socialización de normas realizados.</t>
  </si>
  <si>
    <t>Sumatoria de normas técnicas implementadas</t>
  </si>
  <si>
    <t>Sumatoria de actores de la cadena de valor del sector turismo beneficiados con dotaciones para el cumplimiento de criterios de calidad y sostenibilidad</t>
  </si>
  <si>
    <t>Sumatoria de dotación funcional a la policía de turismo entregadas</t>
  </si>
  <si>
    <t>Sumatoria de diagnósticos de innovación y transformación digital identificados y detallados</t>
  </si>
  <si>
    <t>Sumatoria de sistemas de análisis de datos implementados</t>
  </si>
  <si>
    <t>Sumatoria de programas, políticas o proyectos del sector turismo evaluados</t>
  </si>
  <si>
    <t>Sumatoria de destinos o atractivos analizados</t>
  </si>
  <si>
    <t>Sumatoria de personas que reciben la socialización del estudio</t>
  </si>
  <si>
    <t>Sumatoria de piezas gráficas y audiovisuales desarrolladas</t>
  </si>
  <si>
    <t>Sumatoria de spots, comerciales, informeciales o pautas con patrocinio en televisión</t>
  </si>
  <si>
    <t>Sumatoria de alianzas, colaboraciones promocionales o patrocinios desarrollados</t>
  </si>
  <si>
    <t>Sumatoria de participantes en las misiones comerciales</t>
  </si>
  <si>
    <t>Sumatoria de herramientas y recursos desarrollados para el fortalecimiento de la gobernanza</t>
  </si>
  <si>
    <t>Sumatoria de estrategias de promoción y comercialización desarrolladas para el producto diseñado</t>
  </si>
  <si>
    <t>Sumatoria de estrategias de promoción desarrolladas para la nueva actividad</t>
  </si>
  <si>
    <t>Sumatoria de informes de diagnóstico elaborados</t>
  </si>
  <si>
    <t>Sumatoria de investigaciones básicas, aplicadas y de desarrollo experimental socializadas</t>
  </si>
  <si>
    <t>Sumatoria de territorios del país representados en las jornadas de intercambio</t>
  </si>
  <si>
    <t>(Beneficiarios reales / Beneficiarios esperados o planeados) x 100</t>
  </si>
  <si>
    <t>Sumatoria de norma técnicas con certificación de su implementación</t>
  </si>
  <si>
    <t>Sumatoria de atractivos o destinos turísticos beneficiados con dotaciones para el cumplimiento de criterios de calidad y sostenibilidad</t>
  </si>
  <si>
    <t>Sumatoria de brigadas de prevención y/o atención de riesgos desarrolladas  </t>
  </si>
  <si>
    <t>Sumatoria de herramientas metodológicas del sistema nacional de evaluación de gestión y resultados sinergia empleadas en las evaluaciones</t>
  </si>
  <si>
    <t>Sumatoria de avisos en medios exteriores o públicos (ooh/dooh)</t>
  </si>
  <si>
    <t>Sumatoria de destinos impactados con la estrategia</t>
  </si>
  <si>
    <t>Sumatoria de destino(s) turístico(s) con auditoria(s) de otorgamiento planeado/ ejecutado</t>
  </si>
  <si>
    <t>Sumatoria de informes de evaluación detallados elaborados</t>
  </si>
  <si>
    <t>Sumatoria de eventos o ferias turísticas organizadas</t>
  </si>
  <si>
    <t>Sumatoria de destino(s) turístico(s) con auditoria(s) de seguimiento planeado/ ejecutado</t>
  </si>
  <si>
    <t>Sumatoria de destino(s) turístico(s) con metodología(s) de gestión de calidad turísticas implementadas planeado/ ejecutado</t>
  </si>
  <si>
    <t>Sumatoria de prestadore(s) de servicio(s) turístico(s) con auditorias de otorgamiento planeado/ ejecutado</t>
  </si>
  <si>
    <t>Sumatoria de prestadore(s) de servicio(s) turístico(s) con auditorias de seguimiento planeado/ ejecutado</t>
  </si>
  <si>
    <t>Porcentaje (determinar si la medición se realiza sobre prestadores locales, regionales o nacionales)</t>
  </si>
  <si>
    <t xml:space="preserve"> Agencias de viajes operadores de turismo (según cobertura) que utilizan el inventario / Total de agencias de viajes operadores de turismo (según cobertura) en el territorio (determinar si local, regional o nacional) x 100</t>
  </si>
  <si>
    <t>Sumatoria de documentos formulados a partir de las metodologías diseñadas en destinos turísticos</t>
  </si>
  <si>
    <t>Escala (1 a 5) donde 1 es baja percepción de calidad/impacto y 5 es alta percepción de calidad/impacto</t>
  </si>
  <si>
    <t>Sumatoria de los puntajes únicos de calificación registrados por parte de cada actor o beneficiario / Sumatoria del total de actores o beneficiarios que participaron en la encuesta de percepción</t>
  </si>
  <si>
    <t>Sumatoria de los puntajes únicos de calificación registrados por parte de cada representante único de cada entidad territorial / Sumatoria del total de representantes únicos de entidades territoriales que participaron en la encuesta de percepción</t>
  </si>
  <si>
    <t>Valor</t>
  </si>
  <si>
    <t>Sumatoria de ingresos que se estima, sean generados para los prestadores turísticos beneficiados, por la comercialización del nuevo producto turístico, en un periodo de un año posterior a la finalización del proyecto</t>
  </si>
  <si>
    <t>Sumatoria de ingresos que se estima, sean generados para los prestadores turísticos beneficiados, por la nueva actividad turística, en un periodo de un año posterior a la finalización del proyecto</t>
  </si>
  <si>
    <t>(Sumatoria de personas certificadas en las competencias / Sumatoria del total de participantes en la formación) x 100</t>
  </si>
  <si>
    <t>Sumatoria de  programas, cursos o capacitaciones creadas con base en los resultados del diagnóstico</t>
  </si>
  <si>
    <t>Sumatoria de los puntajes únicos de calificación registrados por parte de cada asistente / Sumatoria del total de representantes únicos de asistentes participaron en la capacitación</t>
  </si>
  <si>
    <t>Sumatoria de mejoras implementadas en la gestión de atractivos y destinos turísticos como resultado de las metodologías y herramientas aprendidas en las jornadas de intercambio</t>
  </si>
  <si>
    <t>(Sumatoria de prestadores de servicios turísticos asistidos en el marco del proyecto / Sumatoria del total de prestadores de servicios turísticos con RNT en el territorio) x 100</t>
  </si>
  <si>
    <t>Promedio de ingresos anuales de las personas participantes en el periodo del año calendario anterior al inicio del proyecto - Promedio estimado de ingresos anuales de las personas participantes en el periodo del año  calendario posterior a la finalización del proyecto</t>
  </si>
  <si>
    <t xml:space="preserve">Sumatoria de alianzas o acuerdos comerciales establecidas en el marco de las ruedas de negocios </t>
  </si>
  <si>
    <t>(Sumatoria de prestadores de servicios turísticos beneficiados en el marco del proyecto / Sumatoria del total de prestadores de servicios turísticos con RNT en los territorios donde se habilitaron los créditos) x 100</t>
  </si>
  <si>
    <t>Valor de gastos totales, en el último año calendario previo al inicio del proyecto, para los prestadores de servicios turísticos beneficiados por las estrategias desarrolladas, en la categoría de gasto aplicable al proyecto - Valor de gastos totales estimados, en el  año calendario siguiente a la finalización del proyecto, para los prestadores de servicios turísticos beneficiados por las estrategias desarrolladas, en la categoría de gasto aplicable al proyecto</t>
  </si>
  <si>
    <t>(Sumatoria de prestadores de servicios turísticos y/o actores de la cadena de valor que adoptan estándares de accesibilidad / Sumatoria del total de prestadores de servicion turísticos y/o actores de la cadena de valor presentes en los territorios impactados por el proyecto) x 100</t>
  </si>
  <si>
    <t>Sumatoria de prestadores de servicios turísticos que implementan las normas elaboradas o actualizadas</t>
  </si>
  <si>
    <t>Sumatoria de prestadores de servicios turísticos certificados en la implementación de las normas</t>
  </si>
  <si>
    <t>Sumatoria de prestadores de servicios turísticos que incorporan mejoras en sus servicios, con criterios de calidad y sostenibilidad, debido a la ejecución del proyecto</t>
  </si>
  <si>
    <t>Sumatoria de prestadores de servicios turísticos que mejoran su gestión en seguridad turística</t>
  </si>
  <si>
    <t>Sumatoria de prestadores de servicios turísticos que adoptan nuevas tecnologías o estrategias de innovación o transformación digital</t>
  </si>
  <si>
    <t>((Valor final de la variable objeto de estudio, considerando el control de efectos no causales de la evaluación de impacto - Valor inicial de la variable objeto de estudio) / Valor inicial de la variable objeto de estudio) x 100</t>
  </si>
  <si>
    <t>Escala (1 a 5) donde 1 es bajo nivel de percepción de relevancia y 5 es alto nivel de percepción de relevancia</t>
  </si>
  <si>
    <t>Sumatoria de los puntajes  registrados por parte de los habitantes a los cuales fueron socializados los resultados del proyecto / Sumatoria del total de habitantes a los cuales fue socializado el proyecto</t>
  </si>
  <si>
    <t>Escala (1 a 5) donde 1 es bajo nivel de percepción de calidad/pertinencia y 5 es alto nivel de percepción de calidad/pertinencia</t>
  </si>
  <si>
    <t>Escala (1 a 5) donde 1 es bajo nivel de percepción de calidad/uso y 5 es alto nivel de percepción de calidad/uso</t>
  </si>
  <si>
    <t>Sumatoria de indicadores de efectividad de campañas evaluados o creados</t>
  </si>
  <si>
    <t>Sumatoria de atractivos/productos/rutas/experiencias y/o destinos promocionados por medio de los diseños generados</t>
  </si>
  <si>
    <t>Sumatoria de interacciones en medios digitales</t>
  </si>
  <si>
    <t>Sumatoria de personas o visitantes alcanzados a través del stand</t>
  </si>
  <si>
    <t>Sumatoria de acuerdos u oportunidades de negocios generadas</t>
  </si>
  <si>
    <t>Sumatoria de publicaciones, reportajes y escritos de prensa generados por los asistentes al(los) viaje(s) de familiarización en un periodo de máximo un mes posterior a la finalización del(los) viaje(s)</t>
  </si>
  <si>
    <t>Sumatoria de eventos en los que se utilizará el material promocional producido</t>
  </si>
  <si>
    <t>Sumatoria de los puntajes  registrados por parte de los habitantes y/o actores de la cadena de valor del sector turismo a los cuales fueron socializados los resultados del proyecto / Sumatoria del total de habitantes y/o actores de la cadena de valor del sector turismo a los cuales fue socializado el proyecto</t>
  </si>
  <si>
    <t>Sumatoria de publicaciones promocionadas en un periodo de tiempo establecido / publicaciones promocionadas que utilizaron el inventario de atractivos turísticos</t>
  </si>
  <si>
    <t>Sumatoria de turistas atraídos por los nuevos productos turísticos: cantidad de turistas que visitan el destino gracias a los nuevos productos turísticos implementados</t>
  </si>
  <si>
    <t>Sumatoria de turistas atraídos por las nuevas actividades turísticas, en un periodo de un año posterior a la finalización del proyecto</t>
  </si>
  <si>
    <t>(Sumatoria de prestadores de servicios turísticos capacitados en el marco del proyecto / Sumatoria del total de prestadores de servicion turísticos con RNT en el territorio) x 100</t>
  </si>
  <si>
    <t>Escala (1 a 5) donde 1 es bajo nivel de satisfacción y 5 es alto nivel de satisfacción</t>
  </si>
  <si>
    <t>Sumatoria de los puntajes únicos de calificación registrados por parte de cada actor o beneficiario / Sumatoria del total de actores o beneficiarios que participaron en la encuesta de satisfacción</t>
  </si>
  <si>
    <t>Sumatoria de buenas prácticas / lecciones con plan de implementación en uno o más destinos turísticos</t>
  </si>
  <si>
    <t>Promedio de ingresos anuales de las empresas participantes en el periodo del año calendario anterior al inicio del proyecto - Promedio estimado de los ingresos anuales de las empresas participantes en el periodo del año  calendario posterior a la finalización del proyecto</t>
  </si>
  <si>
    <t>Sumatoria de nuevos productos o servicios turísticos desarrollados</t>
  </si>
  <si>
    <t>Sumatoria de prestadores de servicios turísticos que acceden a un crédito para la financiación de sus actividades por primera vez</t>
  </si>
  <si>
    <t>Cantidad de emisiones anuales totales generadas por los beneficiarios objeto de las estrategias desarrolladas, en el año calendario previo al inicio del proyecto - Cantidad de emisiones anuales totales estimadas para los beneficiarios objeto de las estrategias desarrolladas, en el año calendario siguiente a la finalización del proyecto</t>
  </si>
  <si>
    <t>(Sumatoria de prestadores de servicios turísticos  queimplementan las normas elaboradas o actualizadas / Sumatoria del total de prestadores de servicion turísticos presentes en los territorios impactados por el proyecto) x 100</t>
  </si>
  <si>
    <t>(Sumatoria de prestadores de servicios turísticos  certificados en la implementación de las normas / Sumatoria del total de prestadores de servicion turísticos presentes en los territorios impactados por el proyecto) x 100</t>
  </si>
  <si>
    <t>Escala (1 a 5) donde 1 es bajo nivel de percepción de calidad/impacto y 5 es alto nivel de percepción de calidad/impacto</t>
  </si>
  <si>
    <t>Sumatoria de los puntajes  registrados por parte de los beneficiarios / Sumatoria del total de  beneficiarios del proyecto</t>
  </si>
  <si>
    <t>Porcentaje (describir criterio específico para establecer que un prestador mejora su gestión en seguridad turística)</t>
  </si>
  <si>
    <t>(Sumatoria de prestadores de servicios turísticos  que mejoran su gestión en seguridad turística / Sumatoria del total de prestadores de servicion turísticos presentes en los territorios impactados por el proyecto) x 100</t>
  </si>
  <si>
    <t>Sumatoria de entidades vinculadas al sector público identificadas con potencial de vincularse a la estrategias de transformación digital</t>
  </si>
  <si>
    <t>Minutos</t>
  </si>
  <si>
    <t>Cantidad de minutos promedio que tardan los usuarios beneficiados por la estrategias desarrolladas, para realizar las actividades o trámites objeto del proyecto, en un año/mes/día promedio previo al inicio del proyecto - Cantidad de minutos promedio que tardan los usuarios beneficiados por la estrategias desarrolladas, para realizar las actividades o trámites objeto del proyecto, en un año/mes/día promedio posterior a la finalización del proyecto</t>
  </si>
  <si>
    <t>((Valor final de la variable objeto de estudio - Valor inicial de la variable objeto de estudio) / Valor inicial de la variable objeto de estudio) x 100</t>
  </si>
  <si>
    <t>kWh</t>
  </si>
  <si>
    <t>Cantidad de kWh, en el último año calendario previo al inicio del proyecto, para los prestadores de servicios turísticos beneficiados por las estrategias desarrolladas - Cantidad de kWh estimados, en el  año calendario siguiente a la finalización del proyecto, para los prestadores de servicios turísticos beneficiados por las estrategias desarrolladas.</t>
  </si>
  <si>
    <t>Sumatoria de planes estratégicos o de acción desarrollados o planteados para aprovechar las tendencias o oportunidades de mercado identificadas a partir del proyecto desarrollado</t>
  </si>
  <si>
    <t>Sumatoria de visitas en medios digitales</t>
  </si>
  <si>
    <t>Sumatoria de personas o visitantes a los cuales se presenta o promociona un destino, producto o experiencia turística</t>
  </si>
  <si>
    <t>Sumatoria de alianzas estratégicas generadas</t>
  </si>
  <si>
    <t>Costo o gasto estimado para generar la publicidad lograda a través de reportajes, publicaciones y demás menciones en medios, si este se hubiera contratado directamente en lugar de ser un resultado del viajde familiarización - Costo del viaje de familiarización</t>
  </si>
  <si>
    <t>Sumatoria de campañas en los que se utilizará el material promocional producido</t>
  </si>
  <si>
    <t>Sumatoria de los puntajes únicos de calificación registrados por parte de cada representante único de cada prestador beneficiario / Sumatoria del total de representantes únicos de prestadores beneficiarios que participaron en la encuesta de percepción</t>
  </si>
  <si>
    <t>Sumatoria de actores de la cadena de valor del sector turístico asistentes a los eventos académicos con temáticas de turismo</t>
  </si>
  <si>
    <t>Sumatoria de proyectos de turismo comunitario fortalecidos</t>
  </si>
  <si>
    <t>Toneladas</t>
  </si>
  <si>
    <t>Cantidad total de toneladas de residuos generados por las empresas, entidades o prestadores beneficiador por las estrategias desarrolladas, en el año calendario previo al inicio del proyecto - Cantidad total de toneladas de residuos que se estima generen  las empresas, entidades o prestadores beneficiador por las estrategias desarrolladas, en el año calendario siguiente a la finalización del proyecto</t>
  </si>
  <si>
    <t>Escala (1 a 5) donde 1 es bajo nivel de percepción de seguridad y 5 es alto nivel de percepción de seguridad</t>
  </si>
  <si>
    <t>(Sumatoria de puntaje registrado para una muestra representativa de turistas en los territorios impactados por el proyecto / Sumatoria de total de turistas encuestados)</t>
  </si>
  <si>
    <t>Sumatoria de los puntajes  registrados por parte de los actores de la cadena de valor del sector turismo a los cuales fueron socializados los resultados del proyecto / Sumatoria del total de  actores de la cadena de valor del sector turismo a los cuales fue socializado el proyecto</t>
  </si>
  <si>
    <t>KgCO2</t>
  </si>
  <si>
    <t>Cantidad de emisiones de kg de CO2, en el último año calendario previo al inicio del proyecto, para los prestadores de servicios turísticos beneficiados por las estrategias desarrolladas - Cantidad de emisiones de kg de CO2 estimadas, en el  año calendario siguiente a la finalización del proyecto, para los prestadores de servicios turísticos beneficiados por las estrategias desarrolladas.</t>
  </si>
  <si>
    <t>Sumatoria de personas alcanzadas en medios tradicionales</t>
  </si>
  <si>
    <t>Escala (1 a 5) donde 1 es bajo conocimiento y 5 es alto conocimiento</t>
  </si>
  <si>
    <t>Sumatoria de los puntajes únicos de conocimiento registrados para cada asistente / Sumatoria del total de asistentesque  participaron en la capacitación</t>
  </si>
  <si>
    <t>Sumatoria de los puntajes de calificación registrados por parte de cada persona de la economía popular y comunitaria / Sumatoria del total de personas de la economía popular y comunitaria  que participaron en el proyecto y en la encuesta</t>
  </si>
  <si>
    <t>Sumatoria de empresarios beneficiados que sostienen en el tiempo las certificaciones otorgadas posterior a la terminación del proyecto (según las certificaciones y sus renovaciones, se debe plantear el tiempo para la medición)</t>
  </si>
  <si>
    <t>Cantidad de delitos reportados asociados a actividades de turismo en los territorios impactados, en un periodo de un año calendario previo al inicio del proyecto - Cantidad de delitos reportados asociados a actividades de turismo en los territorios impactados, en un periodo de un año calendario posterior a la finalización del proyecto</t>
  </si>
  <si>
    <t>[(Cantidad de visitas o interacciones en un día promedio durante o posterior a la finalización del proyecto - Cantidad de visitas o interacciones en un día promedio previo al inicio del proyecto ) / Cantidad de visitas o interacciones en un día promedio previo al inicio del proyecto] x 100</t>
  </si>
  <si>
    <t>Sumatoria de participantes: total de personas que han asistido a las actividades de formación y capacitación</t>
  </si>
  <si>
    <t>(Sumatoria de actores de la cadena de valor del turismo que demuestran conocimieno sobre las soluciones sostenibles implementadas en los territorios impactados / Sumatoria del total de actores de la cadena de valor de turismo identificados en los territorios impactados) x 100</t>
  </si>
  <si>
    <t>Sumatoria de los puntajes  registrados por parte de los beneficiarios / Sumatoria del total de  beneficiarios encuestados</t>
  </si>
  <si>
    <t>[(Cantidad de visitas en un día promedio durante o posterior a la finalización del proyecto - Cantidad de visitas en un día promedio previo al inicio del proyecto ) / Cantidad de visitas o interacciones en un día promedio previo al inicio del proyecto] x 100</t>
  </si>
  <si>
    <t>Sumatoria de personas alcanzadas a través de activaciones</t>
  </si>
  <si>
    <t xml:space="preserve">Sumatoria de incremento porcentual en visitas diarias de turistas o visitantes no residentes, generadas a partir de los eventos o ferias desarrollados </t>
  </si>
  <si>
    <t>Sumatoria de los puntajes  registrados por parte de los asistentes del evento / Sumatoria del total de asistentes encuestados</t>
  </si>
  <si>
    <t>E786 a E789</t>
  </si>
  <si>
    <t>E790 a E793</t>
  </si>
  <si>
    <t>E794 a E797</t>
  </si>
  <si>
    <t>E798 a E801</t>
  </si>
  <si>
    <t>E802 a E805</t>
  </si>
  <si>
    <t>E806 a E809</t>
  </si>
  <si>
    <t>]]</t>
  </si>
  <si>
    <t>Contrapartida</t>
  </si>
  <si>
    <t>Presupuesto del programa</t>
  </si>
  <si>
    <t>OTROS GASTOS ADMINISTRATIVOS O IMPUESTOS ASOCIADOS A LA CONTRAPARTIDA</t>
  </si>
  <si>
    <t>TOTAL CONTRAPARTIDA A CARGO DEL PROPONENTE</t>
  </si>
  <si>
    <t>Distribución de la inversión</t>
  </si>
  <si>
    <t>En esta sección debe relacionar, del total del presupuesto asignado al P.A. FONTUR, la proporción que corresponde a cada municipio o departamento. Esta distribución no necesariamente corresponde a la ubicación donde se desarrolla la actividad. Por ejemplo: Si desarrolla un proyecto para capacitar prestadores de servicios turísticos de La Guajira en Bogotá D.C., la inversión se asigna a La Guajira, a pesar de que la actividad se desarrolle en Bogotá D.C. 
*En el caso de que el proyecto tenga un alcance nacional, colocar "Nacional" en desagregación, departamento y municipio, así como la financiación asignada
*En el caso de que el proyecto tenga un alcance departamental, colocar "Departamental" en desagregación, relacionando cada departamento, junto con los planes de desarrollo relacionados, así como la financiación asignada.
*En el caso de que el proyecto tenga un alcance al nivel de municipio, colocar "Municipal" en desagregación, relacionando cada departamento y municipio impactado, junto con los planes de desarrollo relacionados, así como la financiación aisgnada.
La suma de la financiación asignada en la celda O86 debe coincidir con la suma del valor del presupuesto asignado al P.A. FONTUR en la pestaña de presupuesto</t>
  </si>
  <si>
    <t>Plan de Desarrollo Departamental que impacta</t>
  </si>
  <si>
    <t>Estrategia del Plan de Desarrollo Departamental que impacta</t>
  </si>
  <si>
    <t>Plan de Desarrollo Municipal que impacta</t>
  </si>
  <si>
    <t>Estrategia del Plan Municipal que impacta</t>
  </si>
  <si>
    <t>Financiación FONTUR asignada al territorio</t>
  </si>
  <si>
    <t>¿Conincide con el valor financiado por el P.A. FONTUR en la pestaña de presupuesto?</t>
  </si>
  <si>
    <t>Requisitos para la presentación de programas, proyectos o multiproyectos</t>
  </si>
  <si>
    <r>
      <t xml:space="preserve">Los requisitos, en términos de documentación se categorizan en tres grupos:
A) Requisitos para líneas distintas de infraetructura turística (Celda A16) : Aplica si dentro de la formulación incluyo un tipo de proyecto de la línea 1,3,4 o 5, tanto para programas como proyectos
B) Requisitos para la línea de infraetsructura turística (Celda A96) : Aplica si dentro de la formulación incluyó un tipo de proyecto de la línea 2, tanto para programas como proyectos
C) Requisitos adicionales para programas: Aplica únicamente para programas
</t>
    </r>
    <r>
      <rPr>
        <b/>
        <sz val="11"/>
        <color theme="1"/>
        <rFont val="Calibri"/>
        <family val="2"/>
        <scheme val="minor"/>
      </rPr>
      <t>Según los requisitos que le apliquen, en la columna L confirme que los anexa o que cumple con ellos</t>
    </r>
  </si>
  <si>
    <t>A</t>
  </si>
  <si>
    <t>Requisitos Líneas distintas de Infraestructura Turística</t>
  </si>
  <si>
    <t>I) Requisitos generales para todos los proponentes en líneas distintas de infraestructura turística</t>
  </si>
  <si>
    <t>Ítem</t>
  </si>
  <si>
    <t>Requisitos</t>
  </si>
  <si>
    <t>Confirmación Proponente</t>
  </si>
  <si>
    <t>Cumple
(P.A. FONTUR)</t>
  </si>
  <si>
    <t>Descripción/Observaciones P.A. FONTUR</t>
  </si>
  <si>
    <t>Carta de presentación y compromiso que garantice la seriedad de la propuesta y el desarrollo del proyecto.</t>
  </si>
  <si>
    <t>Mínimo dos (2) cotizaciones que detallen y soporten los valores solicitados en el presupuesto del proyecto, con una fecha no mayor a cuatro (4) meses. Este requisito es opcional para el Ministerio de Comercio, Industria y Turismo (MinCIT).</t>
  </si>
  <si>
    <t>Declaración de inexistencia de relación de parentesco de hasta cuarto grado de consanguinidad, segundo de afinidad o primero civil, con funcionarios y/o contratistas del MinCIT o de los miembros del Comité Directivo del P.A. FONTUR.</t>
  </si>
  <si>
    <t>Certificación de Paz y Salvo expedida por la Superintendencia de Industria y Comercio en donde conste la no imposición de sanciones, o estar al día con las mismas, para corporaciones y fondo regionales de turismo, grupos de aportantes de la contribución parafiscal, gremios y burós de convenciones.</t>
  </si>
  <si>
    <t>Documentos que se consideren importantes en la formulación del proyecto, adicionales a los mínimos requeridos.</t>
  </si>
  <si>
    <t>Carta de ProColombia que avale el proyecto, cuando son proyectos que requieren promoción internacional y que su desarrollo será mediante convenio con dicha entidad.</t>
  </si>
  <si>
    <t>Declaración de cumplimiento de condiciones habilitantes para la presentación de proyectos y multiproyectos conforme al Manual para la destinación de recursos y presentación de Programas y Proyectos del P.A. FONTUR (Formato F-DMI-003)</t>
  </si>
  <si>
    <t>Como parte de la revisión de causales de devolución de proyectos, el P.A. FONTUR 
revisará, sin necesidad de que sea aportado por el proponente:</t>
  </si>
  <si>
    <t>Boletín de antecedentes fiscales de la Contraloría General de La República.</t>
  </si>
  <si>
    <t>Certificación donde conste que la obligación de contribución parafiscal se encuentra pagada a la fecha de radicación del proyecto, para corporaciones y fondo regionales de turismo, grupos de aportantes de la contribución parafiscal y burós de convenciones.</t>
  </si>
  <si>
    <t>II) Requisitos para departamentos, municipios y sus esquemas asociativos territoriales, en líneas distintas de infraestructura turística</t>
  </si>
  <si>
    <t xml:space="preserve">En el caso de un grupo de municipios, carta de designación de representante único, firmada por cada uno de los municipios que conforman el grupo. </t>
  </si>
  <si>
    <t>Evidencia del diligenciamiento del Nivel de Desarrollo Turístico Territorial – NDTT, que puede ser diligenciado en https://ndtt.mincit.gov.co/front/login</t>
  </si>
  <si>
    <t>CDP (Certificado de disponibilidad presupuestal) que soporte la contrapartida del proyecto, cuando aplique.</t>
  </si>
  <si>
    <t>III) Requisitos para cabildos, autoridades indígenas y sus asociaciones, , en líneas distintas de infraestructura turística</t>
  </si>
  <si>
    <t>Certificado del cabildo indígena donde se evidencie la vocación turística del destino donde se pretende llevar a cabo el proyecto.</t>
  </si>
  <si>
    <t>Certificado de registro del Cabildo Indígena, Autoridad Indígena, o la Asociación, identificando todos sus miembros, y anexando el certificado de registro del Cabildo o Asociación ante el Ministerio del Interior</t>
  </si>
  <si>
    <t>Certificado del Ministerio del Interior indicando que en el territorio donde se ejecutará el proyecto se adelantó consulta previa con su respectivo resultado, o que no se requiere</t>
  </si>
  <si>
    <t>IV) Requisitos para corporaciones y fondos regionales de promoción turística, en líneas distintas de infraestructura turística</t>
  </si>
  <si>
    <t>Aval suscrito por la autoridad, el alcalde/gobernador, representante o autoridad de turismo, cuando esta última exista, de las entidades territoriales, donde se ejecutará el proyecto.</t>
  </si>
  <si>
    <t>Declaración expedida por el representante legal o delegado de no tener obligaciones pendientes con el Estado.</t>
  </si>
  <si>
    <t>Certificado de existencia y representación legal con fecha de expedición no mayor a 30 días donde conste la existencia legal mínima de dos (2) años y su representación legal. Además, decreto o ley de constitución en caso de que aplique, y estatutos vigentes</t>
  </si>
  <si>
    <t>RNT Registro Nacional de Turismo vigente.</t>
  </si>
  <si>
    <t>Autorización de la Junta o Consejo Directivo para presentar el proyecto.</t>
  </si>
  <si>
    <t xml:space="preserve">Carta de  Disponibilidad Presupuestal firmada por el representante legal y el director financiero o quien haga sus veces, cuando aplique. </t>
  </si>
  <si>
    <t>V) Requisitos grupos de aportantes de la contribución parafiscal, en líneas distintas de infraestructura turística (Cada miembro aportante debe presentar la totalidad de los items solicitados)</t>
  </si>
  <si>
    <t>Carta de presentación del proyecto donde se identifiquen como mínimo los cinco (5) aportantes de la contribución parafiscal, que no pertenezcan al mismo grupo empresarial.</t>
  </si>
  <si>
    <t>Certificado de existencia y representación legal con fecha de expedición no mayor a 30 días donde conste la existencia legal mínima de dos (2) años y su representación legal.</t>
  </si>
  <si>
    <r>
      <rPr>
        <b/>
        <sz val="8"/>
        <color theme="1"/>
        <rFont val="Verdana"/>
        <family val="2"/>
      </rPr>
      <t>Nota:</t>
    </r>
    <r>
      <rPr>
        <sz val="8"/>
        <color theme="1"/>
        <rFont val="Verdana"/>
        <family val="2"/>
      </rPr>
      <t xml:space="preserve"> Cada miembro aportante debe presentar la totalidad de los item solicitados.</t>
    </r>
  </si>
  <si>
    <t>VI) Requisitos gremios turísticos o integrados por mínimo 10 aportantes de la contribución parafiscal, en líneas distintas de infraestructura turística</t>
  </si>
  <si>
    <t>Autorización de la Junta o Consejo Directivo.</t>
  </si>
  <si>
    <t xml:space="preserve">Carta de Disponibilidad Presupuestal firmada por el representante legal y el director financiero o quien haga sus veces, cuando aplique. </t>
  </si>
  <si>
    <t>Aval de la dirección nacional del respectivo gremio cuando los capítulos regionales presenten el proyecto.</t>
  </si>
  <si>
    <t>Listado de afiliados al gremio, vigente en el momento de la presentación del proyecto, con NIT y RNT (Se debe remitir una vez al año, durante los primeros 15 días del mes de julio, con corte a 31 de mayo del año en curso. En caso de presentar actualizaciones, deberán ser notificadas al P.A. FONTUR).</t>
  </si>
  <si>
    <t>VII) Requisitos para burós de convenciones, en líneas distintas de infraestructura turística</t>
  </si>
  <si>
    <t>Aval de la autoridad, el alcalde/gobernador, representante o autoridad de turismo cuando esta última exista, de las entidades territoriales donde se ejecutará el proyecto.</t>
  </si>
  <si>
    <t>VIII) Requisitos para cámaras de comercio, en líneas distintas de infraestructura turística</t>
  </si>
  <si>
    <t>B</t>
  </si>
  <si>
    <t>Requisitos Línea de Infraestructura Turística</t>
  </si>
  <si>
    <t>I) Requisitos para elaboración de estudios de Prefactibilidad o Factibilidad (Tipo de Proyecto 2.1.A)</t>
  </si>
  <si>
    <t>PRESENTACIÓN DEL PROYECTO</t>
  </si>
  <si>
    <t>Declaración de inexistencia de relación de parentesco de hasta cuarto grado de consanguinidad, segundo de afinidad o primero civil, con funcionarios y/o contratistas del MinCIT o de los miembros del Comité Directivo del P.A. FONTUR</t>
  </si>
  <si>
    <t>DOCUMENTOS TÉCNICOS DE SOPORTE</t>
  </si>
  <si>
    <t>Cronograma detallado en Project y PDF de acuerdo con los entregables contemplados en el proyecto</t>
  </si>
  <si>
    <t xml:space="preserve">Presupuesto general de acuerdo con cotizaciones presentadas (Promedio aritmético). </t>
  </si>
  <si>
    <t>Anteproyecto Técnico, en concordancia con las cotizaciones presentadas (Debe incluir el detalle de los entregables esperados).</t>
  </si>
  <si>
    <t>Cotizaciones diferentes para justificar presupuesto de la consultoría de estudios de prefactibilidad y/o factibilidad (mínimo 3 cotizaciones vigentes a la fecha de radicación).</t>
  </si>
  <si>
    <t>Cotizaciones diferentes para justificar presupuesto de la interventoría de estudios de prefactibilidad y/o factibilidad (mínimo 3 cotizaciones vigentes a la fecha de radicación).</t>
  </si>
  <si>
    <t>II) Requisitos para elaboración de estudios o diseños de infraestructura turística (Tipo de Proyecto 2.2.A)</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</si>
  <si>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 así como la Resolución de Reconocimiento de Representante Legal.</t>
  </si>
  <si>
    <t>Cronograma detallado en Project y PDF de acuerdo con los entregable contemplados en el proyecto.</t>
  </si>
  <si>
    <t>Presupuesto general de acuerdo con cotizaciones presentadas (Promedio aritmético).</t>
  </si>
  <si>
    <t>Cotizaciones diferentes para justificar presupuesto de la consultoría de estudios y diseños (mínimo 3 vigentes a la fecha de radicación del proyecto).</t>
  </si>
  <si>
    <t>Cotizaciones diferentes para justificar presupuesto de la interventoría de estudios y diseños (mínimo 3 vigentes a la fecha de radicación del proyecto).</t>
  </si>
  <si>
    <t>Estudio de mercado y factibilidad del destino (Consultar Página Web del P.A. Fontur).</t>
  </si>
  <si>
    <t>Anteproyecto Técnico (Debe incluir descripción general del proyecto, evidenciar la necesidad de este y describir el detalle de los entregables esperados).</t>
  </si>
  <si>
    <t>RECURSOS</t>
  </si>
  <si>
    <t>Cuando el proponente es un ente territorial, Certificado de Disponibilidad Presupuestal CDP o similar contrapartida</t>
  </si>
  <si>
    <t>LICENCIAS, CERTIFICACIONES Y PERMISOS</t>
  </si>
  <si>
    <t>Certificación de consulta de disponibilidad de servicios públicos.</t>
  </si>
  <si>
    <t>Certificación del ente territorial que dé constancia que el proyecto esta alineado con el Plan de Ordenamiento Territorial, la cual debe incluir el uso del suelo del predio propuesto para el desarrollo del proyecto, incluyendo norma urbanística aplicable.</t>
  </si>
  <si>
    <t>Consulta viabilidad del proyecto ante la corporación ambiental competente regional o nacional (ANLA).</t>
  </si>
  <si>
    <t>Resolución del Ministerio del Interior indicando que en el territorio donde se ejecutará el proyecto se adelantó consulta previa con su respectivo resultado, o que no se requiere.</t>
  </si>
  <si>
    <t>Certificación de que el proyecto está acorde con el ordenamiento territorial y que no se encuentra ubicado en zona de riesgo. Esta debe indicar el uso del suelo de implantación del proyecto. Se debe anexar cartografía con el mapa de usos de suelos y riesgos de la zona a desarrollar el proyecto, señalando la ubicación del mismo.</t>
  </si>
  <si>
    <t>4.6</t>
  </si>
  <si>
    <t>Carta de Compromiso indicando la continuidad y culminación del proyecto en las fases de ejecución y operación, señalando explícitamente el compromiso de destinar o gestionar los recursos necesarios para la ejecución y puesta en marcha del proyecto.</t>
  </si>
  <si>
    <t>4.7</t>
  </si>
  <si>
    <t>Documentos que se consideren importantes para la formulación del proyecto, adicionales a los mínimos requeridos.</t>
  </si>
  <si>
    <t>DOCUMENTOS DE PROPIEDAD DEL PREDIO</t>
  </si>
  <si>
    <t>Permiso de intervención del predio.</t>
  </si>
  <si>
    <t>Certificado de Tradición y Libertad del predio (en caso de requerirse presentar estudio de títulos donde se evidencia que es público o fiscal).</t>
  </si>
  <si>
    <t xml:space="preserve">Escritura del lote </t>
  </si>
  <si>
    <t>Paz y salvo del pago del impuesto predial expedido por la entidad competente</t>
  </si>
  <si>
    <t>Autorización de presentación del proyecto por parte de MinCIT ante el P.A. FONTUR (En caso de ser Proponente MinCIT)</t>
  </si>
  <si>
    <t>5.6</t>
  </si>
  <si>
    <t>Registro fotográfico del predio referenciado donde se ejecutará el proyecto y sus alrededores, donde se evidencie el estado del acceso al sitio del proyecto, tomado con fecha no superior a 3 meses previo a la radicación del proyecto.</t>
  </si>
  <si>
    <t>5.7</t>
  </si>
  <si>
    <t>Certificado y carta catastral expedida por el Instituto Geográfico Agustín Codazzi -IGAC o el gestor catastral que aplique, donde se evidencie el área del predio propuesto para el desarrollo del proyecto, que incluya el plano catastral evidenciando el área propuesta de desarrollo del proyecto y su matrícula asociada.</t>
  </si>
  <si>
    <t>III) Requisitos para construcción de obras de infraestructura turística (Tipos de Proyecto 2.3.A a 2.3.L)</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</si>
  <si>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t>
  </si>
  <si>
    <t>DOCUMENTO DE PLAN DE OPERACIÓN, MANTENIMIENTO Y SOSTENIBILIDAD DEL PROYECTO (A CORTO, MEDIANO Y LARGO PLAZO)</t>
  </si>
  <si>
    <t>Plan de Operación - Mecanismos de arranque: describir los recursos (humanos, físicos y presupuestales) disponibles y la logística que se requiere para poner en operación el proyecto al momento de abrirlo al público.</t>
  </si>
  <si>
    <t>Plan de operación: describir el personal técnico, administrativo y de apoyo requerido para la operación, contemplando actividades, componentes de trabajo, perfiles y costos.</t>
  </si>
  <si>
    <r>
      <rPr>
        <sz val="8"/>
        <rFont val="Verdana"/>
        <family val="2"/>
      </rPr>
      <t>Plan de mantenimiento: describir los elementos, recursos (humanos, físicos y presupuestales) e insumos requeridos para el mantenimiento (preventivo y correctivo) y la dotación necesaria, que garantice la operatividad del proyecto.</t>
    </r>
  </si>
  <si>
    <t>Plan de sostenibilidad: describir la relación entre las líneas programáticas de los planes de desarrollo nacional, departamental y/o municipal, vigentes y la finalidad del proyecto, con el fin de identificar estrategias acordes que puedan financiar la operación de los proyectos y estrategias de financiamiento (fuentes de recursos).</t>
  </si>
  <si>
    <t>Especificar si los diseños contemplan uso sostenible de recursos y de energías renovables.</t>
  </si>
  <si>
    <t>LEVANTAMIENTO TOPOGRÁFICO</t>
  </si>
  <si>
    <t>Cartera topográfica.</t>
  </si>
  <si>
    <t>Puntos de amarre (punto geodésico de control) y poligonales.</t>
  </si>
  <si>
    <t>Certificado de calibración de equipos a la fecha de realización del levantamiento.</t>
  </si>
  <si>
    <t>Informe que indique el nombre y la dirección del predio, y verificar que coinciden con la información del proyecto, indicar el nombre del responsable del levantamiento con número de tarjeta profesional y fecha de realización.</t>
  </si>
  <si>
    <t xml:space="preserve">Memorial de responsabilidad del profesional responsable de la topografía firmado, que incluya nombre del proyecto, municipio, dirección, fecha de elaboración. Se debe anexar copia de la tarjeta profesional y certificado de vigencia y validez de la misma. </t>
  </si>
  <si>
    <t>El Plano de levantamiento topográfico debe estar georreferenciado a partir de vértices IGAC y presentar el certificado de coordenadas expedido por el Instituto Geográfico Agustín Codazzi.</t>
  </si>
  <si>
    <t>El plano de levantamiento topográfico también debe contener curvas de nivel.</t>
  </si>
  <si>
    <t>4.8</t>
  </si>
  <si>
    <t>El plano de levantamiento topográfico también debe contener el trazado de redes de servicios públicos existentes, localización de elementos a desmontar o demoler.</t>
  </si>
  <si>
    <t>4.9</t>
  </si>
  <si>
    <t>El plano de levantamiento topográfico también debe incluir cortes y/o perfiles del terreno a escala legible e incluir en los mismos la cota de implantación del proyecto.</t>
  </si>
  <si>
    <t>4.10</t>
  </si>
  <si>
    <t>Certificado emitido por el profesional responsable, donde conste que la información suministrada está vigente a la fecha.</t>
  </si>
  <si>
    <t>DISEÑO ARQUITECTÓNICO</t>
  </si>
  <si>
    <t>Plano de localización en contexto país, departamento y municipio que permita tener una visión general del municipio o del centro poblado y la localización puntual del proyecto. (En caso de ser planteado por fases, anexar un plano adicional que delimite las fases).</t>
  </si>
  <si>
    <t>Planos de urbanismo donde se evidencie el contexto urbano, vías de acceso y vías locales, y demás elementos que faciliten la comprensión del proyecto a escala urbana.</t>
  </si>
  <si>
    <t>Plano de implantación del proyecto, en el cual se evidencien los predios afectados con sus matriculas inmobiliarias y/o cédulas catastrales.</t>
  </si>
  <si>
    <t>Plantas generales arquitectónicas (donde se evidencien divisiones, dimensiones, niveles, ejes, escala, norte, vegetación, cubiertas, zonas blandas y duras).</t>
  </si>
  <si>
    <t>Cortes (que incluyan niveles, alturas, detalles, escala, ejes).</t>
  </si>
  <si>
    <t>Fachadas (que incluyan niveles, alturas, detalles, contexto, escala, ejes).</t>
  </si>
  <si>
    <t>Planos de detalles arquitectónicos donde se evidencie con exactitud los materiales y procesos constructivos a utilizar (Incluir detalles de mobiliario en caso de requerir).</t>
  </si>
  <si>
    <t>5.8</t>
  </si>
  <si>
    <t>Planos de paisajismo que referencien el tipo de vegetación y manual de mantenimiento de la vegetación (en caso de requerir).</t>
  </si>
  <si>
    <t>5.9</t>
  </si>
  <si>
    <t>Perspectivas, renders y animación en video que faciliten la comprensión del proyecto.</t>
  </si>
  <si>
    <t>5.10</t>
  </si>
  <si>
    <t>Cuadro de áreas detallado por piso y por usos, índices de ocupación y construcción.</t>
  </si>
  <si>
    <t>5.11</t>
  </si>
  <si>
    <t>Memorial de responsabilidad firmado, con fecha de elaboración no mayor a un año a la fecha de radicación, por el arquitecto diseñador que incluya nombre del proyecto, municipio, dirección, fecha de elaboración, certificando el cumplimiento de las normativas vigentes para el diseño, incluyendo la norma NTC 6047/2013 Accesibilidad al medio físico o aquella norma que la modifique, sustituya o derogue, si aplica. Se debe anexar copia de la tarjeta profesional y certificado de vigencia y validez de la misma.</t>
  </si>
  <si>
    <t>5.12</t>
  </si>
  <si>
    <t>Documento de revisión técnica independiente de obra según decreto 945 de 2017 o aquella norma que lo modifique o derogue (para áreas mayores a 2.000m2 construidos o independientemente del área, cuando se interviene la estructura)</t>
  </si>
  <si>
    <t>5.13</t>
  </si>
  <si>
    <t>Memoria descriptiva del proyecto, en la cual se describa la conceptualización y características fundamentales del proyecto</t>
  </si>
  <si>
    <t>5.14</t>
  </si>
  <si>
    <t>Certificación expedida por el diseñador, en la cual se indique que el diseño da cumplimiento de la norma NTC 6047/2013 Accesibilidad al medio físico o aquella norma que la modifique, sustituya o derogue</t>
  </si>
  <si>
    <t>5.15</t>
  </si>
  <si>
    <t>Certificado emitido por el profesional responsable, dónde conste que la información suministrada está vigente a la fecha y que el diseño se encuentra en concordancia con la normatividad técnica.</t>
  </si>
  <si>
    <t>INFORME DE ESTUDIO GEOTÉCNICO</t>
  </si>
  <si>
    <t>Fecha de elaboración del informe y toma de muestras, nombre del proyecto, municipio, dirección del predio.</t>
  </si>
  <si>
    <t xml:space="preserve">Plano de localización de apiques con fotos que contengan fecha. </t>
  </si>
  <si>
    <t>Recomendaciones para los diseños estructurales según el alcance del proyecto (pavimentos, rutas de acceso, senderos, etc.) y recomendaciones para el manejo de aguas.</t>
  </si>
  <si>
    <t>Ensayos de laboratorio, pruebas de campo y resultados, debidamente firmados por el profesional responsable (incluir columnas estratigráficas).</t>
  </si>
  <si>
    <t>Nivel freático, que detalle su profundidad y el nivel de desplante.</t>
  </si>
  <si>
    <t>6.6</t>
  </si>
  <si>
    <t>Conclusiones sobre las propiedades físico-mecánicas e hidráulicas del suelo en cumplimiento de NSR 10 o de aquella que la modifique o sustituya</t>
  </si>
  <si>
    <t>6.7</t>
  </si>
  <si>
    <t>Memorial de responsabilidad, con fecha de elaboración no mayor a un año a la fecha de radicación, firmado por el profesional responsable, que incluya nombre del proyecto, municipio, dirección, fecha de elaboración, certificando el cumplimiento NSR-10 o de aquella que la modifique o sustituya. Copia de la tarjeta profesional y certificado de vigencia y validez de la misma.</t>
  </si>
  <si>
    <t>6.8</t>
  </si>
  <si>
    <t>Concordancia entre el informe geotécnico, las muestras recolectadas y los ensayos realizados en cuanto a número de exploraciones y tipos de exploración.</t>
  </si>
  <si>
    <t>6.9</t>
  </si>
  <si>
    <t xml:space="preserve">Certificado emitido por el profesional responsable, dónde conste que la información suministrada está vigente a la fecha y que el diseño se encuentra en concordancia con la normatividad técnica. </t>
  </si>
  <si>
    <t>DISEÑO ESTRUCTURAL - Memoria de diseño estructural y memorial de responsabilidad con fecha de elaboración no mayor a un año a la fecha de radicación, firmada por el profesional responsable, que incluya:</t>
  </si>
  <si>
    <t>Descripción del proyecto en general y de sus respectivas unidades estructurales, especificaciones técnicas, sistema estructural y sus componentes, procedimientos constructivos y de montaje.</t>
  </si>
  <si>
    <t>7.2</t>
  </si>
  <si>
    <t>Diseño estructural y sismo resistente de cada una de las unidades que componen el proyecto, el cual debe incluir el detalle del sistema de entrepiso, cubiertas, elementos no estructurales, elementos estructurales que no hacen parte del sistema de resistencia sísmica (cubiertas, rampas, escaleras, tanques y muros de contención).</t>
  </si>
  <si>
    <t>7.3</t>
  </si>
  <si>
    <t>Descripción de apoyos de equipos como ascensores, escaleras mecánicas, cerramientos, barandas y elementos no estructurales.</t>
  </si>
  <si>
    <t>7.4</t>
  </si>
  <si>
    <t>Cargas verticales, el grado de capacidad de disipación de energía del sistema de resistencia sísmica, el cálculo de la fuerza sísmica, el tipo de análisis estructural utilizado y la verificación de que las derivas máximas no fueron excedidas.</t>
  </si>
  <si>
    <t>7.5</t>
  </si>
  <si>
    <t>Los análisis de viento, cargas de cubiertas, entrepisos, deben realizarse y presentarse por separado para cada módulo estructural y para los elementos no estructurales que no hacen parte del sistema de resistencia sísmica incluidas rampas y barandas.</t>
  </si>
  <si>
    <t>7.6</t>
  </si>
  <si>
    <t>El avalúo de cargas y diseño estructural debe hacerse de conformidad a lo establecido en la NSR 10, o para el caso de estructuras especiales diferentes a edificaciones ASÍ 180-13, ASÍ 610-EP para edificaciones en tierra, Norma Colombiana de Diseño de Puentes CCP14.</t>
  </si>
  <si>
    <t>7.7</t>
  </si>
  <si>
    <t>En caso de requerir un refuerzo estructural, se debe adjuntar un análisis de vulnerabilidad sísmica y el diseño de reforzamiento.</t>
  </si>
  <si>
    <t>PLANOS</t>
  </si>
  <si>
    <t>Existe concordancia entre el diseño arquitectónico y el estructural.</t>
  </si>
  <si>
    <t>8.2</t>
  </si>
  <si>
    <t>Planos de cimentación que incluyan dimensiones, numeración de los elementos, tipo de elemento estructural, y notas generales. Cumplimiento Titulo H NSR-10.</t>
  </si>
  <si>
    <t>8.3</t>
  </si>
  <si>
    <t>Planos estructurales (cortes, plantas por nivel, ejes y notas generales), que incluyan: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el tamaño y localización de todos los elementos estructurales, así como sus dimensiones y refuerzos, y precauciones que se deben tener en cuenta, como contraflechas, para contrarrestar cambios volumétricos de los materiales estructurales que se pueden presentar por cambios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estructurales deben ir firmados por un ingeniero civil facultado para ese fin y quien obra como diseñador estructural responsable</t>
  </si>
  <si>
    <t>8.4</t>
  </si>
  <si>
    <t>Planos de despieces de la totalidad de elementos estructurales a ejecutar, que incluya: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tamaño y localización de todos los elementos estructurales, así como sus dimensiones y refuerzos, y precauciones que se deben tener en cuenta, como contraflechas, para contrarrestar cambios volumétricos de los materiales estructurales que se pueden presentar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</si>
  <si>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8.5</t>
  </si>
  <si>
    <t>Planos de detalles estructurales de conexiones, anclajes, pernos, soldaduras, etc. y detalles no estructurales (dinteles, muros, escaleras, etc.), que contengan: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 Tamaño y localización de todos los elementos estructurales, así como sus dimensiones y refuerzo, y precauciones que se deben tener en cuenta, como contraflechas, para contrarrestar cambios volumétricos de los materiales estructurales presentadas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</si>
  <si>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8.6</t>
  </si>
  <si>
    <t>Memorial de responsabilidad firmado por el ingeniero estructural, que incluya nombre del proyecto, municipio, dirección, fecha de elaboración. Y anexar de copia de la tarjeta profesional y certificado de vigencia y validez de la Tarjeta Profesional. Cumplimiento con NSR-10 o de aquella que la modifique o sustituya.</t>
  </si>
  <si>
    <t>8.7</t>
  </si>
  <si>
    <t>DISEÑO HIDROSANITARIO Y GAS</t>
  </si>
  <si>
    <t>9.1</t>
  </si>
  <si>
    <t>Planos de diseño hidrosanitario, que incluyan:
• Instalaciones hidráulicas, donde se evidencie la conexión a las redes públicas.
• Instalaciones sanitarias y de aguas lluvias, donde se evidencien las direcciones de flujos y las conexiones a las redes públicas.
• Tanques de almacenamiento de agua potable y sistema de bombeo.
• Bombas eyectoras aguas lluvias y aguas negras (si aplica).
• Isometrías.
• Detalles hidrosanitarios.</t>
  </si>
  <si>
    <t>9.2</t>
  </si>
  <si>
    <t>Memorias de cálculo del diseño hidrosanitario y memorial de responsabilidad con fecha de elaboración no mayor a un año a la fecha de radicación, firmada por el profesional responsable dando cumplimiento a la NTC-1500 o de aquella que la modifique o sustituya, que incluya: 
• Nombre del proyecto, municipio, dirección, fecha de elaboración.
• Detalles constructivos de instalaciones, conexiones, válvulas, equipos o sistema de bombeo, 
tanques de agua, cajas de inspección, cuartos de máquinas, tapas, etc.
• Manejo de áreas superficiales con planimetría que indique drenajes y áreas aferentes (si aplica) 
dando cumplimiento a la RAS-2000 o de aquella que la modifique o sustituya.
• Disposición final de las aguas lluvias y aguas residuales.
• Copia de la tarjeta profesional y certificado de vigencia y validez de la misma.</t>
  </si>
  <si>
    <t>9.3</t>
  </si>
  <si>
    <t>Planos de suministro de gas que incluyan:
• Instalaciones de gas.
• Isometrías.
• Detalles.</t>
  </si>
  <si>
    <t>9.4</t>
  </si>
  <si>
    <t>Memorias de cálculo del diseño de red de gas y memorial de responsabilidad con fecha de elaboración no mayor a un año a la fecha de radicación, firmada por el profesional responsable certificando el cumplimiento de la NTC-1500 o de aquella que la modifique o sustituya, que incluya:
• Nombre del proyecto, municipio, dirección, fecha de elaboración.
• Detalles constructivos de instalaciones, conexiones, válvulas, equipos, cajas de inspección, cuartos de máquinas, tapas, etc.
• Copia de la tarjeta profesional y certificado de vigencia y validez de la misma.</t>
  </si>
  <si>
    <t>9.5</t>
  </si>
  <si>
    <t>DISEÑO RED CONTRAINCENDIOS</t>
  </si>
  <si>
    <t>10.1</t>
  </si>
  <si>
    <t>Memorias de cálculo diseño de red contraincendios y memorial de responsabilidad con fecha de elaboración no mayor a un año a la fecha de radicación, firmada por el profesional responsable dando cumplimiento a NSR-10 Titulo J y K o de aquella que la modifique o sustituya, que incluya:
• Nombre del proyecto, municipio, dirección, fecha de elaboración.
• Copia de la tarjeta profesional y certificado de vigencia y validez de la misma.</t>
  </si>
  <si>
    <t>10.2</t>
  </si>
  <si>
    <r>
      <t xml:space="preserve">Planos de red contra incendios, que incluyan:
• La ubicación de rociadores y el área que cada uno de estos cubre.
• Detalles constructivos de instalaciones, conexiones, válvulas, equipos o sistema de bombeo, tanques de agua, cajas de inspección, cuartos de máquinas, gabinetes, rociadores contra incendios, tapas, etc.
</t>
    </r>
    <r>
      <rPr>
        <b/>
        <sz val="8"/>
        <color theme="1"/>
        <rFont val="Verdana"/>
        <family val="2"/>
      </rPr>
      <t>Nota:</t>
    </r>
    <r>
      <rPr>
        <sz val="8"/>
        <color theme="1"/>
        <rFont val="Verdana"/>
        <family val="2"/>
      </rPr>
      <t xml:space="preserve"> es procedente aclarar que todos los equipos de bombeo deben ser comerciales en el país.</t>
    </r>
  </si>
  <si>
    <t>10.3</t>
  </si>
  <si>
    <t>Certificado de cumplimiento del diseño por parte de cuerpo de bomberos.</t>
  </si>
  <si>
    <t>10.4</t>
  </si>
  <si>
    <t>DISEÑO INSTALACIONES ELÉCTRICAS</t>
  </si>
  <si>
    <t>11.1</t>
  </si>
  <si>
    <t>Planos de diseño de redes eléctricas, que incluyan:
• Redes eléctricas interiores.
• Redes generales (baja y media tensión).
• Detalles eléctricos.
• Subestación y tableros con: cuadro de cargas, diagrama unifilar y sistema de apantallamiento.
• Especificaciones de plantas de emergencia (si aplica).</t>
  </si>
  <si>
    <t>11.2</t>
  </si>
  <si>
    <t>Memorias de cálculo de diseño de redes eléctricas y memorial de responsabilidad, con fecha de elaboración no mayor a un año a la fecha de radicación, firmadas por el profesional responsable, dando cumplimiento RETIE y RETILAP o de aquellas normativas que las modifiquen o sustituyan, que incluya:
• Nombre del proyecto, municipio, dirección y fecha de elaboración. 
• Copia de la tarjeta profesional y certificado de vigencia y validez de la misma.</t>
  </si>
  <si>
    <t>11.3</t>
  </si>
  <si>
    <t>Fichas técnicas y especificaciones de la totalidad de los equipos y luminarias a instalar.</t>
  </si>
  <si>
    <t>11.4</t>
  </si>
  <si>
    <t>Diseño fotovoltaico, que contenga: 
• Evidencia de la justificación de la ubicación de los paneles solares.
• Cantidad de paneles que se deben utilizar.
• Grados de inclinación para su instalación.
• Vida útil.
• Cuanta energía solar es transformada en corriente eléctrica.
• Otras que se consideren.</t>
  </si>
  <si>
    <t>11.5</t>
  </si>
  <si>
    <t>Memorias del diseño fotovoltaico y memorial de responsabilidad firmados, con fecha de elaboración no mayor a un año a la fecha de radicación, por el profesional responsable, certificando el cumplimiento de RETIE y RETILAP o de aquellas normativas que las modifiquen o sustituyan, que incluya: 
• Nombre del proyecto, municipio, dirección, fecha de elaboración.
• Copia de la tarjeta profesional y certificado de vigencia y validez de la misma.</t>
  </si>
  <si>
    <t>11.6</t>
  </si>
  <si>
    <t>AIRE ACONDICIONADO</t>
  </si>
  <si>
    <t>12.1</t>
  </si>
  <si>
    <t>Planos de diseño de sistema de aire acondicionado, que contenga:
• Ductos de aire acondicionado.
• Detalles de instalaciones.</t>
  </si>
  <si>
    <t>12.2</t>
  </si>
  <si>
    <t>Fichas técnicas y especificaciones de los equipos de aire acondicionado.</t>
  </si>
  <si>
    <t>12.3</t>
  </si>
  <si>
    <t>Memorias de cálculo y memorial de responsabilidad, con fecha de elaboración no mayor a un año a la fecha de radicación, firmado por el profesional responsable, que incluya:
• Nombre del proyecto, municipio, dirección, fecha de elaboración. 
• Copia de la tarjeta profesional y certificado de vigencia y validez de la misma.</t>
  </si>
  <si>
    <t>12.4</t>
  </si>
  <si>
    <t xml:space="preserve">SISTEMAS ESPECIALES (Seguridad y Control, Sonido, Iluminación, Sistema Acústico, 
mecánica teatral, animación 3D, etc.) </t>
  </si>
  <si>
    <t>13.1</t>
  </si>
  <si>
    <t>Planos de los sistemas especiales (seguridad y control, sonido, iluminación, sistema acústico, mecánica teatral, animación 3D, etc.), que incluya los detalles de los mismos.</t>
  </si>
  <si>
    <t>13.2</t>
  </si>
  <si>
    <t>Fichas técnicas y especificaciones de los equipos del sistema especial a aplicar en el proyecto</t>
  </si>
  <si>
    <t>13.3</t>
  </si>
  <si>
    <t>Memorias de cálculo de diseño de sistema especial a aplicar en el proyecto y memorial de responsabilidad, con fecha de elaboración no mayor a un año a la fecha de radicación, firmadas por el profesional responsable, dando cumplimiento a las normativas aplicables según el sistema, que incluyan:
• Nombre del proyecto, municipio, dirección, fecha de elaboración. 
• Copia de la tarjeta profesional y certificado de vigencia y validez de la misma</t>
  </si>
  <si>
    <t>13.4</t>
  </si>
  <si>
    <t>PRESUPUESTO Y PROGRAMACIÓN</t>
  </si>
  <si>
    <t>14.1</t>
  </si>
  <si>
    <t>Presupuesto general por capítulos - costos directos e indirectos, actualizado al año de presentación del proyecto, que contenga:
• Análisis de Precios Unitarios (APU) cuyos materiales se encuentren vinculados al listado de insumos, la mano de la obra vinculada al cuadro de conformación de cuadrillas y deben estar en concordancia con los materiales y equipos que se mencionen en las especificaciones técnicas (no se aceptan ítems globales).
• Listado de insumos soportado en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 regionales y nacionales.
• Desglose de costos de Plan de Manejo de Trafico (PMT).
• Desglose de costos de Pan de Manejo Ambiental (PMA).
• Desglose de otros costos asociados al proyecto (prospección arqueológica, RETIE, RETILAP, etc.).</t>
  </si>
  <si>
    <t>14.2</t>
  </si>
  <si>
    <t>Memorias de cálculo de cantidades formuladas en Excel con diagramas de referencia</t>
  </si>
  <si>
    <t>14.3</t>
  </si>
  <si>
    <t>Especificaciones técnicas de todas las actividades a ejecutar en el proyecto de acuerdo con el presupuesto, que indiquen con detalle la descripción de la actividad, unidad de medida, equipos, materiales, procedimiento constructivo y forma de pago.</t>
  </si>
  <si>
    <t>14.4</t>
  </si>
  <si>
    <t>Certificado emitido por el profesional responsable del presupuesto, dando constancia que el mismo fue elaborado con precios actualizados a la fecha de radicación del proyecto.</t>
  </si>
  <si>
    <t>15.1</t>
  </si>
  <si>
    <t>Certificado de Disponibilidad Presupuestal (CDP) o documento similar que soporte la contrapartida.</t>
  </si>
  <si>
    <t>LICENCIAS Y PERMISOS</t>
  </si>
  <si>
    <t>16.1</t>
  </si>
  <si>
    <t>Licencia de construcción y/o urbanismo, autenticada, soportada con los planos arquitectónicos y estructurales que contengan el sello de la curaduría, oficina de planeación municipal o quien expida la licencia de construcción.
Cuando no aplique licencia de construcción se debe aportar certificación de intervención por parte de la administración municipal al proyecto, indicando la razón porque no aplica debidamente soportado.</t>
  </si>
  <si>
    <t>16.2</t>
  </si>
  <si>
    <t xml:space="preserve">Acta de cierre de la Consulta previa para las minorías étnicas (Si Aplica) o resolución emitida por el MININTERIOR en donde conste que no requiere consulta. </t>
  </si>
  <si>
    <t>16.3</t>
  </si>
  <si>
    <t>Certificación de que el proyecto es compatible con el Plan de Autodesarrollo y/o Plan de Vida de la Minoría (Cuando aplique consulta previa).</t>
  </si>
  <si>
    <t>16.4</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</si>
  <si>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</si>
  <si>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16.5</t>
  </si>
  <si>
    <t>Licencia ambiental (ANLA) o permiso por parte de la autoridad ambiental autónoma regional.</t>
  </si>
  <si>
    <t>16.6</t>
  </si>
  <si>
    <t>Plan de manejo ambiental (PMA) que este aprobado por la autoridad competente.</t>
  </si>
  <si>
    <t>16.7</t>
  </si>
  <si>
    <r>
      <t xml:space="preserve">Disponibilidad de servicios públicos.
Para el servicio de energía, adicional se requiere allegar el proyecto de conexión aprobado por la entidad prestadora de servicios públicos (factibilidad), en el cual se indique los kVA disponibles para la conexión, el estado del transformador de distribución y redes cercanas, que cuenten con la capacidad para brindar el servicio.
</t>
    </r>
    <r>
      <rPr>
        <b/>
        <sz val="8"/>
        <rFont val="Verdana"/>
        <family val="2"/>
      </rPr>
      <t>Nota:</t>
    </r>
    <r>
      <rPr>
        <sz val="8"/>
        <rFont val="Verdana"/>
        <family val="2"/>
      </rPr>
      <t xml:space="preserve"> se debe anexar la cotización de los costos asociados a la instalación de los servicios públicos.</t>
    </r>
  </si>
  <si>
    <t>16.8</t>
  </si>
  <si>
    <t>Certificado por parte del represente legal del ente territorial acerca de los estudios y diseños, indicando que son acordes a la naturaleza del proyecto y elaborados conforme a las necesidades previstas y el terreno de implantación (incluyendo listado de las NTC aplicables al proyecto).</t>
  </si>
  <si>
    <t>16.9</t>
  </si>
  <si>
    <t>Resolución de aprobación por parte de la Dirección General Marítima - DIMAR (si aplica).</t>
  </si>
  <si>
    <t>16.10</t>
  </si>
  <si>
    <t>Certificación de requerimiento o no de prospección arqueológica para viabilizar la ejecución del proyecto, expedido por el Instituto Colombiano de Antropología e Historia - ICANH.</t>
  </si>
  <si>
    <t>16.11</t>
  </si>
  <si>
    <t>Plan de manejo de tránsito (PMT)</t>
  </si>
  <si>
    <t>16.12</t>
  </si>
  <si>
    <t>16.13</t>
  </si>
  <si>
    <t>Certificación de consistencia con Plan de Ordenamiento Territorial, la cual debe incluir el uso del suelo del predio propuesto para el desarrollo del proyecto, incluyendo norma urbanística aplicable.</t>
  </si>
  <si>
    <t>16.14</t>
  </si>
  <si>
    <t>Certificación expedida por el ente territorial, en la cual se indique la ubicación del sitio para la disposición de escombros y materiales tóxicos más cercano, y ubicación de fuentes de materiales pétreos.</t>
  </si>
  <si>
    <t>16.15</t>
  </si>
  <si>
    <t>En el caso de Cabildos, Autoridades o Asociaciones Indígenas: Carta de presentación del Cabildo Indígena, Autoridad Indígena, o la Asociación, identificando todos sus miembros. El P.A FONTUR consultará que el Cabildo, la Autoridad, o miembros de la Asociación cuenten con con diez (10) años o más de haber sido incorporados por el Ministerio del Interior conforme el registro público único nacional, debidamente actualizado y teniendo en cuenta para el efecto lo dispuesto en la Ley 2160 de 2021. En el caso de asociaciones, se deberá identificar cada cabildo o autoridad asociada, que deberán contar con el registro según los requerimientos normativos.</t>
  </si>
  <si>
    <t>16.16</t>
  </si>
  <si>
    <t>Otros permisos ambientales que apliquen (aprovechamiento forestal, aprovechamiento de utilización ambiental, zonificación ambiental PDET, componente de sensibilidad regional), según aplique.</t>
  </si>
  <si>
    <t>17.1</t>
  </si>
  <si>
    <t>17.2</t>
  </si>
  <si>
    <t>17.3</t>
  </si>
  <si>
    <t>Escritura del lote.</t>
  </si>
  <si>
    <t>17.4</t>
  </si>
  <si>
    <t>Paz y salvo del pago del impuesto predial expedido por la entidad competente.</t>
  </si>
  <si>
    <t>17.5</t>
  </si>
  <si>
    <t>17.6</t>
  </si>
  <si>
    <t>17.7</t>
  </si>
  <si>
    <t>Otros estudios requeridos para la ejecución del proyecto, de acuerdo con la naturaleza del mismo (diseño de muros de contención, diseño geométrico de vías, estudio de tránsito, modulación de losas, batimetría, estudios oceanográficos, entre otros).</t>
  </si>
  <si>
    <t>17.8</t>
  </si>
  <si>
    <t>En el caso de los municipios en zonas PDET, se podrá aportar el predio como contrapartida en especie, siempre y cuando se incluya un avalúo catastral de este, debidamente actualizado dentro del año anterior a la fecha de presentación del proyecto.</t>
  </si>
  <si>
    <r>
      <rPr>
        <b/>
        <sz val="8"/>
        <color theme="1"/>
        <rFont val="Verdana"/>
        <family val="2"/>
      </rPr>
      <t xml:space="preserve">Nota: </t>
    </r>
    <r>
      <rPr>
        <sz val="8"/>
        <color theme="1"/>
        <rFont val="Verdana"/>
        <family val="2"/>
      </rPr>
      <t>Todos los planos deben estar en formato DWG y PDF, a escala, firmados por cada especialista responsable y entregados en medio magnético y físico</t>
    </r>
  </si>
  <si>
    <t>IV) Requisitos para proyectos integrales de construcción de obras de infraestructura turística (Tipos de Proyecto 2.1.A, 2.2.A y 2.3.A-2.3.L)</t>
  </si>
  <si>
    <t>Presupuesto general por capítulos - Costos Directos e Indirectos</t>
  </si>
  <si>
    <t>Cotizaciones de actividades o soporte del presupuesto emitido por un tercero (incluyendo contrapartida cuando se trate de un convenio)
De acuerdo con el contexto dado en el anteproyecto técnico, la cotización debe detallar las estimaciones para los estudios y diseños a realizar, las licencias y permisos requeridas, la obra, y el personal</t>
  </si>
  <si>
    <t xml:space="preserve">Presupuesto de Costos de Interventoría con su respectivo desglose del factor multiplicador y dedicación del personal </t>
  </si>
  <si>
    <t xml:space="preserve">Anteproyecto Técnico Debe incluir como mínimo:
- Descripción general del proyecto
- Características de la infraestructura (espacios y áreas requeridas). 
- Capacidad de la infraestructura
- Especificaciones técnicas requeridas en general
- Características del predio de implantación y el entorno (acceso). 
- Justificación de la necesidad en términos turísticos. </t>
  </si>
  <si>
    <t>CERTIFICACIONES</t>
  </si>
  <si>
    <t>Certificación de que el proyecto está acorde con el ordenamiento territorial y que no se encuentra ubicado en zona de riesgo, esta debe indicar el uso del suelo de implantación del proyecto.</t>
  </si>
  <si>
    <t xml:space="preserve">Certificado de compromiso de mantenimiento y sostenibilidad del proyecto, por parte del responsable de su administración y del Ente Territorial. </t>
  </si>
  <si>
    <t>Documentos que acrediten la titularidad de los predios a intervenir o certificación de que se trata de espacio público</t>
  </si>
  <si>
    <t>En el caso de los municipios en zonas PDET, se podrá aportar el predio como contrapartida en especie, siempre y cuando se incluya un avalúo catastral de este, actualizado dentro del año anterior a la fecha de presentación de proyecto.</t>
  </si>
  <si>
    <t>3.6</t>
  </si>
  <si>
    <t>Acta de cierre de la Consulta previa para las minorías étnicas (Si Aplica) o resolución emitida por el MININTERIOR en donde conste que no requiere consulta</t>
  </si>
  <si>
    <t>3.7</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</si>
  <si>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</si>
  <si>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3.8</t>
  </si>
  <si>
    <t>Consulta viabilidad del proyecto ante la corporación ambiental nacional (ANLA) o regional competente.</t>
  </si>
  <si>
    <t>3.9</t>
  </si>
  <si>
    <t>V) Requisitos para ejecución de reparaciones locativas y embellecimiento de fachadas (Tipo de Proyecto 2.5.A)</t>
  </si>
  <si>
    <t>Presupuesto general por capítulos - costos directos e indirectos, actualizado al año de presentación del proyecto, que contenga:
• Cotizaciones de actividades o Análisis de Precios Unitarios (APU) cuyos materiales se encuentren vinculados al listado de insumos, la mano de la obra vinculada al cuadro de conformación de cuadrillas (en caso de que aplique) y deben estar en concordancia con los materiales y equipos que se mencionen en las especificaciones técnicas (no se aceptan ítems globales).
• Listado de insumos soportado en la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impuestos regionales y nacionales.
• Desglose de otros costos asociados al proyecto (prospección arqueológica, RETIE, RETILAP, etc.)</t>
  </si>
  <si>
    <t>CERTIFICACIONES, LICENCIAS Y PERMISOS</t>
  </si>
  <si>
    <t>Declaración de atractivo turístico de acuerdo con la Ley 2068 de 2020</t>
  </si>
  <si>
    <t>Certificación de potencial turístico a través de alguno de los siguientes documentos:
• Declaración del atractivo turístico de acuerdo con la Ley 2068 de 2020.
• Certificado emitido por MinCIT - Viceministerio de Turismo, en el cual se certifique el potencial turístico del bien de utilidad pública e interés social objeto de intervención, o que indique que se encuentra incluido en el esquema de gestión del destino o que se encuentra contemplado dentro de los recursos y atractivos turísticos identificados en los inventarios turísticos del Viceministerio de Turismo.</t>
  </si>
  <si>
    <t>Licencia de intervención de espacio público expedida por la administración municipal</t>
  </si>
  <si>
    <t>Certificado de compromiso de mantenimiento y sostenibilidad del proyecto, por parte del responsable de su administración y del ente territorial.</t>
  </si>
  <si>
    <t>VI) Requisitos para los estímulos para la implementación de soluciones para la planta turística pública o privada (Tipo de Proyecto 2.6.A)</t>
  </si>
  <si>
    <t>Cotización que soporte los valores solicitados en la ficha del presupuesto del proyecto, con una fecha no mayor a cuatro (4) meses. Este requisito es opcional para el MinCIT.</t>
  </si>
  <si>
    <t>Declaración de inexistencia de relación de parentesco en cuarto grado de consanguinidad, segundo de afinidad o primero civil, con funcionarios y/o contratistas del MinCIT o de los miembros del Comité Directivo del P.A. FONTUR.</t>
  </si>
  <si>
    <t>C</t>
  </si>
  <si>
    <t>Requisitos adicionales para programas</t>
  </si>
  <si>
    <t>Bases de convocatoria, detallado condiciones de la convocatoria, posibles participantes y criterios de evaluación entre otros.</t>
  </si>
  <si>
    <t>1.3.A Formación, capacitación y sensibilización en turismo.</t>
  </si>
  <si>
    <t xml:space="preserve">1.3.E Jornadas de intercambio de experiencias y lecciones aprendidas </t>
  </si>
  <si>
    <t xml:space="preserve">1.4.D Esquemas de financiamiento con tasas de interés reducidas y asunción parcial del riesgo crediticio </t>
  </si>
  <si>
    <t>Calidad, accesibilidad, sostenibilidad y seguridad en el turismo</t>
  </si>
  <si>
    <t xml:space="preserve">2.1.A Elaboración de estudios de prefactibilidad o factibilidad </t>
  </si>
  <si>
    <t>Los mismos tipos de proyecto aplicables a las categorías 2.1, 2.2 y 2.3, únicamente para MinCIT.</t>
  </si>
  <si>
    <t>Implementación de soluciones sostenibles para la planta turística</t>
  </si>
  <si>
    <t>Organización y participación en eventos turísticos o promocionales, nacionales y regionales.</t>
  </si>
  <si>
    <r>
      <t>3.3.A Organización de ferias y fiestas regionales</t>
    </r>
    <r>
      <rPr>
        <sz val="8"/>
        <color rgb="FF4F81BD"/>
        <rFont val="Verdana"/>
        <family val="2"/>
      </rPr>
      <t xml:space="preserve"> </t>
    </r>
  </si>
  <si>
    <t>3.3.B Eventos para la promoción de atractivos, productos, rutas, experiencias y/o destinos turísticos</t>
  </si>
  <si>
    <t>Estrategias para la promoción de atractivos, rutas, experiencias y/o destinos a nivel nacional y regional</t>
  </si>
  <si>
    <t>Estrategias para la promoción de atractivos, productos,  rutas, experiencias y/o destinos colombianos a nivel internacional</t>
  </si>
  <si>
    <t>3.5.A Participación en eventos internacionales de interés para Colombia.</t>
  </si>
  <si>
    <t>3.5.B Eventos para la promoción de atractivos, productos, rutas, experiencias y/o destinos turísticos</t>
  </si>
  <si>
    <t xml:space="preserve">4.1.A Estrategia Nacional de Prevención de la Explotación Sexual Comercial de Niñas, Niños y Adolescentes (ESCNNA) </t>
  </si>
  <si>
    <r>
      <t>4.1.F Protección del bienestar animal</t>
    </r>
    <r>
      <rPr>
        <sz val="6"/>
        <color rgb="FF4F81BD"/>
        <rFont val="Verdana"/>
        <family val="2"/>
      </rPr>
      <t xml:space="preserve"> </t>
    </r>
  </si>
  <si>
    <t>4.1.H Proyectos que promuevan prácticas de comercio justo.</t>
  </si>
  <si>
    <r>
      <t xml:space="preserve">4.2.A </t>
    </r>
    <r>
      <rPr>
        <sz val="10"/>
        <color rgb="FF000000"/>
        <rFont val="Verdana"/>
        <family val="2"/>
      </rPr>
      <t xml:space="preserve"> </t>
    </r>
    <r>
      <rPr>
        <sz val="8"/>
        <color rgb="FF000000"/>
        <rFont val="Verdana"/>
        <family val="2"/>
      </rPr>
      <t>Operación de programas que faciliten la realización de actividades turísticas a grupos poblacionales específicos, entre ellos el programa de Tarjeta Joven y Mi primer viaje.</t>
    </r>
  </si>
  <si>
    <t xml:space="preserve">4.2.C Proyectos orientados a la promoción del turismo accesible en destinos y atractivos turísticos </t>
  </si>
  <si>
    <t>Financiación de programas de mitigación de impacto de situaciones de emergencia.</t>
  </si>
  <si>
    <t>Tipo 5.1.A Financiación de programas de mitigación de impacto de situaciones de emergencia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</si>
</sst>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
    <numFmt numFmtId="165" formatCode="&quot;$&quot;\ #,##0.00"/>
  </numFmts>
  <fonts count="75">
    <font>
      <sz val="11"/>
      <color theme="1"/>
      <name val="Calibri"/>
      <family val="2"/>
      <scheme val="minor"/>
    </font>
    <font>
      <sz val="10"/>
      <name val="Arial"/>
      <family val="2"/>
    </font>
    <font>
      <sz val="11"/>
      <name val="Verdana"/>
      <family val="2"/>
    </font>
    <font>
      <b/>
      <sz val="12"/>
      <color theme="0"/>
      <name val="Verdana"/>
      <family val="2"/>
    </font>
    <font>
      <b/>
      <sz val="14"/>
      <name val="Verdana"/>
      <family val="2"/>
    </font>
    <font>
      <sz val="11"/>
      <color theme="0" tint="-0.499984740745262"/>
      <name val="Verdana"/>
      <family val="2"/>
    </font>
    <font>
      <b/>
      <sz val="11"/>
      <color rgb="FF930D6B"/>
      <name val="Verdana"/>
      <family val="2"/>
    </font>
    <font>
      <b/>
      <sz val="11"/>
      <name val="Verdana"/>
      <family val="2"/>
    </font>
    <font>
      <b/>
      <sz val="11"/>
      <color rgb="FFA21984"/>
      <name val="Verdana"/>
      <family val="2"/>
    </font>
    <font>
      <sz val="12"/>
      <name val="Verdana"/>
      <family val="2"/>
    </font>
    <font>
      <b/>
      <sz val="18"/>
      <color theme="0"/>
      <name val="Verdana"/>
      <family val="2"/>
    </font>
    <font>
      <sz val="10"/>
      <name val="Arial"/>
      <family val="2"/>
    </font>
    <font>
      <b/>
      <sz val="10"/>
      <name val="Arial"/>
      <family val="2"/>
    </font>
    <font>
      <b/>
      <sz val="12"/>
      <name val="Arial"/>
      <family val="2"/>
    </font>
    <font>
      <sz val="11"/>
      <color theme="1"/>
      <name val="Aptos Narrow"/>
      <family val="2"/>
    </font>
    <font>
      <b/>
      <sz val="11"/>
      <color theme="1"/>
      <name val="Aptos Narrow"/>
      <family val="2"/>
    </font>
    <font>
      <sz val="10"/>
      <color theme="1"/>
      <name val="Verdana"/>
      <family val="2"/>
    </font>
    <font>
      <b/>
      <sz val="11"/>
      <color theme="1"/>
      <name val="Verdana"/>
      <family val="2"/>
    </font>
    <font>
      <u/>
      <sz val="11"/>
      <color theme="10"/>
      <name val="Calibri"/>
      <family val="2"/>
      <scheme val="minor"/>
    </font>
    <font>
      <b/>
      <sz val="8"/>
      <color rgb="FFA21984"/>
      <name val="Verdana"/>
      <family val="2"/>
    </font>
    <font>
      <i/>
      <sz val="8"/>
      <color rgb="FFA21984"/>
      <name val="Verdana"/>
      <family val="2"/>
    </font>
    <font>
      <b/>
      <sz val="8"/>
      <color rgb="FF000000"/>
      <name val="Verdana"/>
      <family val="2"/>
    </font>
    <font>
      <sz val="8"/>
      <color rgb="FF000000"/>
      <name val="Verdana"/>
      <family val="2"/>
    </font>
    <font>
      <sz val="11"/>
      <color theme="1"/>
      <name val="Arial"/>
      <family val="2"/>
    </font>
    <font>
      <sz val="8"/>
      <color rgb="FF4F81BD"/>
      <name val="Verdana"/>
      <family val="2"/>
    </font>
    <font>
      <sz val="8"/>
      <color theme="1"/>
      <name val="Verdana"/>
      <family val="2"/>
    </font>
    <font>
      <sz val="8"/>
      <color theme="1"/>
      <name val="Aptos Narrow"/>
      <family val="2"/>
    </font>
    <font>
      <sz val="8"/>
      <color rgb="FFFF0000"/>
      <name val="Verdana"/>
      <family val="2"/>
    </font>
    <font>
      <sz val="8"/>
      <name val="Verdana"/>
      <family val="2"/>
    </font>
    <font>
      <sz val="10"/>
      <name val="Arial"/>
      <family val="2"/>
    </font>
    <font>
      <b/>
      <sz val="11"/>
      <color theme="0"/>
      <name val="Verdana"/>
      <family val="2"/>
    </font>
    <font>
      <sz val="11"/>
      <color theme="1"/>
      <name val="Verdana"/>
      <family val="2"/>
    </font>
    <font>
      <sz val="11"/>
      <color rgb="FFFF0000"/>
      <name val="Verdana"/>
      <family val="2"/>
    </font>
    <font>
      <b/>
      <sz val="11"/>
      <name val="Calibri"/>
      <family val="2"/>
      <scheme val="minor"/>
    </font>
    <font>
      <b/>
      <sz val="8"/>
      <name val="Verdana"/>
      <family val="2"/>
    </font>
    <font>
      <b/>
      <sz val="11"/>
      <color theme="0"/>
      <name val="Calibri"/>
      <family val="2"/>
      <scheme val="minor"/>
    </font>
    <font>
      <sz val="9"/>
      <name val="Verdana"/>
      <family val="2"/>
    </font>
    <font>
      <sz val="8"/>
      <name val="Calibri"/>
      <family val="2"/>
      <scheme val="minor"/>
    </font>
    <font>
      <b/>
      <sz val="12"/>
      <name val="Verdana"/>
      <family val="2"/>
    </font>
    <font>
      <b/>
      <sz val="12"/>
      <color rgb="FFA21984"/>
      <name val="Verdana"/>
      <family val="2"/>
    </font>
    <font>
      <b/>
      <sz val="9"/>
      <color theme="0"/>
      <name val="Verdana"/>
      <family val="2"/>
    </font>
    <font>
      <b/>
      <u/>
      <sz val="8"/>
      <name val="Verdana"/>
      <family val="2"/>
    </font>
    <font>
      <sz val="11"/>
      <name val="Calibri"/>
      <family val="2"/>
      <scheme val="minor"/>
    </font>
    <font>
      <b/>
      <sz val="11"/>
      <color theme="1"/>
      <name val="Calibri"/>
      <family val="2"/>
      <scheme val="minor"/>
    </font>
    <font>
      <b/>
      <sz val="10"/>
      <color rgb="FFA21984"/>
      <name val="Verdana"/>
      <family val="2"/>
    </font>
    <font>
      <sz val="11"/>
      <color theme="1"/>
      <name val="Calibri"/>
      <family val="2"/>
      <scheme val="minor"/>
    </font>
    <font>
      <sz val="11"/>
      <color rgb="FFA21984"/>
      <name val="Verdana"/>
      <family val="2"/>
    </font>
    <font>
      <i/>
      <sz val="9"/>
      <color rgb="FFA21984"/>
      <name val="Verdana"/>
      <family val="2"/>
    </font>
    <font>
      <b/>
      <sz val="9"/>
      <color rgb="FFA21984"/>
      <name val="Verdana"/>
      <family val="2"/>
    </font>
    <font>
      <sz val="10"/>
      <name val="Verdana"/>
      <family val="2"/>
    </font>
    <font>
      <b/>
      <sz val="8"/>
      <color theme="1"/>
      <name val="Verdana"/>
      <family val="2"/>
    </font>
    <font>
      <sz val="10"/>
      <color theme="1"/>
      <name val="Arial"/>
      <family val="2"/>
    </font>
    <font>
      <i/>
      <sz val="10"/>
      <color theme="1"/>
      <name val="Arial"/>
      <family val="2"/>
    </font>
    <font>
      <b/>
      <sz val="11"/>
      <color theme="0" tint="-0.499984740745262"/>
      <name val="Verdana"/>
      <family val="2"/>
    </font>
    <font>
      <sz val="12"/>
      <color theme="0" tint="-0.499984740745262"/>
      <name val="Verdana"/>
      <family val="2"/>
    </font>
    <font>
      <sz val="9"/>
      <color theme="0" tint="-0.499984740745262"/>
      <name val="Verdana"/>
      <family val="2"/>
    </font>
    <font>
      <i/>
      <sz val="11"/>
      <color theme="0" tint="-0.499984740745262"/>
      <name val="Verdana"/>
      <family val="2"/>
    </font>
    <font>
      <sz val="8"/>
      <color theme="0" tint="-0.499984740745262"/>
      <name val="Verdana"/>
      <family val="2"/>
    </font>
    <font>
      <b/>
      <i/>
      <sz val="11"/>
      <color theme="1"/>
      <name val="Verdana"/>
      <family val="2"/>
    </font>
    <font>
      <sz val="11"/>
      <color theme="0" tint="-0.499984740745262"/>
      <name val="Calibri"/>
      <family val="2"/>
      <scheme val="minor"/>
    </font>
    <font>
      <sz val="11"/>
      <color rgb="FFFF0000"/>
      <name val="Calibri"/>
      <family val="2"/>
      <scheme val="minor"/>
    </font>
    <font>
      <b/>
      <sz val="18"/>
      <color theme="0"/>
      <name val="Calibri"/>
      <family val="2"/>
      <scheme val="minor"/>
    </font>
    <font>
      <sz val="11"/>
      <color rgb="FF000000"/>
      <name val="Calibri"/>
      <family val="2"/>
      <scheme val="minor"/>
    </font>
    <font>
      <b/>
      <sz val="36"/>
      <color rgb="FF000000"/>
      <name val="Verdana"/>
      <family val="2"/>
    </font>
    <font>
      <sz val="11"/>
      <color rgb="FF000000"/>
      <name val="Verdana"/>
      <family val="2"/>
    </font>
    <font>
      <sz val="6"/>
      <color rgb="FF4F81BD"/>
      <name val="Verdana"/>
      <family val="2"/>
    </font>
    <font>
      <sz val="10"/>
      <color rgb="FF000000"/>
      <name val="Verdana"/>
      <family val="2"/>
    </font>
    <font>
      <sz val="9"/>
      <color theme="0" tint="-0.249977111117893"/>
      <name val="Arial"/>
      <family val="2"/>
    </font>
    <font>
      <sz val="10"/>
      <color theme="0"/>
      <name val="Arial"/>
      <family val="2"/>
    </font>
    <font>
      <sz val="11"/>
      <name val="Aptos Narrow"/>
      <family val="2"/>
    </font>
    <font>
      <sz val="12"/>
      <color rgb="FFFF0000"/>
      <name val="Verdana"/>
      <family val="2"/>
    </font>
    <font>
      <sz val="9"/>
      <color rgb="FFFF0000"/>
      <name val="Verdana"/>
      <family val="2"/>
    </font>
    <font>
      <i/>
      <sz val="11"/>
      <color rgb="FFFF0000"/>
      <name val="Verdana"/>
      <family val="2"/>
    </font>
    <font>
      <sz val="12"/>
      <color theme="1"/>
      <name val="Verdana"/>
      <family val="2"/>
    </font>
    <font>
      <sz val="12"/>
      <color theme="0" tint="-0.34998626667073579"/>
      <name val="Verdana"/>
      <family val="2"/>
    </font>
  </fonts>
  <fills count="13">
    <fill>
      <patternFill patternType="none"/>
    </fill>
    <fill>
      <patternFill patternType="gray125"/>
    </fill>
    <fill>
      <patternFill patternType="solid">
        <fgColor theme="0"/>
        <bgColor indexed="64"/>
      </patternFill>
    </fill>
    <fill>
      <patternFill patternType="solid">
        <fgColor rgb="FFA21984"/>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2F2F2"/>
        <bgColor indexed="64"/>
      </patternFill>
    </fill>
    <fill>
      <patternFill patternType="solid">
        <fgColor rgb="FFFFFFFF"/>
        <bgColor indexed="64"/>
      </patternFill>
    </fill>
    <fill>
      <patternFill patternType="solid">
        <fgColor rgb="FFF7F9FB"/>
        <bgColor indexed="64"/>
      </patternFill>
    </fill>
    <fill>
      <patternFill patternType="solid">
        <fgColor rgb="FFEEF3F8"/>
        <bgColor indexed="64"/>
      </patternFill>
    </fill>
    <fill>
      <patternFill patternType="solid">
        <fgColor theme="4" tint="0.79998168889431442"/>
        <bgColor indexed="64"/>
      </patternFill>
    </fill>
    <fill>
      <patternFill patternType="solid">
        <fgColor indexed="9"/>
        <bgColor indexed="64"/>
      </patternFill>
    </fill>
    <fill>
      <patternFill patternType="solid">
        <fgColor theme="5" tint="0.79998168889431442"/>
        <bgColor indexed="64"/>
      </patternFill>
    </fill>
  </fills>
  <borders count="102">
    <border>
      <left/>
      <right/>
      <top/>
      <bottom/>
      <diagonal/>
    </border>
    <border>
      <left style="thin">
        <color theme="0" tint="-0.24994659260841701"/>
      </left>
      <right/>
      <top/>
      <bottom/>
      <diagonal/>
    </border>
    <border>
      <left style="medium">
        <color rgb="FFA21984"/>
      </left>
      <right/>
      <top style="medium">
        <color rgb="FFA21984"/>
      </top>
      <bottom style="medium">
        <color rgb="FFA21984"/>
      </bottom>
      <diagonal/>
    </border>
    <border>
      <left/>
      <right/>
      <top style="medium">
        <color rgb="FFA21984"/>
      </top>
      <bottom style="medium">
        <color rgb="FFA21984"/>
      </bottom>
      <diagonal/>
    </border>
    <border>
      <left/>
      <right style="medium">
        <color rgb="FFA21984"/>
      </right>
      <top style="medium">
        <color rgb="FFA21984"/>
      </top>
      <bottom style="medium">
        <color rgb="FFA21984"/>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diagonal/>
    </border>
    <border>
      <left/>
      <right/>
      <top style="thin">
        <color theme="0" tint="-0.249977111117893"/>
      </top>
      <bottom style="thin">
        <color theme="0"/>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op>
      <bottom/>
      <diagonal/>
    </border>
    <border>
      <left style="thin">
        <color theme="0" tint="-0.249977111117893"/>
      </left>
      <right style="thin">
        <color theme="0" tint="-0.249977111117893"/>
      </right>
      <top/>
      <bottom style="thin">
        <color theme="0"/>
      </bottom>
      <diagonal/>
    </border>
    <border>
      <left style="thin">
        <color theme="0" tint="-0.249977111117893"/>
      </left>
      <right style="thin">
        <color theme="0" tint="-0.249977111117893"/>
      </right>
      <top style="thin">
        <color theme="0"/>
      </top>
      <bottom/>
      <diagonal/>
    </border>
    <border>
      <left style="thin">
        <color theme="0" tint="-0.249977111117893"/>
      </left>
      <right/>
      <top/>
      <bottom style="thin">
        <color theme="0"/>
      </bottom>
      <diagonal/>
    </border>
    <border>
      <left style="thin">
        <color theme="0"/>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left>
      <right style="thin">
        <color theme="0"/>
      </right>
      <top/>
      <bottom style="thin">
        <color theme="0"/>
      </bottom>
      <diagonal/>
    </border>
    <border>
      <left/>
      <right style="thin">
        <color theme="0"/>
      </right>
      <top style="thin">
        <color theme="0" tint="-0.34998626667073579"/>
      </top>
      <bottom style="thin">
        <color theme="0"/>
      </bottom>
      <diagonal/>
    </border>
    <border>
      <left/>
      <right/>
      <top style="thin">
        <color theme="0" tint="-0.34998626667073579"/>
      </top>
      <bottom style="thin">
        <color theme="0"/>
      </bottom>
      <diagonal/>
    </border>
    <border>
      <left style="thin">
        <color theme="0"/>
      </left>
      <right/>
      <top style="thin">
        <color theme="0" tint="-0.34998626667073579"/>
      </top>
      <bottom style="thin">
        <color theme="0"/>
      </bottom>
      <diagonal/>
    </border>
    <border>
      <left style="thin">
        <color theme="0"/>
      </left>
      <right style="thin">
        <color theme="0"/>
      </right>
      <top/>
      <bottom/>
      <diagonal/>
    </border>
    <border>
      <left/>
      <right style="thin">
        <color theme="0"/>
      </right>
      <top/>
      <bottom style="thin">
        <color theme="0" tint="-0.249977111117893"/>
      </bottom>
      <diagonal/>
    </border>
    <border>
      <left style="medium">
        <color rgb="FFD9D9D9"/>
      </left>
      <right style="medium">
        <color rgb="FFD9D9D9"/>
      </right>
      <top style="medium">
        <color rgb="FFD9D9D9"/>
      </top>
      <bottom/>
      <diagonal/>
    </border>
    <border>
      <left style="medium">
        <color rgb="FFD9D9D9"/>
      </left>
      <right/>
      <top style="medium">
        <color rgb="FFD9D9D9"/>
      </top>
      <bottom/>
      <diagonal/>
    </border>
    <border>
      <left/>
      <right style="medium">
        <color rgb="FFD9D9D9"/>
      </right>
      <top style="medium">
        <color rgb="FFD9D9D9"/>
      </top>
      <bottom/>
      <diagonal/>
    </border>
    <border>
      <left/>
      <right/>
      <top style="medium">
        <color rgb="FFD9D9D9"/>
      </top>
      <bottom/>
      <diagonal/>
    </border>
    <border>
      <left style="medium">
        <color rgb="FFD9D9D9"/>
      </left>
      <right style="medium">
        <color rgb="FFD9D9D9"/>
      </right>
      <top/>
      <bottom/>
      <diagonal/>
    </border>
    <border>
      <left style="medium">
        <color rgb="FFD9D9D9"/>
      </left>
      <right/>
      <top/>
      <bottom/>
      <diagonal/>
    </border>
    <border>
      <left/>
      <right style="medium">
        <color rgb="FFD9D9D9"/>
      </right>
      <top/>
      <bottom/>
      <diagonal/>
    </border>
    <border>
      <left style="medium">
        <color rgb="FFD9D9D9"/>
      </left>
      <right style="medium">
        <color rgb="FFD9D9D9"/>
      </right>
      <top/>
      <bottom style="medium">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A21984"/>
      </left>
      <right/>
      <top style="thin">
        <color rgb="FFA21984"/>
      </top>
      <bottom style="thin">
        <color rgb="FFA21984"/>
      </bottom>
      <diagonal/>
    </border>
    <border>
      <left/>
      <right/>
      <top style="thin">
        <color rgb="FFA21984"/>
      </top>
      <bottom style="thin">
        <color rgb="FFA21984"/>
      </bottom>
      <diagonal/>
    </border>
    <border>
      <left/>
      <right style="thin">
        <color rgb="FFA21984"/>
      </right>
      <top style="thin">
        <color rgb="FFA21984"/>
      </top>
      <bottom style="thin">
        <color rgb="FFA21984"/>
      </bottom>
      <diagonal/>
    </border>
    <border>
      <left style="thin">
        <color theme="0"/>
      </left>
      <right/>
      <top/>
      <bottom style="thin">
        <color theme="0"/>
      </bottom>
      <diagonal/>
    </border>
    <border>
      <left/>
      <right/>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A21984"/>
      </left>
      <right/>
      <top style="thin">
        <color theme="0"/>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style="thin">
        <color theme="0"/>
      </left>
      <right style="thin">
        <color theme="0" tint="-0.34998626667073579"/>
      </right>
      <top style="thin">
        <color theme="0"/>
      </top>
      <bottom/>
      <diagonal/>
    </border>
    <border>
      <left style="thin">
        <color theme="0"/>
      </left>
      <right style="thin">
        <color theme="0" tint="-0.34998626667073579"/>
      </right>
      <top/>
      <bottom style="thin">
        <color theme="0"/>
      </bottom>
      <diagonal/>
    </border>
    <border>
      <left style="thin">
        <color rgb="FFA21984"/>
      </left>
      <right/>
      <top style="thin">
        <color theme="0"/>
      </top>
      <bottom style="thin">
        <color theme="0"/>
      </bottom>
      <diagonal/>
    </border>
    <border>
      <left/>
      <right style="thin">
        <color theme="0"/>
      </right>
      <top style="thin">
        <color theme="0"/>
      </top>
      <bottom style="thin">
        <color theme="0" tint="-0.34998626667073579"/>
      </bottom>
      <diagonal/>
    </border>
    <border>
      <left style="thin">
        <color indexed="64"/>
      </left>
      <right style="thin">
        <color indexed="64"/>
      </right>
      <top style="thin">
        <color indexed="64"/>
      </top>
      <bottom style="thin">
        <color indexed="64"/>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medium">
        <color rgb="FFA21984"/>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s>
  <cellStyleXfs count="7">
    <xf numFmtId="0" fontId="0" fillId="0" borderId="0"/>
    <xf numFmtId="0" fontId="1" fillId="0" borderId="0"/>
    <xf numFmtId="0" fontId="11" fillId="0" borderId="0"/>
    <xf numFmtId="0" fontId="18" fillId="0" borderId="0" applyNumberFormat="0" applyFill="0" applyBorder="0" applyAlignment="0" applyProtection="0"/>
    <xf numFmtId="0" fontId="29" fillId="0" borderId="0"/>
    <xf numFmtId="9" fontId="1" fillId="0" borderId="0" applyFont="0" applyFill="0" applyBorder="0" applyAlignment="0" applyProtection="0"/>
    <xf numFmtId="9" fontId="45" fillId="0" borderId="0" applyFont="0" applyFill="0" applyBorder="0" applyAlignment="0" applyProtection="0"/>
  </cellStyleXfs>
  <cellXfs count="907">
    <xf numFmtId="0" fontId="0" fillId="0" borderId="0" xfId="0"/>
    <xf numFmtId="0" fontId="2" fillId="2" borderId="0" xfId="1" applyFont="1" applyFill="1"/>
    <xf numFmtId="0" fontId="4" fillId="2" borderId="0" xfId="1" applyFont="1" applyFill="1" applyAlignment="1">
      <alignment vertical="center" wrapText="1"/>
    </xf>
    <xf numFmtId="0" fontId="2" fillId="0" borderId="0" xfId="1" applyFont="1"/>
    <xf numFmtId="0" fontId="5" fillId="2" borderId="0" xfId="1" applyFont="1" applyFill="1" applyAlignment="1">
      <alignment horizontal="center" vertical="center"/>
    </xf>
    <xf numFmtId="0" fontId="2" fillId="2" borderId="1" xfId="1" applyFont="1" applyFill="1" applyBorder="1" applyAlignment="1">
      <alignment vertical="center" wrapText="1"/>
    </xf>
    <xf numFmtId="0" fontId="2" fillId="0" borderId="5" xfId="1" applyFont="1" applyBorder="1" applyAlignment="1">
      <alignment vertical="center" wrapText="1"/>
    </xf>
    <xf numFmtId="0" fontId="2" fillId="0" borderId="0" xfId="1" applyFont="1" applyAlignment="1">
      <alignment vertical="center" wrapText="1"/>
    </xf>
    <xf numFmtId="0" fontId="2" fillId="0" borderId="6" xfId="1" applyFont="1" applyBorder="1"/>
    <xf numFmtId="0" fontId="2" fillId="0" borderId="7" xfId="1" applyFont="1" applyBorder="1"/>
    <xf numFmtId="0" fontId="2" fillId="0" borderId="7" xfId="1" applyFont="1" applyBorder="1" applyAlignment="1">
      <alignment vertical="center" wrapText="1"/>
    </xf>
    <xf numFmtId="0" fontId="2" fillId="0" borderId="11" xfId="1" applyFont="1" applyBorder="1" applyAlignment="1">
      <alignment vertical="center" wrapText="1"/>
    </xf>
    <xf numFmtId="0" fontId="2" fillId="0" borderId="6" xfId="1" applyFont="1" applyBorder="1" applyAlignment="1">
      <alignment vertical="center" wrapText="1"/>
    </xf>
    <xf numFmtId="0" fontId="8" fillId="0" borderId="12" xfId="1" applyFont="1" applyBorder="1" applyAlignment="1">
      <alignment horizontal="center" vertical="center" wrapText="1"/>
    </xf>
    <xf numFmtId="0" fontId="2" fillId="2" borderId="5" xfId="1" applyFont="1" applyFill="1" applyBorder="1"/>
    <xf numFmtId="0" fontId="9" fillId="2" borderId="5" xfId="1" applyFont="1" applyFill="1" applyBorder="1"/>
    <xf numFmtId="0" fontId="9" fillId="0" borderId="5" xfId="1" applyFont="1" applyBorder="1"/>
    <xf numFmtId="0" fontId="2" fillId="0" borderId="5" xfId="1" applyFont="1" applyBorder="1"/>
    <xf numFmtId="0" fontId="9" fillId="0" borderId="5" xfId="1" applyFont="1" applyBorder="1" applyAlignment="1">
      <alignment horizontal="center"/>
    </xf>
    <xf numFmtId="0" fontId="2" fillId="2" borderId="19" xfId="1" applyFont="1" applyFill="1" applyBorder="1"/>
    <xf numFmtId="0" fontId="9" fillId="0" borderId="19" xfId="1" applyFont="1" applyBorder="1"/>
    <xf numFmtId="0" fontId="9" fillId="0" borderId="19" xfId="1" applyFont="1" applyBorder="1" applyAlignment="1">
      <alignment horizontal="center"/>
    </xf>
    <xf numFmtId="0" fontId="9" fillId="2" borderId="19" xfId="1" applyFont="1" applyFill="1" applyBorder="1"/>
    <xf numFmtId="0" fontId="2" fillId="0" borderId="19" xfId="1" applyFont="1" applyBorder="1"/>
    <xf numFmtId="0" fontId="2" fillId="2" borderId="5" xfId="1" applyFont="1" applyFill="1" applyBorder="1" applyAlignment="1">
      <alignment vertical="center" wrapText="1"/>
    </xf>
    <xf numFmtId="0" fontId="2" fillId="2" borderId="0" xfId="1" applyFont="1" applyFill="1" applyAlignment="1">
      <alignment vertical="center" wrapText="1"/>
    </xf>
    <xf numFmtId="0" fontId="11" fillId="0" borderId="0" xfId="2"/>
    <xf numFmtId="0" fontId="11" fillId="2" borderId="0" xfId="2" applyFill="1"/>
    <xf numFmtId="0" fontId="11" fillId="2" borderId="17" xfId="2" applyFill="1" applyBorder="1"/>
    <xf numFmtId="0" fontId="11" fillId="2" borderId="18" xfId="2" applyFill="1" applyBorder="1"/>
    <xf numFmtId="0" fontId="11" fillId="2" borderId="20" xfId="2" applyFill="1" applyBorder="1"/>
    <xf numFmtId="0" fontId="11" fillId="2" borderId="21" xfId="2" applyFill="1" applyBorder="1"/>
    <xf numFmtId="0" fontId="11" fillId="2" borderId="22" xfId="2" applyFill="1" applyBorder="1"/>
    <xf numFmtId="0" fontId="11" fillId="2" borderId="23" xfId="2" applyFill="1" applyBorder="1"/>
    <xf numFmtId="0" fontId="1" fillId="2" borderId="24" xfId="2" applyFont="1" applyFill="1" applyBorder="1" applyAlignment="1">
      <alignment horizontal="center" vertical="center" wrapText="1"/>
    </xf>
    <xf numFmtId="0" fontId="12" fillId="2" borderId="24" xfId="2" applyFont="1" applyFill="1" applyBorder="1" applyAlignment="1">
      <alignment horizontal="center" vertical="center"/>
    </xf>
    <xf numFmtId="0" fontId="11" fillId="2" borderId="25" xfId="2" applyFill="1" applyBorder="1"/>
    <xf numFmtId="0" fontId="13" fillId="2" borderId="32"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23" xfId="2" applyFont="1" applyFill="1" applyBorder="1" applyAlignment="1">
      <alignment vertical="center" wrapText="1"/>
    </xf>
    <xf numFmtId="0" fontId="13" fillId="2" borderId="33" xfId="2" applyFont="1" applyFill="1" applyBorder="1" applyAlignment="1">
      <alignment vertical="center" wrapText="1"/>
    </xf>
    <xf numFmtId="0" fontId="13" fillId="2" borderId="25" xfId="2" applyFont="1" applyFill="1" applyBorder="1" applyAlignment="1">
      <alignment vertical="center" wrapText="1"/>
    </xf>
    <xf numFmtId="0" fontId="13" fillId="2" borderId="34" xfId="2" applyFont="1" applyFill="1" applyBorder="1" applyAlignment="1">
      <alignment vertical="center" wrapText="1"/>
    </xf>
    <xf numFmtId="0" fontId="11" fillId="2" borderId="35" xfId="2" applyFill="1" applyBorder="1"/>
    <xf numFmtId="0" fontId="11" fillId="2" borderId="29" xfId="2" applyFill="1" applyBorder="1"/>
    <xf numFmtId="0" fontId="11" fillId="2" borderId="30" xfId="2" applyFill="1" applyBorder="1"/>
    <xf numFmtId="0" fontId="11" fillId="2" borderId="31" xfId="2" applyFill="1" applyBorder="1"/>
    <xf numFmtId="0" fontId="11" fillId="2" borderId="36" xfId="2" applyFill="1" applyBorder="1"/>
    <xf numFmtId="0" fontId="14" fillId="2" borderId="0" xfId="0" applyFont="1" applyFill="1"/>
    <xf numFmtId="0" fontId="3" fillId="3" borderId="2" xfId="1" applyFont="1" applyFill="1" applyBorder="1" applyAlignment="1">
      <alignment vertical="center" wrapText="1"/>
    </xf>
    <xf numFmtId="0" fontId="3" fillId="3" borderId="3" xfId="1" applyFont="1" applyFill="1" applyBorder="1" applyAlignment="1">
      <alignment vertical="center" wrapText="1"/>
    </xf>
    <xf numFmtId="0" fontId="15" fillId="2" borderId="0" xfId="0" applyFont="1" applyFill="1"/>
    <xf numFmtId="0" fontId="2" fillId="2" borderId="7" xfId="1" applyFont="1" applyFill="1" applyBorder="1" applyAlignment="1">
      <alignment vertical="center" wrapText="1"/>
    </xf>
    <xf numFmtId="0" fontId="3" fillId="2" borderId="0" xfId="1" applyFont="1" applyFill="1" applyAlignment="1">
      <alignment vertical="center"/>
    </xf>
    <xf numFmtId="0" fontId="3" fillId="2" borderId="0" xfId="1" applyFont="1" applyFill="1" applyAlignment="1">
      <alignment horizontal="center" vertical="center"/>
    </xf>
    <xf numFmtId="0" fontId="2" fillId="2" borderId="15" xfId="1" applyFont="1" applyFill="1" applyBorder="1" applyAlignment="1">
      <alignment vertical="center" wrapText="1"/>
    </xf>
    <xf numFmtId="0" fontId="2" fillId="2" borderId="11" xfId="1" applyFont="1" applyFill="1" applyBorder="1" applyAlignment="1">
      <alignment vertical="center" wrapText="1"/>
    </xf>
    <xf numFmtId="0" fontId="8" fillId="2" borderId="13" xfId="1" applyFont="1" applyFill="1" applyBorder="1" applyAlignment="1">
      <alignment vertical="center" wrapText="1"/>
    </xf>
    <xf numFmtId="0" fontId="8" fillId="2" borderId="14" xfId="1" applyFont="1" applyFill="1" applyBorder="1" applyAlignment="1">
      <alignment vertical="center" wrapText="1"/>
    </xf>
    <xf numFmtId="0" fontId="9" fillId="0" borderId="7" xfId="1" applyFont="1" applyBorder="1"/>
    <xf numFmtId="0" fontId="9" fillId="0" borderId="48" xfId="1" applyFont="1" applyBorder="1"/>
    <xf numFmtId="0" fontId="2" fillId="0" borderId="0" xfId="1" applyFont="1" applyAlignment="1">
      <alignment vertical="center"/>
    </xf>
    <xf numFmtId="0" fontId="2" fillId="0" borderId="5" xfId="1" applyFont="1" applyBorder="1" applyAlignment="1">
      <alignment vertical="center"/>
    </xf>
    <xf numFmtId="0" fontId="2" fillId="2" borderId="1" xfId="1" applyFont="1" applyFill="1" applyBorder="1" applyAlignment="1">
      <alignment vertical="center"/>
    </xf>
    <xf numFmtId="0" fontId="2" fillId="0" borderId="11" xfId="1" applyFont="1" applyBorder="1"/>
    <xf numFmtId="0" fontId="2" fillId="0" borderId="11" xfId="1" applyFont="1" applyBorder="1" applyAlignment="1">
      <alignment vertical="center"/>
    </xf>
    <xf numFmtId="0" fontId="2" fillId="0" borderId="17" xfId="1" applyFont="1" applyBorder="1"/>
    <xf numFmtId="0" fontId="2" fillId="0" borderId="10" xfId="1" applyFont="1" applyBorder="1"/>
    <xf numFmtId="0" fontId="2" fillId="2" borderId="1" xfId="1" applyFont="1" applyFill="1" applyBorder="1"/>
    <xf numFmtId="0" fontId="5" fillId="2" borderId="19" xfId="1" applyFont="1" applyFill="1" applyBorder="1" applyAlignment="1">
      <alignment horizontal="center" vertical="center"/>
    </xf>
    <xf numFmtId="0" fontId="10" fillId="5" borderId="11" xfId="1" applyFont="1" applyFill="1" applyBorder="1" applyAlignment="1">
      <alignment horizontal="center" vertical="center"/>
    </xf>
    <xf numFmtId="0" fontId="2" fillId="0" borderId="7" xfId="1" applyFont="1" applyBorder="1" applyAlignment="1">
      <alignment vertical="center"/>
    </xf>
    <xf numFmtId="0" fontId="22" fillId="7" borderId="64" xfId="0" applyFont="1" applyFill="1" applyBorder="1" applyAlignment="1">
      <alignment horizontal="justify" vertical="center"/>
    </xf>
    <xf numFmtId="0" fontId="22" fillId="7" borderId="64" xfId="0" applyFont="1" applyFill="1" applyBorder="1" applyAlignment="1">
      <alignment horizontal="center" vertical="center"/>
    </xf>
    <xf numFmtId="0" fontId="22" fillId="7" borderId="64" xfId="0" applyFont="1" applyFill="1" applyBorder="1" applyAlignment="1">
      <alignment horizontal="center" vertical="center" wrapText="1"/>
    </xf>
    <xf numFmtId="0" fontId="22" fillId="8" borderId="64" xfId="0" applyFont="1" applyFill="1" applyBorder="1" applyAlignment="1">
      <alignment horizontal="center" vertical="center"/>
    </xf>
    <xf numFmtId="0" fontId="22" fillId="8" borderId="64" xfId="0" applyFont="1" applyFill="1" applyBorder="1" applyAlignment="1">
      <alignment horizontal="center" vertical="center" wrapText="1"/>
    </xf>
    <xf numFmtId="0" fontId="22" fillId="7" borderId="64" xfId="0" applyFont="1" applyFill="1" applyBorder="1" applyAlignment="1">
      <alignment horizontal="left" vertical="center" wrapText="1"/>
    </xf>
    <xf numFmtId="0" fontId="22" fillId="8" borderId="64" xfId="0" applyFont="1" applyFill="1" applyBorder="1" applyAlignment="1">
      <alignment horizontal="left" vertical="center" wrapText="1"/>
    </xf>
    <xf numFmtId="0" fontId="19" fillId="6" borderId="55" xfId="0" applyFont="1" applyFill="1" applyBorder="1" applyAlignment="1">
      <alignment horizontal="justify" vertical="center"/>
    </xf>
    <xf numFmtId="0" fontId="19" fillId="6" borderId="62" xfId="0" applyFont="1" applyFill="1" applyBorder="1" applyAlignment="1">
      <alignment horizontal="justify" vertical="center"/>
    </xf>
    <xf numFmtId="0" fontId="25" fillId="7" borderId="64" xfId="0" applyFont="1" applyFill="1" applyBorder="1" applyAlignment="1">
      <alignment horizontal="justify" vertical="center"/>
    </xf>
    <xf numFmtId="0" fontId="25" fillId="8" borderId="64" xfId="0" applyFont="1" applyFill="1" applyBorder="1" applyAlignment="1">
      <alignment horizontal="justify" vertical="center"/>
    </xf>
    <xf numFmtId="0" fontId="0" fillId="0" borderId="0" xfId="0" applyAlignment="1">
      <alignment vertical="center"/>
    </xf>
    <xf numFmtId="0" fontId="26" fillId="2" borderId="0" xfId="0" applyFont="1" applyFill="1"/>
    <xf numFmtId="0" fontId="5" fillId="2" borderId="52" xfId="1" applyFont="1" applyFill="1" applyBorder="1" applyAlignment="1">
      <alignment horizontal="right" vertical="center"/>
    </xf>
    <xf numFmtId="0" fontId="27" fillId="7" borderId="64" xfId="0" applyFont="1" applyFill="1" applyBorder="1" applyAlignment="1">
      <alignment horizontal="justify" vertical="center"/>
    </xf>
    <xf numFmtId="0" fontId="25" fillId="6" borderId="65" xfId="0" applyFont="1" applyFill="1" applyBorder="1" applyAlignment="1">
      <alignment horizontal="center" vertical="center" wrapText="1"/>
    </xf>
    <xf numFmtId="0" fontId="22" fillId="6" borderId="65" xfId="0" applyFont="1" applyFill="1" applyBorder="1" applyAlignment="1">
      <alignment horizontal="center" vertical="center" textRotation="90" wrapText="1"/>
    </xf>
    <xf numFmtId="0" fontId="22" fillId="7" borderId="65" xfId="0" applyFont="1" applyFill="1" applyBorder="1" applyAlignment="1">
      <alignment horizontal="center" vertical="center"/>
    </xf>
    <xf numFmtId="0" fontId="22" fillId="7" borderId="65" xfId="0" applyFont="1" applyFill="1" applyBorder="1" applyAlignment="1">
      <alignment horizontal="center" vertical="center" wrapText="1"/>
    </xf>
    <xf numFmtId="0" fontId="25" fillId="0" borderId="65" xfId="0" applyFont="1" applyBorder="1"/>
    <xf numFmtId="0" fontId="22" fillId="9" borderId="65" xfId="0" applyFont="1" applyFill="1" applyBorder="1" applyAlignment="1">
      <alignment horizontal="center" vertical="center"/>
    </xf>
    <xf numFmtId="0" fontId="22" fillId="9" borderId="65" xfId="0" applyFont="1" applyFill="1" applyBorder="1" applyAlignment="1">
      <alignment horizontal="center" vertical="center" wrapText="1"/>
    </xf>
    <xf numFmtId="0" fontId="25" fillId="7" borderId="65" xfId="0" applyFont="1" applyFill="1" applyBorder="1" applyAlignment="1">
      <alignment horizontal="center" vertical="center"/>
    </xf>
    <xf numFmtId="0" fontId="25" fillId="7" borderId="65" xfId="0" applyFont="1" applyFill="1" applyBorder="1" applyAlignment="1">
      <alignment horizontal="center" vertical="center" wrapText="1"/>
    </xf>
    <xf numFmtId="0" fontId="25" fillId="9" borderId="65" xfId="0" applyFont="1" applyFill="1" applyBorder="1" applyAlignment="1">
      <alignment horizontal="center" vertical="center"/>
    </xf>
    <xf numFmtId="0" fontId="25" fillId="9" borderId="65" xfId="0" applyFont="1" applyFill="1" applyBorder="1" applyAlignment="1">
      <alignment horizontal="center" vertical="center" wrapText="1"/>
    </xf>
    <xf numFmtId="0" fontId="25" fillId="0" borderId="65" xfId="0" applyFont="1" applyBorder="1" applyAlignment="1">
      <alignment horizontal="center"/>
    </xf>
    <xf numFmtId="0" fontId="25" fillId="0" borderId="65" xfId="0" applyFont="1" applyBorder="1" applyAlignment="1">
      <alignment horizontal="center" vertical="center"/>
    </xf>
    <xf numFmtId="0" fontId="0" fillId="0" borderId="0" xfId="0" applyAlignment="1">
      <alignment horizontal="center"/>
    </xf>
    <xf numFmtId="0" fontId="22" fillId="7" borderId="63" xfId="0" applyFont="1" applyFill="1" applyBorder="1" applyAlignment="1">
      <alignment horizontal="center" vertical="center"/>
    </xf>
    <xf numFmtId="0" fontId="22" fillId="8" borderId="63" xfId="0" applyFont="1" applyFill="1" applyBorder="1" applyAlignment="1">
      <alignment horizontal="center" vertical="center"/>
    </xf>
    <xf numFmtId="0" fontId="23" fillId="8" borderId="63" xfId="0" applyFont="1" applyFill="1" applyBorder="1" applyAlignment="1">
      <alignment vertical="center"/>
    </xf>
    <xf numFmtId="0" fontId="23" fillId="7" borderId="63" xfId="0" applyFont="1" applyFill="1" applyBorder="1" applyAlignment="1">
      <alignment vertical="center"/>
    </xf>
    <xf numFmtId="0" fontId="23" fillId="7" borderId="63" xfId="0" applyFont="1" applyFill="1" applyBorder="1" applyAlignment="1">
      <alignment horizontal="center" vertical="center"/>
    </xf>
    <xf numFmtId="0" fontId="22" fillId="8" borderId="63" xfId="0" applyFont="1" applyFill="1" applyBorder="1" applyAlignment="1">
      <alignment horizontal="center" vertical="center" wrapText="1"/>
    </xf>
    <xf numFmtId="0" fontId="22" fillId="7" borderId="63" xfId="0" applyFont="1" applyFill="1" applyBorder="1" applyAlignment="1">
      <alignment horizontal="center" vertical="center" wrapText="1"/>
    </xf>
    <xf numFmtId="0" fontId="23" fillId="7" borderId="37" xfId="0" applyFont="1" applyFill="1" applyBorder="1" applyAlignment="1">
      <alignment vertical="center"/>
    </xf>
    <xf numFmtId="0" fontId="23" fillId="7" borderId="37" xfId="0" applyFont="1" applyFill="1" applyBorder="1" applyAlignment="1">
      <alignment horizontal="center" vertical="center"/>
    </xf>
    <xf numFmtId="0" fontId="22" fillId="7" borderId="37" xfId="0" applyFont="1" applyFill="1" applyBorder="1" applyAlignment="1">
      <alignment horizontal="center" vertical="center" wrapText="1"/>
    </xf>
    <xf numFmtId="0" fontId="22" fillId="7" borderId="37" xfId="0" applyFont="1" applyFill="1" applyBorder="1" applyAlignment="1">
      <alignment horizontal="center" vertical="center"/>
    </xf>
    <xf numFmtId="0" fontId="22" fillId="8" borderId="37" xfId="0" applyFont="1" applyFill="1" applyBorder="1" applyAlignment="1">
      <alignment horizontal="center" vertical="center"/>
    </xf>
    <xf numFmtId="0" fontId="23" fillId="8" borderId="37" xfId="0" applyFont="1" applyFill="1" applyBorder="1" applyAlignment="1">
      <alignment vertical="center"/>
    </xf>
    <xf numFmtId="0" fontId="23" fillId="8" borderId="37" xfId="0" applyFont="1" applyFill="1" applyBorder="1" applyAlignment="1">
      <alignment horizontal="center" vertical="center"/>
    </xf>
    <xf numFmtId="0" fontId="22" fillId="8" borderId="37" xfId="0" applyFont="1" applyFill="1" applyBorder="1" applyAlignment="1">
      <alignment horizontal="center" vertical="center" wrapText="1"/>
    </xf>
    <xf numFmtId="0" fontId="23" fillId="7" borderId="37" xfId="0" applyFont="1" applyFill="1" applyBorder="1" applyAlignment="1">
      <alignment vertical="center" wrapText="1"/>
    </xf>
    <xf numFmtId="0" fontId="18" fillId="8" borderId="37" xfId="3" applyFill="1" applyBorder="1" applyAlignment="1">
      <alignment horizontal="center" vertical="center" wrapText="1"/>
    </xf>
    <xf numFmtId="0" fontId="23" fillId="7" borderId="37" xfId="0" applyFont="1" applyFill="1" applyBorder="1" applyAlignment="1">
      <alignment horizontal="center" vertical="center" wrapText="1"/>
    </xf>
    <xf numFmtId="0" fontId="22" fillId="8" borderId="37" xfId="0" applyFont="1" applyFill="1" applyBorder="1" applyAlignment="1">
      <alignment vertical="center"/>
    </xf>
    <xf numFmtId="0" fontId="22" fillId="8" borderId="37" xfId="0" applyFont="1" applyFill="1" applyBorder="1" applyAlignment="1">
      <alignment vertical="center" wrapText="1"/>
    </xf>
    <xf numFmtId="0" fontId="22" fillId="7" borderId="63" xfId="0" applyFont="1" applyFill="1" applyBorder="1" applyAlignment="1">
      <alignment horizontal="justify" vertical="center"/>
    </xf>
    <xf numFmtId="0" fontId="22" fillId="7" borderId="60" xfId="0" applyFont="1" applyFill="1" applyBorder="1" applyAlignment="1">
      <alignment horizontal="center" vertical="center" wrapText="1"/>
    </xf>
    <xf numFmtId="0" fontId="22" fillId="7" borderId="0" xfId="0" applyFont="1" applyFill="1" applyAlignment="1">
      <alignment horizontal="center" vertical="center" wrapText="1"/>
    </xf>
    <xf numFmtId="0" fontId="25" fillId="7" borderId="60" xfId="0" applyFont="1" applyFill="1" applyBorder="1" applyAlignment="1">
      <alignment horizontal="justify" vertical="center"/>
    </xf>
    <xf numFmtId="0" fontId="25" fillId="8" borderId="37" xfId="0" applyFont="1" applyFill="1" applyBorder="1" applyAlignment="1">
      <alignment horizontal="left" vertical="center"/>
    </xf>
    <xf numFmtId="0" fontId="25" fillId="8" borderId="37" xfId="0" applyFont="1" applyFill="1" applyBorder="1" applyAlignment="1">
      <alignment horizontal="justify" vertical="center"/>
    </xf>
    <xf numFmtId="0" fontId="21" fillId="6" borderId="61" xfId="0" applyFont="1" applyFill="1" applyBorder="1" applyAlignment="1">
      <alignment horizontal="center" vertical="center"/>
    </xf>
    <xf numFmtId="0" fontId="17" fillId="0" borderId="7" xfId="1" applyFont="1" applyBorder="1" applyAlignment="1">
      <alignment vertical="center"/>
    </xf>
    <xf numFmtId="0" fontId="7" fillId="0" borderId="7" xfId="4" applyFont="1" applyBorder="1" applyAlignment="1">
      <alignment vertical="center"/>
    </xf>
    <xf numFmtId="0" fontId="7" fillId="0" borderId="0" xfId="4" applyFont="1" applyAlignment="1">
      <alignment vertical="center"/>
    </xf>
    <xf numFmtId="0" fontId="7" fillId="0" borderId="7" xfId="1" applyFont="1" applyBorder="1" applyAlignment="1">
      <alignment vertical="center"/>
    </xf>
    <xf numFmtId="0" fontId="2" fillId="0" borderId="5" xfId="1" applyFont="1" applyBorder="1" applyAlignment="1">
      <alignment horizontal="center" vertical="center"/>
    </xf>
    <xf numFmtId="0" fontId="2" fillId="0" borderId="48" xfId="1" applyFont="1" applyBorder="1"/>
    <xf numFmtId="0" fontId="6" fillId="0" borderId="8" xfId="1" applyFont="1" applyBorder="1" applyAlignment="1">
      <alignment vertical="center" wrapText="1"/>
    </xf>
    <xf numFmtId="0" fontId="2" fillId="0" borderId="69" xfId="1" applyFont="1" applyBorder="1"/>
    <xf numFmtId="0" fontId="2" fillId="0" borderId="70" xfId="1" applyFont="1" applyBorder="1"/>
    <xf numFmtId="0" fontId="7" fillId="0" borderId="15" xfId="1" applyFont="1" applyBorder="1" applyAlignment="1">
      <alignment horizontal="center" vertical="center"/>
    </xf>
    <xf numFmtId="0" fontId="7" fillId="0" borderId="11" xfId="1" applyFont="1" applyBorder="1" applyAlignment="1">
      <alignment horizontal="center" vertical="center"/>
    </xf>
    <xf numFmtId="0" fontId="30" fillId="3" borderId="12" xfId="1" applyFont="1" applyFill="1" applyBorder="1" applyAlignment="1">
      <alignment horizontal="center" vertical="center"/>
    </xf>
    <xf numFmtId="0" fontId="2" fillId="0" borderId="52" xfId="1" applyFont="1" applyBorder="1"/>
    <xf numFmtId="0" fontId="32" fillId="0" borderId="5" xfId="1" applyFont="1" applyBorder="1"/>
    <xf numFmtId="0" fontId="8" fillId="0" borderId="16" xfId="1" applyFont="1" applyBorder="1" applyAlignment="1">
      <alignment horizontal="center" vertical="center" wrapText="1"/>
    </xf>
    <xf numFmtId="0" fontId="2" fillId="0" borderId="18" xfId="1" applyFont="1" applyBorder="1"/>
    <xf numFmtId="0" fontId="2" fillId="0" borderId="15" xfId="1" applyFont="1" applyBorder="1"/>
    <xf numFmtId="0" fontId="2" fillId="0" borderId="16" xfId="1" applyFont="1" applyBorder="1" applyAlignment="1">
      <alignment horizontal="center" vertical="center" wrapText="1"/>
    </xf>
    <xf numFmtId="0" fontId="8" fillId="0" borderId="5" xfId="1" applyFont="1" applyBorder="1" applyAlignment="1">
      <alignment vertical="center"/>
    </xf>
    <xf numFmtId="0" fontId="7" fillId="0" borderId="16" xfId="1" applyFont="1" applyBorder="1" applyAlignment="1">
      <alignment horizontal="center" vertical="center" wrapText="1"/>
    </xf>
    <xf numFmtId="0" fontId="2" fillId="0" borderId="48" xfId="1" applyFont="1" applyBorder="1" applyAlignment="1">
      <alignment vertical="center"/>
    </xf>
    <xf numFmtId="0" fontId="2" fillId="0" borderId="5" xfId="1" applyFont="1" applyBorder="1" applyAlignment="1">
      <alignment horizontal="center"/>
    </xf>
    <xf numFmtId="0" fontId="0" fillId="0" borderId="0" xfId="0" applyAlignment="1">
      <alignment horizontal="left" vertical="center"/>
    </xf>
    <xf numFmtId="0" fontId="2" fillId="0" borderId="9" xfId="1" applyFont="1" applyBorder="1"/>
    <xf numFmtId="0" fontId="2" fillId="0" borderId="69" xfId="1" applyFont="1" applyBorder="1" applyAlignment="1">
      <alignment horizontal="left" vertical="center"/>
    </xf>
    <xf numFmtId="0" fontId="2" fillId="0" borderId="8" xfId="1" applyFont="1" applyBorder="1" applyAlignment="1">
      <alignment vertical="center" wrapText="1"/>
    </xf>
    <xf numFmtId="0" fontId="2" fillId="0" borderId="10" xfId="1" applyFont="1" applyBorder="1" applyAlignment="1">
      <alignment vertical="center" wrapText="1"/>
    </xf>
    <xf numFmtId="0" fontId="8" fillId="0" borderId="15" xfId="1" applyFont="1" applyBorder="1" applyAlignment="1">
      <alignment vertical="center"/>
    </xf>
    <xf numFmtId="0" fontId="7" fillId="0" borderId="6" xfId="1" applyFont="1" applyBorder="1" applyAlignment="1">
      <alignment horizontal="left" vertical="center"/>
    </xf>
    <xf numFmtId="0" fontId="2" fillId="0" borderId="48" xfId="1" applyFont="1" applyBorder="1" applyAlignment="1">
      <alignment horizontal="left" vertical="center"/>
    </xf>
    <xf numFmtId="0" fontId="7" fillId="0" borderId="84" xfId="1" applyFont="1" applyBorder="1" applyAlignment="1">
      <alignment horizontal="center" vertical="center" wrapText="1"/>
    </xf>
    <xf numFmtId="0" fontId="38" fillId="0" borderId="7" xfId="1" applyFont="1" applyBorder="1" applyAlignment="1">
      <alignment vertical="center"/>
    </xf>
    <xf numFmtId="0" fontId="2" fillId="2" borderId="48" xfId="1" applyFont="1" applyFill="1" applyBorder="1"/>
    <xf numFmtId="0" fontId="9" fillId="0" borderId="5" xfId="1" applyFont="1" applyBorder="1" applyAlignment="1">
      <alignment horizontal="left" vertical="center"/>
    </xf>
    <xf numFmtId="0" fontId="38" fillId="0" borderId="5" xfId="1" applyFont="1" applyBorder="1" applyAlignment="1">
      <alignment horizontal="left" vertical="center"/>
    </xf>
    <xf numFmtId="0" fontId="0" fillId="2" borderId="0" xfId="0" applyFill="1"/>
    <xf numFmtId="0" fontId="0" fillId="2" borderId="0" xfId="0" applyFill="1" applyAlignment="1">
      <alignment horizontal="center" vertical="center"/>
    </xf>
    <xf numFmtId="0" fontId="35" fillId="3" borderId="0" xfId="0" applyFont="1" applyFill="1"/>
    <xf numFmtId="0" fontId="0" fillId="2" borderId="16" xfId="0" applyFill="1" applyBorder="1"/>
    <xf numFmtId="0" fontId="30" fillId="3" borderId="16" xfId="1" applyFont="1" applyFill="1" applyBorder="1" applyAlignment="1">
      <alignment horizontal="center" vertical="center" wrapText="1"/>
    </xf>
    <xf numFmtId="0" fontId="30" fillId="3" borderId="16" xfId="1" applyFont="1" applyFill="1" applyBorder="1" applyAlignment="1">
      <alignment horizontal="center" vertical="center"/>
    </xf>
    <xf numFmtId="0" fontId="0" fillId="2" borderId="0" xfId="0" applyFill="1" applyAlignment="1">
      <alignment vertical="center"/>
    </xf>
    <xf numFmtId="0" fontId="35" fillId="3" borderId="0" xfId="0" applyFont="1" applyFill="1" applyAlignment="1">
      <alignment horizontal="center" vertical="center"/>
    </xf>
    <xf numFmtId="0" fontId="0" fillId="2" borderId="16" xfId="0" applyFill="1" applyBorder="1" applyAlignment="1">
      <alignment horizontal="left" vertical="center"/>
    </xf>
    <xf numFmtId="0" fontId="34" fillId="2" borderId="92" xfId="0" applyFont="1" applyFill="1" applyBorder="1" applyAlignment="1">
      <alignment horizontal="center" vertical="center" textRotation="90" wrapText="1"/>
    </xf>
    <xf numFmtId="0" fontId="42" fillId="0" borderId="0" xfId="0" applyFont="1" applyAlignment="1">
      <alignment vertical="center"/>
    </xf>
    <xf numFmtId="0" fontId="34" fillId="2" borderId="92" xfId="0" applyFont="1" applyFill="1" applyBorder="1" applyAlignment="1">
      <alignment horizontal="center" vertical="center" wrapText="1"/>
    </xf>
    <xf numFmtId="0" fontId="0" fillId="0" borderId="0" xfId="0" applyAlignment="1">
      <alignment horizontal="center" vertical="center"/>
    </xf>
    <xf numFmtId="0" fontId="0" fillId="4" borderId="0" xfId="0" applyFill="1" applyAlignment="1">
      <alignment vertical="center"/>
    </xf>
    <xf numFmtId="0" fontId="0" fillId="0" borderId="5" xfId="0" applyBorder="1"/>
    <xf numFmtId="0" fontId="0" fillId="0" borderId="11" xfId="0" applyBorder="1"/>
    <xf numFmtId="0" fontId="0" fillId="0" borderId="70" xfId="0" applyBorder="1"/>
    <xf numFmtId="0" fontId="0" fillId="0" borderId="9" xfId="0" applyBorder="1"/>
    <xf numFmtId="0" fontId="2" fillId="0" borderId="16" xfId="1" applyFont="1" applyBorder="1" applyAlignment="1">
      <alignment horizontal="center" vertical="center"/>
    </xf>
    <xf numFmtId="0" fontId="8" fillId="0" borderId="16" xfId="1" applyFont="1" applyBorder="1" applyAlignment="1">
      <alignment horizontal="center" vertical="center"/>
    </xf>
    <xf numFmtId="0" fontId="8" fillId="2" borderId="16" xfId="1" applyFont="1" applyFill="1" applyBorder="1" applyAlignment="1">
      <alignment horizontal="center" vertical="center" wrapText="1"/>
    </xf>
    <xf numFmtId="0" fontId="2" fillId="2" borderId="0" xfId="1" applyFont="1" applyFill="1" applyAlignment="1">
      <alignment horizontal="center" vertical="center"/>
    </xf>
    <xf numFmtId="0" fontId="38" fillId="0" borderId="5" xfId="1" applyFont="1" applyBorder="1" applyAlignment="1">
      <alignment horizontal="left"/>
    </xf>
    <xf numFmtId="0" fontId="44" fillId="2" borderId="16"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2" fillId="2" borderId="16" xfId="1" applyFont="1" applyFill="1" applyBorder="1" applyAlignment="1">
      <alignment horizontal="center" vertical="center"/>
    </xf>
    <xf numFmtId="165" fontId="2" fillId="2" borderId="16" xfId="1" applyNumberFormat="1" applyFont="1" applyFill="1" applyBorder="1" applyAlignment="1">
      <alignment horizontal="center" vertical="center"/>
    </xf>
    <xf numFmtId="0" fontId="8" fillId="0" borderId="12" xfId="1" applyFont="1" applyBorder="1" applyAlignment="1">
      <alignment horizontal="center" vertical="center"/>
    </xf>
    <xf numFmtId="0" fontId="8" fillId="0" borderId="85" xfId="1" applyFont="1" applyBorder="1" applyAlignment="1">
      <alignment horizontal="center" vertical="center"/>
    </xf>
    <xf numFmtId="0" fontId="8" fillId="0" borderId="85" xfId="1" applyFont="1" applyBorder="1" applyAlignment="1">
      <alignment horizontal="center" vertical="center" wrapText="1"/>
    </xf>
    <xf numFmtId="0" fontId="8" fillId="2" borderId="16" xfId="1" applyFont="1" applyFill="1" applyBorder="1" applyAlignment="1" applyProtection="1">
      <alignment horizontal="center" vertical="center" wrapText="1"/>
      <protection locked="0"/>
    </xf>
    <xf numFmtId="0" fontId="0" fillId="2" borderId="85" xfId="0" applyFill="1" applyBorder="1" applyAlignment="1">
      <alignment horizontal="left" vertical="center"/>
    </xf>
    <xf numFmtId="0" fontId="9" fillId="0" borderId="15" xfId="1" applyFont="1" applyBorder="1"/>
    <xf numFmtId="0" fontId="0" fillId="2" borderId="83" xfId="0" applyFill="1" applyBorder="1" applyAlignment="1">
      <alignment horizontal="left" vertical="center"/>
    </xf>
    <xf numFmtId="0" fontId="9" fillId="0" borderId="48" xfId="1" applyFont="1" applyBorder="1" applyAlignment="1">
      <alignment horizontal="center"/>
    </xf>
    <xf numFmtId="0" fontId="2" fillId="2" borderId="15" xfId="1" applyFont="1" applyFill="1" applyBorder="1"/>
    <xf numFmtId="0" fontId="2" fillId="0" borderId="85" xfId="1" applyFont="1" applyBorder="1" applyAlignment="1">
      <alignment horizontal="center" vertical="center"/>
    </xf>
    <xf numFmtId="0" fontId="2" fillId="2" borderId="85" xfId="1" applyFont="1" applyFill="1" applyBorder="1" applyAlignment="1">
      <alignment horizontal="center" vertical="center"/>
    </xf>
    <xf numFmtId="165" fontId="2" fillId="2" borderId="85" xfId="1" applyNumberFormat="1" applyFont="1" applyFill="1" applyBorder="1" applyAlignment="1">
      <alignment horizontal="center" vertical="center"/>
    </xf>
    <xf numFmtId="0" fontId="2" fillId="0" borderId="48" xfId="1" applyFont="1" applyBorder="1" applyAlignment="1">
      <alignment horizontal="center" vertical="center"/>
    </xf>
    <xf numFmtId="0" fontId="2" fillId="0" borderId="7" xfId="1" applyFont="1" applyBorder="1" applyAlignment="1">
      <alignment horizontal="center" vertical="center"/>
    </xf>
    <xf numFmtId="165" fontId="2" fillId="0" borderId="16" xfId="1" applyNumberFormat="1" applyFont="1" applyBorder="1" applyAlignment="1">
      <alignment horizontal="center" vertical="center"/>
    </xf>
    <xf numFmtId="165" fontId="7" fillId="10" borderId="14" xfId="1" applyNumberFormat="1" applyFont="1" applyFill="1" applyBorder="1" applyAlignment="1">
      <alignment horizontal="center" vertical="center"/>
    </xf>
    <xf numFmtId="9" fontId="7" fillId="10" borderId="14" xfId="6" applyFont="1" applyFill="1" applyBorder="1" applyAlignment="1">
      <alignment horizontal="center" vertical="center"/>
    </xf>
    <xf numFmtId="0" fontId="9" fillId="0" borderId="16" xfId="1" applyFont="1" applyBorder="1" applyAlignment="1">
      <alignment horizontal="center" vertical="center"/>
    </xf>
    <xf numFmtId="0" fontId="9" fillId="0" borderId="16" xfId="1" applyFont="1" applyBorder="1" applyAlignment="1">
      <alignment vertical="center" wrapText="1"/>
    </xf>
    <xf numFmtId="0" fontId="9" fillId="0" borderId="69" xfId="1" applyFont="1" applyBorder="1"/>
    <xf numFmtId="0" fontId="38" fillId="10" borderId="16" xfId="1" applyFont="1" applyFill="1" applyBorder="1" applyAlignment="1">
      <alignment horizontal="left" vertical="center"/>
    </xf>
    <xf numFmtId="10" fontId="38" fillId="10" borderId="16" xfId="6" applyNumberFormat="1" applyFont="1" applyFill="1" applyBorder="1" applyAlignment="1">
      <alignment horizontal="center" vertical="center"/>
    </xf>
    <xf numFmtId="165" fontId="7" fillId="10" borderId="16" xfId="1" applyNumberFormat="1" applyFont="1" applyFill="1" applyBorder="1" applyAlignment="1">
      <alignment horizontal="center" vertical="center"/>
    </xf>
    <xf numFmtId="0" fontId="9" fillId="0" borderId="16" xfId="1" applyFont="1" applyBorder="1" applyAlignment="1">
      <alignment vertical="center"/>
    </xf>
    <xf numFmtId="165" fontId="9" fillId="0" borderId="16" xfId="1" applyNumberFormat="1" applyFont="1" applyBorder="1" applyAlignment="1">
      <alignment horizontal="center" vertical="center"/>
    </xf>
    <xf numFmtId="0" fontId="7" fillId="0" borderId="19" xfId="1" applyFont="1" applyBorder="1" applyAlignment="1">
      <alignment horizontal="left" vertical="center"/>
    </xf>
    <xf numFmtId="0" fontId="2" fillId="0" borderId="19" xfId="1" applyFont="1" applyBorder="1" applyAlignment="1">
      <alignment horizontal="center"/>
    </xf>
    <xf numFmtId="0" fontId="28" fillId="2" borderId="65" xfId="3" applyFont="1" applyFill="1" applyBorder="1" applyAlignment="1">
      <alignment vertical="center" wrapText="1"/>
    </xf>
    <xf numFmtId="0" fontId="0" fillId="2" borderId="93" xfId="0" applyFill="1" applyBorder="1" applyAlignment="1">
      <alignment vertical="center"/>
    </xf>
    <xf numFmtId="0" fontId="25" fillId="2" borderId="65" xfId="0" applyFont="1" applyFill="1" applyBorder="1" applyAlignment="1">
      <alignment horizontal="center" vertical="center" wrapText="1"/>
    </xf>
    <xf numFmtId="0" fontId="25" fillId="2" borderId="65" xfId="0" applyFont="1" applyFill="1" applyBorder="1" applyAlignment="1">
      <alignment vertical="center" wrapText="1"/>
    </xf>
    <xf numFmtId="0" fontId="25" fillId="2" borderId="65" xfId="0" applyFont="1" applyFill="1" applyBorder="1" applyAlignment="1">
      <alignment vertical="center"/>
    </xf>
    <xf numFmtId="0" fontId="22" fillId="2" borderId="65" xfId="0" applyFont="1" applyFill="1" applyBorder="1" applyAlignment="1">
      <alignment horizontal="center" vertical="center" textRotation="90" wrapText="1"/>
    </xf>
    <xf numFmtId="0" fontId="0" fillId="0" borderId="0" xfId="0" applyAlignment="1">
      <alignment horizontal="left"/>
    </xf>
    <xf numFmtId="0" fontId="7" fillId="0" borderId="5" xfId="1" applyFont="1" applyBorder="1" applyAlignment="1">
      <alignment vertical="center"/>
    </xf>
    <xf numFmtId="0" fontId="46" fillId="2" borderId="0" xfId="1" applyFont="1" applyFill="1" applyAlignment="1">
      <alignment horizontal="center" vertical="center"/>
    </xf>
    <xf numFmtId="0" fontId="46" fillId="2" borderId="0" xfId="1" applyFont="1" applyFill="1"/>
    <xf numFmtId="0" fontId="8" fillId="2" borderId="16" xfId="1" applyFont="1" applyFill="1" applyBorder="1" applyAlignment="1">
      <alignment horizontal="center" vertical="center"/>
    </xf>
    <xf numFmtId="0" fontId="8" fillId="2" borderId="12" xfId="1" applyFont="1" applyFill="1" applyBorder="1" applyAlignment="1">
      <alignment horizontal="center" vertical="center" wrapText="1"/>
    </xf>
    <xf numFmtId="0" fontId="48" fillId="2" borderId="16" xfId="1" applyFont="1" applyFill="1" applyBorder="1" applyAlignment="1">
      <alignment horizontal="center" vertical="center" wrapText="1"/>
    </xf>
    <xf numFmtId="0" fontId="2" fillId="2" borderId="83" xfId="1" applyFont="1" applyFill="1" applyBorder="1" applyAlignment="1">
      <alignment horizontal="center" vertical="center"/>
    </xf>
    <xf numFmtId="0" fontId="2" fillId="2" borderId="16" xfId="1" applyFont="1" applyFill="1" applyBorder="1" applyAlignment="1">
      <alignment horizontal="center" vertical="center" wrapText="1"/>
    </xf>
    <xf numFmtId="0" fontId="0" fillId="2" borderId="83" xfId="0" applyFill="1" applyBorder="1"/>
    <xf numFmtId="0" fontId="38" fillId="0" borderId="5" xfId="1" applyFont="1" applyBorder="1" applyAlignment="1">
      <alignment horizontal="center" vertical="center"/>
    </xf>
    <xf numFmtId="0" fontId="9" fillId="0" borderId="5" xfId="1" applyFont="1" applyBorder="1" applyAlignment="1">
      <alignment vertical="center"/>
    </xf>
    <xf numFmtId="0" fontId="38" fillId="0" borderId="19" xfId="1" applyFont="1" applyBorder="1" applyAlignment="1">
      <alignment vertical="center"/>
    </xf>
    <xf numFmtId="0" fontId="44" fillId="2" borderId="16" xfId="1" applyFont="1" applyFill="1" applyBorder="1" applyAlignment="1">
      <alignment horizontal="center" vertical="center" wrapText="1"/>
    </xf>
    <xf numFmtId="0" fontId="44" fillId="0" borderId="16" xfId="1" applyFont="1" applyBorder="1" applyAlignment="1">
      <alignment horizontal="center" vertical="center" wrapText="1"/>
    </xf>
    <xf numFmtId="0" fontId="44" fillId="2" borderId="12" xfId="1" applyFont="1" applyFill="1" applyBorder="1" applyAlignment="1">
      <alignment horizontal="center" vertical="center" wrapText="1"/>
    </xf>
    <xf numFmtId="0" fontId="2" fillId="4" borderId="16"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wrapText="1"/>
      <protection locked="0"/>
    </xf>
    <xf numFmtId="0" fontId="9" fillId="4" borderId="16" xfId="1" applyFont="1" applyFill="1" applyBorder="1" applyAlignment="1" applyProtection="1">
      <alignment horizontal="left" vertical="center"/>
      <protection locked="0"/>
    </xf>
    <xf numFmtId="0" fontId="5"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vertical="center"/>
      <protection locked="0"/>
    </xf>
    <xf numFmtId="0" fontId="2" fillId="2" borderId="0" xfId="1" applyFont="1" applyFill="1" applyAlignment="1">
      <alignment vertical="center"/>
    </xf>
    <xf numFmtId="0" fontId="9" fillId="0" borderId="5" xfId="1" applyFont="1" applyBorder="1" applyAlignment="1">
      <alignment horizontal="center" vertical="center"/>
    </xf>
    <xf numFmtId="0" fontId="9" fillId="2" borderId="5" xfId="1" applyFont="1" applyFill="1" applyBorder="1" applyAlignment="1">
      <alignment vertical="center"/>
    </xf>
    <xf numFmtId="0" fontId="9" fillId="2" borderId="19" xfId="1" applyFont="1" applyFill="1" applyBorder="1" applyAlignment="1">
      <alignment vertical="center"/>
    </xf>
    <xf numFmtId="0" fontId="9" fillId="0" borderId="7" xfId="1" applyFont="1" applyBorder="1" applyAlignment="1">
      <alignment vertical="center"/>
    </xf>
    <xf numFmtId="0" fontId="2" fillId="0" borderId="52" xfId="1" applyFont="1" applyBorder="1" applyAlignment="1">
      <alignment vertical="center"/>
    </xf>
    <xf numFmtId="0" fontId="2" fillId="0" borderId="52" xfId="1" applyFont="1" applyBorder="1" applyAlignment="1">
      <alignment horizontal="center" vertical="center"/>
    </xf>
    <xf numFmtId="0" fontId="2" fillId="2" borderId="52" xfId="1" applyFont="1" applyFill="1" applyBorder="1" applyAlignment="1">
      <alignment vertical="center"/>
    </xf>
    <xf numFmtId="0" fontId="8" fillId="2" borderId="0" xfId="1" applyFont="1" applyFill="1" applyAlignment="1">
      <alignment vertical="center"/>
    </xf>
    <xf numFmtId="0" fontId="9" fillId="0" borderId="19" xfId="1" applyFont="1" applyBorder="1" applyAlignment="1">
      <alignment vertical="center"/>
    </xf>
    <xf numFmtId="0" fontId="9" fillId="0" borderId="15" xfId="1" applyFont="1" applyBorder="1" applyAlignment="1">
      <alignment vertical="center"/>
    </xf>
    <xf numFmtId="0" fontId="2" fillId="4" borderId="12" xfId="1" applyFont="1" applyFill="1" applyBorder="1" applyAlignment="1" applyProtection="1">
      <alignment vertical="center"/>
      <protection locked="0"/>
    </xf>
    <xf numFmtId="0" fontId="9" fillId="0" borderId="48" xfId="1" applyFont="1" applyBorder="1" applyAlignment="1">
      <alignment vertical="center"/>
    </xf>
    <xf numFmtId="0" fontId="9" fillId="0" borderId="52" xfId="1" applyFont="1" applyBorder="1" applyAlignment="1">
      <alignment vertical="center"/>
    </xf>
    <xf numFmtId="0" fontId="2" fillId="2" borderId="5" xfId="1" applyFont="1" applyFill="1" applyBorder="1" applyAlignment="1">
      <alignment vertical="center"/>
    </xf>
    <xf numFmtId="0" fontId="9" fillId="4" borderId="16" xfId="1" applyFont="1" applyFill="1" applyBorder="1" applyAlignment="1" applyProtection="1">
      <alignment horizontal="left" vertical="center" wrapText="1"/>
      <protection locked="0"/>
    </xf>
    <xf numFmtId="0" fontId="2" fillId="4" borderId="12" xfId="1" applyFont="1" applyFill="1" applyBorder="1" applyAlignment="1" applyProtection="1">
      <alignment vertical="center" wrapText="1"/>
      <protection locked="0"/>
    </xf>
    <xf numFmtId="14" fontId="2" fillId="4" borderId="12" xfId="1" applyNumberFormat="1" applyFont="1" applyFill="1" applyBorder="1" applyAlignment="1" applyProtection="1">
      <alignment horizontal="center" vertical="center"/>
      <protection locked="0"/>
    </xf>
    <xf numFmtId="0" fontId="9" fillId="4" borderId="85" xfId="1" applyFont="1" applyFill="1" applyBorder="1" applyAlignment="1" applyProtection="1">
      <alignment horizontal="left" vertical="center" wrapText="1"/>
      <protection locked="0"/>
    </xf>
    <xf numFmtId="0" fontId="9" fillId="4" borderId="85" xfId="1" applyFont="1" applyFill="1" applyBorder="1" applyAlignment="1" applyProtection="1">
      <alignment horizontal="left" vertical="center"/>
      <protection locked="0"/>
    </xf>
    <xf numFmtId="0" fontId="2" fillId="4" borderId="45" xfId="1" applyFont="1" applyFill="1" applyBorder="1" applyAlignment="1" applyProtection="1">
      <alignment vertical="center"/>
      <protection locked="0"/>
    </xf>
    <xf numFmtId="0" fontId="2" fillId="4" borderId="45" xfId="1" applyFont="1" applyFill="1" applyBorder="1" applyAlignment="1" applyProtection="1">
      <alignment vertical="center" wrapText="1"/>
      <protection locked="0"/>
    </xf>
    <xf numFmtId="165" fontId="2" fillId="4" borderId="16" xfId="1" applyNumberFormat="1" applyFont="1" applyFill="1" applyBorder="1" applyAlignment="1" applyProtection="1">
      <alignment horizontal="center" vertical="center"/>
      <protection locked="0"/>
    </xf>
    <xf numFmtId="165" fontId="2" fillId="10" borderId="16" xfId="1" applyNumberFormat="1" applyFont="1" applyFill="1" applyBorder="1" applyAlignment="1">
      <alignment horizontal="center" vertical="center"/>
    </xf>
    <xf numFmtId="0" fontId="9" fillId="4" borderId="12" xfId="1" applyFont="1" applyFill="1" applyBorder="1" applyAlignment="1" applyProtection="1">
      <alignment vertical="center" wrapText="1"/>
      <protection locked="0"/>
    </xf>
    <xf numFmtId="0" fontId="8" fillId="2" borderId="45" xfId="1" applyFont="1" applyFill="1" applyBorder="1" applyAlignment="1">
      <alignment horizontal="center" vertical="center" wrapText="1"/>
    </xf>
    <xf numFmtId="0" fontId="43" fillId="2" borderId="0" xfId="0" applyFont="1" applyFill="1"/>
    <xf numFmtId="0" fontId="25" fillId="2" borderId="16" xfId="0" applyFont="1" applyFill="1" applyBorder="1" applyAlignment="1">
      <alignment horizontal="center" vertical="center"/>
    </xf>
    <xf numFmtId="0" fontId="25" fillId="2" borderId="16" xfId="0" applyFont="1" applyFill="1" applyBorder="1" applyAlignment="1">
      <alignment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11" borderId="16" xfId="0" applyFont="1" applyFill="1" applyBorder="1" applyAlignment="1">
      <alignment horizontal="center" vertical="center"/>
    </xf>
    <xf numFmtId="0" fontId="25" fillId="0" borderId="16" xfId="0" applyFont="1" applyBorder="1"/>
    <xf numFmtId="0" fontId="25" fillId="11" borderId="0" xfId="0" applyFont="1" applyFill="1" applyAlignment="1">
      <alignment horizontal="center" vertical="center"/>
    </xf>
    <xf numFmtId="0" fontId="25" fillId="2" borderId="0" xfId="0" applyFont="1" applyFill="1" applyAlignment="1">
      <alignment horizontal="left" vertical="center"/>
    </xf>
    <xf numFmtId="0" fontId="25" fillId="2" borderId="0" xfId="0" applyFont="1" applyFill="1" applyAlignment="1">
      <alignment horizontal="center" vertical="center"/>
    </xf>
    <xf numFmtId="0" fontId="25" fillId="2" borderId="0" xfId="0" applyFont="1" applyFill="1" applyAlignment="1">
      <alignment vertical="center"/>
    </xf>
    <xf numFmtId="0" fontId="34" fillId="11" borderId="0" xfId="0" applyFont="1" applyFill="1" applyAlignment="1">
      <alignment horizontal="center" vertical="center" wrapText="1"/>
    </xf>
    <xf numFmtId="0" fontId="19" fillId="10" borderId="16" xfId="0" applyFont="1" applyFill="1" applyBorder="1" applyAlignment="1">
      <alignment horizontal="center" vertical="center" wrapText="1"/>
    </xf>
    <xf numFmtId="14" fontId="0" fillId="12" borderId="0" xfId="0" applyNumberFormat="1" applyFill="1" applyAlignment="1">
      <alignment horizontal="center" vertical="center"/>
    </xf>
    <xf numFmtId="0" fontId="0" fillId="12" borderId="0" xfId="0" applyFill="1" applyAlignment="1">
      <alignment horizontal="center" vertical="center"/>
    </xf>
    <xf numFmtId="165" fontId="0" fillId="2" borderId="0" xfId="0" applyNumberFormat="1" applyFill="1" applyAlignment="1">
      <alignment horizontal="center" vertical="center"/>
    </xf>
    <xf numFmtId="0" fontId="1" fillId="2" borderId="0" xfId="2" applyFont="1" applyFill="1"/>
    <xf numFmtId="0" fontId="31" fillId="0" borderId="16" xfId="1" applyFont="1" applyBorder="1" applyAlignment="1">
      <alignment horizontal="center" vertical="center"/>
    </xf>
    <xf numFmtId="0" fontId="5" fillId="4" borderId="16"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14" fontId="5" fillId="4" borderId="16" xfId="1" applyNumberFormat="1" applyFont="1" applyFill="1" applyBorder="1" applyAlignment="1" applyProtection="1">
      <alignment vertical="center" wrapText="1"/>
      <protection locked="0"/>
    </xf>
    <xf numFmtId="0" fontId="5" fillId="4" borderId="16" xfId="1" applyFont="1" applyFill="1" applyBorder="1" applyAlignment="1" applyProtection="1">
      <alignment vertical="center" wrapText="1"/>
      <protection locked="0"/>
    </xf>
    <xf numFmtId="0" fontId="54" fillId="4" borderId="16" xfId="1" applyFont="1" applyFill="1" applyBorder="1" applyAlignment="1" applyProtection="1">
      <alignment horizontal="left" vertical="center"/>
      <protection locked="0"/>
    </xf>
    <xf numFmtId="0" fontId="54" fillId="4" borderId="16" xfId="1" applyFont="1" applyFill="1" applyBorder="1" applyAlignment="1" applyProtection="1">
      <alignment horizontal="center" vertical="center"/>
      <protection locked="0"/>
    </xf>
    <xf numFmtId="0" fontId="5" fillId="4" borderId="12" xfId="1" applyFont="1" applyFill="1" applyBorder="1" applyAlignment="1" applyProtection="1">
      <alignment vertical="center"/>
      <protection locked="0"/>
    </xf>
    <xf numFmtId="0" fontId="5" fillId="4" borderId="12" xfId="1" applyFont="1" applyFill="1" applyBorder="1" applyAlignment="1" applyProtection="1">
      <alignment horizontal="center" vertical="center"/>
      <protection locked="0"/>
    </xf>
    <xf numFmtId="0" fontId="54" fillId="4" borderId="16" xfId="1" applyFont="1" applyFill="1" applyBorder="1" applyAlignment="1" applyProtection="1">
      <alignment horizontal="left" vertical="center" wrapText="1"/>
      <protection locked="0"/>
    </xf>
    <xf numFmtId="0" fontId="5" fillId="4" borderId="12" xfId="1" applyFont="1" applyFill="1" applyBorder="1" applyAlignment="1" applyProtection="1">
      <alignment vertical="center" wrapText="1"/>
      <protection locked="0"/>
    </xf>
    <xf numFmtId="14" fontId="5" fillId="4" borderId="12" xfId="1" applyNumberFormat="1" applyFont="1" applyFill="1" applyBorder="1" applyAlignment="1" applyProtection="1">
      <alignment horizontal="center" vertical="center"/>
      <protection locked="0"/>
    </xf>
    <xf numFmtId="0" fontId="5" fillId="2" borderId="16" xfId="1" applyFont="1" applyFill="1" applyBorder="1" applyAlignment="1">
      <alignment horizontal="center" vertical="center"/>
    </xf>
    <xf numFmtId="165" fontId="5" fillId="2" borderId="16" xfId="1" applyNumberFormat="1" applyFont="1" applyFill="1" applyBorder="1" applyAlignment="1">
      <alignment horizontal="center" vertical="center"/>
    </xf>
    <xf numFmtId="165" fontId="5" fillId="4" borderId="16" xfId="1" applyNumberFormat="1" applyFont="1" applyFill="1" applyBorder="1" applyAlignment="1" applyProtection="1">
      <alignment horizontal="center" vertical="center"/>
      <protection locked="0"/>
    </xf>
    <xf numFmtId="0" fontId="54" fillId="4" borderId="85" xfId="1" applyFont="1" applyFill="1" applyBorder="1" applyAlignment="1" applyProtection="1">
      <alignment horizontal="left" vertical="center" wrapText="1"/>
      <protection locked="0"/>
    </xf>
    <xf numFmtId="0" fontId="54" fillId="4" borderId="85" xfId="1" applyFont="1" applyFill="1" applyBorder="1" applyAlignment="1" applyProtection="1">
      <alignment horizontal="left" vertical="center"/>
      <protection locked="0"/>
    </xf>
    <xf numFmtId="0" fontId="5" fillId="4" borderId="45" xfId="1" applyFont="1" applyFill="1" applyBorder="1" applyAlignment="1" applyProtection="1">
      <alignment vertical="center"/>
      <protection locked="0"/>
    </xf>
    <xf numFmtId="0" fontId="5" fillId="4" borderId="45" xfId="1" applyFont="1" applyFill="1" applyBorder="1" applyAlignment="1" applyProtection="1">
      <alignment vertical="center" wrapText="1"/>
      <protection locked="0"/>
    </xf>
    <xf numFmtId="0" fontId="5" fillId="2" borderId="85" xfId="1" applyFont="1" applyFill="1" applyBorder="1" applyAlignment="1">
      <alignment horizontal="center" vertical="center"/>
    </xf>
    <xf numFmtId="165" fontId="5" fillId="2" borderId="85" xfId="1"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9" fillId="2" borderId="0" xfId="0" applyFont="1" applyFill="1"/>
    <xf numFmtId="0" fontId="38" fillId="0" borderId="5" xfId="1" applyFont="1" applyBorder="1"/>
    <xf numFmtId="0" fontId="0" fillId="0" borderId="19" xfId="0" applyBorder="1"/>
    <xf numFmtId="0" fontId="14" fillId="2" borderId="9" xfId="0" applyFont="1" applyFill="1" applyBorder="1"/>
    <xf numFmtId="0" fontId="14" fillId="2" borderId="11" xfId="0" applyFont="1" applyFill="1" applyBorder="1"/>
    <xf numFmtId="0" fontId="60" fillId="0" borderId="70" xfId="0" applyFont="1" applyBorder="1"/>
    <xf numFmtId="0" fontId="60" fillId="0" borderId="11" xfId="0" applyFont="1" applyBorder="1"/>
    <xf numFmtId="0" fontId="14" fillId="2" borderId="70" xfId="0" applyFont="1" applyFill="1" applyBorder="1"/>
    <xf numFmtId="0" fontId="60" fillId="0" borderId="9" xfId="0" applyFont="1" applyBorder="1"/>
    <xf numFmtId="0" fontId="0" fillId="0" borderId="15" xfId="0" applyBorder="1"/>
    <xf numFmtId="0" fontId="61" fillId="3" borderId="0" xfId="0" applyFont="1" applyFill="1" applyAlignment="1">
      <alignment horizontal="center" vertical="center"/>
    </xf>
    <xf numFmtId="0" fontId="62" fillId="0" borderId="0" xfId="0" applyFont="1"/>
    <xf numFmtId="0" fontId="42" fillId="0" borderId="0" xfId="0" applyFont="1"/>
    <xf numFmtId="0" fontId="0" fillId="4" borderId="0" xfId="0" applyFill="1"/>
    <xf numFmtId="0" fontId="23" fillId="7" borderId="64" xfId="0" applyFont="1" applyFill="1" applyBorder="1" applyAlignment="1">
      <alignment vertical="center"/>
    </xf>
    <xf numFmtId="0" fontId="22" fillId="8" borderId="64" xfId="0" applyFont="1" applyFill="1" applyBorder="1" applyAlignment="1">
      <alignment horizontal="justify" vertical="center"/>
    </xf>
    <xf numFmtId="0" fontId="23" fillId="8" borderId="64" xfId="0" applyFont="1" applyFill="1" applyBorder="1" applyAlignment="1">
      <alignment vertical="center"/>
    </xf>
    <xf numFmtId="0" fontId="63" fillId="6" borderId="61" xfId="0" applyFont="1" applyFill="1" applyBorder="1" applyAlignment="1">
      <alignment horizontal="center" vertical="center"/>
    </xf>
    <xf numFmtId="0" fontId="64" fillId="7" borderId="64" xfId="0" applyFont="1" applyFill="1" applyBorder="1" applyAlignment="1">
      <alignment horizontal="center" vertical="center"/>
    </xf>
    <xf numFmtId="0" fontId="64" fillId="8" borderId="64" xfId="0" applyFont="1" applyFill="1" applyBorder="1" applyAlignment="1">
      <alignment horizontal="center" vertical="center"/>
    </xf>
    <xf numFmtId="0" fontId="28" fillId="8" borderId="60" xfId="0" applyFont="1" applyFill="1" applyBorder="1" applyAlignment="1">
      <alignment horizontal="left" vertical="center"/>
    </xf>
    <xf numFmtId="0" fontId="28" fillId="8" borderId="64" xfId="0" applyFont="1" applyFill="1" applyBorder="1" applyAlignment="1">
      <alignment horizontal="justify" vertical="center"/>
    </xf>
    <xf numFmtId="0" fontId="23" fillId="7" borderId="64" xfId="0" applyFont="1" applyFill="1" applyBorder="1" applyAlignment="1">
      <alignment vertical="center" wrapText="1"/>
    </xf>
    <xf numFmtId="0" fontId="18" fillId="8" borderId="64" xfId="3" applyFill="1" applyBorder="1" applyAlignment="1">
      <alignment horizontal="center" vertical="center" wrapText="1"/>
    </xf>
    <xf numFmtId="0" fontId="9" fillId="0" borderId="0" xfId="1" applyFont="1"/>
    <xf numFmtId="0" fontId="2" fillId="0" borderId="0" xfId="1" applyFont="1" applyAlignment="1">
      <alignment horizontal="center" vertical="center"/>
    </xf>
    <xf numFmtId="0" fontId="38" fillId="10" borderId="85" xfId="1" applyFont="1" applyFill="1" applyBorder="1" applyAlignment="1">
      <alignment horizontal="left" vertical="center"/>
    </xf>
    <xf numFmtId="10" fontId="38" fillId="10" borderId="85" xfId="6" applyNumberFormat="1" applyFont="1" applyFill="1" applyBorder="1" applyAlignment="1">
      <alignment horizontal="center" vertical="center"/>
    </xf>
    <xf numFmtId="0" fontId="38" fillId="10" borderId="37" xfId="1" applyFont="1" applyFill="1" applyBorder="1" applyAlignment="1">
      <alignment vertical="center" wrapText="1"/>
    </xf>
    <xf numFmtId="165" fontId="38" fillId="10" borderId="37" xfId="1" applyNumberFormat="1" applyFont="1" applyFill="1" applyBorder="1" applyAlignment="1">
      <alignment horizontal="center" vertical="center"/>
    </xf>
    <xf numFmtId="0" fontId="38" fillId="10" borderId="37" xfId="1" applyFont="1" applyFill="1" applyBorder="1" applyAlignment="1">
      <alignment vertical="center"/>
    </xf>
    <xf numFmtId="0" fontId="68" fillId="2" borderId="18" xfId="2" applyFont="1" applyFill="1" applyBorder="1"/>
    <xf numFmtId="0" fontId="69" fillId="2" borderId="0" xfId="0" applyFont="1" applyFill="1" applyAlignment="1">
      <alignment horizontal="left"/>
    </xf>
    <xf numFmtId="0" fontId="2" fillId="2" borderId="6" xfId="1" applyFont="1" applyFill="1" applyBorder="1" applyAlignment="1">
      <alignment vertical="center" wrapText="1"/>
    </xf>
    <xf numFmtId="0" fontId="32" fillId="4" borderId="16" xfId="1" applyFont="1" applyFill="1" applyBorder="1" applyAlignment="1" applyProtection="1">
      <alignment horizontal="center" vertical="center" wrapText="1"/>
      <protection locked="0"/>
    </xf>
    <xf numFmtId="0" fontId="32" fillId="4" borderId="12" xfId="1" applyFont="1" applyFill="1" applyBorder="1" applyAlignment="1" applyProtection="1">
      <alignment horizontal="center" vertical="center" wrapText="1"/>
      <protection locked="0"/>
    </xf>
    <xf numFmtId="0" fontId="32" fillId="4" borderId="12" xfId="1" applyFont="1" applyFill="1" applyBorder="1" applyAlignment="1" applyProtection="1">
      <alignment vertical="center"/>
      <protection locked="0"/>
    </xf>
    <xf numFmtId="0" fontId="32" fillId="4" borderId="12" xfId="1" applyFont="1" applyFill="1" applyBorder="1" applyAlignment="1" applyProtection="1">
      <alignment vertical="center" wrapText="1"/>
      <protection locked="0"/>
    </xf>
    <xf numFmtId="0" fontId="73" fillId="4" borderId="16" xfId="1" applyFont="1" applyFill="1" applyBorder="1" applyAlignment="1" applyProtection="1">
      <alignment horizontal="left" vertical="center" wrapText="1"/>
      <protection locked="0"/>
    </xf>
    <xf numFmtId="0" fontId="70" fillId="4" borderId="16" xfId="1" applyFont="1" applyFill="1" applyBorder="1" applyAlignment="1" applyProtection="1">
      <alignment horizontal="left" vertical="center" wrapText="1"/>
      <protection locked="0"/>
    </xf>
    <xf numFmtId="0" fontId="70" fillId="4" borderId="16" xfId="1" applyFont="1" applyFill="1" applyBorder="1" applyAlignment="1" applyProtection="1">
      <alignment horizontal="left" vertical="center"/>
      <protection locked="0"/>
    </xf>
    <xf numFmtId="0" fontId="32" fillId="4" borderId="16" xfId="1" applyFont="1" applyFill="1" applyBorder="1" applyAlignment="1" applyProtection="1">
      <alignment horizontal="center" vertical="center"/>
      <protection locked="0"/>
    </xf>
    <xf numFmtId="165" fontId="32" fillId="2" borderId="16" xfId="1" applyNumberFormat="1" applyFont="1" applyFill="1" applyBorder="1" applyAlignment="1">
      <alignment horizontal="center" vertical="center"/>
    </xf>
    <xf numFmtId="165" fontId="32" fillId="4" borderId="16" xfId="1" applyNumberFormat="1" applyFont="1" applyFill="1" applyBorder="1" applyAlignment="1" applyProtection="1">
      <alignment horizontal="center" vertical="center"/>
      <protection locked="0"/>
    </xf>
    <xf numFmtId="0" fontId="67" fillId="2" borderId="28" xfId="2" applyFont="1" applyFill="1" applyBorder="1" applyAlignment="1">
      <alignment horizontal="center" vertical="center" wrapText="1"/>
    </xf>
    <xf numFmtId="0" fontId="67" fillId="2" borderId="27" xfId="2" applyFont="1" applyFill="1" applyBorder="1" applyAlignment="1">
      <alignment horizontal="center" vertical="center" wrapText="1"/>
    </xf>
    <xf numFmtId="0" fontId="67" fillId="2" borderId="26" xfId="2" applyFont="1" applyFill="1" applyBorder="1" applyAlignment="1">
      <alignment horizontal="center" vertical="center" wrapText="1"/>
    </xf>
    <xf numFmtId="0" fontId="13" fillId="2" borderId="31" xfId="2" applyFont="1" applyFill="1" applyBorder="1" applyAlignment="1">
      <alignment horizontal="center" vertical="center" wrapText="1"/>
    </xf>
    <xf numFmtId="0" fontId="13" fillId="2" borderId="30" xfId="2" applyFont="1" applyFill="1" applyBorder="1" applyAlignment="1">
      <alignment horizontal="center" vertical="center" wrapText="1"/>
    </xf>
    <xf numFmtId="0" fontId="13" fillId="2" borderId="29"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0" xfId="2" applyFont="1" applyFill="1" applyAlignment="1">
      <alignment horizontal="center" vertical="center" wrapText="1"/>
    </xf>
    <xf numFmtId="0" fontId="13" fillId="2" borderId="23" xfId="2" applyFont="1" applyFill="1" applyBorder="1" applyAlignment="1">
      <alignment horizontal="center" vertical="center" wrapText="1"/>
    </xf>
    <xf numFmtId="0" fontId="13" fillId="2" borderId="22" xfId="2" applyFont="1" applyFill="1" applyBorder="1" applyAlignment="1">
      <alignment horizontal="center" vertical="center" wrapText="1"/>
    </xf>
    <xf numFmtId="0" fontId="13" fillId="2" borderId="21" xfId="2" applyFont="1" applyFill="1" applyBorder="1" applyAlignment="1">
      <alignment horizontal="center" vertical="center" wrapText="1"/>
    </xf>
    <xf numFmtId="0" fontId="13" fillId="2" borderId="20" xfId="2" applyFont="1" applyFill="1" applyBorder="1" applyAlignment="1">
      <alignment horizontal="center" vertical="center" wrapText="1"/>
    </xf>
    <xf numFmtId="0" fontId="12" fillId="2" borderId="28" xfId="2" applyFont="1" applyFill="1" applyBorder="1" applyAlignment="1">
      <alignment horizontal="center" vertical="center"/>
    </xf>
    <xf numFmtId="0" fontId="12" fillId="2" borderId="27" xfId="2" applyFont="1" applyFill="1" applyBorder="1" applyAlignment="1">
      <alignment horizontal="center" vertical="center"/>
    </xf>
    <xf numFmtId="14" fontId="1" fillId="10" borderId="28" xfId="2" applyNumberFormat="1" applyFont="1" applyFill="1" applyBorder="1" applyAlignment="1">
      <alignment horizontal="center" vertical="center" wrapText="1"/>
    </xf>
    <xf numFmtId="0" fontId="1" fillId="10" borderId="27" xfId="2" applyFont="1" applyFill="1" applyBorder="1" applyAlignment="1">
      <alignment horizontal="center" vertical="center" wrapText="1"/>
    </xf>
    <xf numFmtId="0" fontId="1" fillId="10" borderId="26" xfId="2" applyFont="1" applyFill="1" applyBorder="1" applyAlignment="1">
      <alignment horizontal="center" vertical="center" wrapText="1"/>
    </xf>
    <xf numFmtId="164" fontId="1" fillId="10" borderId="28" xfId="2" quotePrefix="1" applyNumberFormat="1" applyFont="1" applyFill="1" applyBorder="1" applyAlignment="1">
      <alignment horizontal="center" vertical="center" wrapText="1"/>
    </xf>
    <xf numFmtId="164" fontId="1" fillId="10" borderId="27" xfId="2" applyNumberFormat="1" applyFont="1" applyFill="1" applyBorder="1" applyAlignment="1">
      <alignment horizontal="center" vertical="center" wrapText="1"/>
    </xf>
    <xf numFmtId="164" fontId="1" fillId="10" borderId="26" xfId="2" applyNumberFormat="1" applyFont="1" applyFill="1" applyBorder="1" applyAlignment="1">
      <alignment horizontal="center" vertical="center" wrapText="1"/>
    </xf>
    <xf numFmtId="0" fontId="12" fillId="2" borderId="28" xfId="2" applyFont="1" applyFill="1" applyBorder="1" applyAlignment="1">
      <alignment horizontal="center" vertical="center" wrapText="1"/>
    </xf>
    <xf numFmtId="0" fontId="12" fillId="2" borderId="27" xfId="2" applyFont="1" applyFill="1" applyBorder="1" applyAlignment="1">
      <alignment horizontal="center" vertical="center" wrapText="1"/>
    </xf>
    <xf numFmtId="0" fontId="12" fillId="2" borderId="26" xfId="2" applyFont="1" applyFill="1" applyBorder="1" applyAlignment="1">
      <alignment horizontal="center" vertical="center" wrapText="1"/>
    </xf>
    <xf numFmtId="0" fontId="1" fillId="10" borderId="28" xfId="2" applyFont="1" applyFill="1" applyBorder="1" applyAlignment="1">
      <alignment horizontal="center" vertical="center" wrapText="1"/>
    </xf>
    <xf numFmtId="0" fontId="12" fillId="2" borderId="26" xfId="2" applyFont="1" applyFill="1" applyBorder="1" applyAlignment="1">
      <alignment horizontal="center" vertical="center"/>
    </xf>
    <xf numFmtId="0" fontId="51" fillId="2" borderId="31" xfId="2" applyFont="1" applyFill="1" applyBorder="1" applyAlignment="1">
      <alignment horizontal="left" vertical="center" wrapText="1"/>
    </xf>
    <xf numFmtId="0" fontId="51" fillId="2" borderId="30" xfId="2" applyFont="1" applyFill="1" applyBorder="1" applyAlignment="1">
      <alignment horizontal="left" vertical="center" wrapText="1"/>
    </xf>
    <xf numFmtId="0" fontId="51" fillId="2" borderId="29" xfId="2" applyFont="1" applyFill="1" applyBorder="1" applyAlignment="1">
      <alignment horizontal="left" vertical="center" wrapText="1"/>
    </xf>
    <xf numFmtId="0" fontId="51" fillId="2" borderId="25" xfId="2" applyFont="1" applyFill="1" applyBorder="1" applyAlignment="1">
      <alignment horizontal="left" vertical="center" wrapText="1"/>
    </xf>
    <xf numFmtId="0" fontId="51" fillId="2" borderId="0" xfId="2" applyFont="1" applyFill="1" applyAlignment="1">
      <alignment horizontal="left" vertical="center" wrapText="1"/>
    </xf>
    <xf numFmtId="0" fontId="51" fillId="2" borderId="23" xfId="2" applyFont="1" applyFill="1" applyBorder="1" applyAlignment="1">
      <alignment horizontal="left" vertical="center" wrapText="1"/>
    </xf>
    <xf numFmtId="0" fontId="52" fillId="4" borderId="16" xfId="2" applyFont="1" applyFill="1" applyBorder="1" applyAlignment="1" applyProtection="1">
      <alignment horizontal="center" vertical="center" wrapText="1"/>
      <protection locked="0"/>
    </xf>
    <xf numFmtId="164" fontId="1" fillId="10" borderId="28" xfId="2" applyNumberFormat="1" applyFont="1" applyFill="1" applyBorder="1" applyAlignment="1">
      <alignment horizontal="center" vertical="center" wrapText="1"/>
    </xf>
    <xf numFmtId="2" fontId="1" fillId="10" borderId="28" xfId="2" applyNumberFormat="1" applyFont="1" applyFill="1" applyBorder="1" applyAlignment="1">
      <alignment horizontal="center" vertical="center" wrapText="1"/>
    </xf>
    <xf numFmtId="2" fontId="1" fillId="10" borderId="27" xfId="2" applyNumberFormat="1" applyFont="1" applyFill="1" applyBorder="1" applyAlignment="1">
      <alignment horizontal="center" vertical="center" wrapText="1"/>
    </xf>
    <xf numFmtId="2" fontId="1" fillId="10" borderId="26" xfId="2" applyNumberFormat="1" applyFont="1" applyFill="1" applyBorder="1" applyAlignment="1">
      <alignment horizontal="center" vertical="center" wrapText="1"/>
    </xf>
    <xf numFmtId="0" fontId="59" fillId="2" borderId="37" xfId="1" applyFont="1" applyFill="1" applyBorder="1" applyAlignment="1">
      <alignment horizontal="center" vertical="center"/>
    </xf>
    <xf numFmtId="0" fontId="3" fillId="2" borderId="37" xfId="1" applyFont="1" applyFill="1" applyBorder="1" applyAlignment="1">
      <alignment horizontal="center" vertical="center"/>
    </xf>
    <xf numFmtId="0" fontId="5" fillId="4" borderId="12" xfId="1" applyFont="1" applyFill="1" applyBorder="1" applyAlignment="1" applyProtection="1">
      <alignment horizontal="center" vertical="center" wrapText="1"/>
      <protection locked="0"/>
    </xf>
    <xf numFmtId="0" fontId="5" fillId="4" borderId="13" xfId="1" applyFont="1" applyFill="1" applyBorder="1" applyAlignment="1" applyProtection="1">
      <alignment horizontal="center" vertical="center" wrapText="1"/>
      <protection locked="0"/>
    </xf>
    <xf numFmtId="0" fontId="5" fillId="4" borderId="14" xfId="1" applyFont="1" applyFill="1" applyBorder="1" applyAlignment="1" applyProtection="1">
      <alignment horizontal="center" vertical="center" wrapText="1"/>
      <protection locked="0"/>
    </xf>
    <xf numFmtId="0" fontId="5" fillId="4" borderId="12" xfId="1" applyFont="1" applyFill="1" applyBorder="1" applyAlignment="1" applyProtection="1">
      <alignment horizontal="left" vertical="center" wrapText="1"/>
      <protection locked="0"/>
    </xf>
    <xf numFmtId="0" fontId="5" fillId="4" borderId="13" xfId="1" applyFont="1" applyFill="1" applyBorder="1" applyAlignment="1" applyProtection="1">
      <alignment horizontal="left" vertical="center" wrapText="1"/>
      <protection locked="0"/>
    </xf>
    <xf numFmtId="0" fontId="5" fillId="4" borderId="14" xfId="1" applyFont="1" applyFill="1" applyBorder="1" applyAlignment="1" applyProtection="1">
      <alignment horizontal="left" vertical="center" wrapText="1"/>
      <protection locked="0"/>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0" xfId="1" applyFont="1" applyBorder="1" applyAlignment="1">
      <alignment horizontal="left" vertical="center" wrapText="1"/>
    </xf>
    <xf numFmtId="0" fontId="3" fillId="3" borderId="2" xfId="1" applyFont="1" applyFill="1" applyBorder="1" applyAlignment="1">
      <alignment horizontal="left" vertical="center" wrapText="1"/>
    </xf>
    <xf numFmtId="0" fontId="3" fillId="3" borderId="3" xfId="1" applyFont="1" applyFill="1" applyBorder="1" applyAlignment="1">
      <alignment horizontal="left" vertical="center" wrapText="1"/>
    </xf>
    <xf numFmtId="0" fontId="3" fillId="3" borderId="4" xfId="1" applyFont="1" applyFill="1" applyBorder="1" applyAlignment="1">
      <alignment horizontal="left" vertical="center" wrapText="1"/>
    </xf>
    <xf numFmtId="0" fontId="6" fillId="2" borderId="8" xfId="1" applyFont="1" applyFill="1" applyBorder="1" applyAlignment="1">
      <alignment horizontal="left" vertical="center" wrapText="1"/>
    </xf>
    <xf numFmtId="0" fontId="6" fillId="2" borderId="9" xfId="1" applyFont="1" applyFill="1" applyBorder="1" applyAlignment="1">
      <alignment horizontal="left" vertical="center" wrapText="1"/>
    </xf>
    <xf numFmtId="0" fontId="6" fillId="2" borderId="10" xfId="1" applyFont="1" applyFill="1" applyBorder="1" applyAlignment="1">
      <alignment horizontal="left" vertical="center" wrapText="1"/>
    </xf>
    <xf numFmtId="0" fontId="5" fillId="4" borderId="43" xfId="1" applyFont="1" applyFill="1" applyBorder="1" applyAlignment="1" applyProtection="1">
      <alignment horizontal="center" vertical="center" wrapText="1"/>
      <protection locked="0"/>
    </xf>
    <xf numFmtId="0" fontId="5" fillId="4" borderId="30" xfId="1" applyFont="1" applyFill="1" applyBorder="1" applyAlignment="1" applyProtection="1">
      <alignment horizontal="center" vertical="center" wrapText="1"/>
      <protection locked="0"/>
    </xf>
    <xf numFmtId="0" fontId="5" fillId="4" borderId="44" xfId="1" applyFont="1" applyFill="1" applyBorder="1" applyAlignment="1" applyProtection="1">
      <alignment horizontal="center" vertical="center" wrapText="1"/>
      <protection locked="0"/>
    </xf>
    <xf numFmtId="0" fontId="53" fillId="4" borderId="43" xfId="1" applyFont="1" applyFill="1" applyBorder="1" applyAlignment="1" applyProtection="1">
      <alignment horizontal="center" vertical="center" wrapText="1"/>
      <protection locked="0"/>
    </xf>
    <xf numFmtId="0" fontId="53" fillId="4" borderId="30" xfId="1" applyFont="1" applyFill="1" applyBorder="1" applyAlignment="1" applyProtection="1">
      <alignment horizontal="center" vertical="center" wrapText="1"/>
      <protection locked="0"/>
    </xf>
    <xf numFmtId="0" fontId="53" fillId="4" borderId="44" xfId="1" applyFont="1" applyFill="1" applyBorder="1" applyAlignment="1" applyProtection="1">
      <alignment horizontal="center" vertical="center" wrapText="1"/>
      <protection locked="0"/>
    </xf>
    <xf numFmtId="0" fontId="53" fillId="4" borderId="37" xfId="1" applyFont="1" applyFill="1" applyBorder="1" applyAlignment="1" applyProtection="1">
      <alignment horizontal="center" vertical="center" wrapText="1"/>
      <protection locked="0"/>
    </xf>
    <xf numFmtId="0" fontId="7" fillId="0" borderId="15" xfId="1" applyFont="1" applyBorder="1" applyAlignment="1">
      <alignment horizontal="left" vertical="center" wrapText="1"/>
    </xf>
    <xf numFmtId="0" fontId="7" fillId="0" borderId="9" xfId="1" applyFont="1" applyBorder="1" applyAlignment="1">
      <alignment horizontal="left" vertical="center" wrapText="1"/>
    </xf>
    <xf numFmtId="0" fontId="7" fillId="0" borderId="7" xfId="1" applyFont="1" applyBorder="1" applyAlignment="1">
      <alignment horizontal="left" vertical="center" wrapText="1"/>
    </xf>
    <xf numFmtId="0" fontId="53" fillId="4" borderId="28" xfId="1" applyFont="1" applyFill="1" applyBorder="1" applyAlignment="1" applyProtection="1">
      <alignment horizontal="center" vertical="center" wrapText="1"/>
      <protection locked="0"/>
    </xf>
    <xf numFmtId="0" fontId="53" fillId="4" borderId="27" xfId="1" applyFont="1" applyFill="1" applyBorder="1" applyAlignment="1" applyProtection="1">
      <alignment horizontal="center" vertical="center" wrapText="1"/>
      <protection locked="0"/>
    </xf>
    <xf numFmtId="0" fontId="53" fillId="4" borderId="26" xfId="1" applyFont="1" applyFill="1" applyBorder="1" applyAlignment="1" applyProtection="1">
      <alignment horizontal="center" vertical="center" wrapText="1"/>
      <protection locked="0"/>
    </xf>
    <xf numFmtId="0" fontId="5" fillId="4" borderId="28" xfId="1" applyFont="1" applyFill="1" applyBorder="1" applyAlignment="1" applyProtection="1">
      <alignment horizontal="center" vertical="center" wrapText="1"/>
      <protection locked="0"/>
    </xf>
    <xf numFmtId="0" fontId="5" fillId="4" borderId="27" xfId="1" applyFont="1" applyFill="1" applyBorder="1" applyAlignment="1" applyProtection="1">
      <alignment horizontal="center" vertical="center" wrapText="1"/>
      <protection locked="0"/>
    </xf>
    <xf numFmtId="0" fontId="5" fillId="4" borderId="26" xfId="1" applyFont="1" applyFill="1" applyBorder="1" applyAlignment="1" applyProtection="1">
      <alignment horizontal="center" vertical="center" wrapText="1"/>
      <protection locked="0"/>
    </xf>
    <xf numFmtId="0" fontId="53" fillId="4" borderId="16" xfId="1" applyFont="1" applyFill="1" applyBorder="1" applyAlignment="1" applyProtection="1">
      <alignment horizontal="center" vertical="center" wrapText="1"/>
      <protection locked="0"/>
    </xf>
    <xf numFmtId="0" fontId="6" fillId="0" borderId="37" xfId="1" applyFont="1" applyBorder="1" applyAlignment="1">
      <alignment horizontal="center" vertical="center" wrapText="1"/>
    </xf>
    <xf numFmtId="0" fontId="6" fillId="0" borderId="12"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3" xfId="1" applyFont="1" applyBorder="1" applyAlignment="1">
      <alignment horizontal="center" vertical="center" wrapText="1"/>
    </xf>
    <xf numFmtId="0" fontId="8" fillId="2" borderId="37" xfId="1" applyFont="1" applyFill="1" applyBorder="1" applyAlignment="1">
      <alignment horizontal="center" vertical="center" wrapText="1"/>
    </xf>
    <xf numFmtId="0" fontId="7" fillId="0" borderId="11" xfId="1" applyFont="1" applyBorder="1" applyAlignment="1">
      <alignment horizontal="left" vertical="center" wrapText="1"/>
    </xf>
    <xf numFmtId="0" fontId="7" fillId="0" borderId="8" xfId="1" applyFont="1" applyBorder="1" applyAlignment="1">
      <alignment horizontal="left" vertical="center" wrapText="1"/>
    </xf>
    <xf numFmtId="0" fontId="7" fillId="0" borderId="10" xfId="1" applyFont="1" applyBorder="1" applyAlignment="1">
      <alignment horizontal="left" vertical="center" wrapText="1"/>
    </xf>
    <xf numFmtId="0" fontId="7" fillId="0" borderId="18" xfId="1" applyFont="1" applyBorder="1" applyAlignment="1">
      <alignment horizontal="left" vertical="center" wrapText="1"/>
    </xf>
    <xf numFmtId="0" fontId="7" fillId="0" borderId="0" xfId="1" applyFont="1" applyAlignment="1">
      <alignment horizontal="left" vertical="center" wrapText="1"/>
    </xf>
    <xf numFmtId="0" fontId="7" fillId="0" borderId="17" xfId="1" applyFont="1" applyBorder="1" applyAlignment="1">
      <alignment horizontal="left" vertical="center" wrapText="1"/>
    </xf>
    <xf numFmtId="0" fontId="54" fillId="4" borderId="45" xfId="1" applyFont="1" applyFill="1" applyBorder="1" applyAlignment="1" applyProtection="1">
      <alignment horizontal="center" vertical="center" wrapText="1"/>
      <protection locked="0"/>
    </xf>
    <xf numFmtId="0" fontId="54" fillId="4" borderId="46" xfId="1" applyFont="1" applyFill="1" applyBorder="1" applyAlignment="1" applyProtection="1">
      <alignment horizontal="center" vertical="center" wrapText="1"/>
      <protection locked="0"/>
    </xf>
    <xf numFmtId="0" fontId="54" fillId="4" borderId="47" xfId="1" applyFont="1" applyFill="1" applyBorder="1" applyAlignment="1" applyProtection="1">
      <alignment horizontal="center" vertical="center" wrapText="1"/>
      <protection locked="0"/>
    </xf>
    <xf numFmtId="0" fontId="54" fillId="4" borderId="38" xfId="1" applyFont="1" applyFill="1" applyBorder="1" applyAlignment="1" applyProtection="1">
      <alignment horizontal="center" vertical="center" wrapText="1"/>
      <protection locked="0"/>
    </xf>
    <xf numFmtId="0" fontId="54" fillId="4" borderId="0" xfId="1" applyFont="1" applyFill="1" applyAlignment="1" applyProtection="1">
      <alignment horizontal="center" vertical="center" wrapText="1"/>
      <protection locked="0"/>
    </xf>
    <xf numFmtId="0" fontId="54" fillId="4" borderId="39" xfId="1" applyFont="1" applyFill="1" applyBorder="1" applyAlignment="1" applyProtection="1">
      <alignment horizontal="center" vertical="center" wrapText="1"/>
      <protection locked="0"/>
    </xf>
    <xf numFmtId="0" fontId="54" fillId="4" borderId="40" xfId="1" applyFont="1" applyFill="1" applyBorder="1" applyAlignment="1" applyProtection="1">
      <alignment horizontal="center" vertical="center" wrapText="1"/>
      <protection locked="0"/>
    </xf>
    <xf numFmtId="0" fontId="54" fillId="4" borderId="41" xfId="1" applyFont="1" applyFill="1" applyBorder="1" applyAlignment="1" applyProtection="1">
      <alignment horizontal="center" vertical="center" wrapText="1"/>
      <protection locked="0"/>
    </xf>
    <xf numFmtId="0" fontId="54" fillId="4" borderId="42" xfId="1" applyFont="1" applyFill="1" applyBorder="1" applyAlignment="1" applyProtection="1">
      <alignment horizontal="center" vertical="center" wrapText="1"/>
      <protection locked="0"/>
    </xf>
    <xf numFmtId="0" fontId="5" fillId="4" borderId="45" xfId="1" applyFont="1" applyFill="1" applyBorder="1" applyAlignment="1" applyProtection="1">
      <alignment horizontal="center" vertical="center" wrapText="1"/>
      <protection locked="0"/>
    </xf>
    <xf numFmtId="0" fontId="5" fillId="4" borderId="46" xfId="1" applyFont="1" applyFill="1" applyBorder="1" applyAlignment="1" applyProtection="1">
      <alignment horizontal="center" vertical="center" wrapText="1"/>
      <protection locked="0"/>
    </xf>
    <xf numFmtId="0" fontId="5" fillId="4" borderId="47" xfId="1" applyFont="1" applyFill="1" applyBorder="1" applyAlignment="1" applyProtection="1">
      <alignment horizontal="center" vertical="center" wrapText="1"/>
      <protection locked="0"/>
    </xf>
    <xf numFmtId="0" fontId="5" fillId="4" borderId="40" xfId="1" applyFont="1" applyFill="1" applyBorder="1" applyAlignment="1" applyProtection="1">
      <alignment horizontal="center" vertical="center" wrapText="1"/>
      <protection locked="0"/>
    </xf>
    <xf numFmtId="0" fontId="5" fillId="4" borderId="41" xfId="1" applyFont="1" applyFill="1" applyBorder="1" applyAlignment="1" applyProtection="1">
      <alignment horizontal="center" vertical="center" wrapText="1"/>
      <protection locked="0"/>
    </xf>
    <xf numFmtId="0" fontId="5" fillId="4" borderId="42" xfId="1" applyFont="1" applyFill="1" applyBorder="1" applyAlignment="1" applyProtection="1">
      <alignment horizontal="center" vertical="center" wrapText="1"/>
      <protection locked="0"/>
    </xf>
    <xf numFmtId="0" fontId="54" fillId="4" borderId="12" xfId="1" applyFont="1" applyFill="1" applyBorder="1" applyAlignment="1" applyProtection="1">
      <alignment horizontal="left" vertical="center" wrapText="1"/>
      <protection locked="0"/>
    </xf>
    <xf numFmtId="0" fontId="54" fillId="4" borderId="13" xfId="1" applyFont="1" applyFill="1" applyBorder="1" applyAlignment="1" applyProtection="1">
      <alignment horizontal="left" vertical="center" wrapText="1"/>
      <protection locked="0"/>
    </xf>
    <xf numFmtId="0" fontId="54" fillId="4" borderId="14" xfId="1" applyFont="1" applyFill="1" applyBorder="1" applyAlignment="1" applyProtection="1">
      <alignment horizontal="left" vertical="center" wrapText="1"/>
      <protection locked="0"/>
    </xf>
    <xf numFmtId="0" fontId="6" fillId="0" borderId="17" xfId="1" applyFont="1" applyBorder="1" applyAlignment="1">
      <alignment horizontal="left" vertical="center" wrapText="1"/>
    </xf>
    <xf numFmtId="0" fontId="6" fillId="0" borderId="51" xfId="1" applyFont="1" applyBorder="1" applyAlignment="1">
      <alignment horizontal="left" vertical="center" wrapText="1"/>
    </xf>
    <xf numFmtId="0" fontId="6" fillId="0" borderId="50" xfId="1" applyFont="1" applyBorder="1" applyAlignment="1">
      <alignment horizontal="left" vertical="center" wrapText="1"/>
    </xf>
    <xf numFmtId="0" fontId="6" fillId="0" borderId="49" xfId="1" applyFont="1" applyBorder="1" applyAlignment="1">
      <alignment horizontal="left" vertical="center" wrapText="1"/>
    </xf>
    <xf numFmtId="0" fontId="54" fillId="4" borderId="13" xfId="1" applyFont="1" applyFill="1" applyBorder="1" applyAlignment="1" applyProtection="1">
      <alignment horizontal="left" vertical="center"/>
      <protection locked="0"/>
    </xf>
    <xf numFmtId="0" fontId="54" fillId="4" borderId="14" xfId="1" applyFont="1" applyFill="1" applyBorder="1" applyAlignment="1" applyProtection="1">
      <alignment horizontal="left" vertical="center"/>
      <protection locked="0"/>
    </xf>
    <xf numFmtId="0" fontId="54" fillId="4" borderId="12" xfId="1" applyFont="1" applyFill="1" applyBorder="1" applyAlignment="1" applyProtection="1">
      <alignment horizontal="left" vertical="center"/>
      <protection locked="0"/>
    </xf>
    <xf numFmtId="0" fontId="5" fillId="4" borderId="37" xfId="1" applyFont="1" applyFill="1" applyBorder="1" applyAlignment="1" applyProtection="1">
      <alignment horizontal="left" vertical="center" wrapText="1"/>
      <protection locked="0"/>
    </xf>
    <xf numFmtId="0" fontId="2" fillId="0" borderId="36" xfId="1" applyFont="1" applyBorder="1" applyAlignment="1">
      <alignment horizontal="left" vertical="center" wrapText="1"/>
    </xf>
    <xf numFmtId="0" fontId="2" fillId="0" borderId="21" xfId="1" applyFont="1" applyBorder="1" applyAlignment="1">
      <alignment horizontal="left" vertical="center" wrapText="1"/>
    </xf>
    <xf numFmtId="0" fontId="2" fillId="0" borderId="53" xfId="1" applyFont="1" applyBorder="1" applyAlignment="1">
      <alignment horizontal="left" vertical="center" wrapText="1"/>
    </xf>
    <xf numFmtId="0" fontId="33" fillId="2" borderId="0" xfId="0" applyFont="1" applyFill="1" applyAlignment="1">
      <alignment horizontal="center" vertical="center"/>
    </xf>
    <xf numFmtId="0" fontId="33" fillId="2" borderId="63" xfId="0" applyFont="1" applyFill="1" applyBorder="1" applyAlignment="1">
      <alignment horizontal="center" vertical="center"/>
    </xf>
    <xf numFmtId="0" fontId="19" fillId="6" borderId="0" xfId="0" applyFont="1" applyFill="1" applyAlignment="1">
      <alignment horizontal="center" vertical="center" wrapText="1"/>
    </xf>
    <xf numFmtId="0" fontId="19" fillId="6" borderId="54" xfId="0" applyFont="1" applyFill="1" applyBorder="1" applyAlignment="1">
      <alignment horizontal="left" vertical="center" textRotation="90" wrapText="1"/>
    </xf>
    <xf numFmtId="0" fontId="19" fillId="6" borderId="61" xfId="0" applyFont="1" applyFill="1" applyBorder="1" applyAlignment="1">
      <alignment horizontal="left" vertical="center" textRotation="90" wrapText="1"/>
    </xf>
    <xf numFmtId="0" fontId="19" fillId="6" borderId="58" xfId="0" applyFont="1" applyFill="1" applyBorder="1" applyAlignment="1">
      <alignment horizontal="left" vertical="center" textRotation="90" wrapText="1"/>
    </xf>
    <xf numFmtId="0" fontId="34" fillId="2" borderId="54" xfId="0" applyFont="1" applyFill="1" applyBorder="1" applyAlignment="1">
      <alignment horizontal="center" vertical="center" textRotation="90" wrapText="1"/>
    </xf>
    <xf numFmtId="0" fontId="34" fillId="2" borderId="61" xfId="0" applyFont="1" applyFill="1" applyBorder="1" applyAlignment="1">
      <alignment horizontal="center" vertical="center" textRotation="90" wrapText="1"/>
    </xf>
    <xf numFmtId="0" fontId="19" fillId="6" borderId="54" xfId="0" applyFont="1" applyFill="1" applyBorder="1" applyAlignment="1">
      <alignment horizontal="center" vertical="center" textRotation="90" wrapText="1"/>
    </xf>
    <xf numFmtId="0" fontId="19" fillId="6" borderId="61" xfId="0" applyFont="1" applyFill="1" applyBorder="1" applyAlignment="1">
      <alignment horizontal="center" vertical="center" textRotation="90" wrapText="1"/>
    </xf>
    <xf numFmtId="0" fontId="34" fillId="2" borderId="54" xfId="0" applyFont="1" applyFill="1" applyBorder="1" applyAlignment="1">
      <alignment horizontal="left" vertical="center" textRotation="90" wrapText="1"/>
    </xf>
    <xf numFmtId="0" fontId="34" fillId="2" borderId="61" xfId="0" applyFont="1" applyFill="1" applyBorder="1" applyAlignment="1">
      <alignment horizontal="left" vertical="center" textRotation="90" wrapText="1"/>
    </xf>
    <xf numFmtId="0" fontId="19" fillId="6" borderId="54" xfId="0" applyFont="1" applyFill="1" applyBorder="1" applyAlignment="1">
      <alignment horizontal="justify" vertical="center" textRotation="90"/>
    </xf>
    <xf numFmtId="0" fontId="19" fillId="6" borderId="58" xfId="0" applyFont="1" applyFill="1" applyBorder="1" applyAlignment="1">
      <alignment horizontal="justify" vertical="center" textRotation="90"/>
    </xf>
    <xf numFmtId="0" fontId="19" fillId="6" borderId="61" xfId="0" applyFont="1" applyFill="1" applyBorder="1" applyAlignment="1">
      <alignment horizontal="justify" vertical="center" textRotation="90"/>
    </xf>
    <xf numFmtId="0" fontId="19" fillId="6" borderId="55" xfId="0" applyFont="1" applyFill="1" applyBorder="1" applyAlignment="1">
      <alignment horizontal="center" vertical="center" wrapText="1"/>
    </xf>
    <xf numFmtId="0" fontId="19" fillId="6" borderId="56" xfId="0" applyFont="1" applyFill="1" applyBorder="1" applyAlignment="1">
      <alignment horizontal="center" vertical="center" wrapText="1"/>
    </xf>
    <xf numFmtId="0" fontId="22" fillId="8" borderId="54" xfId="0" applyFont="1" applyFill="1" applyBorder="1" applyAlignment="1">
      <alignment horizontal="center" vertical="center"/>
    </xf>
    <xf numFmtId="0" fontId="22" fillId="8" borderId="58" xfId="0" applyFont="1" applyFill="1" applyBorder="1" applyAlignment="1">
      <alignment horizontal="center" vertical="center"/>
    </xf>
    <xf numFmtId="0" fontId="22" fillId="8" borderId="61" xfId="0" applyFont="1" applyFill="1" applyBorder="1" applyAlignment="1">
      <alignment horizontal="center" vertical="center"/>
    </xf>
    <xf numFmtId="0" fontId="22" fillId="8" borderId="54" xfId="0" applyFont="1" applyFill="1" applyBorder="1" applyAlignment="1">
      <alignment horizontal="left" vertical="center" wrapText="1"/>
    </xf>
    <xf numFmtId="0" fontId="22" fillId="8" borderId="58" xfId="0" applyFont="1" applyFill="1" applyBorder="1" applyAlignment="1">
      <alignment horizontal="left" vertical="center" wrapText="1"/>
    </xf>
    <xf numFmtId="0" fontId="22" fillId="8" borderId="61" xfId="0" applyFont="1" applyFill="1" applyBorder="1" applyAlignment="1">
      <alignment horizontal="left" vertical="center" wrapText="1"/>
    </xf>
    <xf numFmtId="0" fontId="22" fillId="7" borderId="54" xfId="0" applyFont="1" applyFill="1" applyBorder="1" applyAlignment="1">
      <alignment horizontal="center" vertical="center"/>
    </xf>
    <xf numFmtId="0" fontId="22" fillId="7" borderId="58" xfId="0" applyFont="1" applyFill="1" applyBorder="1" applyAlignment="1">
      <alignment horizontal="center" vertical="center"/>
    </xf>
    <xf numFmtId="0" fontId="22" fillId="7" borderId="61" xfId="0" applyFont="1" applyFill="1" applyBorder="1" applyAlignment="1">
      <alignment horizontal="center" vertical="center"/>
    </xf>
    <xf numFmtId="0" fontId="22" fillId="7" borderId="54" xfId="0" applyFont="1" applyFill="1" applyBorder="1" applyAlignment="1">
      <alignment horizontal="left" vertical="center" wrapText="1"/>
    </xf>
    <xf numFmtId="0" fontId="22" fillId="7" borderId="58" xfId="0" applyFont="1" applyFill="1" applyBorder="1" applyAlignment="1">
      <alignment horizontal="left" vertical="center" wrapText="1"/>
    </xf>
    <xf numFmtId="0" fontId="22" fillId="7" borderId="61" xfId="0" applyFont="1" applyFill="1" applyBorder="1" applyAlignment="1">
      <alignment horizontal="left" vertical="center" wrapText="1"/>
    </xf>
    <xf numFmtId="0" fontId="19" fillId="6" borderId="54" xfId="0" applyFont="1" applyFill="1" applyBorder="1" applyAlignment="1">
      <alignment horizontal="justify" vertical="center"/>
    </xf>
    <xf numFmtId="0" fontId="19" fillId="6" borderId="61" xfId="0" applyFont="1" applyFill="1" applyBorder="1" applyAlignment="1">
      <alignment horizontal="justify" vertical="center"/>
    </xf>
    <xf numFmtId="0" fontId="19" fillId="6" borderId="57" xfId="0" applyFont="1" applyFill="1" applyBorder="1" applyAlignment="1">
      <alignment horizontal="center" vertical="center" wrapText="1"/>
    </xf>
    <xf numFmtId="0" fontId="19" fillId="6" borderId="62" xfId="0" applyFont="1" applyFill="1" applyBorder="1" applyAlignment="1">
      <alignment horizontal="center" vertical="center" wrapText="1"/>
    </xf>
    <xf numFmtId="0" fontId="19" fillId="6" borderId="63" xfId="0" applyFont="1" applyFill="1" applyBorder="1" applyAlignment="1">
      <alignment horizontal="center" vertical="center" wrapText="1"/>
    </xf>
    <xf numFmtId="0" fontId="19" fillId="6" borderId="59" xfId="0" applyFont="1" applyFill="1" applyBorder="1" applyAlignment="1">
      <alignment horizontal="center" vertical="center" wrapText="1"/>
    </xf>
    <xf numFmtId="0" fontId="19" fillId="6" borderId="60" xfId="0" applyFont="1" applyFill="1" applyBorder="1" applyAlignment="1">
      <alignment horizontal="center" vertical="center" wrapText="1"/>
    </xf>
    <xf numFmtId="0" fontId="20" fillId="6" borderId="59" xfId="0" applyFont="1" applyFill="1" applyBorder="1" applyAlignment="1">
      <alignment horizontal="justify" vertical="center" wrapText="1"/>
    </xf>
    <xf numFmtId="0" fontId="20" fillId="6" borderId="60" xfId="0" applyFont="1" applyFill="1" applyBorder="1" applyAlignment="1">
      <alignment horizontal="justify" vertical="center" wrapText="1"/>
    </xf>
    <xf numFmtId="0" fontId="19" fillId="6" borderId="54" xfId="0" applyFont="1" applyFill="1" applyBorder="1" applyAlignment="1">
      <alignment horizontal="center" vertical="center"/>
    </xf>
    <xf numFmtId="0" fontId="19" fillId="6" borderId="61" xfId="0" applyFont="1" applyFill="1" applyBorder="1" applyAlignment="1">
      <alignment horizontal="center" vertical="center"/>
    </xf>
    <xf numFmtId="0" fontId="19" fillId="6" borderId="54" xfId="0" applyFont="1" applyFill="1" applyBorder="1" applyAlignment="1">
      <alignment horizontal="center" vertical="center" wrapText="1"/>
    </xf>
    <xf numFmtId="0" fontId="19" fillId="6" borderId="58" xfId="0" applyFont="1" applyFill="1" applyBorder="1" applyAlignment="1">
      <alignment horizontal="center" vertical="center" wrapText="1"/>
    </xf>
    <xf numFmtId="0" fontId="19" fillId="6" borderId="61" xfId="0" applyFont="1" applyFill="1" applyBorder="1" applyAlignment="1">
      <alignment horizontal="center" vertical="center" wrapText="1"/>
    </xf>
    <xf numFmtId="0" fontId="0" fillId="6" borderId="62" xfId="0" applyFill="1" applyBorder="1" applyAlignment="1">
      <alignment vertical="center" wrapText="1"/>
    </xf>
    <xf numFmtId="0" fontId="0" fillId="6" borderId="64" xfId="0" applyFill="1" applyBorder="1" applyAlignment="1">
      <alignment vertical="center" wrapText="1"/>
    </xf>
    <xf numFmtId="0" fontId="21" fillId="6" borderId="54" xfId="0" applyFont="1" applyFill="1" applyBorder="1" applyAlignment="1">
      <alignment horizontal="center" vertical="center"/>
    </xf>
    <xf numFmtId="0" fontId="21" fillId="6" borderId="58" xfId="0" applyFont="1" applyFill="1" applyBorder="1" applyAlignment="1">
      <alignment horizontal="center" vertical="center"/>
    </xf>
    <xf numFmtId="0" fontId="21" fillId="6" borderId="61" xfId="0" applyFont="1" applyFill="1" applyBorder="1" applyAlignment="1">
      <alignment horizontal="center" vertical="center"/>
    </xf>
    <xf numFmtId="0" fontId="22" fillId="7" borderId="54" xfId="0" applyFont="1" applyFill="1" applyBorder="1" applyAlignment="1">
      <alignment horizontal="center" vertical="center" wrapText="1"/>
    </xf>
    <xf numFmtId="0" fontId="22" fillId="7" borderId="58" xfId="0" applyFont="1" applyFill="1" applyBorder="1" applyAlignment="1">
      <alignment horizontal="center" vertical="center" wrapText="1"/>
    </xf>
    <xf numFmtId="0" fontId="22" fillId="7" borderId="61" xfId="0" applyFont="1" applyFill="1" applyBorder="1" applyAlignment="1">
      <alignment horizontal="center" vertical="center" wrapText="1"/>
    </xf>
    <xf numFmtId="0" fontId="22" fillId="8" borderId="54" xfId="0" applyFont="1" applyFill="1" applyBorder="1" applyAlignment="1">
      <alignment horizontal="center" vertical="center" wrapText="1"/>
    </xf>
    <xf numFmtId="0" fontId="22" fillId="8" borderId="61" xfId="0" applyFont="1" applyFill="1" applyBorder="1" applyAlignment="1">
      <alignment horizontal="center" vertical="center" wrapText="1"/>
    </xf>
    <xf numFmtId="0" fontId="22" fillId="8" borderId="58" xfId="0" applyFont="1" applyFill="1" applyBorder="1" applyAlignment="1">
      <alignment horizontal="center" vertical="center" wrapText="1"/>
    </xf>
    <xf numFmtId="0" fontId="19" fillId="6" borderId="58" xfId="0" applyFont="1" applyFill="1" applyBorder="1" applyAlignment="1">
      <alignment horizontal="center" vertical="center" textRotation="90" wrapText="1"/>
    </xf>
    <xf numFmtId="0" fontId="0" fillId="4" borderId="0" xfId="0" applyFill="1" applyAlignment="1">
      <alignment horizontal="center" vertical="center"/>
    </xf>
    <xf numFmtId="0" fontId="28" fillId="6" borderId="65" xfId="3" applyFont="1" applyFill="1" applyBorder="1" applyAlignment="1">
      <alignment horizontal="center" vertical="center" wrapText="1"/>
    </xf>
    <xf numFmtId="0" fontId="0" fillId="4" borderId="93" xfId="0" applyFill="1" applyBorder="1" applyAlignment="1">
      <alignment horizontal="center" vertical="center"/>
    </xf>
    <xf numFmtId="0" fontId="34" fillId="2" borderId="92" xfId="0" applyFont="1" applyFill="1" applyBorder="1" applyAlignment="1">
      <alignment horizontal="center" vertical="center" wrapText="1"/>
    </xf>
    <xf numFmtId="0" fontId="34" fillId="2" borderId="92" xfId="0" applyFont="1" applyFill="1" applyBorder="1" applyAlignment="1">
      <alignment horizontal="center" vertical="center"/>
    </xf>
    <xf numFmtId="0" fontId="43" fillId="0" borderId="92" xfId="0" applyFont="1" applyBorder="1" applyAlignment="1">
      <alignment horizontal="center" vertical="center"/>
    </xf>
    <xf numFmtId="0" fontId="43" fillId="0" borderId="0" xfId="0" applyFont="1" applyAlignment="1">
      <alignment horizontal="center" vertical="center"/>
    </xf>
    <xf numFmtId="0" fontId="41" fillId="2" borderId="92" xfId="3" applyFont="1" applyFill="1" applyBorder="1" applyAlignment="1">
      <alignment horizontal="center" vertical="center" wrapText="1"/>
    </xf>
    <xf numFmtId="0" fontId="0" fillId="4" borderId="94" xfId="0" applyFill="1" applyBorder="1" applyAlignment="1">
      <alignment horizontal="center" vertical="center"/>
    </xf>
    <xf numFmtId="0" fontId="25" fillId="6" borderId="65" xfId="0" applyFont="1" applyFill="1" applyBorder="1" applyAlignment="1">
      <alignment horizontal="center" vertical="center" wrapText="1"/>
    </xf>
    <xf numFmtId="0" fontId="25" fillId="4" borderId="65" xfId="0" applyFont="1" applyFill="1" applyBorder="1" applyAlignment="1">
      <alignment horizontal="center" vertical="center"/>
    </xf>
    <xf numFmtId="0" fontId="5" fillId="4" borderId="79" xfId="1" applyFont="1" applyFill="1" applyBorder="1" applyAlignment="1" applyProtection="1">
      <alignment horizontal="center"/>
      <protection locked="0"/>
    </xf>
    <xf numFmtId="0" fontId="5" fillId="4" borderId="80" xfId="1" applyFont="1" applyFill="1" applyBorder="1" applyAlignment="1" applyProtection="1">
      <alignment horizontal="center"/>
      <protection locked="0"/>
    </xf>
    <xf numFmtId="0" fontId="5" fillId="4" borderId="81" xfId="1" applyFont="1" applyFill="1" applyBorder="1" applyAlignment="1" applyProtection="1">
      <alignment horizontal="center"/>
      <protection locked="0"/>
    </xf>
    <xf numFmtId="0" fontId="32" fillId="4" borderId="71" xfId="1" applyFont="1" applyFill="1" applyBorder="1" applyAlignment="1" applyProtection="1">
      <alignment horizontal="center" vertical="center" wrapText="1"/>
      <protection locked="0"/>
    </xf>
    <xf numFmtId="0" fontId="32" fillId="4" borderId="72" xfId="1" applyFont="1" applyFill="1" applyBorder="1" applyAlignment="1" applyProtection="1">
      <alignment horizontal="center" vertical="center" wrapText="1"/>
      <protection locked="0"/>
    </xf>
    <xf numFmtId="0" fontId="32" fillId="4" borderId="73" xfId="1" applyFont="1" applyFill="1" applyBorder="1" applyAlignment="1" applyProtection="1">
      <alignment horizontal="center" vertical="center" wrapText="1"/>
      <protection locked="0"/>
    </xf>
    <xf numFmtId="0" fontId="32" fillId="4" borderId="74" xfId="1" applyFont="1" applyFill="1" applyBorder="1" applyAlignment="1" applyProtection="1">
      <alignment horizontal="center" vertical="center" wrapText="1"/>
      <protection locked="0"/>
    </xf>
    <xf numFmtId="0" fontId="32" fillId="4" borderId="0" xfId="1" applyFont="1" applyFill="1" applyAlignment="1" applyProtection="1">
      <alignment horizontal="center" vertical="center" wrapText="1"/>
      <protection locked="0"/>
    </xf>
    <xf numFmtId="0" fontId="32" fillId="4" borderId="75" xfId="1" applyFont="1" applyFill="1" applyBorder="1" applyAlignment="1" applyProtection="1">
      <alignment horizontal="center" vertical="center" wrapText="1"/>
      <protection locked="0"/>
    </xf>
    <xf numFmtId="0" fontId="32" fillId="4" borderId="76" xfId="1" applyFont="1" applyFill="1" applyBorder="1" applyAlignment="1" applyProtection="1">
      <alignment horizontal="center" vertical="center" wrapText="1"/>
      <protection locked="0"/>
    </xf>
    <xf numFmtId="0" fontId="32" fillId="4" borderId="77" xfId="1" applyFont="1" applyFill="1" applyBorder="1" applyAlignment="1" applyProtection="1">
      <alignment horizontal="center" vertical="center" wrapText="1"/>
      <protection locked="0"/>
    </xf>
    <xf numFmtId="0" fontId="32" fillId="4" borderId="78" xfId="1" applyFont="1" applyFill="1" applyBorder="1" applyAlignment="1" applyProtection="1">
      <alignment horizontal="center" vertical="center" wrapText="1"/>
      <protection locked="0"/>
    </xf>
    <xf numFmtId="0" fontId="32" fillId="4" borderId="79" xfId="1" applyFont="1" applyFill="1" applyBorder="1" applyAlignment="1" applyProtection="1">
      <alignment horizontal="left" wrapText="1"/>
      <protection locked="0"/>
    </xf>
    <xf numFmtId="0" fontId="32" fillId="4" borderId="80" xfId="1" applyFont="1" applyFill="1" applyBorder="1" applyAlignment="1" applyProtection="1">
      <alignment horizontal="left" wrapText="1"/>
      <protection locked="0"/>
    </xf>
    <xf numFmtId="0" fontId="32" fillId="4" borderId="81" xfId="1" applyFont="1" applyFill="1" applyBorder="1" applyAlignment="1" applyProtection="1">
      <alignment horizontal="left" wrapText="1"/>
      <protection locked="0"/>
    </xf>
    <xf numFmtId="0" fontId="5" fillId="4" borderId="79" xfId="1" applyFont="1" applyFill="1" applyBorder="1" applyAlignment="1" applyProtection="1">
      <alignment horizontal="left"/>
      <protection locked="0"/>
    </xf>
    <xf numFmtId="0" fontId="5" fillId="4" borderId="80" xfId="1" applyFont="1" applyFill="1" applyBorder="1" applyAlignment="1" applyProtection="1">
      <alignment horizontal="left"/>
      <protection locked="0"/>
    </xf>
    <xf numFmtId="0" fontId="5" fillId="4" borderId="81" xfId="1" applyFont="1" applyFill="1" applyBorder="1" applyAlignment="1" applyProtection="1">
      <alignment horizontal="left"/>
      <protection locked="0"/>
    </xf>
    <xf numFmtId="0" fontId="32" fillId="4" borderId="79" xfId="1" applyFont="1" applyFill="1" applyBorder="1" applyAlignment="1" applyProtection="1">
      <alignment horizontal="left"/>
      <protection locked="0"/>
    </xf>
    <xf numFmtId="0" fontId="32" fillId="4" borderId="80" xfId="1" applyFont="1" applyFill="1" applyBorder="1" applyAlignment="1" applyProtection="1">
      <alignment horizontal="left"/>
      <protection locked="0"/>
    </xf>
    <xf numFmtId="0" fontId="32" fillId="4" borderId="81" xfId="1" applyFont="1" applyFill="1" applyBorder="1" applyAlignment="1" applyProtection="1">
      <alignment horizontal="left"/>
      <protection locked="0"/>
    </xf>
    <xf numFmtId="0" fontId="5" fillId="4" borderId="71" xfId="1" applyFont="1" applyFill="1" applyBorder="1" applyAlignment="1" applyProtection="1">
      <alignment horizontal="center" vertical="center" wrapText="1"/>
      <protection locked="0"/>
    </xf>
    <xf numFmtId="0" fontId="5" fillId="4" borderId="72" xfId="1" applyFont="1" applyFill="1" applyBorder="1" applyAlignment="1" applyProtection="1">
      <alignment horizontal="center" vertical="center" wrapText="1"/>
      <protection locked="0"/>
    </xf>
    <xf numFmtId="0" fontId="5" fillId="4" borderId="73" xfId="1" applyFont="1" applyFill="1" applyBorder="1" applyAlignment="1" applyProtection="1">
      <alignment horizontal="center" vertical="center" wrapText="1"/>
      <protection locked="0"/>
    </xf>
    <xf numFmtId="0" fontId="5" fillId="4" borderId="74" xfId="1" applyFont="1" applyFill="1" applyBorder="1" applyAlignment="1" applyProtection="1">
      <alignment horizontal="center" vertical="center" wrapText="1"/>
      <protection locked="0"/>
    </xf>
    <xf numFmtId="0" fontId="5" fillId="4" borderId="0" xfId="1" applyFont="1" applyFill="1" applyAlignment="1" applyProtection="1">
      <alignment horizontal="center" vertical="center" wrapText="1"/>
      <protection locked="0"/>
    </xf>
    <xf numFmtId="0" fontId="5" fillId="4" borderId="75" xfId="1" applyFont="1" applyFill="1" applyBorder="1" applyAlignment="1" applyProtection="1">
      <alignment horizontal="center" vertical="center" wrapText="1"/>
      <protection locked="0"/>
    </xf>
    <xf numFmtId="0" fontId="5" fillId="4" borderId="76" xfId="1" applyFont="1" applyFill="1" applyBorder="1" applyAlignment="1" applyProtection="1">
      <alignment horizontal="center" vertical="center" wrapText="1"/>
      <protection locked="0"/>
    </xf>
    <xf numFmtId="0" fontId="5" fillId="4" borderId="77" xfId="1" applyFont="1" applyFill="1" applyBorder="1" applyAlignment="1" applyProtection="1">
      <alignment horizontal="center" vertical="center" wrapText="1"/>
      <protection locked="0"/>
    </xf>
    <xf numFmtId="0" fontId="5" fillId="4" borderId="78" xfId="1" applyFont="1" applyFill="1" applyBorder="1" applyAlignment="1" applyProtection="1">
      <alignment horizontal="center" vertical="center" wrapText="1"/>
      <protection locked="0"/>
    </xf>
    <xf numFmtId="0" fontId="5" fillId="4" borderId="79" xfId="1" applyFont="1" applyFill="1" applyBorder="1" applyAlignment="1" applyProtection="1">
      <alignment horizontal="left" wrapText="1"/>
      <protection locked="0"/>
    </xf>
    <xf numFmtId="0" fontId="5" fillId="4" borderId="80" xfId="1" applyFont="1" applyFill="1" applyBorder="1" applyAlignment="1" applyProtection="1">
      <alignment horizontal="left" wrapText="1"/>
      <protection locked="0"/>
    </xf>
    <xf numFmtId="0" fontId="5" fillId="4" borderId="81" xfId="1" applyFont="1" applyFill="1" applyBorder="1" applyAlignment="1" applyProtection="1">
      <alignment horizontal="left" wrapText="1"/>
      <protection locked="0"/>
    </xf>
    <xf numFmtId="0" fontId="5" fillId="4" borderId="79" xfId="1" applyFont="1" applyFill="1" applyBorder="1" applyAlignment="1" applyProtection="1">
      <alignment horizontal="left" vertical="center"/>
      <protection locked="0"/>
    </xf>
    <xf numFmtId="0" fontId="5" fillId="4" borderId="80" xfId="1" applyFont="1" applyFill="1" applyBorder="1" applyAlignment="1" applyProtection="1">
      <alignment horizontal="left" vertical="center"/>
      <protection locked="0"/>
    </xf>
    <xf numFmtId="0" fontId="5" fillId="4" borderId="81" xfId="1" applyFont="1" applyFill="1" applyBorder="1" applyAlignment="1" applyProtection="1">
      <alignment horizontal="left" vertical="center"/>
      <protection locked="0"/>
    </xf>
    <xf numFmtId="0" fontId="74" fillId="4" borderId="45" xfId="1" applyFont="1" applyFill="1" applyBorder="1" applyAlignment="1" applyProtection="1">
      <alignment horizontal="left" vertical="center" wrapText="1"/>
      <protection locked="0"/>
    </xf>
    <xf numFmtId="0" fontId="74" fillId="4" borderId="46" xfId="1" applyFont="1" applyFill="1" applyBorder="1" applyAlignment="1" applyProtection="1">
      <alignment horizontal="left" vertical="center" wrapText="1"/>
      <protection locked="0"/>
    </xf>
    <xf numFmtId="0" fontId="74" fillId="4" borderId="47" xfId="1" applyFont="1" applyFill="1" applyBorder="1" applyAlignment="1" applyProtection="1">
      <alignment horizontal="left" vertical="center" wrapText="1"/>
      <protection locked="0"/>
    </xf>
    <xf numFmtId="0" fontId="74" fillId="4" borderId="38" xfId="1" applyFont="1" applyFill="1" applyBorder="1" applyAlignment="1" applyProtection="1">
      <alignment horizontal="left" vertical="center" wrapText="1"/>
      <protection locked="0"/>
    </xf>
    <xf numFmtId="0" fontId="74" fillId="4" borderId="0" xfId="1" applyFont="1" applyFill="1" applyAlignment="1" applyProtection="1">
      <alignment horizontal="left" vertical="center" wrapText="1"/>
      <protection locked="0"/>
    </xf>
    <xf numFmtId="0" fontId="74" fillId="4" borderId="39" xfId="1" applyFont="1" applyFill="1" applyBorder="1" applyAlignment="1" applyProtection="1">
      <alignment horizontal="left" vertical="center" wrapText="1"/>
      <protection locked="0"/>
    </xf>
    <xf numFmtId="0" fontId="74" fillId="4" borderId="40" xfId="1" applyFont="1" applyFill="1" applyBorder="1" applyAlignment="1" applyProtection="1">
      <alignment horizontal="left" vertical="center" wrapText="1"/>
      <protection locked="0"/>
    </xf>
    <xf numFmtId="0" fontId="74" fillId="4" borderId="41" xfId="1" applyFont="1" applyFill="1" applyBorder="1" applyAlignment="1" applyProtection="1">
      <alignment horizontal="left" vertical="center" wrapText="1"/>
      <protection locked="0"/>
    </xf>
    <xf numFmtId="0" fontId="74" fillId="4" borderId="42" xfId="1" applyFont="1" applyFill="1" applyBorder="1" applyAlignment="1" applyProtection="1">
      <alignment horizontal="left" vertical="center" wrapText="1"/>
      <protection locked="0"/>
    </xf>
    <xf numFmtId="0" fontId="3" fillId="3" borderId="66" xfId="1" applyFont="1" applyFill="1" applyBorder="1" applyAlignment="1">
      <alignment horizontal="center" vertical="center" wrapText="1"/>
    </xf>
    <xf numFmtId="0" fontId="3" fillId="3" borderId="67" xfId="1" applyFont="1" applyFill="1" applyBorder="1" applyAlignment="1">
      <alignment horizontal="center" vertical="center" wrapText="1"/>
    </xf>
    <xf numFmtId="0" fontId="3" fillId="3" borderId="68" xfId="1" applyFont="1" applyFill="1" applyBorder="1" applyAlignment="1">
      <alignment horizontal="center" vertical="center" wrapText="1"/>
    </xf>
    <xf numFmtId="0" fontId="7" fillId="0" borderId="8" xfId="4" applyFont="1" applyBorder="1" applyAlignment="1">
      <alignment horizontal="left" vertical="center" wrapText="1"/>
    </xf>
    <xf numFmtId="0" fontId="7" fillId="0" borderId="9" xfId="4" applyFont="1" applyBorder="1" applyAlignment="1">
      <alignment horizontal="left" vertical="center" wrapText="1"/>
    </xf>
    <xf numFmtId="0" fontId="7" fillId="0" borderId="10" xfId="4" applyFont="1" applyBorder="1" applyAlignment="1">
      <alignment horizontal="left" vertical="center" wrapText="1"/>
    </xf>
    <xf numFmtId="0" fontId="7" fillId="0" borderId="69" xfId="4" applyFont="1" applyBorder="1" applyAlignment="1">
      <alignment horizontal="left" vertical="center" wrapText="1"/>
    </xf>
    <xf numFmtId="0" fontId="7" fillId="0" borderId="70" xfId="4" applyFont="1" applyBorder="1" applyAlignment="1">
      <alignment horizontal="left" vertical="center" wrapText="1"/>
    </xf>
    <xf numFmtId="0" fontId="7" fillId="0" borderId="6" xfId="4" applyFont="1" applyBorder="1" applyAlignment="1">
      <alignment horizontal="left" vertical="center" wrapText="1"/>
    </xf>
    <xf numFmtId="0" fontId="5" fillId="4" borderId="72" xfId="1" applyFont="1" applyFill="1" applyBorder="1" applyAlignment="1" applyProtection="1">
      <alignment horizontal="center" vertical="center"/>
      <protection locked="0"/>
    </xf>
    <xf numFmtId="0" fontId="5" fillId="4" borderId="73" xfId="1" applyFont="1" applyFill="1" applyBorder="1" applyAlignment="1" applyProtection="1">
      <alignment horizontal="center" vertical="center"/>
      <protection locked="0"/>
    </xf>
    <xf numFmtId="0" fontId="5" fillId="4" borderId="74" xfId="1" applyFont="1" applyFill="1" applyBorder="1" applyAlignment="1" applyProtection="1">
      <alignment horizontal="center" vertical="center"/>
      <protection locked="0"/>
    </xf>
    <xf numFmtId="0" fontId="5" fillId="4" borderId="0" xfId="1" applyFont="1" applyFill="1" applyAlignment="1" applyProtection="1">
      <alignment horizontal="center" vertical="center"/>
      <protection locked="0"/>
    </xf>
    <xf numFmtId="0" fontId="5" fillId="4" borderId="75" xfId="1" applyFont="1" applyFill="1" applyBorder="1" applyAlignment="1" applyProtection="1">
      <alignment horizontal="center" vertical="center"/>
      <protection locked="0"/>
    </xf>
    <xf numFmtId="0" fontId="5" fillId="4" borderId="76" xfId="1" applyFont="1" applyFill="1" applyBorder="1" applyAlignment="1" applyProtection="1">
      <alignment horizontal="center" vertical="center"/>
      <protection locked="0"/>
    </xf>
    <xf numFmtId="0" fontId="5" fillId="4" borderId="77" xfId="1" applyFont="1" applyFill="1" applyBorder="1" applyAlignment="1" applyProtection="1">
      <alignment horizontal="center" vertical="center"/>
      <protection locked="0"/>
    </xf>
    <xf numFmtId="0" fontId="5" fillId="4" borderId="78" xfId="1" applyFont="1" applyFill="1" applyBorder="1" applyAlignment="1" applyProtection="1">
      <alignment horizontal="center" vertical="center"/>
      <protection locked="0"/>
    </xf>
    <xf numFmtId="0" fontId="7" fillId="0" borderId="15" xfId="4" applyFont="1" applyBorder="1" applyAlignment="1">
      <alignment horizontal="left" vertical="center" wrapText="1"/>
    </xf>
    <xf numFmtId="0" fontId="7" fillId="0" borderId="11" xfId="4" applyFont="1" applyBorder="1" applyAlignment="1">
      <alignment horizontal="left" vertical="center" wrapText="1"/>
    </xf>
    <xf numFmtId="0" fontId="7" fillId="0" borderId="7" xfId="4" applyFont="1" applyBorder="1" applyAlignment="1">
      <alignment horizontal="left" vertical="center" wrapText="1"/>
    </xf>
    <xf numFmtId="0" fontId="5" fillId="4" borderId="16" xfId="1" applyFont="1" applyFill="1" applyBorder="1" applyAlignment="1" applyProtection="1">
      <alignment horizontal="center" vertical="center" wrapText="1"/>
      <protection locked="0"/>
    </xf>
    <xf numFmtId="0" fontId="6" fillId="0" borderId="16" xfId="1" applyFont="1" applyBorder="1" applyAlignment="1">
      <alignment horizontal="center" vertical="center" wrapText="1"/>
    </xf>
    <xf numFmtId="0" fontId="8" fillId="0" borderId="15" xfId="1" applyFont="1" applyBorder="1" applyAlignment="1">
      <alignment horizontal="left" vertical="center"/>
    </xf>
    <xf numFmtId="0" fontId="8" fillId="0" borderId="11" xfId="1" applyFont="1" applyBorder="1" applyAlignment="1">
      <alignment horizontal="left" vertical="center"/>
    </xf>
    <xf numFmtId="0" fontId="8" fillId="0" borderId="7" xfId="1" applyFont="1" applyBorder="1" applyAlignment="1">
      <alignment horizontal="left" vertical="center"/>
    </xf>
    <xf numFmtId="0" fontId="56" fillId="4" borderId="12" xfId="1" applyFont="1" applyFill="1" applyBorder="1" applyAlignment="1" applyProtection="1">
      <alignment horizontal="center" vertical="center" wrapText="1"/>
      <protection locked="0"/>
    </xf>
    <xf numFmtId="0" fontId="56" fillId="4" borderId="13" xfId="1" applyFont="1" applyFill="1" applyBorder="1" applyAlignment="1" applyProtection="1">
      <alignment horizontal="center" vertical="center" wrapText="1"/>
      <protection locked="0"/>
    </xf>
    <xf numFmtId="0" fontId="56" fillId="4" borderId="14" xfId="1" applyFont="1" applyFill="1" applyBorder="1" applyAlignment="1" applyProtection="1">
      <alignment horizontal="center" vertical="center" wrapText="1"/>
      <protection locked="0"/>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10" xfId="1" applyFont="1" applyBorder="1" applyAlignment="1">
      <alignment horizontal="left" vertical="center" wrapText="1"/>
    </xf>
    <xf numFmtId="0" fontId="2" fillId="0" borderId="16" xfId="1" applyFont="1" applyBorder="1" applyAlignment="1">
      <alignment horizontal="center" vertical="center"/>
    </xf>
    <xf numFmtId="0" fontId="2" fillId="0" borderId="16" xfId="1" applyFont="1" applyBorder="1" applyAlignment="1">
      <alignment horizontal="center" vertical="center" wrapText="1"/>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8" fillId="0" borderId="86" xfId="1" applyFont="1" applyBorder="1" applyAlignment="1">
      <alignment horizontal="left" vertical="center"/>
    </xf>
    <xf numFmtId="0" fontId="8" fillId="0" borderId="87" xfId="1" applyFont="1" applyBorder="1" applyAlignment="1">
      <alignment horizontal="left" vertical="center"/>
    </xf>
    <xf numFmtId="0" fontId="8" fillId="0" borderId="91" xfId="1" applyFont="1" applyBorder="1" applyAlignment="1">
      <alignment horizontal="left" vertical="center"/>
    </xf>
    <xf numFmtId="0" fontId="8" fillId="0" borderId="86" xfId="1" applyFont="1" applyBorder="1" applyAlignment="1">
      <alignment horizontal="center" vertical="center"/>
    </xf>
    <xf numFmtId="0" fontId="8" fillId="0" borderId="91" xfId="1" applyFont="1" applyBorder="1" applyAlignment="1">
      <alignment horizontal="center" vertical="center"/>
    </xf>
    <xf numFmtId="0" fontId="8" fillId="0" borderId="8" xfId="1" applyFont="1" applyBorder="1" applyAlignment="1">
      <alignment horizontal="center" vertical="center"/>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2" fillId="0" borderId="12" xfId="1" applyFont="1" applyBorder="1" applyAlignment="1">
      <alignment horizontal="center" vertical="center"/>
    </xf>
    <xf numFmtId="0" fontId="2" fillId="0" borderId="85" xfId="1" applyFont="1" applyBorder="1" applyAlignment="1">
      <alignment horizontal="center" vertical="center" wrapText="1"/>
    </xf>
    <xf numFmtId="0" fontId="2" fillId="0" borderId="83" xfId="1" applyFont="1" applyBorder="1" applyAlignment="1">
      <alignment horizontal="center" vertical="center" wrapText="1"/>
    </xf>
    <xf numFmtId="0" fontId="7" fillId="0" borderId="16" xfId="1" applyFont="1" applyBorder="1" applyAlignment="1">
      <alignment horizontal="center" vertical="center"/>
    </xf>
    <xf numFmtId="0" fontId="70" fillId="4" borderId="45" xfId="1" applyFont="1" applyFill="1" applyBorder="1" applyAlignment="1" applyProtection="1">
      <alignment horizontal="center" vertical="center" wrapText="1"/>
      <protection locked="0"/>
    </xf>
    <xf numFmtId="0" fontId="70" fillId="4" borderId="46" xfId="1" applyFont="1" applyFill="1" applyBorder="1" applyAlignment="1" applyProtection="1">
      <alignment horizontal="center" vertical="center" wrapText="1"/>
      <protection locked="0"/>
    </xf>
    <xf numFmtId="0" fontId="70" fillId="4" borderId="47" xfId="1" applyFont="1" applyFill="1" applyBorder="1" applyAlignment="1" applyProtection="1">
      <alignment horizontal="center" vertical="center" wrapText="1"/>
      <protection locked="0"/>
    </xf>
    <xf numFmtId="0" fontId="70" fillId="4" borderId="40" xfId="1" applyFont="1" applyFill="1" applyBorder="1" applyAlignment="1" applyProtection="1">
      <alignment horizontal="center" vertical="center" wrapText="1"/>
      <protection locked="0"/>
    </xf>
    <xf numFmtId="0" fontId="70" fillId="4" borderId="41" xfId="1" applyFont="1" applyFill="1" applyBorder="1" applyAlignment="1" applyProtection="1">
      <alignment horizontal="center" vertical="center" wrapText="1"/>
      <protection locked="0"/>
    </xf>
    <xf numFmtId="0" fontId="70" fillId="4" borderId="42" xfId="1" applyFont="1" applyFill="1" applyBorder="1" applyAlignment="1" applyProtection="1">
      <alignment horizontal="center" vertical="center" wrapText="1"/>
      <protection locked="0"/>
    </xf>
    <xf numFmtId="0" fontId="71" fillId="4" borderId="45" xfId="1" applyFont="1" applyFill="1" applyBorder="1" applyAlignment="1" applyProtection="1">
      <alignment horizontal="center" vertical="center" wrapText="1"/>
      <protection locked="0"/>
    </xf>
    <xf numFmtId="0" fontId="71" fillId="4" borderId="47" xfId="1" applyFont="1" applyFill="1" applyBorder="1" applyAlignment="1" applyProtection="1">
      <alignment horizontal="center" vertical="center" wrapText="1"/>
      <protection locked="0"/>
    </xf>
    <xf numFmtId="0" fontId="71" fillId="4" borderId="40" xfId="1" applyFont="1" applyFill="1" applyBorder="1" applyAlignment="1" applyProtection="1">
      <alignment horizontal="center" vertical="center" wrapText="1"/>
      <protection locked="0"/>
    </xf>
    <xf numFmtId="0" fontId="71" fillId="4" borderId="42" xfId="1" applyFont="1" applyFill="1" applyBorder="1" applyAlignment="1" applyProtection="1">
      <alignment horizontal="center" vertical="center" wrapText="1"/>
      <protection locked="0"/>
    </xf>
    <xf numFmtId="0" fontId="70" fillId="4" borderId="85" xfId="1" applyFont="1" applyFill="1" applyBorder="1" applyAlignment="1" applyProtection="1">
      <alignment horizontal="center" vertical="center" wrapText="1"/>
      <protection locked="0"/>
    </xf>
    <xf numFmtId="0" fontId="70" fillId="4" borderId="83" xfId="1" applyFont="1" applyFill="1" applyBorder="1" applyAlignment="1" applyProtection="1">
      <alignment horizontal="center" vertical="center" wrapText="1"/>
      <protection locked="0"/>
    </xf>
    <xf numFmtId="0" fontId="3" fillId="3" borderId="82" xfId="1" applyFont="1" applyFill="1" applyBorder="1" applyAlignment="1">
      <alignment horizontal="center" vertical="center" wrapText="1"/>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7" fillId="0" borderId="5" xfId="1" applyFont="1" applyBorder="1" applyAlignment="1">
      <alignment vertical="center" wrapText="1"/>
    </xf>
    <xf numFmtId="0" fontId="8" fillId="0" borderId="45" xfId="1" applyFont="1" applyBorder="1" applyAlignment="1">
      <alignment horizontal="center" vertical="center" wrapText="1"/>
    </xf>
    <xf numFmtId="0" fontId="8" fillId="0" borderId="38" xfId="1" applyFont="1" applyBorder="1" applyAlignment="1">
      <alignment horizontal="center" vertical="center" wrapText="1"/>
    </xf>
    <xf numFmtId="0" fontId="32" fillId="4" borderId="16" xfId="1" applyFont="1" applyFill="1" applyBorder="1" applyAlignment="1" applyProtection="1">
      <alignment horizontal="center"/>
      <protection locked="0"/>
    </xf>
    <xf numFmtId="0" fontId="3" fillId="3" borderId="9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2" fillId="0" borderId="86" xfId="1" applyFont="1" applyBorder="1" applyAlignment="1">
      <alignment horizontal="left" vertical="center" wrapText="1"/>
    </xf>
    <xf numFmtId="0" fontId="2" fillId="0" borderId="87" xfId="1" applyFont="1" applyBorder="1" applyAlignment="1">
      <alignment horizontal="left" vertical="center" wrapText="1"/>
    </xf>
    <xf numFmtId="0" fontId="32" fillId="4" borderId="85" xfId="1" applyFont="1" applyFill="1" applyBorder="1" applyAlignment="1" applyProtection="1">
      <alignment horizontal="center" vertical="center"/>
      <protection locked="0"/>
    </xf>
    <xf numFmtId="0" fontId="32" fillId="4" borderId="83" xfId="1" applyFont="1" applyFill="1" applyBorder="1" applyAlignment="1" applyProtection="1">
      <alignment horizontal="center" vertical="center"/>
      <protection locked="0"/>
    </xf>
    <xf numFmtId="0" fontId="54" fillId="4" borderId="85" xfId="1" applyFont="1" applyFill="1" applyBorder="1" applyAlignment="1" applyProtection="1">
      <alignment horizontal="center" vertical="center" wrapText="1"/>
      <protection locked="0"/>
    </xf>
    <xf numFmtId="0" fontId="54" fillId="4" borderId="83" xfId="1" applyFont="1" applyFill="1" applyBorder="1" applyAlignment="1" applyProtection="1">
      <alignment horizontal="center" vertical="center" wrapText="1"/>
      <protection locked="0"/>
    </xf>
    <xf numFmtId="0" fontId="36" fillId="2" borderId="45" xfId="1" applyFont="1" applyFill="1" applyBorder="1" applyAlignment="1">
      <alignment horizontal="center" vertical="center" wrapText="1"/>
    </xf>
    <xf numFmtId="0" fontId="36" fillId="2" borderId="46" xfId="1" applyFont="1" applyFill="1" applyBorder="1" applyAlignment="1">
      <alignment horizontal="center" vertical="center" wrapText="1"/>
    </xf>
    <xf numFmtId="0" fontId="36" fillId="2" borderId="47" xfId="1" applyFont="1" applyFill="1" applyBorder="1" applyAlignment="1">
      <alignment horizontal="center" vertical="center" wrapText="1"/>
    </xf>
    <xf numFmtId="0" fontId="36" fillId="2" borderId="40" xfId="1" applyFont="1" applyFill="1" applyBorder="1" applyAlignment="1">
      <alignment horizontal="center" vertical="center" wrapText="1"/>
    </xf>
    <xf numFmtId="0" fontId="36" fillId="2" borderId="41" xfId="1" applyFont="1" applyFill="1" applyBorder="1" applyAlignment="1">
      <alignment horizontal="center" vertical="center" wrapText="1"/>
    </xf>
    <xf numFmtId="0" fontId="36" fillId="2" borderId="42" xfId="1" applyFont="1" applyFill="1" applyBorder="1" applyAlignment="1">
      <alignment horizontal="center" vertical="center" wrapText="1"/>
    </xf>
    <xf numFmtId="0" fontId="5" fillId="4" borderId="16" xfId="1" applyFont="1" applyFill="1" applyBorder="1" applyAlignment="1" applyProtection="1">
      <alignment horizontal="center"/>
      <protection locked="0"/>
    </xf>
    <xf numFmtId="0" fontId="5" fillId="4" borderId="85" xfId="1" applyFont="1" applyFill="1" applyBorder="1" applyAlignment="1" applyProtection="1">
      <alignment horizontal="center"/>
      <protection locked="0"/>
    </xf>
    <xf numFmtId="0" fontId="5" fillId="4" borderId="83" xfId="1" applyFont="1" applyFill="1" applyBorder="1" applyAlignment="1" applyProtection="1">
      <alignment horizontal="center"/>
      <protection locked="0"/>
    </xf>
    <xf numFmtId="0" fontId="55" fillId="4" borderId="45" xfId="1" applyFont="1" applyFill="1" applyBorder="1" applyAlignment="1" applyProtection="1">
      <alignment horizontal="center" vertical="center" wrapText="1"/>
      <protection locked="0"/>
    </xf>
    <xf numFmtId="0" fontId="55" fillId="4" borderId="47" xfId="1" applyFont="1" applyFill="1" applyBorder="1" applyAlignment="1" applyProtection="1">
      <alignment horizontal="center" vertical="center" wrapText="1"/>
      <protection locked="0"/>
    </xf>
    <xf numFmtId="0" fontId="55" fillId="4" borderId="40" xfId="1" applyFont="1" applyFill="1" applyBorder="1" applyAlignment="1" applyProtection="1">
      <alignment horizontal="center" vertical="center" wrapText="1"/>
      <protection locked="0"/>
    </xf>
    <xf numFmtId="0" fontId="55" fillId="4" borderId="42"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protection locked="0"/>
    </xf>
    <xf numFmtId="0" fontId="5" fillId="4" borderId="83" xfId="1" applyFont="1" applyFill="1" applyBorder="1" applyAlignment="1" applyProtection="1">
      <alignment horizontal="center" vertical="center"/>
      <protection locked="0"/>
    </xf>
    <xf numFmtId="0" fontId="39" fillId="0" borderId="8" xfId="1" applyFont="1" applyBorder="1" applyAlignment="1">
      <alignment horizontal="left" vertical="center" wrapText="1"/>
    </xf>
    <xf numFmtId="0" fontId="39" fillId="0" borderId="9" xfId="1" applyFont="1" applyBorder="1" applyAlignment="1">
      <alignment horizontal="left" vertical="center" wrapText="1"/>
    </xf>
    <xf numFmtId="0" fontId="39" fillId="0" borderId="10" xfId="1" applyFont="1" applyBorder="1" applyAlignment="1">
      <alignment horizontal="left" vertical="center" wrapText="1"/>
    </xf>
    <xf numFmtId="0" fontId="39" fillId="0" borderId="69" xfId="1" applyFont="1" applyBorder="1" applyAlignment="1">
      <alignment horizontal="left" vertical="center" wrapText="1"/>
    </xf>
    <xf numFmtId="0" fontId="39" fillId="0" borderId="70" xfId="1" applyFont="1" applyBorder="1" applyAlignment="1">
      <alignment horizontal="left" vertical="center" wrapText="1"/>
    </xf>
    <xf numFmtId="0" fontId="39" fillId="0" borderId="6" xfId="1" applyFont="1" applyBorder="1" applyAlignment="1">
      <alignment horizontal="left" vertical="center" wrapText="1"/>
    </xf>
    <xf numFmtId="0" fontId="30" fillId="3" borderId="12" xfId="1" applyFont="1" applyFill="1" applyBorder="1" applyAlignment="1">
      <alignment horizontal="center" vertical="center"/>
    </xf>
    <xf numFmtId="0" fontId="30" fillId="3" borderId="13" xfId="1" applyFont="1" applyFill="1" applyBorder="1" applyAlignment="1">
      <alignment horizontal="center" vertical="center"/>
    </xf>
    <xf numFmtId="0" fontId="30" fillId="3" borderId="14" xfId="1" applyFont="1" applyFill="1" applyBorder="1" applyAlignment="1">
      <alignment horizontal="center" vertical="center"/>
    </xf>
    <xf numFmtId="0" fontId="8" fillId="0" borderId="12"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4" xfId="1" applyFont="1" applyBorder="1" applyAlignment="1">
      <alignment horizontal="center" vertical="center" wrapText="1"/>
    </xf>
    <xf numFmtId="0" fontId="31" fillId="0" borderId="45" xfId="1" applyFont="1" applyBorder="1" applyAlignment="1">
      <alignment horizontal="left" vertical="center" wrapText="1"/>
    </xf>
    <xf numFmtId="0" fontId="31" fillId="0" borderId="46" xfId="1" applyFont="1" applyBorder="1" applyAlignment="1">
      <alignment horizontal="left" vertical="center" wrapText="1"/>
    </xf>
    <xf numFmtId="0" fontId="31" fillId="0" borderId="47" xfId="1" applyFont="1" applyBorder="1" applyAlignment="1">
      <alignment horizontal="left" vertical="center" wrapText="1"/>
    </xf>
    <xf numFmtId="0" fontId="31" fillId="0" borderId="40" xfId="1" applyFont="1" applyBorder="1" applyAlignment="1">
      <alignment horizontal="left" vertical="center" wrapText="1"/>
    </xf>
    <xf numFmtId="0" fontId="31" fillId="0" borderId="41" xfId="1" applyFont="1" applyBorder="1" applyAlignment="1">
      <alignment horizontal="left" vertical="center" wrapText="1"/>
    </xf>
    <xf numFmtId="0" fontId="31" fillId="0" borderId="42" xfId="1" applyFont="1" applyBorder="1" applyAlignment="1">
      <alignment horizontal="left" vertical="center" wrapText="1"/>
    </xf>
    <xf numFmtId="0" fontId="8" fillId="0" borderId="16" xfId="1" applyFont="1" applyBorder="1" applyAlignment="1">
      <alignment horizontal="center" vertical="center"/>
    </xf>
    <xf numFmtId="0" fontId="8" fillId="0" borderId="46" xfId="1" applyFont="1" applyBorder="1" applyAlignment="1">
      <alignment horizontal="center" vertical="center" wrapText="1"/>
    </xf>
    <xf numFmtId="0" fontId="8" fillId="0" borderId="47" xfId="1" applyFont="1" applyBorder="1" applyAlignment="1">
      <alignment horizontal="center" vertical="center" wrapText="1"/>
    </xf>
    <xf numFmtId="0" fontId="8" fillId="0" borderId="40" xfId="1" applyFont="1" applyBorder="1" applyAlignment="1">
      <alignment horizontal="center" vertical="center" wrapText="1"/>
    </xf>
    <xf numFmtId="0" fontId="8" fillId="0" borderId="41" xfId="1" applyFont="1" applyBorder="1" applyAlignment="1">
      <alignment horizontal="center" vertical="center" wrapText="1"/>
    </xf>
    <xf numFmtId="0" fontId="8" fillId="0" borderId="42" xfId="1" applyFont="1" applyBorder="1" applyAlignment="1">
      <alignment horizontal="center" vertical="center" wrapText="1"/>
    </xf>
    <xf numFmtId="0" fontId="8" fillId="2" borderId="16" xfId="1" applyFont="1" applyFill="1" applyBorder="1" applyAlignment="1">
      <alignment horizontal="center" vertical="center" wrapText="1"/>
    </xf>
    <xf numFmtId="0" fontId="8" fillId="2" borderId="45"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7" xfId="1" applyFont="1" applyFill="1" applyBorder="1" applyAlignment="1">
      <alignment horizontal="center" vertical="center" wrapText="1"/>
    </xf>
    <xf numFmtId="0" fontId="8" fillId="2" borderId="42" xfId="1" applyFont="1" applyFill="1" applyBorder="1" applyAlignment="1">
      <alignment horizontal="center" vertical="center" wrapText="1"/>
    </xf>
    <xf numFmtId="0" fontId="8" fillId="2" borderId="85" xfId="1" applyFont="1" applyFill="1" applyBorder="1" applyAlignment="1">
      <alignment horizontal="center" vertical="center" wrapText="1"/>
    </xf>
    <xf numFmtId="0" fontId="8" fillId="2" borderId="83" xfId="1" applyFont="1" applyFill="1" applyBorder="1" applyAlignment="1">
      <alignment horizontal="center" vertical="center" wrapText="1"/>
    </xf>
    <xf numFmtId="0" fontId="7" fillId="0" borderId="12"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4" xfId="1" applyFont="1" applyBorder="1" applyAlignment="1">
      <alignment horizontal="center" vertical="center" wrapText="1"/>
    </xf>
    <xf numFmtId="0" fontId="7" fillId="0" borderId="16" xfId="1" applyFont="1" applyBorder="1" applyAlignment="1">
      <alignment horizontal="center" vertical="center" wrapText="1"/>
    </xf>
    <xf numFmtId="0" fontId="32" fillId="4" borderId="12" xfId="1" applyFont="1" applyFill="1" applyBorder="1" applyAlignment="1" applyProtection="1">
      <alignment horizontal="center" vertical="center" wrapText="1"/>
      <protection locked="0"/>
    </xf>
    <xf numFmtId="0" fontId="32" fillId="4" borderId="13" xfId="1" applyFont="1" applyFill="1" applyBorder="1" applyAlignment="1" applyProtection="1">
      <alignment horizontal="center" vertical="center" wrapText="1"/>
      <protection locked="0"/>
    </xf>
    <xf numFmtId="0" fontId="32" fillId="4" borderId="14" xfId="1" applyFont="1" applyFill="1" applyBorder="1" applyAlignment="1" applyProtection="1">
      <alignment horizontal="center" vertical="center" wrapText="1"/>
      <protection locked="0"/>
    </xf>
    <xf numFmtId="0" fontId="5" fillId="4" borderId="38" xfId="1" applyFont="1" applyFill="1" applyBorder="1" applyAlignment="1" applyProtection="1">
      <alignment horizontal="center" vertical="center" wrapText="1"/>
      <protection locked="0"/>
    </xf>
    <xf numFmtId="0" fontId="5" fillId="4" borderId="39"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0" fontId="5" fillId="4" borderId="84" xfId="1" applyFont="1" applyFill="1" applyBorder="1" applyAlignment="1" applyProtection="1">
      <alignment horizontal="center" vertical="center" wrapText="1"/>
      <protection locked="0"/>
    </xf>
    <xf numFmtId="0" fontId="5" fillId="4" borderId="83" xfId="1" applyFont="1" applyFill="1" applyBorder="1" applyAlignment="1" applyProtection="1">
      <alignment horizontal="center" vertical="center" wrapText="1"/>
      <protection locked="0"/>
    </xf>
    <xf numFmtId="0" fontId="32" fillId="4" borderId="16" xfId="1" applyFont="1" applyFill="1" applyBorder="1" applyAlignment="1" applyProtection="1">
      <alignment horizontal="center" vertical="center" wrapText="1"/>
      <protection locked="0"/>
    </xf>
    <xf numFmtId="0" fontId="32" fillId="4" borderId="45" xfId="1" applyFont="1" applyFill="1" applyBorder="1" applyAlignment="1" applyProtection="1">
      <alignment horizontal="center" vertical="center" wrapText="1"/>
      <protection locked="0"/>
    </xf>
    <xf numFmtId="0" fontId="32" fillId="4" borderId="46" xfId="1" applyFont="1" applyFill="1" applyBorder="1" applyAlignment="1" applyProtection="1">
      <alignment horizontal="center" vertical="center" wrapText="1"/>
      <protection locked="0"/>
    </xf>
    <xf numFmtId="0" fontId="32" fillId="4" borderId="47" xfId="1" applyFont="1" applyFill="1" applyBorder="1" applyAlignment="1" applyProtection="1">
      <alignment horizontal="center" vertical="center" wrapText="1"/>
      <protection locked="0"/>
    </xf>
    <xf numFmtId="0" fontId="32" fillId="4" borderId="38" xfId="1" applyFont="1" applyFill="1" applyBorder="1" applyAlignment="1" applyProtection="1">
      <alignment horizontal="center" vertical="center" wrapText="1"/>
      <protection locked="0"/>
    </xf>
    <xf numFmtId="0" fontId="32" fillId="4" borderId="39" xfId="1" applyFont="1" applyFill="1" applyBorder="1" applyAlignment="1" applyProtection="1">
      <alignment horizontal="center" vertical="center" wrapText="1"/>
      <protection locked="0"/>
    </xf>
    <xf numFmtId="0" fontId="32" fillId="4" borderId="40" xfId="1" applyFont="1" applyFill="1" applyBorder="1" applyAlignment="1" applyProtection="1">
      <alignment horizontal="center" vertical="center" wrapText="1"/>
      <protection locked="0"/>
    </xf>
    <xf numFmtId="0" fontId="32" fillId="4" borderId="41" xfId="1" applyFont="1" applyFill="1" applyBorder="1" applyAlignment="1" applyProtection="1">
      <alignment horizontal="center" vertical="center" wrapText="1"/>
      <protection locked="0"/>
    </xf>
    <xf numFmtId="0" fontId="32" fillId="4" borderId="42" xfId="1" applyFont="1" applyFill="1" applyBorder="1" applyAlignment="1" applyProtection="1">
      <alignment horizontal="center" vertical="center" wrapText="1"/>
      <protection locked="0"/>
    </xf>
    <xf numFmtId="0" fontId="32" fillId="4" borderId="85" xfId="1" applyFont="1" applyFill="1" applyBorder="1" applyAlignment="1" applyProtection="1">
      <alignment horizontal="center" vertical="center" wrapText="1"/>
      <protection locked="0"/>
    </xf>
    <xf numFmtId="0" fontId="32" fillId="4" borderId="84" xfId="1" applyFont="1" applyFill="1" applyBorder="1" applyAlignment="1" applyProtection="1">
      <alignment horizontal="center" vertical="center" wrapText="1"/>
      <protection locked="0"/>
    </xf>
    <xf numFmtId="0" fontId="32" fillId="4" borderId="83" xfId="1" applyFont="1" applyFill="1" applyBorder="1" applyAlignment="1" applyProtection="1">
      <alignment horizontal="center" vertical="center" wrapText="1"/>
      <protection locked="0"/>
    </xf>
    <xf numFmtId="0" fontId="9" fillId="4" borderId="85" xfId="1" applyFont="1" applyFill="1" applyBorder="1" applyAlignment="1" applyProtection="1">
      <alignment horizontal="center" vertical="center" wrapText="1"/>
      <protection locked="0"/>
    </xf>
    <xf numFmtId="0" fontId="9" fillId="4" borderId="83" xfId="1" applyFont="1" applyFill="1" applyBorder="1" applyAlignment="1" applyProtection="1">
      <alignment horizontal="center" vertical="center" wrapText="1"/>
      <protection locked="0"/>
    </xf>
    <xf numFmtId="0" fontId="2" fillId="0" borderId="5" xfId="1" applyFont="1" applyBorder="1" applyAlignment="1">
      <alignment vertical="center" wrapText="1"/>
    </xf>
    <xf numFmtId="0" fontId="7" fillId="0" borderId="88" xfId="1" applyFont="1" applyBorder="1" applyAlignment="1">
      <alignment horizontal="center" vertical="center"/>
    </xf>
    <xf numFmtId="0" fontId="7" fillId="0" borderId="89" xfId="1" applyFont="1" applyBorder="1" applyAlignment="1">
      <alignment horizontal="center" vertical="center"/>
    </xf>
    <xf numFmtId="0" fontId="5" fillId="4" borderId="85" xfId="1" applyFont="1" applyFill="1" applyBorder="1" applyAlignment="1" applyProtection="1">
      <alignment horizontal="center" wrapText="1"/>
      <protection locked="0"/>
    </xf>
    <xf numFmtId="0" fontId="5" fillId="4" borderId="83" xfId="1" applyFont="1" applyFill="1" applyBorder="1" applyAlignment="1" applyProtection="1">
      <alignment horizontal="center" wrapText="1"/>
      <protection locked="0"/>
    </xf>
    <xf numFmtId="0" fontId="49" fillId="2" borderId="45" xfId="1" applyFont="1" applyFill="1" applyBorder="1" applyAlignment="1">
      <alignment horizontal="center" vertical="center" wrapText="1"/>
    </xf>
    <xf numFmtId="0" fontId="49" fillId="2" borderId="46" xfId="1" applyFont="1" applyFill="1" applyBorder="1" applyAlignment="1">
      <alignment horizontal="center" vertical="center" wrapText="1"/>
    </xf>
    <xf numFmtId="0" fontId="49" fillId="2" borderId="47" xfId="1" applyFont="1" applyFill="1" applyBorder="1" applyAlignment="1">
      <alignment horizontal="center" vertical="center" wrapText="1"/>
    </xf>
    <xf numFmtId="0" fontId="49" fillId="2" borderId="40" xfId="1" applyFont="1" applyFill="1" applyBorder="1" applyAlignment="1">
      <alignment horizontal="center" vertical="center" wrapText="1"/>
    </xf>
    <xf numFmtId="0" fontId="49" fillId="2" borderId="41" xfId="1" applyFont="1" applyFill="1" applyBorder="1" applyAlignment="1">
      <alignment horizontal="center" vertical="center" wrapText="1"/>
    </xf>
    <xf numFmtId="0" fontId="49" fillId="2" borderId="42" xfId="1" applyFont="1" applyFill="1" applyBorder="1" applyAlignment="1">
      <alignment horizontal="center" vertical="center" wrapText="1"/>
    </xf>
    <xf numFmtId="0" fontId="8" fillId="0" borderId="46" xfId="1" applyFont="1" applyBorder="1" applyAlignment="1">
      <alignment horizontal="center" vertical="center"/>
    </xf>
    <xf numFmtId="0" fontId="8" fillId="0" borderId="47" xfId="1" applyFont="1" applyBorder="1" applyAlignment="1">
      <alignment horizontal="center" vertical="center"/>
    </xf>
    <xf numFmtId="0" fontId="8" fillId="0" borderId="41" xfId="1" applyFont="1" applyBorder="1" applyAlignment="1">
      <alignment horizontal="center" vertical="center"/>
    </xf>
    <xf numFmtId="0" fontId="8" fillId="0" borderId="42" xfId="1" applyFont="1" applyBorder="1" applyAlignment="1">
      <alignment horizontal="center" vertical="center"/>
    </xf>
    <xf numFmtId="0" fontId="5" fillId="4" borderId="45" xfId="1" applyFont="1" applyFill="1" applyBorder="1" applyAlignment="1" applyProtection="1">
      <alignment horizontal="center" vertical="center"/>
      <protection locked="0"/>
    </xf>
    <xf numFmtId="0" fontId="5" fillId="4" borderId="46" xfId="1" applyFont="1" applyFill="1" applyBorder="1" applyAlignment="1" applyProtection="1">
      <alignment horizontal="center" vertical="center"/>
      <protection locked="0"/>
    </xf>
    <xf numFmtId="0" fontId="5" fillId="4" borderId="47" xfId="1" applyFont="1" applyFill="1" applyBorder="1" applyAlignment="1" applyProtection="1">
      <alignment horizontal="center" vertical="center"/>
      <protection locked="0"/>
    </xf>
    <xf numFmtId="0" fontId="5" fillId="4" borderId="38" xfId="1" applyFont="1" applyFill="1" applyBorder="1" applyAlignment="1" applyProtection="1">
      <alignment horizontal="center" vertical="center"/>
      <protection locked="0"/>
    </xf>
    <xf numFmtId="0" fontId="5" fillId="4" borderId="39" xfId="1" applyFont="1" applyFill="1" applyBorder="1" applyAlignment="1" applyProtection="1">
      <alignment horizontal="center" vertical="center"/>
      <protection locked="0"/>
    </xf>
    <xf numFmtId="0" fontId="5" fillId="4" borderId="40" xfId="1" applyFont="1" applyFill="1" applyBorder="1" applyAlignment="1" applyProtection="1">
      <alignment horizontal="center" vertical="center"/>
      <protection locked="0"/>
    </xf>
    <xf numFmtId="0" fontId="5" fillId="4" borderId="41" xfId="1" applyFont="1" applyFill="1" applyBorder="1" applyAlignment="1" applyProtection="1">
      <alignment horizontal="center" vertical="center"/>
      <protection locked="0"/>
    </xf>
    <xf numFmtId="0" fontId="5" fillId="4" borderId="42" xfId="1" applyFont="1" applyFill="1" applyBorder="1" applyAlignment="1" applyProtection="1">
      <alignment horizontal="center" vertical="center"/>
      <protection locked="0"/>
    </xf>
    <xf numFmtId="0" fontId="5"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horizontal="center" wrapText="1"/>
      <protection locked="0"/>
    </xf>
    <xf numFmtId="0" fontId="7" fillId="2" borderId="85" xfId="1" applyFont="1" applyFill="1" applyBorder="1" applyAlignment="1">
      <alignment horizontal="center" vertical="center" wrapText="1"/>
    </xf>
    <xf numFmtId="0" fontId="7" fillId="2" borderId="84" xfId="1" applyFont="1" applyFill="1" applyBorder="1" applyAlignment="1">
      <alignment horizontal="center" vertical="center" wrapText="1"/>
    </xf>
    <xf numFmtId="0" fontId="7" fillId="2" borderId="83" xfId="1" applyFont="1" applyFill="1" applyBorder="1" applyAlignment="1">
      <alignment horizontal="center" vertical="center" wrapText="1"/>
    </xf>
    <xf numFmtId="0" fontId="32" fillId="4" borderId="46" xfId="1" applyFont="1" applyFill="1" applyBorder="1" applyAlignment="1" applyProtection="1">
      <alignment horizontal="center" vertical="center"/>
      <protection locked="0"/>
    </xf>
    <xf numFmtId="0" fontId="32" fillId="4" borderId="47" xfId="1" applyFont="1" applyFill="1" applyBorder="1" applyAlignment="1" applyProtection="1">
      <alignment horizontal="center" vertical="center"/>
      <protection locked="0"/>
    </xf>
    <xf numFmtId="0" fontId="32" fillId="4" borderId="38" xfId="1" applyFont="1" applyFill="1" applyBorder="1" applyAlignment="1" applyProtection="1">
      <alignment horizontal="center" vertical="center"/>
      <protection locked="0"/>
    </xf>
    <xf numFmtId="0" fontId="32" fillId="4" borderId="0" xfId="1" applyFont="1" applyFill="1" applyAlignment="1" applyProtection="1">
      <alignment horizontal="center" vertical="center"/>
      <protection locked="0"/>
    </xf>
    <xf numFmtId="0" fontId="32" fillId="4" borderId="39" xfId="1" applyFont="1" applyFill="1" applyBorder="1" applyAlignment="1" applyProtection="1">
      <alignment horizontal="center" vertical="center"/>
      <protection locked="0"/>
    </xf>
    <xf numFmtId="0" fontId="32" fillId="4" borderId="40" xfId="1" applyFont="1" applyFill="1" applyBorder="1" applyAlignment="1" applyProtection="1">
      <alignment horizontal="center" vertical="center"/>
      <protection locked="0"/>
    </xf>
    <xf numFmtId="0" fontId="32" fillId="4" borderId="41" xfId="1" applyFont="1" applyFill="1" applyBorder="1" applyAlignment="1" applyProtection="1">
      <alignment horizontal="center" vertical="center"/>
      <protection locked="0"/>
    </xf>
    <xf numFmtId="0" fontId="32" fillId="4" borderId="42" xfId="1" applyFont="1" applyFill="1" applyBorder="1" applyAlignment="1" applyProtection="1">
      <alignment horizontal="center" vertical="center"/>
      <protection locked="0"/>
    </xf>
    <xf numFmtId="0" fontId="32" fillId="4" borderId="16" xfId="1" applyFont="1" applyFill="1" applyBorder="1" applyAlignment="1" applyProtection="1">
      <alignment horizontal="center" vertical="center"/>
      <protection locked="0"/>
    </xf>
    <xf numFmtId="0" fontId="72" fillId="4" borderId="12" xfId="1" applyFont="1" applyFill="1" applyBorder="1" applyAlignment="1" applyProtection="1">
      <alignment horizontal="center" vertical="center" wrapText="1"/>
      <protection locked="0"/>
    </xf>
    <xf numFmtId="0" fontId="72" fillId="4" borderId="13" xfId="1" applyFont="1" applyFill="1" applyBorder="1" applyAlignment="1" applyProtection="1">
      <alignment horizontal="center" vertical="center" wrapText="1"/>
      <protection locked="0"/>
    </xf>
    <xf numFmtId="0" fontId="72" fillId="4" borderId="14" xfId="1" applyFont="1" applyFill="1" applyBorder="1" applyAlignment="1" applyProtection="1">
      <alignment horizontal="center" vertical="center" wrapText="1"/>
      <protection locked="0"/>
    </xf>
    <xf numFmtId="0" fontId="5" fillId="4" borderId="45" xfId="1" applyFont="1" applyFill="1" applyBorder="1" applyAlignment="1" applyProtection="1">
      <alignment horizontal="center"/>
      <protection locked="0"/>
    </xf>
    <xf numFmtId="0" fontId="5" fillId="4" borderId="46" xfId="1" applyFont="1" applyFill="1" applyBorder="1" applyAlignment="1" applyProtection="1">
      <alignment horizontal="center"/>
      <protection locked="0"/>
    </xf>
    <xf numFmtId="0" fontId="5" fillId="4" borderId="47" xfId="1" applyFont="1" applyFill="1" applyBorder="1" applyAlignment="1" applyProtection="1">
      <alignment horizontal="center"/>
      <protection locked="0"/>
    </xf>
    <xf numFmtId="0" fontId="5" fillId="4" borderId="38" xfId="1" applyFont="1" applyFill="1" applyBorder="1" applyAlignment="1" applyProtection="1">
      <alignment horizontal="center"/>
      <protection locked="0"/>
    </xf>
    <xf numFmtId="0" fontId="5" fillId="4" borderId="0" xfId="1" applyFont="1" applyFill="1" applyAlignment="1" applyProtection="1">
      <alignment horizontal="center"/>
      <protection locked="0"/>
    </xf>
    <xf numFmtId="0" fontId="5" fillId="4" borderId="39" xfId="1" applyFont="1" applyFill="1" applyBorder="1" applyAlignment="1" applyProtection="1">
      <alignment horizontal="center"/>
      <protection locked="0"/>
    </xf>
    <xf numFmtId="0" fontId="5" fillId="4" borderId="40" xfId="1" applyFont="1" applyFill="1" applyBorder="1" applyAlignment="1" applyProtection="1">
      <alignment horizontal="center"/>
      <protection locked="0"/>
    </xf>
    <xf numFmtId="0" fontId="5" fillId="4" borderId="41" xfId="1" applyFont="1" applyFill="1" applyBorder="1" applyAlignment="1" applyProtection="1">
      <alignment horizontal="center"/>
      <protection locked="0"/>
    </xf>
    <xf numFmtId="0" fontId="5" fillId="4" borderId="42" xfId="1" applyFont="1" applyFill="1" applyBorder="1" applyAlignment="1" applyProtection="1">
      <alignment horizontal="center"/>
      <protection locked="0"/>
    </xf>
    <xf numFmtId="0" fontId="32" fillId="4" borderId="45" xfId="1" applyFont="1" applyFill="1" applyBorder="1" applyAlignment="1" applyProtection="1">
      <alignment horizontal="center" wrapText="1"/>
      <protection locked="0"/>
    </xf>
    <xf numFmtId="0" fontId="32" fillId="4" borderId="46" xfId="1" applyFont="1" applyFill="1" applyBorder="1" applyAlignment="1" applyProtection="1">
      <alignment horizontal="center"/>
      <protection locked="0"/>
    </xf>
    <xf numFmtId="0" fontId="32" fillId="4" borderId="47" xfId="1" applyFont="1" applyFill="1" applyBorder="1" applyAlignment="1" applyProtection="1">
      <alignment horizontal="center"/>
      <protection locked="0"/>
    </xf>
    <xf numFmtId="0" fontId="32" fillId="4" borderId="38" xfId="1" applyFont="1" applyFill="1" applyBorder="1" applyAlignment="1" applyProtection="1">
      <alignment horizontal="center"/>
      <protection locked="0"/>
    </xf>
    <xf numFmtId="0" fontId="32" fillId="4" borderId="0" xfId="1" applyFont="1" applyFill="1" applyAlignment="1" applyProtection="1">
      <alignment horizontal="center"/>
      <protection locked="0"/>
    </xf>
    <xf numFmtId="0" fontId="32" fillId="4" borderId="39" xfId="1" applyFont="1" applyFill="1" applyBorder="1" applyAlignment="1" applyProtection="1">
      <alignment horizontal="center"/>
      <protection locked="0"/>
    </xf>
    <xf numFmtId="0" fontId="32" fillId="4" borderId="40" xfId="1" applyFont="1" applyFill="1" applyBorder="1" applyAlignment="1" applyProtection="1">
      <alignment horizontal="center"/>
      <protection locked="0"/>
    </xf>
    <xf numFmtId="0" fontId="32" fillId="4" borderId="41" xfId="1" applyFont="1" applyFill="1" applyBorder="1" applyAlignment="1" applyProtection="1">
      <alignment horizontal="center"/>
      <protection locked="0"/>
    </xf>
    <xf numFmtId="0" fontId="32" fillId="4" borderId="42" xfId="1" applyFont="1" applyFill="1" applyBorder="1" applyAlignment="1" applyProtection="1">
      <alignment horizontal="center"/>
      <protection locked="0"/>
    </xf>
    <xf numFmtId="0" fontId="32" fillId="4" borderId="45" xfId="1" applyFont="1" applyFill="1" applyBorder="1" applyAlignment="1" applyProtection="1">
      <alignment horizontal="center"/>
      <protection locked="0"/>
    </xf>
    <xf numFmtId="0" fontId="5" fillId="4" borderId="45" xfId="1" applyFont="1" applyFill="1" applyBorder="1" applyAlignment="1" applyProtection="1">
      <alignment horizontal="center" wrapText="1"/>
      <protection locked="0"/>
    </xf>
    <xf numFmtId="0" fontId="8" fillId="0" borderId="16" xfId="1" applyFont="1" applyBorder="1" applyAlignment="1">
      <alignment horizontal="center" vertical="center" wrapText="1"/>
    </xf>
    <xf numFmtId="0" fontId="32" fillId="4" borderId="46" xfId="1" applyFont="1" applyFill="1" applyBorder="1" applyAlignment="1" applyProtection="1">
      <alignment horizontal="center" wrapText="1"/>
      <protection locked="0"/>
    </xf>
    <xf numFmtId="0" fontId="32" fillId="4" borderId="47" xfId="1" applyFont="1" applyFill="1" applyBorder="1" applyAlignment="1" applyProtection="1">
      <alignment horizontal="center" wrapText="1"/>
      <protection locked="0"/>
    </xf>
    <xf numFmtId="0" fontId="32" fillId="4" borderId="38" xfId="1" applyFont="1" applyFill="1" applyBorder="1" applyAlignment="1" applyProtection="1">
      <alignment horizontal="center" wrapText="1"/>
      <protection locked="0"/>
    </xf>
    <xf numFmtId="0" fontId="32" fillId="4" borderId="0" xfId="1" applyFont="1" applyFill="1" applyAlignment="1" applyProtection="1">
      <alignment horizontal="center" wrapText="1"/>
      <protection locked="0"/>
    </xf>
    <xf numFmtId="0" fontId="32" fillId="4" borderId="39" xfId="1" applyFont="1" applyFill="1" applyBorder="1" applyAlignment="1" applyProtection="1">
      <alignment horizontal="center" wrapText="1"/>
      <protection locked="0"/>
    </xf>
    <xf numFmtId="0" fontId="32" fillId="4" borderId="40" xfId="1" applyFont="1" applyFill="1" applyBorder="1" applyAlignment="1" applyProtection="1">
      <alignment horizontal="center" wrapText="1"/>
      <protection locked="0"/>
    </xf>
    <xf numFmtId="0" fontId="32" fillId="4" borderId="41" xfId="1" applyFont="1" applyFill="1" applyBorder="1" applyAlignment="1" applyProtection="1">
      <alignment horizontal="center" wrapText="1"/>
      <protection locked="0"/>
    </xf>
    <xf numFmtId="0" fontId="32" fillId="4" borderId="42" xfId="1" applyFont="1" applyFill="1" applyBorder="1" applyAlignment="1" applyProtection="1">
      <alignment horizontal="center" wrapText="1"/>
      <protection locked="0"/>
    </xf>
    <xf numFmtId="0" fontId="2" fillId="2" borderId="12"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8" fillId="2" borderId="12" xfId="1" applyFont="1" applyFill="1" applyBorder="1" applyAlignment="1">
      <alignment horizontal="center" vertical="center"/>
    </xf>
    <xf numFmtId="0" fontId="8" fillId="2" borderId="14" xfId="1" applyFont="1" applyFill="1" applyBorder="1" applyAlignment="1">
      <alignment horizontal="center" vertical="center"/>
    </xf>
    <xf numFmtId="0" fontId="8" fillId="2" borderId="12"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8" fillId="2" borderId="13" xfId="1" applyFont="1" applyFill="1" applyBorder="1" applyAlignment="1">
      <alignment horizontal="center" vertical="center"/>
    </xf>
    <xf numFmtId="0" fontId="2" fillId="2" borderId="0" xfId="1" applyFont="1" applyFill="1" applyAlignment="1">
      <alignment horizontal="left" vertical="center" wrapText="1"/>
    </xf>
    <xf numFmtId="0" fontId="54" fillId="4" borderId="16" xfId="1" applyFont="1" applyFill="1" applyBorder="1" applyAlignment="1" applyProtection="1">
      <alignment horizontal="left" vertical="center"/>
      <protection locked="0"/>
    </xf>
    <xf numFmtId="0" fontId="2" fillId="2" borderId="45"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2" fillId="2" borderId="47"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2" fillId="2" borderId="41"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8" fillId="2" borderId="16" xfId="1" applyFont="1" applyFill="1" applyBorder="1" applyAlignment="1">
      <alignment horizontal="center" vertical="center"/>
    </xf>
    <xf numFmtId="0" fontId="8" fillId="2" borderId="85" xfId="1" applyFont="1" applyFill="1" applyBorder="1" applyAlignment="1">
      <alignment horizontal="center" vertical="center"/>
    </xf>
    <xf numFmtId="0" fontId="8" fillId="2" borderId="83" xfId="1" applyFont="1" applyFill="1" applyBorder="1" applyAlignment="1">
      <alignment horizontal="center" vertical="center"/>
    </xf>
    <xf numFmtId="0" fontId="39" fillId="0" borderId="16" xfId="1" applyFont="1" applyBorder="1" applyAlignment="1">
      <alignment horizontal="center" vertical="center" wrapText="1"/>
    </xf>
    <xf numFmtId="0" fontId="38" fillId="0" borderId="8" xfId="1" applyFont="1" applyBorder="1" applyAlignment="1">
      <alignment horizontal="center" vertical="center"/>
    </xf>
    <xf numFmtId="0" fontId="38" fillId="0" borderId="69" xfId="1" applyFont="1" applyBorder="1" applyAlignment="1">
      <alignment horizontal="center" vertical="center"/>
    </xf>
    <xf numFmtId="0" fontId="54" fillId="4" borderId="16" xfId="1" applyFont="1" applyFill="1" applyBorder="1" applyAlignment="1" applyProtection="1">
      <alignment horizontal="center" vertical="center" wrapText="1"/>
      <protection locked="0"/>
    </xf>
    <xf numFmtId="0" fontId="54" fillId="4" borderId="16" xfId="1" applyFont="1" applyFill="1" applyBorder="1" applyAlignment="1" applyProtection="1">
      <alignment horizontal="center" vertical="center"/>
      <protection locked="0"/>
    </xf>
    <xf numFmtId="0" fontId="57" fillId="4" borderId="12" xfId="1" applyFont="1" applyFill="1" applyBorder="1" applyAlignment="1" applyProtection="1">
      <alignment horizontal="center" vertical="center" wrapText="1"/>
      <protection locked="0"/>
    </xf>
    <xf numFmtId="0" fontId="57" fillId="4" borderId="14" xfId="1" applyFont="1" applyFill="1" applyBorder="1" applyAlignment="1" applyProtection="1">
      <alignment horizontal="center" vertical="center" wrapText="1"/>
      <protection locked="0"/>
    </xf>
    <xf numFmtId="0" fontId="3" fillId="2" borderId="45" xfId="1" applyFont="1" applyFill="1" applyBorder="1" applyAlignment="1">
      <alignment horizontal="center" vertical="center"/>
    </xf>
    <xf numFmtId="0" fontId="3" fillId="2" borderId="46" xfId="1" applyFont="1" applyFill="1" applyBorder="1" applyAlignment="1">
      <alignment horizontal="center" vertical="center"/>
    </xf>
    <xf numFmtId="0" fontId="3" fillId="2" borderId="47" xfId="1" applyFont="1" applyFill="1" applyBorder="1" applyAlignment="1">
      <alignment horizontal="center" vertical="center"/>
    </xf>
    <xf numFmtId="0" fontId="3" fillId="2" borderId="38" xfId="1" applyFont="1" applyFill="1" applyBorder="1" applyAlignment="1">
      <alignment horizontal="center" vertical="center"/>
    </xf>
    <xf numFmtId="0" fontId="3" fillId="2" borderId="0" xfId="1" applyFont="1" applyFill="1" applyAlignment="1">
      <alignment horizontal="center" vertical="center"/>
    </xf>
    <xf numFmtId="0" fontId="3" fillId="2" borderId="39" xfId="1" applyFont="1" applyFill="1" applyBorder="1" applyAlignment="1">
      <alignment horizontal="center" vertical="center"/>
    </xf>
    <xf numFmtId="0" fontId="3" fillId="2" borderId="40" xfId="1" applyFont="1" applyFill="1" applyBorder="1" applyAlignment="1">
      <alignment horizontal="center" vertical="center"/>
    </xf>
    <xf numFmtId="0" fontId="3" fillId="2" borderId="41" xfId="1" applyFont="1" applyFill="1" applyBorder="1" applyAlignment="1">
      <alignment horizontal="center" vertical="center"/>
    </xf>
    <xf numFmtId="0" fontId="3" fillId="2" borderId="42"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14" xfId="1" applyFont="1" applyFill="1" applyBorder="1" applyAlignment="1">
      <alignment horizontal="center" vertical="center"/>
    </xf>
    <xf numFmtId="0" fontId="38" fillId="10" borderId="16" xfId="1" applyFont="1" applyFill="1" applyBorder="1" applyAlignment="1">
      <alignment horizontal="center" vertical="center"/>
    </xf>
    <xf numFmtId="0" fontId="38" fillId="0" borderId="12" xfId="1" applyFont="1" applyBorder="1" applyAlignment="1">
      <alignment horizontal="center" vertical="center"/>
    </xf>
    <xf numFmtId="0" fontId="38" fillId="0" borderId="13" xfId="1" applyFont="1" applyBorder="1" applyAlignment="1">
      <alignment horizontal="center" vertical="center"/>
    </xf>
    <xf numFmtId="0" fontId="38" fillId="0" borderId="14" xfId="1" applyFont="1" applyBorder="1" applyAlignment="1">
      <alignment horizontal="center" vertical="center"/>
    </xf>
    <xf numFmtId="0" fontId="38" fillId="0" borderId="15" xfId="1" applyFont="1" applyBorder="1" applyAlignment="1">
      <alignment horizontal="left" vertical="center" wrapText="1"/>
    </xf>
    <xf numFmtId="0" fontId="38" fillId="0" borderId="11" xfId="1" applyFont="1" applyBorder="1" applyAlignment="1">
      <alignment horizontal="left" vertical="center" wrapText="1"/>
    </xf>
    <xf numFmtId="0" fontId="38" fillId="0" borderId="7" xfId="1" applyFont="1" applyBorder="1" applyAlignment="1">
      <alignment horizontal="left" vertical="center" wrapText="1"/>
    </xf>
    <xf numFmtId="0" fontId="38" fillId="10" borderId="12" xfId="1" applyFont="1" applyFill="1" applyBorder="1" applyAlignment="1">
      <alignment horizontal="center" vertical="center"/>
    </xf>
    <xf numFmtId="0" fontId="38" fillId="10" borderId="13" xfId="1" applyFont="1" applyFill="1" applyBorder="1" applyAlignment="1">
      <alignment horizontal="center" vertical="center"/>
    </xf>
    <xf numFmtId="0" fontId="38" fillId="10" borderId="14" xfId="1" applyFont="1" applyFill="1" applyBorder="1" applyAlignment="1">
      <alignment horizontal="center" vertical="center"/>
    </xf>
    <xf numFmtId="0" fontId="38" fillId="0" borderId="16" xfId="1" applyFont="1" applyBorder="1" applyAlignment="1">
      <alignment horizontal="center" vertical="center"/>
    </xf>
    <xf numFmtId="0" fontId="5" fillId="2" borderId="37" xfId="1" applyFont="1" applyFill="1" applyBorder="1" applyAlignment="1">
      <alignment horizontal="center" vertical="center"/>
    </xf>
    <xf numFmtId="0" fontId="8" fillId="2" borderId="45" xfId="1" applyFont="1" applyFill="1" applyBorder="1" applyAlignment="1">
      <alignment horizontal="center" vertical="center" wrapText="1"/>
    </xf>
    <xf numFmtId="0" fontId="59" fillId="4" borderId="16" xfId="0" applyFont="1" applyFill="1" applyBorder="1" applyAlignment="1" applyProtection="1">
      <alignment horizontal="center"/>
      <protection locked="0"/>
    </xf>
    <xf numFmtId="165" fontId="59" fillId="4" borderId="16" xfId="0" applyNumberFormat="1" applyFont="1" applyFill="1" applyBorder="1" applyAlignment="1" applyProtection="1">
      <alignment horizontal="center"/>
      <protection locked="0"/>
    </xf>
    <xf numFmtId="0" fontId="43" fillId="10" borderId="16" xfId="0" applyFont="1" applyFill="1" applyBorder="1" applyAlignment="1">
      <alignment horizontal="center" vertical="center"/>
    </xf>
    <xf numFmtId="0" fontId="43" fillId="10" borderId="16" xfId="0" quotePrefix="1" applyFont="1" applyFill="1" applyBorder="1" applyAlignment="1">
      <alignment horizontal="center" vertical="center"/>
    </xf>
    <xf numFmtId="0" fontId="43" fillId="2" borderId="0" xfId="0" applyFont="1" applyFill="1" applyAlignment="1">
      <alignment horizontal="left" vertical="center" wrapText="1"/>
    </xf>
    <xf numFmtId="165" fontId="43" fillId="10" borderId="16" xfId="0" applyNumberFormat="1" applyFont="1" applyFill="1" applyBorder="1" applyAlignment="1">
      <alignment horizontal="center"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2" borderId="12"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57" fillId="4" borderId="16" xfId="0" applyFont="1" applyFill="1" applyBorder="1" applyAlignment="1" applyProtection="1">
      <alignment horizontal="center" vertical="center" wrapText="1"/>
      <protection locked="0"/>
    </xf>
    <xf numFmtId="0" fontId="34" fillId="11" borderId="16" xfId="0" applyFont="1" applyFill="1" applyBorder="1" applyAlignment="1">
      <alignment horizontal="center" vertical="center" wrapText="1"/>
    </xf>
    <xf numFmtId="0" fontId="25" fillId="2" borderId="12"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4" xfId="0" applyFont="1" applyFill="1" applyBorder="1" applyAlignment="1">
      <alignment horizontal="left" vertical="center"/>
    </xf>
    <xf numFmtId="0" fontId="19" fillId="10" borderId="13" xfId="0" applyFont="1" applyFill="1" applyBorder="1" applyAlignment="1">
      <alignment horizontal="center" vertical="center" wrapText="1"/>
    </xf>
    <xf numFmtId="0" fontId="34" fillId="11" borderId="12" xfId="0" applyFont="1" applyFill="1" applyBorder="1" applyAlignment="1">
      <alignment horizontal="center" vertical="center" wrapText="1"/>
    </xf>
    <xf numFmtId="0" fontId="34" fillId="11" borderId="14"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19" fillId="10" borderId="14" xfId="0" applyFont="1" applyFill="1" applyBorder="1" applyAlignment="1">
      <alignment horizontal="center" vertical="center" wrapText="1"/>
    </xf>
    <xf numFmtId="0" fontId="3" fillId="3" borderId="95" xfId="1" applyFont="1" applyFill="1" applyBorder="1" applyAlignment="1">
      <alignment horizontal="left" vertical="center" wrapText="1"/>
    </xf>
    <xf numFmtId="0" fontId="3" fillId="3" borderId="0" xfId="1" applyFont="1" applyFill="1" applyAlignment="1">
      <alignment horizontal="left" vertical="center" wrapText="1"/>
    </xf>
    <xf numFmtId="0" fontId="25" fillId="11" borderId="16" xfId="0" applyFont="1" applyFill="1" applyBorder="1" applyAlignment="1">
      <alignment horizontal="center" vertical="center"/>
    </xf>
    <xf numFmtId="0" fontId="25" fillId="11" borderId="16" xfId="0" applyFont="1" applyFill="1" applyBorder="1" applyAlignment="1">
      <alignment horizontal="left" vertical="center" wrapText="1"/>
    </xf>
    <xf numFmtId="0" fontId="0" fillId="2" borderId="0" xfId="0" applyFill="1" applyAlignment="1">
      <alignment horizontal="left" vertical="center" wrapText="1"/>
    </xf>
    <xf numFmtId="0" fontId="3" fillId="3" borderId="95" xfId="1" applyFont="1" applyFill="1" applyBorder="1" applyAlignment="1">
      <alignment horizontal="center" vertical="center" wrapText="1"/>
    </xf>
    <xf numFmtId="0" fontId="3" fillId="3" borderId="0" xfId="1" applyFont="1" applyFill="1" applyAlignment="1">
      <alignment horizontal="center" vertical="center" wrapText="1"/>
    </xf>
    <xf numFmtId="0" fontId="63" fillId="6" borderId="54" xfId="0" applyFont="1" applyFill="1" applyBorder="1" applyAlignment="1">
      <alignment horizontal="center" vertical="center"/>
    </xf>
    <xf numFmtId="0" fontId="63" fillId="6" borderId="58" xfId="0" applyFont="1" applyFill="1" applyBorder="1" applyAlignment="1">
      <alignment horizontal="center" vertical="center"/>
    </xf>
    <xf numFmtId="0" fontId="63" fillId="6" borderId="61" xfId="0" applyFont="1" applyFill="1" applyBorder="1" applyAlignment="1">
      <alignment horizontal="center" vertical="center"/>
    </xf>
    <xf numFmtId="0" fontId="64" fillId="8" borderId="54" xfId="0" applyFont="1" applyFill="1" applyBorder="1" applyAlignment="1">
      <alignment horizontal="center" vertical="center"/>
    </xf>
    <xf numFmtId="0" fontId="64" fillId="8" borderId="58" xfId="0" applyFont="1" applyFill="1" applyBorder="1" applyAlignment="1">
      <alignment horizontal="center" vertical="center"/>
    </xf>
    <xf numFmtId="0" fontId="64" fillId="8" borderId="61" xfId="0" applyFont="1" applyFill="1" applyBorder="1" applyAlignment="1">
      <alignment horizontal="center" vertical="center"/>
    </xf>
    <xf numFmtId="0" fontId="64" fillId="7" borderId="54" xfId="0" applyFont="1" applyFill="1" applyBorder="1" applyAlignment="1">
      <alignment horizontal="center" vertical="center"/>
    </xf>
    <xf numFmtId="0" fontId="64" fillId="7" borderId="58" xfId="0" applyFont="1" applyFill="1" applyBorder="1" applyAlignment="1">
      <alignment horizontal="center" vertical="center"/>
    </xf>
    <xf numFmtId="0" fontId="64" fillId="7" borderId="61" xfId="0" applyFont="1" applyFill="1" applyBorder="1" applyAlignment="1">
      <alignment horizontal="center" vertical="center"/>
    </xf>
    <xf numFmtId="0" fontId="64" fillId="8" borderId="54" xfId="0" applyFont="1" applyFill="1" applyBorder="1" applyAlignment="1">
      <alignment horizontal="center" vertical="center" wrapText="1"/>
    </xf>
    <xf numFmtId="0" fontId="64" fillId="8" borderId="58" xfId="0" applyFont="1" applyFill="1" applyBorder="1" applyAlignment="1">
      <alignment horizontal="center" vertical="center" wrapText="1"/>
    </xf>
    <xf numFmtId="0" fontId="64" fillId="8" borderId="61" xfId="0" applyFont="1" applyFill="1" applyBorder="1" applyAlignment="1">
      <alignment horizontal="center" vertical="center" wrapText="1"/>
    </xf>
    <xf numFmtId="0" fontId="44" fillId="6" borderId="54" xfId="0" applyFont="1" applyFill="1" applyBorder="1" applyAlignment="1">
      <alignment horizontal="center" vertical="center" textRotation="90"/>
    </xf>
    <xf numFmtId="0" fontId="44" fillId="6" borderId="58" xfId="0" applyFont="1" applyFill="1" applyBorder="1" applyAlignment="1">
      <alignment horizontal="center" vertical="center" textRotation="90"/>
    </xf>
    <xf numFmtId="0" fontId="44" fillId="6" borderId="61" xfId="0" applyFont="1" applyFill="1" applyBorder="1" applyAlignment="1">
      <alignment horizontal="center" vertical="center" textRotation="90"/>
    </xf>
    <xf numFmtId="0" fontId="44" fillId="6" borderId="55"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4" fillId="6" borderId="59" xfId="0" applyFont="1" applyFill="1" applyBorder="1" applyAlignment="1">
      <alignment horizontal="center" vertical="center" wrapText="1"/>
    </xf>
    <xf numFmtId="0" fontId="44" fillId="6" borderId="60" xfId="0" applyFont="1" applyFill="1" applyBorder="1" applyAlignment="1">
      <alignment horizontal="center" vertical="center" wrapText="1"/>
    </xf>
    <xf numFmtId="0" fontId="44" fillId="6" borderId="62" xfId="0" applyFont="1" applyFill="1" applyBorder="1" applyAlignment="1">
      <alignment horizontal="center" vertical="center" wrapText="1"/>
    </xf>
    <xf numFmtId="0" fontId="44" fillId="6" borderId="64" xfId="0" applyFont="1" applyFill="1" applyBorder="1" applyAlignment="1">
      <alignment horizontal="center" vertical="center" wrapText="1"/>
    </xf>
    <xf numFmtId="0" fontId="44" fillId="6" borderId="55" xfId="0" applyFont="1" applyFill="1" applyBorder="1" applyAlignment="1">
      <alignment horizontal="center" vertical="center"/>
    </xf>
    <xf numFmtId="0" fontId="44" fillId="6" borderId="59" xfId="0" applyFont="1" applyFill="1" applyBorder="1" applyAlignment="1">
      <alignment horizontal="center" vertical="center"/>
    </xf>
    <xf numFmtId="0" fontId="44" fillId="6" borderId="58" xfId="0" applyFont="1" applyFill="1" applyBorder="1" applyAlignment="1">
      <alignment horizontal="center" vertical="center"/>
    </xf>
    <xf numFmtId="0" fontId="44" fillId="6" borderId="61" xfId="0" applyFont="1" applyFill="1" applyBorder="1" applyAlignment="1">
      <alignment horizontal="center" vertical="center"/>
    </xf>
    <xf numFmtId="0" fontId="44" fillId="6" borderId="96" xfId="0" applyFont="1" applyFill="1" applyBorder="1" applyAlignment="1">
      <alignment horizontal="center" vertical="center" wrapText="1"/>
    </xf>
    <xf numFmtId="0" fontId="44" fillId="6" borderId="97" xfId="0" applyFont="1" applyFill="1" applyBorder="1" applyAlignment="1">
      <alignment horizontal="center" vertical="center" wrapText="1"/>
    </xf>
    <xf numFmtId="0" fontId="44" fillId="6" borderId="98" xfId="0" applyFont="1" applyFill="1" applyBorder="1" applyAlignment="1">
      <alignment horizontal="center" vertical="center" wrapText="1"/>
    </xf>
    <xf numFmtId="0" fontId="44" fillId="6" borderId="99" xfId="0" applyFont="1" applyFill="1" applyBorder="1" applyAlignment="1">
      <alignment horizontal="center" vertical="center" wrapText="1"/>
    </xf>
    <xf numFmtId="0" fontId="44" fillId="6" borderId="100" xfId="0" applyFont="1" applyFill="1" applyBorder="1" applyAlignment="1">
      <alignment horizontal="center" vertical="center" wrapText="1"/>
    </xf>
    <xf numFmtId="0" fontId="44" fillId="6" borderId="101" xfId="0" applyFont="1" applyFill="1" applyBorder="1" applyAlignment="1">
      <alignment horizontal="center" vertical="center" wrapText="1"/>
    </xf>
    <xf numFmtId="0" fontId="44" fillId="6" borderId="58" xfId="0" applyFont="1" applyFill="1" applyBorder="1" applyAlignment="1">
      <alignment horizontal="center" vertical="center" textRotation="90" wrapText="1"/>
    </xf>
    <xf numFmtId="0" fontId="44" fillId="6" borderId="61" xfId="0" applyFont="1" applyFill="1" applyBorder="1" applyAlignment="1">
      <alignment horizontal="center" vertical="center" textRotation="90" wrapText="1"/>
    </xf>
    <xf numFmtId="0" fontId="44" fillId="6" borderId="59" xfId="0" applyFont="1" applyFill="1" applyBorder="1" applyAlignment="1">
      <alignment horizontal="center" vertical="center" textRotation="90" wrapText="1"/>
    </xf>
    <xf numFmtId="0" fontId="44" fillId="6" borderId="62" xfId="0" applyFont="1" applyFill="1" applyBorder="1" applyAlignment="1">
      <alignment horizontal="center" vertical="center" textRotation="90" wrapText="1"/>
    </xf>
  </cellXfs>
  <cellStyles count="7">
    <cellStyle name="Hipervínculo" xfId="3" builtinId="8"/>
    <cellStyle name="Normal" xfId="0" builtinId="0"/>
    <cellStyle name="Normal 2" xfId="2" xr:uid="{3EAEE40D-CF2F-459C-BB1C-5DF60BBF6830}"/>
    <cellStyle name="Normal 3" xfId="4" xr:uid="{DA6C2067-30E5-488E-B586-EF3D97D9AA64}"/>
    <cellStyle name="Normal 3 2 2" xfId="1" xr:uid="{66B86F9B-F0D2-49C6-B97D-1D88F1A9BCC0}"/>
    <cellStyle name="Porcentaje" xfId="6" builtinId="5"/>
    <cellStyle name="Porcentaje 2" xfId="5" xr:uid="{3E115427-AEB9-4B5D-A153-6E21E143D879}"/>
  </cellStyles>
  <dxfs count="4552">
    <dxf>
      <fill>
        <patternFill>
          <bgColor theme="5" tint="0.79998168889431442"/>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border outline="0">
        <bottom style="thin">
          <color theme="0" tint="-0.34998626667073579"/>
        </bottom>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border diagonalUp="0" diagonalDown="0">
        <left/>
        <right/>
        <top style="thin">
          <color theme="0"/>
        </top>
        <bottom style="thin">
          <color theme="0"/>
        </bottom>
        <vertical/>
        <horizontal/>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border diagonalUp="0" diagonalDown="0" outline="0">
        <left/>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i val="0"/>
        <strike val="0"/>
        <condense val="0"/>
        <extend val="0"/>
        <outline val="0"/>
        <shadow val="0"/>
        <u val="none"/>
        <vertAlign val="baseline"/>
        <sz val="11"/>
        <color theme="1"/>
        <name val="Aptos Narrow"/>
        <family val="2"/>
        <scheme val="none"/>
      </font>
      <fill>
        <patternFill patternType="solid">
          <fgColor indexed="64"/>
          <bgColor theme="0"/>
        </patternFill>
      </fill>
    </dxf>
  </dxfs>
  <tableStyles count="0" defaultTableStyle="TableStyleLight2" defaultPivotStyle="PivotStyleLight16"/>
  <colors>
    <mruColors>
      <color rgb="FFA219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15875</xdr:colOff>
      <xdr:row>2</xdr:row>
      <xdr:rowOff>85725</xdr:rowOff>
    </xdr:from>
    <xdr:ext cx="3768725" cy="1071732"/>
    <xdr:pic>
      <xdr:nvPicPr>
        <xdr:cNvPr id="2" name="Imagen 1">
          <a:extLst>
            <a:ext uri="{FF2B5EF4-FFF2-40B4-BE49-F238E27FC236}">
              <a16:creationId xmlns:a16="http://schemas.microsoft.com/office/drawing/2014/main" id="{D2790DC8-0B4A-4F59-968C-C9691AAEEFF7}"/>
            </a:ext>
          </a:extLst>
        </xdr:cNvPr>
        <xdr:cNvPicPr>
          <a:picLocks noChangeAspect="1"/>
        </xdr:cNvPicPr>
      </xdr:nvPicPr>
      <xdr:blipFill>
        <a:blip xmlns:r="http://schemas.openxmlformats.org/officeDocument/2006/relationships" r:embed="rId1"/>
        <a:stretch>
          <a:fillRect/>
        </a:stretch>
      </xdr:blipFill>
      <xdr:spPr>
        <a:xfrm>
          <a:off x="4016375" y="403225"/>
          <a:ext cx="3768725" cy="107173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BA4DEDBD-B74E-4DC5-8987-861CD789AED3}"/>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3" name="CuadroTexto 2">
          <a:extLst>
            <a:ext uri="{FF2B5EF4-FFF2-40B4-BE49-F238E27FC236}">
              <a16:creationId xmlns:a16="http://schemas.microsoft.com/office/drawing/2014/main" id="{9CF3FF05-2FD0-4BAC-94BD-3771D8E29BCA}"/>
            </a:ext>
          </a:extLst>
        </xdr:cNvPr>
        <xdr:cNvSpPr txBox="1"/>
      </xdr:nvSpPr>
      <xdr:spPr>
        <a:xfrm>
          <a:off x="13013151" y="682"/>
          <a:ext cx="11468099" cy="1067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4" name="Flecha: hacia la izquierda 3">
          <a:extLst>
            <a:ext uri="{FF2B5EF4-FFF2-40B4-BE49-F238E27FC236}">
              <a16:creationId xmlns:a16="http://schemas.microsoft.com/office/drawing/2014/main" id="{D9EC21C4-5FCC-4401-B0AD-76631A8211A2}"/>
            </a:ext>
          </a:extLst>
        </xdr:cNvPr>
        <xdr:cNvSpPr/>
      </xdr:nvSpPr>
      <xdr:spPr>
        <a:xfrm rot="19492705">
          <a:off x="345965" y="30659114"/>
          <a:ext cx="2857719" cy="1047968"/>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310062</xdr:colOff>
      <xdr:row>4</xdr:row>
      <xdr:rowOff>91266</xdr:rowOff>
    </xdr:to>
    <xdr:pic>
      <xdr:nvPicPr>
        <xdr:cNvPr id="2" name="Imagen 1">
          <a:extLst>
            <a:ext uri="{FF2B5EF4-FFF2-40B4-BE49-F238E27FC236}">
              <a16:creationId xmlns:a16="http://schemas.microsoft.com/office/drawing/2014/main" id="{47F2ECCE-FE60-4B9B-AEF1-C334568970E5}"/>
            </a:ext>
          </a:extLst>
        </xdr:cNvPr>
        <xdr:cNvPicPr>
          <a:picLocks noChangeAspect="1"/>
        </xdr:cNvPicPr>
      </xdr:nvPicPr>
      <xdr:blipFill>
        <a:blip xmlns:r="http://schemas.openxmlformats.org/officeDocument/2006/relationships" r:embed="rId1"/>
        <a:stretch>
          <a:fillRect/>
        </a:stretch>
      </xdr:blipFill>
      <xdr:spPr>
        <a:xfrm>
          <a:off x="656370" y="84667"/>
          <a:ext cx="26112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ACAE3A57-1CF9-4C19-B8EB-D2E38A2C11D5}"/>
            </a:ext>
          </a:extLst>
        </xdr:cNvPr>
        <xdr:cNvSpPr txBox="1"/>
      </xdr:nvSpPr>
      <xdr:spPr>
        <a:xfrm>
          <a:off x="4366567" y="682"/>
          <a:ext cx="5278967" cy="110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15824</xdr:colOff>
      <xdr:row>34</xdr:row>
      <xdr:rowOff>178128</xdr:rowOff>
    </xdr:from>
    <xdr:to>
      <xdr:col>2</xdr:col>
      <xdr:colOff>464374</xdr:colOff>
      <xdr:row>40</xdr:row>
      <xdr:rowOff>63735</xdr:rowOff>
    </xdr:to>
    <xdr:sp macro="" textlink="">
      <xdr:nvSpPr>
        <xdr:cNvPr id="4" name="Flecha: hacia la izquierda 3">
          <a:extLst>
            <a:ext uri="{FF2B5EF4-FFF2-40B4-BE49-F238E27FC236}">
              <a16:creationId xmlns:a16="http://schemas.microsoft.com/office/drawing/2014/main" id="{450350C4-4317-4A38-85D7-39E7E66EF4A6}"/>
            </a:ext>
          </a:extLst>
        </xdr:cNvPr>
        <xdr:cNvSpPr/>
      </xdr:nvSpPr>
      <xdr:spPr>
        <a:xfrm rot="19492705">
          <a:off x="149174" y="6324928"/>
          <a:ext cx="1674100" cy="990507"/>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t>Si</a:t>
          </a:r>
          <a:r>
            <a:rPr lang="es-CO" sz="800" b="1" baseline="0"/>
            <a:t> requiere añadir más filas, hacer click en el signo "+" de la izquierda</a:t>
          </a:r>
          <a:endParaRPr lang="es-CO" sz="800" b="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327524</xdr:colOff>
      <xdr:row>4</xdr:row>
      <xdr:rowOff>91266</xdr:rowOff>
    </xdr:to>
    <xdr:pic>
      <xdr:nvPicPr>
        <xdr:cNvPr id="2" name="Imagen 1">
          <a:extLst>
            <a:ext uri="{FF2B5EF4-FFF2-40B4-BE49-F238E27FC236}">
              <a16:creationId xmlns:a16="http://schemas.microsoft.com/office/drawing/2014/main" id="{1E89E594-4B8C-4031-8A3A-FA66292A3D8C}"/>
            </a:ext>
          </a:extLst>
        </xdr:cNvPr>
        <xdr:cNvPicPr>
          <a:picLocks noChangeAspect="1"/>
        </xdr:cNvPicPr>
      </xdr:nvPicPr>
      <xdr:blipFill>
        <a:blip xmlns:r="http://schemas.openxmlformats.org/officeDocument/2006/relationships" r:embed="rId1"/>
        <a:stretch>
          <a:fillRect/>
        </a:stretch>
      </xdr:blipFill>
      <xdr:spPr>
        <a:xfrm>
          <a:off x="700820" y="84667"/>
          <a:ext cx="2611204" cy="7939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708B9BF3-9756-4B23-865C-7CF64645DBD8}"/>
            </a:ext>
          </a:extLst>
        </xdr:cNvPr>
        <xdr:cNvSpPr txBox="1"/>
      </xdr:nvSpPr>
      <xdr:spPr>
        <a:xfrm>
          <a:off x="4671367" y="682"/>
          <a:ext cx="4307417" cy="985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551474</xdr:colOff>
      <xdr:row>3</xdr:row>
      <xdr:rowOff>173816</xdr:rowOff>
    </xdr:to>
    <xdr:pic>
      <xdr:nvPicPr>
        <xdr:cNvPr id="2" name="Imagen 1">
          <a:extLst>
            <a:ext uri="{FF2B5EF4-FFF2-40B4-BE49-F238E27FC236}">
              <a16:creationId xmlns:a16="http://schemas.microsoft.com/office/drawing/2014/main" id="{7A7CC3C7-31C4-444D-9501-8547B393B70E}"/>
            </a:ext>
          </a:extLst>
        </xdr:cNvPr>
        <xdr:cNvPicPr>
          <a:picLocks noChangeAspect="1"/>
        </xdr:cNvPicPr>
      </xdr:nvPicPr>
      <xdr:blipFill>
        <a:blip xmlns:r="http://schemas.openxmlformats.org/officeDocument/2006/relationships" r:embed="rId1"/>
        <a:stretch>
          <a:fillRect/>
        </a:stretch>
      </xdr:blipFill>
      <xdr:spPr>
        <a:xfrm>
          <a:off x="694470" y="84667"/>
          <a:ext cx="2608671" cy="766482"/>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7" name="CuadroTexto 6">
          <a:extLst>
            <a:ext uri="{FF2B5EF4-FFF2-40B4-BE49-F238E27FC236}">
              <a16:creationId xmlns:a16="http://schemas.microsoft.com/office/drawing/2014/main" id="{68674978-1D5B-1AD7-C64B-D30994D3BA3E}"/>
            </a:ext>
          </a:extLst>
        </xdr:cNvPr>
        <xdr:cNvSpPr txBox="1"/>
      </xdr:nvSpPr>
      <xdr:spPr>
        <a:xfrm>
          <a:off x="3675943" y="21166"/>
          <a:ext cx="4903611" cy="11077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557824</xdr:colOff>
      <xdr:row>3</xdr:row>
      <xdr:rowOff>135716</xdr:rowOff>
    </xdr:to>
    <xdr:pic>
      <xdr:nvPicPr>
        <xdr:cNvPr id="5" name="Imagen 4">
          <a:extLst>
            <a:ext uri="{FF2B5EF4-FFF2-40B4-BE49-F238E27FC236}">
              <a16:creationId xmlns:a16="http://schemas.microsoft.com/office/drawing/2014/main" id="{64284DFF-CB24-450C-A0C9-43C9DB3BE761}"/>
            </a:ext>
          </a:extLst>
        </xdr:cNvPr>
        <xdr:cNvPicPr>
          <a:picLocks noChangeAspect="1"/>
        </xdr:cNvPicPr>
      </xdr:nvPicPr>
      <xdr:blipFill>
        <a:blip xmlns:r="http://schemas.openxmlformats.org/officeDocument/2006/relationships" r:embed="rId1"/>
        <a:stretch>
          <a:fillRect/>
        </a:stretch>
      </xdr:blipFill>
      <xdr:spPr>
        <a:xfrm>
          <a:off x="6944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500D7EE4-DF47-4498-8346-601933D6EE72}"/>
            </a:ext>
          </a:extLst>
        </xdr:cNvPr>
        <xdr:cNvSpPr txBox="1"/>
      </xdr:nvSpPr>
      <xdr:spPr>
        <a:xfrm>
          <a:off x="3681587" y="21166"/>
          <a:ext cx="4910667" cy="1090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0</xdr:col>
      <xdr:colOff>106389</xdr:colOff>
      <xdr:row>24</xdr:row>
      <xdr:rowOff>190751</xdr:rowOff>
    </xdr:from>
    <xdr:to>
      <xdr:col>2</xdr:col>
      <xdr:colOff>217213</xdr:colOff>
      <xdr:row>26</xdr:row>
      <xdr:rowOff>134901</xdr:rowOff>
    </xdr:to>
    <xdr:sp macro="" textlink="">
      <xdr:nvSpPr>
        <xdr:cNvPr id="2" name="Flecha: hacia la izquierda 1">
          <a:extLst>
            <a:ext uri="{FF2B5EF4-FFF2-40B4-BE49-F238E27FC236}">
              <a16:creationId xmlns:a16="http://schemas.microsoft.com/office/drawing/2014/main" id="{7D568825-3CF2-499E-AF9B-3EB207AC11FC}"/>
            </a:ext>
          </a:extLst>
        </xdr:cNvPr>
        <xdr:cNvSpPr/>
      </xdr:nvSpPr>
      <xdr:spPr>
        <a:xfrm rot="19492705">
          <a:off x="106389" y="6540751"/>
          <a:ext cx="761699" cy="610900"/>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43474</xdr:colOff>
      <xdr:row>4</xdr:row>
      <xdr:rowOff>142066</xdr:rowOff>
    </xdr:to>
    <xdr:pic>
      <xdr:nvPicPr>
        <xdr:cNvPr id="5" name="Imagen 4">
          <a:extLst>
            <a:ext uri="{FF2B5EF4-FFF2-40B4-BE49-F238E27FC236}">
              <a16:creationId xmlns:a16="http://schemas.microsoft.com/office/drawing/2014/main" id="{53BAE551-9D3C-4769-854C-FFB27F6E97BE}"/>
            </a:ext>
          </a:extLst>
        </xdr:cNvPr>
        <xdr:cNvPicPr>
          <a:picLocks noChangeAspect="1"/>
        </xdr:cNvPicPr>
      </xdr:nvPicPr>
      <xdr:blipFill>
        <a:blip xmlns:r="http://schemas.openxmlformats.org/officeDocument/2006/relationships" r:embed="rId1"/>
        <a:stretch>
          <a:fillRect/>
        </a:stretch>
      </xdr:blipFill>
      <xdr:spPr>
        <a:xfrm>
          <a:off x="6563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309C3816-F59F-46F0-9149-3D29971825C1}"/>
            </a:ext>
          </a:extLst>
        </xdr:cNvPr>
        <xdr:cNvSpPr txBox="1"/>
      </xdr:nvSpPr>
      <xdr:spPr>
        <a:xfrm>
          <a:off x="3567287" y="21166"/>
          <a:ext cx="5259917" cy="1204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7904</xdr:colOff>
      <xdr:row>33</xdr:row>
      <xdr:rowOff>205518</xdr:rowOff>
    </xdr:from>
    <xdr:to>
      <xdr:col>2</xdr:col>
      <xdr:colOff>244670</xdr:colOff>
      <xdr:row>35</xdr:row>
      <xdr:rowOff>144711</xdr:rowOff>
    </xdr:to>
    <xdr:sp macro="" textlink="">
      <xdr:nvSpPr>
        <xdr:cNvPr id="2" name="Flecha: hacia la izquierda 1">
          <a:extLst>
            <a:ext uri="{FF2B5EF4-FFF2-40B4-BE49-F238E27FC236}">
              <a16:creationId xmlns:a16="http://schemas.microsoft.com/office/drawing/2014/main" id="{78392835-2488-45E0-AC57-A231F2F8B5A6}"/>
            </a:ext>
          </a:extLst>
        </xdr:cNvPr>
        <xdr:cNvSpPr/>
      </xdr:nvSpPr>
      <xdr:spPr>
        <a:xfrm rot="19492705">
          <a:off x="134904" y="10069185"/>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103138</xdr:colOff>
      <xdr:row>82</xdr:row>
      <xdr:rowOff>247850</xdr:rowOff>
    </xdr:from>
    <xdr:to>
      <xdr:col>2</xdr:col>
      <xdr:colOff>212904</xdr:colOff>
      <xdr:row>84</xdr:row>
      <xdr:rowOff>187043</xdr:rowOff>
    </xdr:to>
    <xdr:sp macro="" textlink="">
      <xdr:nvSpPr>
        <xdr:cNvPr id="3" name="Flecha: hacia la izquierda 2">
          <a:extLst>
            <a:ext uri="{FF2B5EF4-FFF2-40B4-BE49-F238E27FC236}">
              <a16:creationId xmlns:a16="http://schemas.microsoft.com/office/drawing/2014/main" id="{61FD1175-1C1D-463E-AEF1-42E5CD254DD9}"/>
            </a:ext>
          </a:extLst>
        </xdr:cNvPr>
        <xdr:cNvSpPr/>
      </xdr:nvSpPr>
      <xdr:spPr>
        <a:xfrm rot="19492705">
          <a:off x="103138" y="14404117"/>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865073</xdr:colOff>
      <xdr:row>59</xdr:row>
      <xdr:rowOff>3174</xdr:rowOff>
    </xdr:from>
    <xdr:to>
      <xdr:col>16</xdr:col>
      <xdr:colOff>127001</xdr:colOff>
      <xdr:row>85</xdr:row>
      <xdr:rowOff>0</xdr:rowOff>
    </xdr:to>
    <xdr:sp macro="" textlink="">
      <xdr:nvSpPr>
        <xdr:cNvPr id="3" name="Rectángulo 2">
          <a:extLst>
            <a:ext uri="{FF2B5EF4-FFF2-40B4-BE49-F238E27FC236}">
              <a16:creationId xmlns:a16="http://schemas.microsoft.com/office/drawing/2014/main" id="{9E33DBB8-E8F7-432B-8111-09A553E091E2}"/>
            </a:ext>
          </a:extLst>
        </xdr:cNvPr>
        <xdr:cNvSpPr/>
      </xdr:nvSpPr>
      <xdr:spPr>
        <a:xfrm>
          <a:off x="1517006" y="19307174"/>
          <a:ext cx="13045662" cy="8920693"/>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567470</xdr:colOff>
      <xdr:row>0</xdr:row>
      <xdr:rowOff>84667</xdr:rowOff>
    </xdr:from>
    <xdr:to>
      <xdr:col>5</xdr:col>
      <xdr:colOff>43474</xdr:colOff>
      <xdr:row>3</xdr:row>
      <xdr:rowOff>161116</xdr:rowOff>
    </xdr:to>
    <xdr:pic>
      <xdr:nvPicPr>
        <xdr:cNvPr id="30" name="Imagen 29">
          <a:extLst>
            <a:ext uri="{FF2B5EF4-FFF2-40B4-BE49-F238E27FC236}">
              <a16:creationId xmlns:a16="http://schemas.microsoft.com/office/drawing/2014/main" id="{E405DF2E-50AC-4D8E-8045-4A9CD8DD6ED3}"/>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1" name="CuadroTexto 30">
          <a:extLst>
            <a:ext uri="{FF2B5EF4-FFF2-40B4-BE49-F238E27FC236}">
              <a16:creationId xmlns:a16="http://schemas.microsoft.com/office/drawing/2014/main" id="{253BD2DA-D7C3-4CE8-9615-F5496730CAB8}"/>
            </a:ext>
          </a:extLst>
        </xdr:cNvPr>
        <xdr:cNvSpPr txBox="1"/>
      </xdr:nvSpPr>
      <xdr:spPr>
        <a:xfrm>
          <a:off x="4453419" y="682"/>
          <a:ext cx="5250699" cy="1105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2</xdr:col>
      <xdr:colOff>865073</xdr:colOff>
      <xdr:row>89</xdr:row>
      <xdr:rowOff>3175</xdr:rowOff>
    </xdr:from>
    <xdr:to>
      <xdr:col>16</xdr:col>
      <xdr:colOff>187817</xdr:colOff>
      <xdr:row>115</xdr:row>
      <xdr:rowOff>0</xdr:rowOff>
    </xdr:to>
    <xdr:sp macro="" textlink="">
      <xdr:nvSpPr>
        <xdr:cNvPr id="11" name="Rectángulo 10">
          <a:extLst>
            <a:ext uri="{FF2B5EF4-FFF2-40B4-BE49-F238E27FC236}">
              <a16:creationId xmlns:a16="http://schemas.microsoft.com/office/drawing/2014/main" id="{1C442845-64E0-44B3-9EB8-CC95611FE364}"/>
            </a:ext>
          </a:extLst>
        </xdr:cNvPr>
        <xdr:cNvSpPr/>
      </xdr:nvSpPr>
      <xdr:spPr>
        <a:xfrm>
          <a:off x="1517960" y="27317119"/>
          <a:ext cx="12872392" cy="860062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125</xdr:row>
      <xdr:rowOff>3174</xdr:rowOff>
    </xdr:from>
    <xdr:to>
      <xdr:col>16</xdr:col>
      <xdr:colOff>160985</xdr:colOff>
      <xdr:row>151</xdr:row>
      <xdr:rowOff>0</xdr:rowOff>
    </xdr:to>
    <xdr:sp macro="" textlink="">
      <xdr:nvSpPr>
        <xdr:cNvPr id="13" name="Rectángulo 12">
          <a:extLst>
            <a:ext uri="{FF2B5EF4-FFF2-40B4-BE49-F238E27FC236}">
              <a16:creationId xmlns:a16="http://schemas.microsoft.com/office/drawing/2014/main" id="{DEEB3205-C59A-431A-BDEE-E768B6755BB5}"/>
            </a:ext>
          </a:extLst>
        </xdr:cNvPr>
        <xdr:cNvSpPr/>
      </xdr:nvSpPr>
      <xdr:spPr>
        <a:xfrm>
          <a:off x="1517959" y="39230075"/>
          <a:ext cx="12845561" cy="8600629"/>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152</xdr:row>
      <xdr:rowOff>3175</xdr:rowOff>
    </xdr:from>
    <xdr:to>
      <xdr:col>16</xdr:col>
      <xdr:colOff>196761</xdr:colOff>
      <xdr:row>178</xdr:row>
      <xdr:rowOff>0</xdr:rowOff>
    </xdr:to>
    <xdr:sp macro="" textlink="">
      <xdr:nvSpPr>
        <xdr:cNvPr id="14" name="Rectángulo 13">
          <a:extLst>
            <a:ext uri="{FF2B5EF4-FFF2-40B4-BE49-F238E27FC236}">
              <a16:creationId xmlns:a16="http://schemas.microsoft.com/office/drawing/2014/main" id="{47B84C62-FF5C-452C-8F10-FE2659B7C58A}"/>
            </a:ext>
          </a:extLst>
        </xdr:cNvPr>
        <xdr:cNvSpPr/>
      </xdr:nvSpPr>
      <xdr:spPr>
        <a:xfrm>
          <a:off x="1517960" y="48164795"/>
          <a:ext cx="13087040" cy="8600628"/>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228</xdr:row>
      <xdr:rowOff>3174</xdr:rowOff>
    </xdr:from>
    <xdr:to>
      <xdr:col>16</xdr:col>
      <xdr:colOff>169929</xdr:colOff>
      <xdr:row>254</xdr:row>
      <xdr:rowOff>0</xdr:rowOff>
    </xdr:to>
    <xdr:sp macro="" textlink="">
      <xdr:nvSpPr>
        <xdr:cNvPr id="19" name="Rectángulo 18">
          <a:extLst>
            <a:ext uri="{FF2B5EF4-FFF2-40B4-BE49-F238E27FC236}">
              <a16:creationId xmlns:a16="http://schemas.microsoft.com/office/drawing/2014/main" id="{BFA8FFFD-80EC-4CB8-9565-6B7BA8E0BCEB}"/>
            </a:ext>
          </a:extLst>
        </xdr:cNvPr>
        <xdr:cNvSpPr/>
      </xdr:nvSpPr>
      <xdr:spPr>
        <a:xfrm>
          <a:off x="1510314" y="16933093"/>
          <a:ext cx="13039292" cy="8876584"/>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255</xdr:row>
      <xdr:rowOff>3175</xdr:rowOff>
    </xdr:from>
    <xdr:to>
      <xdr:col>16</xdr:col>
      <xdr:colOff>187817</xdr:colOff>
      <xdr:row>281</xdr:row>
      <xdr:rowOff>0</xdr:rowOff>
    </xdr:to>
    <xdr:sp macro="" textlink="">
      <xdr:nvSpPr>
        <xdr:cNvPr id="20" name="Rectángulo 19">
          <a:extLst>
            <a:ext uri="{FF2B5EF4-FFF2-40B4-BE49-F238E27FC236}">
              <a16:creationId xmlns:a16="http://schemas.microsoft.com/office/drawing/2014/main" id="{714420B5-689D-4A9C-B25E-2E09B94F3170}"/>
            </a:ext>
          </a:extLst>
        </xdr:cNvPr>
        <xdr:cNvSpPr/>
      </xdr:nvSpPr>
      <xdr:spPr>
        <a:xfrm>
          <a:off x="1510315" y="27123820"/>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288</xdr:row>
      <xdr:rowOff>3174</xdr:rowOff>
    </xdr:from>
    <xdr:to>
      <xdr:col>16</xdr:col>
      <xdr:colOff>160985</xdr:colOff>
      <xdr:row>314</xdr:row>
      <xdr:rowOff>0</xdr:rowOff>
    </xdr:to>
    <xdr:sp macro="" textlink="">
      <xdr:nvSpPr>
        <xdr:cNvPr id="21" name="Rectángulo 20">
          <a:extLst>
            <a:ext uri="{FF2B5EF4-FFF2-40B4-BE49-F238E27FC236}">
              <a16:creationId xmlns:a16="http://schemas.microsoft.com/office/drawing/2014/main" id="{DD61944F-0451-4E20-A212-F88E3B56D4BC}"/>
            </a:ext>
          </a:extLst>
        </xdr:cNvPr>
        <xdr:cNvSpPr/>
      </xdr:nvSpPr>
      <xdr:spPr>
        <a:xfrm>
          <a:off x="1510314" y="38922529"/>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315</xdr:row>
      <xdr:rowOff>3175</xdr:rowOff>
    </xdr:from>
    <xdr:to>
      <xdr:col>16</xdr:col>
      <xdr:colOff>196761</xdr:colOff>
      <xdr:row>341</xdr:row>
      <xdr:rowOff>0</xdr:rowOff>
    </xdr:to>
    <xdr:sp macro="" textlink="">
      <xdr:nvSpPr>
        <xdr:cNvPr id="22" name="Rectángulo 21">
          <a:extLst>
            <a:ext uri="{FF2B5EF4-FFF2-40B4-BE49-F238E27FC236}">
              <a16:creationId xmlns:a16="http://schemas.microsoft.com/office/drawing/2014/main" id="{701AFE0C-448E-4579-9019-056ABD9163C3}"/>
            </a:ext>
          </a:extLst>
        </xdr:cNvPr>
        <xdr:cNvSpPr/>
      </xdr:nvSpPr>
      <xdr:spPr>
        <a:xfrm>
          <a:off x="1510315" y="47771562"/>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388</xdr:row>
      <xdr:rowOff>3174</xdr:rowOff>
    </xdr:from>
    <xdr:to>
      <xdr:col>16</xdr:col>
      <xdr:colOff>169929</xdr:colOff>
      <xdr:row>414</xdr:row>
      <xdr:rowOff>0</xdr:rowOff>
    </xdr:to>
    <xdr:sp macro="" textlink="">
      <xdr:nvSpPr>
        <xdr:cNvPr id="23" name="Rectángulo 22">
          <a:extLst>
            <a:ext uri="{FF2B5EF4-FFF2-40B4-BE49-F238E27FC236}">
              <a16:creationId xmlns:a16="http://schemas.microsoft.com/office/drawing/2014/main" id="{D931830D-65A9-4784-B307-4197B5FA4B97}"/>
            </a:ext>
          </a:extLst>
        </xdr:cNvPr>
        <xdr:cNvSpPr/>
      </xdr:nvSpPr>
      <xdr:spPr>
        <a:xfrm>
          <a:off x="1503247" y="64154049"/>
          <a:ext cx="12801782" cy="860742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415</xdr:row>
      <xdr:rowOff>3175</xdr:rowOff>
    </xdr:from>
    <xdr:to>
      <xdr:col>16</xdr:col>
      <xdr:colOff>187817</xdr:colOff>
      <xdr:row>441</xdr:row>
      <xdr:rowOff>0</xdr:rowOff>
    </xdr:to>
    <xdr:sp macro="" textlink="">
      <xdr:nvSpPr>
        <xdr:cNvPr id="24" name="Rectángulo 23">
          <a:extLst>
            <a:ext uri="{FF2B5EF4-FFF2-40B4-BE49-F238E27FC236}">
              <a16:creationId xmlns:a16="http://schemas.microsoft.com/office/drawing/2014/main" id="{4A4F09AD-39D7-4C37-826B-CAF5AD0EF667}"/>
            </a:ext>
          </a:extLst>
        </xdr:cNvPr>
        <xdr:cNvSpPr/>
      </xdr:nvSpPr>
      <xdr:spPr>
        <a:xfrm>
          <a:off x="1510315" y="8382317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448</xdr:row>
      <xdr:rowOff>3174</xdr:rowOff>
    </xdr:from>
    <xdr:to>
      <xdr:col>16</xdr:col>
      <xdr:colOff>160985</xdr:colOff>
      <xdr:row>474</xdr:row>
      <xdr:rowOff>0</xdr:rowOff>
    </xdr:to>
    <xdr:sp macro="" textlink="">
      <xdr:nvSpPr>
        <xdr:cNvPr id="28" name="Rectángulo 27">
          <a:extLst>
            <a:ext uri="{FF2B5EF4-FFF2-40B4-BE49-F238E27FC236}">
              <a16:creationId xmlns:a16="http://schemas.microsoft.com/office/drawing/2014/main" id="{13CF5702-96A8-41C1-BF34-D0534A2C4E9D}"/>
            </a:ext>
          </a:extLst>
        </xdr:cNvPr>
        <xdr:cNvSpPr/>
      </xdr:nvSpPr>
      <xdr:spPr>
        <a:xfrm>
          <a:off x="1510314" y="9463865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475</xdr:row>
      <xdr:rowOff>3175</xdr:rowOff>
    </xdr:from>
    <xdr:to>
      <xdr:col>16</xdr:col>
      <xdr:colOff>196761</xdr:colOff>
      <xdr:row>501</xdr:row>
      <xdr:rowOff>0</xdr:rowOff>
    </xdr:to>
    <xdr:sp macro="" textlink="">
      <xdr:nvSpPr>
        <xdr:cNvPr id="32" name="Rectángulo 31">
          <a:extLst>
            <a:ext uri="{FF2B5EF4-FFF2-40B4-BE49-F238E27FC236}">
              <a16:creationId xmlns:a16="http://schemas.microsoft.com/office/drawing/2014/main" id="{5561DB3E-8993-4197-8F0F-9E9516B17081}"/>
            </a:ext>
          </a:extLst>
        </xdr:cNvPr>
        <xdr:cNvSpPr/>
      </xdr:nvSpPr>
      <xdr:spPr>
        <a:xfrm>
          <a:off x="1510315" y="10348769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548</xdr:row>
      <xdr:rowOff>3174</xdr:rowOff>
    </xdr:from>
    <xdr:to>
      <xdr:col>16</xdr:col>
      <xdr:colOff>169929</xdr:colOff>
      <xdr:row>574</xdr:row>
      <xdr:rowOff>0</xdr:rowOff>
    </xdr:to>
    <xdr:sp macro="" textlink="">
      <xdr:nvSpPr>
        <xdr:cNvPr id="33" name="Rectángulo 32">
          <a:extLst>
            <a:ext uri="{FF2B5EF4-FFF2-40B4-BE49-F238E27FC236}">
              <a16:creationId xmlns:a16="http://schemas.microsoft.com/office/drawing/2014/main" id="{3512F58D-8254-4F72-9FED-8BE7EAB4AC71}"/>
            </a:ext>
          </a:extLst>
        </xdr:cNvPr>
        <xdr:cNvSpPr/>
      </xdr:nvSpPr>
      <xdr:spPr>
        <a:xfrm>
          <a:off x="1510314" y="127412851"/>
          <a:ext cx="13039292"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575</xdr:row>
      <xdr:rowOff>3175</xdr:rowOff>
    </xdr:from>
    <xdr:to>
      <xdr:col>16</xdr:col>
      <xdr:colOff>187817</xdr:colOff>
      <xdr:row>601</xdr:row>
      <xdr:rowOff>0</xdr:rowOff>
    </xdr:to>
    <xdr:sp macro="" textlink="">
      <xdr:nvSpPr>
        <xdr:cNvPr id="34" name="Rectángulo 33">
          <a:extLst>
            <a:ext uri="{FF2B5EF4-FFF2-40B4-BE49-F238E27FC236}">
              <a16:creationId xmlns:a16="http://schemas.microsoft.com/office/drawing/2014/main" id="{693130C6-2DB9-4E6A-A712-B85C8504F994}"/>
            </a:ext>
          </a:extLst>
        </xdr:cNvPr>
        <xdr:cNvSpPr/>
      </xdr:nvSpPr>
      <xdr:spPr>
        <a:xfrm>
          <a:off x="1510315" y="13626188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608</xdr:row>
      <xdr:rowOff>3174</xdr:rowOff>
    </xdr:from>
    <xdr:to>
      <xdr:col>16</xdr:col>
      <xdr:colOff>160985</xdr:colOff>
      <xdr:row>634</xdr:row>
      <xdr:rowOff>0</xdr:rowOff>
    </xdr:to>
    <xdr:sp macro="" textlink="">
      <xdr:nvSpPr>
        <xdr:cNvPr id="35" name="Rectángulo 34">
          <a:extLst>
            <a:ext uri="{FF2B5EF4-FFF2-40B4-BE49-F238E27FC236}">
              <a16:creationId xmlns:a16="http://schemas.microsoft.com/office/drawing/2014/main" id="{71ABED4C-0F7F-4869-9C8A-8CCE699A9BD9}"/>
            </a:ext>
          </a:extLst>
        </xdr:cNvPr>
        <xdr:cNvSpPr/>
      </xdr:nvSpPr>
      <xdr:spPr>
        <a:xfrm>
          <a:off x="1510314" y="14707736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635</xdr:row>
      <xdr:rowOff>3175</xdr:rowOff>
    </xdr:from>
    <xdr:to>
      <xdr:col>16</xdr:col>
      <xdr:colOff>196761</xdr:colOff>
      <xdr:row>661</xdr:row>
      <xdr:rowOff>0</xdr:rowOff>
    </xdr:to>
    <xdr:sp macro="" textlink="">
      <xdr:nvSpPr>
        <xdr:cNvPr id="36" name="Rectángulo 35">
          <a:extLst>
            <a:ext uri="{FF2B5EF4-FFF2-40B4-BE49-F238E27FC236}">
              <a16:creationId xmlns:a16="http://schemas.microsoft.com/office/drawing/2014/main" id="{53DF9D79-C96C-4F12-8FB6-DFF23D44F113}"/>
            </a:ext>
          </a:extLst>
        </xdr:cNvPr>
        <xdr:cNvSpPr/>
      </xdr:nvSpPr>
      <xdr:spPr>
        <a:xfrm>
          <a:off x="1510315" y="15592640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708</xdr:row>
      <xdr:rowOff>3174</xdr:rowOff>
    </xdr:from>
    <xdr:to>
      <xdr:col>16</xdr:col>
      <xdr:colOff>169929</xdr:colOff>
      <xdr:row>734</xdr:row>
      <xdr:rowOff>0</xdr:rowOff>
    </xdr:to>
    <xdr:sp macro="" textlink="">
      <xdr:nvSpPr>
        <xdr:cNvPr id="37" name="Rectángulo 36">
          <a:extLst>
            <a:ext uri="{FF2B5EF4-FFF2-40B4-BE49-F238E27FC236}">
              <a16:creationId xmlns:a16="http://schemas.microsoft.com/office/drawing/2014/main" id="{AEF66F68-1B09-4533-9DD0-5DA1B8EE9FA9}"/>
            </a:ext>
          </a:extLst>
        </xdr:cNvPr>
        <xdr:cNvSpPr/>
      </xdr:nvSpPr>
      <xdr:spPr>
        <a:xfrm>
          <a:off x="1510314" y="17985156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735</xdr:row>
      <xdr:rowOff>3175</xdr:rowOff>
    </xdr:from>
    <xdr:to>
      <xdr:col>16</xdr:col>
      <xdr:colOff>187817</xdr:colOff>
      <xdr:row>761</xdr:row>
      <xdr:rowOff>0</xdr:rowOff>
    </xdr:to>
    <xdr:sp macro="" textlink="">
      <xdr:nvSpPr>
        <xdr:cNvPr id="38" name="Rectángulo 37">
          <a:extLst>
            <a:ext uri="{FF2B5EF4-FFF2-40B4-BE49-F238E27FC236}">
              <a16:creationId xmlns:a16="http://schemas.microsoft.com/office/drawing/2014/main" id="{329DCEE9-1FEB-4636-BCBC-38973148A334}"/>
            </a:ext>
          </a:extLst>
        </xdr:cNvPr>
        <xdr:cNvSpPr/>
      </xdr:nvSpPr>
      <xdr:spPr>
        <a:xfrm>
          <a:off x="1510315" y="188700594"/>
          <a:ext cx="13057179"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768</xdr:row>
      <xdr:rowOff>3174</xdr:rowOff>
    </xdr:from>
    <xdr:to>
      <xdr:col>16</xdr:col>
      <xdr:colOff>160985</xdr:colOff>
      <xdr:row>794</xdr:row>
      <xdr:rowOff>0</xdr:rowOff>
    </xdr:to>
    <xdr:sp macro="" textlink="">
      <xdr:nvSpPr>
        <xdr:cNvPr id="39" name="Rectángulo 38">
          <a:extLst>
            <a:ext uri="{FF2B5EF4-FFF2-40B4-BE49-F238E27FC236}">
              <a16:creationId xmlns:a16="http://schemas.microsoft.com/office/drawing/2014/main" id="{AD1943E3-B5E8-497A-980C-998D8604CC35}"/>
            </a:ext>
          </a:extLst>
        </xdr:cNvPr>
        <xdr:cNvSpPr/>
      </xdr:nvSpPr>
      <xdr:spPr>
        <a:xfrm>
          <a:off x="1510314" y="199516077"/>
          <a:ext cx="13030348"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795</xdr:row>
      <xdr:rowOff>3175</xdr:rowOff>
    </xdr:from>
    <xdr:to>
      <xdr:col>16</xdr:col>
      <xdr:colOff>196761</xdr:colOff>
      <xdr:row>821</xdr:row>
      <xdr:rowOff>0</xdr:rowOff>
    </xdr:to>
    <xdr:sp macro="" textlink="">
      <xdr:nvSpPr>
        <xdr:cNvPr id="40" name="Rectángulo 39">
          <a:extLst>
            <a:ext uri="{FF2B5EF4-FFF2-40B4-BE49-F238E27FC236}">
              <a16:creationId xmlns:a16="http://schemas.microsoft.com/office/drawing/2014/main" id="{4C04E596-8F1E-4B1B-B8FB-1024DB5270A7}"/>
            </a:ext>
          </a:extLst>
        </xdr:cNvPr>
        <xdr:cNvSpPr/>
      </xdr:nvSpPr>
      <xdr:spPr>
        <a:xfrm>
          <a:off x="1510315" y="208365110"/>
          <a:ext cx="13066123"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868</xdr:row>
      <xdr:rowOff>3174</xdr:rowOff>
    </xdr:from>
    <xdr:to>
      <xdr:col>16</xdr:col>
      <xdr:colOff>169929</xdr:colOff>
      <xdr:row>894</xdr:row>
      <xdr:rowOff>0</xdr:rowOff>
    </xdr:to>
    <xdr:sp macro="" textlink="">
      <xdr:nvSpPr>
        <xdr:cNvPr id="41" name="Rectángulo 40">
          <a:extLst>
            <a:ext uri="{FF2B5EF4-FFF2-40B4-BE49-F238E27FC236}">
              <a16:creationId xmlns:a16="http://schemas.microsoft.com/office/drawing/2014/main" id="{B31EE9C5-4B10-4880-83C4-AF66EA966F89}"/>
            </a:ext>
          </a:extLst>
        </xdr:cNvPr>
        <xdr:cNvSpPr/>
      </xdr:nvSpPr>
      <xdr:spPr>
        <a:xfrm>
          <a:off x="1510314" y="23229027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895</xdr:row>
      <xdr:rowOff>3175</xdr:rowOff>
    </xdr:from>
    <xdr:to>
      <xdr:col>16</xdr:col>
      <xdr:colOff>187817</xdr:colOff>
      <xdr:row>921</xdr:row>
      <xdr:rowOff>0</xdr:rowOff>
    </xdr:to>
    <xdr:sp macro="" textlink="">
      <xdr:nvSpPr>
        <xdr:cNvPr id="42" name="Rectángulo 41">
          <a:extLst>
            <a:ext uri="{FF2B5EF4-FFF2-40B4-BE49-F238E27FC236}">
              <a16:creationId xmlns:a16="http://schemas.microsoft.com/office/drawing/2014/main" id="{328153AA-01C1-48F8-AAB4-6FAAB25888CD}"/>
            </a:ext>
          </a:extLst>
        </xdr:cNvPr>
        <xdr:cNvSpPr/>
      </xdr:nvSpPr>
      <xdr:spPr>
        <a:xfrm>
          <a:off x="1510315" y="241139304"/>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928</xdr:row>
      <xdr:rowOff>3174</xdr:rowOff>
    </xdr:from>
    <xdr:to>
      <xdr:col>16</xdr:col>
      <xdr:colOff>160985</xdr:colOff>
      <xdr:row>954</xdr:row>
      <xdr:rowOff>0</xdr:rowOff>
    </xdr:to>
    <xdr:sp macro="" textlink="">
      <xdr:nvSpPr>
        <xdr:cNvPr id="43" name="Rectángulo 42">
          <a:extLst>
            <a:ext uri="{FF2B5EF4-FFF2-40B4-BE49-F238E27FC236}">
              <a16:creationId xmlns:a16="http://schemas.microsoft.com/office/drawing/2014/main" id="{69F05F72-ECC7-477F-A4AF-65F5D4D9D095}"/>
            </a:ext>
          </a:extLst>
        </xdr:cNvPr>
        <xdr:cNvSpPr/>
      </xdr:nvSpPr>
      <xdr:spPr>
        <a:xfrm>
          <a:off x="1510314" y="251954787"/>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955</xdr:row>
      <xdr:rowOff>3175</xdr:rowOff>
    </xdr:from>
    <xdr:to>
      <xdr:col>16</xdr:col>
      <xdr:colOff>196761</xdr:colOff>
      <xdr:row>981</xdr:row>
      <xdr:rowOff>0</xdr:rowOff>
    </xdr:to>
    <xdr:sp macro="" textlink="">
      <xdr:nvSpPr>
        <xdr:cNvPr id="44" name="Rectángulo 43">
          <a:extLst>
            <a:ext uri="{FF2B5EF4-FFF2-40B4-BE49-F238E27FC236}">
              <a16:creationId xmlns:a16="http://schemas.microsoft.com/office/drawing/2014/main" id="{F56B6397-98C8-4EE2-B4EF-430E22874060}"/>
            </a:ext>
          </a:extLst>
        </xdr:cNvPr>
        <xdr:cNvSpPr/>
      </xdr:nvSpPr>
      <xdr:spPr>
        <a:xfrm>
          <a:off x="1510315" y="260803820"/>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94044</xdr:colOff>
      <xdr:row>116</xdr:row>
      <xdr:rowOff>310736</xdr:rowOff>
    </xdr:from>
    <xdr:to>
      <xdr:col>1</xdr:col>
      <xdr:colOff>253091</xdr:colOff>
      <xdr:row>117</xdr:row>
      <xdr:rowOff>250822</xdr:rowOff>
    </xdr:to>
    <xdr:sp macro="" textlink="">
      <xdr:nvSpPr>
        <xdr:cNvPr id="4" name="Flecha: hacia la izquierda 3">
          <a:extLst>
            <a:ext uri="{FF2B5EF4-FFF2-40B4-BE49-F238E27FC236}">
              <a16:creationId xmlns:a16="http://schemas.microsoft.com/office/drawing/2014/main" id="{DB229342-3B10-4C89-9E34-F8A49FD12F54}"/>
            </a:ext>
          </a:extLst>
        </xdr:cNvPr>
        <xdr:cNvSpPr/>
      </xdr:nvSpPr>
      <xdr:spPr>
        <a:xfrm rot="19492705">
          <a:off x="94044" y="291990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1</xdr:col>
      <xdr:colOff>9377</xdr:colOff>
      <xdr:row>85</xdr:row>
      <xdr:rowOff>310736</xdr:rowOff>
    </xdr:from>
    <xdr:to>
      <xdr:col>1</xdr:col>
      <xdr:colOff>295424</xdr:colOff>
      <xdr:row>86</xdr:row>
      <xdr:rowOff>250822</xdr:rowOff>
    </xdr:to>
    <xdr:sp macro="" textlink="">
      <xdr:nvSpPr>
        <xdr:cNvPr id="5" name="Flecha: hacia la izquierda 4">
          <a:extLst>
            <a:ext uri="{FF2B5EF4-FFF2-40B4-BE49-F238E27FC236}">
              <a16:creationId xmlns:a16="http://schemas.microsoft.com/office/drawing/2014/main" id="{063E9F90-A5B4-48B6-9FEC-F51CD82BDD9F}"/>
            </a:ext>
          </a:extLst>
        </xdr:cNvPr>
        <xdr:cNvSpPr/>
      </xdr:nvSpPr>
      <xdr:spPr>
        <a:xfrm rot="19492705">
          <a:off x="136377" y="285386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102511</xdr:colOff>
      <xdr:row>184</xdr:row>
      <xdr:rowOff>285337</xdr:rowOff>
    </xdr:from>
    <xdr:to>
      <xdr:col>1</xdr:col>
      <xdr:colOff>261558</xdr:colOff>
      <xdr:row>185</xdr:row>
      <xdr:rowOff>225423</xdr:rowOff>
    </xdr:to>
    <xdr:sp macro="" textlink="">
      <xdr:nvSpPr>
        <xdr:cNvPr id="6" name="Flecha: hacia la izquierda 5">
          <a:extLst>
            <a:ext uri="{FF2B5EF4-FFF2-40B4-BE49-F238E27FC236}">
              <a16:creationId xmlns:a16="http://schemas.microsoft.com/office/drawing/2014/main" id="{549B161A-E12F-4F1C-AA3C-D510C25128BB}"/>
            </a:ext>
          </a:extLst>
        </xdr:cNvPr>
        <xdr:cNvSpPr/>
      </xdr:nvSpPr>
      <xdr:spPr>
        <a:xfrm rot="19492705">
          <a:off x="102511" y="3148500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505</xdr:row>
      <xdr:rowOff>14403</xdr:rowOff>
    </xdr:from>
    <xdr:to>
      <xdr:col>1</xdr:col>
      <xdr:colOff>219225</xdr:colOff>
      <xdr:row>505</xdr:row>
      <xdr:rowOff>284689</xdr:rowOff>
    </xdr:to>
    <xdr:sp macro="" textlink="">
      <xdr:nvSpPr>
        <xdr:cNvPr id="8" name="Flecha: hacia la izquierda 7">
          <a:extLst>
            <a:ext uri="{FF2B5EF4-FFF2-40B4-BE49-F238E27FC236}">
              <a16:creationId xmlns:a16="http://schemas.microsoft.com/office/drawing/2014/main" id="{546490CB-CB57-43BA-9030-E804B09B51CA}"/>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51711</xdr:colOff>
      <xdr:row>665</xdr:row>
      <xdr:rowOff>14403</xdr:rowOff>
    </xdr:from>
    <xdr:to>
      <xdr:col>1</xdr:col>
      <xdr:colOff>210758</xdr:colOff>
      <xdr:row>665</xdr:row>
      <xdr:rowOff>284689</xdr:rowOff>
    </xdr:to>
    <xdr:sp macro="" textlink="">
      <xdr:nvSpPr>
        <xdr:cNvPr id="9" name="Flecha: hacia la izquierda 8">
          <a:extLst>
            <a:ext uri="{FF2B5EF4-FFF2-40B4-BE49-F238E27FC236}">
              <a16:creationId xmlns:a16="http://schemas.microsoft.com/office/drawing/2014/main" id="{31F41A77-E16E-433D-8BCB-6BEDB41B8D06}"/>
            </a:ext>
          </a:extLst>
        </xdr:cNvPr>
        <xdr:cNvSpPr/>
      </xdr:nvSpPr>
      <xdr:spPr>
        <a:xfrm rot="19492705">
          <a:off x="51711" y="355066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51710</xdr:colOff>
      <xdr:row>825</xdr:row>
      <xdr:rowOff>14402</xdr:rowOff>
    </xdr:from>
    <xdr:to>
      <xdr:col>1</xdr:col>
      <xdr:colOff>210757</xdr:colOff>
      <xdr:row>825</xdr:row>
      <xdr:rowOff>284688</xdr:rowOff>
    </xdr:to>
    <xdr:sp macro="" textlink="">
      <xdr:nvSpPr>
        <xdr:cNvPr id="10" name="Flecha: hacia la izquierda 9">
          <a:extLst>
            <a:ext uri="{FF2B5EF4-FFF2-40B4-BE49-F238E27FC236}">
              <a16:creationId xmlns:a16="http://schemas.microsoft.com/office/drawing/2014/main" id="{0CB530B1-0F7C-423C-98C5-3666BAB63751}"/>
            </a:ext>
          </a:extLst>
        </xdr:cNvPr>
        <xdr:cNvSpPr/>
      </xdr:nvSpPr>
      <xdr:spPr>
        <a:xfrm rot="19492705">
          <a:off x="51710" y="36827469"/>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102</xdr:row>
      <xdr:rowOff>149870</xdr:rowOff>
    </xdr:from>
    <xdr:to>
      <xdr:col>1</xdr:col>
      <xdr:colOff>219225</xdr:colOff>
      <xdr:row>103</xdr:row>
      <xdr:rowOff>89956</xdr:rowOff>
    </xdr:to>
    <xdr:sp macro="" textlink="">
      <xdr:nvSpPr>
        <xdr:cNvPr id="12" name="Flecha: hacia la izquierda 11">
          <a:extLst>
            <a:ext uri="{FF2B5EF4-FFF2-40B4-BE49-F238E27FC236}">
              <a16:creationId xmlns:a16="http://schemas.microsoft.com/office/drawing/2014/main" id="{4F8A26D7-BD69-43FC-95F8-F5BBFDB91DA3}"/>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118535</xdr:colOff>
      <xdr:row>344</xdr:row>
      <xdr:rowOff>245534</xdr:rowOff>
    </xdr:from>
    <xdr:to>
      <xdr:col>1</xdr:col>
      <xdr:colOff>277582</xdr:colOff>
      <xdr:row>345</xdr:row>
      <xdr:rowOff>185620</xdr:rowOff>
    </xdr:to>
    <xdr:sp macro="" textlink="">
      <xdr:nvSpPr>
        <xdr:cNvPr id="15" name="Flecha: hacia la izquierda 14">
          <a:extLst>
            <a:ext uri="{FF2B5EF4-FFF2-40B4-BE49-F238E27FC236}">
              <a16:creationId xmlns:a16="http://schemas.microsoft.com/office/drawing/2014/main" id="{F60D6A87-FB7E-4518-8600-2E31B4C26238}"/>
            </a:ext>
          </a:extLst>
        </xdr:cNvPr>
        <xdr:cNvSpPr/>
      </xdr:nvSpPr>
      <xdr:spPr>
        <a:xfrm rot="19492705">
          <a:off x="118535" y="11418993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143374</xdr:colOff>
      <xdr:row>3</xdr:row>
      <xdr:rowOff>186516</xdr:rowOff>
    </xdr:to>
    <xdr:pic>
      <xdr:nvPicPr>
        <xdr:cNvPr id="10" name="Imagen 9">
          <a:extLst>
            <a:ext uri="{FF2B5EF4-FFF2-40B4-BE49-F238E27FC236}">
              <a16:creationId xmlns:a16="http://schemas.microsoft.com/office/drawing/2014/main" id="{B032AEE6-D623-4D80-AAEC-76ACB215A0A0}"/>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11" name="CuadroTexto 10">
          <a:extLst>
            <a:ext uri="{FF2B5EF4-FFF2-40B4-BE49-F238E27FC236}">
              <a16:creationId xmlns:a16="http://schemas.microsoft.com/office/drawing/2014/main" id="{6879E2B3-F136-4FD2-82F8-E1A42C1D5253}"/>
            </a:ext>
          </a:extLst>
        </xdr:cNvPr>
        <xdr:cNvSpPr txBox="1"/>
      </xdr:nvSpPr>
      <xdr:spPr>
        <a:xfrm>
          <a:off x="4468167" y="682"/>
          <a:ext cx="5259917" cy="1093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85" name="Imagen 84">
          <a:extLst>
            <a:ext uri="{FF2B5EF4-FFF2-40B4-BE49-F238E27FC236}">
              <a16:creationId xmlns:a16="http://schemas.microsoft.com/office/drawing/2014/main" id="{BD478E7F-E47F-4DB1-8438-D49FD1CDD45A}"/>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86" name="CuadroTexto 85">
          <a:extLst>
            <a:ext uri="{FF2B5EF4-FFF2-40B4-BE49-F238E27FC236}">
              <a16:creationId xmlns:a16="http://schemas.microsoft.com/office/drawing/2014/main" id="{20A5852A-1017-4B23-931C-440CD9A68875}"/>
            </a:ext>
          </a:extLst>
        </xdr:cNvPr>
        <xdr:cNvSpPr txBox="1"/>
      </xdr:nvSpPr>
      <xdr:spPr>
        <a:xfrm>
          <a:off x="10699634" y="682"/>
          <a:ext cx="11472333" cy="1071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2" name="Flecha: hacia la izquierda 1">
          <a:extLst>
            <a:ext uri="{FF2B5EF4-FFF2-40B4-BE49-F238E27FC236}">
              <a16:creationId xmlns:a16="http://schemas.microsoft.com/office/drawing/2014/main" id="{80CFCFD6-F1BB-0BBB-F9E5-2FA37315A951}"/>
            </a:ext>
          </a:extLst>
        </xdr:cNvPr>
        <xdr:cNvSpPr/>
      </xdr:nvSpPr>
      <xdr:spPr>
        <a:xfrm rot="19492705">
          <a:off x="350344" y="30490948"/>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333644</xdr:colOff>
      <xdr:row>1</xdr:row>
      <xdr:rowOff>32288</xdr:rowOff>
    </xdr:from>
    <xdr:to>
      <xdr:col>4</xdr:col>
      <xdr:colOff>4660254</xdr:colOff>
      <xdr:row>4</xdr:row>
      <xdr:rowOff>10763</xdr:rowOff>
    </xdr:to>
    <xdr:sp macro="" textlink="">
      <xdr:nvSpPr>
        <xdr:cNvPr id="2" name="Rectángulo 1">
          <a:extLst>
            <a:ext uri="{FF2B5EF4-FFF2-40B4-BE49-F238E27FC236}">
              <a16:creationId xmlns:a16="http://schemas.microsoft.com/office/drawing/2014/main" id="{7092CB7C-246A-422E-A4E8-5566D327DFC7}"/>
            </a:ext>
          </a:extLst>
        </xdr:cNvPr>
        <xdr:cNvSpPr/>
      </xdr:nvSpPr>
      <xdr:spPr>
        <a:xfrm>
          <a:off x="333644" y="216438"/>
          <a:ext cx="14505660" cy="530925"/>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2400">
              <a:solidFill>
                <a:sysClr val="windowText" lastClr="000000"/>
              </a:solidFill>
            </a:rPr>
            <a:t>En la columna "TIPO" puede filtrar</a:t>
          </a:r>
          <a:r>
            <a:rPr lang="es-CO" sz="2400" baseline="0">
              <a:solidFill>
                <a:sysClr val="windowText" lastClr="000000"/>
              </a:solidFill>
            </a:rPr>
            <a:t> por tipo de proyecto, para consultar los rubros habilitados en cada caso.</a:t>
          </a:r>
        </a:p>
        <a:p>
          <a:pPr algn="l"/>
          <a:endParaRPr lang="es-CO" sz="2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8B110F31-FEA0-442E-8664-F5131F443288}"/>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4</xdr:col>
      <xdr:colOff>2402949</xdr:colOff>
      <xdr:row>0</xdr:row>
      <xdr:rowOff>0</xdr:rowOff>
    </xdr:from>
    <xdr:to>
      <xdr:col>7</xdr:col>
      <xdr:colOff>1905001</xdr:colOff>
      <xdr:row>4</xdr:row>
      <xdr:rowOff>204157</xdr:rowOff>
    </xdr:to>
    <xdr:sp macro="" textlink="">
      <xdr:nvSpPr>
        <xdr:cNvPr id="3" name="CuadroTexto 2">
          <a:extLst>
            <a:ext uri="{FF2B5EF4-FFF2-40B4-BE49-F238E27FC236}">
              <a16:creationId xmlns:a16="http://schemas.microsoft.com/office/drawing/2014/main" id="{85B3C4ED-66D8-462E-A712-67CE0A3FB1B4}"/>
            </a:ext>
          </a:extLst>
        </xdr:cNvPr>
        <xdr:cNvSpPr txBox="1"/>
      </xdr:nvSpPr>
      <xdr:spPr>
        <a:xfrm>
          <a:off x="7210806" y="0"/>
          <a:ext cx="7562664" cy="1059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142329</xdr:colOff>
      <xdr:row>59</xdr:row>
      <xdr:rowOff>525517</xdr:rowOff>
    </xdr:from>
    <xdr:to>
      <xdr:col>3</xdr:col>
      <xdr:colOff>1926898</xdr:colOff>
      <xdr:row>61</xdr:row>
      <xdr:rowOff>405085</xdr:rowOff>
    </xdr:to>
    <xdr:sp macro="" textlink="">
      <xdr:nvSpPr>
        <xdr:cNvPr id="4" name="Flecha: hacia la izquierda 3">
          <a:extLst>
            <a:ext uri="{FF2B5EF4-FFF2-40B4-BE49-F238E27FC236}">
              <a16:creationId xmlns:a16="http://schemas.microsoft.com/office/drawing/2014/main" id="{FAD720FF-884F-4B9F-8C27-D913E05B9F59}"/>
            </a:ext>
          </a:extLst>
        </xdr:cNvPr>
        <xdr:cNvSpPr/>
      </xdr:nvSpPr>
      <xdr:spPr>
        <a:xfrm rot="19661692">
          <a:off x="273708" y="30469051"/>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0009939-802C-415B-BD23-E9BAC8158ABD}" name="Tabla_Tipos_de_proponente" displayName="Tabla_Tipos_de_proponente" ref="D5:D12" totalsRowShown="0" headerRowDxfId="4551" dataDxfId="4550">
  <autoFilter ref="D5:D12" xr:uid="{80009939-802C-415B-BD23-E9BAC8158ABD}"/>
  <tableColumns count="1">
    <tableColumn id="1" xr3:uid="{528F2F55-309D-42D2-9DBD-3FCFDA4DA3E9}" name="Tipos_de_proponente" dataDxfId="4549"/>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6F13EEB-32BC-4251-B4D7-ACCDC8C2026B}" name="Tabla_Boyacá" displayName="Tabla_Boyacá" ref="L32:L156" totalsRowShown="0" headerRowDxfId="4524" dataDxfId="4523">
  <autoFilter ref="L32:L156" xr:uid="{D6F13EEB-32BC-4251-B4D7-ACCDC8C2026B}"/>
  <tableColumns count="1">
    <tableColumn id="1" xr3:uid="{596F3636-61D8-4E0D-985B-2F57D190D18D}" name="Boyacá" dataDxfId="4522"/>
  </tableColumns>
  <tableStyleInfo name="TableStyleLight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200C537-7C3B-42BA-A2C0-0286192D5B31}" name="Tabla_Corporación_de_turismo_o_fondo_mixto_regional_de_turismo_Categoría_3.2_Diseño_de_marca_o_conceptualización_de_estrategias_promocionales" displayName="Tabla_Corporación_de_turismo_o_fondo_mixto_regional_de_turismo_Categoría_3.2_Diseño_de_marca_o_conceptualización_de_estrategias_promocionales" ref="G334:G335" totalsRowShown="0" headerRowDxfId="4257" dataDxfId="4256">
  <autoFilter ref="G334:G335" xr:uid="{B200C537-7C3B-42BA-A2C0-0286192D5B31}"/>
  <tableColumns count="1">
    <tableColumn id="1" xr3:uid="{41895EB2-9B3E-44F5-BF4A-19D79E30C3D5}" name="Corporación_de_turismo_o_fondo_mixto_regional_de_turismo_Categoría_3.2_Diseño_de_marca_o_conceptualización_de_estrategias_promocionales" dataDxfId="4255"/>
  </tableColumns>
  <tableStyleInfo name="TableStyleLight2" showFirstColumn="0" showLastColumn="0" showRowStripes="1" showColumnStripes="0"/>
</table>
</file>

<file path=xl/tables/table10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0" xr:uid="{42C89876-9300-49A7-8CB5-D7A5B36BDFF8}" name="Tabla1070" displayName="Tabla1070" ref="G756:G772" totalsRowShown="0" headerRowDxfId="826" dataDxfId="825">
  <autoFilter ref="G756:G772" xr:uid="{42C89876-9300-49A7-8CB5-D7A5B36BDFF8}"/>
  <tableColumns count="1">
    <tableColumn id="1" xr3:uid="{59606D9B-8771-457A-8F8B-94A2F758316E}" name="Profesionales_USO_EXCLUSIVO_MINCIT" dataDxfId="824"/>
  </tableColumns>
  <tableStyleInfo name="TableStyleLight2" showFirstColumn="0" showLastColumn="0" showRowStripes="1" showColumnStripes="0"/>
</table>
</file>

<file path=xl/tables/table10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1" xr:uid="{754838A8-16E2-41B8-B875-D19E0B6C6D92}" name="Tabla1071" displayName="Tabla1071" ref="H756:H757" totalsRowShown="0" headerRowDxfId="823" dataDxfId="822">
  <autoFilter ref="H756:H757" xr:uid="{754838A8-16E2-41B8-B875-D19E0B6C6D92}"/>
  <tableColumns count="1">
    <tableColumn id="1" xr3:uid="{F293DB86-466A-4A7D-869D-C21603711A1F}" name="Capacitador" dataDxfId="821"/>
  </tableColumns>
  <tableStyleInfo name="TableStyleLight2" showFirstColumn="0" showLastColumn="0" showRowStripes="1" showColumnStripes="0"/>
</table>
</file>

<file path=xl/tables/table10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2" xr:uid="{B40556C1-2F02-45C6-9223-58F63087B38D}" name="Tabla1072" displayName="Tabla1072" ref="I756:I757" totalsRowShown="0" headerRowDxfId="820" dataDxfId="819">
  <autoFilter ref="I756:I757" xr:uid="{B40556C1-2F02-45C6-9223-58F63087B38D}"/>
  <tableColumns count="1">
    <tableColumn id="1" xr3:uid="{046BB84D-D685-423A-A124-5A4D37405ED3}" name="Conferencista" dataDxfId="818"/>
  </tableColumns>
  <tableStyleInfo name="TableStyleLight2" showFirstColumn="0" showLastColumn="0" showRowStripes="1" showColumnStripes="0"/>
</table>
</file>

<file path=xl/tables/table10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3" xr:uid="{F3D451C5-BCF8-4F84-8AA6-528B13BFF581}" name="Tabla1073" displayName="Tabla1073" ref="J756:J770" totalsRowShown="0" headerRowDxfId="817" dataDxfId="816">
  <autoFilter ref="J756:J770" xr:uid="{F3D451C5-BCF8-4F84-8AA6-528B13BFF581}"/>
  <tableColumns count="1">
    <tableColumn id="1" xr3:uid="{92C15ECB-29A1-4AE5-AF00-A2357CE75552}" name="Consultoría" dataDxfId="815"/>
  </tableColumns>
  <tableStyleInfo name="TableStyleLight2" showFirstColumn="0" showLastColumn="0" showRowStripes="1" showColumnStripes="0"/>
</table>
</file>

<file path=xl/tables/table10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4" xr:uid="{70E97FF7-8783-44A4-8720-FBADD3202017}" name="Tabla1074" displayName="Tabla1074" ref="K756:K762" totalsRowShown="0" headerRowDxfId="814" dataDxfId="813">
  <autoFilter ref="K756:K762" xr:uid="{70E97FF7-8783-44A4-8720-FBADD3202017}"/>
  <tableColumns count="1">
    <tableColumn id="1" xr3:uid="{E58D1665-0F31-4E00-BF40-97BDB6B6F141}" name="Alimentación" dataDxfId="812"/>
  </tableColumns>
  <tableStyleInfo name="TableStyleLight2" showFirstColumn="0" showLastColumn="0" showRowStripes="1" showColumnStripes="0"/>
</table>
</file>

<file path=xl/tables/table10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2" xr:uid="{10AD3707-D8C0-40D7-BE78-BB9970FC2758}" name="Tabla902" displayName="Tabla902" ref="L756:L759" totalsRowShown="0" headerRowDxfId="811" dataDxfId="810">
  <autoFilter ref="L756:L759" xr:uid="{10AD3707-D8C0-40D7-BE78-BB9970FC2758}"/>
  <tableColumns count="1">
    <tableColumn id="1" xr3:uid="{42CE6247-5A99-4B5E-A72C-E03E709C1124}" name="Alquiler_de_baños_y_servicio_de_aseo_portátiles" dataDxfId="809"/>
  </tableColumns>
  <tableStyleInfo name="TableStyleLight2" showFirstColumn="0" showLastColumn="0" showRowStripes="1" showColumnStripes="0"/>
</table>
</file>

<file path=xl/tables/table10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6" xr:uid="{E2BF7C22-FDE0-495E-BA35-5E3E5AF03D74}" name="Tabla1076" displayName="Tabla1076" ref="M756:M759" totalsRowShown="0" headerRowDxfId="808" dataDxfId="807">
  <autoFilter ref="M756:M759" xr:uid="{E2BF7C22-FDE0-495E-BA35-5E3E5AF03D74}"/>
  <tableColumns count="1">
    <tableColumn id="1" xr3:uid="{334271ED-C209-4A6F-8690-6F66C8981930}" name="Alquiler_de_equipos_técnicos" dataDxfId="806"/>
  </tableColumns>
  <tableStyleInfo name="TableStyleLight2" showFirstColumn="0" showLastColumn="0" showRowStripes="1" showColumnStripes="0"/>
</table>
</file>

<file path=xl/tables/table10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7" xr:uid="{51A667CC-14B0-4930-B3BB-A1FB9D491675}" name="Tabla1077" displayName="Tabla1077" ref="N756:N760" totalsRowShown="0" headerRowDxfId="805" dataDxfId="804">
  <autoFilter ref="N756:N760" xr:uid="{51A667CC-14B0-4930-B3BB-A1FB9D491675}"/>
  <tableColumns count="1">
    <tableColumn id="1" xr3:uid="{E86C5FC7-113D-4907-9DB8-1912C00C651D}" name="Alquiler_de_espacios" dataDxfId="803"/>
  </tableColumns>
  <tableStyleInfo name="TableStyleLight2" showFirstColumn="0" showLastColumn="0" showRowStripes="1" showColumnStripes="0"/>
</table>
</file>

<file path=xl/tables/table10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8" xr:uid="{D131045D-EC3C-40BA-B418-CC63A3C0128F}" name="Tabla1078" displayName="Tabla1078" ref="O756:O758" totalsRowShown="0" headerRowDxfId="802" dataDxfId="801">
  <autoFilter ref="O756:O758" xr:uid="{D131045D-EC3C-40BA-B418-CC63A3C0128F}"/>
  <tableColumns count="1">
    <tableColumn id="1" xr3:uid="{D17D1F09-C3BD-4A21-91A6-2F46C63E6F12}" name="Alquiler_de_implementos_de_cocina" dataDxfId="800"/>
  </tableColumns>
  <tableStyleInfo name="TableStyleLight2" showFirstColumn="0" showLastColumn="0" showRowStripes="1" showColumnStripes="0"/>
</table>
</file>

<file path=xl/tables/table10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9" xr:uid="{2CDA8259-78B2-4E44-992A-DF292255DFD1}" name="Tabla1079" displayName="Tabla1079" ref="P756:P762" totalsRowShown="0" headerRowDxfId="799" dataDxfId="798">
  <autoFilter ref="P756:P762" xr:uid="{2CDA8259-78B2-4E44-992A-DF292255DFD1}"/>
  <tableColumns count="1">
    <tableColumn id="1" xr3:uid="{EE6681F5-E46A-4D3B-A28C-C93AE22A47DF}" name="Alquiler_de_mobiliario" dataDxfId="797"/>
  </tableColumns>
  <tableStyleInfo name="TableStyleLight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646DFAF5-E2B0-496B-9BD0-A3D258F5A3C4}" name="Tabla_Corporación_de_turismo_o_fondo_mixto_regional_de_turismo_Categoría_3.3_Organización_y_participación_en_eventos_turísticos_o_promocionales_nacionales_y_regionales" displayName="Tabla_Corporación_de_turismo_o_fondo_mixto_regional_de_turismo_Categoría_3.3_Organización_y_participación_en_eventos_turísticos_o_promocionales_nacionales_y_regionales" ref="G340:G342" totalsRowShown="0" headerRowDxfId="4254" dataDxfId="4253">
  <autoFilter ref="G340:G342" xr:uid="{646DFAF5-E2B0-496B-9BD0-A3D258F5A3C4}"/>
  <tableColumns count="1">
    <tableColumn id="1" xr3:uid="{3FA2C50C-CC26-4F92-BFF0-B2D9327810E2}" name="Corporación_de_turismo_o_fondo_mixto_regional_de_turismo_Categoría_3.3_Organización_y_participación_en_eventos_turísticos_o_promocionales_nacionales_y_regionales" dataDxfId="4252"/>
  </tableColumns>
  <tableStyleInfo name="TableStyleLight2" showFirstColumn="0" showLastColumn="0" showRowStripes="1" showColumnStripes="0"/>
</table>
</file>

<file path=xl/tables/table10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0" xr:uid="{90D85170-0EA0-47E0-89A5-D0463A687CAA}" name="Tabla1080" displayName="Tabla1080" ref="Q756:Q760" totalsRowShown="0" headerRowDxfId="796" dataDxfId="795">
  <autoFilter ref="Q756:Q760" xr:uid="{90D85170-0EA0-47E0-89A5-D0463A687CAA}"/>
  <tableColumns count="1">
    <tableColumn id="1" xr3:uid="{D2AC902A-8D56-4090-8085-5148F783570E}" name="Alquiler_de_producción" dataDxfId="794"/>
  </tableColumns>
  <tableStyleInfo name="TableStyleLight2" showFirstColumn="0" showLastColumn="0" showRowStripes="1" showColumnStripes="0"/>
</table>
</file>

<file path=xl/tables/table10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1" xr:uid="{417A8AFA-F46B-4AD8-BAE9-B833DD113F89}" name="Tabla1081" displayName="Tabla1081" ref="R756:R758" totalsRowShown="0" headerRowDxfId="793" dataDxfId="792">
  <autoFilter ref="R756:R758" xr:uid="{417A8AFA-F46B-4AD8-BAE9-B833DD113F89}"/>
  <tableColumns count="1">
    <tableColumn id="1" xr3:uid="{CB8EAF38-9CBD-404B-ADFE-8808171B4CB5}" name="Iluminación_profesional" dataDxfId="791"/>
  </tableColumns>
  <tableStyleInfo name="TableStyleLight2" showFirstColumn="0" showLastColumn="0" showRowStripes="1" showColumnStripes="0"/>
</table>
</file>

<file path=xl/tables/table10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2" xr:uid="{C25760EC-60F0-4244-ADDE-7C372A404617}" name="Tabla1082" displayName="Tabla1082" ref="S756:S757" totalsRowShown="0" headerRowDxfId="790">
  <autoFilter ref="S756:S757" xr:uid="{C25760EC-60F0-4244-ADDE-7C372A404617}"/>
  <tableColumns count="1">
    <tableColumn id="1" xr3:uid="{2DBFC5B9-1840-4196-9619-2403B5FC7FA5}" name="Papelería"/>
  </tableColumns>
  <tableStyleInfo name="TableStyleLight2" showFirstColumn="0" showLastColumn="0" showRowStripes="1" showColumnStripes="0"/>
</table>
</file>

<file path=xl/tables/table10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3" xr:uid="{1B813B53-4A59-4E52-B5D8-21045BF96340}" name="Tabla1083" displayName="Tabla1083" ref="T756:T760" totalsRowShown="0" headerRowDxfId="789" dataDxfId="788">
  <autoFilter ref="T756:T760" xr:uid="{1B813B53-4A59-4E52-B5D8-21045BF96340}"/>
  <tableColumns count="1">
    <tableColumn id="1" xr3:uid="{312EA7F0-34AD-40EC-8500-130B170D75E3}" name="Personal" dataDxfId="787"/>
  </tableColumns>
  <tableStyleInfo name="TableStyleLight2" showFirstColumn="0" showLastColumn="0" showRowStripes="1" showColumnStripes="0"/>
</table>
</file>

<file path=xl/tables/table10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4" xr:uid="{263A6DC2-16AF-486D-8F2B-6A3E54742F6D}" name="Tabla1084" displayName="Tabla1084" ref="U756:U758" totalsRowShown="0" headerRowDxfId="786" dataDxfId="785">
  <autoFilter ref="U756:U758" xr:uid="{263A6DC2-16AF-486D-8F2B-6A3E54742F6D}"/>
  <tableColumns count="1">
    <tableColumn id="1" xr3:uid="{B53A70D4-8EA0-437B-83AF-A2D4B7E9190B}" name="Plataforma_digital" dataDxfId="784"/>
  </tableColumns>
  <tableStyleInfo name="TableStyleLight2" showFirstColumn="0" showLastColumn="0" showRowStripes="1" showColumnStripes="0"/>
</table>
</file>

<file path=xl/tables/table10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5" xr:uid="{AB790851-0EB1-442F-AD71-14CC93F92DAA}" name="Tabla1085" displayName="Tabla1085" ref="V756:V758" totalsRowShown="0" headerRowDxfId="783" dataDxfId="782">
  <autoFilter ref="V756:V758" xr:uid="{AB790851-0EB1-442F-AD71-14CC93F92DAA}"/>
  <tableColumns count="1">
    <tableColumn id="1" xr3:uid="{F0624873-EEDD-4197-B996-B4CFAB6DE6B7}" name="Producción_y_técnica" dataDxfId="781"/>
  </tableColumns>
  <tableStyleInfo name="TableStyleLight2" showFirstColumn="0" showLastColumn="0" showRowStripes="1" showColumnStripes="0"/>
</table>
</file>

<file path=xl/tables/table10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6" xr:uid="{D60FA34B-92A9-4BF5-9538-04B2BE2F151E}" name="Tabla1086" displayName="Tabla1086" ref="W756:W758" totalsRowShown="0" headerRowDxfId="780" dataDxfId="779">
  <autoFilter ref="W756:W758" xr:uid="{D60FA34B-92A9-4BF5-9538-04B2BE2F151E}"/>
  <tableColumns count="1">
    <tableColumn id="1" xr3:uid="{B32AE855-AA62-4BD2-99DF-F1C1AED0862A}" name="Salud" dataDxfId="778"/>
  </tableColumns>
  <tableStyleInfo name="TableStyleLight2" showFirstColumn="0" showLastColumn="0" showRowStripes="1" showColumnStripes="0"/>
</table>
</file>

<file path=xl/tables/table10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7" xr:uid="{23E781F6-4B17-4949-9826-0AC6873066C7}" name="Tabla1087" displayName="Tabla1087" ref="X756:X758" totalsRowShown="0" headerRowDxfId="777" dataDxfId="776">
  <autoFilter ref="X756:X758" xr:uid="{23E781F6-4B17-4949-9826-0AC6873066C7}"/>
  <tableColumns count="1">
    <tableColumn id="1" xr3:uid="{2A410F95-8F7C-48E5-AF8F-3E3139690D6B}" name="Servicios_digitales" dataDxfId="775"/>
  </tableColumns>
  <tableStyleInfo name="TableStyleLight2" showFirstColumn="0" showLastColumn="0" showRowStripes="1" showColumnStripes="0"/>
</table>
</file>

<file path=xl/tables/table10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8" xr:uid="{99AD0C8F-D1CD-4B4A-A0A0-787FC45388EF}" name="Tabla1088" displayName="Tabla1088" ref="Y756:Y760" totalsRowShown="0" headerRowDxfId="774" dataDxfId="773">
  <autoFilter ref="Y756:Y760" xr:uid="{99AD0C8F-D1CD-4B4A-A0A0-787FC45388EF}"/>
  <tableColumns count="1">
    <tableColumn id="1" xr3:uid="{25843D8F-1D48-4835-A916-83EB5BF41326}" name="Servicios_en_línea_y_transmisión" dataDxfId="772"/>
  </tableColumns>
  <tableStyleInfo name="TableStyleLight2" showFirstColumn="0" showLastColumn="0" showRowStripes="1" showColumnStripes="0"/>
</table>
</file>

<file path=xl/tables/table10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9" xr:uid="{1257064F-20F5-4FB7-80CD-0B517EBDD59E}" name="Tabla1089" displayName="Tabla1089" ref="Z756:Z758" totalsRowShown="0" headerRowDxfId="771" dataDxfId="770">
  <autoFilter ref="Z756:Z758" xr:uid="{1257064F-20F5-4FB7-80CD-0B517EBDD59E}"/>
  <tableColumns count="1">
    <tableColumn id="1" xr3:uid="{573AE514-EC94-424C-92B3-CABCE135C840}" name="Sonido_profesional" dataDxfId="769"/>
  </tableColumns>
  <tableStyleInfo name="TableStyleLight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AF7B4FD3-7685-4BDC-A911-A0310E16AE80}" name="Tabla_Corporación_de_turismo_o_fondo_mixto_regional_de_turismo_Categoría_3.4_Estrategias_para_la_promoción_de_atractivos_rutas_experiencias_y_o_destinos_a_nivel_nacional_y_regional" displayName="Tabla_Corporación_de_turismo_o_fondo_mixto_regional_de_turismo_Categoría_3.4_Estrategias_para_la_promoción_de_atractivos_rutas_experiencias_y_o_destinos_a_nivel_nacional_y_regional" ref="G348:G353" totalsRowShown="0" headerRowDxfId="4251" dataDxfId="4250">
  <autoFilter ref="G348:G353" xr:uid="{AF7B4FD3-7685-4BDC-A911-A0310E16AE80}"/>
  <tableColumns count="1">
    <tableColumn id="1" xr3:uid="{F17E7F1E-1E30-4E6D-81A0-57707408BBE3}" name="Corporación_de_turismo_o_fondo_mixto_regional_de_turismo_Categoría_3.4_Estrategias_para_la_promoción_de_atractivos_rutas_experiencias_y_o_destinos_a_nivel_nacional_y_regional" dataDxfId="4249"/>
  </tableColumns>
  <tableStyleInfo name="TableStyleLight2" showFirstColumn="0" showLastColumn="0" showRowStripes="1" showColumnStripes="0"/>
</table>
</file>

<file path=xl/tables/table10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0" xr:uid="{9EB58975-7E34-4AD7-AEEF-5D2609851198}" name="Tabla1090" displayName="Tabla1090" ref="AA756:AA760" totalsRowShown="0" headerRowDxfId="768" dataDxfId="767">
  <autoFilter ref="AA756:AA760" xr:uid="{9EB58975-7E34-4AD7-AEEF-5D2609851198}"/>
  <tableColumns count="1">
    <tableColumn id="1" xr3:uid="{04E0AC63-5176-4C6A-B43E-B24CAECA41DD}" name="Stand" dataDxfId="766"/>
  </tableColumns>
  <tableStyleInfo name="TableStyleLight2" showFirstColumn="0" showLastColumn="0" showRowStripes="1" showColumnStripes="0"/>
</table>
</file>

<file path=xl/tables/table10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2" xr:uid="{9BDCF1A9-A55A-410A-969D-E1D0859D9B47}" name="Tabla1092" displayName="Tabla1092" ref="AB756:AB758" totalsRowShown="0" headerRowDxfId="765">
  <autoFilter ref="AB756:AB758" xr:uid="{9BDCF1A9-A55A-410A-969D-E1D0859D9B47}"/>
  <tableColumns count="1">
    <tableColumn id="1" xr3:uid="{FE29DE03-2695-4AB4-9115-5E27DD7E010A}" name="Traducción_simultanea"/>
  </tableColumns>
  <tableStyleInfo name="TableStyleLight2" showFirstColumn="0" showLastColumn="0" showRowStripes="1" showColumnStripes="0"/>
</table>
</file>

<file path=xl/tables/table10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3" xr:uid="{E8AB9E8F-DB9D-4840-B31D-D0D466F6979B}" name="Tabla1093" displayName="Tabla1093" ref="AC756:AC757" totalsRowShown="0" headerRowDxfId="764" dataDxfId="763">
  <autoFilter ref="AC756:AC757" xr:uid="{E8AB9E8F-DB9D-4840-B31D-D0D466F6979B}"/>
  <tableColumns count="1">
    <tableColumn id="1" xr3:uid="{D721CF6F-75B6-4E62-B1A7-2FF693E6EE93}" name="Transporte_de_equipos" dataDxfId="762"/>
  </tableColumns>
  <tableStyleInfo name="TableStyleLight2" showFirstColumn="0" showLastColumn="0" showRowStripes="1" showColumnStripes="0"/>
</table>
</file>

<file path=xl/tables/table10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4" xr:uid="{1FFF17DD-6B4F-431A-9243-3023C234CB94}" name="Tabla1094" displayName="Tabla1094" ref="AD756:AD758" totalsRowShown="0" headerRowDxfId="761">
  <autoFilter ref="AD756:AD758" xr:uid="{1FFF17DD-6B4F-431A-9243-3023C234CB94}"/>
  <tableColumns count="1">
    <tableColumn id="1" xr3:uid="{87D624D2-EE09-4072-A780-399AEAA1D6C0}" name="Video"/>
  </tableColumns>
  <tableStyleInfo name="TableStyleLight2" showFirstColumn="0" showLastColumn="0" showRowStripes="1" showColumnStripes="0"/>
</table>
</file>

<file path=xl/tables/table10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6" xr:uid="{D9024769-0B2C-48E7-8EB9-F627F5902AB4}" name="Tabla1096" displayName="Tabla1096" ref="AG756:AG764" totalsRowShown="0" headerRowDxfId="760" dataDxfId="759">
  <autoFilter ref="AG756:AG764" xr:uid="{D9024769-0B2C-48E7-8EB9-F627F5902AB4}"/>
  <tableColumns count="1">
    <tableColumn id="1" xr3:uid="{5B553042-540A-4036-B039-3A82A7337255}" name="Diseño_de_material_técnico" dataDxfId="758"/>
  </tableColumns>
  <tableStyleInfo name="TableStyleLight2" showFirstColumn="0" showLastColumn="0" showRowStripes="1" showColumnStripes="0"/>
</table>
</file>

<file path=xl/tables/table10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7" xr:uid="{5E619ED6-0FB8-4389-9F83-E0220B3C2D6F}" name="Tabla1097" displayName="Tabla1097" ref="AH756:AH760" totalsRowShown="0" headerRowDxfId="757" dataDxfId="756">
  <autoFilter ref="AH756:AH760" xr:uid="{5E619ED6-0FB8-4389-9F83-E0220B3C2D6F}"/>
  <tableColumns count="1">
    <tableColumn id="1" xr3:uid="{1F9F445B-090B-4456-B9E9-2C1A8D680CDD}" name="Producción_limitada_de_material_" dataDxfId="755"/>
  </tableColumns>
  <tableStyleInfo name="TableStyleLight2" showFirstColumn="0" showLastColumn="0" showRowStripes="1" showColumnStripes="0"/>
</table>
</file>

<file path=xl/tables/table10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8" xr:uid="{3906B551-7A7B-4828-AEC3-E9E2F9CCF03A}" name="Tabla1098" displayName="Tabla1098" ref="AI756:AI758" totalsRowShown="0" headerRowDxfId="754">
  <autoFilter ref="AI756:AI758" xr:uid="{3906B551-7A7B-4828-AEC3-E9E2F9CCF03A}"/>
  <tableColumns count="1">
    <tableColumn id="1" xr3:uid="{514ECD92-3558-4A1F-A788-83B0F742B110}" name="Producción_limitada_de_piezas_digitales"/>
  </tableColumns>
  <tableStyleInfo name="TableStyleLight2" showFirstColumn="0" showLastColumn="0" showRowStripes="1" showColumnStripes="0"/>
</table>
</file>

<file path=xl/tables/table10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9" xr:uid="{ED9E3971-27E0-467C-AEDA-EE147039E3C7}" name="Tabla1099" displayName="Tabla1099" ref="AJ756:AJ757" totalsRowShown="0" headerRowDxfId="753" dataDxfId="752">
  <autoFilter ref="AJ756:AJ757" xr:uid="{ED9E3971-27E0-467C-AEDA-EE147039E3C7}"/>
  <tableColumns count="1">
    <tableColumn id="1" xr3:uid="{BD90570D-D78E-4C33-A119-9EF65F60CEA5}" name="Producción_de_piezas_impresas" dataDxfId="751"/>
  </tableColumns>
  <tableStyleInfo name="TableStyleLight2" showFirstColumn="0" showLastColumn="0" showRowStripes="1" showColumnStripes="0"/>
</table>
</file>

<file path=xl/tables/table10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0" xr:uid="{9974F6BF-4737-426B-9714-0EC4AA9F67D3}" name="Tabla1100" displayName="Tabla1100" ref="AK756:AK762" totalsRowShown="0" headerRowDxfId="750" dataDxfId="749">
  <autoFilter ref="AK756:AK762" xr:uid="{9974F6BF-4737-426B-9714-0EC4AA9F67D3}"/>
  <tableColumns count="1">
    <tableColumn id="1" xr3:uid="{39C2D1EE-58AA-42A6-9548-66C07434CA65}" name="Producción_de_piezas_digitales" dataDxfId="748"/>
  </tableColumns>
  <tableStyleInfo name="TableStyleLight2" showFirstColumn="0" showLastColumn="0" showRowStripes="1" showColumnStripes="0"/>
</table>
</file>

<file path=xl/tables/table10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1" xr:uid="{12145EDB-F47B-4932-930E-73457E796899}" name="Tabla1101" displayName="Tabla1101" ref="AL756:AL761" totalsRowShown="0" headerRowDxfId="747" dataDxfId="746">
  <autoFilter ref="AL756:AL761" xr:uid="{12145EDB-F47B-4932-930E-73457E796899}"/>
  <tableColumns count="1">
    <tableColumn id="1" xr3:uid="{5E031509-D6A2-47FE-ADAA-67FCB4AA80EA}" name="Distribución" dataDxfId="745"/>
  </tableColumns>
  <tableStyleInfo name="TableStyleLight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E2C1C2A-753F-4E8C-8307-B1530B1CAA01}" name="Tabla_Corporación_de_turismo_o_fondo_mixto_regional_de_turismo_Categoría_3.5_Estrategias_para_la_promoción_de_atractivos_productos__rutas_experiencias_y_o_destinos_colombianos_a_nivel_internacional" displayName="Tabla_Corporación_de_turismo_o_fondo_mixto_regional_de_turismo_Categoría_3.5_Estrategias_para_la_promoción_de_atractivos_productos__rutas_experiencias_y_o_destinos_colombianos_a_nivel_internacional" ref="G358:G359" totalsRowShown="0" headerRowDxfId="4248" dataDxfId="4247">
  <autoFilter ref="G358:G359" xr:uid="{0E2C1C2A-753F-4E8C-8307-B1530B1CAA01}"/>
  <tableColumns count="1">
    <tableColumn id="1" xr3:uid="{D3247CDC-FDB7-4A86-844D-2D113DE918CC}" name="Corporación_de_turismo_o_fondo_mixto_regional_de_turismo_Categoría_3.5_Estrategias_para_la_promoción_de_atractivos_productos__rutas_experiencias_y_o_destinos_colombianos_a_nivel_internacional" dataDxfId="4246"/>
  </tableColumns>
  <tableStyleInfo name="TableStyleLight2" showFirstColumn="0" showLastColumn="0" showRowStripes="1" showColumnStripes="0"/>
</table>
</file>

<file path=xl/tables/table10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2" xr:uid="{D9A4462D-77A4-4073-A795-0B2D9F57A6F8}" name="Tabla1102" displayName="Tabla1102" ref="AM756:AM762" totalsRowShown="0" headerRowDxfId="744" dataDxfId="743">
  <autoFilter ref="AM756:AM762" xr:uid="{D9A4462D-77A4-4073-A795-0B2D9F57A6F8}"/>
  <tableColumns count="1">
    <tableColumn id="1" xr3:uid="{4D5920EA-16A1-4832-A253-CCB7DEC1841C}" name="ATL" dataDxfId="742"/>
  </tableColumns>
  <tableStyleInfo name="TableStyleLight2" showFirstColumn="0" showLastColumn="0" showRowStripes="1" showColumnStripes="0"/>
</table>
</file>

<file path=xl/tables/table10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3" xr:uid="{747C2211-5EB5-4668-BB9D-6395E5F5B65A}" name="Tabla1103" displayName="Tabla1103" ref="AN756:AN760" totalsRowShown="0" headerRowDxfId="741" dataDxfId="740">
  <autoFilter ref="AN756:AN760" xr:uid="{747C2211-5EB5-4668-BB9D-6395E5F5B65A}"/>
  <tableColumns count="1">
    <tableColumn id="1" xr3:uid="{48B79638-83B7-4395-A71A-44A5D39CEB18}" name="BTL" dataDxfId="739"/>
  </tableColumns>
  <tableStyleInfo name="TableStyleLight2" showFirstColumn="0" showLastColumn="0" showRowStripes="1" showColumnStripes="0"/>
</table>
</file>

<file path=xl/tables/table10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4" xr:uid="{FB56741E-CD51-44CB-8CF2-66AC50069397}" name="Tabla1104" displayName="Tabla1104" ref="AO756:AO759" totalsRowShown="0" headerRowDxfId="738" dataDxfId="737">
  <autoFilter ref="AO756:AO759" xr:uid="{FB56741E-CD51-44CB-8CF2-66AC50069397}"/>
  <tableColumns count="1">
    <tableColumn id="1" xr3:uid="{96A23E25-8E90-4091-B47B-2CBF241F47CE}" name="Software" dataDxfId="736"/>
  </tableColumns>
  <tableStyleInfo name="TableStyleLight2" showFirstColumn="0" showLastColumn="0" showRowStripes="1" showColumnStripes="0"/>
</table>
</file>

<file path=xl/tables/table10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5" xr:uid="{6DB3F1F8-17D3-41F4-B591-C4CEA39F670F}" name="Tabla1105" displayName="Tabla1105" ref="AP756:AP757" totalsRowShown="0" headerRowDxfId="735" dataDxfId="734">
  <autoFilter ref="AP756:AP757" xr:uid="{6DB3F1F8-17D3-41F4-B591-C4CEA39F670F}"/>
  <tableColumns count="1">
    <tableColumn id="1" xr3:uid="{E9FBDB00-5158-404D-BA3E-CB217C5E5E3C}" name="Páginas_Web" dataDxfId="733"/>
  </tableColumns>
  <tableStyleInfo name="TableStyleLight2" showFirstColumn="0" showLastColumn="0" showRowStripes="1" showColumnStripes="0"/>
</table>
</file>

<file path=xl/tables/table10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6" xr:uid="{36EFB3A4-FA22-458F-B77D-96AA4F86B827}" name="Tabla1106" displayName="Tabla1106" ref="AQ756:AQ773" totalsRowShown="0" headerRowDxfId="732" dataDxfId="731">
  <autoFilter ref="AQ756:AQ773" xr:uid="{36EFB3A4-FA22-458F-B77D-96AA4F86B827}"/>
  <tableColumns count="1">
    <tableColumn id="1" xr3:uid="{ACF7D33B-B164-444F-AD38-98C3F4F6841A}" name="G1._Eventos_Nacionales" dataDxfId="730"/>
  </tableColumns>
  <tableStyleInfo name="TableStyleLight2" showFirstColumn="0" showLastColumn="0" showRowStripes="1" showColumnStripes="0"/>
</table>
</file>

<file path=xl/tables/table10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7" xr:uid="{20542C35-6046-4DE2-AEB5-01B4FACF624D}" name="Tabla1107" displayName="Tabla1107" ref="AR756:AR769" totalsRowShown="0" headerRowDxfId="729" dataDxfId="728">
  <autoFilter ref="AR756:AR769" xr:uid="{20542C35-6046-4DE2-AEB5-01B4FACF624D}"/>
  <tableColumns count="1">
    <tableColumn id="1" xr3:uid="{2A69DD6B-6C60-45B8-B513-BAB72019C98F}" name="G2._Eventos_en_el_exterior" dataDxfId="727"/>
  </tableColumns>
  <tableStyleInfo name="TableStyleLight2" showFirstColumn="0" showLastColumn="0" showRowStripes="1" showColumnStripes="0"/>
</table>
</file>

<file path=xl/tables/table10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8" xr:uid="{DD965028-60F9-43DA-8EB9-9E255910432F}" name="Tabla1108" displayName="Tabla1108" ref="AS756:AS770" totalsRowShown="0" headerRowDxfId="726" dataDxfId="725">
  <autoFilter ref="AS756:AS770" xr:uid="{DD965028-60F9-43DA-8EB9-9E255910432F}"/>
  <tableColumns count="1">
    <tableColumn id="1" xr3:uid="{6D691B4D-3DC6-4BFA-996C-764CFD9268B1}" name="G3._Misiones_Comerciales_a_nivel_nacional" dataDxfId="724"/>
  </tableColumns>
  <tableStyleInfo name="TableStyleLight2" showFirstColumn="0" showLastColumn="0" showRowStripes="1" showColumnStripes="0"/>
</table>
</file>

<file path=xl/tables/table10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9" xr:uid="{0F5E86CC-0937-41BE-9485-62064F4A26E7}" name="Tabla1109" displayName="Tabla1109" ref="AT756:AT770" totalsRowShown="0" headerRowDxfId="723" dataDxfId="722">
  <autoFilter ref="AT756:AT770" xr:uid="{0F5E86CC-0937-41BE-9485-62064F4A26E7}"/>
  <tableColumns count="1">
    <tableColumn id="1" xr3:uid="{B46DF2CF-340D-4DD6-B8CE-0B40B669C073}" name="G4._Ruedas_de_negocio_a_nivel_nacional" dataDxfId="721"/>
  </tableColumns>
  <tableStyleInfo name="TableStyleLight2" showFirstColumn="0" showLastColumn="0" showRowStripes="1" showColumnStripes="0"/>
</table>
</file>

<file path=xl/tables/table10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0" xr:uid="{4B3A7861-A5DC-43F1-B846-CBCFBA41CE0D}" name="Tabla1110" displayName="Tabla1110" ref="AU756:AU774" totalsRowShown="0" headerRowDxfId="720" dataDxfId="719">
  <autoFilter ref="AU756:AU774" xr:uid="{4B3A7861-A5DC-43F1-B846-CBCFBA41CE0D}"/>
  <tableColumns count="1">
    <tableColumn id="1" xr3:uid="{1D5B9707-753E-42EC-A74E-F9B97C06960A}" name="G5._Viajes_de_familiarización" dataDxfId="718"/>
  </tableColumns>
  <tableStyleInfo name="TableStyleLight2" showFirstColumn="0" showLastColumn="0" showRowStripes="1" showColumnStripes="0"/>
</table>
</file>

<file path=xl/tables/table10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1" xr:uid="{70028011-100E-40E2-9FE9-2528B10D40D5}" name="Tabla1111" displayName="Tabla1111" ref="AV756:AV771" totalsRowShown="0" headerRowDxfId="717" dataDxfId="716">
  <autoFilter ref="AV756:AV771" xr:uid="{70028011-100E-40E2-9FE9-2528B10D40D5}"/>
  <tableColumns count="1">
    <tableColumn id="1" xr3:uid="{EE39BD2A-8732-4AAD-97A4-204417325EED}" name="G6._Reuniones_para_mesas_de_trabajo" dataDxfId="715"/>
  </tableColumns>
  <tableStyleInfo name="TableStyleLight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8DF0D903-182C-4D6E-9BF3-4849FAAB271B}" name="Tabla_Corporación_de_turismo_o_fondo_mixto_regional_de_turismo_Categoría_4.1_Turismo_responsable" displayName="Tabla_Corporación_de_turismo_o_fondo_mixto_regional_de_turismo_Categoría_4.1_Turismo_responsable" ref="G371:G380" totalsRowShown="0" headerRowDxfId="4245" dataDxfId="4244">
  <autoFilter ref="G371:G380" xr:uid="{8DF0D903-182C-4D6E-9BF3-4849FAAB271B}"/>
  <tableColumns count="1">
    <tableColumn id="1" xr3:uid="{67DF9A4C-3BA1-4E30-8BA2-23205AA0141B}" name="Corporación_de_turismo_o_fondo_mixto_regional_de_turismo_Categoría_4.1_Turismo_responsable" dataDxfId="4243"/>
  </tableColumns>
  <tableStyleInfo name="TableStyleLight2" showFirstColumn="0" showLastColumn="0" showRowStripes="1" showColumnStripes="0"/>
</table>
</file>

<file path=xl/tables/table10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2" xr:uid="{5B6A44BC-19FA-4D7C-A41D-9C89AA9AE88F}" name="Tabla1112" displayName="Tabla1112" ref="AW756:AW770" totalsRowShown="0" headerRowDxfId="714" dataDxfId="713">
  <autoFilter ref="AW756:AW770" xr:uid="{5B6A44BC-19FA-4D7C-A41D-9C89AA9AE88F}"/>
  <tableColumns count="1">
    <tableColumn id="1" xr3:uid="{5621D551-BFF9-49B5-953B-577B6B41ED46}" name="G7._Misiones_Estudio_Nacionales" dataDxfId="712"/>
  </tableColumns>
  <tableStyleInfo name="TableStyleLight2" showFirstColumn="0" showLastColumn="0" showRowStripes="1" showColumnStripes="0"/>
</table>
</file>

<file path=xl/tables/table10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3" xr:uid="{FA393A85-0EAB-47AD-804A-8ACE2C67C380}" name="Tabla1113" displayName="Tabla1113" ref="AX756:AX766" totalsRowShown="0" headerRowDxfId="711" dataDxfId="710">
  <autoFilter ref="AX756:AX766" xr:uid="{FA393A85-0EAB-47AD-804A-8ACE2C67C380}"/>
  <tableColumns count="1">
    <tableColumn id="1" xr3:uid="{CDDFFF32-50ED-4967-97B6-3FEBBBA81513}" name="G8._Misiones_de_estudio_en_el_exterior" dataDxfId="709"/>
  </tableColumns>
  <tableStyleInfo name="TableStyleLight2" showFirstColumn="0" showLastColumn="0" showRowStripes="1" showColumnStripes="0"/>
</table>
</file>

<file path=xl/tables/table10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4" xr:uid="{5A4370AE-AB2E-447C-836F-0DCA2BB66BDE}" name="Tabla1114" displayName="Tabla1114" ref="AY756:AY757" totalsRowShown="0" headerRowDxfId="708" dataDxfId="707">
  <autoFilter ref="AY756:AY757" xr:uid="{5A4370AE-AB2E-447C-836F-0DCA2BB66BDE}"/>
  <tableColumns count="1">
    <tableColumn id="1" xr3:uid="{D9C976E8-F305-4C90-A725-087D8779ADDC}" name="Dotación" dataDxfId="706"/>
  </tableColumns>
  <tableStyleInfo name="TableStyleLight2" showFirstColumn="0" showLastColumn="0" showRowStripes="1" showColumnStripes="0"/>
</table>
</file>

<file path=xl/tables/table10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5" xr:uid="{A3611B12-55D7-4B5E-90FF-81C6A1F902FC}" name="Tabla1115" displayName="Tabla1115" ref="AZ756:AZ761" totalsRowShown="0" headerRowDxfId="705" dataDxfId="704">
  <autoFilter ref="AZ756:AZ761" xr:uid="{A3611B12-55D7-4B5E-90FF-81C6A1F902FC}"/>
  <tableColumns count="1">
    <tableColumn id="1" xr3:uid="{1CD707E2-9AA1-407F-BCBF-AEEA9BE21287}" name="Inscripción_académica" dataDxfId="703"/>
  </tableColumns>
  <tableStyleInfo name="TableStyleLight2" showFirstColumn="0" showLastColumn="0" showRowStripes="1" showColumnStripes="0"/>
</table>
</file>

<file path=xl/tables/table10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6" xr:uid="{6DC58F22-7B36-4ADE-81C7-115C924D1451}" name="Tabla1116" displayName="Tabla1116" ref="BA756:BA758" totalsRowShown="0" headerRowDxfId="702" dataDxfId="701">
  <autoFilter ref="BA756:BA758" xr:uid="{6DC58F22-7B36-4ADE-81C7-115C924D1451}"/>
  <tableColumns count="1">
    <tableColumn id="1" xr3:uid="{757D0DA2-A243-45D5-BF32-E3B10075F665}" name="Incentivos_de_concursos_desarrollados_por_MinCIT" dataDxfId="700"/>
  </tableColumns>
  <tableStyleInfo name="TableStyleLight2" showFirstColumn="0" showLastColumn="0" showRowStripes="1" showColumnStripes="0"/>
</table>
</file>

<file path=xl/tables/table10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7" xr:uid="{2E73127D-692A-4A51-9B4A-06BD01FF0774}" name="Tabla1117" displayName="Tabla1117" ref="BB756:BB759" totalsRowShown="0" headerRowDxfId="699" dataDxfId="698">
  <autoFilter ref="BB756:BB759" xr:uid="{2E73127D-692A-4A51-9B4A-06BD01FF0774}"/>
  <tableColumns count="1">
    <tableColumn id="1" xr3:uid="{18D385DB-B56D-460C-9612-91201DBF5894}" name="Membresías_suscripciones_o_afiliaciones" dataDxfId="697"/>
  </tableColumns>
  <tableStyleInfo name="TableStyleLight2" showFirstColumn="0" showLastColumn="0" showRowStripes="1" showColumnStripes="0"/>
</table>
</file>

<file path=xl/tables/table10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8" xr:uid="{37E57D39-AE40-4F5A-9FC5-131D3DB88409}" name="Tabla1118" displayName="Tabla1118" ref="BC756:BC757" totalsRowShown="0" headerRowDxfId="696" dataDxfId="695">
  <autoFilter ref="BC756:BC757" xr:uid="{37E57D39-AE40-4F5A-9FC5-131D3DB88409}"/>
  <tableColumns count="1">
    <tableColumn id="1" xr3:uid="{DA83015B-E945-47E4-B084-EC2AAE755B92}" name="Esquemas_de_Financiamiento" dataDxfId="694"/>
  </tableColumns>
  <tableStyleInfo name="TableStyleLight2" showFirstColumn="0" showLastColumn="0" showRowStripes="1" showColumnStripes="0"/>
</table>
</file>

<file path=xl/tables/table10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9" xr:uid="{A2A6A0D4-83F7-4FAC-88DF-CE33D09559E8}" name="Tabla1119" displayName="Tabla1119" ref="BD756:BD757" totalsRowShown="0" headerRowDxfId="693" dataDxfId="692">
  <autoFilter ref="BD756:BD757" xr:uid="{A2A6A0D4-83F7-4FAC-88DF-CE33D09559E8}"/>
  <tableColumns count="1">
    <tableColumn id="1" xr3:uid="{C4787963-9FC2-4E44-8CAE-A33E2A68E296}" name="Pólizas" dataDxfId="691"/>
  </tableColumns>
  <tableStyleInfo name="TableStyleLight2" showFirstColumn="0" showLastColumn="0" showRowStripes="1" showColumnStripes="0"/>
</table>
</file>

<file path=xl/tables/table10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2" xr:uid="{0EA9280A-40CD-4C34-8FD4-53F106463E34}" name="Tabla1122" displayName="Tabla1122" ref="BE756:BE757" totalsRowShown="0" headerRowDxfId="690" dataDxfId="689">
  <autoFilter ref="BE756:BE757" xr:uid="{0EA9280A-40CD-4C34-8FD4-53F106463E34}"/>
  <tableColumns count="1">
    <tableColumn id="1" xr3:uid="{B9FFC6E1-3B97-4CCF-A6B4-A737939A0630}" name="Otros" dataDxfId="688"/>
  </tableColumns>
  <tableStyleInfo name="TableStyleLight2" showFirstColumn="0" showLastColumn="0" showRowStripes="1" showColumnStripes="0"/>
</table>
</file>

<file path=xl/tables/table10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3" xr:uid="{814C86DF-1C42-4729-8C21-92EA622534A0}" name="Tabla1123" displayName="Tabla1123" ref="BF756:BF757" totalsRowShown="0" headerRowDxfId="687" dataDxfId="686">
  <autoFilter ref="BF756:BF757" xr:uid="{814C86DF-1C42-4729-8C21-92EA622534A0}"/>
  <tableColumns count="1">
    <tableColumn id="1" xr3:uid="{E560652C-E53B-4C57-A62C-1A8CB1C0FC7C}" name="Mano_de_obra_no_calificada" dataDxfId="685"/>
  </tableColumns>
  <tableStyleInfo name="TableStyleLight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B2180259-3A3E-42D1-96C4-1225FC50CA5C}" name="Tabla_Corporación_de_turismo_o_fondo_mixto_regional_de_turismo_Categoría_4.2_Turismo_Social" displayName="Tabla_Corporación_de_turismo_o_fondo_mixto_regional_de_turismo_Categoría_4.2_Turismo_Social" ref="G385:G386" totalsRowShown="0" headerRowDxfId="4242" dataDxfId="4241">
  <autoFilter ref="G385:G386" xr:uid="{B2180259-3A3E-42D1-96C4-1225FC50CA5C}"/>
  <tableColumns count="1">
    <tableColumn id="1" xr3:uid="{97A6225B-6739-4F3C-BD07-E166D82E01CA}" name="Corporación_de_turismo_o_fondo_mixto_regional_de_turismo_Categoría_4.2_Turismo_Social" dataDxfId="4240"/>
  </tableColumns>
  <tableStyleInfo name="TableStyleLight2" showFirstColumn="0" showLastColumn="0" showRowStripes="1" showColumnStripes="0"/>
</table>
</file>

<file path=xl/tables/table10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4" xr:uid="{66436702-2D37-4C08-B2D6-4DD872E2CDB0}" name="Tabla1124" displayName="Tabla1124" ref="BG756:BG757" totalsRowShown="0" headerRowDxfId="684" dataDxfId="683">
  <autoFilter ref="BG756:BG757" xr:uid="{66436702-2D37-4C08-B2D6-4DD872E2CDB0}"/>
  <tableColumns count="1">
    <tableColumn id="1" xr3:uid="{54FDFEAF-760B-441D-9ACC-3C5AF22EDA60}" name="Mano_de_obra_calificada" dataDxfId="682"/>
  </tableColumns>
  <tableStyleInfo name="TableStyleLight2" showFirstColumn="0" showLastColumn="0" showRowStripes="1" showColumnStripes="0"/>
</table>
</file>

<file path=xl/tables/table10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5" xr:uid="{282CB9C7-21B6-4DE6-B55E-851A65324508}" name="Tabla1125" displayName="Tabla1125" ref="BL756:BM757" totalsRowShown="0" headerRowDxfId="681" dataDxfId="680">
  <autoFilter ref="BL756:BM757" xr:uid="{282CB9C7-21B6-4DE6-B55E-851A65324508}"/>
  <tableColumns count="2">
    <tableColumn id="1" xr3:uid="{711BD7C5-4DB3-4E95-8CEF-789C62046343}" name="Servicios_provisionales_de_obra_agua_energía_etc" dataDxfId="679"/>
    <tableColumn id="2" xr3:uid="{B2D6E0F8-D84F-4CEB-8E5B-951993901B7F}" name="Equipos_y_o_maquinaria_para_el_funcionamiento_del_proyecto" dataDxfId="678"/>
  </tableColumns>
  <tableStyleInfo name="TableStyleLight2" showFirstColumn="0" showLastColumn="0" showRowStripes="1" showColumnStripes="0"/>
</table>
</file>

<file path=xl/tables/table10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7" xr:uid="{B39B6049-3878-4842-9C1C-0A4A310AD897}" name="Tabla1127" displayName="Tabla1127" ref="BI756:BK757" totalsRowShown="0" headerRowDxfId="677" dataDxfId="676">
  <autoFilter ref="BI756:BK757" xr:uid="{B39B6049-3878-4842-9C1C-0A4A310AD897}"/>
  <tableColumns count="3">
    <tableColumn id="1" xr3:uid="{4093328B-0BDD-46F4-8FD1-D6E18B26F287}" name="Materiales_e_insumos_de_construcción" dataDxfId="675"/>
    <tableColumn id="2" xr3:uid="{A475B109-F5EA-4031-A4F9-694F96F34D41}" name="Transporte_y_logística_de_obra" dataDxfId="674"/>
    <tableColumn id="3" xr3:uid="{2C6DC89E-006E-4B64-9045-FA2D6097DF7E}" name="Costos_y_o_gastos indirectos" dataDxfId="673"/>
  </tableColumns>
  <tableStyleInfo name="TableStyleLight2" showFirstColumn="0" showLastColumn="0" showRowStripes="1" showColumnStripes="0"/>
</table>
</file>

<file path=xl/tables/table10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9" xr:uid="{1410BB5B-B8D1-4556-95BD-FCB110798C21}" name="Tabla1129" displayName="Tabla1129" ref="BN756:BN757" totalsRowShown="0" headerRowDxfId="672" dataDxfId="671">
  <autoFilter ref="BN756:BN757" xr:uid="{1410BB5B-B8D1-4556-95BD-FCB110798C21}"/>
  <tableColumns count="1">
    <tableColumn id="1" xr3:uid="{D2FC0381-53FD-4268-A634-98B1BA7A217C}" name="Certificaciones_y_o_permisos" dataDxfId="670"/>
  </tableColumns>
  <tableStyleInfo name="TableStyleLight2" showFirstColumn="0" showLastColumn="0" showRowStripes="1" showColumnStripes="0"/>
</table>
</file>

<file path=xl/tables/table10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0" xr:uid="{8967FD1A-7047-4608-9F2C-A4D614583844}" name="Tabla1130" displayName="Tabla1130" ref="BO756:BO757" totalsRowShown="0" headerRowDxfId="669" dataDxfId="668">
  <autoFilter ref="BO756:BO757" xr:uid="{8967FD1A-7047-4608-9F2C-A4D614583844}"/>
  <tableColumns count="1">
    <tableColumn id="1" xr3:uid="{5DE5B509-1BA3-4C96-9ADB-FD0567F2DCC5}" name="Interventoría" dataDxfId="667"/>
  </tableColumns>
  <tableStyleInfo name="TableStyleLight2" showFirstColumn="0" showLastColumn="0" showRowStripes="1" showColumnStripes="0"/>
</table>
</file>

<file path=xl/tables/table10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3" xr:uid="{7D432A32-E589-4134-B3C1-D4A11693C5D9}" name="Tabla1133" displayName="Tabla1133" ref="BH756:BH757" totalsRowShown="0" headerRowDxfId="666" dataDxfId="665">
  <autoFilter ref="BH756:BH757" xr:uid="{7D432A32-E589-4134-B3C1-D4A11693C5D9}"/>
  <tableColumns count="1">
    <tableColumn id="1" xr3:uid="{EF4A76E5-87A5-4671-A54E-BF06F08E0FA6}" name="Maquinaria_y_equipos_para_construcción" dataDxfId="664"/>
  </tableColumns>
  <tableStyleInfo name="TableStyleLight2" showFirstColumn="0" showLastColumn="0" showRowStripes="1" showColumnStripes="0"/>
</table>
</file>

<file path=xl/tables/table10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7" xr:uid="{FABFBE6F-4D7F-4237-B05B-687738FB74B8}" name="Tabla1137" displayName="Tabla1137" ref="E449:E452" totalsRowShown="0" headerRowDxfId="663" dataDxfId="662">
  <autoFilter ref="E449:E452" xr:uid="{FABFBE6F-4D7F-4237-B05B-687738FB74B8}"/>
  <tableColumns count="1">
    <tableColumn id="1" xr3:uid="{E2A88F69-360C-40F8-8414-02B36C5B2B18}" name="Orden_entidades" dataDxfId="661"/>
  </tableColumns>
  <tableStyleInfo name="TableStyleLight2" showFirstColumn="0" showLastColumn="0" showRowStripes="1" showColumnStripes="0"/>
</table>
</file>

<file path=xl/tables/table10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8" xr:uid="{8CB913CD-487F-47E5-B436-45A13BBDCD96}" name="Tabla1138" displayName="Tabla1138" ref="F482:F485" totalsRowShown="0" headerRowDxfId="660" dataDxfId="659">
  <autoFilter ref="F482:F485" xr:uid="{8CB913CD-487F-47E5-B436-45A13BBDCD96}"/>
  <tableColumns count="1">
    <tableColumn id="1" xr3:uid="{295D8EA6-DB69-43C2-97F9-640EC2CAE0DF}" name="Tipo_1.1.B_Diseño_de_metodologías_para_la_planificación_y_la_gestión_del_turismo_resultados" dataDxfId="658"/>
  </tableColumns>
  <tableStyleInfo name="TableStyleLight2" showFirstColumn="0" showLastColumn="0" showRowStripes="1" showColumnStripes="0"/>
</table>
</file>

<file path=xl/tables/table10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9" xr:uid="{1FB4D4F8-55F1-4CFE-9B38-8D9D7DFBDB28}" name="Tabla1139" displayName="Tabla1139" ref="G482:G484" totalsRowShown="0" headerRowDxfId="657" dataDxfId="656">
  <autoFilter ref="G482:G484" xr:uid="{1FB4D4F8-55F1-4CFE-9B38-8D9D7DFBDB28}"/>
  <tableColumns count="1">
    <tableColumn id="1" xr3:uid="{DC0D4E1E-CDC6-4F38-8222-A50A4B6D9B2F}" name="Tipo_1.1.C_Implementación_de_metodologías_para_la_planificación_y_la_gestión_del_turismo_en_los_territorios_del_país_resultados" dataDxfId="655"/>
  </tableColumns>
  <tableStyleInfo name="TableStyleLight2" showFirstColumn="0" showLastColumn="0" showRowStripes="1" showColumnStripes="0"/>
</table>
</file>

<file path=xl/tables/table10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0" xr:uid="{768F508A-09C3-439C-92F1-7A8FA6DFE8FF}" name="Tabla1140" displayName="Tabla1140" ref="H482:H484" totalsRowShown="0" headerRowDxfId="654" dataDxfId="653">
  <autoFilter ref="H482:H484" xr:uid="{768F508A-09C3-439C-92F1-7A8FA6DFE8FF}"/>
  <tableColumns count="1">
    <tableColumn id="1" xr3:uid="{66619CEC-6FAD-4B4B-A5B5-2A0A1871255D}" name="Tipo_1.1.D_Fortalecimientos_de_los_esquemas_de_gobernanza_territoriales_resultados" dataDxfId="652"/>
  </tableColumns>
  <tableStyleInfo name="TableStyleLight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9044BFF0-A364-4253-B68F-83DB4F541AFD}" name="Tabla_Corporación_de_turismo_o_fondo_mixto_regional_de_turismo_Categoría_5.1_Financiación_de_programas_de_mitigación_de_impacto_de_situaciones_de_emergencia" displayName="Tabla_Corporación_de_turismo_o_fondo_mixto_regional_de_turismo_Categoría_5.1_Financiación_de_programas_de_mitigación_de_impacto_de_situaciones_de_emergencia" ref="G394:G395" totalsRowShown="0" headerRowDxfId="4239" dataDxfId="4238">
  <autoFilter ref="G394:G395" xr:uid="{9044BFF0-A364-4253-B68F-83DB4F541AFD}"/>
  <tableColumns count="1">
    <tableColumn id="1" xr3:uid="{C1188484-6255-4E8A-8ADF-B51B317AA160}" name="Corporación_de_turismo_o_fondo_mixto_regional_de_turismo_Categoría_5.1_Financiación_de_programas_de_mitigación_de_impacto_de_situaciones_de_emergencia" dataDxfId="4237"/>
  </tableColumns>
  <tableStyleInfo name="TableStyleLight2" showFirstColumn="0" showLastColumn="0" showRowStripes="1" showColumnStripes="0"/>
</table>
</file>

<file path=xl/tables/table10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2" xr:uid="{A8037A32-749A-4C71-8D6C-822BFB7AD635}" name="Tabla1142" displayName="Tabla1142" ref="I482:I484" totalsRowShown="0" headerRowDxfId="651" dataDxfId="650">
  <autoFilter ref="I482:I484" xr:uid="{A8037A32-749A-4C71-8D6C-822BFB7AD635}"/>
  <tableColumns count="1">
    <tableColumn id="1" xr3:uid="{37F433D8-3FB3-4E71-BF3A-4454BC3D1326}" name="Tipo_1.2.A_Análisis_de_oferta_y_demanda_para_el_diseño_de_productos_y_actividades_turísticas_resultados" dataDxfId="649"/>
  </tableColumns>
  <tableStyleInfo name="TableStyleLight2" showFirstColumn="0" showLastColumn="0" showRowStripes="1" showColumnStripes="0"/>
</table>
</file>

<file path=xl/tables/table10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3" xr:uid="{26B5628C-FB1A-4933-BD36-E446C65787A8}" name="Tabla1143" displayName="Tabla1143" ref="J482:J486" totalsRowShown="0" headerRowDxfId="648" dataDxfId="647">
  <autoFilter ref="J482:J486" xr:uid="{26B5628C-FB1A-4933-BD36-E446C65787A8}"/>
  <tableColumns count="1">
    <tableColumn id="1" xr3:uid="{BE2499EE-3743-4BCC-890D-48C2E0493C5F}" name="Tipo_1.2.B_Diseño_e_implementación_de_productos_turísticos_resultados" dataDxfId="646"/>
  </tableColumns>
  <tableStyleInfo name="TableStyleLight2" showFirstColumn="0" showLastColumn="0" showRowStripes="1" showColumnStripes="0"/>
</table>
</file>

<file path=xl/tables/table10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4" xr:uid="{6AAB8795-5E63-4C10-8926-D2EC77A27D2E}" name="Tabla1144" displayName="Tabla1144" ref="K482:K486" totalsRowShown="0" headerRowDxfId="645" dataDxfId="644">
  <autoFilter ref="K482:K486" xr:uid="{6AAB8795-5E63-4C10-8926-D2EC77A27D2E}"/>
  <tableColumns count="1">
    <tableColumn id="1" xr3:uid="{AC31128B-87D9-41DB-B18E-DDA60180BCF2}" name="Tipo_1.2.C_Diseño_e_implementación_de_actividades_turísticas_resultados" dataDxfId="643"/>
  </tableColumns>
  <tableStyleInfo name="TableStyleLight2" showFirstColumn="0" showLastColumn="0" showRowStripes="1" showColumnStripes="0"/>
</table>
</file>

<file path=xl/tables/table10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5" xr:uid="{6F4CF692-375F-4DD7-BFBE-616E99525DCE}" name="Tabla1145" displayName="Tabla1145" ref="L482:L488" totalsRowShown="0" headerRowDxfId="642" dataDxfId="641">
  <autoFilter ref="L482:L488" xr:uid="{6F4CF692-375F-4DD7-BFBE-616E99525DCE}"/>
  <tableColumns count="1">
    <tableColumn id="1" xr3:uid="{D7218853-22BE-4FF5-9D91-1450D069F88E}" name="Tipo_1.3.A_Formación_capacitación_y_sensibilización_en_turismo_resultados" dataDxfId="640"/>
  </tableColumns>
  <tableStyleInfo name="TableStyleLight2" showFirstColumn="0" showLastColumn="0" showRowStripes="1" showColumnStripes="0"/>
</table>
</file>

<file path=xl/tables/table10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6" xr:uid="{419CAA89-BFF9-4D1B-B20D-0B2FA9319CDC}" name="Tabla1146" displayName="Tabla1146" ref="M482:M485" totalsRowShown="0" headerRowDxfId="639" dataDxfId="638">
  <autoFilter ref="M482:M485" xr:uid="{419CAA89-BFF9-4D1B-B20D-0B2FA9319CDC}"/>
  <tableColumns count="1">
    <tableColumn id="1" xr3:uid="{326A7501-10AF-4D66-AD88-AB00EE2C4260}" name="Tipo_1.3.B_Estudios_técnicos_para_la_cualificación_del_capital_humano_en_el_sector_turístico_resultados" dataDxfId="637"/>
  </tableColumns>
  <tableStyleInfo name="TableStyleLight2" showFirstColumn="0" showLastColumn="0" showRowStripes="1" showColumnStripes="0"/>
</table>
</file>

<file path=xl/tables/table10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7" xr:uid="{43492BED-E738-44DA-819F-5F47784DC130}" name="Tabla1147" displayName="Tabla1147" ref="N482:N484" totalsRowShown="0" headerRowDxfId="636" dataDxfId="635">
  <autoFilter ref="N482:N484" xr:uid="{43492BED-E738-44DA-819F-5F47784DC130}"/>
  <tableColumns count="1">
    <tableColumn id="1" xr3:uid="{C5620B25-0701-4666-9D3E-5822B991EDCF}" name="Tipo_1.3.C_Generación_y_gestión_del_conocimiento_en_turismo_resultados" dataDxfId="634"/>
  </tableColumns>
  <tableStyleInfo name="TableStyleLight2" showFirstColumn="0" showLastColumn="0" showRowStripes="1" showColumnStripes="0"/>
</table>
</file>

<file path=xl/tables/table10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8" xr:uid="{C0C68161-0071-4647-8225-A06AE45A918E}" name="Tabla1148" displayName="Tabla1148" ref="O482:O487" totalsRowShown="0" headerRowDxfId="633" dataDxfId="632">
  <autoFilter ref="O482:O487" xr:uid="{C0C68161-0071-4647-8225-A06AE45A918E}"/>
  <tableColumns count="1">
    <tableColumn id="1" xr3:uid="{49DF6227-ADF7-44B1-8198-25B5B4ADC766}" name="Tipo_1.3.D_Realización_de_eventos_académicos_con_temáticas_de_turismo_resultados" dataDxfId="631"/>
  </tableColumns>
  <tableStyleInfo name="TableStyleLight2" showFirstColumn="0" showLastColumn="0" showRowStripes="1" showColumnStripes="0"/>
</table>
</file>

<file path=xl/tables/table10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9" xr:uid="{FAD5FCD5-14DB-4C5E-B19F-7B8667D43F55}" name="Tabla1149" displayName="Tabla1149" ref="P482:P486" totalsRowShown="0" headerRowDxfId="630" dataDxfId="629">
  <autoFilter ref="P482:P486" xr:uid="{FAD5FCD5-14DB-4C5E-B19F-7B8667D43F55}"/>
  <tableColumns count="1">
    <tableColumn id="1" xr3:uid="{0F67C638-6A4C-43C1-B270-1742E299BFC0}" name="Tipo_1.3.E_Jornadas_de_intercambio_de_experiencias_y_lecciones_aprendidas_resultados" dataDxfId="628"/>
  </tableColumns>
  <tableStyleInfo name="TableStyleLight2" showFirstColumn="0" showLastColumn="0" showRowStripes="1" showColumnStripes="0"/>
</table>
</file>

<file path=xl/tables/table10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0" xr:uid="{9DE0E2FB-D077-4DB4-B6AF-28574424D02B}" name="Tabla1150" displayName="Tabla1150" ref="Q482:Q486" totalsRowShown="0" headerRowDxfId="627" dataDxfId="626">
  <autoFilter ref="Q482:Q486" xr:uid="{9DE0E2FB-D077-4DB4-B6AF-28574424D02B}"/>
  <tableColumns count="1">
    <tableColumn id="1" xr3:uid="{2C63E551-8819-4E5A-A7C8-64324F81D242}" name="Tipo_1.4.A_Acompañamiento_y_apoyo_técnico_y_financiero_para_mejorar_la_productividad_del_sector_turístico_resultados" dataDxfId="625"/>
  </tableColumns>
  <tableStyleInfo name="TableStyleLight2" showFirstColumn="0" showLastColumn="0" showRowStripes="1" showColumnStripes="0"/>
</table>
</file>

<file path=xl/tables/table10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1" xr:uid="{13089EE1-90FF-4EAE-B4B7-F158D5618466}" name="Tabla1151" displayName="Tabla1151" ref="R482:R487" totalsRowShown="0" headerRowDxfId="624" dataDxfId="623">
  <autoFilter ref="R482:R487" xr:uid="{13089EE1-90FF-4EAE-B4B7-F158D5618466}"/>
  <tableColumns count="1">
    <tableColumn id="1" xr3:uid="{5A950792-98B4-4C0C-88C9-118BA9776EB2}" name="Tipo_1.4.B_Fortalecimiento_de_la_economía_popular_y_comunitaria_del_turismo_resultados" dataDxfId="622"/>
  </tableColumns>
  <tableStyleInfo name="TableStyleLight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60E229DA-0B1F-4916-AB1E-B2B8E5202A5E}" name="Tabla_Aportantes_de_la_contribución_parafiscal_Categoría_1.1_Planificación_y_gestión_del_turismo" displayName="Tabla_Aportantes_de_la_contribución_parafiscal_Categoría_1.1_Planificación_y_gestión_del_turismo" ref="H206:H207" totalsRowShown="0" dataDxfId="4236">
  <autoFilter ref="H206:H207" xr:uid="{60E229DA-0B1F-4916-AB1E-B2B8E5202A5E}"/>
  <tableColumns count="1">
    <tableColumn id="1" xr3:uid="{FAAF2C8D-6771-4461-9102-1AE309E25E60}" name="Aportantes_de_la_contribución_parafiscal_Categoría_1.1_Planificación_y_gestión_del_turismo" dataDxfId="4235"/>
  </tableColumns>
  <tableStyleInfo name="TableStyleLight2" showFirstColumn="0" showLastColumn="0" showRowStripes="1" showColumnStripes="0"/>
</table>
</file>

<file path=xl/tables/table10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2" xr:uid="{04BE0344-D7B7-4FC3-AFC1-6529B6B2952B}" name="Tabla1152" displayName="Tabla1152" ref="S482:S487" totalsRowShown="0" headerRowDxfId="621" dataDxfId="620">
  <autoFilter ref="S482:S487" xr:uid="{04BE0344-D7B7-4FC3-AFC1-6529B6B2952B}"/>
  <tableColumns count="1">
    <tableColumn id="1" xr3:uid="{1BB99B76-D66A-47BF-8BA7-A4CA05B174B8}" name="Tipo_1.4.C_Encadenamiento_productivo_resultados" dataDxfId="619"/>
  </tableColumns>
  <tableStyleInfo name="TableStyleLight2" showFirstColumn="0" showLastColumn="0" showRowStripes="1" showColumnStripes="0"/>
</table>
</file>

<file path=xl/tables/table10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3" xr:uid="{DEE26474-4058-4B13-A4AC-28F6E8A75F87}" name="Tabla1153" displayName="Tabla1153" ref="T482:T485" totalsRowShown="0" headerRowDxfId="618" dataDxfId="617">
  <autoFilter ref="T482:T485" xr:uid="{DEE26474-4058-4B13-A4AC-28F6E8A75F87}"/>
  <tableColumns count="1">
    <tableColumn id="1" xr3:uid="{4DC5D5BC-5F78-405B-9096-FDE85FE40443}" name="Tipo_1.4.D_Esquemas_de_financiamiento_con_tasas_de_interés_reducidas_y_asunción_parcial_del_riesgo_crediticio_resultados" dataDxfId="616"/>
  </tableColumns>
  <tableStyleInfo name="TableStyleLight2" showFirstColumn="0" showLastColumn="0" showRowStripes="1" showColumnStripes="0"/>
</table>
</file>

<file path=xl/tables/table10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4" xr:uid="{5873C1C0-1F99-40D9-8875-AC8E410D84A8}" name="Tabla1154" displayName="Tabla1154" ref="U482:U488" totalsRowShown="0" headerRowDxfId="615" dataDxfId="614">
  <autoFilter ref="U482:U488" xr:uid="{5873C1C0-1F99-40D9-8875-AC8E410D84A8}"/>
  <tableColumns count="1">
    <tableColumn id="1" xr3:uid="{21080B92-EC6C-40C1-A2B6-07F2028D4781}" name="Tipo_1.5.A_Estrategias_para_el_desarrollo_de_soluciones_sostenibles_del_turismo_resultados" dataDxfId="613"/>
  </tableColumns>
  <tableStyleInfo name="TableStyleLight2" showFirstColumn="0" showLastColumn="0" showRowStripes="1" showColumnStripes="0"/>
</table>
</file>

<file path=xl/tables/table10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5" xr:uid="{DB5FE5DE-119D-43A3-8D53-5AFF2D9BBEED}" name="Tabla1155" displayName="Tabla1155" ref="V482:V484" totalsRowShown="0" headerRowDxfId="612" dataDxfId="611">
  <autoFilter ref="V482:V484" xr:uid="{DB5FE5DE-119D-43A3-8D53-5AFF2D9BBEED}"/>
  <tableColumns count="1">
    <tableColumn id="1" xr3:uid="{91DCFD86-E4E0-4A5F-B8A2-BF88D14D1032}" name="Tipo_1.5.B_Estrategias_para_el_desarrollo_accesible_del_turismo_resultados" dataDxfId="610"/>
  </tableColumns>
  <tableStyleInfo name="TableStyleLight2" showFirstColumn="0" showLastColumn="0" showRowStripes="1" showColumnStripes="0"/>
</table>
</file>

<file path=xl/tables/table10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6" xr:uid="{83E425D4-8895-4E70-A8B9-C90C58B877B7}" name="Tabla1156" displayName="Tabla1156" ref="W482:W485" totalsRowShown="0" headerRowDxfId="609" dataDxfId="608">
  <autoFilter ref="W482:W485" xr:uid="{83E425D4-8895-4E70-A8B9-C90C58B877B7}"/>
  <tableColumns count="1">
    <tableColumn id="1" xr3:uid="{8D7849A6-4CE8-4B1D-A03E-8C5DE1717802}" name="Tipo_1.5.C_Estudios_para_la_elaboración_actualización_y_o_implementación_de_Normas_en_Turismo_resultados" dataDxfId="607"/>
  </tableColumns>
  <tableStyleInfo name="TableStyleLight2" showFirstColumn="0" showLastColumn="0" showRowStripes="1" showColumnStripes="0"/>
</table>
</file>

<file path=xl/tables/table10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7" xr:uid="{F6F50FAA-9CEC-43B6-90E4-1C69A9F05D92}" name="Tabla1157" displayName="Tabla1157" ref="X482:X485" totalsRowShown="0" headerRowDxfId="606" dataDxfId="605">
  <autoFilter ref="X482:X485" xr:uid="{F6F50FAA-9CEC-43B6-90E4-1C69A9F05D92}"/>
  <tableColumns count="1">
    <tableColumn id="1" xr3:uid="{6EA3FAA0-EAA3-44C4-B783-34C113572676}" name="Tipo_1.5.D_Implementación_certificación_y_mantenimiento_en_Normas_del_sector_turismo_y_metodologías_para_la_gestión_de_la_calidad_turística_resultados" dataDxfId="604"/>
  </tableColumns>
  <tableStyleInfo name="TableStyleLight2" showFirstColumn="0" showLastColumn="0" showRowStripes="1" showColumnStripes="0"/>
</table>
</file>

<file path=xl/tables/table10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8" xr:uid="{78A29518-D4EA-4332-B02B-E1E50D1ED54D}" name="Tabla1158" displayName="Tabla1158" ref="Y482:Y485" totalsRowShown="0" headerRowDxfId="603" dataDxfId="602">
  <autoFilter ref="Y482:Y485" xr:uid="{78A29518-D4EA-4332-B02B-E1E50D1ED54D}"/>
  <tableColumns count="1">
    <tableColumn id="1" xr3:uid="{A7353541-F8A9-4E5C-8C27-76B51D1C1B8C}" name="Tipo_1.5.E_Mejora_continua_de_los_niveles_de_calidad_y_la_excelencia_turística_resultados" dataDxfId="601"/>
  </tableColumns>
  <tableStyleInfo name="TableStyleLight2" showFirstColumn="0" showLastColumn="0" showRowStripes="1" showColumnStripes="0"/>
</table>
</file>

<file path=xl/tables/table10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9" xr:uid="{6B80AAA4-7236-4242-ADFC-7A4EB3556687}" name="Tabla1159" displayName="Tabla1159" ref="Z482:Z488" totalsRowShown="0" headerRowDxfId="600" dataDxfId="599">
  <autoFilter ref="Z482:Z488" xr:uid="{6B80AAA4-7236-4242-ADFC-7A4EB3556687}"/>
  <tableColumns count="1">
    <tableColumn id="1" xr3:uid="{B4FE5244-9309-41DB-9E4F-032814A069FB}" name="Tipo_1.5.F_Gestión_para_la_seguridad_turística_y_la_prevención_y_mitigación_de_riesgos_de_los_destinos_resultados" dataDxfId="598"/>
  </tableColumns>
  <tableStyleInfo name="TableStyleLight2" showFirstColumn="0" showLastColumn="0" showRowStripes="1" showColumnStripes="0"/>
</table>
</file>

<file path=xl/tables/table10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0" xr:uid="{200F3EF2-7AD9-4651-8EA0-B463148C1EE3}" name="Tabla1160" displayName="Tabla1160" ref="AA482:AA486" totalsRowShown="0" headerRowDxfId="597" dataDxfId="596">
  <autoFilter ref="AA482:AA486" xr:uid="{200F3EF2-7AD9-4651-8EA0-B463148C1EE3}"/>
  <tableColumns count="1">
    <tableColumn id="1" xr3:uid="{94270789-E979-4771-846F-90C43572F549}" name="Tipo_1.6.A_Estudios_técnicos_para_la_innovación_y_transformación_digital_del_sector_resultados" dataDxfId="595"/>
  </tableColumns>
  <tableStyleInfo name="TableStyleLight2" showFirstColumn="0" showLastColumn="0" showRowStripes="1" showColumnStripes="0"/>
</table>
</file>

<file path=xl/tables/table10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1" xr:uid="{E6429252-0047-4BF7-884A-940A2528A450}" name="Tabla1161" displayName="Tabla1161" ref="AB482:AB486" totalsRowShown="0" headerRowDxfId="594" dataDxfId="593">
  <autoFilter ref="AB482:AB486" xr:uid="{E6429252-0047-4BF7-884A-940A2528A450}"/>
  <tableColumns count="1">
    <tableColumn id="1" xr3:uid="{8D57B563-0770-467B-B198-8EC94E636C25}" name="Tipo_1.6.B_Estrategias_para_mejorar_la_eficiencia_y_el_valor_agregado_de_la_gestión_operación_y_desarrollo_de_actividades_dentro_de_la_cadena_de_valor_del_sector_turismo_resultados" dataDxfId="592"/>
  </tableColumns>
  <tableStyleInfo name="TableStyleLight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84EC35-C21C-40F1-AB78-A9A88BB1159C}" name="Tabla_Aportantes_de_la_contribución_parafiscal_Categoría_1.2_Productos_y_actividades_turísticas" displayName="Tabla_Aportantes_de_la_contribución_parafiscal_Categoría_1.2_Productos_y_actividades_turísticas" ref="H215:H216" totalsRowShown="0" headerRowDxfId="4234" dataDxfId="4233">
  <autoFilter ref="H215:H216" xr:uid="{4984EC35-C21C-40F1-AB78-A9A88BB1159C}"/>
  <tableColumns count="1">
    <tableColumn id="1" xr3:uid="{E7D8C4AC-982B-4128-AFF2-0F07ED8EE8A2}" name="Aportantes_de_la_contribución_parafiscal_Categoría_1.2_Productos_y_actividades_turísticas" dataDxfId="4232"/>
  </tableColumns>
  <tableStyleInfo name="TableStyleLight2" showFirstColumn="0" showLastColumn="0" showRowStripes="1" showColumnStripes="0"/>
</table>
</file>

<file path=xl/tables/table10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2" xr:uid="{7AC7D40D-4BE6-4AA4-9726-152D12E1DF5F}" name="Tabla1162" displayName="Tabla1162" ref="AC482:AC486" totalsRowShown="0" headerRowDxfId="591" dataDxfId="590">
  <autoFilter ref="AC482:AC486" xr:uid="{7AC7D40D-4BE6-4AA4-9726-152D12E1DF5F}"/>
  <tableColumns count="1">
    <tableColumn id="1" xr3:uid="{8A6BEFDE-199D-4AE4-ACF4-7394349465DC}" name="Tipo_1.7.A_Evaluación_de_resultados_o_de_impacto_de_políticas_planes_programas_y_proyectos_en_el_sector_turismo_resultados" dataDxfId="589"/>
  </tableColumns>
  <tableStyleInfo name="TableStyleLight2" showFirstColumn="0" showLastColumn="0" showRowStripes="1" showColumnStripes="0"/>
</table>
</file>

<file path=xl/tables/table10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3" xr:uid="{195DE71C-17A3-4403-9D99-E58BCF0ACF31}" name="Tabla1163" displayName="Tabla1163" ref="AD482:AD484" totalsRowShown="0" headerRowDxfId="588" dataDxfId="587">
  <autoFilter ref="AD482:AD484" xr:uid="{195DE71C-17A3-4403-9D99-E58BCF0ACF31}"/>
  <tableColumns count="1">
    <tableColumn id="1" xr3:uid="{742B0717-DA4C-4366-98AF-CCA3E6B6DAFF}" name="Tipo_2.1.A_Elaboración_de_estudios_de_prefactibilidad_o_factibilidad_resultados" dataDxfId="586"/>
  </tableColumns>
  <tableStyleInfo name="TableStyleLight2" showFirstColumn="0" showLastColumn="0" showRowStripes="1" showColumnStripes="0"/>
</table>
</file>

<file path=xl/tables/table10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4" xr:uid="{E83EE9A0-5E71-46F4-B4C7-A97CE3E23C48}" name="Tabla1164" displayName="Tabla1164" ref="AE482:AE484" totalsRowShown="0" headerRowDxfId="585" dataDxfId="584">
  <autoFilter ref="AE482:AE484" xr:uid="{E83EE9A0-5E71-46F4-B4C7-A97CE3E23C48}"/>
  <tableColumns count="1">
    <tableColumn id="1" xr3:uid="{90B2090C-A438-4747-ABEF-83FE32F341EE}" name="Tipo_2.2.A_Elaboración_de_estudios_o_diseños_de_infraestructura_turística_resultados" dataDxfId="583"/>
  </tableColumns>
  <tableStyleInfo name="TableStyleLight2" showFirstColumn="0" showLastColumn="0" showRowStripes="1" showColumnStripes="0"/>
</table>
</file>

<file path=xl/tables/table10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5" xr:uid="{F85DDAB9-87FC-4050-9757-F786923F5254}" name="Tabla1165" displayName="Tabla1165" ref="AF482:AF484" totalsRowShown="0" headerRowDxfId="582" dataDxfId="581">
  <autoFilter ref="AF482:AF484" xr:uid="{F85DDAB9-87FC-4050-9757-F786923F5254}"/>
  <tableColumns count="1">
    <tableColumn id="1" xr3:uid="{4EB31ED1-68CC-4732-9026-79C3EF5BC027}" name="Tipo_2.3.A_Malecones_construidos_y_o_rehabilitados_resultados" dataDxfId="580"/>
  </tableColumns>
  <tableStyleInfo name="TableStyleLight2" showFirstColumn="0" showLastColumn="0" showRowStripes="1" showColumnStripes="0"/>
</table>
</file>

<file path=xl/tables/table10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6" xr:uid="{2BFB4997-80F2-460A-8F8E-27967475D8BE}" name="Tabla1166" displayName="Tabla1166" ref="AG482:AG484" totalsRowShown="0" headerRowDxfId="579" dataDxfId="578">
  <autoFilter ref="AG482:AG484" xr:uid="{2BFB4997-80F2-460A-8F8E-27967475D8BE}"/>
  <tableColumns count="1">
    <tableColumn id="1" xr3:uid="{DE120A81-4E03-429F-B983-5D177ABC1728}" name="Tipo_2.3.B_Muelles_o_embarcaderos_construidos_y_o_rehabilitados_resultados" dataDxfId="577"/>
  </tableColumns>
  <tableStyleInfo name="TableStyleLight2" showFirstColumn="0" showLastColumn="0" showRowStripes="1" showColumnStripes="0"/>
</table>
</file>

<file path=xl/tables/table10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7" xr:uid="{2B8BC3F8-A5D5-4154-8FDB-4A1FE375BF54}" name="Tabla1167" displayName="Tabla1167" ref="AH482:AH484" totalsRowShown="0" headerRowDxfId="576" dataDxfId="575">
  <autoFilter ref="AH482:AH484" xr:uid="{2B8BC3F8-A5D5-4154-8FDB-4A1FE375BF54}"/>
  <tableColumns count="1">
    <tableColumn id="1" xr3:uid="{EED27CCC-478F-44C1-85A8-DFEC7C6BB798}" name="Tipo_2.3.C_Centros_gastronómicos_y_artesanales_construidos_y_o_rehabilitados_resultados" dataDxfId="574"/>
  </tableColumns>
  <tableStyleInfo name="TableStyleLight2" showFirstColumn="0" showLastColumn="0" showRowStripes="1" showColumnStripes="0"/>
</table>
</file>

<file path=xl/tables/table10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8" xr:uid="{29FD8844-57D3-4863-9089-6E56100B4272}" name="Tabla1168" displayName="Tabla1168" ref="AI482:AI484" totalsRowShown="0" headerRowDxfId="573" dataDxfId="572">
  <autoFilter ref="AI482:AI484" xr:uid="{29FD8844-57D3-4863-9089-6E56100B4272}"/>
  <tableColumns count="1">
    <tableColumn id="1" xr3:uid="{911442E1-5A97-42A7-A9E6-E73DF1692058}" name="Tipo_2.3.D_Plazas_construidas_y_o_rehabilitadas_resultados" dataDxfId="571"/>
  </tableColumns>
  <tableStyleInfo name="TableStyleLight2" showFirstColumn="0" showLastColumn="0" showRowStripes="1" showColumnStripes="0"/>
</table>
</file>

<file path=xl/tables/table10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9" xr:uid="{D7EA3F36-DFD8-45E8-82F5-533F599175B0}" name="Tabla1169" displayName="Tabla1169" ref="AJ482:AJ484" totalsRowShown="0" headerRowDxfId="570" dataDxfId="569">
  <autoFilter ref="AJ482:AJ484" xr:uid="{D7EA3F36-DFD8-45E8-82F5-533F599175B0}"/>
  <tableColumns count="1">
    <tableColumn id="1" xr3:uid="{5DCDFD2D-3D1F-4421-8D51-99B66877B8A7}" name="Tipo_2.3.E_Parques_construidos_y_o_rehabilitados_resultados" dataDxfId="568"/>
  </tableColumns>
  <tableStyleInfo name="TableStyleLight2" showFirstColumn="0" showLastColumn="0" showRowStripes="1" showColumnStripes="0"/>
</table>
</file>

<file path=xl/tables/table10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0" xr:uid="{EA6724B1-111B-484C-89D3-76597777E01E}" name="Tabla1170" displayName="Tabla1170" ref="AK482:AK484" totalsRowShown="0" headerRowDxfId="567" dataDxfId="566">
  <autoFilter ref="AK482:AK484" xr:uid="{EA6724B1-111B-484C-89D3-76597777E01E}"/>
  <tableColumns count="1">
    <tableColumn id="1" xr3:uid="{71BF4AE7-EFAA-45AD-A827-961DE3846D96}" name="Tipo_2.3.F_Parques_lineales_o_bulevares_construidos_y_o_rehabilitados_resultados" dataDxfId="565"/>
  </tableColumns>
  <tableStyleInfo name="TableStyleLight2" showFirstColumn="0" showLastColumn="0" showRowStripes="1" showColumnStripes="0"/>
</table>
</file>

<file path=xl/tables/table10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1" xr:uid="{EC2853BA-DDCF-421B-BEDE-59C87FE6B4F3}" name="Tabla1171" displayName="Tabla1171" ref="AL482:AL484" totalsRowShown="0" headerRowDxfId="564" dataDxfId="563">
  <autoFilter ref="AL482:AL484" xr:uid="{EC2853BA-DDCF-421B-BEDE-59C87FE6B4F3}"/>
  <tableColumns count="1">
    <tableColumn id="1" xr3:uid="{13DA6932-9055-4BAF-A85D-8263109DA8F6}" name="Tipo_2.3.G_Senderos_construidos_y_o_rehabilitados_resultados" dataDxfId="562"/>
  </tableColumns>
  <tableStyleInfo name="TableStyleLight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D965EC6C-7EC2-452D-903D-90A018A0AD1B}" name="Tabla_Aportantes_de_la_contribución_parafiscal_Categoría_1.3_Fortalecimiento_de_capacidades_humanas" displayName="Tabla_Aportantes_de_la_contribución_parafiscal_Categoría_1.3_Fortalecimiento_de_capacidades_humanas" ref="H223:H225" totalsRowShown="0" headerRowDxfId="4231" dataDxfId="4230">
  <autoFilter ref="H223:H225" xr:uid="{D965EC6C-7EC2-452D-903D-90A018A0AD1B}"/>
  <tableColumns count="1">
    <tableColumn id="1" xr3:uid="{256B3908-182B-4D13-89F1-73085CF68B32}" name="Aportantes_de_la_contribución_parafiscal_Categoría_1.3_Fortalecimiento_de_capacidades_humanas" dataDxfId="4229"/>
  </tableColumns>
  <tableStyleInfo name="TableStyleLight2" showFirstColumn="0" showLastColumn="0" showRowStripes="1" showColumnStripes="0"/>
</table>
</file>

<file path=xl/tables/table10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2" xr:uid="{9272102A-1392-4905-A24C-8071F4F2A91E}" name="Tabla1172" displayName="Tabla1172" ref="AM482:AM484" totalsRowShown="0" headerRowDxfId="561" dataDxfId="560">
  <autoFilter ref="AM482:AM484" xr:uid="{9272102A-1392-4905-A24C-8071F4F2A91E}"/>
  <tableColumns count="1">
    <tableColumn id="1" xr3:uid="{367C8983-1B7A-4CCE-B50E-690C9977E25D}" name="Tipo_2.3.H_Ecoparques_turísticos_construidos_y_o_rehabilitados_resultados" dataDxfId="559"/>
  </tableColumns>
  <tableStyleInfo name="TableStyleLight2" showFirstColumn="0" showLastColumn="0" showRowStripes="1" showColumnStripes="0"/>
</table>
</file>

<file path=xl/tables/table10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3" xr:uid="{0D0D30D5-76E8-4833-BFA4-312F714D9E2F}" name="Tabla1173" displayName="Tabla1173" ref="AN482:AN484" totalsRowShown="0" headerRowDxfId="558" dataDxfId="557">
  <autoFilter ref="AN482:AN484" xr:uid="{0D0D30D5-76E8-4833-BFA4-312F714D9E2F}"/>
  <tableColumns count="1">
    <tableColumn id="1" xr3:uid="{FD4F1673-15A7-4232-976F-D9168C70336A}" name="Tipo_2.3.I_Centro_de_convenciones_construidos_y_o_rehabilitados_resultados" dataDxfId="556"/>
  </tableColumns>
  <tableStyleInfo name="TableStyleLight2" showFirstColumn="0" showLastColumn="0" showRowStripes="1" showColumnStripes="0"/>
</table>
</file>

<file path=xl/tables/table10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4" xr:uid="{3F9EDAB9-BC24-4750-A7CA-1DC7E8F1FD72}" name="Tabla1174" displayName="Tabla1174" ref="AO482:AO484" totalsRowShown="0" headerRowDxfId="555" dataDxfId="554">
  <autoFilter ref="AO482:AO484" xr:uid="{3F9EDAB9-BC24-4750-A7CA-1DC7E8F1FD72}"/>
  <tableColumns count="1">
    <tableColumn id="1" xr3:uid="{7E394736-5A9C-4160-84BB-BAF80B4C1DE4}" name="Tipo_2.3.J_Señalización_turística_resultados" dataDxfId="553"/>
  </tableColumns>
  <tableStyleInfo name="TableStyleLight2" showFirstColumn="0" showLastColumn="0" showRowStripes="1" showColumnStripes="0"/>
</table>
</file>

<file path=xl/tables/table10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5" xr:uid="{66C9348F-80EF-46C4-9B94-3D5A5413B857}" name="Tabla1175" displayName="Tabla1175" ref="AP482:AP484" totalsRowShown="0" headerRowDxfId="552" dataDxfId="551">
  <autoFilter ref="AP482:AP484" xr:uid="{66C9348F-80EF-46C4-9B94-3D5A5413B857}"/>
  <tableColumns count="1">
    <tableColumn id="1" xr3:uid="{255D2EF7-4EE9-4898-B58E-3F96A444B5DA}" name="Tipo_2.3.K_Miradores_turísticos_construidos_y_o_rehabilitados_resultados" dataDxfId="550"/>
  </tableColumns>
  <tableStyleInfo name="TableStyleLight2" showFirstColumn="0" showLastColumn="0" showRowStripes="1" showColumnStripes="0"/>
</table>
</file>

<file path=xl/tables/table10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6" xr:uid="{C7502328-AE04-49F7-A1B5-C5482885C1D1}" name="Tabla1176" displayName="Tabla1176" ref="AQ482:AQ484" totalsRowShown="0" headerRowDxfId="549" dataDxfId="548">
  <autoFilter ref="AQ482:AQ484" xr:uid="{C7502328-AE04-49F7-A1B5-C5482885C1D1}"/>
  <tableColumns count="1">
    <tableColumn id="1" xr3:uid="{E3292D0F-F107-4338-A97E-1E7672412F5D}" name="Tipo_2.3.L_Otros_resultados" dataDxfId="547"/>
  </tableColumns>
  <tableStyleInfo name="TableStyleLight2" showFirstColumn="0" showLastColumn="0" showRowStripes="1" showColumnStripes="0"/>
</table>
</file>

<file path=xl/tables/table10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7" xr:uid="{9F2FAD93-3ACA-49B3-83FA-C2A42D2FD231}" name="Tabla1177" displayName="Tabla1177" ref="AR482:AR483" totalsRowShown="0" headerRowDxfId="546" dataDxfId="545">
  <autoFilter ref="AR482:AR483" xr:uid="{9F2FAD93-3ACA-49B3-83FA-C2A42D2FD231}"/>
  <tableColumns count="1">
    <tableColumn id="1" xr3:uid="{E7CBDF50-1E80-436D-B489-5AADD2FBEC12}" name="Tipo_Los_mismos_tipos_de_proyecto_aplicables_a_las_categorías_2.1_2.2_y_2.3_únicamente_para_MinCIT_resultados" dataDxfId="544"/>
  </tableColumns>
  <tableStyleInfo name="TableStyleLight2" showFirstColumn="0" showLastColumn="0" showRowStripes="1" showColumnStripes="0"/>
</table>
</file>

<file path=xl/tables/table10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8" xr:uid="{71158A65-E96B-4D5B-8424-B413312E0038}" name="Tabla1178" displayName="Tabla1178" ref="AS482:AS484" totalsRowShown="0" headerRowDxfId="543" dataDxfId="542">
  <autoFilter ref="AS482:AS484" xr:uid="{71158A65-E96B-4D5B-8424-B413312E0038}"/>
  <tableColumns count="1">
    <tableColumn id="1" xr3:uid="{4929871B-6E14-4D41-BC34-D4491DCA6108}" name="Tipo_2.5.A_Desarrollo_de_reparaciones_locativas_resultados" dataDxfId="541"/>
  </tableColumns>
  <tableStyleInfo name="TableStyleLight2" showFirstColumn="0" showLastColumn="0" showRowStripes="1" showColumnStripes="0"/>
</table>
</file>

<file path=xl/tables/table10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9" xr:uid="{0ECF3EC1-34D0-4C46-A54E-D7BBC3836478}" name="Tabla1179" displayName="Tabla1179" ref="AT482:AT486" totalsRowShown="0" headerRowDxfId="540" dataDxfId="539">
  <autoFilter ref="AT482:AT486" xr:uid="{0ECF3EC1-34D0-4C46-A54E-D7BBC3836478}"/>
  <tableColumns count="1">
    <tableColumn id="1" xr3:uid="{8343604B-AB85-4517-AA19-4F9B8EC54842}" name="Tipo_2.6.A_Estímulos_para_la_implementación_de_soluciones_para_la_planta_turística_pública_o_privada_resultados" dataDxfId="538"/>
  </tableColumns>
  <tableStyleInfo name="TableStyleLight2" showFirstColumn="0" showLastColumn="0" showRowStripes="1" showColumnStripes="0"/>
</table>
</file>

<file path=xl/tables/table10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0" xr:uid="{AA0AA6B9-DB6B-401A-BAE9-138A2BA6B1CB}" name="Tabla1180" displayName="Tabla1180" ref="AU482:AU485" totalsRowShown="0" headerRowDxfId="537" dataDxfId="536">
  <autoFilter ref="AU482:AU485" xr:uid="{AA0AA6B9-DB6B-401A-BAE9-138A2BA6B1CB}"/>
  <tableColumns count="1">
    <tableColumn id="1" xr3:uid="{1AFBA335-ED0B-4BF5-BF40-5AE16F58CCC8}" name="Tipo_3.1.A_Estudios_y_encuestas_para_la_identificación_de_tendencias_del_mercado_y_el_desarrollo_del_sector_turístico_resultados" dataDxfId="535"/>
  </tableColumns>
  <tableStyleInfo name="TableStyleLight2" showFirstColumn="0" showLastColumn="0" showRowStripes="1" showColumnStripes="0"/>
</table>
</file>

<file path=xl/tables/table10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1" xr:uid="{90ED6F94-0FD4-401D-B3C9-23D8DAB39A9B}" name="Tabla1181" displayName="Tabla1181" ref="AV482:AV484" totalsRowShown="0" headerRowDxfId="534" dataDxfId="533">
  <autoFilter ref="AV482:AV484" xr:uid="{90ED6F94-0FD4-401D-B3C9-23D8DAB39A9B}"/>
  <tableColumns count="1">
    <tableColumn id="1" xr3:uid="{8BC1C53C-6E42-481B-89F0-C4F639D3BB5F}" name="Tipo_3.1.B_Estudios_de_análisis_económicos_y_financieros_de_mercados_en_el_sector_turismo_resultados" dataDxfId="532"/>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2E8D9A4-C891-4C7C-A67E-83692139F597}" name="Tabla_Caldas" displayName="Tabla_Caldas" ref="M32:M60" totalsRowShown="0" headerRowDxfId="4521" dataDxfId="4520">
  <autoFilter ref="M32:M60" xr:uid="{D2E8D9A4-C891-4C7C-A67E-83692139F597}"/>
  <tableColumns count="1">
    <tableColumn id="1" xr3:uid="{02ABE717-D349-4DD7-BCE8-F1A119F40FBF}" name="Caldas" dataDxfId="4519"/>
  </tableColumns>
  <tableStyleInfo name="TableStyleLight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0E88340-CD10-44DA-B2BD-5026CC1EEA1D}" name="Tabla_Aportantes_de_la_contribución_parafiscal_Categoría_1.4_Fortalecimiento_de_capacidades_productivas" displayName="Tabla_Aportantes_de_la_contribución_parafiscal_Categoría_1.4_Fortalecimiento_de_capacidades_productivas" ref="H233:H234" totalsRowShown="0" headerRowDxfId="4228" dataDxfId="4227">
  <autoFilter ref="H233:H234" xr:uid="{40E88340-CD10-44DA-B2BD-5026CC1EEA1D}"/>
  <tableColumns count="1">
    <tableColumn id="1" xr3:uid="{14139FC1-0263-4C71-9C3A-000D02661393}" name="Aportantes_de_la_contribución_parafiscal_Categoría_1.4_Fortalecimiento_de_capacidades_productivas" dataDxfId="4226"/>
  </tableColumns>
  <tableStyleInfo name="TableStyleLight2" showFirstColumn="0" showLastColumn="0" showRowStripes="1" showColumnStripes="0"/>
</table>
</file>

<file path=xl/tables/table1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2" xr:uid="{8263EBF6-0CED-416F-80F7-51BD5F288ACA}" name="Tabla1182" displayName="Tabla1182" ref="AW482:AW484" totalsRowShown="0" headerRowDxfId="531" dataDxfId="530">
  <autoFilter ref="AW482:AW484" xr:uid="{8263EBF6-0CED-416F-80F7-51BD5F288ACA}"/>
  <tableColumns count="1">
    <tableColumn id="1" xr3:uid="{7A5E1282-A53D-40AF-A8AC-01170EF8CB21}" name="Tipo_3.1.C_Evaluación_de_conceptos_de_campaña_resultados" dataDxfId="529"/>
  </tableColumns>
  <tableStyleInfo name="TableStyleLight2" showFirstColumn="0" showLastColumn="0" showRowStripes="1" showColumnStripes="0"/>
</table>
</file>

<file path=xl/tables/table1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3" xr:uid="{E17E0C36-3B4A-48EE-A649-8BA0296FF4E2}" name="Tabla1183" displayName="Tabla1183" ref="AX482:AX484" totalsRowShown="0" headerRowDxfId="528" dataDxfId="527">
  <autoFilter ref="AX482:AX484" xr:uid="{E17E0C36-3B4A-48EE-A649-8BA0296FF4E2}"/>
  <tableColumns count="1">
    <tableColumn id="1" xr3:uid="{ABF3BE41-3DF6-4F8C-B0CB-E3336F4ED94D}" name="Tipo_3.2.A_Diseño_de_marca_y_o_conceptualización_para_promocionar_atractivos_experiencias_o_destinos_turísticos_resultados" dataDxfId="526"/>
  </tableColumns>
  <tableStyleInfo name="TableStyleLight2" showFirstColumn="0" showLastColumn="0" showRowStripes="1" showColumnStripes="0"/>
</table>
</file>

<file path=xl/tables/table1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4" xr:uid="{B1F3D95F-F127-4A19-955C-C5BEE88237C4}" name="Tabla1184" displayName="Tabla1184" ref="AY482:AY489" totalsRowShown="0" headerRowDxfId="525" dataDxfId="524">
  <autoFilter ref="AY482:AY489" xr:uid="{B1F3D95F-F127-4A19-955C-C5BEE88237C4}"/>
  <tableColumns count="1">
    <tableColumn id="1" xr3:uid="{D4D339A4-0C64-4A60-8801-85828EBFB370}" name="Tipo_3.3.A_Organización_de_ferias_y_fiestas_regionales_resultados" dataDxfId="523"/>
  </tableColumns>
  <tableStyleInfo name="TableStyleLight2" showFirstColumn="0" showLastColumn="0" showRowStripes="1" showColumnStripes="0"/>
</table>
</file>

<file path=xl/tables/table1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5" xr:uid="{8EE22FBF-AB22-4E14-A041-3112C3DC3E0E}" name="Tabla1185" displayName="Tabla1185" ref="AZ482:AZ489" totalsRowShown="0" headerRowDxfId="522" dataDxfId="521">
  <autoFilter ref="AZ482:AZ489" xr:uid="{8EE22FBF-AB22-4E14-A041-3112C3DC3E0E}"/>
  <tableColumns count="1">
    <tableColumn id="1" xr3:uid="{5E310AEC-D2D2-4550-8B41-70C8B5E4E0AC}" name="Tipo_3.3.B_Eventos_para_la_promoción_de_atractivos_productos_rutas_experiencias_y_o_destinos_turísticos_resultados" dataDxfId="520"/>
  </tableColumns>
  <tableStyleInfo name="TableStyleLight2" showFirstColumn="0" showLastColumn="0" showRowStripes="1" showColumnStripes="0"/>
</table>
</file>

<file path=xl/tables/table1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6" xr:uid="{1520E17F-C690-45A3-BE88-82492755DFF8}" name="Tabla1186" displayName="Tabla1186" ref="BA482:BA485" totalsRowShown="0" headerRowDxfId="519" dataDxfId="518">
  <autoFilter ref="BA482:BA485" xr:uid="{1520E17F-C690-45A3-BE88-82492755DFF8}"/>
  <tableColumns count="1">
    <tableColumn id="1" xr3:uid="{D58BE440-AA51-4792-A864-9E280A8A1A16}" name="Tipo_3.3.C_Participación_en_eventos_resultados" dataDxfId="517"/>
  </tableColumns>
  <tableStyleInfo name="TableStyleLight2" showFirstColumn="0" showLastColumn="0" showRowStripes="1" showColumnStripes="0"/>
</table>
</file>

<file path=xl/tables/table1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7" xr:uid="{4C3C4893-21AA-48DA-B710-B1550F6A34F0}" name="Tabla1187" displayName="Tabla1187" ref="BB482:BB487" totalsRowShown="0" headerRowDxfId="516" dataDxfId="515">
  <autoFilter ref="BB482:BB487" xr:uid="{4C3C4893-21AA-48DA-B710-B1550F6A34F0}"/>
  <tableColumns count="1">
    <tableColumn id="1" xr3:uid="{5A6AE290-2F17-4602-9E37-617D20DA54CF}" name="Tipo_3.4.A_Estrategias_de_publicidad_ATL_resultados" dataDxfId="514"/>
  </tableColumns>
  <tableStyleInfo name="TableStyleLight2" showFirstColumn="0" showLastColumn="0" showRowStripes="1" showColumnStripes="0"/>
</table>
</file>

<file path=xl/tables/table1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8" xr:uid="{28FD4FC8-0BD1-4C37-8628-80F16BEED4B8}" name="Tabla1188" displayName="Tabla1188" ref="BC482:BC488" totalsRowShown="0" headerRowDxfId="513" dataDxfId="512">
  <autoFilter ref="BC482:BC488" xr:uid="{28FD4FC8-0BD1-4C37-8628-80F16BEED4B8}"/>
  <tableColumns count="1">
    <tableColumn id="1" xr3:uid="{D0012128-F1D7-4A1B-901C-C516AE3A222C}" name="Tipo_3.4.B_Estrategias_de_publicidad_y_promoción_BTL_resultados" dataDxfId="511"/>
  </tableColumns>
  <tableStyleInfo name="TableStyleLight2" showFirstColumn="0" showLastColumn="0" showRowStripes="1" showColumnStripes="0"/>
</table>
</file>

<file path=xl/tables/table1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9" xr:uid="{D3593DB5-0E19-4AC6-B4AD-3A287B83AF18}" name="Tabla1189" displayName="Tabla1189" ref="BD482:BD485" totalsRowShown="0" headerRowDxfId="510" dataDxfId="509">
  <autoFilter ref="BD482:BD485" xr:uid="{D3593DB5-0E19-4AC6-B4AD-3A287B83AF18}"/>
  <tableColumns count="1">
    <tableColumn id="1" xr3:uid="{042E554B-9DCC-4FA4-84BA-2930C71A2762}" name="Tipo_3.4.C_Misiones_comerciales_resultados" dataDxfId="508"/>
  </tableColumns>
  <tableStyleInfo name="TableStyleLight2" showFirstColumn="0" showLastColumn="0" showRowStripes="1" showColumnStripes="0"/>
</table>
</file>

<file path=xl/tables/table1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0" xr:uid="{EC14BF4A-7967-49DC-8D74-782F03B1F9FD}" name="Tabla1190" displayName="Tabla1190" ref="BE482:BE485" totalsRowShown="0" headerRowDxfId="507" dataDxfId="506">
  <autoFilter ref="BE482:BE485" xr:uid="{EC14BF4A-7967-49DC-8D74-782F03B1F9FD}"/>
  <tableColumns count="1">
    <tableColumn id="1" xr3:uid="{102642DD-5C79-4E54-A04F-37CDAEA355D6}" name="Tipo_3.4.D_Viajes_de_familiarización_resultados" dataDxfId="505"/>
  </tableColumns>
  <tableStyleInfo name="TableStyleLight2" showFirstColumn="0" showLastColumn="0" showRowStripes="1" showColumnStripes="0"/>
</table>
</file>

<file path=xl/tables/table1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1" xr:uid="{E771F7CA-CEA1-4485-9049-EB421D55EB07}" name="Tabla1191" displayName="Tabla1191" ref="BF482:BF485" totalsRowShown="0" headerRowDxfId="504" dataDxfId="503">
  <autoFilter ref="BF482:BF485" xr:uid="{E771F7CA-CEA1-4485-9049-EB421D55EB07}"/>
  <tableColumns count="1">
    <tableColumn id="1" xr3:uid="{07C112A1-E7F7-40E2-A0C0-1F38D8A9AE27}" name="Tipo_3.4.E_Diseño_y_producción_de_material_promocional_o_POP_resultados" dataDxfId="502"/>
  </tableColumns>
  <tableStyleInfo name="TableStyleLight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572DF69C-9EE4-48E8-A19D-C8737FB75BA4}" name="Tabla_Aportantes_de_la_contribución_parafiscal_Categoría_1.5_Calidad_accesibilidad_sostenibilidad_y_seguridad_seguridad_en_el_turismo" displayName="Tabla_Aportantes_de_la_contribución_parafiscal_Categoría_1.5_Calidad_accesibilidad_sostenibilidad_y_seguridad_seguridad_en_el_turismo" ref="H242:H245" totalsRowShown="0" headerRowDxfId="4225" dataDxfId="4224">
  <autoFilter ref="H242:H245" xr:uid="{572DF69C-9EE4-48E8-A19D-C8737FB75BA4}"/>
  <tableColumns count="1">
    <tableColumn id="1" xr3:uid="{CACC9F0A-3571-4BC3-9758-5A327AB70975}" name="Aportantes_de_la_contribución_parafiscal_Categoría_1.5_Calidad_accesibilidad_sostenibilidad_y_seguridad_seguridad_en_el_turismo" dataDxfId="4223"/>
  </tableColumns>
  <tableStyleInfo name="TableStyleLight2" showFirstColumn="0" showLastColumn="0" showRowStripes="1" showColumnStripes="0"/>
</table>
</file>

<file path=xl/tables/table1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2" xr:uid="{712DB2CC-6240-4261-8B5E-A4733D707A8E}" name="Tabla1192" displayName="Tabla1192" ref="BG482:BG485" totalsRowShown="0" headerRowDxfId="501" dataDxfId="500">
  <autoFilter ref="BG482:BG485" xr:uid="{712DB2CC-6240-4261-8B5E-A4733D707A8E}"/>
  <tableColumns count="1">
    <tableColumn id="1" xr3:uid="{A34C167F-FE93-42D9-8421-39B4FF648189}" name="Tipo_3.5.A_Participación_en_eventos_internacionales_de_interés_para_Colombia_resultados" dataDxfId="499"/>
  </tableColumns>
  <tableStyleInfo name="TableStyleLight2" showFirstColumn="0" showLastColumn="0" showRowStripes="1" showColumnStripes="0"/>
</table>
</file>

<file path=xl/tables/table1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3" xr:uid="{47672CF1-B78D-4782-86A0-58687EC2117F}" name="Tabla1193" displayName="Tabla1193" ref="BH482:BH488" totalsRowShown="0" headerRowDxfId="498" dataDxfId="497">
  <autoFilter ref="BH482:BH488" xr:uid="{47672CF1-B78D-4782-86A0-58687EC2117F}"/>
  <tableColumns count="1">
    <tableColumn id="1" xr3:uid="{78A52B01-2AF7-4EBF-B2DB-821AE182396D}" name="Tipo_3.5.B_Eventos_para_la_promoción_de_atractivos_productos_rutas_experiencias_y_o_destinos_turísticos_resultados" dataDxfId="496"/>
  </tableColumns>
  <tableStyleInfo name="TableStyleLight2" showFirstColumn="0" showLastColumn="0" showRowStripes="1" showColumnStripes="0"/>
</table>
</file>

<file path=xl/tables/table1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4" xr:uid="{6FFBBC90-97D7-4688-9E90-CCF9DC2E0ED1}" name="Tabla1194" displayName="Tabla1194" ref="BI482:BI485" totalsRowShown="0" headerRowDxfId="495" dataDxfId="494">
  <autoFilter ref="BI482:BI485" xr:uid="{6FFBBC90-97D7-4688-9E90-CCF9DC2E0ED1}"/>
  <tableColumns count="1">
    <tableColumn id="1" xr3:uid="{A8EC92DD-D537-4F4A-9F11-70E25527E472}" name="Tipo_3.5.C_Participación_en_eventos_resultados" dataDxfId="493"/>
  </tableColumns>
  <tableStyleInfo name="TableStyleLight2" showFirstColumn="0" showLastColumn="0" showRowStripes="1" showColumnStripes="0"/>
</table>
</file>

<file path=xl/tables/table1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5" xr:uid="{FB7F6272-1173-46BC-92A5-7DB7BD1F2233}" name="Tabla1195" displayName="Tabla1195" ref="BJ482:BJ487" totalsRowShown="0" headerRowDxfId="492" dataDxfId="491">
  <autoFilter ref="BJ482:BJ487" xr:uid="{FB7F6272-1173-46BC-92A5-7DB7BD1F2233}"/>
  <tableColumns count="1">
    <tableColumn id="1" xr3:uid="{D728A194-6183-473E-B04E-AF2311B34D6D}" name="Tipo_3.5.D_Estrategias_de_publicidad_y_promoción_ATL_resultados" dataDxfId="490"/>
  </tableColumns>
  <tableStyleInfo name="TableStyleLight2" showFirstColumn="0" showLastColumn="0" showRowStripes="1" showColumnStripes="0"/>
</table>
</file>

<file path=xl/tables/table1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6" xr:uid="{D80B0F66-578B-41B8-9303-BE2059F7FCAD}" name="Tabla1196" displayName="Tabla1196" ref="BK482:BK488" totalsRowShown="0" headerRowDxfId="489" dataDxfId="488">
  <autoFilter ref="BK482:BK488" xr:uid="{D80B0F66-578B-41B8-9303-BE2059F7FCAD}"/>
  <tableColumns count="1">
    <tableColumn id="1" xr3:uid="{F5114ACA-3658-44EC-9C2D-F605FAE66C21}" name="Tipo_3.5.E_Estrategias_de_publicidad_y_promoción_BTL_resultados" dataDxfId="487"/>
  </tableColumns>
  <tableStyleInfo name="TableStyleLight2" showFirstColumn="0" showLastColumn="0" showRowStripes="1" showColumnStripes="0"/>
</table>
</file>

<file path=xl/tables/table1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7" xr:uid="{32442771-B34B-4F06-A9B9-CCA33D77A95F}" name="Tabla1197" displayName="Tabla1197" ref="BL482:BL485" totalsRowShown="0" headerRowDxfId="486" dataDxfId="485">
  <autoFilter ref="BL482:BL485" xr:uid="{32442771-B34B-4F06-A9B9-CCA33D77A95F}"/>
  <tableColumns count="1">
    <tableColumn id="1" xr3:uid="{8DA71F29-6C1C-4FF1-8609-BC699050250A}" name="Tipo_3.5.F_Viajes_de_familiarización_resultados" dataDxfId="484"/>
  </tableColumns>
  <tableStyleInfo name="TableStyleLight2" showFirstColumn="0" showLastColumn="0" showRowStripes="1" showColumnStripes="0"/>
</table>
</file>

<file path=xl/tables/table1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8" xr:uid="{1B126487-ED42-40CA-8885-C67C108DE594}" name="Tabla1198" displayName="Tabla1198" ref="BM482:BM485" totalsRowShown="0" headerRowDxfId="483" dataDxfId="482">
  <autoFilter ref="BM482:BM485" xr:uid="{1B126487-ED42-40CA-8885-C67C108DE594}"/>
  <tableColumns count="1">
    <tableColumn id="1" xr3:uid="{1E72BF9C-A1DF-4645-A05E-8BD961A7F25A}" name="Tipo_3.5.G_Ruedas_de_negocio_misiones_comerciales_y_workshops_para_la_promoción_turística_resultados" dataDxfId="481"/>
  </tableColumns>
  <tableStyleInfo name="TableStyleLight2" showFirstColumn="0" showLastColumn="0" showRowStripes="1" showColumnStripes="0"/>
</table>
</file>

<file path=xl/tables/table1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9" xr:uid="{6E5A4217-FE86-433C-B398-6451CD9D7737}" name="Tabla1199" displayName="Tabla1199" ref="BN482:BN485" totalsRowShown="0" headerRowDxfId="480" dataDxfId="479">
  <autoFilter ref="BN482:BN485" xr:uid="{6E5A4217-FE86-433C-B398-6451CD9D7737}"/>
  <tableColumns count="1">
    <tableColumn id="1" xr3:uid="{B6A02F9C-FE63-412C-A0FB-D45D2E21A66D}" name="Tipo_3.5.H_Producción_de_material_promocional_o_POP_resultados" dataDxfId="478"/>
  </tableColumns>
  <tableStyleInfo name="TableStyleLight2" showFirstColumn="0" showLastColumn="0" showRowStripes="1" showColumnStripes="0"/>
</table>
</file>

<file path=xl/tables/table1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0" xr:uid="{CDD8CF8B-C749-4823-86A6-5162A6B43286}" name="Tabla1200" displayName="Tabla1200" ref="BO482:BO484" totalsRowShown="0" headerRowDxfId="477" dataDxfId="476">
  <autoFilter ref="BO482:BO484" xr:uid="{CDD8CF8B-C749-4823-86A6-5162A6B43286}"/>
  <tableColumns count="1">
    <tableColumn id="1" xr3:uid="{53471140-9CAD-42EF-B06D-DC4669582F60}" name="Tipo_4.1.A_Estrategia_Nacional_de_Prevención_de_la_Explotación_Sexual_Comercial_de_Niñas_Niños_y_Adolescentes_ESCNNA_resultados" dataDxfId="475"/>
  </tableColumns>
  <tableStyleInfo name="TableStyleLight2" showFirstColumn="0" showLastColumn="0" showRowStripes="1" showColumnStripes="0"/>
</table>
</file>

<file path=xl/tables/table1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1" xr:uid="{6CA9D061-DD02-41E6-BC47-97DDDFC90FA6}" name="Tabla1201" displayName="Tabla1201" ref="BP482:BP484" totalsRowShown="0" headerRowDxfId="474" dataDxfId="473">
  <autoFilter ref="BP482:BP484" xr:uid="{6CA9D061-DD02-41E6-BC47-97DDDFC90FA6}"/>
  <tableColumns count="1">
    <tableColumn id="1" xr3:uid="{F0525B21-695C-4227-855A-6707D6B5635F}" name="Tipo_4.1.B_Estrategias_para_la_prevención_de_la_trata_de_personas_en_Colombia_resultados" dataDxfId="472"/>
  </tableColumns>
  <tableStyleInfo name="TableStyleLight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502A6AD-E4DB-4D25-8892-73007D4696AA}" name="Tabla_Aportantes_de_la_contribución_parafiscal_Categoría_1.6_Innovación_y_transformación_digital_en_el_turismo" displayName="Tabla_Aportantes_de_la_contribución_parafiscal_Categoría_1.6_Innovación_y_transformación_digital_en_el_turismo" ref="H253:H254" totalsRowShown="0" headerRowDxfId="4222" dataDxfId="4221">
  <autoFilter ref="H253:H254" xr:uid="{8502A6AD-E4DB-4D25-8892-73007D4696AA}"/>
  <tableColumns count="1">
    <tableColumn id="1" xr3:uid="{B345A688-8140-40FD-93FF-49AAB264F96C}" name="Aportantes_de_la_contribución_parafiscal_Categoría_1.6_Innovación_y_transformación_digital_en_el_turismo" dataDxfId="4220"/>
  </tableColumns>
  <tableStyleInfo name="TableStyleLight2" showFirstColumn="0" showLastColumn="0" showRowStripes="1" showColumnStripes="0"/>
</table>
</file>

<file path=xl/tables/table1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2" xr:uid="{F5D87359-40DD-4025-B6C0-41DBDD332993}" name="Tabla1202" displayName="Tabla1202" ref="BQ482:BQ484" totalsRowShown="0" headerRowDxfId="471" dataDxfId="470">
  <autoFilter ref="BQ482:BQ484" xr:uid="{F5D87359-40DD-4025-B6C0-41DBDD332993}"/>
  <tableColumns count="1">
    <tableColumn id="1" xr3:uid="{14CDEF6B-63C1-4350-8EC2-E9F27AAE2574}" name="Tipo_4.1.C_Prevención_del_consumo_de_sustancias_psicoactivas_y_el_microtráfico_en_las_zonas_de_desarrollo_turístico_resultados" dataDxfId="469"/>
  </tableColumns>
  <tableStyleInfo name="TableStyleLight2" showFirstColumn="0" showLastColumn="0" showRowStripes="1" showColumnStripes="0"/>
</table>
</file>

<file path=xl/tables/table1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3" xr:uid="{78B181F0-A316-433C-BF4C-C4680E0DAE4A}" name="Tabla1203" displayName="Tabla1203" ref="BR482:BR484" totalsRowShown="0" headerRowDxfId="468" dataDxfId="467">
  <autoFilter ref="BR482:BR484" xr:uid="{78B181F0-A316-433C-BF4C-C4680E0DAE4A}"/>
  <tableColumns count="1">
    <tableColumn id="1" xr3:uid="{D21DCE14-10EA-4F27-A41E-6B79239EB3C9}" name="Tipo_4.1.D_Proyectos_relacionados_con_la_implementación_de_programas_de_seguridad_turística_y_la_protección_de_los_derechos_y_deberes_de_los_turistas_y_prestadores_de_servicios_turísticos_resultados" dataDxfId="466"/>
  </tableColumns>
  <tableStyleInfo name="TableStyleLight2" showFirstColumn="0" showLastColumn="0" showRowStripes="1" showColumnStripes="0"/>
</table>
</file>

<file path=xl/tables/table1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4" xr:uid="{F4D3083C-2C33-4753-8CA6-21138DF7E5D0}" name="Tabla1204" displayName="Tabla1204" ref="BS482:BS484" totalsRowShown="0" headerRowDxfId="465" dataDxfId="464">
  <autoFilter ref="BS482:BS484" xr:uid="{F4D3083C-2C33-4753-8CA6-21138DF7E5D0}"/>
  <tableColumns count="1">
    <tableColumn id="1" xr3:uid="{FF4D36AE-79E7-4676-BCDB-F5B663FF4DB1}" name="Tipo_4.1.E_Estrategias_que_promuevan_el_turismo_sostenible_resultados" dataDxfId="463"/>
  </tableColumns>
  <tableStyleInfo name="TableStyleLight2" showFirstColumn="0" showLastColumn="0" showRowStripes="1" showColumnStripes="0"/>
</table>
</file>

<file path=xl/tables/table1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5" xr:uid="{351DA950-5437-402E-8785-8A9E66443A77}" name="Tabla1205" displayName="Tabla1205" ref="BT482:BT484" totalsRowShown="0" headerRowDxfId="462" dataDxfId="461">
  <autoFilter ref="BT482:BT484" xr:uid="{351DA950-5437-402E-8785-8A9E66443A77}"/>
  <tableColumns count="1">
    <tableColumn id="1" xr3:uid="{A2818C73-AB3F-4790-A239-0D618BD492C6}" name="Tipo_4.1.F_Protección_del_bienestar_animal_resultados" dataDxfId="460"/>
  </tableColumns>
  <tableStyleInfo name="TableStyleLight2" showFirstColumn="0" showLastColumn="0" showRowStripes="1" showColumnStripes="0"/>
</table>
</file>

<file path=xl/tables/table1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6" xr:uid="{F9E820DD-AD50-41FC-9DB9-8F65B7DF15A3}" name="Tabla1206" displayName="Tabla1206" ref="BU482:BU484" totalsRowShown="0" headerRowDxfId="459" dataDxfId="458">
  <autoFilter ref="BU482:BU484" xr:uid="{F9E820DD-AD50-41FC-9DB9-8F65B7DF15A3}"/>
  <tableColumns count="1">
    <tableColumn id="1" xr3:uid="{AAF3BAF6-37DF-4B70-A9CB-0AEE7F657771}" name="Tipo_4.1.G_Prevención_del_tráfico_de_flora_y_fauna_resultados" dataDxfId="457"/>
  </tableColumns>
  <tableStyleInfo name="TableStyleLight2" showFirstColumn="0" showLastColumn="0" showRowStripes="1" showColumnStripes="0"/>
</table>
</file>

<file path=xl/tables/table1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7" xr:uid="{3DDF04D2-F102-498B-8E81-14D8361649F8}" name="Tabla1207" displayName="Tabla1207" ref="BV482:BV484" totalsRowShown="0" headerRowDxfId="456" dataDxfId="455">
  <autoFilter ref="BV482:BV484" xr:uid="{3DDF04D2-F102-498B-8E81-14D8361649F8}"/>
  <tableColumns count="1">
    <tableColumn id="1" xr3:uid="{197E9EBC-5C42-4558-9599-686A68D0AF81}" name="Tipo_4.1.H_Proyectos_que_promuevan_prácticas_de_comercio_justo_resultados" dataDxfId="454"/>
  </tableColumns>
  <tableStyleInfo name="TableStyleLight2" showFirstColumn="0" showLastColumn="0" showRowStripes="1" showColumnStripes="0"/>
</table>
</file>

<file path=xl/tables/table1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8" xr:uid="{C3F813DF-55E7-45B3-A29B-459F4A062EFA}" name="Tabla1208" displayName="Tabla1208" ref="BW482:BW484" totalsRowShown="0" headerRowDxfId="453" dataDxfId="452">
  <autoFilter ref="BW482:BW484" xr:uid="{C3F813DF-55E7-45B3-A29B-459F4A062EFA}"/>
  <tableColumns count="1">
    <tableColumn id="1" xr3:uid="{4D2F584C-96C1-4F52-B74D-E4D5725F41A0}" name="Tipo_4.1.I_Protección_del_Patrimonio_Cultural_resultados" dataDxfId="451"/>
  </tableColumns>
  <tableStyleInfo name="TableStyleLight2" showFirstColumn="0" showLastColumn="0" showRowStripes="1" showColumnStripes="0"/>
</table>
</file>

<file path=xl/tables/table1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9" xr:uid="{BBE8EAFE-66D5-4619-A3F7-078A431AF6F9}" name="Tabla1209" displayName="Tabla1209" ref="BX482:BX484" totalsRowShown="0" headerRowDxfId="450" dataDxfId="449">
  <autoFilter ref="BX482:BX484" xr:uid="{BBE8EAFE-66D5-4619-A3F7-078A431AF6F9}"/>
  <tableColumns count="1">
    <tableColumn id="1" xr3:uid="{25CD357F-5301-4746-82CB-9EE55AB2E132}" name="Tipo_4.1.I_Otro_tipo_de_proyectos_que_mitiguen_efectos_negativos_y_promuevan_el_desarrollo_responsable_del_turismo_resultados" dataDxfId="448"/>
  </tableColumns>
  <tableStyleInfo name="TableStyleLight2" showFirstColumn="0" showLastColumn="0" showRowStripes="1" showColumnStripes="0"/>
</table>
</file>

<file path=xl/tables/table1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0" xr:uid="{E0FFB593-3AC4-423C-8901-9318FD331457}" name="Tabla1210" displayName="Tabla1210" ref="BY482:BY484" totalsRowShown="0" headerRowDxfId="447" dataDxfId="446">
  <autoFilter ref="BY482:BY484" xr:uid="{E0FFB593-3AC4-423C-8901-9318FD331457}"/>
  <tableColumns count="1">
    <tableColumn id="1" xr3:uid="{30C7AFAA-73F5-4B78-9206-B98B2B99EA2C}" name="Tipo_4.2.A__Operación_de_programas_que_faciliten_la_realización_de_actividades_turísticas_a_grupos_poblacionales_específicos_entre_ellos_el_programa_de_Tarjeta_Joven_y_Mi_primer_viaje_resultados" dataDxfId="445"/>
  </tableColumns>
  <tableStyleInfo name="TableStyleLight2" showFirstColumn="0" showLastColumn="0" showRowStripes="1" showColumnStripes="0"/>
</table>
</file>

<file path=xl/tables/table1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1" xr:uid="{1CDAD82D-B531-445D-B5CC-F240B13032CE}" name="Tabla1211" displayName="Tabla1211" ref="BZ482:BZ484" totalsRowShown="0" headerRowDxfId="444" dataDxfId="443">
  <autoFilter ref="BZ482:BZ484" xr:uid="{1CDAD82D-B531-445D-B5CC-F240B13032CE}"/>
  <tableColumns count="1">
    <tableColumn id="1" xr3:uid="{779C9B22-B4CB-4696-BF33-7A9ECF1B187B}" name="Tipo_4.2.B_Estímulos_para_actores_de_la_economía_popular_relacionados_con_la_cadena_de_valor_del_turismo_resultados" dataDxfId="442"/>
  </tableColumns>
  <tableStyleInfo name="TableStyleLight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3F11301C-9166-44D7-8E83-C20C126A7168}" name="Tabla_Aportantes_de_la_contribución_parafiscal_Categoría_1.7_Evaluación_de_resultados_o_de_impacto" displayName="Tabla_Aportantes_de_la_contribución_parafiscal_Categoría_1.7_Evaluación_de_resultados_o_de_impacto" ref="H260:H261" totalsRowShown="0" headerRowDxfId="4219" dataDxfId="4218">
  <autoFilter ref="H260:H261" xr:uid="{3F11301C-9166-44D7-8E83-C20C126A7168}"/>
  <tableColumns count="1">
    <tableColumn id="1" xr3:uid="{7688145A-F0D5-492E-B679-AA9E391DF5F1}" name="Aportantes_de_la_contribución_parafiscal_Categoría_1.7_Evaluación_de_resultados_o_de_impacto" dataDxfId="4217"/>
  </tableColumns>
  <tableStyleInfo name="TableStyleLight2" showFirstColumn="0" showLastColumn="0" showRowStripes="1" showColumnStripes="0"/>
</table>
</file>

<file path=xl/tables/table1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2" xr:uid="{B51306A2-6B82-4790-8BB1-6F9AEAECC042}" name="Tabla1212" displayName="Tabla1212" ref="CA482:CA484" totalsRowShown="0" headerRowDxfId="441" dataDxfId="440">
  <autoFilter ref="CA482:CA484" xr:uid="{B51306A2-6B82-4790-8BB1-6F9AEAECC042}"/>
  <tableColumns count="1">
    <tableColumn id="1" xr3:uid="{D98FE44A-8BB4-46BC-8E16-AA64FDE40F12}" name="Tipo_4.2.C_Proyectos_orientados_a_la_promoción_del_turismo_accesible_en_destinos_y_atractivos_turísticos_resultados" dataDxfId="439"/>
  </tableColumns>
  <tableStyleInfo name="TableStyleLight2" showFirstColumn="0" showLastColumn="0" showRowStripes="1" showColumnStripes="0"/>
</table>
</file>

<file path=xl/tables/table1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3" xr:uid="{BF2C7358-9F87-409F-87C6-F3C065A0DCFB}" name="Tabla1213" displayName="Tabla1213" ref="CB482:CB484" totalsRowShown="0" headerRowDxfId="438" dataDxfId="437">
  <autoFilter ref="CB482:CB484" xr:uid="{BF2C7358-9F87-409F-87C6-F3C065A0DCFB}"/>
  <tableColumns count="1">
    <tableColumn id="1" xr3:uid="{C02BC916-0904-4D51-B482-E5D0CAAAB92A}" name="Tipo_4.2.D_Estrategias_de_promoción_para_el_desarrollo_del_turismo_social_en_Colombia_resultados" dataDxfId="436"/>
  </tableColumns>
  <tableStyleInfo name="TableStyleLight2" showFirstColumn="0" showLastColumn="0" showRowStripes="1" showColumnStripes="0"/>
</table>
</file>

<file path=xl/tables/table1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4" xr:uid="{19D55561-2698-4477-99B0-7F31A20CF3E1}" name="Tabla1214" displayName="Tabla1214" ref="CC482:CC484" totalsRowShown="0" headerRowDxfId="435" dataDxfId="434">
  <autoFilter ref="CC482:CC484" xr:uid="{19D55561-2698-4477-99B0-7F31A20CF3E1}"/>
  <tableColumns count="1">
    <tableColumn id="1" xr3:uid="{73AAA5E6-33A8-405F-A7C3-284CCB949181}" name="Tipo_5.1.A_Financiación_de_programas_de_mitigación_de_impacto_de_situaciones_de_emergencia_resultados" dataDxfId="433"/>
  </tableColumns>
  <tableStyleInfo name="TableStyleLight2" showFirstColumn="0" showLastColumn="0" showRowStripes="1" showColumnStripes="0"/>
</table>
</file>

<file path=xl/tables/table1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6" xr:uid="{80718978-05E4-4539-BAE1-5E19DE2CD9A4}" name="Tabla1216" displayName="Tabla1216" ref="F504:F507" totalsRowShown="0" headerRowDxfId="432" dataDxfId="431">
  <autoFilter ref="F504:F507" xr:uid="{80718978-05E4-4539-BAE1-5E19DE2CD9A4}"/>
  <tableColumns count="1">
    <tableColumn id="1" xr3:uid="{FC8490FB-90E2-40B4-B512-17FAF63F81C9}" name="Tipo_1.1.B_Diseño_de_metodologías_para_la_planificación_y_la_gestión_del_turismo_productos" dataDxfId="430"/>
  </tableColumns>
  <tableStyleInfo name="TableStyleLight2" showFirstColumn="0" showLastColumn="0" showRowStripes="1" showColumnStripes="0"/>
</table>
</file>

<file path=xl/tables/table1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7" xr:uid="{BF0E9332-1216-4E10-B5C8-C1BEF87E38F8}" name="Tabla1217" displayName="Tabla1217" ref="G504:G509" totalsRowShown="0" headerRowDxfId="429" dataDxfId="428">
  <autoFilter ref="G504:G509" xr:uid="{BF0E9332-1216-4E10-B5C8-C1BEF87E38F8}"/>
  <tableColumns count="1">
    <tableColumn id="1" xr3:uid="{63056B86-FCCE-4F22-AD4B-3BCD07DCD3D4}" name="Tipo_1.1.C_Implementación_de_metodologías_para_la_planificación_y_la_gestión_del_turismo_en_los_territorios_del_país_productos" dataDxfId="427"/>
  </tableColumns>
  <tableStyleInfo name="TableStyleLight2" showFirstColumn="0" showLastColumn="0" showRowStripes="1" showColumnStripes="0"/>
</table>
</file>

<file path=xl/tables/table1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8" xr:uid="{FBAE8824-2B76-4EE6-B187-B2519DA30AA6}" name="Tabla1218" displayName="Tabla1218" ref="H504:H508" totalsRowShown="0" headerRowDxfId="426" dataDxfId="425">
  <autoFilter ref="H504:H508" xr:uid="{FBAE8824-2B76-4EE6-B187-B2519DA30AA6}"/>
  <tableColumns count="1">
    <tableColumn id="1" xr3:uid="{A0A02952-A294-4F50-98AD-05744E88CB14}" name="Tipo_1.1.D_Fortalecimientos_de_los_esquemas_de_gobernanza_territoriales_productos" dataDxfId="424"/>
  </tableColumns>
  <tableStyleInfo name="TableStyleLight2" showFirstColumn="0" showLastColumn="0" showRowStripes="1" showColumnStripes="0"/>
</table>
</file>

<file path=xl/tables/table1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9" xr:uid="{F61A8DD2-A384-4FFE-81AC-66C67208C264}" name="Tabla1219" displayName="Tabla1219" ref="I504:I508" totalsRowShown="0" headerRowDxfId="423" dataDxfId="422">
  <autoFilter ref="I504:I508" xr:uid="{F61A8DD2-A384-4FFE-81AC-66C67208C264}"/>
  <tableColumns count="1">
    <tableColumn id="1" xr3:uid="{C26DA05C-85CE-48C1-B0C0-FBBF04929B31}" name="Tipo_1.2.A_Análisis_de_oferta_y_demanda_para_el_diseño_de_productos_y_actividades_turísticas_productos" dataDxfId="421"/>
  </tableColumns>
  <tableStyleInfo name="TableStyleLight2" showFirstColumn="0" showLastColumn="0" showRowStripes="1" showColumnStripes="0"/>
</table>
</file>

<file path=xl/tables/table1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0" xr:uid="{FA6EF07E-D4F6-497E-8D12-204DAEE29F3F}" name="Tabla1220" displayName="Tabla1220" ref="J504:J509" totalsRowShown="0" headerRowDxfId="420" dataDxfId="419">
  <autoFilter ref="J504:J509" xr:uid="{FA6EF07E-D4F6-497E-8D12-204DAEE29F3F}"/>
  <tableColumns count="1">
    <tableColumn id="1" xr3:uid="{397B25D2-E397-4EED-B388-D1223AF0E933}" name="Tipo_1.2.B_Diseño_e_implementación_de_productos_turísticos_productos" dataDxfId="418"/>
  </tableColumns>
  <tableStyleInfo name="TableStyleLight2" showFirstColumn="0" showLastColumn="0" showRowStripes="1" showColumnStripes="0"/>
</table>
</file>

<file path=xl/tables/table1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1" xr:uid="{E945214A-99D6-4A96-99AE-AC552FF0DC43}" name="Tabla1221" displayName="Tabla1221" ref="K504:K509" totalsRowShown="0" headerRowDxfId="417" dataDxfId="416">
  <autoFilter ref="K504:K509" xr:uid="{E945214A-99D6-4A96-99AE-AC552FF0DC43}"/>
  <tableColumns count="1">
    <tableColumn id="1" xr3:uid="{FDC9D594-C817-4778-84D6-9FDF6A2C2B89}" name="Tipo_1.2.C_Diseño_e_implementación_de_actividades_turísticas_productos" dataDxfId="415"/>
  </tableColumns>
  <tableStyleInfo name="TableStyleLight2" showFirstColumn="0" showLastColumn="0" showRowStripes="1" showColumnStripes="0"/>
</table>
</file>

<file path=xl/tables/table1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2" xr:uid="{A1E02D81-F9EF-4BF7-9D55-834F428199C9}" name="Tabla1222" displayName="Tabla1222" ref="L504:L508" totalsRowShown="0" headerRowDxfId="414" dataDxfId="413">
  <autoFilter ref="L504:L508" xr:uid="{A1E02D81-F9EF-4BF7-9D55-834F428199C9}"/>
  <tableColumns count="1">
    <tableColumn id="1" xr3:uid="{758B3E8A-A07A-4CA9-A4AD-EC3964DAEE2C}" name="Tipo_1.3.A_Formación_capacitación_y_sensibilización_en_turismo_productos" dataDxfId="412"/>
  </tableColumns>
  <tableStyleInfo name="TableStyleLight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DCB85172-CA13-45B6-9054-CF9928F9F994}" name="Tabla_Aportantes_de_la_contribución_parafiscal_Categoría_2.1_Estudios_de_prefactibilidad_y_factibilidad" displayName="Tabla_Aportantes_de_la_contribución_parafiscal_Categoría_2.1_Estudios_de_prefactibilidad_y_factibilidad" ref="H266:H267" totalsRowShown="0" headerRowDxfId="4216" dataDxfId="4215">
  <autoFilter ref="H266:H267" xr:uid="{DCB85172-CA13-45B6-9054-CF9928F9F994}"/>
  <tableColumns count="1">
    <tableColumn id="1" xr3:uid="{7D437516-A540-4A06-A7D1-0E4628F0D29B}" name="Aportantes_de_la_contribución_parafiscal_Categoría_2.1_Estudios_de_prefactibilidad_y_factibilidad" dataDxfId="4214"/>
  </tableColumns>
  <tableStyleInfo name="TableStyleLight2" showFirstColumn="0" showLastColumn="0" showRowStripes="1" showColumnStripes="0"/>
</table>
</file>

<file path=xl/tables/table1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3" xr:uid="{017B3ECA-CD2B-4351-B3A2-72997D1AA6C0}" name="Tabla1223" displayName="Tabla1223" ref="M504:M509" totalsRowShown="0" headerRowDxfId="411" dataDxfId="410">
  <autoFilter ref="M504:M509" xr:uid="{017B3ECA-CD2B-4351-B3A2-72997D1AA6C0}"/>
  <tableColumns count="1">
    <tableColumn id="1" xr3:uid="{3F5A4C89-69B1-47B6-899C-CE23C6FE555D}" name="Tipo_1.3.B_Estudios_técnicos_para_la_cualificación_del_capital_humano_en_el_sector_turístico_productos" dataDxfId="409"/>
  </tableColumns>
  <tableStyleInfo name="TableStyleLight2" showFirstColumn="0" showLastColumn="0" showRowStripes="1" showColumnStripes="0"/>
</table>
</file>

<file path=xl/tables/table1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4" xr:uid="{54D65A82-FD6B-4628-B897-AE7172781BDB}" name="Tabla1224" displayName="Tabla1224" ref="N504:N509" totalsRowShown="0" headerRowDxfId="408" dataDxfId="407">
  <autoFilter ref="N504:N509" xr:uid="{54D65A82-FD6B-4628-B897-AE7172781BDB}"/>
  <tableColumns count="1">
    <tableColumn id="1" xr3:uid="{7FB60107-60D8-4518-8AFE-722A7DA7A063}" name="Tipo_1.3.C_Generación_y_gestión_del_conocimiento_en_turismo_productos" dataDxfId="406"/>
  </tableColumns>
  <tableStyleInfo name="TableStyleLight2" showFirstColumn="0" showLastColumn="0" showRowStripes="1" showColumnStripes="0"/>
</table>
</file>

<file path=xl/tables/table1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5" xr:uid="{DF4E07ED-8D64-473B-BF2F-A8141F47821D}" name="Tabla1225" displayName="Tabla1225" ref="O504:O508" totalsRowShown="0" headerRowDxfId="405" dataDxfId="404">
  <autoFilter ref="O504:O508" xr:uid="{DF4E07ED-8D64-473B-BF2F-A8141F47821D}"/>
  <tableColumns count="1">
    <tableColumn id="1" xr3:uid="{BEAA271B-2E10-4EE7-ADBB-89408E836CA0}" name="Tipo_1.3.D_Realización_de_eventos_académicos_con_temáticas_de_turismo_productos" dataDxfId="403"/>
  </tableColumns>
  <tableStyleInfo name="TableStyleLight2" showFirstColumn="0" showLastColumn="0" showRowStripes="1" showColumnStripes="0"/>
</table>
</file>

<file path=xl/tables/table1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6" xr:uid="{E0041703-5F9C-4751-9765-2AD3AF6A87B1}" name="Tabla1226" displayName="Tabla1226" ref="P504:P509" totalsRowShown="0" headerRowDxfId="402" dataDxfId="401">
  <autoFilter ref="P504:P509" xr:uid="{E0041703-5F9C-4751-9765-2AD3AF6A87B1}"/>
  <tableColumns count="1">
    <tableColumn id="1" xr3:uid="{7E1C4735-C610-410B-905D-6678AF58F26E}" name="Tipo_1.3.E_Jornadas_de_intercambio_de_experiencias_y_lecciones_aprendidas_productos" dataDxfId="400"/>
  </tableColumns>
  <tableStyleInfo name="TableStyleLight2" showFirstColumn="0" showLastColumn="0" showRowStripes="1" showColumnStripes="0"/>
</table>
</file>

<file path=xl/tables/table1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7" xr:uid="{534EB520-5887-4A41-991B-8EA59A124B61}" name="Tabla1227" displayName="Tabla1227" ref="Q504:Q509" totalsRowShown="0" headerRowDxfId="399" dataDxfId="398">
  <autoFilter ref="Q504:Q509" xr:uid="{534EB520-5887-4A41-991B-8EA59A124B61}"/>
  <tableColumns count="1">
    <tableColumn id="1" xr3:uid="{BF90A3C9-21BD-4115-872F-41E7EB05BE10}" name="Tipo_1.4.A_Acompañamiento_y_apoyo_técnico_y_financiero_para_mejorar_la_productividad_del_sector_turístico_productos" dataDxfId="397"/>
  </tableColumns>
  <tableStyleInfo name="TableStyleLight2" showFirstColumn="0" showLastColumn="0" showRowStripes="1" showColumnStripes="0"/>
</table>
</file>

<file path=xl/tables/table1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8" xr:uid="{5463C2CD-4AFB-4D3C-B8A9-4BADC1537DD9}" name="Tabla1228" displayName="Tabla1228" ref="R504:R507" totalsRowShown="0" headerRowDxfId="396" dataDxfId="395">
  <autoFilter ref="R504:R507" xr:uid="{5463C2CD-4AFB-4D3C-B8A9-4BADC1537DD9}"/>
  <tableColumns count="1">
    <tableColumn id="1" xr3:uid="{6D46E020-9DDE-417C-BBAC-FB90CE6993F3}" name="Tipo_1.4.B_Fortalecimiento_de_la_economía_popular_y_comunitaria_del_turismo_productos" dataDxfId="394"/>
  </tableColumns>
  <tableStyleInfo name="TableStyleLight2" showFirstColumn="0" showLastColumn="0" showRowStripes="1" showColumnStripes="0"/>
</table>
</file>

<file path=xl/tables/table1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9" xr:uid="{74DC1838-626A-4360-8969-255ABEAC9639}" name="Tabla1229" displayName="Tabla1229" ref="S504:S508" totalsRowShown="0" headerRowDxfId="393" dataDxfId="392">
  <autoFilter ref="S504:S508" xr:uid="{74DC1838-626A-4360-8969-255ABEAC9639}"/>
  <tableColumns count="1">
    <tableColumn id="1" xr3:uid="{518756FC-2D50-426E-A42E-500A9E0694CA}" name="Tipo_1.4.C_Encadenamiento_productivo_productos" dataDxfId="391"/>
  </tableColumns>
  <tableStyleInfo name="TableStyleLight2" showFirstColumn="0" showLastColumn="0" showRowStripes="1" showColumnStripes="0"/>
</table>
</file>

<file path=xl/tables/table1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0" xr:uid="{70A2AED2-D190-4150-BE94-A37A67BE0697}" name="Tabla1230" displayName="Tabla1230" ref="T504:T507" totalsRowShown="0" headerRowDxfId="390" dataDxfId="389">
  <autoFilter ref="T504:T507" xr:uid="{70A2AED2-D190-4150-BE94-A37A67BE0697}"/>
  <tableColumns count="1">
    <tableColumn id="1" xr3:uid="{32643665-D991-4E50-AE97-1690FAC8309B}" name="Tipo_1.4.D_Esquemas_de_financiamiento_con_tasas_de_interés_reducidas_y_asunción_parcial_del_riesgo_crediticio_productos" dataDxfId="388"/>
  </tableColumns>
  <tableStyleInfo name="TableStyleLight2" showFirstColumn="0" showLastColumn="0" showRowStripes="1" showColumnStripes="0"/>
</table>
</file>

<file path=xl/tables/table1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1" xr:uid="{F5101F12-C11F-48CF-A4FC-C26D3ABD49E4}" name="Tabla1231" displayName="Tabla1231" ref="U504:U508" totalsRowShown="0" headerRowDxfId="387" dataDxfId="386">
  <autoFilter ref="U504:U508" xr:uid="{F5101F12-C11F-48CF-A4FC-C26D3ABD49E4}"/>
  <tableColumns count="1">
    <tableColumn id="1" xr3:uid="{BEF74BD9-7A3B-483A-80E8-7B14A46E349E}" name="Tipo_1.5.A_Estrategias_para_el_desarrollo_de_soluciones_sostenibles_del_turismo_productos" dataDxfId="385"/>
  </tableColumns>
  <tableStyleInfo name="TableStyleLight2" showFirstColumn="0" showLastColumn="0" showRowStripes="1" showColumnStripes="0"/>
</table>
</file>

<file path=xl/tables/table1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2" xr:uid="{CA91ED2B-1FBB-4BA9-8D0F-D44E3B09206F}" name="Tabla1232" displayName="Tabla1232" ref="V504:V509" totalsRowShown="0" headerRowDxfId="384" dataDxfId="383">
  <autoFilter ref="V504:V509" xr:uid="{CA91ED2B-1FBB-4BA9-8D0F-D44E3B09206F}"/>
  <tableColumns count="1">
    <tableColumn id="1" xr3:uid="{CF19FB9C-932B-405F-B98F-315914574FD3}" name="Tipo_1.5.B_Estrategias_para_el_desarrollo_accesible_del_turismo_productos" dataDxfId="382"/>
  </tableColumns>
  <tableStyleInfo name="TableStyleLight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5C01E83-FB0F-400E-B291-53F13AAC2886}" name="Tabla_Aportantes_de_la_contribución_parafiscal_Categoría_2.2_Estudios_y_diseños_de_infraestructura_turística" displayName="Tabla_Aportantes_de_la_contribución_parafiscal_Categoría_2.2_Estudios_y_diseños_de_infraestructura_turística" ref="H272:H273" totalsRowShown="0" headerRowDxfId="4213" dataDxfId="4212">
  <autoFilter ref="H272:H273" xr:uid="{B5C01E83-FB0F-400E-B291-53F13AAC2886}"/>
  <tableColumns count="1">
    <tableColumn id="1" xr3:uid="{F7D73223-DD27-435B-831A-0A2E0B358FF6}" name="Aportantes_de_la_contribución_parafiscal_Categoría_2.2_Estudios_y_diseños_de_infraestructura_turística" dataDxfId="4211"/>
  </tableColumns>
  <tableStyleInfo name="TableStyleLight2" showFirstColumn="0" showLastColumn="0" showRowStripes="1" showColumnStripes="0"/>
</table>
</file>

<file path=xl/tables/table1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3" xr:uid="{DE580FAB-7739-4C8E-8AC6-545280B11766}" name="Tabla1233" displayName="Tabla1233" ref="W504:W508" totalsRowShown="0" headerRowDxfId="381" dataDxfId="380">
  <autoFilter ref="W504:W508" xr:uid="{DE580FAB-7739-4C8E-8AC6-545280B11766}"/>
  <tableColumns count="1">
    <tableColumn id="1" xr3:uid="{3B4543FF-2446-4B1C-90A3-09851F74F4F1}" name="Tipo_1.5.C_Estudios_para_la_elaboración_actualización_y_o_implementación_de_Normas_en_Turismo_productos" dataDxfId="379"/>
  </tableColumns>
  <tableStyleInfo name="TableStyleLight2" showFirstColumn="0" showLastColumn="0" showRowStripes="1" showColumnStripes="0"/>
</table>
</file>

<file path=xl/tables/table1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4" xr:uid="{CFC0FAC2-A58F-467A-A74F-E4C66E29481F}" name="Tabla1234" displayName="Tabla1234" ref="X504:X515" totalsRowShown="0" headerRowDxfId="378" dataDxfId="377">
  <autoFilter ref="X504:X515" xr:uid="{CFC0FAC2-A58F-467A-A74F-E4C66E29481F}"/>
  <tableColumns count="1">
    <tableColumn id="1" xr3:uid="{3F171BF7-788D-4F49-A5D4-40AF9E241BF1}" name="Tipo_1.5.D_Implementación_certificación_y_mantenimiento_en_Normas_del_sector_turismo_y_metodologías_para_la_gestión_de_la_calidad_turística_productos" dataDxfId="376"/>
  </tableColumns>
  <tableStyleInfo name="TableStyleLight2" showFirstColumn="0" showLastColumn="0" showRowStripes="1" showColumnStripes="0"/>
</table>
</file>

<file path=xl/tables/table1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5" xr:uid="{6F3E9284-85AC-45FC-A5A1-2E9B8B48FFBD}" name="Tabla1235" displayName="Tabla1235" ref="Y504:Y509" totalsRowShown="0" headerRowDxfId="375" dataDxfId="374">
  <autoFilter ref="Y504:Y509" xr:uid="{6F3E9284-85AC-45FC-A5A1-2E9B8B48FFBD}"/>
  <tableColumns count="1">
    <tableColumn id="1" xr3:uid="{6AF5477A-F3C4-4728-BC8B-591AA3CCA494}" name="Tipo_1.5.E_Mejora_continua_de_los_niveles_de_calidad_y_la_excelencia_turística_productos" dataDxfId="373"/>
  </tableColumns>
  <tableStyleInfo name="TableStyleLight2" showFirstColumn="0" showLastColumn="0" showRowStripes="1" showColumnStripes="0"/>
</table>
</file>

<file path=xl/tables/table1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6" xr:uid="{0ADBA839-E315-4785-AE9E-BDA01FAE628D}" name="Tabla1236" displayName="Tabla1236" ref="Z504:Z509" totalsRowShown="0" headerRowDxfId="372" dataDxfId="371">
  <autoFilter ref="Z504:Z509" xr:uid="{0ADBA839-E315-4785-AE9E-BDA01FAE628D}"/>
  <tableColumns count="1">
    <tableColumn id="1" xr3:uid="{7E12C620-4E15-4AF9-A493-5D8588FC707B}" name="Tipo_1.5.F_Gestión_para_la_seguridad_turística_y_la_prevención_y_mitigación_de_riesgos_de_los_destinos_productos" dataDxfId="370"/>
  </tableColumns>
  <tableStyleInfo name="TableStyleLight2" showFirstColumn="0" showLastColumn="0" showRowStripes="1" showColumnStripes="0"/>
</table>
</file>

<file path=xl/tables/table1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7" xr:uid="{E9CD7E85-37F2-4695-8D26-163285E4A925}" name="Tabla1237" displayName="Tabla1237" ref="AA504:AA509" totalsRowShown="0" headerRowDxfId="369" dataDxfId="368">
  <autoFilter ref="AA504:AA509" xr:uid="{E9CD7E85-37F2-4695-8D26-163285E4A925}"/>
  <tableColumns count="1">
    <tableColumn id="1" xr3:uid="{5F22A15D-5CE1-46A3-98F4-8A78887BC876}" name="Tipo_1.6.A_Estudios_técnicos_para_la_innovación_y_transformación_digital_del_sector_productos" dataDxfId="367"/>
  </tableColumns>
  <tableStyleInfo name="TableStyleLight2" showFirstColumn="0" showLastColumn="0" showRowStripes="1" showColumnStripes="0"/>
</table>
</file>

<file path=xl/tables/table1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8" xr:uid="{523A74BA-F12D-4790-80B3-F3DDBFCB50A6}" name="Tabla1238" displayName="Tabla1238" ref="AB504:AB508" totalsRowShown="0" headerRowDxfId="366" dataDxfId="365">
  <autoFilter ref="AB504:AB508" xr:uid="{523A74BA-F12D-4790-80B3-F3DDBFCB50A6}"/>
  <tableColumns count="1">
    <tableColumn id="1" xr3:uid="{88F83500-DF6D-4F33-82F3-B8458AC0BA47}" name="Tipo_1.6.B_Estrategias_para_mejorar_la_eficiencia_y_el_valor_agregado_de_la_gestión_operación_y_desarrollo_de_actividades_dentro_de_la_cadena_de_valor_del_sector_turismo_productos" dataDxfId="364"/>
  </tableColumns>
  <tableStyleInfo name="TableStyleLight2" showFirstColumn="0" showLastColumn="0" showRowStripes="1" showColumnStripes="0"/>
</table>
</file>

<file path=xl/tables/table1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9" xr:uid="{89C89A2C-F37A-4D8C-8397-63E2A6DCB7C4}" name="Tabla1239" displayName="Tabla1239" ref="AC504:AC510" totalsRowShown="0" headerRowDxfId="363" dataDxfId="362">
  <autoFilter ref="AC504:AC510" xr:uid="{89C89A2C-F37A-4D8C-8397-63E2A6DCB7C4}"/>
  <tableColumns count="1">
    <tableColumn id="1" xr3:uid="{8FDF8CA6-5BE7-4670-B07C-B4320981D363}" name="Tipo_1.7.A_Evaluación_de_resultados_o_de_impacto_de_políticas_planes_programas_y_proyectos_en_el_sector_turismo_productos" dataDxfId="361"/>
  </tableColumns>
  <tableStyleInfo name="TableStyleLight2" showFirstColumn="0" showLastColumn="0" showRowStripes="1" showColumnStripes="0"/>
</table>
</file>

<file path=xl/tables/table1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0" xr:uid="{29086925-DBF8-4BB8-930E-DCF02204829A}" name="Tabla1240" displayName="Tabla1240" ref="AD504:AD507" totalsRowShown="0" headerRowDxfId="360" dataDxfId="359">
  <autoFilter ref="AD504:AD507" xr:uid="{29086925-DBF8-4BB8-930E-DCF02204829A}"/>
  <tableColumns count="1">
    <tableColumn id="1" xr3:uid="{26EB3973-9F20-4DC2-B9E0-F24528C015C4}" name="Tipo_2.1.A_Elaboración_de_estudios_de_prefactibilidad_o_factibilidad_productos" dataDxfId="358"/>
  </tableColumns>
  <tableStyleInfo name="TableStyleLight2" showFirstColumn="0" showLastColumn="0" showRowStripes="1" showColumnStripes="0"/>
</table>
</file>

<file path=xl/tables/table1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1" xr:uid="{E16FD287-10A5-4BFE-90D2-BA24C4429B40}" name="Tabla1241" displayName="Tabla1241" ref="AE504:AE506" totalsRowShown="0" headerRowDxfId="357" dataDxfId="356">
  <autoFilter ref="AE504:AE506" xr:uid="{E16FD287-10A5-4BFE-90D2-BA24C4429B40}"/>
  <tableColumns count="1">
    <tableColumn id="1" xr3:uid="{F99C67F2-C018-449A-ADAD-9B977AE4285A}" name="Tipo_2.2.A_Elaboración_de_estudios_o_diseños_de_infraestructura_turística_productos" dataDxfId="355"/>
  </tableColumns>
  <tableStyleInfo name="TableStyleLight2" showFirstColumn="0" showLastColumn="0" showRowStripes="1" showColumnStripes="0"/>
</table>
</file>

<file path=xl/tables/table1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2" xr:uid="{8B1A73A5-AE59-426A-996F-DD9C7D26A83F}" name="Tabla1242" displayName="Tabla1242" ref="AF504:AF507" totalsRowShown="0" headerRowDxfId="354" dataDxfId="353">
  <autoFilter ref="AF504:AF507" xr:uid="{8B1A73A5-AE59-426A-996F-DD9C7D26A83F}"/>
  <tableColumns count="1">
    <tableColumn id="1" xr3:uid="{DEB9CF85-04C9-4000-9872-499CFC6CD42E}" name="Tipo_2.3.A_Malecones_construidos_y_o_rehabilitados_productos" dataDxfId="352"/>
  </tableColumns>
  <tableStyleInfo name="TableStyleLight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8AE45E73-77B5-4CEB-B569-18E09196E8A1}" name="Tabla_Aportantes_de_la_contribución_parafiscal_Categoría_2.3_Construcción_de_obras_de_infraestructura_turística" displayName="Tabla_Aportantes_de_la_contribución_parafiscal_Categoría_2.3_Construcción_de_obras_de_infraestructura_turística" ref="H278:H279" totalsRowShown="0" headerRowDxfId="4210" dataDxfId="4209">
  <autoFilter ref="H278:H279" xr:uid="{8AE45E73-77B5-4CEB-B569-18E09196E8A1}"/>
  <tableColumns count="1">
    <tableColumn id="1" xr3:uid="{280350B7-11E3-47F0-AC32-EC5AB1105703}" name="Aportantes_de_la_contribución_parafiscal_Categoría_2.3_Construcción_de_obras_de_infraestructura_turística" dataDxfId="4208"/>
  </tableColumns>
  <tableStyleInfo name="TableStyleLight2" showFirstColumn="0" showLastColumn="0" showRowStripes="1" showColumnStripes="0"/>
</table>
</file>

<file path=xl/tables/table1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3" xr:uid="{C2733BFB-A865-448B-BF2E-D9841414780B}" name="Tabla1243" displayName="Tabla1243" ref="AG504:AG507" totalsRowShown="0" headerRowDxfId="351" dataDxfId="350">
  <autoFilter ref="AG504:AG507" xr:uid="{C2733BFB-A865-448B-BF2E-D9841414780B}"/>
  <tableColumns count="1">
    <tableColumn id="1" xr3:uid="{0EBCA6F6-AB25-403A-A8FD-DC7F2AE098B4}" name="Tipo_2.3.B_Muelles_o_embarcaderos_construidos_y_o_rehabilitados_productos" dataDxfId="349"/>
  </tableColumns>
  <tableStyleInfo name="TableStyleLight2" showFirstColumn="0" showLastColumn="0" showRowStripes="1" showColumnStripes="0"/>
</table>
</file>

<file path=xl/tables/table1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4" xr:uid="{13B7C9BD-444F-4205-8953-440B8816A41E}" name="Tabla1244" displayName="Tabla1244" ref="AH504:AH507" totalsRowShown="0" headerRowDxfId="348" dataDxfId="347">
  <autoFilter ref="AH504:AH507" xr:uid="{13B7C9BD-444F-4205-8953-440B8816A41E}"/>
  <tableColumns count="1">
    <tableColumn id="1" xr3:uid="{DCD756DB-855C-4164-A8D7-F99CEAB13B1E}" name="Tipo_2.3.C_Centros_gastronómicos_y_artesanales_construidos_y_o_rehabilitados_productos" dataDxfId="346"/>
  </tableColumns>
  <tableStyleInfo name="TableStyleLight2" showFirstColumn="0" showLastColumn="0" showRowStripes="1" showColumnStripes="0"/>
</table>
</file>

<file path=xl/tables/table1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5" xr:uid="{79DCDDB1-76C9-402E-882D-824851E67D10}" name="Tabla1245" displayName="Tabla1245" ref="AI504:AI507" totalsRowShown="0" headerRowDxfId="345" dataDxfId="344">
  <autoFilter ref="AI504:AI507" xr:uid="{79DCDDB1-76C9-402E-882D-824851E67D10}"/>
  <tableColumns count="1">
    <tableColumn id="1" xr3:uid="{5658E309-E234-4750-993F-0E114514DFEF}" name="Tipo_2.3.D_Plazas_construidas_y_o_rehabilitadas_productos" dataDxfId="343"/>
  </tableColumns>
  <tableStyleInfo name="TableStyleLight2" showFirstColumn="0" showLastColumn="0" showRowStripes="1" showColumnStripes="0"/>
</table>
</file>

<file path=xl/tables/table1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6" xr:uid="{D25A49FB-47F3-4D8F-8F20-1239B8530AF6}" name="Tabla1246" displayName="Tabla1246" ref="AJ504:AJ507" totalsRowShown="0" headerRowDxfId="342" dataDxfId="341">
  <autoFilter ref="AJ504:AJ507" xr:uid="{D25A49FB-47F3-4D8F-8F20-1239B8530AF6}"/>
  <tableColumns count="1">
    <tableColumn id="1" xr3:uid="{E926C41D-2C4A-4E33-A9B6-32CD43DC5976}" name="Tipo_2.3.E_Parques_construidos_y_o_rehabilitados_productos" dataDxfId="340"/>
  </tableColumns>
  <tableStyleInfo name="TableStyleLight2" showFirstColumn="0" showLastColumn="0" showRowStripes="1" showColumnStripes="0"/>
</table>
</file>

<file path=xl/tables/table1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7" xr:uid="{C0DE460F-CE39-4541-99F0-DFB4655EA237}" name="Tabla1247" displayName="Tabla1247" ref="AK504:AK507" totalsRowShown="0" headerRowDxfId="339" dataDxfId="338">
  <autoFilter ref="AK504:AK507" xr:uid="{C0DE460F-CE39-4541-99F0-DFB4655EA237}"/>
  <tableColumns count="1">
    <tableColumn id="1" xr3:uid="{1614D5B0-B182-4B40-B496-BFF879AFE7D1}" name="Tipo_2.3.F_Parques_lineales_o_bulevares_construidos_y_o_rehabilitados_productos" dataDxfId="337"/>
  </tableColumns>
  <tableStyleInfo name="TableStyleLight2" showFirstColumn="0" showLastColumn="0" showRowStripes="1" showColumnStripes="0"/>
</table>
</file>

<file path=xl/tables/table1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8" xr:uid="{78312F98-5CA3-4476-9FD5-60D7D4D1AE19}" name="Tabla1248" displayName="Tabla1248" ref="AL504:AL507" totalsRowShown="0" headerRowDxfId="336" dataDxfId="335">
  <autoFilter ref="AL504:AL507" xr:uid="{78312F98-5CA3-4476-9FD5-60D7D4D1AE19}"/>
  <tableColumns count="1">
    <tableColumn id="1" xr3:uid="{C8700803-FA52-474D-9DAB-D45FB1CA7DE2}" name="Tipo_2.3.G_Senderos_construidos_y_o_rehabilitados_productos" dataDxfId="334"/>
  </tableColumns>
  <tableStyleInfo name="TableStyleLight2" showFirstColumn="0" showLastColumn="0" showRowStripes="1" showColumnStripes="0"/>
</table>
</file>

<file path=xl/tables/table1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9" xr:uid="{AC1DCE5F-3D7E-4E1A-AFDE-FB4DB8C9E8AC}" name="Tabla1249" displayName="Tabla1249" ref="AM504:AM507" totalsRowShown="0" headerRowDxfId="333" dataDxfId="332">
  <autoFilter ref="AM504:AM507" xr:uid="{AC1DCE5F-3D7E-4E1A-AFDE-FB4DB8C9E8AC}"/>
  <tableColumns count="1">
    <tableColumn id="1" xr3:uid="{8288B853-B5FD-44B6-9A10-5EA49F996E17}" name="Tipo_2.3.H_Ecoparques_turísticos_construidos_y_o_rehabilitados_productos" dataDxfId="331"/>
  </tableColumns>
  <tableStyleInfo name="TableStyleLight2" showFirstColumn="0" showLastColumn="0" showRowStripes="1" showColumnStripes="0"/>
</table>
</file>

<file path=xl/tables/table1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0" xr:uid="{8248049D-A8E1-47B8-AF22-A5E16BD99CA5}" name="Tabla1250" displayName="Tabla1250" ref="AN504:AN507" totalsRowShown="0" headerRowDxfId="330" dataDxfId="329">
  <autoFilter ref="AN504:AN507" xr:uid="{8248049D-A8E1-47B8-AF22-A5E16BD99CA5}"/>
  <tableColumns count="1">
    <tableColumn id="1" xr3:uid="{F22E9CBF-1F4A-46D6-9099-18F9746EAD5F}" name="Tipo_2.3.I_Centro_de_convenciones_construidos_y_o_rehabilitados_productos" dataDxfId="328"/>
  </tableColumns>
  <tableStyleInfo name="TableStyleLight2" showFirstColumn="0" showLastColumn="0" showRowStripes="1" showColumnStripes="0"/>
</table>
</file>

<file path=xl/tables/table1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1" xr:uid="{241EE174-7E6F-4A94-BCF6-98D8E496B4EC}" name="Tabla1251" displayName="Tabla1251" ref="AO504:AO506" totalsRowShown="0" headerRowDxfId="327" dataDxfId="326">
  <autoFilter ref="AO504:AO506" xr:uid="{241EE174-7E6F-4A94-BCF6-98D8E496B4EC}"/>
  <tableColumns count="1">
    <tableColumn id="1" xr3:uid="{8FCE187E-4B40-4022-A71C-6F38B3EEA67D}" name="Tipo_2.3.J_Señalización_turística_productos" dataDxfId="325"/>
  </tableColumns>
  <tableStyleInfo name="TableStyleLight2" showFirstColumn="0" showLastColumn="0" showRowStripes="1" showColumnStripes="0"/>
</table>
</file>

<file path=xl/tables/table1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2" xr:uid="{CC662BF5-DDC4-4935-B725-3D753B76061C}" name="Tabla1252" displayName="Tabla1252" ref="AP504:AP507" totalsRowShown="0" headerRowDxfId="324" dataDxfId="323">
  <autoFilter ref="AP504:AP507" xr:uid="{CC662BF5-DDC4-4935-B725-3D753B76061C}"/>
  <tableColumns count="1">
    <tableColumn id="1" xr3:uid="{71E4AF84-2848-49C8-A750-7483C37E5905}" name="Tipo_2.3.K_Miradores_turísticos_construidos_y_o_rehabilitados_productos" dataDxfId="322"/>
  </tableColumns>
  <tableStyleInfo name="TableStyleLight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929F4A84-66B2-43D4-9B94-5595C613FD7D}" name="Tabla_Aportantes_de_la_contribución_parafiscal_Categoría_2.4_Proyectos_integrales_de_construcción_de_obras_de_infraestructura_turística" displayName="Tabla_Aportantes_de_la_contribución_parafiscal_Categoría_2.4_Proyectos_integrales_de_construcción_de_obras_de_infraestructura_turística" ref="H295:H296" totalsRowShown="0" headerRowDxfId="4207" dataDxfId="4206">
  <autoFilter ref="H295:H296" xr:uid="{929F4A84-66B2-43D4-9B94-5595C613FD7D}"/>
  <tableColumns count="1">
    <tableColumn id="1" xr3:uid="{E6C6EF34-4E4F-419F-8E5B-2741AC4940E7}" name="Aportantes_de_la_contribución_parafiscal_Categoría_2.4_Proyectos_integrales_de_construcción_de_obras_de_infraestructura_turística" dataDxfId="4205"/>
  </tableColumns>
  <tableStyleInfo name="TableStyleLight2" showFirstColumn="0" showLastColumn="0" showRowStripes="1" showColumnStripes="0"/>
</table>
</file>

<file path=xl/tables/table1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3" xr:uid="{50B95B33-644B-4986-AF5E-645A98DE8B0A}" name="Tabla1253" displayName="Tabla1253" ref="AQ504:AQ507" totalsRowShown="0" headerRowDxfId="321" dataDxfId="320">
  <autoFilter ref="AQ504:AQ507" xr:uid="{50B95B33-644B-4986-AF5E-645A98DE8B0A}"/>
  <tableColumns count="1">
    <tableColumn id="1" xr3:uid="{250A5136-A0A5-4DB9-A59E-9C627740A953}" name="Tipo_2.3.L_Otros_productos" dataDxfId="319"/>
  </tableColumns>
  <tableStyleInfo name="TableStyleLight2" showFirstColumn="0" showLastColumn="0" showRowStripes="1" showColumnStripes="0"/>
</table>
</file>

<file path=xl/tables/table1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4" xr:uid="{2BDC96EE-DF12-4C60-BD49-FCDC6EB4F26A}" name="Tabla1254" displayName="Tabla1254" ref="AR504:AR505" totalsRowShown="0" headerRowDxfId="318" dataDxfId="317">
  <autoFilter ref="AR504:AR505" xr:uid="{2BDC96EE-DF12-4C60-BD49-FCDC6EB4F26A}"/>
  <tableColumns count="1">
    <tableColumn id="1" xr3:uid="{E90626B1-1CD9-4E1B-9D74-A2903634BF1A}" name="Tipo_Los_mismos_tipos_de_proyecto_aplicables_a_las_categorías_2.1_2.2_y_2.3_únicamente_para_MinCIT_productos" dataDxfId="316"/>
  </tableColumns>
  <tableStyleInfo name="TableStyleLight2" showFirstColumn="0" showLastColumn="0" showRowStripes="1" showColumnStripes="0"/>
</table>
</file>

<file path=xl/tables/table1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5" xr:uid="{2112D146-76B5-4056-A9B6-E4C501E4B15A}" name="Tabla1255" displayName="Tabla1255" ref="AS504:AS506" totalsRowShown="0" headerRowDxfId="315" dataDxfId="314">
  <autoFilter ref="AS504:AS506" xr:uid="{2112D146-76B5-4056-A9B6-E4C501E4B15A}"/>
  <tableColumns count="1">
    <tableColumn id="1" xr3:uid="{3F14A442-9D79-4FDC-9CF4-7D9153A9D5DB}" name="Tipo_2.5.A_Desarrollo_de_reparaciones_locativas_productos" dataDxfId="313"/>
  </tableColumns>
  <tableStyleInfo name="TableStyleLight2" showFirstColumn="0" showLastColumn="0" showRowStripes="1" showColumnStripes="0"/>
</table>
</file>

<file path=xl/tables/table1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6" xr:uid="{9AC60376-3CA3-42F5-AFD6-810FCCDB9B41}" name="Tabla1256" displayName="Tabla1256" ref="AT504:AT507" totalsRowShown="0" headerRowDxfId="312" dataDxfId="311">
  <autoFilter ref="AT504:AT507" xr:uid="{9AC60376-3CA3-42F5-AFD6-810FCCDB9B41}"/>
  <tableColumns count="1">
    <tableColumn id="1" xr3:uid="{E42DE8CA-2E3F-4E31-9E6E-3CEB75686B25}" name="Tipo_2.6.A_Estímulos_para_la_implementación_de_soluciones_para_la_planta_turística_pública_o_privada_productos" dataDxfId="310"/>
  </tableColumns>
  <tableStyleInfo name="TableStyleLight2" showFirstColumn="0" showLastColumn="0" showRowStripes="1" showColumnStripes="0"/>
</table>
</file>

<file path=xl/tables/table1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7" xr:uid="{37E695A3-8480-4385-A916-AFD350769E9E}" name="Tabla1257" displayName="Tabla1257" ref="AU504:AU509" totalsRowShown="0" headerRowDxfId="309" dataDxfId="308">
  <autoFilter ref="AU504:AU509" xr:uid="{37E695A3-8480-4385-A916-AFD350769E9E}"/>
  <tableColumns count="1">
    <tableColumn id="1" xr3:uid="{6B3256D2-E5A1-4D02-955F-4EAFE3ED26DF}" name="Tipo_3.1.A_Estudios_y_encuestas_para_la_identificación_de_tendencias_del_mercado_y_el_desarrollo_del_sector_turístico_productos" dataDxfId="307"/>
  </tableColumns>
  <tableStyleInfo name="TableStyleLight2" showFirstColumn="0" showLastColumn="0" showRowStripes="1" showColumnStripes="0"/>
</table>
</file>

<file path=xl/tables/table1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8" xr:uid="{A201AF8F-43BB-4A9B-9A2F-F315EA1398DA}" name="Tabla1258" displayName="Tabla1258" ref="AV504:AV508" totalsRowShown="0" headerRowDxfId="306" dataDxfId="305">
  <autoFilter ref="AV504:AV508" xr:uid="{A201AF8F-43BB-4A9B-9A2F-F315EA1398DA}"/>
  <tableColumns count="1">
    <tableColumn id="1" xr3:uid="{53224CCC-CFDD-4288-9051-7B5817B7C9A7}" name="Tipo_3.1.B_Estudios_de_análisis_económicos_y_financieros_de_mercados_en_el_sector_turismo_productos" dataDxfId="304"/>
  </tableColumns>
  <tableStyleInfo name="TableStyleLight2" showFirstColumn="0" showLastColumn="0" showRowStripes="1" showColumnStripes="0"/>
</table>
</file>

<file path=xl/tables/table1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9" xr:uid="{BB46569C-049C-4016-9121-C1DAE7D5159B}" name="Tabla1259" displayName="Tabla1259" ref="AW504:AW507" totalsRowShown="0" headerRowDxfId="303" dataDxfId="302">
  <autoFilter ref="AW504:AW507" xr:uid="{BB46569C-049C-4016-9121-C1DAE7D5159B}"/>
  <tableColumns count="1">
    <tableColumn id="1" xr3:uid="{A96EDBEB-E9BA-490E-9B2D-3F46D4BABD60}" name="Tipo_3.1.C_Evaluación_de_conceptos_de_campaña_productos" dataDxfId="301"/>
  </tableColumns>
  <tableStyleInfo name="TableStyleLight2" showFirstColumn="0" showLastColumn="0" showRowStripes="1" showColumnStripes="0"/>
</table>
</file>

<file path=xl/tables/table1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0" xr:uid="{00362D35-A96A-452B-9DE5-B763C38F171F}" name="Tabla1260" displayName="Tabla1260" ref="AX504:AX508" totalsRowShown="0" headerRowDxfId="300" dataDxfId="299">
  <autoFilter ref="AX504:AX508" xr:uid="{00362D35-A96A-452B-9DE5-B763C38F171F}"/>
  <tableColumns count="1">
    <tableColumn id="1" xr3:uid="{21E05BC4-F589-4A7D-897A-A04420B5E1BE}" name="Tipo_3.2.A_Diseño_de_marca_y_o_conceptualización_para_promocionar_atractivos_experiencias_o_destinos_turísticos_productos" dataDxfId="298"/>
  </tableColumns>
  <tableStyleInfo name="TableStyleLight2" showFirstColumn="0" showLastColumn="0" showRowStripes="1" showColumnStripes="0"/>
</table>
</file>

<file path=xl/tables/table1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1" xr:uid="{99EA3988-0A5B-43CC-A55A-6E72CBAB8A29}" name="Tabla1261" displayName="Tabla1261" ref="AY504:AY510" totalsRowShown="0" headerRowDxfId="297" dataDxfId="296">
  <autoFilter ref="AY504:AY510" xr:uid="{99EA3988-0A5B-43CC-A55A-6E72CBAB8A29}"/>
  <tableColumns count="1">
    <tableColumn id="1" xr3:uid="{A46E4183-BF0E-4C44-8703-EFA7979EDDF5}" name="Tipo_3.3.A_Organización_de_ferias_y_fiestas_regionales_productos" dataDxfId="295"/>
  </tableColumns>
  <tableStyleInfo name="TableStyleLight2" showFirstColumn="0" showLastColumn="0" showRowStripes="1" showColumnStripes="0"/>
</table>
</file>

<file path=xl/tables/table1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2" xr:uid="{898F937B-57BA-4888-BA99-A3F91661D868}" name="Tabla1262" displayName="Tabla1262" ref="AZ504:AZ510" totalsRowShown="0" headerRowDxfId="294" dataDxfId="293">
  <autoFilter ref="AZ504:AZ510" xr:uid="{898F937B-57BA-4888-BA99-A3F91661D868}"/>
  <tableColumns count="1">
    <tableColumn id="1" xr3:uid="{73B163C4-7E72-455B-AD8C-3660E3A92DE7}" name="Tipo_3.3.B_Eventos_para_la_promoción_de_atractivos_productos_rutas_experiencias_y_o_destinos_turísticos_productos" dataDxfId="292"/>
  </tableColumns>
  <tableStyleInfo name="TableStyleLight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3E97F243-E174-4B34-8B05-AE76918418A6}" name="Tabla_Aportantes_de_la_contribución_parafiscal_Categoría_2.5_Ejecución_de_reparaciones_locativas_y_embellecimiento_de_fachadas" displayName="Tabla_Aportantes_de_la_contribución_parafiscal_Categoría_2.5_Ejecución_de_reparaciones_locativas_y_embellecimiento_de_fachadas" ref="H314:H315" totalsRowShown="0" headerRowDxfId="4204" dataDxfId="4203">
  <autoFilter ref="H314:H315" xr:uid="{3E97F243-E174-4B34-8B05-AE76918418A6}"/>
  <tableColumns count="1">
    <tableColumn id="1" xr3:uid="{28BFDC0C-EA3E-4E8D-A425-E112BAA08A65}" name="Aportantes_de_la_contribución_parafiscal_Categoría_2.5_Ejecución_de_reparaciones_locativas_y_embellecimiento_de_fachadas" dataDxfId="4202"/>
  </tableColumns>
  <tableStyleInfo name="TableStyleLight2" showFirstColumn="0" showLastColumn="0" showRowStripes="1" showColumnStripes="0"/>
</table>
</file>

<file path=xl/tables/table1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3" xr:uid="{EE1C1529-0DEE-4F39-8F30-9782B7C6F257}" name="Tabla1263" displayName="Tabla1263" ref="BA504:BA507" totalsRowShown="0" headerRowDxfId="291" dataDxfId="290">
  <autoFilter ref="BA504:BA507" xr:uid="{EE1C1529-0DEE-4F39-8F30-9782B7C6F257}"/>
  <tableColumns count="1">
    <tableColumn id="1" xr3:uid="{0113FD58-8CB2-48B2-AB8D-1C830CB344E8}" name="Tipo_3.3.C_Participación_en_eventos_productos" dataDxfId="289"/>
  </tableColumns>
  <tableStyleInfo name="TableStyleLight2" showFirstColumn="0" showLastColumn="0" showRowStripes="1" showColumnStripes="0"/>
</table>
</file>

<file path=xl/tables/table1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4" xr:uid="{F2929917-4D12-4A3C-952C-0AD690CB3388}" name="Tabla1264" displayName="Tabla1264" ref="BB504:BB509" totalsRowShown="0" headerRowDxfId="288" dataDxfId="287">
  <autoFilter ref="BB504:BB509" xr:uid="{F2929917-4D12-4A3C-952C-0AD690CB3388}"/>
  <tableColumns count="1">
    <tableColumn id="1" xr3:uid="{31FD0F4C-E518-40CE-8D9E-A3BDD7046133}" name="Tipo_3.4.A_Estrategias_de_publicidad_ATL_productos" dataDxfId="286"/>
  </tableColumns>
  <tableStyleInfo name="TableStyleLight2" showFirstColumn="0" showLastColumn="0" showRowStripes="1" showColumnStripes="0"/>
</table>
</file>

<file path=xl/tables/table1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5" xr:uid="{80C4D035-328E-4158-9C25-4C4D7F4D234E}" name="Tabla1265" displayName="Tabla1265" ref="BC504:BC509" totalsRowShown="0" headerRowDxfId="285" dataDxfId="284">
  <autoFilter ref="BC504:BC509" xr:uid="{80C4D035-328E-4158-9C25-4C4D7F4D234E}"/>
  <tableColumns count="1">
    <tableColumn id="1" xr3:uid="{73A998FD-69C7-4A92-A7FE-338EACE79B9B}" name="Tipo_3.4.B_Estrategias_de_publicidad_y_promoción_BTL_productos" dataDxfId="283"/>
  </tableColumns>
  <tableStyleInfo name="TableStyleLight2" showFirstColumn="0" showLastColumn="0" showRowStripes="1" showColumnStripes="0"/>
</table>
</file>

<file path=xl/tables/table1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6" xr:uid="{2C9F8176-F135-49A0-8051-91BDE6A5533E}" name="Tabla1266" displayName="Tabla1266" ref="BD504:BD508" totalsRowShown="0" headerRowDxfId="282" dataDxfId="281">
  <autoFilter ref="BD504:BD508" xr:uid="{2C9F8176-F135-49A0-8051-91BDE6A5533E}"/>
  <tableColumns count="1">
    <tableColumn id="1" xr3:uid="{8BCAB7A3-600D-449C-87A2-1FFDBD31D0B4}" name="Tipo_3.4.C_Misiones_comerciales_productos" dataDxfId="280"/>
  </tableColumns>
  <tableStyleInfo name="TableStyleLight2" showFirstColumn="0" showLastColumn="0" showRowStripes="1" showColumnStripes="0"/>
</table>
</file>

<file path=xl/tables/table1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7" xr:uid="{9273048B-6C06-4609-B9E6-EE6C90979464}" name="Tabla1267" displayName="Tabla1267" ref="BE504:BE506" totalsRowShown="0" headerRowDxfId="279" dataDxfId="278">
  <autoFilter ref="BE504:BE506" xr:uid="{9273048B-6C06-4609-B9E6-EE6C90979464}"/>
  <tableColumns count="1">
    <tableColumn id="1" xr3:uid="{6B416FAE-C4C3-40B3-94D8-0E8E7315C2C0}" name="Tipo_3.4.D_Viajes_de_familiarización_productos" dataDxfId="277"/>
  </tableColumns>
  <tableStyleInfo name="TableStyleLight2" showFirstColumn="0" showLastColumn="0" showRowStripes="1" showColumnStripes="0"/>
</table>
</file>

<file path=xl/tables/table1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8" xr:uid="{7AC317BB-08FC-4047-9320-0855C8EE74F1}" name="Tabla1268" displayName="Tabla1268" ref="BF504:BF507" totalsRowShown="0" headerRowDxfId="276" dataDxfId="275">
  <autoFilter ref="BF504:BF507" xr:uid="{7AC317BB-08FC-4047-9320-0855C8EE74F1}"/>
  <tableColumns count="1">
    <tableColumn id="1" xr3:uid="{3C21B6B8-12C5-41BC-BAF3-8F919C953DA7}" name="Tipo_3.4.E_Diseño_y_producción_de_material_promocional_o_POP_productos" dataDxfId="274"/>
  </tableColumns>
  <tableStyleInfo name="TableStyleLight2" showFirstColumn="0" showLastColumn="0" showRowStripes="1" showColumnStripes="0"/>
</table>
</file>

<file path=xl/tables/table1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9" xr:uid="{025202C7-0BBC-4B3F-B103-E542E382209A}" name="Tabla1269" displayName="Tabla1269" ref="BG504:BG507" totalsRowShown="0" headerRowDxfId="273" dataDxfId="272">
  <autoFilter ref="BG504:BG507" xr:uid="{025202C7-0BBC-4B3F-B103-E542E382209A}"/>
  <tableColumns count="1">
    <tableColumn id="1" xr3:uid="{7FBC4ABA-6A51-4F07-BCE3-1A1D5C8AD4BC}" name="Tipo_3.5.A_Participación_en_eventos_internacionales_de_interés_para_Colombia_productos" dataDxfId="271"/>
  </tableColumns>
  <tableStyleInfo name="TableStyleLight2" showFirstColumn="0" showLastColumn="0" showRowStripes="1" showColumnStripes="0"/>
</table>
</file>

<file path=xl/tables/table1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0" xr:uid="{8B1FC090-1D91-4C71-BA76-77BD6BCA169B}" name="Tabla1270" displayName="Tabla1270" ref="BH504:BH510" totalsRowShown="0" headerRowDxfId="270" dataDxfId="269">
  <autoFilter ref="BH504:BH510" xr:uid="{8B1FC090-1D91-4C71-BA76-77BD6BCA169B}"/>
  <tableColumns count="1">
    <tableColumn id="1" xr3:uid="{9311E34A-4079-4608-8204-3D791FFE961B}" name="Tipo_3.5.B_Eventos_para_la_promoción_de_atractivos_productos_rutas_experiencias_y_o_destinos_turísticos_productos" dataDxfId="268"/>
  </tableColumns>
  <tableStyleInfo name="TableStyleLight2" showFirstColumn="0" showLastColumn="0" showRowStripes="1" showColumnStripes="0"/>
</table>
</file>

<file path=xl/tables/table1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1" xr:uid="{418F48FB-9CB3-4F90-9C4C-B8AC19EF9B04}" name="Tabla1271" displayName="Tabla1271" ref="BI504:BI507" totalsRowShown="0" headerRowDxfId="267" dataDxfId="266">
  <autoFilter ref="BI504:BI507" xr:uid="{418F48FB-9CB3-4F90-9C4C-B8AC19EF9B04}"/>
  <tableColumns count="1">
    <tableColumn id="1" xr3:uid="{AAB659E9-F5D8-4FB1-B92F-5BE1696D641E}" name="Tipo_3.5.C_Participación_en_eventos_productos" dataDxfId="265"/>
  </tableColumns>
  <tableStyleInfo name="TableStyleLight2" showFirstColumn="0" showLastColumn="0" showRowStripes="1" showColumnStripes="0"/>
</table>
</file>

<file path=xl/tables/table1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2" xr:uid="{D2C85B81-B1A8-43A1-864E-F581C7363FC1}" name="Tabla1272" displayName="Tabla1272" ref="BJ504:BJ510" totalsRowShown="0" headerRowDxfId="264" dataDxfId="263">
  <autoFilter ref="BJ504:BJ510" xr:uid="{D2C85B81-B1A8-43A1-864E-F581C7363FC1}"/>
  <tableColumns count="1">
    <tableColumn id="1" xr3:uid="{CA49CA03-BAE9-4748-AE6A-C1FE71E5E166}" name="Tipo_3.5.D_Estrategias_de_publicidad_y_promoción_ATL_productos" dataDxfId="262"/>
  </tableColumns>
  <tableStyleInfo name="TableStyleLight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C70FD08-2667-4595-86D0-7DB11E312FDC}" name="Tabla_Aportantes_de_la_contribución_parafiscal_Categoría_2.6_Estímulos_para_la_implementación_de_soluciones_sostenibles_para_la_planta_turística" displayName="Tabla_Aportantes_de_la_contribución_parafiscal_Categoría_2.6_Estímulos_para_la_implementación_de_soluciones_sostenibles_para_la_planta_turística" ref="H320:H321" totalsRowShown="0" headerRowDxfId="4201" dataDxfId="4200">
  <autoFilter ref="H320:H321" xr:uid="{0C70FD08-2667-4595-86D0-7DB11E312FDC}"/>
  <tableColumns count="1">
    <tableColumn id="1" xr3:uid="{3F1BA7C0-3160-47F2-A695-A35CAB8D9076}" name="Aportantes_de_la_contribución_parafiscal_Categoría_2.6_Estímulos_para_la_implementación_de_soluciones_sostenibles_para_la_planta_turística" dataDxfId="4199"/>
  </tableColumns>
  <tableStyleInfo name="TableStyleLight2" showFirstColumn="0" showLastColumn="0" showRowStripes="1" showColumnStripes="0"/>
</table>
</file>

<file path=xl/tables/table1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3" xr:uid="{AC4B3437-FBFF-4086-9725-6FE66E8051C0}" name="Tabla1273" displayName="Tabla1273" ref="BK504:BK510" totalsRowShown="0" headerRowDxfId="261" dataDxfId="260">
  <autoFilter ref="BK504:BK510" xr:uid="{AC4B3437-FBFF-4086-9725-6FE66E8051C0}"/>
  <tableColumns count="1">
    <tableColumn id="1" xr3:uid="{4EF37382-3235-4924-9AFA-99EB3B941815}" name="Tipo_3.5.E_Estrategias_de_publicidad_y_promoción_BTL_productos" dataDxfId="259"/>
  </tableColumns>
  <tableStyleInfo name="TableStyleLight2" showFirstColumn="0" showLastColumn="0" showRowStripes="1" showColumnStripes="0"/>
</table>
</file>

<file path=xl/tables/table1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4" xr:uid="{75609FB1-F78A-4D09-B26F-122FEE2C4C3A}" name="Tabla1274" displayName="Tabla1274" ref="BL504:BL506" totalsRowShown="0" headerRowDxfId="258" dataDxfId="257">
  <autoFilter ref="BL504:BL506" xr:uid="{75609FB1-F78A-4D09-B26F-122FEE2C4C3A}"/>
  <tableColumns count="1">
    <tableColumn id="1" xr3:uid="{509C46FC-45FF-4455-8857-902679CF6B0B}" name="Tipo_3.5.F_Viajes_de_familiarización_productos" dataDxfId="256"/>
  </tableColumns>
  <tableStyleInfo name="TableStyleLight2" showFirstColumn="0" showLastColumn="0" showRowStripes="1" showColumnStripes="0"/>
</table>
</file>

<file path=xl/tables/table1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5" xr:uid="{062322CC-0ACE-4FD5-BCA7-C0800D9BF3E6}" name="Tabla1275" displayName="Tabla1275" ref="BM504:BM508" totalsRowShown="0" headerRowDxfId="255" dataDxfId="254">
  <autoFilter ref="BM504:BM508" xr:uid="{062322CC-0ACE-4FD5-BCA7-C0800D9BF3E6}"/>
  <tableColumns count="1">
    <tableColumn id="1" xr3:uid="{6494FA48-A112-4B2C-8423-0EEDBF758883}" name="Tipo_3.5.G_Ruedas_de_negocio_misiones_comerciales_y_workshops_para_la_promoción_turística_productos" dataDxfId="253"/>
  </tableColumns>
  <tableStyleInfo name="TableStyleLight2" showFirstColumn="0" showLastColumn="0" showRowStripes="1" showColumnStripes="0"/>
</table>
</file>

<file path=xl/tables/table1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6" xr:uid="{644ECD41-417B-4B65-8D0D-A43472D187A7}" name="Tabla1276" displayName="Tabla1276" ref="BN504:BN507" totalsRowShown="0" headerRowDxfId="252" dataDxfId="251">
  <autoFilter ref="BN504:BN507" xr:uid="{644ECD41-417B-4B65-8D0D-A43472D187A7}"/>
  <tableColumns count="1">
    <tableColumn id="1" xr3:uid="{C7614438-6155-4563-B511-3070B4CD1A5D}" name="Tipo_3.5.H_Producción_de_material_promocional_o_POP_productos" dataDxfId="250"/>
  </tableColumns>
  <tableStyleInfo name="TableStyleLight2" showFirstColumn="0" showLastColumn="0" showRowStripes="1" showColumnStripes="0"/>
</table>
</file>

<file path=xl/tables/table1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7" xr:uid="{4F1A8F81-0C52-4F19-8331-9279F613D810}" name="Tabla1277" displayName="Tabla1277" ref="BO504:BO506" totalsRowShown="0" headerRowDxfId="249" dataDxfId="248">
  <autoFilter ref="BO504:BO506" xr:uid="{4F1A8F81-0C52-4F19-8331-9279F613D810}"/>
  <tableColumns count="1">
    <tableColumn id="1" xr3:uid="{12120944-7C19-4C49-AFA4-FDF7E04B6DB5}" name="Tipo_4.1.A_Estrategia_Nacional_de_Prevención_de_la_Explotación_Sexual_Comercial_de_Niñas_Niños_y_Adolescentes_ESCNNA_productos" dataDxfId="247"/>
  </tableColumns>
  <tableStyleInfo name="TableStyleLight2" showFirstColumn="0" showLastColumn="0" showRowStripes="1" showColumnStripes="0"/>
</table>
</file>

<file path=xl/tables/table1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8" xr:uid="{229B3147-70D6-489F-BC44-4D2B9F95C64B}" name="Tabla1278" displayName="Tabla1278" ref="BP504:BP506" totalsRowShown="0" headerRowDxfId="246" dataDxfId="245">
  <autoFilter ref="BP504:BP506" xr:uid="{229B3147-70D6-489F-BC44-4D2B9F95C64B}"/>
  <tableColumns count="1">
    <tableColumn id="1" xr3:uid="{40CF6D8A-1562-455F-89C8-ADA3CA3394DF}" name="Tipo_4.1.B_Estrategias_para_la_prevención_de_la_trata_de_personas_en_Colombia_productos" dataDxfId="244"/>
  </tableColumns>
  <tableStyleInfo name="TableStyleLight2" showFirstColumn="0" showLastColumn="0" showRowStripes="1" showColumnStripes="0"/>
</table>
</file>

<file path=xl/tables/table1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9" xr:uid="{5801D108-A115-4F07-8F16-49C44BB25FDE}" name="Tabla1279" displayName="Tabla1279" ref="BQ504:BQ506" totalsRowShown="0" headerRowDxfId="243" dataDxfId="242">
  <autoFilter ref="BQ504:BQ506" xr:uid="{5801D108-A115-4F07-8F16-49C44BB25FDE}"/>
  <tableColumns count="1">
    <tableColumn id="1" xr3:uid="{42D86E0E-2E8B-4EFE-BEDD-34CC77F21329}" name="Tipo_4.1.C_Prevención_del_consumo_de_sustancias_psicoactivas_y_el_microtráfico_en_las_zonas_de_desarrollo_turístico_productos" dataDxfId="241"/>
  </tableColumns>
  <tableStyleInfo name="TableStyleLight2" showFirstColumn="0" showLastColumn="0" showRowStripes="1" showColumnStripes="0"/>
</table>
</file>

<file path=xl/tables/table1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0" xr:uid="{23B9E02D-6AC1-4767-ABF1-7CFC6884B7E4}" name="Tabla1280" displayName="Tabla1280" ref="BR504:BR506" totalsRowShown="0" headerRowDxfId="240" dataDxfId="239">
  <autoFilter ref="BR504:BR506" xr:uid="{23B9E02D-6AC1-4767-ABF1-7CFC6884B7E4}"/>
  <tableColumns count="1">
    <tableColumn id="1" xr3:uid="{19E2CEFE-2BDD-4289-A343-32F40A61EE0E}" name="Tipo_4.1.D_Proyectos_relacionados_con_la_implementación_de_programas_de_seguridad_turística_y_la_protección_de_los_derechos_y_deberes_de_los_turistas_y_prestadores_de_servicios_turísticos_productos" dataDxfId="238"/>
  </tableColumns>
  <tableStyleInfo name="TableStyleLight2" showFirstColumn="0" showLastColumn="0" showRowStripes="1" showColumnStripes="0"/>
</table>
</file>

<file path=xl/tables/table1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1" xr:uid="{49B48135-9771-4005-990C-8767FC0BDFD4}" name="Tabla1281" displayName="Tabla1281" ref="BS504:BS506" totalsRowShown="0" headerRowDxfId="237" dataDxfId="236">
  <autoFilter ref="BS504:BS506" xr:uid="{49B48135-9771-4005-990C-8767FC0BDFD4}"/>
  <tableColumns count="1">
    <tableColumn id="1" xr3:uid="{88FC5B0A-DFE6-4C80-A776-2B5BE4A9A427}" name="Tipo_4.1.E_Estrategias_que_promuevan_el_turismo_sostenible_productos" dataDxfId="235"/>
  </tableColumns>
  <tableStyleInfo name="TableStyleLight2" showFirstColumn="0" showLastColumn="0" showRowStripes="1" showColumnStripes="0"/>
</table>
</file>

<file path=xl/tables/table1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2" xr:uid="{61016ABB-25D1-4933-89BD-85C4268DC407}" name="Tabla1282" displayName="Tabla1282" ref="BT504:BT506" totalsRowShown="0" headerRowDxfId="234" dataDxfId="233">
  <autoFilter ref="BT504:BT506" xr:uid="{61016ABB-25D1-4933-89BD-85C4268DC407}"/>
  <tableColumns count="1">
    <tableColumn id="1" xr3:uid="{D001E52B-FFE9-4D6E-BCA1-B5E57DE8299D}" name="Tipo_4.1.F_Protección_del_bienestar_animal_productos" dataDxfId="232"/>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A35D3B6-2B5B-4802-8D68-CDFB8EB9EB6F}" name="Tabla_Caquetá" displayName="Tabla_Caquetá" ref="N32:N49" totalsRowShown="0" headerRowDxfId="4518" dataDxfId="4517">
  <autoFilter ref="N32:N49" xr:uid="{9A35D3B6-2B5B-4802-8D68-CDFB8EB9EB6F}"/>
  <tableColumns count="1">
    <tableColumn id="1" xr3:uid="{7D04205A-294F-408F-A12B-129B88714851}" name="Caquetá" dataDxfId="4516"/>
  </tableColumns>
  <tableStyleInfo name="TableStyleLight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67074E6-3276-407E-8FB3-A065A3749547}" name="Tabla_Aportantes_de_la_contribución_parafiscal_Categoría_3.1_Investigación_de_mercados_y_análisis_sectorial_en_destinos_turísticos" displayName="Tabla_Aportantes_de_la_contribución_parafiscal_Categoría_3.1_Investigación_de_mercados_y_análisis_sectorial_en_destinos_turísticos" ref="H326:H328" totalsRowShown="0" headerRowDxfId="4198" dataDxfId="4197">
  <autoFilter ref="H326:H328" xr:uid="{067074E6-3276-407E-8FB3-A065A3749547}"/>
  <tableColumns count="1">
    <tableColumn id="1" xr3:uid="{156A7429-957E-4D02-A8AA-C136D6565963}" name="Aportantes_de_la_contribución_parafiscal_Categoría_3.1_Investigación_de_mercados_y_análisis_sectorial_en_destinos_turísticos" dataDxfId="4196"/>
  </tableColumns>
  <tableStyleInfo name="TableStyleLight2" showFirstColumn="0" showLastColumn="0" showRowStripes="1" showColumnStripes="0"/>
</table>
</file>

<file path=xl/tables/table1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3" xr:uid="{09609254-DE5A-463F-B403-1E9C386587D5}" name="Tabla1283" displayName="Tabla1283" ref="BU504:BU506" totalsRowShown="0" headerRowDxfId="231" dataDxfId="230">
  <autoFilter ref="BU504:BU506" xr:uid="{09609254-DE5A-463F-B403-1E9C386587D5}"/>
  <tableColumns count="1">
    <tableColumn id="1" xr3:uid="{46492473-9431-457F-9048-9B1D15F3C2D6}" name="Tipo_4.1.G_Prevención_del_tráfico_de_flora_y_fauna_productos" dataDxfId="229"/>
  </tableColumns>
  <tableStyleInfo name="TableStyleLight2" showFirstColumn="0" showLastColumn="0" showRowStripes="1" showColumnStripes="0"/>
</table>
</file>

<file path=xl/tables/table1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4" xr:uid="{1AAC7126-CE4C-4944-8D4F-CC3ABA14D6C8}" name="Tabla1284" displayName="Tabla1284" ref="BV504:BV506" totalsRowShown="0" headerRowDxfId="228" dataDxfId="227">
  <autoFilter ref="BV504:BV506" xr:uid="{1AAC7126-CE4C-4944-8D4F-CC3ABA14D6C8}"/>
  <tableColumns count="1">
    <tableColumn id="1" xr3:uid="{0E80B317-4375-436C-B4BD-989067F15C86}" name="Tipo_4.1.H_Proyectos_que_promuevan_prácticas_de_comercio_justo_productos" dataDxfId="226"/>
  </tableColumns>
  <tableStyleInfo name="TableStyleLight2" showFirstColumn="0" showLastColumn="0" showRowStripes="1" showColumnStripes="0"/>
</table>
</file>

<file path=xl/tables/table1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5" xr:uid="{FE3F090F-0BAF-4C35-86DD-A149CBB8F1A6}" name="Tabla1285" displayName="Tabla1285" ref="BW504:BW507" totalsRowShown="0" headerRowDxfId="225" dataDxfId="224">
  <autoFilter ref="BW504:BW507" xr:uid="{FE3F090F-0BAF-4C35-86DD-A149CBB8F1A6}"/>
  <tableColumns count="1">
    <tableColumn id="1" xr3:uid="{C760A88C-697D-4DB6-B37D-988990055389}" name="Tipo_4.1.I_Protección_del_Patrimonio_Cultural_productos" dataDxfId="223"/>
  </tableColumns>
  <tableStyleInfo name="TableStyleLight2" showFirstColumn="0" showLastColumn="0" showRowStripes="1" showColumnStripes="0"/>
</table>
</file>

<file path=xl/tables/table1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6" xr:uid="{43653897-DB71-464D-BF35-118EEAEA15E0}" name="Tabla1286" displayName="Tabla1286" ref="BX504:BX506" totalsRowShown="0" headerRowDxfId="222" dataDxfId="221">
  <autoFilter ref="BX504:BX506" xr:uid="{43653897-DB71-464D-BF35-118EEAEA15E0}"/>
  <tableColumns count="1">
    <tableColumn id="1" xr3:uid="{6028FC30-31C7-4814-8204-FD8343CD1319}" name="Tipo_4.1.I_Otro_tipo_de_proyectos_que_mitiguen_efectos_negativos_y_promuevan_el_desarrollo_responsable_del_turismo_productos" dataDxfId="220"/>
  </tableColumns>
  <tableStyleInfo name="TableStyleLight2" showFirstColumn="0" showLastColumn="0" showRowStripes="1" showColumnStripes="0"/>
</table>
</file>

<file path=xl/tables/table1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7" xr:uid="{DFE0F2DD-19C9-4FD5-A9ED-AC0C32731459}" name="Tabla1287" displayName="Tabla1287" ref="BY504:BY506" totalsRowShown="0" headerRowDxfId="219" dataDxfId="218">
  <autoFilter ref="BY504:BY506" xr:uid="{DFE0F2DD-19C9-4FD5-A9ED-AC0C32731459}"/>
  <tableColumns count="1">
    <tableColumn id="1" xr3:uid="{31F70185-0204-4927-A7F7-1254A63B32B5}" name="Tipo_4.2.A__Operación_de_programas_que_faciliten_la_realización_de_actividades_turísticas_a_grupos_poblacionales_específicos_entre_ellos_el_programa_de_Tarjeta_Joven_y_Mi_primer_viaje_productos" dataDxfId="217"/>
  </tableColumns>
  <tableStyleInfo name="TableStyleLight2" showFirstColumn="0" showLastColumn="0" showRowStripes="1" showColumnStripes="0"/>
</table>
</file>

<file path=xl/tables/table1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8" xr:uid="{C3B162A0-089D-49FE-8CED-D0213BDC59BE}" name="Tabla1288" displayName="Tabla1288" ref="BZ504:BZ506" totalsRowShown="0" headerRowDxfId="216" dataDxfId="215">
  <autoFilter ref="BZ504:BZ506" xr:uid="{C3B162A0-089D-49FE-8CED-D0213BDC59BE}"/>
  <tableColumns count="1">
    <tableColumn id="1" xr3:uid="{81ADC80A-C2E4-43E0-AC28-2B7C63C53AC5}" name="Tipo_4.2.B_Estímulos_para_actores_de_la_economía_popular_relacionados_con_la_cadena_de_valor_del_turismo_productos" dataDxfId="214"/>
  </tableColumns>
  <tableStyleInfo name="TableStyleLight2" showFirstColumn="0" showLastColumn="0" showRowStripes="1" showColumnStripes="0"/>
</table>
</file>

<file path=xl/tables/table1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9" xr:uid="{D1971881-6A7F-43E3-852E-55BF767CFDA5}" name="Tabla1289" displayName="Tabla1289" ref="CA504:CA506" totalsRowShown="0" headerRowDxfId="213" dataDxfId="212">
  <autoFilter ref="CA504:CA506" xr:uid="{D1971881-6A7F-43E3-852E-55BF767CFDA5}"/>
  <tableColumns count="1">
    <tableColumn id="1" xr3:uid="{8D0B505C-583F-4C2A-BFE9-DA18427AE3DF}" name="Tipo_4.2.C_Proyectos_orientados_a_la_promoción_del_turismo_accesible_en_destinos_y_atractivos_turísticos_productos" dataDxfId="211"/>
  </tableColumns>
  <tableStyleInfo name="TableStyleLight2" showFirstColumn="0" showLastColumn="0" showRowStripes="1" showColumnStripes="0"/>
</table>
</file>

<file path=xl/tables/table1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0" xr:uid="{412AACFD-036E-418E-90AD-7E2FA0D276C2}" name="Tabla1290" displayName="Tabla1290" ref="CB504:CB506" totalsRowShown="0" headerRowDxfId="210" dataDxfId="209">
  <autoFilter ref="CB504:CB506" xr:uid="{412AACFD-036E-418E-90AD-7E2FA0D276C2}"/>
  <tableColumns count="1">
    <tableColumn id="1" xr3:uid="{7EF4555F-7D31-40FC-AFB1-D3A112D34804}" name="Tipo_4.2.D_Estrategias_de_promoción_para_el_desarrollo_del_turismo_social_en_Colombia_productos" dataDxfId="208"/>
  </tableColumns>
  <tableStyleInfo name="TableStyleLight2" showFirstColumn="0" showLastColumn="0" showRowStripes="1" showColumnStripes="0"/>
</table>
</file>

<file path=xl/tables/table1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1" xr:uid="{376012D6-8539-4EC0-ACA6-2101559F75C0}" name="Tabla1291" displayName="Tabla1291" ref="CC504:CC506" totalsRowShown="0" headerRowDxfId="207" dataDxfId="206">
  <autoFilter ref="CC504:CC506" xr:uid="{376012D6-8539-4EC0-ACA6-2101559F75C0}"/>
  <tableColumns count="1">
    <tableColumn id="1" xr3:uid="{7490DD14-0DD9-467A-8650-E6EBAA49F2CF}" name="Tipo_5.1.A_Financiación_de_programas_de_mitigación_de_impacto_de_situaciones_de_emergencia_productos" dataDxfId="205"/>
  </tableColumns>
  <tableStyleInfo name="TableStyleLight2" showFirstColumn="0" showLastColumn="0" showRowStripes="1" showColumnStripes="0"/>
</table>
</file>

<file path=xl/tables/table1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1" xr:uid="{88194C63-C8ED-48CC-BC23-17E8028179AC}" name="Tabla1091" displayName="Tabla1091" ref="E579:E583" totalsRowShown="0" headerRowDxfId="204" dataDxfId="203">
  <autoFilter ref="E579:E583" xr:uid="{88194C63-C8ED-48CC-BC23-17E8028179AC}"/>
  <tableColumns count="1">
    <tableColumn id="1" xr3:uid="{711E31D7-8470-4D91-9F4F-A47E3AC428E9}" name="Tipos_de_empleo" dataDxfId="202"/>
  </tableColumns>
  <tableStyleInfo name="TableStyleLight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1276F7D-6691-482B-B375-D0E128D2E8D5}" name="Tabla_Aportantes_de_la_contribución_parafiscal_Categoría_3.2_Diseño_de_marca_o_conceptualización_de_estrategias_promocionales" displayName="Tabla_Aportantes_de_la_contribución_parafiscal_Categoría_3.2_Diseño_de_marca_o_conceptualización_de_estrategias_promocionales" ref="H334:H335" totalsRowShown="0" headerRowDxfId="4195" dataDxfId="4194">
  <autoFilter ref="H334:H335" xr:uid="{61276F7D-6691-482B-B375-D0E128D2E8D5}"/>
  <tableColumns count="1">
    <tableColumn id="1" xr3:uid="{7300167B-E5AA-481D-92BB-A5FCA919E285}" name="Aportantes_de_la_contribución_parafiscal_Categoría_3.2_Diseño_de_marca_o_conceptualización_de_estrategias_promocionales" dataDxfId="4193"/>
  </tableColumns>
  <tableStyleInfo name="TableStyleLight2" showFirstColumn="0" showLastColumn="0" showRowStripes="1" showColumnStripes="0"/>
</table>
</file>

<file path=xl/tables/table1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6" xr:uid="{2DE3B0C9-CE41-43D6-A334-7F14A725E55F}" name="Tabla1296" displayName="Tabla1296" ref="E586:E590" totalsRowShown="0" headerRowDxfId="201" dataDxfId="200">
  <autoFilter ref="E586:E590" xr:uid="{2DE3B0C9-CE41-43D6-A334-7F14A725E55F}"/>
  <tableColumns count="1">
    <tableColumn id="1" xr3:uid="{A7C94B30-F31E-4F92-9E80-6B8C416A5010}" name="Criterios_sostenibilidad" dataDxfId="199"/>
  </tableColumns>
  <tableStyleInfo name="TableStyleLight2" showFirstColumn="0" showLastColumn="0" showRowStripes="1" showColumnStripes="0"/>
</table>
</file>

<file path=xl/tables/table1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5" xr:uid="{C2141FFA-68AF-471D-BFD7-45D0D4EAFB1C}" name="Tabla954916" displayName="Tabla954916" ref="AS719:AS720" totalsRowShown="0" headerRowBorderDxfId="197" tableBorderDxfId="198" totalsRowBorderDxfId="196">
  <autoFilter ref="AS719:AS720" xr:uid="{C2141FFA-68AF-471D-BFD7-45D0D4EAFB1C}"/>
  <tableColumns count="1">
    <tableColumn id="1" xr3:uid="{4C822E3C-BE73-4D59-BFAB-7FDE36B7B583}" name="Tipo_Los_mismos_tipos_de_proyecto_aplicables_a_las_categorías_2.1_2.2_y_2.3_únicamente_para_MinCIT_Construcción_y_o_mantenimiento_de_Obra" dataDxfId="195"/>
  </tableColumns>
  <tableStyleInfo name="TableStyleLight2" showFirstColumn="0" showLastColumn="0" showRowStripes="1" showColumnStripes="0"/>
</table>
</file>

<file path=xl/tables/table1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6" xr:uid="{D846B714-BE02-4AAF-9CB3-8477E47EB749}" name="Tabla956917" displayName="Tabla956917" ref="AU719:AU720" totalsRowShown="0" headerRowBorderDxfId="193" tableBorderDxfId="194" totalsRowBorderDxfId="192">
  <autoFilter ref="AU719:AU720" xr:uid="{D846B714-BE02-4AAF-9CB3-8477E47EB749}"/>
  <tableColumns count="1">
    <tableColumn id="1" xr3:uid="{E45E3B77-2CFD-4168-82FC-BC04658302A8}" name="Tipo_2.6.A_Estímulos_para_la_implementación_de_soluciones_para_la_planta_turística_pública_o_privada_Costos_y_o_gastos_indirectos" dataDxfId="191"/>
  </tableColumns>
  <tableStyleInfo name="TableStyleLight2" showFirstColumn="0" showLastColumn="0" showRowStripes="1" showColumnStripes="0"/>
</table>
</file>

<file path=xl/tables/table1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7" xr:uid="{03F35F5D-CFB5-4ABA-A489-002B3D24442B}" name="Tabla954916918" displayName="Tabla954916918" ref="AS726:AS727" totalsRowShown="0" headerRowBorderDxfId="189" tableBorderDxfId="190" totalsRowBorderDxfId="188">
  <autoFilter ref="AS726:AS727" xr:uid="{03F35F5D-CFB5-4ABA-A489-002B3D24442B}"/>
  <tableColumns count="1">
    <tableColumn id="1" xr3:uid="{551A6E2D-5FD2-4758-BC56-993EF05CF3A5}" name="Tipo_Los_mismos_tipos_de_proyecto_aplicables_a_las_categorías_2.1_2.2_y_2.3_únicamente_para_MinCIT_Construcción_y_o_mantenimiento_de_Obra" dataDxfId="187"/>
  </tableColumns>
  <tableStyleInfo name="TableStyleLight2" showFirstColumn="0" showLastColumn="0" showRowStripes="1" showColumnStripes="0"/>
</table>
</file>

<file path=xl/tables/table1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0" xr:uid="{7D0ACC72-D449-49A0-8851-704BC370138F}" name="Tabla954916918921" displayName="Tabla954916918921" ref="AS734:AS735" totalsRowShown="0" headerRowBorderDxfId="185" tableBorderDxfId="186" totalsRowBorderDxfId="184">
  <autoFilter ref="AS734:AS735" xr:uid="{7D0ACC72-D449-49A0-8851-704BC370138F}"/>
  <tableColumns count="1">
    <tableColumn id="1" xr3:uid="{C5C75340-DCE3-4F74-92D7-CF41C9C67727}" name="Tipo_Los_mismos_tipos_de_proyecto_aplicables_a_las_categorías_2.1_2.2_y_2.3_únicamente_para_MinCIT_Construcción_y_o_mantenimiento_de_Obra" dataDxfId="183"/>
  </tableColumns>
  <tableStyleInfo name="TableStyleLight2" showFirstColumn="0" showLastColumn="0" showRowStripes="1" showColumnStripes="0"/>
</table>
</file>

<file path=xl/tables/table1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1" xr:uid="{72CA4391-3DAD-44BA-8478-CEDC01353720}" name="Tabla921" displayName="Tabla921" ref="AG719:AG722" totalsRowShown="0" headerRowBorderDxfId="181" tableBorderDxfId="182" totalsRowBorderDxfId="180">
  <autoFilter ref="AG719:AG722" xr:uid="{72CA4391-3DAD-44BA-8478-CEDC01353720}"/>
  <tableColumns count="1">
    <tableColumn id="1" xr3:uid="{65A15463-D54E-46A4-B6AC-EE36C461F62A}" name="Tipo_2.3.A_Malecones_construidos_y_o_rehabilitados_Costos_y_o_gastos_indirectos" dataDxfId="179"/>
  </tableColumns>
  <tableStyleInfo name="TableStyleLight2" showFirstColumn="0" showLastColumn="0" showRowStripes="1" showColumnStripes="0"/>
</table>
</file>

<file path=xl/tables/table1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2" xr:uid="{813B868D-15A1-4AE0-995A-7327D4D31DBE}" name="Tabla922" displayName="Tabla922" ref="AH719:AH722" totalsRowShown="0" headerRowBorderDxfId="177" tableBorderDxfId="178" totalsRowBorderDxfId="176">
  <autoFilter ref="AH719:AH722" xr:uid="{813B868D-15A1-4AE0-995A-7327D4D31DBE}"/>
  <tableColumns count="1">
    <tableColumn id="1" xr3:uid="{5EE3A72E-A55C-4826-8299-45F7F47C877A}" name="Tipo_2.3.B_Muelles_o_embarcaderos_construidos_y_o_rehabilitados_Costos_y_o_gastos_indirectos" dataDxfId="175"/>
  </tableColumns>
  <tableStyleInfo name="TableStyleLight2" showFirstColumn="0" showLastColumn="0" showRowStripes="1" showColumnStripes="0"/>
</table>
</file>

<file path=xl/tables/table1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3" xr:uid="{63EBE3DD-9740-4B4E-B7A3-28DD35F52E7A}" name="Tabla923" displayName="Tabla923" ref="AI719:AI722" totalsRowShown="0" headerRowBorderDxfId="173" tableBorderDxfId="174" totalsRowBorderDxfId="172">
  <autoFilter ref="AI719:AI722" xr:uid="{63EBE3DD-9740-4B4E-B7A3-28DD35F52E7A}"/>
  <tableColumns count="1">
    <tableColumn id="1" xr3:uid="{6EEA4257-CD7B-4BE1-974D-FECF15FEC7BF}" name="Tipo_2.3.C_Centros_gastronómicos_y_artesanales_construidos_y_o_rehabilitados_Costos_y_o_gastos_indirectos" dataDxfId="171"/>
  </tableColumns>
  <tableStyleInfo name="TableStyleLight2" showFirstColumn="0" showLastColumn="0" showRowStripes="1" showColumnStripes="0"/>
</table>
</file>

<file path=xl/tables/table1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4" xr:uid="{73F042A6-B9D7-40D9-9B29-2A931E05C32A}" name="Tabla924" displayName="Tabla924" ref="AJ719:AJ722" totalsRowShown="0" headerRowBorderDxfId="169" tableBorderDxfId="170" totalsRowBorderDxfId="168">
  <autoFilter ref="AJ719:AJ722" xr:uid="{73F042A6-B9D7-40D9-9B29-2A931E05C32A}"/>
  <tableColumns count="1">
    <tableColumn id="1" xr3:uid="{D1442544-6C23-4A57-A837-913076CC762D}" name="Tipo_2.3.D_Plazas_construidas_y_o_rehabilitadas_Costos_y_o_gastos_indirectos" dataDxfId="167"/>
  </tableColumns>
  <tableStyleInfo name="TableStyleLight2" showFirstColumn="0" showLastColumn="0" showRowStripes="1" showColumnStripes="0"/>
</table>
</file>

<file path=xl/tables/table1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5" xr:uid="{5DCB4897-23E4-45B6-915E-FCFB722779E6}" name="Tabla925" displayName="Tabla925" ref="AK719:AK722" totalsRowShown="0" headerRowBorderDxfId="165" tableBorderDxfId="166" totalsRowBorderDxfId="164">
  <autoFilter ref="AK719:AK722" xr:uid="{5DCB4897-23E4-45B6-915E-FCFB722779E6}"/>
  <tableColumns count="1">
    <tableColumn id="1" xr3:uid="{D1E050FE-7BD8-4C7F-9475-1819FDD54ACB}" name="Tipo_2.3.E_Parques_construidos_y_o_rehabilitados_Costos_y_o_gastos_indirectos" dataDxfId="163"/>
  </tableColumns>
  <tableStyleInfo name="TableStyleLight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B2A18609-48B6-4344-8925-4A9DCC5ED6C4}" name="Tabla_Aportantes_de_la_contribución_parafiscal_Categoría_3.3_Organización_y_participación_en_eventos_turísticos_o_promocionales_nacionales_y_regionales" displayName="Tabla_Aportantes_de_la_contribución_parafiscal_Categoría_3.3_Organización_y_participación_en_eventos_turísticos_o_promocionales_nacionales_y_regionales" ref="H340:H342" totalsRowShown="0" headerRowDxfId="4192" dataDxfId="4191">
  <autoFilter ref="H340:H342" xr:uid="{B2A18609-48B6-4344-8925-4A9DCC5ED6C4}"/>
  <tableColumns count="1">
    <tableColumn id="1" xr3:uid="{B800FA70-1EED-4116-B834-C8973C01CD6F}" name="Aportantes_de_la_contribución_parafiscal_Categoría_3.3_Organización_y_participación_en_eventos_turísticos_o_promocionales_nacionales_y_regionales" dataDxfId="4190"/>
  </tableColumns>
  <tableStyleInfo name="TableStyleLight2" showFirstColumn="0" showLastColumn="0" showRowStripes="1" showColumnStripes="0"/>
</table>
</file>

<file path=xl/tables/table1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6" xr:uid="{6BAFD50F-D75F-4136-BE99-AE46D025AEF2}" name="Tabla926" displayName="Tabla926" ref="AL719:AL722" totalsRowShown="0" headerRowBorderDxfId="161" tableBorderDxfId="162" totalsRowBorderDxfId="160">
  <autoFilter ref="AL719:AL722" xr:uid="{6BAFD50F-D75F-4136-BE99-AE46D025AEF2}"/>
  <tableColumns count="1">
    <tableColumn id="1" xr3:uid="{A3C2FA5E-2DD6-41D6-BE6B-1AB7D762F25D}" name="Tipo_2.3.F_Parques_lineales_o_bulevares_construidos_y_o_rehabilitados_Costos_y_o_gastos_indirectos" dataDxfId="159"/>
  </tableColumns>
  <tableStyleInfo name="TableStyleLight2" showFirstColumn="0" showLastColumn="0" showRowStripes="1" showColumnStripes="0"/>
</table>
</file>

<file path=xl/tables/table1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7" xr:uid="{9577BDC3-9887-46D8-847D-25209ED8CDDB}" name="Tabla927" displayName="Tabla927" ref="AM719:AM722" totalsRowShown="0" headerRowBorderDxfId="157" tableBorderDxfId="158" totalsRowBorderDxfId="156">
  <autoFilter ref="AM719:AM722" xr:uid="{9577BDC3-9887-46D8-847D-25209ED8CDDB}"/>
  <tableColumns count="1">
    <tableColumn id="1" xr3:uid="{3E45171B-3EBE-4803-BC63-5126A5148AEB}" name="Tipo_2.3.G_Senderos_construidos_y_o_rehabilitados_Costos_y_o_gastos_indirectos" dataDxfId="155"/>
  </tableColumns>
  <tableStyleInfo name="TableStyleLight2" showFirstColumn="0" showLastColumn="0" showRowStripes="1" showColumnStripes="0"/>
</table>
</file>

<file path=xl/tables/table1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8" xr:uid="{25F912CA-4760-4161-8A82-A50C78E80AD8}" name="Tabla928" displayName="Tabla928" ref="AN719:AN722" totalsRowShown="0" headerRowBorderDxfId="153" tableBorderDxfId="154" totalsRowBorderDxfId="152">
  <autoFilter ref="AN719:AN722" xr:uid="{25F912CA-4760-4161-8A82-A50C78E80AD8}"/>
  <tableColumns count="1">
    <tableColumn id="1" xr3:uid="{C354ADA6-C800-45F8-B935-D809A25F7049}" name="Tipo_2.3.H_Ecoparques_turísticos_construidos_y_o_rehabilitados_Costos_y_o_gastos_indirectos" dataDxfId="151"/>
  </tableColumns>
  <tableStyleInfo name="TableStyleLight2" showFirstColumn="0" showLastColumn="0" showRowStripes="1" showColumnStripes="0"/>
</table>
</file>

<file path=xl/tables/table1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9" xr:uid="{EF8DB2B1-0299-4FC8-83F2-ABCD4D64FB34}" name="Tabla929" displayName="Tabla929" ref="AO719:AO722" totalsRowShown="0" headerRowBorderDxfId="149" tableBorderDxfId="150" totalsRowBorderDxfId="148">
  <autoFilter ref="AO719:AO722" xr:uid="{EF8DB2B1-0299-4FC8-83F2-ABCD4D64FB34}"/>
  <tableColumns count="1">
    <tableColumn id="1" xr3:uid="{E414A05F-2E04-4493-B16C-B6035E0C00F7}" name="Tipo_2.3.I_Centro_de_convenciones_construidos_y_o_rehabilitados_Costos_y_o_gastos_indirectos" dataDxfId="147"/>
  </tableColumns>
  <tableStyleInfo name="TableStyleLight2" showFirstColumn="0" showLastColumn="0" showRowStripes="1" showColumnStripes="0"/>
</table>
</file>

<file path=xl/tables/table1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0" xr:uid="{5A5E3B28-09B3-49BE-892A-04FFC8DAE691}" name="Tabla930" displayName="Tabla930" ref="AP719:AP722" totalsRowShown="0" headerRowBorderDxfId="145" tableBorderDxfId="146" totalsRowBorderDxfId="144">
  <autoFilter ref="AP719:AP722" xr:uid="{5A5E3B28-09B3-49BE-892A-04FFC8DAE691}"/>
  <tableColumns count="1">
    <tableColumn id="1" xr3:uid="{5FA766A8-8BC2-484D-9BF6-52B222E817C1}" name="Tipo_2.3.J_Señalización_turística_Costos_y_o_gastos_indirectos" dataDxfId="143"/>
  </tableColumns>
  <tableStyleInfo name="TableStyleLight2" showFirstColumn="0" showLastColumn="0" showRowStripes="1" showColumnStripes="0"/>
</table>
</file>

<file path=xl/tables/table1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1" xr:uid="{473883FE-0D96-4027-88D1-A79FE684D4C0}" name="Tabla931" displayName="Tabla931" ref="AQ719:AQ722" totalsRowShown="0" headerRowBorderDxfId="141" tableBorderDxfId="142" totalsRowBorderDxfId="140">
  <autoFilter ref="AQ719:AQ722" xr:uid="{473883FE-0D96-4027-88D1-A79FE684D4C0}"/>
  <tableColumns count="1">
    <tableColumn id="1" xr3:uid="{D8EC2E7D-1FBF-44BA-B2B1-A944F0819937}" name="Tipo_2.3.K_Miradores_turísticos_construidos_y_o_rehabilitados_Costos_y_o_gastos_indirectos" dataDxfId="139"/>
  </tableColumns>
  <tableStyleInfo name="TableStyleLight2" showFirstColumn="0" showLastColumn="0" showRowStripes="1" showColumnStripes="0"/>
</table>
</file>

<file path=xl/tables/table1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2" xr:uid="{6498A809-72F9-4175-9B4F-E08369DEF70B}" name="Tabla932" displayName="Tabla932" ref="AR719:AR722" totalsRowShown="0" headerRowBorderDxfId="137" tableBorderDxfId="138" totalsRowBorderDxfId="136">
  <autoFilter ref="AR719:AR722" xr:uid="{6498A809-72F9-4175-9B4F-E08369DEF70B}"/>
  <tableColumns count="1">
    <tableColumn id="1" xr3:uid="{B2860F10-BF86-467F-AD98-8D4ABAA9AC6F}" name="Tipo_2.3.L_Otros_Costos_y_o_gastos_indirectos" dataDxfId="135"/>
  </tableColumns>
  <tableStyleInfo name="TableStyleLight2" showFirstColumn="0" showLastColumn="0" showRowStripes="1" showColumnStripes="0"/>
</table>
</file>

<file path=xl/tables/table1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3" xr:uid="{5BCF9EAD-1205-4702-A941-9241CA0E6091}" name="Tabla933" displayName="Tabla933" ref="AT719:AT722" totalsRowShown="0" headerRowBorderDxfId="133" tableBorderDxfId="134" totalsRowBorderDxfId="132">
  <autoFilter ref="AT719:AT722" xr:uid="{5BCF9EAD-1205-4702-A941-9241CA0E6091}"/>
  <tableColumns count="1">
    <tableColumn id="1" xr3:uid="{B274C6D6-3B9C-45A8-BA49-B90192F5BFEE}" name="Tipo_2.5.A_Desarrollo_de_reparaciones_locativas_Costos_y_o_gastos_indirectos" dataDxfId="131"/>
  </tableColumns>
  <tableStyleInfo name="TableStyleLight2" showFirstColumn="0" showLastColumn="0" showRowStripes="1" showColumnStripes="0"/>
</table>
</file>

<file path=xl/tables/table1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4" xr:uid="{1FF2B584-37A6-4438-9C5D-1BEB3A7A5034}" name="Tabla934" displayName="Tabla934" ref="AG726:AG728" totalsRowShown="0" headerRowBorderDxfId="129" tableBorderDxfId="130" totalsRowBorderDxfId="128">
  <autoFilter ref="AG726:AG728" xr:uid="{1FF2B584-37A6-4438-9C5D-1BEB3A7A5034}"/>
  <tableColumns count="1">
    <tableColumn id="1" xr3:uid="{E1ACB073-A7DE-44FA-9779-453ABD82B33A}" name="Tipo_2.3.A_Malecones_construidos_y_o_rehabilitados_Equipos_y_activos_del_proyecto"/>
  </tableColumns>
  <tableStyleInfo name="TableStyleLight2" showFirstColumn="0" showLastColumn="0" showRowStripes="1" showColumnStripes="0"/>
</table>
</file>

<file path=xl/tables/table1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5" xr:uid="{A81C9F39-7BED-429E-A036-944B2F39FDC7}" name="Tabla935" displayName="Tabla935" ref="AH726:AH728" totalsRowShown="0" headerRowBorderDxfId="126" tableBorderDxfId="127" totalsRowBorderDxfId="125">
  <autoFilter ref="AH726:AH728" xr:uid="{A81C9F39-7BED-429E-A036-944B2F39FDC7}"/>
  <tableColumns count="1">
    <tableColumn id="1" xr3:uid="{2324DDF4-11A7-431C-8606-7EF1A02BB510}" name="Tipo_2.3.B_Muelles_o_embarcaderos_construidos_y_o_rehabilitados_Equipos_y_activos_del_proyecto"/>
  </tableColumns>
  <tableStyleInfo name="TableStyleLight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486F4CB-98B4-4EE9-A7CC-D177488C3DE1}" name="Tabla_Aportantes_de_la_contribución_parafiscal_Categoría_3.4_Estrategias_para_la_promoción_de_atractivos_rutas_experiencias_y_o_destinos_a_nivel_nacional_y_regional" displayName="Tabla_Aportantes_de_la_contribución_parafiscal_Categoría_3.4_Estrategias_para_la_promoción_de_atractivos_rutas_experiencias_y_o_destinos_a_nivel_nacional_y_regional" ref="H348:H349" totalsRowShown="0" headerRowDxfId="4189" dataDxfId="4188">
  <autoFilter ref="H348:H349" xr:uid="{C486F4CB-98B4-4EE9-A7CC-D177488C3DE1}"/>
  <tableColumns count="1">
    <tableColumn id="1" xr3:uid="{9CB8B61F-8CA3-48E7-89E3-3A1B7CCC059A}" name="Aportantes_de_la_contribución_parafiscal_Categoría_3.4_Estrategias_para_la_promoción_de_atractivos_rutas_experiencias_y_o_destinos_a_nivel_nacional_y_regional" dataDxfId="4187"/>
  </tableColumns>
  <tableStyleInfo name="TableStyleLight2" showFirstColumn="0" showLastColumn="0" showRowStripes="1" showColumnStripes="0"/>
</table>
</file>

<file path=xl/tables/table1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6" xr:uid="{F450D9FE-806D-48B9-995E-7A92E15AA3A2}" name="Tabla936" displayName="Tabla936" ref="AI726:AI728" totalsRowShown="0" headerRowBorderDxfId="123" tableBorderDxfId="124" totalsRowBorderDxfId="122">
  <autoFilter ref="AI726:AI728" xr:uid="{F450D9FE-806D-48B9-995E-7A92E15AA3A2}"/>
  <tableColumns count="1">
    <tableColumn id="1" xr3:uid="{465AE323-8FBC-4A47-B872-D94554AAF8B4}" name="Tipo_2.3.C_Centros_gastronómicos_y_artesanales_construidos_y_o_rehabilitados_Equipos_y_activos_del_proyecto"/>
  </tableColumns>
  <tableStyleInfo name="TableStyleLight2" showFirstColumn="0" showLastColumn="0" showRowStripes="1" showColumnStripes="0"/>
</table>
</file>

<file path=xl/tables/table1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7" xr:uid="{A4593897-0D45-4D9A-A89B-7BCD6F4A597D}" name="Tabla937" displayName="Tabla937" ref="AJ726:AJ728" totalsRowShown="0" headerRowBorderDxfId="120" tableBorderDxfId="121" totalsRowBorderDxfId="119">
  <autoFilter ref="AJ726:AJ728" xr:uid="{A4593897-0D45-4D9A-A89B-7BCD6F4A597D}"/>
  <tableColumns count="1">
    <tableColumn id="1" xr3:uid="{BD5DEC52-A253-4DF5-81AA-9D19D66385D8}" name="Tipo_2.3.D_Plazas_construidas_y_o_rehabilitadas_Equipos_y_activos_del_proyecto"/>
  </tableColumns>
  <tableStyleInfo name="TableStyleLight2" showFirstColumn="0" showLastColumn="0" showRowStripes="1" showColumnStripes="0"/>
</table>
</file>

<file path=xl/tables/table1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8" xr:uid="{3126BD6E-8462-49CC-A969-AC324F02E247}" name="Tabla938" displayName="Tabla938" ref="AK726:AK728" totalsRowShown="0" headerRowBorderDxfId="117" tableBorderDxfId="118" totalsRowBorderDxfId="116">
  <autoFilter ref="AK726:AK728" xr:uid="{3126BD6E-8462-49CC-A969-AC324F02E247}"/>
  <tableColumns count="1">
    <tableColumn id="1" xr3:uid="{AD52A8C5-9354-458B-98BF-44A640255C21}" name="Tipo_2.3.E_Parques_construidos_y_o_rehabilitados_Equipos_y_activos_del_proyecto"/>
  </tableColumns>
  <tableStyleInfo name="TableStyleLight2" showFirstColumn="0" showLastColumn="0" showRowStripes="1" showColumnStripes="0"/>
</table>
</file>

<file path=xl/tables/table1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9" xr:uid="{F814A460-657A-4109-A396-F00DCA8BC01C}" name="Tabla939" displayName="Tabla939" ref="AL726:AL728" totalsRowShown="0" headerRowBorderDxfId="114" tableBorderDxfId="115" totalsRowBorderDxfId="113">
  <autoFilter ref="AL726:AL728" xr:uid="{F814A460-657A-4109-A396-F00DCA8BC01C}"/>
  <tableColumns count="1">
    <tableColumn id="1" xr3:uid="{3B9E2EE6-7AA3-4068-B644-2B9DA9361F82}" name="Tipo_2.3.F_Parques_lineales_o_bulevares_construidos_y_o_rehabilitados_Equipos_y_activos_del_proyecto"/>
  </tableColumns>
  <tableStyleInfo name="TableStyleLight2" showFirstColumn="0" showLastColumn="0" showRowStripes="1" showColumnStripes="0"/>
</table>
</file>

<file path=xl/tables/table1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0" xr:uid="{420E4BAE-0BC2-48F9-A704-1776348AFC39}" name="Tabla940" displayName="Tabla940" ref="AM726:AM728" totalsRowShown="0" headerRowBorderDxfId="111" tableBorderDxfId="112" totalsRowBorderDxfId="110">
  <autoFilter ref="AM726:AM728" xr:uid="{420E4BAE-0BC2-48F9-A704-1776348AFC39}"/>
  <tableColumns count="1">
    <tableColumn id="1" xr3:uid="{1FACE9AD-B095-4617-95D8-F3F816B9E90B}" name="Tipo_2.3.G_Senderos_construidos_y_o_rehabilitados_Equipos_y_activos_del_proyecto"/>
  </tableColumns>
  <tableStyleInfo name="TableStyleLight2" showFirstColumn="0" showLastColumn="0" showRowStripes="1" showColumnStripes="0"/>
</table>
</file>

<file path=xl/tables/table1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1" xr:uid="{3A16117F-04F4-4AB9-BAC4-2B522A349113}" name="Tabla941" displayName="Tabla941" ref="AN726:AN728" totalsRowShown="0" headerRowBorderDxfId="108" tableBorderDxfId="109" totalsRowBorderDxfId="107">
  <autoFilter ref="AN726:AN728" xr:uid="{3A16117F-04F4-4AB9-BAC4-2B522A349113}"/>
  <tableColumns count="1">
    <tableColumn id="1" xr3:uid="{7781A787-EA85-4DCE-AF92-49391ACE5580}" name="Tipo_2.3.H_Ecoparques_turísticos_construidos_y_o_rehabilitados_Equipos_y_activos_del_proyecto"/>
  </tableColumns>
  <tableStyleInfo name="TableStyleLight2" showFirstColumn="0" showLastColumn="0" showRowStripes="1" showColumnStripes="0"/>
</table>
</file>

<file path=xl/tables/table1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7" xr:uid="{55B51E65-A384-4D46-B4EC-A6B5B1D333FC}" name="Tabla957" displayName="Tabla957" ref="AO726:AO728" totalsRowShown="0" headerRowBorderDxfId="105" tableBorderDxfId="106" totalsRowBorderDxfId="104">
  <autoFilter ref="AO726:AO728" xr:uid="{55B51E65-A384-4D46-B4EC-A6B5B1D333FC}"/>
  <tableColumns count="1">
    <tableColumn id="1" xr3:uid="{CA5ACFB9-D04E-4FCD-A1E0-6DE69FE61A1E}" name="Tipo_2.3.I_Centro_de_convenciones_construidos_y_o_rehabilitados_Equipos_y_activos_del_proyecto"/>
  </tableColumns>
  <tableStyleInfo name="TableStyleLight2" showFirstColumn="0" showLastColumn="0" showRowStripes="1" showColumnStripes="0"/>
</table>
</file>

<file path=xl/tables/table1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8" xr:uid="{916B35D5-4807-4A1A-A69D-2A4C9DD87E4B}" name="Tabla958" displayName="Tabla958" ref="AP726:AP728" totalsRowShown="0" headerRowBorderDxfId="102" tableBorderDxfId="103" totalsRowBorderDxfId="101">
  <autoFilter ref="AP726:AP728" xr:uid="{916B35D5-4807-4A1A-A69D-2A4C9DD87E4B}"/>
  <tableColumns count="1">
    <tableColumn id="1" xr3:uid="{A8336907-897B-4FD6-AF4F-B1D225F0BA09}" name="Tipo_2.3.J_Señalización_turística_Equipos_y_activos_del_proyecto"/>
  </tableColumns>
  <tableStyleInfo name="TableStyleLight2" showFirstColumn="0" showLastColumn="0" showRowStripes="1" showColumnStripes="0"/>
</table>
</file>

<file path=xl/tables/table1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9" xr:uid="{99A6AA0B-6124-4947-BD13-31ECE1ED957B}" name="Tabla959" displayName="Tabla959" ref="AQ726:AQ728" totalsRowShown="0" headerRowBorderDxfId="99" tableBorderDxfId="100" totalsRowBorderDxfId="98">
  <autoFilter ref="AQ726:AQ728" xr:uid="{99A6AA0B-6124-4947-BD13-31ECE1ED957B}"/>
  <tableColumns count="1">
    <tableColumn id="1" xr3:uid="{EBD29457-1C12-438B-9F86-55F4E86EC401}" name="Tipo_2.3.K_Miradores_turísticos_construidos_y_o_rehabilitados_Equipos_y_activos_del_proyecto"/>
  </tableColumns>
  <tableStyleInfo name="TableStyleLight2" showFirstColumn="0" showLastColumn="0" showRowStripes="1" showColumnStripes="0"/>
</table>
</file>

<file path=xl/tables/table1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0" xr:uid="{6CB90288-4B18-43ED-A177-ED842B106B70}" name="Tabla960" displayName="Tabla960" ref="AR726:AR728" totalsRowShown="0" headerRowBorderDxfId="96" tableBorderDxfId="97" totalsRowBorderDxfId="95">
  <autoFilter ref="AR726:AR728" xr:uid="{6CB90288-4B18-43ED-A177-ED842B106B70}"/>
  <tableColumns count="1">
    <tableColumn id="1" xr3:uid="{346949AB-C7F2-470B-A9A0-F183283B108E}" name="Tipo_2.3.L_Otros_Equipos_y_activos_del_proyecto"/>
  </tableColumns>
  <tableStyleInfo name="TableStyleLight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47252E5-E2F3-4A13-8AA5-D9472712EA53}" name="Tabla_Aportantes_de_la_contribución_parafiscal_Categoría_3.5_Estrategias_para_la_promoción_de_atractivos_productos__rutas_experiencias_y_o_destinos_colombianos_a_nivel_internacional" displayName="Tabla_Aportantes_de_la_contribución_parafiscal_Categoría_3.5_Estrategias_para_la_promoción_de_atractivos_productos__rutas_experiencias_y_o_destinos_colombianos_a_nivel_internacional" ref="H358:H359" totalsRowShown="0" headerRowDxfId="4186" dataDxfId="4185">
  <autoFilter ref="H358:H359" xr:uid="{447252E5-E2F3-4A13-8AA5-D9472712EA53}"/>
  <tableColumns count="1">
    <tableColumn id="1" xr3:uid="{7100244C-D335-442B-AF9D-E6FE0C2DBD05}" name="Aportantes_de_la_contribución_parafiscal_Categoría_3.5_Estrategias_para_la_promoción_de_atractivos_productos__rutas_experiencias_y_o_destinos_colombianos_a_nivel_internacional" dataDxfId="4184"/>
  </tableColumns>
  <tableStyleInfo name="TableStyleLight2" showFirstColumn="0" showLastColumn="0" showRowStripes="1" showColumnStripes="0"/>
</table>
</file>

<file path=xl/tables/table1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1" xr:uid="{41A15F01-5DB7-4692-84BC-F669D95F3042}" name="Tabla961" displayName="Tabla961" ref="AT726:AT728" totalsRowShown="0" headerRowBorderDxfId="93" tableBorderDxfId="94" totalsRowBorderDxfId="92">
  <autoFilter ref="AT726:AT728" xr:uid="{41A15F01-5DB7-4692-84BC-F669D95F3042}"/>
  <tableColumns count="1">
    <tableColumn id="1" xr3:uid="{01BA974E-5A45-4F12-B77F-A719479801B0}" name="Tipo_2.5.A_Desarrollo_de_reparaciones_locativas_Equipos_y_activos_del_proyecto"/>
  </tableColumns>
  <tableStyleInfo name="TableStyleLight2" showFirstColumn="0" showLastColumn="0" showRowStripes="1" showColumnStripes="0"/>
</table>
</file>

<file path=xl/tables/table1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2" xr:uid="{522C012F-ABF8-4DC2-BE69-3106F11D45CA}" name="Tabla962" displayName="Tabla962" ref="AG734:AG737" totalsRowShown="0" headerRowBorderDxfId="90" tableBorderDxfId="91">
  <autoFilter ref="AG734:AG737" xr:uid="{522C012F-ABF8-4DC2-BE69-3106F11D45CA}"/>
  <tableColumns count="1">
    <tableColumn id="1" xr3:uid="{BFD59E60-EB42-4F65-8444-136E6D9685F8}" name="Tipo_2.3.A_Malecones_construidos_y_o_rehabilitados_Gestión_control_y_cumplimiento"/>
  </tableColumns>
  <tableStyleInfo name="TableStyleLight2" showFirstColumn="0" showLastColumn="0" showRowStripes="1" showColumnStripes="0"/>
</table>
</file>

<file path=xl/tables/table1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3" xr:uid="{58A323B7-4316-4818-B8FC-CABA96F5F097}" name="Tabla963" displayName="Tabla963" ref="AH734:AH737" totalsRowShown="0" headerRowBorderDxfId="88" tableBorderDxfId="89">
  <autoFilter ref="AH734:AH737" xr:uid="{58A323B7-4316-4818-B8FC-CABA96F5F097}"/>
  <tableColumns count="1">
    <tableColumn id="1" xr3:uid="{71AB0CDD-3734-46E6-9350-6ADCB594C2EB}" name="Tipo_2.3.B_Muelles_o_embarcaderos_construidos_y_o_rehabilitados_Gestión_control_y_cumplimiento"/>
  </tableColumns>
  <tableStyleInfo name="TableStyleLight2" showFirstColumn="0" showLastColumn="0" showRowStripes="1" showColumnStripes="0"/>
</table>
</file>

<file path=xl/tables/table1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4" xr:uid="{7D397D77-E2EF-48C5-A53B-5DD5C066D911}" name="Tabla964" displayName="Tabla964" ref="AI734:AI737" totalsRowShown="0" headerRowBorderDxfId="86" tableBorderDxfId="87">
  <autoFilter ref="AI734:AI737" xr:uid="{7D397D77-E2EF-48C5-A53B-5DD5C066D911}"/>
  <tableColumns count="1">
    <tableColumn id="1" xr3:uid="{BBDF880C-F73A-4A03-A4AB-6FB1E4187EFC}" name="Tipo_2.3.C_Centros_gastronómicos_y_artesanales_construidos_y_o_rehabilitados_Gestión_control_y_cumplimiento"/>
  </tableColumns>
  <tableStyleInfo name="TableStyleLight2" showFirstColumn="0" showLastColumn="0" showRowStripes="1" showColumnStripes="0"/>
</table>
</file>

<file path=xl/tables/table1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5" xr:uid="{6BF4489B-6AA0-40E9-A93C-A9EBB154D85A}" name="Tabla965" displayName="Tabla965" ref="AJ734:AJ737" totalsRowShown="0" headerRowBorderDxfId="84" tableBorderDxfId="85">
  <autoFilter ref="AJ734:AJ737" xr:uid="{6BF4489B-6AA0-40E9-A93C-A9EBB154D85A}"/>
  <tableColumns count="1">
    <tableColumn id="1" xr3:uid="{D5F4AFBA-86AE-4F0C-A817-F69D32D469EA}" name="Tipo_2.3.D_Plazas_construidas_y_o_rehabilitadas_Gestión_control_y_cumplimiento"/>
  </tableColumns>
  <tableStyleInfo name="TableStyleLight2" showFirstColumn="0" showLastColumn="0" showRowStripes="1" showColumnStripes="0"/>
</table>
</file>

<file path=xl/tables/table1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6" xr:uid="{FB174618-E129-42DA-B760-0D2B393FB271}" name="Tabla966" displayName="Tabla966" ref="AK734:AK737" totalsRowShown="0" headerRowBorderDxfId="82" tableBorderDxfId="83">
  <autoFilter ref="AK734:AK737" xr:uid="{FB174618-E129-42DA-B760-0D2B393FB271}"/>
  <tableColumns count="1">
    <tableColumn id="1" xr3:uid="{892B7ADF-7B70-4D44-A457-6FE73C317F91}" name="Tipo_2.3.E_Parques_construidos_y_o_rehabilitados_Gestión_control_y_cumplimiento"/>
  </tableColumns>
  <tableStyleInfo name="TableStyleLight2" showFirstColumn="0" showLastColumn="0" showRowStripes="1" showColumnStripes="0"/>
</table>
</file>

<file path=xl/tables/table1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7" xr:uid="{56F77EF2-4118-45AF-A789-9FD316DB5B5C}" name="Tabla967" displayName="Tabla967" ref="AL734:AL737" totalsRowShown="0" headerRowBorderDxfId="80" tableBorderDxfId="81">
  <autoFilter ref="AL734:AL737" xr:uid="{56F77EF2-4118-45AF-A789-9FD316DB5B5C}"/>
  <tableColumns count="1">
    <tableColumn id="1" xr3:uid="{7866CD7D-5026-496F-896A-AABC38005051}" name="Tipo_2.3.F_Parques_lineales_o_bulevares_construidos_y_o_rehabilitados_Gestión_control_y_cumplimiento"/>
  </tableColumns>
  <tableStyleInfo name="TableStyleLight2" showFirstColumn="0" showLastColumn="0" showRowStripes="1" showColumnStripes="0"/>
</table>
</file>

<file path=xl/tables/table1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8" xr:uid="{C3D56302-3790-4F3C-91E7-B3A7F3D3C035}" name="Tabla968" displayName="Tabla968" ref="AM734:AM737" totalsRowShown="0" headerRowBorderDxfId="78" tableBorderDxfId="79">
  <autoFilter ref="AM734:AM737" xr:uid="{C3D56302-3790-4F3C-91E7-B3A7F3D3C035}"/>
  <tableColumns count="1">
    <tableColumn id="1" xr3:uid="{758E5742-E542-4E0C-83C7-4CB1C711DCE4}" name="Tipo_2.3.G_Senderos_construidos_y_o_rehabilitados_Gestión_control_y_cumplimiento"/>
  </tableColumns>
  <tableStyleInfo name="TableStyleLight2" showFirstColumn="0" showLastColumn="0" showRowStripes="1" showColumnStripes="0"/>
</table>
</file>

<file path=xl/tables/table1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9" xr:uid="{2093B78D-964A-4AF8-82C8-443E279C67D1}" name="Tabla969" displayName="Tabla969" ref="AN734:AN737" totalsRowShown="0" headerRowBorderDxfId="76" tableBorderDxfId="77">
  <autoFilter ref="AN734:AN737" xr:uid="{2093B78D-964A-4AF8-82C8-443E279C67D1}"/>
  <tableColumns count="1">
    <tableColumn id="1" xr3:uid="{7B620427-4C13-46D4-A756-5D13CD7FBC66}" name="Tipo_2.3.H_Ecoparques_turísticos_construidos_y_o_rehabilitados_Gestión_control_y_cumplimiento"/>
  </tableColumns>
  <tableStyleInfo name="TableStyleLight2" showFirstColumn="0" showLastColumn="0" showRowStripes="1" showColumnStripes="0"/>
</table>
</file>

<file path=xl/tables/table1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0" xr:uid="{C67100D8-FE93-4878-9ACE-33C5B4D564AD}" name="Tabla970" displayName="Tabla970" ref="AO734:AO737" totalsRowShown="0" headerRowBorderDxfId="74" tableBorderDxfId="75">
  <autoFilter ref="AO734:AO737" xr:uid="{C67100D8-FE93-4878-9ACE-33C5B4D564AD}"/>
  <tableColumns count="1">
    <tableColumn id="1" xr3:uid="{4F8E15EC-DFD9-4663-B096-8F2B34DDFA75}" name="Tipo_2.3.I_Centro_de_convenciones_construidos_y_o_rehabilitados_Gestión_control_y_cumplimiento"/>
  </tableColumns>
  <tableStyleInfo name="TableStyleLight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B237AC5-36AE-4BE8-B1EC-3EED06BD1BC9}" name="Aportantes_de_la_contribución_parafiscal_Categoría_4.1_Turismo_responsable" displayName="Aportantes_de_la_contribución_parafiscal_Categoría_4.1_Turismo_responsable" ref="H371:H372" totalsRowShown="0" headerRowDxfId="4183" dataDxfId="4182">
  <autoFilter ref="H371:H372" xr:uid="{5B237AC5-36AE-4BE8-B1EC-3EED06BD1BC9}"/>
  <tableColumns count="1">
    <tableColumn id="1" xr3:uid="{0E000D06-D523-47D4-A205-F1B25AEA4EA6}" name="Aportantes_de_la_contribución_parafiscal_Categoría_4.1_Turismo_responsable" dataDxfId="4181"/>
  </tableColumns>
  <tableStyleInfo name="TableStyleLight2" showFirstColumn="0" showLastColumn="0" showRowStripes="1" showColumnStripes="0"/>
</table>
</file>

<file path=xl/tables/table1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1" xr:uid="{14D3DEEE-A75C-4A1A-B247-682519CE16B5}" name="Tabla971" displayName="Tabla971" ref="AP734:AP737" totalsRowShown="0" headerRowBorderDxfId="72" tableBorderDxfId="73">
  <autoFilter ref="AP734:AP737" xr:uid="{14D3DEEE-A75C-4A1A-B247-682519CE16B5}"/>
  <tableColumns count="1">
    <tableColumn id="1" xr3:uid="{4C3542A1-3325-4EA5-B796-0BD8A2E23D94}" name="Tipo_2.3.J_Señalización_turística_Gestión_control_y_cumplimiento"/>
  </tableColumns>
  <tableStyleInfo name="TableStyleLight2" showFirstColumn="0" showLastColumn="0" showRowStripes="1" showColumnStripes="0"/>
</table>
</file>

<file path=xl/tables/table1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2" xr:uid="{CB5B1DB2-5CBB-4F91-B928-64C782382185}" name="Tabla972" displayName="Tabla972" ref="AQ734:AQ737" totalsRowShown="0" headerRowBorderDxfId="70" tableBorderDxfId="71">
  <autoFilter ref="AQ734:AQ737" xr:uid="{CB5B1DB2-5CBB-4F91-B928-64C782382185}"/>
  <tableColumns count="1">
    <tableColumn id="1" xr3:uid="{F985FA06-19A7-49CA-93AB-42B537785ECA}" name="Tipo_2.3.K_Miradores_turísticos_construidos_y_o_rehabilitados_Gestión_control_y_cumplimiento"/>
  </tableColumns>
  <tableStyleInfo name="TableStyleLight2" showFirstColumn="0" showLastColumn="0" showRowStripes="1" showColumnStripes="0"/>
</table>
</file>

<file path=xl/tables/table1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3" xr:uid="{07F41D71-7EBD-42D6-A02E-B6C294E2F6B3}" name="Tabla973" displayName="Tabla973" ref="AR734:AR737" totalsRowShown="0" headerRowBorderDxfId="68" tableBorderDxfId="69">
  <autoFilter ref="AR734:AR737" xr:uid="{07F41D71-7EBD-42D6-A02E-B6C294E2F6B3}"/>
  <tableColumns count="1">
    <tableColumn id="1" xr3:uid="{95035ED4-AEE8-4B5F-87DB-974DBAA57BA2}" name="Tipo_2.3.L_Otros_Gestión_control_y_cumplimiento"/>
  </tableColumns>
  <tableStyleInfo name="TableStyleLight2" showFirstColumn="0" showLastColumn="0" showRowStripes="1" showColumnStripes="0"/>
</table>
</file>

<file path=xl/tables/table1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4" xr:uid="{EFCC51FC-BFC2-4655-8CEF-ACE54899E128}" name="Tabla974" displayName="Tabla974" ref="AT734:AT737" totalsRowShown="0" headerRowBorderDxfId="66" tableBorderDxfId="67">
  <autoFilter ref="AT734:AT737" xr:uid="{EFCC51FC-BFC2-4655-8CEF-ACE54899E128}"/>
  <tableColumns count="1">
    <tableColumn id="1" xr3:uid="{94C3A422-024B-4939-84B1-C7C0C8F1A1C4}" name="Tipo_2.5.A_Desarrollo_de_reparaciones_locativas_Gestión_control_y_cumplimiento"/>
  </tableColumns>
  <tableStyleInfo name="TableStyleLight2" showFirstColumn="0" showLastColumn="0" showRowStripes="1" showColumnStripes="0"/>
</table>
</file>

<file path=xl/tables/table1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5" xr:uid="{80F32BA6-BA81-43EF-8BED-8CBECE94A9E4}" name="Tabla975" displayName="Tabla975" ref="AE756:AE757" totalsRowShown="0" headerRowDxfId="65" dataDxfId="64">
  <autoFilter ref="AE756:AE757" xr:uid="{80F32BA6-BA81-43EF-8BED-8CBECE94A9E4}"/>
  <tableColumns count="1">
    <tableColumn id="1" xr3:uid="{6180719A-554C-464C-BE3D-F2F1F6B881AF}" name="Montaje" dataDxfId="63"/>
  </tableColumns>
  <tableStyleInfo name="TableStyleLight2" showFirstColumn="0" showLastColumn="0" showRowStripes="1" showColumnStripes="0"/>
</table>
</file>

<file path=xl/tables/table1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6" xr:uid="{29759B93-0CAB-4D85-8F8A-82BEC999425B}" name="Tabla976" displayName="Tabla976" ref="AF756:AF757" totalsRowShown="0" headerRowDxfId="62" dataDxfId="61">
  <autoFilter ref="AF756:AF757" xr:uid="{29759B93-0CAB-4D85-8F8A-82BEC999425B}"/>
  <tableColumns count="1">
    <tableColumn id="1" xr3:uid="{732CBDD3-8BE7-4CBE-94C7-115F5AC81B9F}" name="Desmontaje" dataDxfId="60"/>
  </tableColumns>
  <tableStyleInfo name="TableStyleLight2" showFirstColumn="0" showLastColumn="0" showRowStripes="1" showColumnStripes="0"/>
</table>
</file>

<file path=xl/tables/table1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8" xr:uid="{FDEF76B4-E52A-4B95-8284-38F4597CD62B}" name="Tabla918" displayName="Tabla918" ref="F4:F11" totalsRowShown="0" headerRowDxfId="59" dataDxfId="58">
  <autoFilter ref="F4:F11" xr:uid="{FDEF76B4-E52A-4B95-8284-38F4597CD62B}"/>
  <tableColumns count="1">
    <tableColumn id="1" xr3:uid="{BF3DD552-BA8D-4904-A4D1-5672DE733E0B}" name="Categoría_municipio" dataDxfId="57"/>
  </tableColumns>
  <tableStyleInfo name="TableStyleLight2" showFirstColumn="0" showLastColumn="0" showRowStripes="1" showColumnStripes="0"/>
</table>
</file>

<file path=xl/tables/table1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9" xr:uid="{3D8182F3-A499-482E-96E6-B9EEB88AF607}" name="Tabla919" displayName="Tabla919" ref="F14:F21" totalsRowShown="0" headerRowDxfId="56">
  <autoFilter ref="F14:F21" xr:uid="{3D8182F3-A499-482E-96E6-B9EEB88AF607}"/>
  <tableColumns count="1">
    <tableColumn id="1" xr3:uid="{6FEF2BC9-8D8A-4527-8B41-9B0B59EEA307}" name="Clasificaciones_excepciones"/>
  </tableColumns>
  <tableStyleInfo name="TableStyleLight2" showFirstColumn="0" showLastColumn="0" showRowStripes="1" showColumnStripes="0"/>
</table>
</file>

<file path=xl/tables/table1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71E1B940-B4E9-412E-9552-516A71C76CF7}" name="Tabla_Proy1" displayName="Tabla_Proy1" ref="M13:M73" totalsRowShown="0" headerRowDxfId="55" dataDxfId="54">
  <autoFilter ref="M13:M73" xr:uid="{71E1B940-B4E9-412E-9552-516A71C76CF7}"/>
  <tableColumns count="1">
    <tableColumn id="1" xr3:uid="{B0E32245-0D3A-4E46-979A-241B3C6C177D}" name="Proy1" dataDxfId="53">
      <calculatedColumnFormula array="1">IFERROR(INDEX($E$14:$E$73,SMALL(IF($E$14:$E$73&lt;&gt;"",ROW($E$14:$E$73)-ROW($E$14)+1),ROW()-ROW($M$14)+1)),"")</calculatedColumnFormula>
    </tableColumn>
  </tableColumns>
  <tableStyleInfo name="TableStyleLight2" showFirstColumn="0" showLastColumn="0" showRowStripes="1" showColumnStripes="0"/>
</table>
</file>

<file path=xl/tables/table1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E935A757-21DF-49CA-8828-8C5467CD20B7}" name="Tabla_Proy2" displayName="Tabla_Proy2" ref="N13:N73" totalsRowShown="0" headerRowDxfId="52" dataDxfId="51">
  <autoFilter ref="N13:N73" xr:uid="{E935A757-21DF-49CA-8828-8C5467CD20B7}"/>
  <tableColumns count="1">
    <tableColumn id="1" xr3:uid="{3C53192B-E5E8-4F64-8636-C54664379250}" name="Proy2" dataDxfId="50">
      <calculatedColumnFormula array="1">IFERROR(INDEX($E$74:$E$133,SMALL(IF($E$74:$E$133&lt;&gt;"",ROW($E$74:$E$133)-ROW($E$74)+1),ROW()-ROW($N$14)+1)),"")</calculatedColumnFormula>
    </tableColumn>
  </tableColumns>
  <tableStyleInfo name="TableStyleLight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BE1D259-5AD0-449E-A867-3C31596F66DF}" name="Tabla_Aportantes_de_la_contribución_parafiscal_Categoría_4.2_Turismo_Social" displayName="Tabla_Aportantes_de_la_contribución_parafiscal_Categoría_4.2_Turismo_Social" ref="H385:H386" totalsRowShown="0" headerRowDxfId="4180" dataDxfId="4179">
  <autoFilter ref="H385:H386" xr:uid="{DBE1D259-5AD0-449E-A867-3C31596F66DF}"/>
  <tableColumns count="1">
    <tableColumn id="1" xr3:uid="{E1634D51-53A4-4B4F-B30B-F9E0AA4310A8}" name="Aportantes_de_la_contribución_parafiscal_Categoría_4.2_Turismo_Social" dataDxfId="4178"/>
  </tableColumns>
  <tableStyleInfo name="TableStyleLight2" showFirstColumn="0" showLastColumn="0" showRowStripes="1" showColumnStripes="0"/>
</table>
</file>

<file path=xl/tables/table1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B57B152B-76D0-4D27-9B0C-F98DD69131B5}" name="Tabla_Proy3" displayName="Tabla_Proy3" ref="O13:O73" totalsRowShown="0" headerRowDxfId="49" dataDxfId="48">
  <autoFilter ref="O13:O73" xr:uid="{B57B152B-76D0-4D27-9B0C-F98DD69131B5}"/>
  <tableColumns count="1">
    <tableColumn id="1" xr3:uid="{2D73961C-1F09-44DB-8E49-563792CE97B9}" name="Proy3" dataDxfId="47">
      <calculatedColumnFormula array="1">IFERROR(INDEX($E$134:$E$193,SMALL(IF($E$134:$E$193&lt;&gt;"",ROW($E$134:$E$193)-ROW($E$134)+1),ROW()-ROW($O$14)+1)),"")</calculatedColumnFormula>
    </tableColumn>
  </tableColumns>
  <tableStyleInfo name="TableStyleLight2" showFirstColumn="0" showLastColumn="0" showRowStripes="1" showColumnStripes="0"/>
</table>
</file>

<file path=xl/tables/table1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9A9BD1AA-81DA-4DF9-86DD-ED9BD17DFBF2}" name="Tabla_Proy4" displayName="Tabla_Proy4" ref="P13:P73" totalsRowShown="0" headerRowDxfId="46" dataDxfId="45">
  <autoFilter ref="P13:P73" xr:uid="{9A9BD1AA-81DA-4DF9-86DD-ED9BD17DFBF2}"/>
  <tableColumns count="1">
    <tableColumn id="1" xr3:uid="{3AF736A8-EE38-44E2-B0DD-0500CB27D038}" name="Proy4" dataDxfId="44">
      <calculatedColumnFormula array="1">IFERROR(INDEX($E$194:$E$253,SMALL(IF($E$194:$E$253&lt;&gt;"",ROW($E$194:$E$253)-ROW($E$194)+1),ROW()-ROW($P$14)+1)),"")</calculatedColumnFormula>
    </tableColumn>
  </tableColumns>
  <tableStyleInfo name="TableStyleLight2" showFirstColumn="0" showLastColumn="0" showRowStripes="1" showColumnStripes="0"/>
</table>
</file>

<file path=xl/tables/table1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E83402AC-1612-4301-9EB1-D74E12E9CDA9}" name="Tabla_Proy5" displayName="Tabla_Proy5" ref="Q13:Q73" totalsRowShown="0" headerRowDxfId="43" dataDxfId="42">
  <autoFilter ref="Q13:Q73" xr:uid="{E83402AC-1612-4301-9EB1-D74E12E9CDA9}"/>
  <tableColumns count="1">
    <tableColumn id="1" xr3:uid="{1CE341C0-EFA4-4DF8-8F93-680D01416FBC}" name="Proy5" dataDxfId="41">
      <calculatedColumnFormula array="1">IFERROR(INDEX($E$254:$E$313,SMALL(IF($E$254:$E$313&lt;&gt;"",ROW($E$254:$E$313)-ROW($E$254)+1),ROW()-ROW($Q$14)+1)),"")</calculatedColumnFormula>
    </tableColumn>
  </tableColumns>
  <tableStyleInfo name="TableStyleLight2" showFirstColumn="0" showLastColumn="0" showRowStripes="1" showColumnStripes="0"/>
</table>
</file>

<file path=xl/tables/table1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D78C38AE-0C61-475C-AC57-5EA5CBA4718E}" name="Tabla_Proy6" displayName="Tabla_Proy6" ref="R13:R73" totalsRowShown="0" headerRowDxfId="40" dataDxfId="39">
  <autoFilter ref="R13:R73" xr:uid="{D78C38AE-0C61-475C-AC57-5EA5CBA4718E}"/>
  <tableColumns count="1">
    <tableColumn id="1" xr3:uid="{A702EAC5-3EB3-4538-B94A-2A302ADB86D5}" name="Proy6" dataDxfId="38">
      <calculatedColumnFormula array="1">IFERROR(INDEX($E$314:$E$373,SMALL(IF($E$314:$E$373&lt;&gt;"",ROW($E$314:$E$373)-ROW($E$314)+1),ROW()-ROW($R$14)+1)),"")</calculatedColumnFormula>
    </tableColumn>
  </tableColumns>
  <tableStyleInfo name="TableStyleLight2" showFirstColumn="0" showLastColumn="0" showRowStripes="1" showColumnStripes="0"/>
</table>
</file>

<file path=xl/tables/table1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248069C9-44B0-4ABA-874E-3ED7D0074D8C}" name="Tabla511" displayName="Tabla511" ref="B3:B9" totalsRowShown="0" headerRowDxfId="37" dataDxfId="36" tableBorderDxfId="35">
  <autoFilter ref="B3:B9" xr:uid="{248069C9-44B0-4ABA-874E-3ED7D0074D8C}"/>
  <tableColumns count="1">
    <tableColumn id="1" xr3:uid="{238911E5-01C0-4E87-A2E4-C1E96FBC1E1C}" name="Tipos_selección" dataDxfId="34"/>
  </tableColumns>
  <tableStyleInfo name="TableStyleLight2" showFirstColumn="0" showLastColumn="0" showRowStripes="1" showColumnStripes="0"/>
</table>
</file>

<file path=xl/tables/table1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5" xr:uid="{3BEEBE13-F3A3-47F8-A04B-B73B5892E189}" name="Tabla1075" displayName="Tabla1075" ref="C3:C9" totalsRowShown="0" headerRowDxfId="33" dataDxfId="32">
  <autoFilter ref="C3:C9" xr:uid="{3BEEBE13-F3A3-47F8-A04B-B73B5892E189}"/>
  <tableColumns count="1">
    <tableColumn id="1" xr3:uid="{2B24494F-AB74-4AF1-BCDE-862A519F3695}" name="Tipos_selección2" dataDxfId="31">
      <calculatedColumnFormula array="1">IFERROR(INDEX(Tabla511[Tipos_selección],SMALL(IF(Tabla511[Tipos_selección]&lt;&gt;"",ROW(Tabla511[Tipos_selección])-ROW($B$4)+1),ROW()-ROW($C$4)+1)),"")</calculatedColumnFormula>
    </tableColumn>
  </tableColumns>
  <tableStyleInfo name="TableStyleLight2" showFirstColumn="0" showLastColumn="0" showRowStripes="1" showColumnStripes="0"/>
</table>
</file>

<file path=xl/tables/table1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1" xr:uid="{157C1941-DCF6-4C6D-8FDA-AF8166056277}" name="Tabla1141" displayName="Tabla1141" ref="M785:M789" totalsRowShown="0" headerRowDxfId="30" dataDxfId="29" headerRowBorderDxfId="27" tableBorderDxfId="28">
  <autoFilter ref="M785:M789" xr:uid="{157C1941-DCF6-4C6D-8FDA-AF8166056277}"/>
  <tableColumns count="1">
    <tableColumn id="1" xr3:uid="{02C6423C-D603-4FA1-975B-62D0CC6B5AFE}" name="Beneficiarios1" dataDxfId="26">
      <calculatedColumnFormula array="1">IFERROR(INDEX($E$786:$E$789,SMALL(IF($E$786:$E$789&lt;&gt;"",ROW($E$786:$E$789)-ROW($E$786)+1),ROW()-ROW($M$786)+1)),"")</calculatedColumnFormula>
    </tableColumn>
  </tableColumns>
  <tableStyleInfo name="TableStyleLight2" showFirstColumn="0" showLastColumn="0" showRowStripes="1" showColumnStripes="0"/>
</table>
</file>

<file path=xl/tables/table1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5" xr:uid="{2C979894-676C-4142-AEEF-9C07475F13D3}" name="Tabla1215" displayName="Tabla1215" ref="N785:N789" totalsRowShown="0" headerRowDxfId="25" dataDxfId="24" headerRowBorderDxfId="22" tableBorderDxfId="23">
  <autoFilter ref="N785:N789" xr:uid="{2C979894-676C-4142-AEEF-9C07475F13D3}"/>
  <tableColumns count="1">
    <tableColumn id="1" xr3:uid="{AAFACE42-B506-4C4A-A0F3-61E80DD1FFA8}" name="Beneficiarios2" dataDxfId="21">
      <calculatedColumnFormula array="1">IFERROR(INDEX($E$790:$E$793,SMALL(IF($E$790:$E$793&lt;&gt;"",ROW($E$790:$E$793)-ROW($E$790)+1),ROW()-ROW($N$786)+1)),"")</calculatedColumnFormula>
    </tableColumn>
  </tableColumns>
  <tableStyleInfo name="TableStyleLight2" showFirstColumn="0" showLastColumn="0" showRowStripes="1" showColumnStripes="0"/>
</table>
</file>

<file path=xl/tables/table1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2" xr:uid="{8D462F5F-B9AD-4017-A20B-7D5251E424DB}" name="Tabla1292" displayName="Tabla1292" ref="O785:O789" totalsRowShown="0" headerRowDxfId="20" dataDxfId="19" headerRowBorderDxfId="17" tableBorderDxfId="18">
  <autoFilter ref="O785:O789" xr:uid="{8D462F5F-B9AD-4017-A20B-7D5251E424DB}"/>
  <tableColumns count="1">
    <tableColumn id="1" xr3:uid="{828940F0-843D-4AD8-8EC5-376278531673}" name="Beneficiarios3" dataDxfId="16">
      <calculatedColumnFormula array="1">IFERROR(INDEX($E$794:$E$797,SMALL(IF($E$794:$E$797&lt;&gt;"",ROW($E$794:$E$797)-ROW($E$794)+1),ROW()-ROW($O$786)+1)),"")</calculatedColumnFormula>
    </tableColumn>
  </tableColumns>
  <tableStyleInfo name="TableStyleLight2" showFirstColumn="0" showLastColumn="0" showRowStripes="1" showColumnStripes="0"/>
</table>
</file>

<file path=xl/tables/table1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3" xr:uid="{FBF7AD6B-E6D7-4CA7-85C7-890D7B0C71E2}" name="Tabla1293" displayName="Tabla1293" ref="P785:P789" totalsRowShown="0" headerRowDxfId="15" dataDxfId="14" headerRowBorderDxfId="12" tableBorderDxfId="13">
  <autoFilter ref="P785:P789" xr:uid="{FBF7AD6B-E6D7-4CA7-85C7-890D7B0C71E2}"/>
  <tableColumns count="1">
    <tableColumn id="1" xr3:uid="{83BBCF25-E7C2-40C3-AD29-C5CDD5C26F6E}" name="Beneficiarios4" dataDxfId="11">
      <calculatedColumnFormula array="1">IFERROR(INDEX($E$798:$E$801,SMALL(IF($E$798:$E$801&lt;&gt;"",ROW($E$798:$E$801)-ROW($E$798)+1),ROW()-ROW($P$786)+1)),"")</calculatedColumnFormula>
    </tableColumn>
  </tableColumns>
  <tableStyleInfo name="TableStyleLight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B9C4FF1-4C33-4344-9B62-E2069BCA72D5}" name="Tabla_Aportantes_de_la_contribución_parafiscal_Categoría_5.1_Financiación_de_programas_de_mitigación_de_impacto_de_situaciones_de_emergencia" displayName="Tabla_Aportantes_de_la_contribución_parafiscal_Categoría_5.1_Financiación_de_programas_de_mitigación_de_impacto_de_situaciones_de_emergencia" ref="H394:H395" totalsRowShown="0" headerRowDxfId="4177" dataDxfId="4176">
  <autoFilter ref="H394:H395" xr:uid="{0B9C4FF1-4C33-4344-9B62-E2069BCA72D5}"/>
  <tableColumns count="1">
    <tableColumn id="1" xr3:uid="{12088928-E18A-47C7-8CF9-88759DDD4A3E}" name="Aportantes_de_la_contribución_parafiscal_Categoría_5.1_Financiación_de_programas_de_mitigación_de_impacto_de_situaciones_de_emergencia" dataDxfId="4175"/>
  </tableColumns>
  <tableStyleInfo name="TableStyleLight2" showFirstColumn="0" showLastColumn="0" showRowStripes="1" showColumnStripes="0"/>
</table>
</file>

<file path=xl/tables/table1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4" xr:uid="{86BF5416-F691-43E5-9E99-AF64A90557B8}" name="Tabla1294" displayName="Tabla1294" ref="Q785:Q789" totalsRowShown="0" headerRowDxfId="10" dataDxfId="9" headerRowBorderDxfId="7" tableBorderDxfId="8">
  <autoFilter ref="Q785:Q789" xr:uid="{86BF5416-F691-43E5-9E99-AF64A90557B8}"/>
  <tableColumns count="1">
    <tableColumn id="1" xr3:uid="{C34AB0B3-196C-47DD-8FA5-4B2EC98E4CA5}" name="Beneficiarios5" dataDxfId="6">
      <calculatedColumnFormula array="1">IFERROR(INDEX($E$802:$E$805,SMALL(IF($E$802:$E$805&lt;&gt;"",ROW($E$802:$E$805)-ROW($E$802)+1),ROW()-ROW($Q$786)+1)),"")</calculatedColumnFormula>
    </tableColumn>
  </tableColumns>
  <tableStyleInfo name="TableStyleLight2" showFirstColumn="0" showLastColumn="0" showRowStripes="1" showColumnStripes="0"/>
</table>
</file>

<file path=xl/tables/table1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5" xr:uid="{2C7BDBBD-993E-4D84-859E-BCCA7034FE08}" name="Tabla1295" displayName="Tabla1295" ref="R785:R789" totalsRowShown="0" headerRowDxfId="5" dataDxfId="4" headerRowBorderDxfId="2" tableBorderDxfId="3">
  <autoFilter ref="R785:R789" xr:uid="{2C7BDBBD-993E-4D84-859E-BCCA7034FE08}"/>
  <tableColumns count="1">
    <tableColumn id="1" xr3:uid="{69269E88-1D21-4CE4-A114-F2E786FADFD0}" name="Beneficiarios6" dataDxfId="1">
      <calculatedColumnFormula array="1">IFERROR(INDEX($E$806:$E$809,SMALL(IF($E$806:$E$809&lt;&gt;"",ROW($E$806:$E$809)-ROW($E$806)+1),ROW()-ROW($R$786)+1)),"")</calculatedColumnFormula>
    </tableColumn>
  </tableColumns>
  <tableStyleInfo name="TableStyleLight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21BCBB4-5E99-462F-9C2E-F4C916E21E26}" name="Tabla_Gremio_turístico_o_integrado_por_mínimo_10_aportantes_de_la_contribución_parafiscal_Categoría_1.1_Planificación_y_gestión_del_turismo" displayName="Tabla_Gremio_turístico_o_integrado_por_mínimo_10_aportantes_de_la_contribución_parafiscal_Categoría_1.1_Planificación_y_gestión_del_turismo" ref="I206:I207" totalsRowShown="0" dataDxfId="4174">
  <autoFilter ref="I206:I207" xr:uid="{521BCBB4-5E99-462F-9C2E-F4C916E21E26}"/>
  <tableColumns count="1">
    <tableColumn id="1" xr3:uid="{095D0E61-5149-4C4C-B611-790243914A04}" name="Gremio_turístico_o_integrado_por_mínimo_10_aportantes_de_la_contribución_parafiscal_Categoría_1.1_Planificación_y_gestión_del_turismo" dataDxfId="4173"/>
  </tableColumns>
  <tableStyleInfo name="TableStyleLight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2836D97F-D09F-4F09-AF84-50B825595E3E}" name="Tabla_Gremio_turístico_o_integrado_por_mínimo_10_aportantes_de_la_contribución_parafiscal_Categoría_1.2_Productos_y_actividades_turísticas" displayName="Tabla_Gremio_turístico_o_integrado_por_mínimo_10_aportantes_de_la_contribución_parafiscal_Categoría_1.2_Productos_y_actividades_turísticas" ref="I215:I217" totalsRowShown="0" headerRowDxfId="4172" dataDxfId="4171">
  <autoFilter ref="I215:I217" xr:uid="{2836D97F-D09F-4F09-AF84-50B825595E3E}"/>
  <tableColumns count="1">
    <tableColumn id="1" xr3:uid="{6031AAEE-D686-4776-9530-1A29631FDD1E}" name="Gremio_turístico_o_integrado_por_mínimo_10_aportantes_de_la_contribución_parafiscal_Categoría_1.2_Productos_y_actividades_turísticas" dataDxfId="4170"/>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0320960-D3AE-4EEE-8657-44D4B54E87A7}" name="Tabla_Casanare" displayName="Tabla_Casanare" ref="O32:O52" totalsRowShown="0" headerRowDxfId="4515" dataDxfId="4514">
  <autoFilter ref="O32:O52" xr:uid="{90320960-D3AE-4EEE-8657-44D4B54E87A7}"/>
  <tableColumns count="1">
    <tableColumn id="1" xr3:uid="{DE540EC9-CD50-449B-AA58-09F34FA930F3}" name="Casanare" dataDxfId="4513"/>
  </tableColumns>
  <tableStyleInfo name="TableStyleLight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5E222E5C-F125-4E22-9F8A-1F4A572F1B1E}" name="Tabla_Gremio_turístico_o_integrado_por_mínimo_10_aportantes_de_la_contribución_parafiscal_Categoría_1.3_Fortalecimiento_de_capacidades_humanas" displayName="Tabla_Gremio_turístico_o_integrado_por_mínimo_10_aportantes_de_la_contribución_parafiscal_Categoría_1.3_Fortalecimiento_de_capacidades_humanas" ref="I223:I228" totalsRowShown="0" headerRowDxfId="4169" dataDxfId="4168">
  <autoFilter ref="I223:I228" xr:uid="{5E222E5C-F125-4E22-9F8A-1F4A572F1B1E}"/>
  <tableColumns count="1">
    <tableColumn id="1" xr3:uid="{ED3D3BB7-EB87-4011-BA41-26CC4E767698}" name="Gremio_turístico_o_integrado_por_mínimo_10_aportantes_de_la_contribución_parafiscal_Categoría_1.3_Fortalecimiento_de_capacidades_humanas" dataDxfId="4167"/>
  </tableColumns>
  <tableStyleInfo name="TableStyleLight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F6F4A3B-DA80-4234-BAF2-758BB30A5E65}" name="Tabla_Gremio_turístico_o_integrado_por_mínimo_10_aportantes_de_la_contribución_parafiscal_Categoría_1.4_Fortalecimiento_de_capacidades_productivas" displayName="Tabla_Gremio_turístico_o_integrado_por_mínimo_10_aportantes_de_la_contribución_parafiscal_Categoría_1.4_Fortalecimiento_de_capacidades_productivas" ref="I233:I236" totalsRowShown="0" headerRowDxfId="4166" dataDxfId="4165">
  <autoFilter ref="I233:I236" xr:uid="{4F6F4A3B-DA80-4234-BAF2-758BB30A5E65}"/>
  <tableColumns count="1">
    <tableColumn id="1" xr3:uid="{A240417D-EA14-4E96-A26A-181C24E89C48}" name="Gremio_turístico_o_integrado_por_mínimo_10_aportantes_de_la_contribución_parafiscal_Categoría_1.4_Fortalecimiento_de_capacidades_productivas" dataDxfId="4164"/>
  </tableColumns>
  <tableStyleInfo name="TableStyleLight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C4C66F9-A7B7-4FE0-9C0F-F9E93BC75B29}" name="Tabla_Gremio_turístico_o_integrado_por_mínimo_10_aportantes_de_la_contribución_parafiscal_Categoría_1.5_Calidad_accesibilidad_sostenibilidad_y_seguridad_seguridad_en_el_turismo" displayName="Tabla_Gremio_turístico_o_integrado_por_mínimo_10_aportantes_de_la_contribución_parafiscal_Categoría_1.5_Calidad_accesibilidad_sostenibilidad_y_seguridad_seguridad_en_el_turismo" ref="I242:I245" totalsRowShown="0" headerRowDxfId="4163" dataDxfId="4162">
  <autoFilter ref="I242:I245" xr:uid="{1C4C66F9-A7B7-4FE0-9C0F-F9E93BC75B29}"/>
  <tableColumns count="1">
    <tableColumn id="1" xr3:uid="{F4F4D4E3-2A8D-42D4-AE5D-4AEADA66CCFD}" name="Gremio_turístico_o_integrado_por_mínimo_10_aportantes_de_la_contribución_parafiscal_Categoría_1.5_Calidad_accesibilidad_sostenibilidad_y_seguridad_seguridad_en_el_turismo" dataDxfId="4161"/>
  </tableColumns>
  <tableStyleInfo name="TableStyleLight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A71F6D6-CE20-454F-BF5C-F78058D58CDA}" name="Tabla_Gremio_turístico_o_integrado_por_mínimo_10_aportantes_de_la_contribución_parafiscal_Categoría_1.6_Innovación_y_transformación_digital_en_el_turismo" displayName="Tabla_Gremio_turístico_o_integrado_por_mínimo_10_aportantes_de_la_contribución_parafiscal_Categoría_1.6_Innovación_y_transformación_digital_en_el_turismo" ref="I253:I255" totalsRowShown="0" headerRowDxfId="4160" dataDxfId="4159">
  <autoFilter ref="I253:I255" xr:uid="{AA71F6D6-CE20-454F-BF5C-F78058D58CDA}"/>
  <tableColumns count="1">
    <tableColumn id="1" xr3:uid="{91334292-3038-4796-A495-74343F84CCFF}" name="Gremio_turístico_o_integrado_por_mínimo_10_aportantes_de_la_contribución_parafiscal_Categoría_1.6_Innovación_y_transformación_digital_en_el_turismo" dataDxfId="4158"/>
  </tableColumns>
  <tableStyleInfo name="TableStyleLight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CA8C77C2-A120-4D1A-B329-5B41C1A1831B}" name="Tabla_Gremio_turístico_o_integrado_por_mínimo_10_aportantes_de_la_contribución_parafiscal_Categoría_1.7_Evaluación_de_resultados_o_de_impacto" displayName="Tabla_Gremio_turístico_o_integrado_por_mínimo_10_aportantes_de_la_contribución_parafiscal_Categoría_1.7_Evaluación_de_resultados_o_de_impacto" ref="I260:I261" totalsRowShown="0" headerRowDxfId="4157" dataDxfId="4156">
  <autoFilter ref="I260:I261" xr:uid="{CA8C77C2-A120-4D1A-B329-5B41C1A1831B}"/>
  <tableColumns count="1">
    <tableColumn id="1" xr3:uid="{3A8A030E-0B31-4270-895A-5CB70FFA3B95}" name="Gremio_turístico_o_integrado_por_mínimo_10_aportantes_de_la_contribución_parafiscal_Categoría_1.7_Evaluación_de_resultados_o_de_impacto" dataDxfId="4155"/>
  </tableColumns>
  <tableStyleInfo name="TableStyleLight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C3F621D2-3B88-4620-833F-F2DD5E59470E}" name="Tabla_Gremio_turístico_o_integrado_por_mínimo_10_aportantes_de_la_contribución_parafiscal_Categoría_2.1_Estudios_de_prefactibilidad_y_factibilidad" displayName="Tabla_Gremio_turístico_o_integrado_por_mínimo_10_aportantes_de_la_contribución_parafiscal_Categoría_2.1_Estudios_de_prefactibilidad_y_factibilidad" ref="I266:I267" totalsRowShown="0" headerRowDxfId="4154" dataDxfId="4153">
  <autoFilter ref="I266:I267" xr:uid="{C3F621D2-3B88-4620-833F-F2DD5E59470E}"/>
  <tableColumns count="1">
    <tableColumn id="1" xr3:uid="{D7BFFAF6-E044-4D92-8DD0-71D5324D3026}" name="Gremio_turístico_o_integrado_por_mínimo_10_aportantes_de_la_contribución_parafiscal_Categoría_2.1_Estudios_de_prefactibilidad_y_factibilidad" dataDxfId="4152"/>
  </tableColumns>
  <tableStyleInfo name="TableStyleLight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9A76B665-4F73-477E-809E-E04B3CE5520E}" name="Tabla_Gremio_turístico_o_integrado_por_mínimo_10_aportantes_de_la_contribución_parafiscal_Categoría_2.2_Estudios_y_diseños_de_infraestructura_turística" displayName="Tabla_Gremio_turístico_o_integrado_por_mínimo_10_aportantes_de_la_contribución_parafiscal_Categoría_2.2_Estudios_y_diseños_de_infraestructura_turística" ref="I272:I273" totalsRowShown="0" headerRowDxfId="4151" dataDxfId="4150">
  <autoFilter ref="I272:I273" xr:uid="{9A76B665-4F73-477E-809E-E04B3CE5520E}"/>
  <tableColumns count="1">
    <tableColumn id="1" xr3:uid="{FFC89299-D043-4725-8234-DE78B6E5F36B}" name="Gremio_turístico_o_integrado_por_mínimo_10_aportantes_de_la_contribución_parafiscal_Categoría_2.2_Estudios_y_diseños_de_infraestructura_turística" dataDxfId="4149"/>
  </tableColumns>
  <tableStyleInfo name="TableStyleLight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92A65A42-12C6-48C7-A0EE-1C630F198E24}" name="Tabla_Gremio_turístico_o_integrado_por_mínimo_10_aportantes_de_la_contribución_parafiscal_Categoría_2.3_Construcción_de_obras_de_infraestructura_turística" displayName="Tabla_Gremio_turístico_o_integrado_por_mínimo_10_aportantes_de_la_contribución_parafiscal_Categoría_2.3_Construcción_de_obras_de_infraestructura_turística" ref="I278:I279" totalsRowShown="0" headerRowDxfId="4148" dataDxfId="4147">
  <autoFilter ref="I278:I279" xr:uid="{92A65A42-12C6-48C7-A0EE-1C630F198E24}"/>
  <tableColumns count="1">
    <tableColumn id="1" xr3:uid="{E4DB0901-7C13-48ED-B45A-FC7DFC756EA4}" name="Gremio_turístico_o_integrado_por_mínimo_10_aportantes_de_la_contribución_parafiscal_Categoría_2.3_Construcción_de_obras_de_infraestructura_turística" dataDxfId="4146"/>
  </tableColumns>
  <tableStyleInfo name="TableStyleLight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E6121994-491D-498F-B7FF-F4DED0B312CD}" name="Tabla_Gremio_turístico_o_integrado_por_mínimo_10_aportantes_de_la_contribución_parafiscal_Categoría_2.4_Proyectos_integrales_de_construcción_de_obras_de_infraestructura_turística" displayName="Tabla_Gremio_turístico_o_integrado_por_mínimo_10_aportantes_de_la_contribución_parafiscal_Categoría_2.4_Proyectos_integrales_de_construcción_de_obras_de_infraestructura_turística" ref="I295:I296" totalsRowShown="0" headerRowDxfId="4145" dataDxfId="4144">
  <autoFilter ref="I295:I296" xr:uid="{E6121994-491D-498F-B7FF-F4DED0B312CD}"/>
  <tableColumns count="1">
    <tableColumn id="1" xr3:uid="{31810F1C-9CA4-4BBC-8869-3C075FD6C028}" name="Gremio_turístico_o_integrado_por_mínimo_10_aportantes_de_la_contribución_parafiscal_Categoría_2.4_Proyectos_integrales_de_construcción_de_obras_de_infraestructura_turística" dataDxfId="4143"/>
  </tableColumns>
  <tableStyleInfo name="TableStyleLight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8932A25-1CBF-46C3-91EE-5F9297C8E681}" name="Tabla_Gremio_turístico_o_integrado_por_mínimo_10_aportantes_de_la_contribución_parafiscal_Categoría_2.5_Ejecución_de_reparaciones_locativas_y_embellecimiento_de_fachadas" displayName="Tabla_Gremio_turístico_o_integrado_por_mínimo_10_aportantes_de_la_contribución_parafiscal_Categoría_2.5_Ejecución_de_reparaciones_locativas_y_embellecimiento_de_fachadas" ref="I314:I315" totalsRowShown="0" headerRowDxfId="4142" dataDxfId="4141">
  <autoFilter ref="I314:I315" xr:uid="{08932A25-1CBF-46C3-91EE-5F9297C8E681}"/>
  <tableColumns count="1">
    <tableColumn id="1" xr3:uid="{338C778E-3673-4085-90A3-F91A272982ED}" name="Gremio_turístico_o_integrado_por_mínimo_10_aportantes_de_la_contribución_parafiscal_Categoría_2.5_Ejecución_de_reparaciones_locativas_y_embellecimiento_de_fachadas" dataDxfId="4140"/>
  </tableColumns>
  <tableStyleInfo name="TableStyleLight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2469AE2-90A3-4F19-A069-7329904B1007}" name="Tabla_Cauca" displayName="Tabla_Cauca" ref="P32:P75" totalsRowShown="0" headerRowDxfId="4512" dataDxfId="4511">
  <autoFilter ref="P32:P75" xr:uid="{02469AE2-90A3-4F19-A069-7329904B1007}"/>
  <tableColumns count="1">
    <tableColumn id="1" xr3:uid="{2A1D3EDC-C30A-42D5-BBAC-C3CBE1C4EFA9}" name="Cauca" dataDxfId="4510"/>
  </tableColumns>
  <tableStyleInfo name="TableStyleLight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B6806E85-3A82-4EA5-B68D-8937666A9966}" name="Tabla_Gremio_turístico_o_integrado_por_mínimo_10_aportantes_de_la_contribución_parafiscal_Categoría_2.6_Estímulos_para_la_implementación_de_soluciones_sostenibles_para_la_planta_turística" displayName="Tabla_Gremio_turístico_o_integrado_por_mínimo_10_aportantes_de_la_contribución_parafiscal_Categoría_2.6_Estímulos_para_la_implementación_de_soluciones_sostenibles_para_la_planta_turística" ref="I320:I321" totalsRowShown="0" headerRowDxfId="4139" dataDxfId="4138">
  <autoFilter ref="I320:I321" xr:uid="{B6806E85-3A82-4EA5-B68D-8937666A9966}"/>
  <tableColumns count="1">
    <tableColumn id="1" xr3:uid="{41DBFC5F-4BF9-4278-8883-B9CD27473181}" name="Gremio_turístico_o_integrado_por_mínimo_10_aportantes_de_la_contribución_parafiscal_Categoría_2.6_Estímulos_para_la_implementación_de_soluciones_sostenibles_para_la_planta_turística" dataDxfId="4137"/>
  </tableColumns>
  <tableStyleInfo name="TableStyleLight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D065DEA-2F2E-4664-81FE-3BCDCBEA7D50}" name="Tabla_Gremio_turístico_o_integrado_por_mínimo_10_aportantes_de_la_contribución_parafiscal_Categoría_3.1_Investigación_de_mercados_y_análisis_sectorial_en_destinos_turísticos" displayName="Tabla_Gremio_turístico_o_integrado_por_mínimo_10_aportantes_de_la_contribución_parafiscal_Categoría_3.1_Investigación_de_mercados_y_análisis_sectorial_en_destinos_turísticos" ref="I326:I328" totalsRowShown="0" headerRowDxfId="4136" dataDxfId="4135">
  <autoFilter ref="I326:I328" xr:uid="{9D065DEA-2F2E-4664-81FE-3BCDCBEA7D50}"/>
  <tableColumns count="1">
    <tableColumn id="1" xr3:uid="{EF9C70AE-E3AB-4DA8-94A9-90C44C96D89C}" name="Gremio_turístico_o_integrado_por_mínimo_10_aportantes_de_la_contribución_parafiscal_Categoría_3.1_Investigación_de_mercados_y_análisis_sectorial_en_destinos_turísticos" dataDxfId="4134"/>
  </tableColumns>
  <tableStyleInfo name="TableStyleLight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22F936B1-05E8-4D89-BF44-587D79DCE9BD}" name="Tabla_Gremio_turístico_o_integrado_por_mínimo_10_aportantes_de_la_contribución_parafiscal_Categoría_3.2_Diseño_de_marca_o_conceptualización_de_estrategias_promocionales" displayName="Tabla_Gremio_turístico_o_integrado_por_mínimo_10_aportantes_de_la_contribución_parafiscal_Categoría_3.2_Diseño_de_marca_o_conceptualización_de_estrategias_promocionales" ref="I334:I335" totalsRowShown="0" headerRowDxfId="4133" dataDxfId="4132">
  <autoFilter ref="I334:I335" xr:uid="{22F936B1-05E8-4D89-BF44-587D79DCE9BD}"/>
  <tableColumns count="1">
    <tableColumn id="1" xr3:uid="{9EFBC043-9FF5-4753-A745-7240D6A53820}" name="Gremio_turístico_o_integrado_por_mínimo_10_aportantes_de_la_contribución_parafiscal_Categoría_3.2_Diseño_de_marca_o_conceptualización_de_estrategias_promocionales" dataDxfId="4131"/>
  </tableColumns>
  <tableStyleInfo name="TableStyleLight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C8901769-B548-4853-9DE9-9F2054B14EE7}" name="Tabla_Gremio_turístico_o_integrado_por_mínimo_10_aportantes_de_la_contribución_parafiscal_Categoría_3.3_Organización_y_participación_en_eventos_turísticos_o_promocionales_nacionales_y_regionales" displayName="Tabla_Gremio_turístico_o_integrado_por_mínimo_10_aportantes_de_la_contribución_parafiscal_Categoría_3.3_Organización_y_participación_en_eventos_turísticos_o_promocionales_nacionales_y_regionales" ref="I340:I342" totalsRowShown="0" headerRowDxfId="4130" dataDxfId="4129">
  <autoFilter ref="I340:I342" xr:uid="{C8901769-B548-4853-9DE9-9F2054B14EE7}"/>
  <tableColumns count="1">
    <tableColumn id="1" xr3:uid="{DDEFA004-32C4-4820-990C-BF3FE8FCC868}" name="Gremio_turístico_o_integrado_por_mínimo_10_aportantes_de_la_contribución_parafiscal_Categoría_3.3_Organización_y_participación_en_eventos_turísticos_o_promocionales_nacionales_y_regionales" dataDxfId="4128"/>
  </tableColumns>
  <tableStyleInfo name="TableStyleLight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F11FF470-4D26-4E18-A8A6-14EC8B8AB9FF}" name="Tabla_Gremio_turístico_o_integrado_por_mínimo_10_aportantes_de_la_contribución_parafiscal_Categoría_3.4_Estrategias_para_la_promoción_de_atractivos_rutas_experiencias_y_o_destinos_a_nivel_nacional_y_regional" displayName="Tabla_Gremio_turístico_o_integrado_por_mínimo_10_aportantes_de_la_contribución_parafiscal_Categoría_3.4_Estrategias_para_la_promoción_de_atractivos_rutas_experiencias_y_o_destinos_a_nivel_nacional_y_regional" ref="I348:I353" totalsRowShown="0" headerRowDxfId="4127" dataDxfId="4126">
  <autoFilter ref="I348:I353" xr:uid="{F11FF470-4D26-4E18-A8A6-14EC8B8AB9FF}"/>
  <tableColumns count="1">
    <tableColumn id="1" xr3:uid="{736567D7-0C1F-4225-A83C-0257888038ED}" name="Gremio_turístico_o_integrado_por_mínimo_10_aportantes_de_la_contribución_parafiscal_Categoría_3.4_Estrategias_para_la_promoción_de_atractivos_rutas_experiencias_y_o_destinos_a_nivel_nacional_y_regional" dataDxfId="4125"/>
  </tableColumns>
  <tableStyleInfo name="TableStyleLight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106132D-4F2B-4A7A-A3A4-DBCE139063D0}" name="Tabla_Gremio_turístico_o_integrado_por_mínimo_10_aportantes_de_la_contribución_parafiscal_Categoría_3.5_Estrategias_para_la_promoción_de_atractivos_productos__rutas_experiencias_y_o_destinos_colombianos_a_nivel_internacional" displayName="Tabla_Gremio_turístico_o_integrado_por_mínimo_10_aportantes_de_la_contribución_parafiscal_Categoría_3.5_Estrategias_para_la_promoción_de_atractivos_productos__rutas_experiencias_y_o_destinos_colombianos_a_nivel_internacional" ref="I358:I364" totalsRowShown="0" headerRowDxfId="4124" dataDxfId="4123">
  <autoFilter ref="I358:I364" xr:uid="{5106132D-4F2B-4A7A-A3A4-DBCE139063D0}"/>
  <tableColumns count="1">
    <tableColumn id="1" xr3:uid="{09596818-4CAC-4139-A5C6-6DAF3389B246}" name="Gremio_turístico_o_integrado_por_mínimo_10_aportantes_de_la_contribución_parafiscal_Categoría_3.5_Estrategias_para_la_promoción_de_atractivos_productos__rutas_experiencias_y_o_destinos_colombianos_a_nivel_internacional" dataDxfId="4122"/>
  </tableColumns>
  <tableStyleInfo name="TableStyleLight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DA71BDC4-83B2-482A-9776-8C7B602E20EA}" name="Tabla_Gremio_turístico_o_integrado_por_mínimo_10_aportantes_de_la_contribución_parafiscal_Categoría_4.1_Turismo_responsable" displayName="Tabla_Gremio_turístico_o_integrado_por_mínimo_10_aportantes_de_la_contribución_parafiscal_Categoría_4.1_Turismo_responsable" ref="I371:I379" totalsRowShown="0" headerRowDxfId="4121" dataDxfId="4120">
  <autoFilter ref="I371:I379" xr:uid="{DA71BDC4-83B2-482A-9776-8C7B602E20EA}"/>
  <tableColumns count="1">
    <tableColumn id="1" xr3:uid="{80B5B5A1-DD36-4D1A-9180-6DDFD516B571}" name="Gremio_turístico_o_integrado_por_mínimo_10_aportantes_de_la_contribución_parafiscal_Categoría_4.1_Turismo_responsable" dataDxfId="4119"/>
  </tableColumns>
  <tableStyleInfo name="TableStyleLight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3C1859A-F54C-402D-9595-08A7775022BB}" name="Tabla_Gremio_turístico_o_integrado_por_mínimo_10_aportantes_de_la_contribución_parafiscal_Categoría_4.2_Turismo_Social" displayName="Tabla_Gremio_turístico_o_integrado_por_mínimo_10_aportantes_de_la_contribución_parafiscal_Categoría_4.2_Turismo_Social" ref="I385:I387" totalsRowShown="0" headerRowDxfId="4118" dataDxfId="4117">
  <autoFilter ref="I385:I387" xr:uid="{E3C1859A-F54C-402D-9595-08A7775022BB}"/>
  <tableColumns count="1">
    <tableColumn id="1" xr3:uid="{FBDC1F21-61CC-4C7F-A8F6-4E3EB4325F43}" name="Gremio_turístico_o_integrado_por_mínimo_10_aportantes_de_la_contribución_parafiscal_Categoría_4.2_Turismo_Social" dataDxfId="4116"/>
  </tableColumns>
  <tableStyleInfo name="TableStyleLight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E936BBE7-E2F7-4720-82AB-A46E7D874847}" name="Tabla_Gremio_turístico_o_integrado_por_mínimo_10_aportantes_de_la_contribución_parafiscal_Categoría_5.1_Financiación_de_programas_de_mitigación_de_impacto_de_situaciones_de_emergencia" displayName="Tabla_Gremio_turístico_o_integrado_por_mínimo_10_aportantes_de_la_contribución_parafiscal_Categoría_5.1_Financiación_de_programas_de_mitigación_de_impacto_de_situaciones_de_emergencia" ref="I394:I395" totalsRowShown="0" headerRowDxfId="4115" dataDxfId="4114">
  <autoFilter ref="I394:I395" xr:uid="{E936BBE7-E2F7-4720-82AB-A46E7D874847}"/>
  <tableColumns count="1">
    <tableColumn id="1" xr3:uid="{47FD22B8-0AC4-459A-9EE3-43007F76E1E5}" name="Gremio_turístico_o_integrado_por_mínimo_10_aportantes_de_la_contribución_parafiscal_Categoría_5.1_Financiación_de_programas_de_mitigación_de_impacto_de_situaciones_de_emergencia" dataDxfId="4113"/>
  </tableColumns>
  <tableStyleInfo name="TableStyleLight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F3BF8ED-7D37-4F45-AA30-64A35B7166DC}" name="Tabla_Buró_de_convenciones_Categoría_1.1_Planificación_y_gestión_del_turismo" displayName="Tabla_Buró_de_convenciones_Categoría_1.1_Planificación_y_gestión_del_turismo" ref="J206:J207" totalsRowShown="0" dataDxfId="4112">
  <autoFilter ref="J206:J207" xr:uid="{0F3BF8ED-7D37-4F45-AA30-64A35B7166DC}"/>
  <tableColumns count="1">
    <tableColumn id="1" xr3:uid="{87A8CBB5-E70B-4A7D-A53C-D6888A27FD66}" name="Buró_de_convenciones_Categoría_1.1_Planificación_y_gestión_del_turismo" dataDxfId="4111"/>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0D8A3C7-17A4-4846-917A-6D26D7375467}" name="Tabla_Cesar" displayName="Tabla_Cesar" ref="Q32:Q58" totalsRowShown="0" headerRowDxfId="4509" dataDxfId="4508">
  <autoFilter ref="Q32:Q58" xr:uid="{70D8A3C7-17A4-4846-917A-6D26D7375467}"/>
  <tableColumns count="1">
    <tableColumn id="1" xr3:uid="{FD895FA9-EDD9-4480-94C1-39BFC1C4C94E}" name="Cesar" dataDxfId="4507"/>
  </tableColumns>
  <tableStyleInfo name="TableStyleLight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311EBECD-36AF-4BC7-99E5-E6E74A3418FB}" name="Tabla_Buró_de_convenciones_Categoría_1.2_Productos_y_actividades_turísticas" displayName="Tabla_Buró_de_convenciones_Categoría_1.2_Productos_y_actividades_turísticas" ref="J215:J216" totalsRowShown="0" headerRowDxfId="4110" dataDxfId="4109">
  <autoFilter ref="J215:J216" xr:uid="{311EBECD-36AF-4BC7-99E5-E6E74A3418FB}"/>
  <tableColumns count="1">
    <tableColumn id="1" xr3:uid="{3D3944C8-665F-4014-B7FF-2301766942EB}" name="Buró_de_convenciones_Categoría_1.2_Productos_y_actividades_turísticas" dataDxfId="4108"/>
  </tableColumns>
  <tableStyleInfo name="TableStyleLight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DD50BA49-5626-4789-9D89-9E6A4008DC42}" name="Tabla_Buró_de_convenciones_Categoría_1.3_Fortalecimiento_de_capacidades_humanas" displayName="Tabla_Buró_de_convenciones_Categoría_1.3_Fortalecimiento_de_capacidades_humanas" ref="J223:J225" totalsRowShown="0" headerRowDxfId="4107" dataDxfId="4106">
  <autoFilter ref="J223:J225" xr:uid="{DD50BA49-5626-4789-9D89-9E6A4008DC42}"/>
  <tableColumns count="1">
    <tableColumn id="1" xr3:uid="{C4C226F8-F2CC-4D33-81D6-760E5CC79114}" name="Buró_de_convenciones_Categoría_1.3_Fortalecimiento_de_capacidades_humanas" dataDxfId="4105"/>
  </tableColumns>
  <tableStyleInfo name="TableStyleLight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81A73BAD-570F-46A1-B54F-8209607F58FD}" name="Tabla_Buró_de_convenciones_Categoría_1.4_Fortalecimiento_de_capacidades_productivas" displayName="Tabla_Buró_de_convenciones_Categoría_1.4_Fortalecimiento_de_capacidades_productivas" ref="J233:J234" totalsRowShown="0" headerRowDxfId="4104" dataDxfId="4103">
  <autoFilter ref="J233:J234" xr:uid="{81A73BAD-570F-46A1-B54F-8209607F58FD}"/>
  <tableColumns count="1">
    <tableColumn id="1" xr3:uid="{4F8B5C80-37C9-4D35-8816-07DB3939A1BE}" name="Buró_de_convenciones_Categoría_1.4_Fortalecimiento_de_capacidades_productivas" dataDxfId="4102"/>
  </tableColumns>
  <tableStyleInfo name="TableStyleLight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9BD6A193-AAF7-4B0F-B050-FCBA4084EA21}" name="Tabla_Buró_de_convenciones_Categoría_1.5_Calidad_accesibilidad_sostenibilidad_y_seguridad_seguridad_en_el_turismo" displayName="Tabla_Buró_de_convenciones_Categoría_1.5_Calidad_accesibilidad_sostenibilidad_y_seguridad_seguridad_en_el_turismo" ref="J242:J243" totalsRowShown="0" headerRowDxfId="4101" dataDxfId="4100">
  <autoFilter ref="J242:J243" xr:uid="{9BD6A193-AAF7-4B0F-B050-FCBA4084EA21}"/>
  <tableColumns count="1">
    <tableColumn id="1" xr3:uid="{D087AA59-BC76-4511-900D-D13B9D48F721}" name="Buró_de_convenciones_Categoría_1.5_Calidad_accesibilidad_sostenibilidad_y_seguridad_seguridad_en_el_turismo" dataDxfId="4099"/>
  </tableColumns>
  <tableStyleInfo name="TableStyleLight2"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D6B93571-BC33-4DAC-8F63-9A5F9B31E608}" name="Tabla_Buró_de_convenciones_Categoría_1.6_Innovación_y_transformación_digital_en_el_turismo" displayName="Tabla_Buró_de_convenciones_Categoría_1.6_Innovación_y_transformación_digital_en_el_turismo" ref="J253:J254" totalsRowShown="0" headerRowDxfId="4098" dataDxfId="4097">
  <autoFilter ref="J253:J254" xr:uid="{D6B93571-BC33-4DAC-8F63-9A5F9B31E608}"/>
  <tableColumns count="1">
    <tableColumn id="1" xr3:uid="{6101FF79-201F-4C7F-9378-9F482DAA0445}" name="Buró_de_convenciones_Categoría_1.6_Innovación_y_transformación_digital_en_el_turismo" dataDxfId="4096"/>
  </tableColumns>
  <tableStyleInfo name="TableStyleLight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8D3C1D54-A07D-41F0-824E-9E154CF19823}" name="Tabla_Buró_de_convenciones_Categoría_1.7_Evaluación_de_resultados_o_de_impacto" displayName="Tabla_Buró_de_convenciones_Categoría_1.7_Evaluación_de_resultados_o_de_impacto" ref="J260:J261" totalsRowShown="0" headerRowDxfId="4095" dataDxfId="4094">
  <autoFilter ref="J260:J261" xr:uid="{8D3C1D54-A07D-41F0-824E-9E154CF19823}"/>
  <tableColumns count="1">
    <tableColumn id="1" xr3:uid="{7DABC588-830D-44F8-ABAA-5E8810957A2A}" name="Buró_de_convenciones_Categoría_1.7_Evaluación_de_resultados_o_de_impacto" dataDxfId="4093"/>
  </tableColumns>
  <tableStyleInfo name="TableStyleLight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A35B755B-4F57-42A9-8DE3-087783D22DA8}" name="Tabla_Buró_de_convenciones_Categoría_2.1_Estudios_de_prefactibilidad_y_factibilidad" displayName="Tabla_Buró_de_convenciones_Categoría_2.1_Estudios_de_prefactibilidad_y_factibilidad" ref="J266:J267" totalsRowShown="0" headerRowDxfId="4092" dataDxfId="4091">
  <autoFilter ref="J266:J267" xr:uid="{A35B755B-4F57-42A9-8DE3-087783D22DA8}"/>
  <tableColumns count="1">
    <tableColumn id="1" xr3:uid="{B26DF24F-C222-4F8E-8DA5-A3EAC738CCC1}" name="Buró_de_convenciones_Categoría_2.1_Estudios_de_prefactibilidad_y_factibilidad" dataDxfId="4090"/>
  </tableColumns>
  <tableStyleInfo name="TableStyleLight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D894FD68-9AEE-4B7F-8E37-666AE59CCDD3}" name="Tabla_Buró_de_convenciones_Categoría_2.2_Estudios_y_diseños_de_infraestructura_turística" displayName="Tabla_Buró_de_convenciones_Categoría_2.2_Estudios_y_diseños_de_infraestructura_turística" ref="J272:J273" totalsRowShown="0" headerRowDxfId="4089" dataDxfId="4088">
  <autoFilter ref="J272:J273" xr:uid="{D894FD68-9AEE-4B7F-8E37-666AE59CCDD3}"/>
  <tableColumns count="1">
    <tableColumn id="1" xr3:uid="{4024960A-25F7-4978-9259-29BA97248D6E}" name="Buró_de_convenciones_Categoría_2.2_Estudios_y_diseños_de_infraestructura_turística" dataDxfId="4087"/>
  </tableColumns>
  <tableStyleInfo name="TableStyleLight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6C5B15A5-4851-469F-811F-FEDBFC575D1F}" name="Tabla_Buró_de_convenciones_Categoría_2.3_Construcción_de_obras_de_infraestructura_turística" displayName="Tabla_Buró_de_convenciones_Categoría_2.3_Construcción_de_obras_de_infraestructura_turística" ref="J278:J279" totalsRowShown="0" headerRowDxfId="4086" dataDxfId="4085">
  <autoFilter ref="J278:J279" xr:uid="{6C5B15A5-4851-469F-811F-FEDBFC575D1F}"/>
  <tableColumns count="1">
    <tableColumn id="1" xr3:uid="{8F4E0DB5-9BF2-4A0D-A290-B2AFF870D53F}" name="Buró_de_convenciones_Categoría_2.3_Construcción_de_obras_de_infraestructura_turística" dataDxfId="4084"/>
  </tableColumns>
  <tableStyleInfo name="TableStyleLight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D0AC4CD3-00B3-4B3A-87EC-56CCEEEEA070}" name="Tabla_Buró_de_convenciones_Categoría_2.4_Proyectos_integrales_de_construcción_de_obras_de_infraestructura_turística" displayName="Tabla_Buró_de_convenciones_Categoría_2.4_Proyectos_integrales_de_construcción_de_obras_de_infraestructura_turística" ref="J295:J296" totalsRowShown="0" headerRowDxfId="4083" dataDxfId="4082">
  <autoFilter ref="J295:J296" xr:uid="{D0AC4CD3-00B3-4B3A-87EC-56CCEEEEA070}"/>
  <tableColumns count="1">
    <tableColumn id="1" xr3:uid="{13FA4CC3-5BEC-48F9-A122-4C6BD4D4CEC6}" name="Buró_de_convenciones_Categoría_2.4_Proyectos_integrales_de_construcción_de_obras_de_infraestructura_turística" dataDxfId="4081"/>
  </tableColumns>
  <tableStyleInfo name="TableStyleLight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4218821-5C27-4827-A216-FEA064716B83}" name="Tabla_Chocó" displayName="Tabla_Chocó" ref="R32:R63" totalsRowShown="0" headerRowDxfId="4506" dataDxfId="4505">
  <autoFilter ref="R32:R63" xr:uid="{A4218821-5C27-4827-A216-FEA064716B83}"/>
  <tableColumns count="1">
    <tableColumn id="1" xr3:uid="{A755D8F1-DB32-4374-80E6-6C7D80674C15}" name="Chocó" dataDxfId="4504"/>
  </tableColumns>
  <tableStyleInfo name="TableStyleLight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8B800FA2-0F6D-4BEF-BE9F-90D457EE41FC}" name="Buró_de_convenciones_Categoría_2.5_Ejecución_de_reparaciones_locativas_y_embellecimiento_de_fachadas" displayName="Buró_de_convenciones_Categoría_2.5_Ejecución_de_reparaciones_locativas_y_embellecimiento_de_fachadas" ref="J314:J315" totalsRowShown="0" headerRowDxfId="4080" dataDxfId="4079">
  <autoFilter ref="J314:J315" xr:uid="{8B800FA2-0F6D-4BEF-BE9F-90D457EE41FC}"/>
  <tableColumns count="1">
    <tableColumn id="1" xr3:uid="{F5A1892F-BE36-4AD2-AF0F-F31F35AF4F38}" name="Buró_de_convenciones_Categoría_2.5_Ejecución_de_reparaciones_locativas_y_embellecimiento_de_fachadas" dataDxfId="4078"/>
  </tableColumns>
  <tableStyleInfo name="TableStyleLight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6801FCFE-264D-442E-BA74-30EE6FDD7498}" name="Tabla_Buró_de_convenciones_Categoría_2.6_Estímulos_para_la_implementación_de_soluciones_sostenibles_para_la_planta_turística" displayName="Tabla_Buró_de_convenciones_Categoría_2.6_Estímulos_para_la_implementación_de_soluciones_sostenibles_para_la_planta_turística" ref="J320:J321" totalsRowShown="0" headerRowDxfId="4077" dataDxfId="4076">
  <autoFilter ref="J320:J321" xr:uid="{6801FCFE-264D-442E-BA74-30EE6FDD7498}"/>
  <tableColumns count="1">
    <tableColumn id="1" xr3:uid="{4DCB4346-6F3D-48F9-84EF-8F8B344E6316}" name="Buró_de_convenciones_Categoría_2.6_Estímulos_para_la_implementación_de_soluciones_sostenibles_para_la_planta_turística" dataDxfId="4075"/>
  </tableColumns>
  <tableStyleInfo name="TableStyleLight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32EF4D7A-824A-476E-95B3-887FE3D28737}" name="Tabla_Buró_de_convenciones_Categoría_3.1_Investigación_de_mercados_y_análisis_sectorial_en_destinos_turísticos" displayName="Tabla_Buró_de_convenciones_Categoría_3.1_Investigación_de_mercados_y_análisis_sectorial_en_destinos_turísticos" ref="J326:J328" totalsRowShown="0" headerRowDxfId="4074" dataDxfId="4073">
  <autoFilter ref="J326:J328" xr:uid="{32EF4D7A-824A-476E-95B3-887FE3D28737}"/>
  <tableColumns count="1">
    <tableColumn id="1" xr3:uid="{17B452D6-1605-4A68-93D0-5E72402FCFFE}" name="Buró_de_convenciones_Categoría_3.1_Investigación_de_mercados_y_análisis_sectorial_en_destinos_turísticos" dataDxfId="4072"/>
  </tableColumns>
  <tableStyleInfo name="TableStyleLight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AF29A82C-A63A-4CA8-B4AC-66EBD5D908B2}" name="Tabla_Buró_de_convenciones_Categoría_3.2_Diseño_de_marca_o_conceptualización_de_estrategias_promocionales" displayName="Tabla_Buró_de_convenciones_Categoría_3.2_Diseño_de_marca_o_conceptualización_de_estrategias_promocionales" ref="J334:J335" totalsRowShown="0" headerRowDxfId="4071" dataDxfId="4070">
  <autoFilter ref="J334:J335" xr:uid="{AF29A82C-A63A-4CA8-B4AC-66EBD5D908B2}"/>
  <tableColumns count="1">
    <tableColumn id="1" xr3:uid="{B1C0D31B-890A-44B9-9865-FF6AAC72175E}" name="Buró_de_convenciones_Categoría_3.2_Diseño_de_marca_o_conceptualización_de_estrategias_promocionales" dataDxfId="4069"/>
  </tableColumns>
  <tableStyleInfo name="TableStyleLight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AFF0EA50-C565-40A0-83A3-DDF9D9A3C99F}" name="Tabla_Buró_de_convenciones_Categoría_3.3_Organización_y_participación_en_eventos_turísticos_o_promocionales_nacionales_y_regionales" displayName="Tabla_Buró_de_convenciones_Categoría_3.3_Organización_y_participación_en_eventos_turísticos_o_promocionales_nacionales_y_regionales" ref="J340:J341" totalsRowShown="0" headerRowDxfId="4068" dataDxfId="4067">
  <autoFilter ref="J340:J341" xr:uid="{AFF0EA50-C565-40A0-83A3-DDF9D9A3C99F}"/>
  <tableColumns count="1">
    <tableColumn id="1" xr3:uid="{6132757A-9DD1-48A0-B5D7-7F6576CB3C22}" name="Buró_de_convenciones_Categoría_3.3_Organización_y_participación_en_eventos_turísticos_o_promocionales_nacionales_y_regionales" dataDxfId="4066"/>
  </tableColumns>
  <tableStyleInfo name="TableStyleLight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FD6F1D60-C01E-4027-AAF7-192CFAF2F1EE}" name="Tabla_Buró_de_convenciones_Categoría_3.4_Estrategias_para_la_promoción_de_atractivos_rutas_experiencias_y_o_destinos_a_nivel_nacional_y_regional" displayName="Tabla_Buró_de_convenciones_Categoría_3.4_Estrategias_para_la_promoción_de_atractivos_rutas_experiencias_y_o_destinos_a_nivel_nacional_y_regional" ref="J348:J350" totalsRowShown="0" headerRowDxfId="4065" dataDxfId="4064">
  <autoFilter ref="J348:J350" xr:uid="{FD6F1D60-C01E-4027-AAF7-192CFAF2F1EE}"/>
  <tableColumns count="1">
    <tableColumn id="1" xr3:uid="{3CE2E2B9-900C-4130-8B59-22D13E0BB878}" name="Buró_de_convenciones_Categoría_3.4_Estrategias_para_la_promoción_de_atractivos_rutas_experiencias_y_o_destinos_a_nivel_nacional_y_regional" dataDxfId="4063"/>
  </tableColumns>
  <tableStyleInfo name="TableStyleLight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77D5FC8C-2288-4950-B576-DEA6D6C92D95}" name="Tabla_Buró_de_convenciones_Categoría_3.5_Estrategias_para_la_promoción_de_atractivos_productos__rutas_experiencias_y_o_destinos_colombianos_a_nivel_internacional" displayName="Tabla_Buró_de_convenciones_Categoría_3.5_Estrategias_para_la_promoción_de_atractivos_productos__rutas_experiencias_y_o_destinos_colombianos_a_nivel_internacional" ref="J358:J361" totalsRowShown="0" headerRowDxfId="4062" dataDxfId="4061">
  <autoFilter ref="J358:J361" xr:uid="{77D5FC8C-2288-4950-B576-DEA6D6C92D95}"/>
  <tableColumns count="1">
    <tableColumn id="1" xr3:uid="{25B999F3-0B1F-4E66-B31F-9787D1AB7EB6}" name="Buró_de_convenciones_Categoría_3.5_Estrategias_para_la_promoción_de_atractivos_productos__rutas_experiencias_y_o_destinos_colombianos_a_nivel_internacional" dataDxfId="4060"/>
  </tableColumns>
  <tableStyleInfo name="TableStyleLight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32EDA88E-505A-4056-A481-116590E2B08A}" name="Tabla_Buró_de_convenciones_Categoría_4.1_Turismo_responsable" displayName="Tabla_Buró_de_convenciones_Categoría_4.1_Turismo_responsable" ref="J371:J372" totalsRowShown="0" headerRowDxfId="4059" dataDxfId="4058">
  <autoFilter ref="J371:J372" xr:uid="{32EDA88E-505A-4056-A481-116590E2B08A}"/>
  <tableColumns count="1">
    <tableColumn id="1" xr3:uid="{D4837B51-FDEE-48B7-988E-BB4723FD0414}" name="Buró_de_convenciones_Categoría_4.1_Turismo_responsable" dataDxfId="4057"/>
  </tableColumns>
  <tableStyleInfo name="TableStyleLight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B77F10A-DBCC-4435-940C-2A54A8D3E3FA}" name="Tabla_Buró_de_convenciones_Categoría_4.2_Turismo_Social" displayName="Tabla_Buró_de_convenciones_Categoría_4.2_Turismo_Social" ref="J385:J386" totalsRowShown="0" headerRowDxfId="4056" dataDxfId="4055">
  <autoFilter ref="J385:J386" xr:uid="{8B77F10A-DBCC-4435-940C-2A54A8D3E3FA}"/>
  <tableColumns count="1">
    <tableColumn id="1" xr3:uid="{4A3A8C28-C4D8-45FD-A3B7-2AE5C5B766D2}" name="Buró_de_convenciones_Categoría_4.2_Turismo_Social" dataDxfId="4054"/>
  </tableColumns>
  <tableStyleInfo name="TableStyleLight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DD02860-BF1E-465F-A6C5-6EF6EFDB8E55}" name="Tabla_Buró_de_convenciones_Categoría_5.1_Financiación_de_programas_de_mitigación_de_impacto_de_situaciones_de_emergencia" displayName="Tabla_Buró_de_convenciones_Categoría_5.1_Financiación_de_programas_de_mitigación_de_impacto_de_situaciones_de_emergencia" ref="J394:J395" totalsRowShown="0" headerRowDxfId="4053" dataDxfId="4052">
  <autoFilter ref="J394:J395" xr:uid="{0DD02860-BF1E-465F-A6C5-6EF6EFDB8E55}"/>
  <tableColumns count="1">
    <tableColumn id="1" xr3:uid="{9131D338-A5BF-4ED9-98ED-E6A8FDA136F8}" name="Buró_de_convenciones_Categoría_5.1_Financiación_de_programas_de_mitigación_de_impacto_de_situaciones_de_emergencia" dataDxfId="4051"/>
  </tableColumns>
  <tableStyleInfo name="TableStyleLight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6D2F08D9-B7CC-4000-960B-45D6743AD09F}" name="Tabla_Córdoba" displayName="Tabla_Córdoba" ref="S32:S63" totalsRowShown="0" headerRowDxfId="4503" dataDxfId="4502">
  <autoFilter ref="S32:S63" xr:uid="{6D2F08D9-B7CC-4000-960B-45D6743AD09F}"/>
  <tableColumns count="1">
    <tableColumn id="1" xr3:uid="{11B77845-DB3D-4396-8986-BEC1F1F65612}" name="Córdoba" dataDxfId="4501"/>
  </tableColumns>
  <tableStyleInfo name="TableStyleLight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723C6DF1-C896-4BBD-A5B3-4D06940BF04A}" name="Tabla_Cámara_de_Comercio_Categoría_1.1_Planificación_y_gestión_del_turismo" displayName="Tabla_Cámara_de_Comercio_Categoría_1.1_Planificación_y_gestión_del_turismo" ref="K206:K207" totalsRowShown="0" dataDxfId="4050">
  <autoFilter ref="K206:K207" xr:uid="{723C6DF1-C896-4BBD-A5B3-4D06940BF04A}"/>
  <tableColumns count="1">
    <tableColumn id="1" xr3:uid="{70BA1AFD-6F83-4771-87AA-026FB06FCB10}" name="Cámara_de_Comercio_Categoría_1.1_Planificación_y_gestión_del_turismo" dataDxfId="4049"/>
  </tableColumns>
  <tableStyleInfo name="TableStyleLight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882749F7-85F5-4A1B-8CE8-AD5BD2FB880E}" name="Tabla_Cámara_de_Comercio_Categoría_1.2_Productos_y_actividades_turísticas" displayName="Tabla_Cámara_de_Comercio_Categoría_1.2_Productos_y_actividades_turísticas" ref="K215:K216" totalsRowShown="0" headerRowDxfId="4048" dataDxfId="4047">
  <autoFilter ref="K215:K216" xr:uid="{882749F7-85F5-4A1B-8CE8-AD5BD2FB880E}"/>
  <tableColumns count="1">
    <tableColumn id="1" xr3:uid="{4B5AE829-CC0E-4E26-B29C-C094E64E3116}" name="Cámara_de_Comercio_Categoría_1.2_Productos_y_actividades_turísticas" dataDxfId="4046"/>
  </tableColumns>
  <tableStyleInfo name="TableStyleLight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82CEBF94-D538-4619-95D4-EBD0DE8C1D1D}" name="Tabla_Cámara_de_Comercio_Categoría_1.3_Fortalecimiento_de_capacidades_humanas" displayName="Tabla_Cámara_de_Comercio_Categoría_1.3_Fortalecimiento_de_capacidades_humanas" ref="K223:K227" totalsRowShown="0" headerRowDxfId="4045" dataDxfId="4044">
  <autoFilter ref="K223:K227" xr:uid="{82CEBF94-D538-4619-95D4-EBD0DE8C1D1D}"/>
  <tableColumns count="1">
    <tableColumn id="1" xr3:uid="{6B11FBEC-E245-422E-9AC4-997FB8732EA7}" name="Cámara_de_Comercio_Categoría_1.3_Fortalecimiento_de_capacidades_humanas" dataDxfId="4043"/>
  </tableColumns>
  <tableStyleInfo name="TableStyleLight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C6768394-572F-489D-A4DB-88C4FC78FE73}" name="Tabla_Cámara_de_Comercio_Categoría_1.4_Fortalecimiento_de_capacidades_productivas" displayName="Tabla_Cámara_de_Comercio_Categoría_1.4_Fortalecimiento_de_capacidades_productivas" ref="K233:K236" totalsRowShown="0" headerRowDxfId="4042" dataDxfId="4041">
  <autoFilter ref="K233:K236" xr:uid="{C6768394-572F-489D-A4DB-88C4FC78FE73}"/>
  <tableColumns count="1">
    <tableColumn id="1" xr3:uid="{907A1B1D-F1C7-4636-8C2E-7AF114236B5C}" name="Cámara_de_Comercio_Categoría_1.4_Fortalecimiento_de_capacidades_productivas" dataDxfId="4040"/>
  </tableColumns>
  <tableStyleInfo name="TableStyleLight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C0922652-1DFA-42D0-9B2A-D46D3E5A6CE3}" name="Tabla_Cámara_de_Comercio_Categoría_1.5_Calidad_accesibilidad_sostenibilidad_y_seguridad_seguridad_en_el_turismo" displayName="Tabla_Cámara_de_Comercio_Categoría_1.5_Calidad_accesibilidad_sostenibilidad_y_seguridad_seguridad_en_el_turismo" ref="K242:K243" totalsRowShown="0" headerRowDxfId="4039" dataDxfId="4038">
  <autoFilter ref="K242:K243" xr:uid="{C0922652-1DFA-42D0-9B2A-D46D3E5A6CE3}"/>
  <tableColumns count="1">
    <tableColumn id="1" xr3:uid="{D12D89CF-DC34-4D5A-B79B-C9D010C9E9A9}" name="Cámara_de_Comercio_Categoría_1.5_Calidad_accesibilidad_sostenibilidad_y_seguridad_seguridad_en_el_turismo" dataDxfId="4037"/>
  </tableColumns>
  <tableStyleInfo name="TableStyleLight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95549AF-23D5-4CEE-B749-5B50F98A8345}" name="Tabla_Cámara_de_Comercio_Categoría_1.6_Innovación_y_transformación_digital_en_el_turismo" displayName="Tabla_Cámara_de_Comercio_Categoría_1.6_Innovación_y_transformación_digital_en_el_turismo" ref="K253:K254" totalsRowShown="0" headerRowDxfId="4036" dataDxfId="4035">
  <autoFilter ref="K253:K254" xr:uid="{095549AF-23D5-4CEE-B749-5B50F98A8345}"/>
  <tableColumns count="1">
    <tableColumn id="1" xr3:uid="{745EC97E-0DAF-412F-A5EB-28DA99729214}" name="Cámara_de_Comercio_Categoría_1.6_Innovación_y_transformación_digital_en_el_turismo" dataDxfId="4034"/>
  </tableColumns>
  <tableStyleInfo name="TableStyleLight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D148144B-D350-409E-ABEC-5B14C18A064C}" name="Tabla_Cámara_de_Comercio_Categoría_1.7_Evaluación_de_resultados_o_de_impacto" displayName="Tabla_Cámara_de_Comercio_Categoría_1.7_Evaluación_de_resultados_o_de_impacto" ref="K260:K261" totalsRowShown="0" headerRowDxfId="4033" dataDxfId="4032">
  <autoFilter ref="K260:K261" xr:uid="{D148144B-D350-409E-ABEC-5B14C18A064C}"/>
  <tableColumns count="1">
    <tableColumn id="1" xr3:uid="{DA14A82D-0D33-4B71-B3AA-C50DDD2AA262}" name="Cámara_de_Comercio_Categoría_1.7_Evaluación_de_resultados_o_de_impacto" dataDxfId="4031"/>
  </tableColumns>
  <tableStyleInfo name="TableStyleLight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CA66BE48-558E-4569-B5CB-C5529D9466E9}" name="Tabla_Cámara_de_Comercio_Categoría_2.1_Estudios_de_prefactibilidad_y_factibilidad" displayName="Tabla_Cámara_de_Comercio_Categoría_2.1_Estudios_de_prefactibilidad_y_factibilidad" ref="K266:K267" totalsRowShown="0" headerRowDxfId="4030" dataDxfId="4029">
  <autoFilter ref="K266:K267" xr:uid="{CA66BE48-558E-4569-B5CB-C5529D9466E9}"/>
  <tableColumns count="1">
    <tableColumn id="1" xr3:uid="{6CF39798-C399-44BC-B795-C51E27C900F8}" name="Cámara_de_Comercio_Categoría_2.1_Estudios_de_prefactibilidad_y_factibilidad" dataDxfId="4028"/>
  </tableColumns>
  <tableStyleInfo name="TableStyleLight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89779B2C-59C1-4700-833F-E9851A2E8554}" name="Tabla_Cámara_de_Comercio_Categoría_2.2_Estudios_y_diseños_de_infraestructura_turística" displayName="Tabla_Cámara_de_Comercio_Categoría_2.2_Estudios_y_diseños_de_infraestructura_turística" ref="K272:K273" totalsRowShown="0" headerRowDxfId="4027" dataDxfId="4026">
  <autoFilter ref="K272:K273" xr:uid="{89779B2C-59C1-4700-833F-E9851A2E8554}"/>
  <tableColumns count="1">
    <tableColumn id="1" xr3:uid="{A7FCD387-D0EF-4914-A08D-4850620368D2}" name="Cámara_de_Comercio_Categoría_2.2_Estudios_y_diseños_de_infraestructura_turística" dataDxfId="4025"/>
  </tableColumns>
  <tableStyleInfo name="TableStyleLight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FC21FA8B-E546-4675-AC7B-D3314138C0AD}" name="Tabla_Cámara_de_Comercio_Categoría_2.3_Construcción_de_obras_de_infraestructura_turística" displayName="Tabla_Cámara_de_Comercio_Categoría_2.3_Construcción_de_obras_de_infraestructura_turística" ref="K278:K279" totalsRowShown="0" headerRowDxfId="4024" dataDxfId="4023">
  <autoFilter ref="K278:K279" xr:uid="{FC21FA8B-E546-4675-AC7B-D3314138C0AD}"/>
  <tableColumns count="1">
    <tableColumn id="1" xr3:uid="{856CF4B1-62A9-4C82-A31C-7998BC7AD670}" name="Cámara_de_Comercio_Categoría_2.3_Construcción_de_obras_de_infraestructura_turística" dataDxfId="4022"/>
  </tableColumns>
  <tableStyleInfo name="TableStyleLight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1BD6DD2-C40D-494B-9544-815CCC7D59BA}" name="Tabla_Cundinamarca" displayName="Tabla_Cundinamarca" ref="T32:T149" totalsRowShown="0" headerRowDxfId="4500" dataDxfId="4499">
  <autoFilter ref="T32:T149" xr:uid="{11BD6DD2-C40D-494B-9544-815CCC7D59BA}"/>
  <tableColumns count="1">
    <tableColumn id="1" xr3:uid="{FAE5C837-104B-49A4-A9F6-1EBA3E99C9D9}" name="Cundinamarca" dataDxfId="4498"/>
  </tableColumns>
  <tableStyleInfo name="TableStyleLight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7E7A2118-CFEB-4B20-A707-088C70A8B20D}" name="Tabla_Cámara_de_Comercio_Categoría_2.4_Proyectos_integrales_de_construcción_de_obras_de_infraestructura_turística" displayName="Tabla_Cámara_de_Comercio_Categoría_2.4_Proyectos_integrales_de_construcción_de_obras_de_infraestructura_turística" ref="K295:K296" totalsRowShown="0" headerRowDxfId="4021" dataDxfId="4020">
  <autoFilter ref="K295:K296" xr:uid="{7E7A2118-CFEB-4B20-A707-088C70A8B20D}"/>
  <tableColumns count="1">
    <tableColumn id="1" xr3:uid="{8801FC0E-A5C2-47CF-B424-17A14489F666}" name="Cámara_de_Comercio_Categoría_2.4_Proyectos_integrales_de_construcción_de_obras_de_infraestructura_turística" dataDxfId="4019"/>
  </tableColumns>
  <tableStyleInfo name="TableStyleLight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203E3855-EB8C-4A1C-8576-3674AB92AE6C}" name="Tabla_Cámara_de_Comercio_Categoría_2.5_Ejecución_de_reparaciones_locativas_y_embellecimiento_de_fachadas" displayName="Tabla_Cámara_de_Comercio_Categoría_2.5_Ejecución_de_reparaciones_locativas_y_embellecimiento_de_fachadas" ref="K314:K315" totalsRowShown="0" headerRowDxfId="4018" dataDxfId="4017">
  <autoFilter ref="K314:K315" xr:uid="{203E3855-EB8C-4A1C-8576-3674AB92AE6C}"/>
  <tableColumns count="1">
    <tableColumn id="1" xr3:uid="{E0C8A759-1201-4D35-835A-72A26961A7A6}" name="Cámara_de_Comercio_Categoría_2.5_Ejecución_de_reparaciones_locativas_y_embellecimiento_de_fachadas" dataDxfId="4016"/>
  </tableColumns>
  <tableStyleInfo name="TableStyleLight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57F39E91-59AA-4ADF-8BDA-B83BC4148205}" name="Tabla_Cámara_de_Comercio_Categoría_2.6_Estímulos_para_la_implementación_de_soluciones_sostenibles_para_la_planta_turística" displayName="Tabla_Cámara_de_Comercio_Categoría_2.6_Estímulos_para_la_implementación_de_soluciones_sostenibles_para_la_planta_turística" ref="K320:K321" totalsRowShown="0" headerRowDxfId="4015" dataDxfId="4014">
  <autoFilter ref="K320:K321" xr:uid="{57F39E91-59AA-4ADF-8BDA-B83BC4148205}"/>
  <tableColumns count="1">
    <tableColumn id="1" xr3:uid="{02A37920-4219-46CC-B769-8EAF8ABCE2D6}" name="Cámara_de_Comercio_Categoría_2.6_Estímulos_para_la_implementación_de_soluciones_sostenibles_para_la_planta_turística" dataDxfId="4013"/>
  </tableColumns>
  <tableStyleInfo name="TableStyleLight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6D8F539B-248E-4E7E-8DDD-BBAE2E12F32E}" name="Tabla_Cámara_de_Comercio_Categoría_3.1_Investigación_de_mercados_y_análisis_sectorial_en_destinos_turísticos" displayName="Tabla_Cámara_de_Comercio_Categoría_3.1_Investigación_de_mercados_y_análisis_sectorial_en_destinos_turísticos" ref="K326:K328" totalsRowShown="0" headerRowDxfId="4012" dataDxfId="4011">
  <autoFilter ref="K326:K328" xr:uid="{6D8F539B-248E-4E7E-8DDD-BBAE2E12F32E}"/>
  <tableColumns count="1">
    <tableColumn id="1" xr3:uid="{E0AF83CF-B68F-44D1-A1FE-76C76AD426E1}" name="Cámara_de_Comercio_Categoría_3.1_Investigación_de_mercados_y_análisis_sectorial_en_destinos_turísticos" dataDxfId="4010"/>
  </tableColumns>
  <tableStyleInfo name="TableStyleLight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877BED14-E6F6-46C4-813F-53FD151A940A}" name="Tabla_Cámara_de_Comercio_Categoría_3.2_Diseño_de_marca_o_conceptualización_de_estrategias_promocionales" displayName="Tabla_Cámara_de_Comercio_Categoría_3.2_Diseño_de_marca_o_conceptualización_de_estrategias_promocionales" ref="K334:K335" totalsRowShown="0" headerRowDxfId="4009" dataDxfId="4008">
  <autoFilter ref="K334:K335" xr:uid="{877BED14-E6F6-46C4-813F-53FD151A940A}"/>
  <tableColumns count="1">
    <tableColumn id="1" xr3:uid="{E5F85C63-CABA-4CD2-9D63-37F4B5F5132A}" name="Cámara_de_Comercio_Categoría_3.2_Diseño_de_marca_o_conceptualización_de_estrategias_promocionales" dataDxfId="4007"/>
  </tableColumns>
  <tableStyleInfo name="TableStyleLight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95B9FBE-3DD9-4BE3-9CA9-A15420010D04}" name="Tabla_Cámara_de_Comercio_Categoría_3.3_Organización_y_participación_en_eventos_turísticos_o_promocionales_nacionales_y_regionales" displayName="Tabla_Cámara_de_Comercio_Categoría_3.3_Organización_y_participación_en_eventos_turísticos_o_promocionales_nacionales_y_regionales" ref="K340:K341" totalsRowShown="0" headerRowDxfId="4006" dataDxfId="4005">
  <autoFilter ref="K340:K341" xr:uid="{095B9FBE-3DD9-4BE3-9CA9-A15420010D04}"/>
  <tableColumns count="1">
    <tableColumn id="1" xr3:uid="{04E0F907-5633-426A-A2F2-D01B3344CE36}" name="Cámara_de_Comercio_Categoría_3.3_Organización_y_participación_en_eventos_turísticos_o_promocionales_nacionales_y_regionales" dataDxfId="4004"/>
  </tableColumns>
  <tableStyleInfo name="TableStyleLight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5C173057-F885-4AD3-B9FA-1C3014C64B5F}" name="Tabla_Cámara_de_Comercio_Categoría_3.4_Estrategias_para_la_promoción_de_atractivos_rutas_experiencias_y_o_destinos_a_nivel_nacional_y_regional" displayName="Tabla_Cámara_de_Comercio_Categoría_3.4_Estrategias_para_la_promoción_de_atractivos_rutas_experiencias_y_o_destinos_a_nivel_nacional_y_regional" ref="K348:K349" totalsRowShown="0" headerRowDxfId="4003" dataDxfId="4002">
  <autoFilter ref="K348:K349" xr:uid="{5C173057-F885-4AD3-B9FA-1C3014C64B5F}"/>
  <tableColumns count="1">
    <tableColumn id="1" xr3:uid="{656F452A-3B7A-4257-9C2F-52B7852E6CF7}" name="Cámara_de_Comercio_Categoría_3.4_Estrategias_para_la_promoción_de_atractivos_rutas_experiencias_y_o_destinos_a_nivel_nacional_y_regional" dataDxfId="4001"/>
  </tableColumns>
  <tableStyleInfo name="TableStyleLight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DAA0CEA5-DE3A-43B5-93FF-B01C254B594D}" name="Tabla_Cámara_de_Comercio_Categoría_3.5_Estrategias_para_la_promoción_de_atractivos_productos__rutas_experiencias_y_o_destinos_colombianos_a_nivel_internacional" displayName="Tabla_Cámara_de_Comercio_Categoría_3.5_Estrategias_para_la_promoción_de_atractivos_productos__rutas_experiencias_y_o_destinos_colombianos_a_nivel_internacional" ref="K358:K359" totalsRowShown="0" headerRowDxfId="4000" dataDxfId="3999">
  <autoFilter ref="K358:K359" xr:uid="{DAA0CEA5-DE3A-43B5-93FF-B01C254B594D}"/>
  <tableColumns count="1">
    <tableColumn id="1" xr3:uid="{E0DFE0FF-3B18-49D4-9539-3B27B3702518}" name="Cámara_de_Comercio_Categoría_3.5_Estrategias_para_la_promoción_de_atractivos_productos__rutas_experiencias_y_o_destinos_colombianos_a_nivel_internacional" dataDxfId="3998"/>
  </tableColumns>
  <tableStyleInfo name="TableStyleLight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106D9D9D-55C9-4DFF-AC36-48AF4EE5A300}" name="Tabla_Cámara_de_Comercio_Categoría_4.1_Turismo_responsable" displayName="Tabla_Cámara_de_Comercio_Categoría_4.1_Turismo_responsable" ref="K371:K372" totalsRowShown="0" headerRowDxfId="3997" dataDxfId="3996">
  <autoFilter ref="K371:K372" xr:uid="{106D9D9D-55C9-4DFF-AC36-48AF4EE5A300}"/>
  <tableColumns count="1">
    <tableColumn id="1" xr3:uid="{4F22CC6B-EB99-42D2-84C9-53FB12AFAB89}" name="Cámara_de_Comercio_Categoría_4.1_Turismo_responsable" dataDxfId="3995"/>
  </tableColumns>
  <tableStyleInfo name="TableStyleLight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D7E95187-7F09-46D4-A274-0FADF59DF8DA}" name="Tabla_Cámara_de_Comercio_Categoría_4.2_Turismo_Social" displayName="Tabla_Cámara_de_Comercio_Categoría_4.2_Turismo_Social" ref="K385:K386" totalsRowShown="0" headerRowDxfId="3994" dataDxfId="3993">
  <autoFilter ref="K385:K386" xr:uid="{D7E95187-7F09-46D4-A274-0FADF59DF8DA}"/>
  <tableColumns count="1">
    <tableColumn id="1" xr3:uid="{9BBF47C9-B961-4958-88AD-ABB152F0E8EB}" name="Cámara_de_Comercio_Categoría_4.2_Turismo_Social" dataDxfId="3992"/>
  </tableColumns>
  <tableStyleInfo name="TableStyleLight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5D1CD10-BF10-4F13-96CF-99C45693ECE3}" name="Tabla_Guainía" displayName="Tabla_Guainía" ref="U32:U35" totalsRowShown="0" headerRowDxfId="4497" dataDxfId="4496">
  <autoFilter ref="U32:U35" xr:uid="{15D1CD10-BF10-4F13-96CF-99C45693ECE3}"/>
  <tableColumns count="1">
    <tableColumn id="1" xr3:uid="{42232623-FF03-4429-930C-698EE921455F}" name="Guainía" dataDxfId="4495"/>
  </tableColumns>
  <tableStyleInfo name="TableStyleLight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98B3A12F-9B73-4F5F-89D8-C9B73C7DDF06}" name="Tabla_Cámara_de_Comercio_Categoría_5.1_Financiación_de_programas_de_mitigación_de_impacto_de_situaciones_de_emergencia" displayName="Tabla_Cámara_de_Comercio_Categoría_5.1_Financiación_de_programas_de_mitigación_de_impacto_de_situaciones_de_emergencia" ref="K394:K395" totalsRowShown="0" headerRowDxfId="3991" dataDxfId="3990">
  <autoFilter ref="K394:K395" xr:uid="{98B3A12F-9B73-4F5F-89D8-C9B73C7DDF06}"/>
  <tableColumns count="1">
    <tableColumn id="1" xr3:uid="{F2EF0FFB-80F5-4C38-85BE-AD14B8D0226F}" name="Cámara_de_Comercio_Categoría_5.1_Financiación_de_programas_de_mitigación_de_impacto_de_situaciones_de_emergencia" dataDxfId="3989"/>
  </tableColumns>
  <tableStyleInfo name="TableStyleLight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5EF8711-DA1F-4198-A92D-AAC570F87B6C}" name="Tabla_Objetivos_de_desarrollo_sostenible" displayName="Tabla_Objetivos_de_desarrollo_sostenible" ref="E402:E419" totalsRowShown="0" headerRowDxfId="3988" dataDxfId="3987">
  <autoFilter ref="E402:E419" xr:uid="{05EF8711-DA1F-4198-A92D-AAC570F87B6C}"/>
  <tableColumns count="1">
    <tableColumn id="1" xr3:uid="{69C416AF-2C2D-4DB1-9BB4-692D67FD2B71}" name="Objetivos_de_desarrollo_sostenible" dataDxfId="3986"/>
  </tableColumns>
  <tableStyleInfo name="TableStyleLight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E7663479-18FF-40C4-84DB-3F91B1EA2A10}" name="Tabla_Plan_Nacional_de_Desarrollo" displayName="Tabla_Plan_Nacional_de_Desarrollo" ref="E423:E424" totalsRowShown="0" headerRowDxfId="3985" dataDxfId="3984">
  <autoFilter ref="E423:E424" xr:uid="{E7663479-18FF-40C4-84DB-3F91B1EA2A10}"/>
  <tableColumns count="1">
    <tableColumn id="1" xr3:uid="{FB82B437-11D8-4AB9-B45F-8546273FC8E2}" name="Plan_Nacional_de_Desarrollo" dataDxfId="3983"/>
  </tableColumns>
  <tableStyleInfo name="TableStyleLight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446ACC77-AC07-4FC6-91E2-6023F08F7BE7}" name="Tabla_Plan_Sectorial_de_Turismo" displayName="Tabla_Plan_Sectorial_de_Turismo" ref="E434:E435" totalsRowShown="0" headerRowDxfId="3982" dataDxfId="3981">
  <autoFilter ref="E434:E435" xr:uid="{446ACC77-AC07-4FC6-91E2-6023F08F7BE7}"/>
  <tableColumns count="1">
    <tableColumn id="1" xr3:uid="{EA0CDEDC-2900-4B93-8DD8-268CD4C47B54}" name="Plan_Sectorial_de_Turismo" dataDxfId="3980"/>
  </tableColumns>
  <tableStyleInfo name="TableStyleLight2"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8FBA4269-BCB7-4097-9D48-A2F9639C3405}" name="Tabla_Clasificación_PND" displayName="Tabla_Clasificación_PND" ref="F423:F428" totalsRowShown="0" headerRowDxfId="3979" dataDxfId="3978">
  <autoFilter ref="F423:F428" xr:uid="{8FBA4269-BCB7-4097-9D48-A2F9639C3405}"/>
  <tableColumns count="1">
    <tableColumn id="1" xr3:uid="{32316873-5795-4305-AD2A-26D23CB405E8}" name="Clasificación_PND" dataDxfId="3977"/>
  </tableColumns>
  <tableStyleInfo name="TableStyleLight2"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393FDE14-2911-4194-AFB1-7A7E39543EA5}" name="Tabla_Clasificación_PST" displayName="Tabla_Clasificación_PST" ref="F434:F438" totalsRowShown="0" headerRowDxfId="3976" dataDxfId="3975">
  <autoFilter ref="F434:F438" xr:uid="{393FDE14-2911-4194-AFB1-7A7E39543EA5}"/>
  <tableColumns count="1">
    <tableColumn id="1" xr3:uid="{DD9C5C06-C1B8-4CFC-954E-0A82BBFBB334}" name="Clasificación_PST" dataDxfId="3974"/>
  </tableColumns>
  <tableStyleInfo name="TableStyleLight2"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D0E900F8-238E-448F-818C-FBA26F508380}" name="Tabla_Ordenamiento_del_territorio_alrededor_del_agua_y_justicia_ambiental" displayName="Tabla_Ordenamiento_del_territorio_alrededor_del_agua_y_justicia_ambiental" ref="G423:G429" totalsRowShown="0" headerRowDxfId="3973" dataDxfId="3972">
  <autoFilter ref="G423:G429" xr:uid="{D0E900F8-238E-448F-818C-FBA26F508380}"/>
  <tableColumns count="1">
    <tableColumn id="1" xr3:uid="{2A6E1943-AF12-4666-8F1C-EBD877D72D64}" name="Ordenamiento_del_territorio_alrededor_del_agua_y_justicia_ambiental" dataDxfId="3971"/>
  </tableColumns>
  <tableStyleInfo name="TableStyleLight2"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E58CB99F-6701-4992-ABB8-B09F0E319C70}" name="Tabla_Seguridad_humana_y_justicia_social" displayName="Tabla_Seguridad_humana_y_justicia_social" ref="H423:H426" totalsRowShown="0" headerRowDxfId="3970" dataDxfId="3969">
  <autoFilter ref="H423:H426" xr:uid="{E58CB99F-6701-4992-ABB8-B09F0E319C70}"/>
  <tableColumns count="1">
    <tableColumn id="1" xr3:uid="{9830300A-73B9-4230-A1CA-FB03497AFADE}" name="Seguridad_humana_y_justicia_social" dataDxfId="3968"/>
  </tableColumns>
  <tableStyleInfo name="TableStyleLight2"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C8883139-4DC5-42D4-98A3-52FECE12FFAB}" name="Tabla_Derecho_humano_a_la_alimentación" displayName="Tabla_Derecho_humano_a_la_alimentación" ref="I423:I426" totalsRowShown="0" headerRowDxfId="3967" dataDxfId="3966">
  <autoFilter ref="I423:I426" xr:uid="{C8883139-4DC5-42D4-98A3-52FECE12FFAB}"/>
  <tableColumns count="1">
    <tableColumn id="1" xr3:uid="{AEE737D6-C7D4-4F1D-B0EB-E64D0D4083ED}" name="Derecho_humano_a_la_alimentación" dataDxfId="3965"/>
  </tableColumns>
  <tableStyleInfo name="TableStyleLight2"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A5222693-4CAD-4E8F-831B-74E7B33CCA29}" name="Tabla_Transformación_productiva_internalización_y_acción_climática" displayName="Tabla_Transformación_productiva_internalización_y_acción_climática" ref="J423:J428" totalsRowShown="0" headerRowDxfId="3964" dataDxfId="3963">
  <autoFilter ref="J423:J428" xr:uid="{A5222693-4CAD-4E8F-831B-74E7B33CCA29}"/>
  <tableColumns count="1">
    <tableColumn id="1" xr3:uid="{A130BFEC-FFD3-44DD-AA2E-FC79FC9061AA}" name="Transformación_productiva_internalización_y_acción_climática" dataDxfId="396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060A794-3DE2-4F10-83DF-F2864DEFBAE9}" name="Tabla_Tipos_Entidad_Territorial" displayName="Tabla_Tipos_Entidad_Territorial" ref="D17:D29" totalsRowShown="0" headerRowDxfId="4548" dataDxfId="4547">
  <autoFilter ref="D17:D29" xr:uid="{B060A794-3DE2-4F10-83DF-F2864DEFBAE9}"/>
  <tableColumns count="1">
    <tableColumn id="1" xr3:uid="{26DCD9B0-CC0A-4B58-822C-222BA95CECD8}" name="Tipos_Entidad_Territorial" dataDxfId="4546"/>
  </tableColumns>
  <tableStyleInfo name="TableStyleLight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1832893-5E1B-4C42-823B-5831E6A76325}" name="Tabla_Guaviare" displayName="Tabla_Guaviare" ref="V32:V37" totalsRowShown="0" headerRowDxfId="4494" dataDxfId="4493">
  <autoFilter ref="V32:V37" xr:uid="{A1832893-5E1B-4C42-823B-5831E6A76325}"/>
  <tableColumns count="1">
    <tableColumn id="1" xr3:uid="{D71C51EF-03E7-4897-A039-A5B4310F516F}" name="Guaviare" dataDxfId="4492"/>
  </tableColumns>
  <tableStyleInfo name="TableStyleLight2"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6064BFE5-D48E-4E24-95F5-0C0A272FE165}" name="Tabla_Convergencia_regional" displayName="Tabla_Convergencia_regional" ref="K423:K431" totalsRowShown="0" headerRowDxfId="3961" dataDxfId="3960">
  <autoFilter ref="K423:K431" xr:uid="{6064BFE5-D48E-4E24-95F5-0C0A272FE165}"/>
  <tableColumns count="1">
    <tableColumn id="1" xr3:uid="{58F427B1-47E4-4BCF-BCDA-EA6964F998A3}" name="Convergencia_regional" dataDxfId="3959"/>
  </tableColumns>
  <tableStyleInfo name="TableStyleLight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A27C0D6E-8C40-4247-AD08-1F9E737F8579}" name="Tabla_Democratización_del_turismo_como_fuerza_transformadora_para_una_cultura_de_paz" displayName="Tabla_Democratización_del_turismo_como_fuerza_transformadora_para_una_cultura_de_paz" ref="G434:G436" totalsRowShown="0" headerRowDxfId="3958" dataDxfId="3957">
  <autoFilter ref="G434:G436" xr:uid="{A27C0D6E-8C40-4247-AD08-1F9E737F8579}"/>
  <tableColumns count="1">
    <tableColumn id="1" xr3:uid="{C1B98AF1-B4EA-4E1B-BACB-8AD4102030E2}" name="Democratización_del_turismo_como_fuerza_transformadora_para_una_cultura_de_paz" dataDxfId="3956"/>
  </tableColumns>
  <tableStyleInfo name="TableStyleLight2"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C60B7F81-4C72-42BE-9BEC-BB19CAEE7495}" name="Tabla_Territorios_turísticos_para_la_equidad_y_el_bienestar" displayName="Tabla_Territorios_turísticos_para_la_equidad_y_el_bienestar" ref="H434:H437" totalsRowShown="0" headerRowDxfId="3955" dataDxfId="3954">
  <autoFilter ref="H434:H437" xr:uid="{C60B7F81-4C72-42BE-9BEC-BB19CAEE7495}"/>
  <tableColumns count="1">
    <tableColumn id="1" xr3:uid="{F80E7837-504C-47C9-ADE4-1D92F27DA7AB}" name="Territorios_turísticos_para_la_equidad_y_el_bienestar" dataDxfId="3953"/>
  </tableColumns>
  <tableStyleInfo name="TableStyleLight2"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72E52A79-601C-4D28-9204-379356F33E68}" name="Tabla_Turismo_alternativa_para_la_transición_económica_y_protección_de_la_naturaleza" displayName="Tabla_Turismo_alternativa_para_la_transición_económica_y_protección_de_la_naturaleza" ref="I434:I438" totalsRowShown="0" headerRowDxfId="3952" dataDxfId="3951">
  <autoFilter ref="I434:I438" xr:uid="{72E52A79-601C-4D28-9204-379356F33E68}"/>
  <tableColumns count="1">
    <tableColumn id="1" xr3:uid="{412EC4A9-B9B3-4211-8189-D2BC3B0C3EAD}" name="Turismo_alternativa_para_la_transición_económica_y_protección_de_la_naturaleza" dataDxfId="3950"/>
  </tableColumns>
  <tableStyleInfo name="TableStyleLight2"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2EDEBB67-3A98-45CE-983D-CF2A13C22E59}" name="Tabla_Turismo_dinamizador_de_la_economía_para_la_vida_y_la_justicia_social" displayName="Tabla_Turismo_dinamizador_de_la_economía_para_la_vida_y_la_justicia_social" ref="J434:J440" totalsRowShown="0" headerRowDxfId="3949" dataDxfId="3948">
  <autoFilter ref="J434:J440" xr:uid="{2EDEBB67-3A98-45CE-983D-CF2A13C22E59}"/>
  <tableColumns count="1">
    <tableColumn id="1" xr3:uid="{294265D6-178B-4B5A-B943-7A60F0A7755B}" name="Turismo_dinamizador_de_la_economía_para_la_vida_y_la_justicia_social" dataDxfId="3947"/>
  </tableColumns>
  <tableStyleInfo name="TableStyleLight2"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9DEAA47-2573-4323-AC22-33FC4A0A6CE3}" name="Tabla_Beneficiarios" displayName="Tabla_Beneficiarios" ref="E457:E477" totalsRowShown="0" headerRowDxfId="3946" dataDxfId="3945">
  <autoFilter ref="E457:E477" xr:uid="{B9DEAA47-2573-4323-AC22-33FC4A0A6CE3}"/>
  <tableColumns count="1">
    <tableColumn id="1" xr3:uid="{27253DF9-03B2-4084-BA6D-3BEA6D8E1B8B}" name="Beneficiarios" dataDxfId="3944"/>
  </tableColumns>
  <tableStyleInfo name="TableStyleLight2"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3793CF4E-EB17-4D52-877D-224DEDC2A05E}" name="Tabla_Periodo_beneficiarios" displayName="Tabla_Periodo_beneficiarios" ref="F457:F459" totalsRowShown="0" headerRowDxfId="3943" dataDxfId="3942">
  <autoFilter ref="F457:F459" xr:uid="{3793CF4E-EB17-4D52-877D-224DEDC2A05E}"/>
  <tableColumns count="1">
    <tableColumn id="1" xr3:uid="{48D67414-8DDC-4916-B9BC-6B49CE43D188}" name="Periodo_beneficiarios" dataDxfId="3941"/>
  </tableColumns>
  <tableStyleInfo name="TableStyleLight2"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D3C5D5F3-4DA9-47E5-9DF4-E281A8657C00}" name="Tabla_Tiempo_beneficiarios" displayName="Tabla_Tiempo_beneficiarios" ref="G457:G460" totalsRowShown="0" headerRowDxfId="3940" dataDxfId="3939">
  <autoFilter ref="G457:G460" xr:uid="{D3C5D5F3-4DA9-47E5-9DF4-E281A8657C00}"/>
  <tableColumns count="1">
    <tableColumn id="1" xr3:uid="{CB8437E0-D172-4C7E-A7D8-0B13BCBBFA53}" name="Tiempo_beneficiarios" dataDxfId="3938"/>
  </tableColumns>
  <tableStyleInfo name="TableStyleLight2"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7056C26C-B8C9-4C98-A5DE-4A1A5ED9FCFF}" name="Tabla_Departamento_ubicación" displayName="Tabla_Departamento_ubicación" ref="E530:E565" totalsRowShown="0" headerRowDxfId="3937" dataDxfId="3936">
  <autoFilter ref="E530:E565" xr:uid="{7056C26C-B8C9-4C98-A5DE-4A1A5ED9FCFF}"/>
  <tableColumns count="1">
    <tableColumn id="1" xr3:uid="{6842F598-2D2B-4029-899F-4DFF85B77E80}" name="Departamento_ubicación" dataDxfId="3935"/>
  </tableColumns>
  <tableStyleInfo name="TableStyleLight2"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7CBDA94A-9705-4554-BD73-2E6606CD2272}" name="Tabla_Tipo_1.1.A_Levantamiento_o_actualización_de_inventarios_de_atractivos_turísticos_resultados" displayName="Tabla_Tipo_1.1.A_Levantamiento_o_actualización_de_inventarios_de_atractivos_turísticos_resultados" ref="E482:E485" totalsRowShown="0" headerRowDxfId="3934" dataDxfId="3933">
  <autoFilter ref="E482:E485" xr:uid="{7CBDA94A-9705-4554-BD73-2E6606CD2272}"/>
  <tableColumns count="1">
    <tableColumn id="1" xr3:uid="{EA20998F-82E1-4A7E-A4BD-8A27555115CF}" name="Tipo_1.1.A_Levantamiento_o_actualización_de_inventarios_de_atractivos_turísticos_resultados" dataDxfId="3932"/>
  </tableColumns>
  <tableStyleInfo name="TableStyleLight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FC449F8-CB05-417E-9801-CCBA0684F9CF}" name="Tabla_Huila" displayName="Tabla_Huila" ref="W32:W70" totalsRowShown="0" headerRowDxfId="4491" dataDxfId="4490">
  <autoFilter ref="W32:W70" xr:uid="{AFC449F8-CB05-417E-9801-CCBA0684F9CF}"/>
  <tableColumns count="1">
    <tableColumn id="1" xr3:uid="{BFF6C8CB-2BD5-46EA-A00F-E67CA70BCC18}" name="Huila" dataDxfId="4489"/>
  </tableColumns>
  <tableStyleInfo name="TableStyleLight2"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F7BDB83B-2559-4E27-8BE4-B5B86DC1AFC9}" name="Tabla_Tipo_1.1.A_Levantamiento_o_actualización_de_inventarios_de_atractivos_turísticos_productos" displayName="Tabla_Tipo_1.1.A_Levantamiento_o_actualización_de_inventarios_de_atractivos_turísticos_productos" ref="E504:E507" totalsRowShown="0" headerRowDxfId="3931" dataDxfId="3930">
  <autoFilter ref="E504:E507" xr:uid="{F7BDB83B-2559-4E27-8BE4-B5B86DC1AFC9}"/>
  <tableColumns count="1">
    <tableColumn id="1" xr3:uid="{0C7A418F-21B9-488A-803F-946DCC9CEACD}" name="Tipo_1.1.A_Levantamiento_o_actualización_de_inventarios_de_atractivos_turísticos_productos" dataDxfId="3929"/>
  </tableColumns>
  <tableStyleInfo name="TableStyleLight2"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AB95557A-D4C3-498B-8A2C-859EE45247C3}" name="Tabla_No_aplica_o_Virtual" displayName="Tabla_No_aplica_o_Virtual" ref="F530:F531" totalsRowShown="0" headerRowDxfId="3928" dataDxfId="3927">
  <autoFilter ref="F530:F531" xr:uid="{AB95557A-D4C3-498B-8A2C-859EE45247C3}"/>
  <tableColumns count="1">
    <tableColumn id="1" xr3:uid="{B68378D5-84AB-4BC0-A75E-B1BEB87E6DA7}" name="No_aplica_o_Virtual" dataDxfId="3926"/>
  </tableColumns>
  <tableStyleInfo name="TableStyleLight2"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8E0C75AD-F570-46E5-B351-32689FF485D9}" name="Tabla_Tipo_1.1.A_Levantamiento_o_actualización_de_inventarios_de_atractivos_turísticos_Personal" displayName="Tabla_Tipo_1.1.A_Levantamiento_o_actualización_de_inventarios_de_atractivos_turísticos_Personal" ref="F624:F627" totalsRowShown="0" headerRowBorderDxfId="3924" tableBorderDxfId="3925" totalsRowBorderDxfId="3923">
  <autoFilter ref="F624:F627" xr:uid="{8E0C75AD-F570-46E5-B351-32689FF485D9}"/>
  <tableColumns count="1">
    <tableColumn id="1" xr3:uid="{FC66AD3E-BA58-4560-BD0B-5639384F60CD}" name="Tipo_1.1.A_Levantamiento_o_actualización_de_inventarios_de_atractivos_turísticos_Personal" dataDxfId="3922"/>
  </tableColumns>
  <tableStyleInfo name="TableStyleLight2"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65CA5144-AEAA-4A1B-85CC-8F615599B335}" name="Tabla_Tipo_1.1.B_Diseño_de_metodologías_para_la_planificación_y_la_gestión_del_turismo_Personal" displayName="Tabla_Tipo_1.1.B_Diseño_de_metodologías_para_la_planificación_y_la_gestión_del_turismo_Personal" ref="G624:G627" totalsRowShown="0" headerRowBorderDxfId="3920" tableBorderDxfId="3921" totalsRowBorderDxfId="3919">
  <autoFilter ref="G624:G627" xr:uid="{65CA5144-AEAA-4A1B-85CC-8F615599B335}"/>
  <tableColumns count="1">
    <tableColumn id="1" xr3:uid="{6A9861F6-5815-448D-A56E-A03A0785BD9C}" name="Tipo_1.1.B_Diseño_de_metodologías_para_la_planificación_y_la_gestión_del_turismo_Personal" dataDxfId="3918"/>
  </tableColumns>
  <tableStyleInfo name="TableStyleLight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F6B746E3-1FF0-4BC3-BCBF-8CF18F9C336B}" name="Tabla_Tipo_1.1.C_Implementación_de_metodologías_para_la_planificación_y_la_gestión_del_turismo_en_los_territorios_del_país_Personal" displayName="Tabla_Tipo_1.1.C_Implementación_de_metodologías_para_la_planificación_y_la_gestión_del_turismo_en_los_territorios_del_país_Personal" ref="H624:H627" totalsRowShown="0" headerRowBorderDxfId="3916" tableBorderDxfId="3917" totalsRowBorderDxfId="3915">
  <autoFilter ref="H624:H627" xr:uid="{F6B746E3-1FF0-4BC3-BCBF-8CF18F9C336B}"/>
  <tableColumns count="1">
    <tableColumn id="1" xr3:uid="{3CC19501-0268-4096-B07C-CAE9CE6162B6}" name="Tipo_1.1.C_Implementación_de_metodologías_para_la_planificación_y_la_gestión_del_turismo_en_los_territorios_del_país_Personal" dataDxfId="3914"/>
  </tableColumns>
  <tableStyleInfo name="TableStyleLight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E1001714-4217-4214-A104-E489A7BFD61B}" name="Tabla_Tipo_1.1.D_Fortalecimientos_de_los_esquemas_de_gobernanza_territoriales_Personal" displayName="Tabla_Tipo_1.1.D_Fortalecimientos_de_los_esquemas_de_gobernanza_territoriales_Personal" ref="I624:I627" totalsRowShown="0" headerRowBorderDxfId="3912" tableBorderDxfId="3913" totalsRowBorderDxfId="3911">
  <autoFilter ref="I624:I627" xr:uid="{E1001714-4217-4214-A104-E489A7BFD61B}"/>
  <tableColumns count="1">
    <tableColumn id="1" xr3:uid="{1613F720-3D8A-4682-9F1A-1DD17E70C88D}" name="Tipo_1.1.D_Fortalecimientos_de_los_esquemas_de_gobernanza_territoriales_Personal" dataDxfId="3910"/>
  </tableColumns>
  <tableStyleInfo name="TableStyleLight2"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A6FDE8D3-7EEE-48DB-886E-0C86D573E1F7}" name="Tabla_Tipo_1.2.A_Análisis_de_oferta_y_demanda_para_el_diseño_de_productos_y_actividades_turísticas_Personal" displayName="Tabla_Tipo_1.2.A_Análisis_de_oferta_y_demanda_para_el_diseño_de_productos_y_actividades_turísticas_Personal" ref="J624:J627" totalsRowShown="0" headerRowBorderDxfId="3908" tableBorderDxfId="3909" totalsRowBorderDxfId="3907">
  <autoFilter ref="J624:J627" xr:uid="{A6FDE8D3-7EEE-48DB-886E-0C86D573E1F7}"/>
  <tableColumns count="1">
    <tableColumn id="1" xr3:uid="{81438177-21D0-43EF-9631-2ACBFBDEA5CD}" name="Tipo_1.2.A_Análisis_de_oferta_y_demanda_para_el_diseño_de_productos_y_actividades_turísticas_Personal" dataDxfId="3906"/>
  </tableColumns>
  <tableStyleInfo name="TableStyleLight2"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B27FC31F-0070-444C-8E99-FD145738FA5F}" name="Tabla_Tipo_1.2.B_Diseño_e_implementación_de_productos_turísticos_Personal" displayName="Tabla_Tipo_1.2.B_Diseño_e_implementación_de_productos_turísticos_Personal" ref="K624:K627" totalsRowShown="0" headerRowBorderDxfId="3904" tableBorderDxfId="3905" totalsRowBorderDxfId="3903">
  <autoFilter ref="K624:K627" xr:uid="{B27FC31F-0070-444C-8E99-FD145738FA5F}"/>
  <tableColumns count="1">
    <tableColumn id="1" xr3:uid="{D95FAA02-16FC-42EF-9258-91CB3621082E}" name="Tipo_1.2.B_Diseño_e_implementación_de_productos_turísticos_Personal" dataDxfId="3902"/>
  </tableColumns>
  <tableStyleInfo name="TableStyleLight2"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8AA334D9-44FC-4220-9D68-6A14AB862CE7}" name="Tabla_Tipo_1.2.C_Diseño_e_implementación_de_actividades_turísticas_Personal" displayName="Tabla_Tipo_1.2.C_Diseño_e_implementación_de_actividades_turísticas_Personal" ref="L624:L627" totalsRowShown="0" headerRowBorderDxfId="3900" tableBorderDxfId="3901" totalsRowBorderDxfId="3899">
  <autoFilter ref="L624:L627" xr:uid="{8AA334D9-44FC-4220-9D68-6A14AB862CE7}"/>
  <tableColumns count="1">
    <tableColumn id="1" xr3:uid="{DF8A489D-C3B1-4219-961A-2B91A3684E4A}" name="Tipo_1.2.C_Diseño_e_implementación_de_actividades_turísticas_Personal" dataDxfId="3898"/>
  </tableColumns>
  <tableStyleInfo name="TableStyleLight2"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B687E3B-96D1-4DE7-86A4-DAE16A2C45FD}" name="Tabla_Tipo_1.3.A_Formación_capacitación_y_sensibilización_en_turismo_Personal" displayName="Tabla_Tipo_1.3.A_Formación_capacitación_y_sensibilización_en_turismo_Personal" ref="M624:M628" totalsRowShown="0" headerRowBorderDxfId="3896" tableBorderDxfId="3897" totalsRowBorderDxfId="3895">
  <autoFilter ref="M624:M628" xr:uid="{0B687E3B-96D1-4DE7-86A4-DAE16A2C45FD}"/>
  <tableColumns count="1">
    <tableColumn id="1" xr3:uid="{6A1BC1C1-7EE6-4761-A26A-9C425F9B8FEA}" name="Tipo_1.3.A_Formación_capacitación_y_sensibilización_en_turismo_Personal" dataDxfId="3894"/>
  </tableColumns>
  <tableStyleInfo name="TableStyleLight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FD5686AA-53A8-41CD-9239-B8B140FAE24C}" name="Tabla_La_Guajira" displayName="Tabla_La_Guajira" ref="X32:X48" totalsRowShown="0" headerRowDxfId="4488" dataDxfId="4487">
  <autoFilter ref="X32:X48" xr:uid="{FD5686AA-53A8-41CD-9239-B8B140FAE24C}"/>
  <tableColumns count="1">
    <tableColumn id="1" xr3:uid="{B66267FB-ABDB-4C86-923D-32892F40E9AE}" name="La_Guajira" dataDxfId="4486"/>
  </tableColumns>
  <tableStyleInfo name="TableStyleLight2"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ED8D14CB-55B3-493E-9612-6349F811E302}" name="Tabla_Tipo_1.3.B_Estudios_técnicos_para_la_cualificación_del_capital_humano_en_el_sector_turístico_Personal" displayName="Tabla_Tipo_1.3.B_Estudios_técnicos_para_la_cualificación_del_capital_humano_en_el_sector_turístico_Personal" ref="N624:N627" totalsRowShown="0" headerRowBorderDxfId="3892" tableBorderDxfId="3893" totalsRowBorderDxfId="3891">
  <autoFilter ref="N624:N627" xr:uid="{ED8D14CB-55B3-493E-9612-6349F811E302}"/>
  <tableColumns count="1">
    <tableColumn id="1" xr3:uid="{9D94365B-8C76-4C78-8C6E-603EC18153C7}" name="Tipo_1.3.B_Estudios_técnicos_para_la_cualificación_del_capital_humano_en_el_sector_turístico_Personal" dataDxfId="3890"/>
  </tableColumns>
  <tableStyleInfo name="TableStyleLight2"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2AD80308-D362-486E-8ED7-80504C78003E}" name="Tabla_Tipo_1.3.C_Generación_y_gestión_del_conocimiento_en_turismo_Personal" displayName="Tabla_Tipo_1.3.C_Generación_y_gestión_del_conocimiento_en_turismo_Personal" ref="O624:O629" totalsRowShown="0" headerRowBorderDxfId="3888" tableBorderDxfId="3889" totalsRowBorderDxfId="3887">
  <autoFilter ref="O624:O629" xr:uid="{2AD80308-D362-486E-8ED7-80504C78003E}"/>
  <tableColumns count="1">
    <tableColumn id="1" xr3:uid="{391335D6-63EB-410B-826B-67134BF2FEC3}" name="Tipo_1.3.C_Generación_y_gestión_del_conocimiento_en_turismo_Personal" dataDxfId="3886"/>
  </tableColumns>
  <tableStyleInfo name="TableStyleLight2"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3A8422A4-CD8F-4F47-B95C-10CA8FCBC4F0}" name="Tabla_Tipo_1.3.D_Realización_de_eventos_académicos_con_temáticas_de_turismo_Personal" displayName="Tabla_Tipo_1.3.D_Realización_de_eventos_académicos_con_temáticas_de_turismo_Personal" ref="P624:P626" totalsRowShown="0" headerRowBorderDxfId="3884" tableBorderDxfId="3885" totalsRowBorderDxfId="3883">
  <autoFilter ref="P624:P626" xr:uid="{3A8422A4-CD8F-4F47-B95C-10CA8FCBC4F0}"/>
  <tableColumns count="1">
    <tableColumn id="1" xr3:uid="{0F70345B-51C2-44A8-9EA5-5E4E5D001775}" name="Tipo_1.3.D_Realización_de_eventos_académicos_con_temáticas_de_turismo_Personal"/>
  </tableColumns>
  <tableStyleInfo name="TableStyleLight2"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D98E2175-FB21-4D96-A84B-1596376BA191}" name="Tabla_Tipo_1.3.E_Jornadas_de_intercambio_de_experiencias_y_lecciones_aprendidas_Personal" displayName="Tabla_Tipo_1.3.E_Jornadas_de_intercambio_de_experiencias_y_lecciones_aprendidas_Personal" ref="Q624:Q627" totalsRowShown="0" headerRowBorderDxfId="3881" tableBorderDxfId="3882" totalsRowBorderDxfId="3880">
  <autoFilter ref="Q624:Q627" xr:uid="{D98E2175-FB21-4D96-A84B-1596376BA191}"/>
  <tableColumns count="1">
    <tableColumn id="1" xr3:uid="{EF7DE2A5-39F8-4143-A0DB-BAF49A0C078D}" name="Tipo_1.3.E_Jornadas_de_intercambio_de_experiencias_y_lecciones_aprendidas_Personal" dataDxfId="3879"/>
  </tableColumns>
  <tableStyleInfo name="TableStyleLight2"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A5FABA7A-FFEC-4D1F-B8B0-E82CAF94F39A}" name="Tabla_Tipo_1.4.A_Acompañamiento_y_apoyo_técnico_y_financiero_para_mejorar_la_productividad_del_sector_turístico_Personal" displayName="Tabla_Tipo_1.4.A_Acompañamiento_y_apoyo_técnico_y_financiero_para_mejorar_la_productividad_del_sector_turístico_Personal" ref="R624:R627" totalsRowShown="0" headerRowBorderDxfId="3877" tableBorderDxfId="3878" totalsRowBorderDxfId="3876">
  <autoFilter ref="R624:R627" xr:uid="{A5FABA7A-FFEC-4D1F-B8B0-E82CAF94F39A}"/>
  <tableColumns count="1">
    <tableColumn id="1" xr3:uid="{93BC0347-4D19-4DE1-B57F-C250159B8516}" name="Tipo_1.4.A_Acompañamiento_y_apoyo_técnico_y_financiero_para_mejorar_la_productividad_del_sector_turístico_Personal" dataDxfId="3875"/>
  </tableColumns>
  <tableStyleInfo name="TableStyleLight2"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B9DAB9A9-4C3D-4B6B-AD8E-E11D4516DC10}" name="Tabla_Tipo_1.4.B_Fortalecimiento_de_la_economía_popular_y_comunitaria_del_turismo_Personal" displayName="Tabla_Tipo_1.4.B_Fortalecimiento_de_la_economía_popular_y_comunitaria_del_turismo_Personal" ref="S624:S628" totalsRowShown="0" headerRowBorderDxfId="3873" tableBorderDxfId="3874" totalsRowBorderDxfId="3872">
  <autoFilter ref="S624:S628" xr:uid="{B9DAB9A9-4C3D-4B6B-AD8E-E11D4516DC10}"/>
  <tableColumns count="1">
    <tableColumn id="1" xr3:uid="{FD649726-F71E-4636-A619-37F08F798903}" name="Tipo_1.4.B_Fortalecimiento_de_la_economía_popular_y_comunitaria_del_turismo_Personal" dataDxfId="3871"/>
  </tableColumns>
  <tableStyleInfo name="TableStyleLight2"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FB783A60-9109-4791-8220-B54A6CDF9AD8}" name="Tabla_Tipo_1.4.C_Encadenamiento_productivo_Personal" displayName="Tabla_Tipo_1.4.C_Encadenamiento_productivo_Personal" ref="T624:T627" totalsRowShown="0" headerRowBorderDxfId="3869" tableBorderDxfId="3870" totalsRowBorderDxfId="3868">
  <autoFilter ref="T624:T627" xr:uid="{FB783A60-9109-4791-8220-B54A6CDF9AD8}"/>
  <tableColumns count="1">
    <tableColumn id="1" xr3:uid="{3C4E3E0D-E7C7-4D5F-8342-AE5CC2B053C1}" name="Tipo_1.4.C_Encadenamiento_productivo_Personal" dataDxfId="3867"/>
  </tableColumns>
  <tableStyleInfo name="TableStyleLight2"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2EC5E7C3-50B0-4969-A22B-64B3E8701143}" name="Tabla_Tipo_1.4.D_Esquemas_de_financiamiento_con_tasas_de_interés_reducidas_y_asunción_parcial_del_riesgo_crediticio_Personal" displayName="Tabla_Tipo_1.4.D_Esquemas_de_financiamiento_con_tasas_de_interés_reducidas_y_asunción_parcial_del_riesgo_crediticio_Personal" ref="U624:U627" totalsRowShown="0" headerRowBorderDxfId="3865" tableBorderDxfId="3866" totalsRowBorderDxfId="3864">
  <autoFilter ref="U624:U627" xr:uid="{2EC5E7C3-50B0-4969-A22B-64B3E8701143}"/>
  <tableColumns count="1">
    <tableColumn id="1" xr3:uid="{247D60A1-B54C-44EC-A47C-AA1487618CC9}" name="Tipo_1.4.D_Esquemas_de_financiamiento_con_tasas_de_interés_reducidas_y_asunción_parcial_del_riesgo_crediticio_Personal" dataDxfId="3863"/>
  </tableColumns>
  <tableStyleInfo name="TableStyleLight2"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4E22DFD9-0698-4C22-8BF3-905C666E42ED}" name="Tabla_Tipo_1.5.A_Estrategias_para_el_desarrollo_de_soluciones_sostenibles_del_turismo_Personal" displayName="Tabla_Tipo_1.5.A_Estrategias_para_el_desarrollo_de_soluciones_sostenibles_del_turismo_Personal" ref="V624:V627" totalsRowShown="0" headerRowBorderDxfId="3861" tableBorderDxfId="3862" totalsRowBorderDxfId="3860">
  <autoFilter ref="V624:V627" xr:uid="{4E22DFD9-0698-4C22-8BF3-905C666E42ED}"/>
  <tableColumns count="1">
    <tableColumn id="1" xr3:uid="{AA59E423-0F60-40F1-A535-F7065A851958}" name="Tipo_1.5.A_Estrategias_para_el_desarrollo_de_soluciones_sostenibles_del_turismo_Personal"/>
  </tableColumns>
  <tableStyleInfo name="TableStyleLight2"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2DE3EEFD-EC4E-4387-B349-BA71BC548CC4}" name="Tabla_Tipo_1.5.B_Estrategias_para_el_desarrollo_accesible_del_turismo_Personal" displayName="Tabla_Tipo_1.5.B_Estrategias_para_el_desarrollo_accesible_del_turismo_Personal" ref="W624:W627" totalsRowShown="0" headerRowBorderDxfId="3858" tableBorderDxfId="3859" totalsRowBorderDxfId="3857">
  <autoFilter ref="W624:W627" xr:uid="{2DE3EEFD-EC4E-4387-B349-BA71BC548CC4}"/>
  <tableColumns count="1">
    <tableColumn id="1" xr3:uid="{59813F1D-EEF3-4085-B472-9F8B0EF8B4B7}" name="Tipo_1.5.B_Estrategias_para_el_desarrollo_accesible_del_turismo_Personal" dataDxfId="3856"/>
  </tableColumns>
  <tableStyleInfo name="TableStyleLight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3315F4F-DB16-4D93-9C27-69EA5F3429E0}" name="Tabla_Magdalena" displayName="Tabla_Magdalena" ref="Y32:Y63" totalsRowShown="0" headerRowDxfId="4485" dataDxfId="4484">
  <autoFilter ref="Y32:Y63" xr:uid="{63315F4F-DB16-4D93-9C27-69EA5F3429E0}"/>
  <tableColumns count="1">
    <tableColumn id="1" xr3:uid="{9ABA79FA-AA74-435C-8800-E45A6A8C0439}" name="Magdalena" dataDxfId="4483"/>
  </tableColumns>
  <tableStyleInfo name="TableStyleLight2"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35CC015-E590-4192-9F53-BB89F5D683BE}" name="Tabla_Tipo_1.5.C_Estudios_para_la_elaboración_actualización_y_o_implementación_de_Normas_en_Turismo_Personal" displayName="Tabla_Tipo_1.5.C_Estudios_para_la_elaboración_actualización_y_o_implementación_de_Normas_en_Turismo_Personal" ref="X624:X627" totalsRowShown="0" headerRowBorderDxfId="3854" tableBorderDxfId="3855" totalsRowBorderDxfId="3853">
  <autoFilter ref="X624:X627" xr:uid="{035CC015-E590-4192-9F53-BB89F5D683BE}"/>
  <tableColumns count="1">
    <tableColumn id="1" xr3:uid="{6615FBEF-4B56-4390-A409-11E12A9F18C0}" name="Tipo_1.5.C_Estudios_para_la_elaboración_actualización_y_o_implementación_de_Normas_en_Turismo_Personal" dataDxfId="3852"/>
  </tableColumns>
  <tableStyleInfo name="TableStyleLight2"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3B8ACA80-9196-473C-AAD1-7676A39E8D3B}" name="Tabla_Tipo_1.5.D_Implementación_certificación_y_mantenimiento_en_Normas_del_sector_turismo_y_metodologías_para_la_gestión_de_la_calidad_turística_Personal" displayName="Tabla_Tipo_1.5.D_Implementación_certificación_y_mantenimiento_en_Normas_del_sector_turismo_y_metodologías_para_la_gestión_de_la_calidad_turística_Personal" ref="Y624:Y627" totalsRowShown="0" headerRowBorderDxfId="3850" tableBorderDxfId="3851" totalsRowBorderDxfId="3849">
  <autoFilter ref="Y624:Y627" xr:uid="{3B8ACA80-9196-473C-AAD1-7676A39E8D3B}"/>
  <tableColumns count="1">
    <tableColumn id="1" xr3:uid="{253F810A-27EE-474C-8E2F-C4B23D38F881}" name="Tipo_1.5.D_Implementación_certificación_y_mantenimiento_en_Normas_del_sector_turismo_y_metodologías_para_la_gestión_de_la_calidad_turística_Personal" dataDxfId="3848"/>
  </tableColumns>
  <tableStyleInfo name="TableStyleLight2"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B5F4CE00-923A-4889-A25C-BD262652AED1}" name="Tabla_Tipo_1.5.E_Mejora_continua_de_los_niveles_de_calidad_y_la_excelencia_turística_Personal" displayName="Tabla_Tipo_1.5.E_Mejora_continua_de_los_niveles_de_calidad_y_la_excelencia_turística_Personal" ref="Z624:Z627" totalsRowShown="0" headerRowBorderDxfId="3846" tableBorderDxfId="3847" totalsRowBorderDxfId="3845">
  <autoFilter ref="Z624:Z627" xr:uid="{B5F4CE00-923A-4889-A25C-BD262652AED1}"/>
  <tableColumns count="1">
    <tableColumn id="1" xr3:uid="{97A8E618-DCE6-439F-9736-2B4186CE8830}" name="Tipo_1.5.E_Mejora_continua_de_los_niveles_de_calidad_y_la_excelencia_turística_Personal" dataDxfId="3844"/>
  </tableColumns>
  <tableStyleInfo name="TableStyleLight2"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55169AB8-CD7E-47D9-A530-A9EBBE07D646}" name="Tabla240" displayName="Tabla240" ref="AA624:AA627" totalsRowShown="0" headerRowBorderDxfId="3842" tableBorderDxfId="3843" totalsRowBorderDxfId="3841">
  <autoFilter ref="AA624:AA627" xr:uid="{55169AB8-CD7E-47D9-A530-A9EBBE07D646}"/>
  <tableColumns count="1">
    <tableColumn id="1" xr3:uid="{28696F22-63B6-4975-930F-73CE31741414}" name="Tipo_1.5.F_Gestión_para_la_seguridad_turística_y_la_prevención_y_mitigación_de_riesgos_de_los_destinos_Personal" dataDxfId="3840"/>
  </tableColumns>
  <tableStyleInfo name="TableStyleLight2"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C4AD5572-EEDA-4C21-B3EC-2F0429650D98}" name="Tabla241" displayName="Tabla241" ref="AB624:AB627" totalsRowShown="0" headerRowBorderDxfId="3838" tableBorderDxfId="3839" totalsRowBorderDxfId="3837">
  <autoFilter ref="AB624:AB627" xr:uid="{C4AD5572-EEDA-4C21-B3EC-2F0429650D98}"/>
  <tableColumns count="1">
    <tableColumn id="1" xr3:uid="{03F63992-7B76-4ADE-891E-107928AD2300}" name="Tipo_1.6.A_Estudios_técnicos_para_la_innovación_y_transformación_digital_del_sector_Personal" dataDxfId="3836"/>
  </tableColumns>
  <tableStyleInfo name="TableStyleLight2"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C6B2DAFB-C018-49F6-BC9C-02BB3876CF20}" name="Tabla242" displayName="Tabla242" ref="AC624:AC627" totalsRowShown="0" headerRowBorderDxfId="3834" tableBorderDxfId="3835" totalsRowBorderDxfId="3833">
  <autoFilter ref="AC624:AC627" xr:uid="{C6B2DAFB-C018-49F6-BC9C-02BB3876CF20}"/>
  <tableColumns count="1">
    <tableColumn id="1" xr3:uid="{30A160F3-E1DC-4CED-9871-C981C7C549E4}" name="Tipo_1.6.B_Estrategias_para_mejorar_la_eficiencia_y_el_valor_agregado_de_la_gestión_operación_y_desarrollo_de_actividades_dentro_de_la_cadena_de_valor_del_sector_turismo_Personal" dataDxfId="3832"/>
  </tableColumns>
  <tableStyleInfo name="TableStyleLight2"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92693D3B-561D-4C17-AC50-6CEA29E85DDE}" name="Tabla243" displayName="Tabla243" ref="AD624:AD627" totalsRowShown="0" headerRowBorderDxfId="3830" tableBorderDxfId="3831" totalsRowBorderDxfId="3829">
  <autoFilter ref="AD624:AD627" xr:uid="{92693D3B-561D-4C17-AC50-6CEA29E85DDE}"/>
  <tableColumns count="1">
    <tableColumn id="1" xr3:uid="{42BA668A-613D-4B16-A62A-10A45A200295}" name="Tipo_1.7.A_Evaluación_de_resultados_o_de_impacto_de_políticas_planes_programas_y_proyectos_en_el_sector_turismo_Personal" dataDxfId="3828"/>
  </tableColumns>
  <tableStyleInfo name="TableStyleLight2"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AFACBC57-C600-4F05-A121-2123EF9AEB07}" name="Tabla244" displayName="Tabla244" ref="AE624:AE627" totalsRowShown="0" headerRowBorderDxfId="3826" tableBorderDxfId="3827" totalsRowBorderDxfId="3825">
  <autoFilter ref="AE624:AE627" xr:uid="{AFACBC57-C600-4F05-A121-2123EF9AEB07}"/>
  <tableColumns count="1">
    <tableColumn id="1" xr3:uid="{D3DE149E-F11D-4E24-B294-E4D9130DE6A8}" name="Tipo_2.1.A_Elaboración_de_estudios_de_prefactibilidad_o_factibilidad_Personal" dataDxfId="3824"/>
  </tableColumns>
  <tableStyleInfo name="TableStyleLight2"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48A66BA6-A9FD-4DF8-8765-CD0A008CB363}" name="Tabla245" displayName="Tabla245" ref="AF624:AF627" totalsRowShown="0" headerRowBorderDxfId="3822" tableBorderDxfId="3823" totalsRowBorderDxfId="3821">
  <autoFilter ref="AF624:AF627" xr:uid="{48A66BA6-A9FD-4DF8-8765-CD0A008CB363}"/>
  <tableColumns count="1">
    <tableColumn id="1" xr3:uid="{1D392238-868B-4767-B3D3-A7F3863C7C27}" name="Tipo_2.2.A_Elaboración_de_estudios_o_diseños_de_infraestructura_turística_Personal" dataDxfId="3820"/>
  </tableColumns>
  <tableStyleInfo name="TableStyleLight2"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F7CDC5BD-9BFD-4F52-8C48-2AFE852709DC}" name="Tabla246" displayName="Tabla246" ref="AG624:AG625" totalsRowShown="0" headerRowBorderDxfId="3818" tableBorderDxfId="3819" totalsRowBorderDxfId="3817">
  <autoFilter ref="AG624:AG625" xr:uid="{F7CDC5BD-9BFD-4F52-8C48-2AFE852709DC}"/>
  <tableColumns count="1">
    <tableColumn id="1" xr3:uid="{7BCC2414-0B0B-4B07-83A7-5D908D8647DC}" name="Tipo_2.3.A_Malecones_construidos_y_o_rehabilitados_Personal" dataDxfId="3816"/>
  </tableColumns>
  <tableStyleInfo name="TableStyleLight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932A6E1-76C5-4826-A91C-A1AAB0283804}" name="Tabla_Meta" displayName="Tabla_Meta" ref="Z32:Z62" totalsRowShown="0" headerRowDxfId="4482" dataDxfId="4481">
  <autoFilter ref="Z32:Z62" xr:uid="{B932A6E1-76C5-4826-A91C-A1AAB0283804}"/>
  <tableColumns count="1">
    <tableColumn id="1" xr3:uid="{25A4F0A5-4C9A-4F52-A51F-375E6E4E0487}" name="Meta" dataDxfId="4480"/>
  </tableColumns>
  <tableStyleInfo name="TableStyleLight2"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6BA9E70E-CD59-4FA5-BEE9-E3CFB945790E}" name="Tabla247" displayName="Tabla247" ref="AH624:AH625" totalsRowShown="0" headerRowBorderDxfId="3814" tableBorderDxfId="3815" totalsRowBorderDxfId="3813">
  <autoFilter ref="AH624:AH625" xr:uid="{6BA9E70E-CD59-4FA5-BEE9-E3CFB945790E}"/>
  <tableColumns count="1">
    <tableColumn id="1" xr3:uid="{3E15E6F8-4DAB-4B57-ABC4-2A0F477FA892}" name="Tipo_2.3.B_Muelles_o_embarcaderos_construidos_y_o_rehabilitados_Personal" dataDxfId="3812"/>
  </tableColumns>
  <tableStyleInfo name="TableStyleLight2"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D2D7DEF0-E221-40EB-90A5-4854E8654A62}" name="Tabla248" displayName="Tabla248" ref="AI624:AI625" totalsRowShown="0" headerRowBorderDxfId="3810" tableBorderDxfId="3811" totalsRowBorderDxfId="3809">
  <autoFilter ref="AI624:AI625" xr:uid="{D2D7DEF0-E221-40EB-90A5-4854E8654A62}"/>
  <tableColumns count="1">
    <tableColumn id="1" xr3:uid="{632046C0-5057-459D-8784-DE9F5B2512A5}" name="Tipo_2.3.C_Centros_gastronómicos_y_artesanales_construidos_y_o_rehabilitados_Personal" dataDxfId="3808"/>
  </tableColumns>
  <tableStyleInfo name="TableStyleLight2"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4F60B8DC-E0F0-4EFD-8AF6-5D021F380353}" name="Tabla249" displayName="Tabla249" ref="AJ624:AJ625" totalsRowShown="0" headerRowBorderDxfId="3806" tableBorderDxfId="3807" totalsRowBorderDxfId="3805">
  <autoFilter ref="AJ624:AJ625" xr:uid="{4F60B8DC-E0F0-4EFD-8AF6-5D021F380353}"/>
  <tableColumns count="1">
    <tableColumn id="1" xr3:uid="{AC8E1562-49A3-4EB4-B04A-64A90EC190FD}" name="Tipo_2.3.D_Plazas_construidas_y_o_rehabilitadas_Personal" dataDxfId="3804"/>
  </tableColumns>
  <tableStyleInfo name="TableStyleLight2"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8718B2B7-9348-45B5-9B37-4613577C8B17}" name="Tabla250" displayName="Tabla250" ref="AK624:AK625" totalsRowShown="0" headerRowBorderDxfId="3802" tableBorderDxfId="3803" totalsRowBorderDxfId="3801">
  <autoFilter ref="AK624:AK625" xr:uid="{8718B2B7-9348-45B5-9B37-4613577C8B17}"/>
  <tableColumns count="1">
    <tableColumn id="1" xr3:uid="{AD81315C-3653-4DFA-BC58-32475CE14A12}" name="Tipo_2.3.E_Parques_construidos_y_o_rehabilitados_Personal" dataDxfId="3800"/>
  </tableColumns>
  <tableStyleInfo name="TableStyleLight2"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56A6073E-8EA6-4D2C-8111-6EFD8F2E0246}" name="Tabla251" displayName="Tabla251" ref="AL624:AL625" totalsRowShown="0" headerRowBorderDxfId="3798" tableBorderDxfId="3799" totalsRowBorderDxfId="3797">
  <autoFilter ref="AL624:AL625" xr:uid="{56A6073E-8EA6-4D2C-8111-6EFD8F2E0246}"/>
  <tableColumns count="1">
    <tableColumn id="1" xr3:uid="{A6C8BA8B-DC54-450E-B1D6-8B9C9A8BF3F7}" name="Tipo_2.3.F_Parques_lineales_o_bulevares_construidos_y_o_rehabilitados_Personal" dataDxfId="3796"/>
  </tableColumns>
  <tableStyleInfo name="TableStyleLight2"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5AACC9CB-3FF8-453E-9D4D-077ADF77268A}" name="Tabla253" displayName="Tabla253" ref="AM624:AM625" totalsRowShown="0" headerRowBorderDxfId="3794" tableBorderDxfId="3795" totalsRowBorderDxfId="3793">
  <autoFilter ref="AM624:AM625" xr:uid="{5AACC9CB-3FF8-453E-9D4D-077ADF77268A}"/>
  <tableColumns count="1">
    <tableColumn id="1" xr3:uid="{17E63CEB-26BF-4974-AADF-E22D1DA352DC}" name="Tipo_2.3.G_Senderos_construidos_y_o_rehabilitados_Personal" dataDxfId="3792"/>
  </tableColumns>
  <tableStyleInfo name="TableStyleLight2"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8E3C2AC3-CEBB-47D5-A1B6-DFF724C37630}" name="Tabla254" displayName="Tabla254" ref="AN624:AN625" totalsRowShown="0" headerRowBorderDxfId="3790" tableBorderDxfId="3791" totalsRowBorderDxfId="3789">
  <autoFilter ref="AN624:AN625" xr:uid="{8E3C2AC3-CEBB-47D5-A1B6-DFF724C37630}"/>
  <tableColumns count="1">
    <tableColumn id="1" xr3:uid="{F7AE2FF9-94FE-428A-A7D5-92EE205DC0A3}" name="Tipo_2.3.H_Ecoparques_turísticos_construidos_y_o_rehabilitados_Personal" dataDxfId="3788"/>
  </tableColumns>
  <tableStyleInfo name="TableStyleLight2"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27561D12-3A0F-4678-B706-2B71D094569B}" name="Tabla255" displayName="Tabla255" ref="AO624:AO625" totalsRowShown="0" headerRowBorderDxfId="3786" tableBorderDxfId="3787" totalsRowBorderDxfId="3785">
  <autoFilter ref="AO624:AO625" xr:uid="{27561D12-3A0F-4678-B706-2B71D094569B}"/>
  <tableColumns count="1">
    <tableColumn id="1" xr3:uid="{12923EF0-2092-49B2-AF8D-F52412D70787}" name="Tipo_2.3.I_Centro_de_convenciones_construidos_y_o_rehabilitados_Personal" dataDxfId="3784"/>
  </tableColumns>
  <tableStyleInfo name="TableStyleLight2"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737A66E7-F676-46DB-B833-A8D8DC37FE60}" name="Tabla256" displayName="Tabla256" ref="AP624:AP625" totalsRowShown="0" headerRowBorderDxfId="3782" tableBorderDxfId="3783" totalsRowBorderDxfId="3781">
  <autoFilter ref="AP624:AP625" xr:uid="{737A66E7-F676-46DB-B833-A8D8DC37FE60}"/>
  <tableColumns count="1">
    <tableColumn id="1" xr3:uid="{FD4352EC-598D-48DC-BBD5-F8132DA2B59D}" name="Tipo_2.3.J_Señalización_turística_Personal" dataDxfId="3780"/>
  </tableColumns>
  <tableStyleInfo name="TableStyleLight2"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C7AB7281-62E1-417E-8EA0-34CF88699D44}" name="Tabla257" displayName="Tabla257" ref="AQ624:AQ625" totalsRowShown="0" headerRowBorderDxfId="3778" tableBorderDxfId="3779" totalsRowBorderDxfId="3777">
  <autoFilter ref="AQ624:AQ625" xr:uid="{C7AB7281-62E1-417E-8EA0-34CF88699D44}"/>
  <tableColumns count="1">
    <tableColumn id="1" xr3:uid="{A83035AA-3A2A-4A61-8282-85E7D4DAE4EF}" name="Tipo_2.3.K_Miradores_turísticos_construidos_y_o_rehabilitados_Personal" dataDxfId="3776"/>
  </tableColumns>
  <tableStyleInfo name="TableStyleLight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E623FFE-23BF-4C86-9E31-92BAC7DBBC0C}" name="Tabla_Nariño" displayName="Tabla_Nariño" ref="AA32:AA97" totalsRowShown="0" headerRowDxfId="4479" dataDxfId="4478">
  <autoFilter ref="AA32:AA97" xr:uid="{7E623FFE-23BF-4C86-9E31-92BAC7DBBC0C}"/>
  <tableColumns count="1">
    <tableColumn id="1" xr3:uid="{4BA4F1A9-BC27-4907-B976-105E2F72107A}" name="Nariño" dataDxfId="4477"/>
  </tableColumns>
  <tableStyleInfo name="TableStyleLight2"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57F71E1B-5867-4AB5-B7A9-82C9721D7063}" name="Tabla258" displayName="Tabla258" ref="AR624:AR625" totalsRowShown="0" headerRowBorderDxfId="3774" tableBorderDxfId="3775" totalsRowBorderDxfId="3773">
  <autoFilter ref="AR624:AR625" xr:uid="{57F71E1B-5867-4AB5-B7A9-82C9721D7063}"/>
  <tableColumns count="1">
    <tableColumn id="1" xr3:uid="{F9A4BF0A-C956-43DC-A560-F5F505B50317}" name="Tipo_2.3.L_Otros_Personal" dataDxfId="3772"/>
  </tableColumns>
  <tableStyleInfo name="TableStyleLight2"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2A9E929F-09A5-46B1-8781-63A8DA21E59D}" name="Tabla259" displayName="Tabla259" ref="AS624:AS625" totalsRowShown="0" headerRowBorderDxfId="3770" tableBorderDxfId="3771" totalsRowBorderDxfId="3769">
  <autoFilter ref="AS624:AS625" xr:uid="{2A9E929F-09A5-46B1-8781-63A8DA21E59D}"/>
  <tableColumns count="1">
    <tableColumn id="1" xr3:uid="{4B52A801-45BC-40FC-9105-B55BE054D25E}" name="Tipo_Los_mismos_tipos_de_proyecto_aplicables_a_las_categorías_2.1_2.2_y_2.3_únicamente_para_MinCIT_Personal" dataDxfId="3768"/>
  </tableColumns>
  <tableStyleInfo name="TableStyleLight2"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FA231501-DBA8-483A-A3FA-0C157CE33EE1}" name="Tabla260" displayName="Tabla260" ref="AT624:AT625" totalsRowShown="0" headerRowBorderDxfId="3766" tableBorderDxfId="3767" totalsRowBorderDxfId="3765">
  <autoFilter ref="AT624:AT625" xr:uid="{FA231501-DBA8-483A-A3FA-0C157CE33EE1}"/>
  <tableColumns count="1">
    <tableColumn id="1" xr3:uid="{8A5B3FFC-6237-45F4-BA20-54DAC9D51CCE}" name="Tipo_2.5.A_Desarrollo_de_reparaciones_locativas_Personal" dataDxfId="3764"/>
  </tableColumns>
  <tableStyleInfo name="TableStyleLight2"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925E329A-A8BD-4DF2-ACD4-1308D94B3AFB}" name="Tabla261" displayName="Tabla261" ref="AU624:AU627" totalsRowShown="0" headerRowBorderDxfId="3762" tableBorderDxfId="3763" totalsRowBorderDxfId="3761">
  <autoFilter ref="AU624:AU627" xr:uid="{925E329A-A8BD-4DF2-ACD4-1308D94B3AFB}"/>
  <tableColumns count="1">
    <tableColumn id="1" xr3:uid="{426CB79B-1CB6-4AC7-8C3D-0D14C9E313FA}" name="Tipo_2.6.A_Estímulos_para_la_implementación_de_soluciones_para_la_planta_turística_pública_o_privada_Personal" dataDxfId="3760"/>
  </tableColumns>
  <tableStyleInfo name="TableStyleLight2"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BE115F0-759A-40AB-BB23-93E6FDA175C3}" name="Tabla262" displayName="Tabla262" ref="AV624:AV627" totalsRowShown="0" headerRowBorderDxfId="3758" tableBorderDxfId="3759" totalsRowBorderDxfId="3757">
  <autoFilter ref="AV624:AV627" xr:uid="{0BE115F0-759A-40AB-BB23-93E6FDA175C3}"/>
  <tableColumns count="1">
    <tableColumn id="1" xr3:uid="{F4025ECC-DFF2-41CE-A1F8-6C4F133A4054}" name="Tipo_3.1.A_Estudios_y_encuestas_para_la_identificación_de_tendencias_del_mercado_y_el_desarrollo_del_sector_turístico_Personal" dataDxfId="3756"/>
  </tableColumns>
  <tableStyleInfo name="TableStyleLight2"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1403F05C-A989-45CE-976B-D474CF1241E9}" name="Tabla263" displayName="Tabla263" ref="AW624:AW627" totalsRowShown="0" headerRowBorderDxfId="3754" tableBorderDxfId="3755" totalsRowBorderDxfId="3753">
  <autoFilter ref="AW624:AW627" xr:uid="{1403F05C-A989-45CE-976B-D474CF1241E9}"/>
  <tableColumns count="1">
    <tableColumn id="1" xr3:uid="{CE8675BF-8BFE-4F13-8887-F16B61C42B94}" name="Tipo_3.1.B_Estudios_de_análisis_económicos_y_financieros_de_mercados_en_el_sector_turismo_Personal" dataDxfId="3752"/>
  </tableColumns>
  <tableStyleInfo name="TableStyleLight2"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94FA82B-1429-4940-91E7-0F3D49AAF900}" name="Tabla264" displayName="Tabla264" ref="AX624:AX627" totalsRowShown="0" headerRowBorderDxfId="3750" tableBorderDxfId="3751" totalsRowBorderDxfId="3749">
  <autoFilter ref="AX624:AX627" xr:uid="{094FA82B-1429-4940-91E7-0F3D49AAF900}"/>
  <tableColumns count="1">
    <tableColumn id="1" xr3:uid="{5FA8E5AE-AF4C-4946-AF61-0FB8F69A9A29}" name="Tipo_3.1.C_Evaluación_de_conceptos_de_campaña_Personal" dataDxfId="3748"/>
  </tableColumns>
  <tableStyleInfo name="TableStyleLight2"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9E668D64-28FD-48C8-BDEF-470EC26EFEB9}" name="Tabla265" displayName="Tabla265" ref="AY624:AY627" totalsRowShown="0" headerRowBorderDxfId="3746" tableBorderDxfId="3747" totalsRowBorderDxfId="3745">
  <autoFilter ref="AY624:AY627" xr:uid="{9E668D64-28FD-48C8-BDEF-470EC26EFEB9}"/>
  <tableColumns count="1">
    <tableColumn id="1" xr3:uid="{96C3CEA0-80BE-440A-BEAA-F99369EE91AF}" name="Tipo_3.2.A_Diseño_de_marca_y_o_conceptualización_para_promocionar_atractivos_experiencias_o_destinos_turísticos_Personal" dataDxfId="3744"/>
  </tableColumns>
  <tableStyleInfo name="TableStyleLight2"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19D732A6-183B-4F66-91AC-86688F3FF6D9}" name="Tabla266" displayName="Tabla266" ref="AZ624:AZ626" totalsRowShown="0" headerRowBorderDxfId="3742" tableBorderDxfId="3743" totalsRowBorderDxfId="3741">
  <autoFilter ref="AZ624:AZ626" xr:uid="{19D732A6-183B-4F66-91AC-86688F3FF6D9}"/>
  <tableColumns count="1">
    <tableColumn id="1" xr3:uid="{B806598C-D34C-4A55-934C-7BA240F7A7FD}" name="Tipo_3.3.A_Organización_de_ferias_y_fiestas_regionales_Personal"/>
  </tableColumns>
  <tableStyleInfo name="TableStyleLight2"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63F5E027-1B83-4E02-AB9D-A118AE9F4CA1}" name="Tabla267" displayName="Tabla267" ref="BA624:BA628" totalsRowShown="0" headerRowBorderDxfId="3739" tableBorderDxfId="3740" totalsRowBorderDxfId="3738">
  <autoFilter ref="BA624:BA628" xr:uid="{63F5E027-1B83-4E02-AB9D-A118AE9F4CA1}"/>
  <tableColumns count="1">
    <tableColumn id="1" xr3:uid="{02F021B8-E8C1-4482-A618-A19A9E364B28}" name="Tipo_3.3.B_Eventos_para_la_promoción_de_atractivos_productos_rutas_experiencias_y_o_destinos_turísticos_Personal" dataDxfId="3737"/>
  </tableColumns>
  <tableStyleInfo name="TableStyleLight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AC28301-AB4F-40F4-8FDD-4138C740EAEC}" name="Tabla_Norte_de_Santander" displayName="Tabla_Norte_de_Santander" ref="AB32:AB73" totalsRowShown="0" headerRowDxfId="4476" dataDxfId="4475">
  <autoFilter ref="AB32:AB73" xr:uid="{6AC28301-AB4F-40F4-8FDD-4138C740EAEC}"/>
  <tableColumns count="1">
    <tableColumn id="1" xr3:uid="{1F2F3D6E-D339-479F-ABE8-E3D3F65E6E8A}" name="Norte_de_Santander" dataDxfId="4474"/>
  </tableColumns>
  <tableStyleInfo name="TableStyleLight2"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74860C3-DB4D-4960-81CC-E4692DBBC161}" name="Tabla268" displayName="Tabla268" ref="BB624:BB625" totalsRowShown="0" headerRowBorderDxfId="3735" tableBorderDxfId="3736" totalsRowBorderDxfId="3734">
  <autoFilter ref="BB624:BB625" xr:uid="{074860C3-DB4D-4960-81CC-E4692DBBC161}"/>
  <tableColumns count="1">
    <tableColumn id="1" xr3:uid="{516AF5BC-B45D-46B3-9800-BA974653B9A0}" name="Tipo_3.3.C_Participación_en_eventos_Personal" dataDxfId="3733"/>
  </tableColumns>
  <tableStyleInfo name="TableStyleLight2"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D22DE8F-260F-4C25-A493-B8350CFFD063}" name="Tabla269" displayName="Tabla269" ref="BC624:BC627" totalsRowShown="0" headerRowBorderDxfId="3731" tableBorderDxfId="3732" totalsRowBorderDxfId="3730">
  <autoFilter ref="BC624:BC627" xr:uid="{0D22DE8F-260F-4C25-A493-B8350CFFD063}"/>
  <tableColumns count="1">
    <tableColumn id="1" xr3:uid="{3F395FE6-1B0D-4C0A-BDFB-FE9842A54C39}" name="Tipo_3.4.A_Estrategias_de_publicidad_ATL_Personal" dataDxfId="3729"/>
  </tableColumns>
  <tableStyleInfo name="TableStyleLight2"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897D4C13-7F07-4DC1-B629-8791FC9474D6}" name="Tabla270" displayName="Tabla270" ref="BD624:BD627" totalsRowShown="0" headerRowBorderDxfId="3727" tableBorderDxfId="3728" totalsRowBorderDxfId="3726">
  <autoFilter ref="BD624:BD627" xr:uid="{897D4C13-7F07-4DC1-B629-8791FC9474D6}"/>
  <tableColumns count="1">
    <tableColumn id="1" xr3:uid="{61154407-1F89-45F6-9558-EF7FFEFCD530}" name="Tipo_3.4.B_Estrategias_de_publicidad_y_promoción_BTL_Personal" dataDxfId="3725"/>
  </tableColumns>
  <tableStyleInfo name="TableStyleLight2"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BAB671AA-3343-40BD-AFFA-1AD53D8059C1}" name="Tabla271" displayName="Tabla271" ref="BE624:BE626" totalsRowShown="0" headerRowBorderDxfId="3723" tableBorderDxfId="3724" totalsRowBorderDxfId="3722">
  <autoFilter ref="BE624:BE626" xr:uid="{BAB671AA-3343-40BD-AFFA-1AD53D8059C1}"/>
  <tableColumns count="1">
    <tableColumn id="1" xr3:uid="{2811AEF5-6D6A-4F3B-A168-54409B3A7144}" name="Tipo_3.4.C_Misiones_comerciales_Personal"/>
  </tableColumns>
  <tableStyleInfo name="TableStyleLight2"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119AC6B1-9F78-460E-99FF-79C399050BC3}" name="Tabla272" displayName="Tabla272" ref="BF624:BF626" totalsRowShown="0" headerRowBorderDxfId="3720" tableBorderDxfId="3721" totalsRowBorderDxfId="3719">
  <autoFilter ref="BF624:BF626" xr:uid="{119AC6B1-9F78-460E-99FF-79C399050BC3}"/>
  <tableColumns count="1">
    <tableColumn id="1" xr3:uid="{B7D516E1-30AA-4741-A5FC-EF84508AACA7}" name="Tipo_3.4.D_Viajes_de_familiarización_Personal"/>
  </tableColumns>
  <tableStyleInfo name="TableStyleLight2"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E8DAA719-FF7F-44D3-94BB-80014CAEDEC7}" name="Tabla273" displayName="Tabla273" ref="BG624:BG626" totalsRowShown="0" headerRowBorderDxfId="3717" tableBorderDxfId="3718" totalsRowBorderDxfId="3716">
  <autoFilter ref="BG624:BG626" xr:uid="{E8DAA719-FF7F-44D3-94BB-80014CAEDEC7}"/>
  <tableColumns count="1">
    <tableColumn id="1" xr3:uid="{4CEA4FF5-0EFE-4ED6-96CF-D5F8E3BD6ADE}" name="Tipo_3.4.E_Diseño_y_producción_de_material_promocional_o_POP_Personal"/>
  </tableColumns>
  <tableStyleInfo name="TableStyleLight2"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D941BCBA-A56A-4464-90F0-7AB79DECC25E}" name="Tabla274" displayName="Tabla274" ref="BH624:BH625" totalsRowShown="0" headerRowBorderDxfId="3714" tableBorderDxfId="3715" totalsRowBorderDxfId="3713">
  <autoFilter ref="BH624:BH625" xr:uid="{D941BCBA-A56A-4464-90F0-7AB79DECC25E}"/>
  <tableColumns count="1">
    <tableColumn id="1" xr3:uid="{656E7336-563F-491C-AF6B-DD62C4645308}" name="Tipo_3.5.A_Participación_en_eventos_internacionales_de_interés_para_Colombia_Personal" dataDxfId="3712"/>
  </tableColumns>
  <tableStyleInfo name="TableStyleLight2"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227FB59C-27D1-41BA-8D4D-5EFC1D7AA859}" name="Tabla275" displayName="Tabla275" ref="BI624:BI626" totalsRowShown="0" headerRowBorderDxfId="3710" tableBorderDxfId="3711" totalsRowBorderDxfId="3709">
  <autoFilter ref="BI624:BI626" xr:uid="{227FB59C-27D1-41BA-8D4D-5EFC1D7AA859}"/>
  <tableColumns count="1">
    <tableColumn id="1" xr3:uid="{455933D2-033A-4B4E-9517-722414CBDCEF}" name="Tipo_3.5.B_Eventos_para_la_promoción_de_atractivos_productos_rutas_experiencias_y_o_destinos_turísticos_Personal"/>
  </tableColumns>
  <tableStyleInfo name="TableStyleLight2"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6F9F6AF0-5CB0-44E0-B5F2-101C2523C453}" name="Tabla276" displayName="Tabla276" ref="BJ624:BJ625" totalsRowShown="0" headerRowBorderDxfId="3707" tableBorderDxfId="3708" totalsRowBorderDxfId="3706">
  <autoFilter ref="BJ624:BJ625" xr:uid="{6F9F6AF0-5CB0-44E0-B5F2-101C2523C453}"/>
  <tableColumns count="1">
    <tableColumn id="1" xr3:uid="{B1071F00-AA5B-464B-8535-D5DB4CCA7A14}" name="Tipo_3.5.C_Participación_en_eventos_Personal" dataDxfId="3705"/>
  </tableColumns>
  <tableStyleInfo name="TableStyleLight2"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4D9AC0F2-02F7-48EB-A1EF-3D3EE9AF46D5}" name="Tabla277" displayName="Tabla277" ref="BK624:BK627" totalsRowShown="0" headerRowBorderDxfId="3703" tableBorderDxfId="3704" totalsRowBorderDxfId="3702">
  <autoFilter ref="BK624:BK627" xr:uid="{4D9AC0F2-02F7-48EB-A1EF-3D3EE9AF46D5}"/>
  <tableColumns count="1">
    <tableColumn id="1" xr3:uid="{47BC8D0E-BA6B-4D44-B083-96FCAA263EB9}" name="Tipo_3.5.D_Estrategias_de_publicidad_y_promoción_ATL_Personal" dataDxfId="3701"/>
  </tableColumns>
  <tableStyleInfo name="TableStyleLight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BAAF6F1-2481-4114-BDFB-EC2204DE94A9}" name="Tabla_Putumayo" displayName="Tabla_Putumayo" ref="AC32:AC46" totalsRowShown="0" headerRowDxfId="4473" dataDxfId="4472">
  <autoFilter ref="AC32:AC46" xr:uid="{BBAAF6F1-2481-4114-BDFB-EC2204DE94A9}"/>
  <tableColumns count="1">
    <tableColumn id="1" xr3:uid="{F08D411D-8790-49C8-B3C8-CFFBA5236F6A}" name="Putumayo" dataDxfId="4471"/>
  </tableColumns>
  <tableStyleInfo name="TableStyleLight2"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9E42B895-C17B-44CB-8CD9-D7B04AE27B3A}" name="Tabla278" displayName="Tabla278" ref="BL624:BL627" totalsRowShown="0" headerRowBorderDxfId="3699" tableBorderDxfId="3700" totalsRowBorderDxfId="3698">
  <autoFilter ref="BL624:BL627" xr:uid="{9E42B895-C17B-44CB-8CD9-D7B04AE27B3A}"/>
  <tableColumns count="1">
    <tableColumn id="1" xr3:uid="{EC3F3348-857D-4366-AA4F-257EBEA60FD2}" name="Tipo_3.5.E_Estrategias_de_publicidad_y_promoción_BTL_Personal" dataDxfId="3697"/>
  </tableColumns>
  <tableStyleInfo name="TableStyleLight2"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A7092FD0-2ED7-484C-93C5-90AC0A565D2C}" name="Tabla279" displayName="Tabla279" ref="BM624:BM626" totalsRowShown="0" headerRowBorderDxfId="3695" tableBorderDxfId="3696" totalsRowBorderDxfId="3694">
  <autoFilter ref="BM624:BM626" xr:uid="{A7092FD0-2ED7-484C-93C5-90AC0A565D2C}"/>
  <tableColumns count="1">
    <tableColumn id="1" xr3:uid="{1AA829CF-6D91-4478-BFF2-E94103226703}" name="Tipo_3.5.F_Viajes_de_familiarización_Personal"/>
  </tableColumns>
  <tableStyleInfo name="TableStyleLight2"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2888ED64-8342-4E04-B044-6FA8BF028D4B}" name="Tabla280" displayName="Tabla280" ref="BN624:BN626" totalsRowShown="0" headerRowBorderDxfId="3692" tableBorderDxfId="3693" totalsRowBorderDxfId="3691">
  <autoFilter ref="BN624:BN626" xr:uid="{2888ED64-8342-4E04-B044-6FA8BF028D4B}"/>
  <tableColumns count="1">
    <tableColumn id="1" xr3:uid="{C52F32DF-91CC-4E80-B7E0-6E01C408AB88}" name="Tipo_3.5.G_Ruedas_de_negocio_misiones_comerciales_y_workshops_para_la_promoción_turística_Personal"/>
  </tableColumns>
  <tableStyleInfo name="TableStyleLight2"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7257BE36-1299-4963-82CF-FBA8DDEF4277}" name="Tabla281" displayName="Tabla281" ref="BO624:BO626" totalsRowShown="0" headerRowBorderDxfId="3689" tableBorderDxfId="3690" totalsRowBorderDxfId="3688">
  <autoFilter ref="BO624:BO626" xr:uid="{7257BE36-1299-4963-82CF-FBA8DDEF4277}"/>
  <tableColumns count="1">
    <tableColumn id="1" xr3:uid="{FFC45070-C4A6-4C68-A700-B8280E78E5F9}" name="Tipo_3.5.H_Producción_de_material_promocional_o_POP_Personal"/>
  </tableColumns>
  <tableStyleInfo name="TableStyleLight2"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E7949629-2E9D-4767-A330-56734E6249D1}" name="Tabla282" displayName="Tabla282" ref="BP624:BP629" totalsRowShown="0" headerRowBorderDxfId="3686" tableBorderDxfId="3687" totalsRowBorderDxfId="3685">
  <autoFilter ref="BP624:BP629" xr:uid="{E7949629-2E9D-4767-A330-56734E6249D1}"/>
  <tableColumns count="1">
    <tableColumn id="1" xr3:uid="{233CA76E-7D11-4D26-BABE-699DEFC6874E}" name="Tipo_4.1.A_Estrategia_Nacional_de_Prevención_de_la_Explotación_Sexual_Comercial_de_Niñas_Niños_y_Adolescentes_ESCNNA_Personal" dataDxfId="3684"/>
  </tableColumns>
  <tableStyleInfo name="TableStyleLight2"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5C9D5AF6-34F2-49B0-BBFB-864A61700E7E}" name="Tabla283" displayName="Tabla283" ref="BQ624:BQ629" totalsRowShown="0" headerRowBorderDxfId="3682" tableBorderDxfId="3683" totalsRowBorderDxfId="3681">
  <autoFilter ref="BQ624:BQ629" xr:uid="{5C9D5AF6-34F2-49B0-BBFB-864A61700E7E}"/>
  <tableColumns count="1">
    <tableColumn id="1" xr3:uid="{A34B6E4A-3753-4F12-821B-E4537460B253}" name="Tipo_4.1.B_Estrategias_para_la_prevención_de_la_trata_de_personas_en_Colombia_Personal" dataDxfId="3680"/>
  </tableColumns>
  <tableStyleInfo name="TableStyleLight2"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E664E474-323A-4B0B-BAE4-CEB21496B8E1}" name="Tabla284" displayName="Tabla284" ref="BR624:BR629" totalsRowShown="0" headerRowBorderDxfId="3678" tableBorderDxfId="3679" totalsRowBorderDxfId="3677">
  <autoFilter ref="BR624:BR629" xr:uid="{E664E474-323A-4B0B-BAE4-CEB21496B8E1}"/>
  <tableColumns count="1">
    <tableColumn id="1" xr3:uid="{6A416C4E-B555-435E-B64C-E50D2B678BAF}" name="Tipo_4.1.C_Prevención_del_consumo_de_sustancias_psicoactivas_y_el_microtráfico_en_las_zonas_de_desarrollo_turístico_Personal" dataDxfId="3676"/>
  </tableColumns>
  <tableStyleInfo name="TableStyleLight2"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1762267C-587C-4F84-91FA-343FE79EBEAA}" name="Tabla285" displayName="Tabla285" ref="BS624:BS629" totalsRowShown="0" headerRowBorderDxfId="3674" tableBorderDxfId="3675" totalsRowBorderDxfId="3673">
  <autoFilter ref="BS624:BS629" xr:uid="{1762267C-587C-4F84-91FA-343FE79EBEAA}"/>
  <tableColumns count="1">
    <tableColumn id="1" xr3:uid="{2A21763B-9957-4A2E-B058-EBB399D46E0C}" name="Tipo_4.1.D_Proyectos_relacionados_con_la_implementación_de_programas_de_seguridad_turística_y_la_protección_de_los_derechos_y_deberes_de_los_turistas_y_prestadores_de_servicios_turísticos_Personal" dataDxfId="3672"/>
  </tableColumns>
  <tableStyleInfo name="TableStyleLight2"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ACFADD69-3A79-49F5-9C85-0EABED005BEF}" name="Tabla286" displayName="Tabla286" ref="BT624:BT629" totalsRowShown="0" headerRowBorderDxfId="3670" tableBorderDxfId="3671" totalsRowBorderDxfId="3669">
  <autoFilter ref="BT624:BT629" xr:uid="{ACFADD69-3A79-49F5-9C85-0EABED005BEF}"/>
  <tableColumns count="1">
    <tableColumn id="1" xr3:uid="{EC23F01D-9DB1-478E-906C-5E23A23DD692}" name="Tipo_4.1.E_Estrategias_que_promuevan_el_turismo_sostenible_Personal" dataDxfId="3668"/>
  </tableColumns>
  <tableStyleInfo name="TableStyleLight2"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43D5DD47-88B9-4AE8-8FA6-3741E688D33E}" name="Tabla287" displayName="Tabla287" ref="BU624:BU629" totalsRowShown="0" headerRowBorderDxfId="3666" tableBorderDxfId="3667" totalsRowBorderDxfId="3665">
  <autoFilter ref="BU624:BU629" xr:uid="{43D5DD47-88B9-4AE8-8FA6-3741E688D33E}"/>
  <tableColumns count="1">
    <tableColumn id="1" xr3:uid="{C5843CC3-AF7B-40CC-8E55-1F1A95AA52B8}" name="Tipo_4.1.F_Protección_del_bienestar_animal_Personal" dataDxfId="3664"/>
  </tableColumns>
  <tableStyleInfo name="TableStyleLight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A3406EE-E845-4D59-9786-BD87C3CBA8A9}" name="Tabla_Quindío" displayName="Tabla_Quindío" ref="AD32:AD45" totalsRowShown="0" headerRowDxfId="4470" dataDxfId="4469">
  <autoFilter ref="AD32:AD45" xr:uid="{3A3406EE-E845-4D59-9786-BD87C3CBA8A9}"/>
  <tableColumns count="1">
    <tableColumn id="1" xr3:uid="{0260E063-6B08-4330-A921-E56C286FF8D3}" name="Quindío" dataDxfId="4468"/>
  </tableColumns>
  <tableStyleInfo name="TableStyleLight2"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652FCC74-BCFF-4CE3-8331-CFA602B3C5FC}" name="Tabla288" displayName="Tabla288" ref="BV624:BV629" totalsRowShown="0" headerRowBorderDxfId="3662" tableBorderDxfId="3663" totalsRowBorderDxfId="3661">
  <autoFilter ref="BV624:BV629" xr:uid="{652FCC74-BCFF-4CE3-8331-CFA602B3C5FC}"/>
  <tableColumns count="1">
    <tableColumn id="1" xr3:uid="{F8EDA92B-C342-4495-A0F1-92B2454CFDD3}" name="Tipo_4.1.G_Prevención_del_tráfico_de_flora_y_fauna_Personal" dataDxfId="3660"/>
  </tableColumns>
  <tableStyleInfo name="TableStyleLight2"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FDFF35CE-D7E7-4791-A166-9E576DD4EFC4}" name="Tabla289" displayName="Tabla289" ref="BW624:BW629" totalsRowShown="0" headerRowBorderDxfId="3658" tableBorderDxfId="3659" totalsRowBorderDxfId="3657">
  <autoFilter ref="BW624:BW629" xr:uid="{FDFF35CE-D7E7-4791-A166-9E576DD4EFC4}"/>
  <tableColumns count="1">
    <tableColumn id="1" xr3:uid="{9FACD330-7AD7-4A68-AA5C-FBE856AAD1D1}" name="Tipo_4.1.H_Proyectos_que_promuevan_prácticas_de_comercio_justo_Personal" dataDxfId="3656"/>
  </tableColumns>
  <tableStyleInfo name="TableStyleLight2"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BE93763D-FCEF-4A7D-8E00-2F8D058EB3B4}" name="Tabla290" displayName="Tabla290" ref="BX624:BX629" totalsRowShown="0" headerRowBorderDxfId="3654" tableBorderDxfId="3655" totalsRowBorderDxfId="3653">
  <autoFilter ref="BX624:BX629" xr:uid="{BE93763D-FCEF-4A7D-8E00-2F8D058EB3B4}"/>
  <tableColumns count="1">
    <tableColumn id="1" xr3:uid="{092AA3BE-15A3-4116-A9D4-EA88B7F1B081}" name="Tipo_4.1.I_Protección_del_Patrimonio_Cultural_Personal" dataDxfId="3652"/>
  </tableColumns>
  <tableStyleInfo name="TableStyleLight2"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7CED846F-FF31-4316-BE73-D69B4D2BAB83}" name="Tabla292" displayName="Tabla292" ref="BY624:BY629" totalsRowShown="0" headerRowBorderDxfId="3650" tableBorderDxfId="3651" totalsRowBorderDxfId="3649">
  <autoFilter ref="BY624:BY629" xr:uid="{7CED846F-FF31-4316-BE73-D69B4D2BAB83}"/>
  <tableColumns count="1">
    <tableColumn id="1" xr3:uid="{0093B171-83D0-42CD-929C-D162349F18C3}" name="Tipo_4.1.I_Otro_tipo_de_proyectos_que_mitiguen_efectos_negativos_y_promuevan_el_desarrollo_responsable_del_turismo_Personal" dataDxfId="3648"/>
  </tableColumns>
  <tableStyleInfo name="TableStyleLight2"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81344236-5849-444A-9631-94CD03D869AE}" name="Tabla293" displayName="Tabla293" ref="BZ624:BZ629" totalsRowShown="0" headerRowBorderDxfId="3646" tableBorderDxfId="3647" totalsRowBorderDxfId="3645">
  <autoFilter ref="BZ624:BZ629" xr:uid="{81344236-5849-444A-9631-94CD03D869AE}"/>
  <tableColumns count="1">
    <tableColumn id="1" xr3:uid="{B9A592EE-8D2D-49DC-BC49-C657308BBB8C}" name="Tipo_4.2.A__Operación_de_programas_que_faciliten_la_realización_de_actividades_turísticas_a_grupos_poblacionales_específicos_entre_ellos_el_programa_de_Tarjeta_Joven_y_Mi_primer_viaje_Personal" dataDxfId="3644"/>
  </tableColumns>
  <tableStyleInfo name="TableStyleLight2"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6ED070FE-2A19-4995-A74C-46853272C7B5}" name="Tabla294" displayName="Tabla294" ref="CA624:CA629" totalsRowShown="0" headerRowBorderDxfId="3642" tableBorderDxfId="3643" totalsRowBorderDxfId="3641">
  <autoFilter ref="CA624:CA629" xr:uid="{6ED070FE-2A19-4995-A74C-46853272C7B5}"/>
  <tableColumns count="1">
    <tableColumn id="1" xr3:uid="{EA86310E-5FBD-4E58-BE2A-5C146E83ECE9}" name="Tipo_4.2.B_Estímulos_para_actores_de_la_economía_popular_relacionados_con_la_cadena_de_valor_del_turismo_Personal" dataDxfId="3640"/>
  </tableColumns>
  <tableStyleInfo name="TableStyleLight2"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9398ED92-A3F5-497A-AFBF-276151AD0C37}" name="Tabla295" displayName="Tabla295" ref="CB624:CB629" totalsRowShown="0" headerRowBorderDxfId="3638" tableBorderDxfId="3639" totalsRowBorderDxfId="3637">
  <autoFilter ref="CB624:CB629" xr:uid="{9398ED92-A3F5-497A-AFBF-276151AD0C37}"/>
  <tableColumns count="1">
    <tableColumn id="1" xr3:uid="{412E24FC-2846-4FD0-A772-7D92A426238C}" name="Tipo_4.2.C_Proyectos_orientados_a_la_promoción_del_turismo_accesible_en_destinos_y_atractivos_turísticos_Personal" dataDxfId="3636"/>
  </tableColumns>
  <tableStyleInfo name="TableStyleLight2"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98A621DE-3A08-4574-B739-9AEB24DD1AE4}" name="Tabla296" displayName="Tabla296" ref="CC624:CC629" totalsRowShown="0" headerRowBorderDxfId="3634" tableBorderDxfId="3635" totalsRowBorderDxfId="3633">
  <autoFilter ref="CC624:CC629" xr:uid="{98A621DE-3A08-4574-B739-9AEB24DD1AE4}"/>
  <tableColumns count="1">
    <tableColumn id="1" xr3:uid="{F0EBB0F7-A28D-446C-9499-0982508F2F3F}" name="Tipo_4.2.D_Estrategias_de_promoción_para_el_desarrollo_del_turismo_social_en_Colombia_Personal" dataDxfId="3632"/>
  </tableColumns>
  <tableStyleInfo name="TableStyleLight2"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B2C177-D141-42B0-92DB-76A57404EC5B}" name="Tabla297" displayName="Tabla297" ref="CD624:CD627" totalsRowShown="0" headerRowBorderDxfId="3630" tableBorderDxfId="3631" totalsRowBorderDxfId="3629">
  <autoFilter ref="CD624:CD627" xr:uid="{00B2C177-D141-42B0-92DB-76A57404EC5B}"/>
  <tableColumns count="1">
    <tableColumn id="1" xr3:uid="{49620700-BCAF-4406-A8E9-02630016458A}" name="Tipo_5.1.A_Financiación_de_programas_de_mitigación_de_impacto_de_situaciones_de_emergencia_Personal" dataDxfId="3628"/>
  </tableColumns>
  <tableStyleInfo name="TableStyleLight2"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A25E590C-2F4E-4261-9263-D671B40BF373}" name="Tabla298" displayName="Tabla298" ref="F632:F652" totalsRowShown="0" headerRowBorderDxfId="3626" tableBorderDxfId="3627" totalsRowBorderDxfId="3625">
  <autoFilter ref="F632:F652" xr:uid="{A25E590C-2F4E-4261-9263-D671B40BF373}"/>
  <tableColumns count="1">
    <tableColumn id="1" xr3:uid="{354D9165-6AAC-4B85-8EB9-C8212ADDB516}" name="Tipo_1.1.A_Levantamiento_o_actualización_de_inventarios_de_atractivos_turísticos_Eventos" dataDxfId="3624"/>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F6CEAFD-98A7-426F-B08F-78B4F1207AD5}" name="Tabla_Risaralda" displayName="Tabla_Risaralda" ref="AE32:AE47" totalsRowShown="0" headerRowDxfId="4467" dataDxfId="4466">
  <autoFilter ref="AE32:AE47" xr:uid="{1F6CEAFD-98A7-426F-B08F-78B4F1207AD5}"/>
  <tableColumns count="1">
    <tableColumn id="1" xr3:uid="{7AE29765-8FA7-43B1-B44D-8DFC15C226AC}" name="Risaralda" dataDxfId="4465"/>
  </tableColumns>
  <tableStyleInfo name="TableStyleLight2"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F1730D3E-BEF7-437E-B8EF-5DD39B0C88A0}" name="Tabla299" displayName="Tabla299" ref="G632:G652" totalsRowShown="0" headerRowBorderDxfId="3622" tableBorderDxfId="3623" totalsRowBorderDxfId="3621">
  <autoFilter ref="G632:G652" xr:uid="{F1730D3E-BEF7-437E-B8EF-5DD39B0C88A0}"/>
  <tableColumns count="1">
    <tableColumn id="1" xr3:uid="{421073A9-723E-4697-8694-075456BAE8C6}" name="Tipo_1.1.B_Diseño_de_metodologías_para_la_planificación_y_la_gestión_del_turismo_Eventos" dataDxfId="3620"/>
  </tableColumns>
  <tableStyleInfo name="TableStyleLight2"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3647FEB2-084C-48C1-A7A7-020846CE74FB}" name="Tabla300" displayName="Tabla300" ref="H632:H652" totalsRowShown="0" headerRowBorderDxfId="3618" tableBorderDxfId="3619" totalsRowBorderDxfId="3617">
  <autoFilter ref="H632:H652" xr:uid="{3647FEB2-084C-48C1-A7A7-020846CE74FB}"/>
  <tableColumns count="1">
    <tableColumn id="1" xr3:uid="{A46F8E43-E66F-43FB-BE95-A7783FD6F387}" name="Tipo_1.1.C_Implementación_de_metodologías_para_la_planificación_y_la_gestión_del_turismo_en_los_territorios_del_país_Eventos" dataDxfId="3616"/>
  </tableColumns>
  <tableStyleInfo name="TableStyleLight2"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4AAECC0D-D16D-4115-B7AF-56967E4B7BBE}" name="Tabla301" displayName="Tabla301" ref="I632:I652" totalsRowShown="0" headerRowBorderDxfId="3614" tableBorderDxfId="3615" totalsRowBorderDxfId="3613">
  <autoFilter ref="I632:I652" xr:uid="{4AAECC0D-D16D-4115-B7AF-56967E4B7BBE}"/>
  <tableColumns count="1">
    <tableColumn id="1" xr3:uid="{4CC0A266-6490-4C25-AAE9-6402FC897B19}" name="Tipo_1.1.D_Fortalecimientos_de_los_esquemas_de_gobernanza_territoriales_Eventos" dataDxfId="3612"/>
  </tableColumns>
  <tableStyleInfo name="TableStyleLight2"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38924652-C154-4BEE-B307-213F3043169B}" name="Tabla302" displayName="Tabla302" ref="J632:J652" totalsRowShown="0" headerRowBorderDxfId="3610" tableBorderDxfId="3611" totalsRowBorderDxfId="3609">
  <autoFilter ref="J632:J652" xr:uid="{38924652-C154-4BEE-B307-213F3043169B}"/>
  <tableColumns count="1">
    <tableColumn id="1" xr3:uid="{849C95AF-D6A4-45E5-BB87-2F50686BE0C9}" name="Tipo_1.2.A_Análisis_de_oferta_y_demanda_para_el_diseño_de_productos_y_actividades_turísticas_Eventos" dataDxfId="3608"/>
  </tableColumns>
  <tableStyleInfo name="TableStyleLight2"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3A5F9854-B8D8-45FC-BE3B-BA03E39C9B38}" name="Tabla303" displayName="Tabla303" ref="K632:K652" totalsRowShown="0" headerRowBorderDxfId="3606" tableBorderDxfId="3607" totalsRowBorderDxfId="3605">
  <autoFilter ref="K632:K652" xr:uid="{3A5F9854-B8D8-45FC-BE3B-BA03E39C9B38}"/>
  <tableColumns count="1">
    <tableColumn id="1" xr3:uid="{A7443678-2663-4C52-91AA-EA5918116378}" name="Tipo_1.2.B_Diseño_e_implementación_de_productos_turísticos_Eventos" dataDxfId="3604"/>
  </tableColumns>
  <tableStyleInfo name="TableStyleLight2"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C43AE8A5-17E5-43F9-A3C6-F39887DFFC19}" name="Tabla304" displayName="Tabla304" ref="L632:L652" totalsRowShown="0" headerRowBorderDxfId="3602" tableBorderDxfId="3603" totalsRowBorderDxfId="3601">
  <autoFilter ref="L632:L652" xr:uid="{C43AE8A5-17E5-43F9-A3C6-F39887DFFC19}"/>
  <tableColumns count="1">
    <tableColumn id="1" xr3:uid="{7B40B95B-A9DD-4E44-87B3-93824C68CA23}" name="Tipo_1.2.C_Diseño_e_implementación_de_actividades_turísticas_Eventos" dataDxfId="3600"/>
  </tableColumns>
  <tableStyleInfo name="TableStyleLight2"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393CF70A-2884-407E-850F-3B8EA9B60768}" name="Tabla305" displayName="Tabla305" ref="M632:M652" totalsRowShown="0" headerRowBorderDxfId="3598" tableBorderDxfId="3599" totalsRowBorderDxfId="3597">
  <autoFilter ref="M632:M652" xr:uid="{393CF70A-2884-407E-850F-3B8EA9B60768}"/>
  <tableColumns count="1">
    <tableColumn id="1" xr3:uid="{C2C2CE03-4597-435F-9227-D4B8BFF280B8}" name="Tipo_1.3.A_Formación_capacitación_y_sensibilización_en_turismo_Eventos" dataDxfId="3596"/>
  </tableColumns>
  <tableStyleInfo name="TableStyleLight2"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5AFFCB80-BDEB-4723-B483-BF9F01255774}" name="Tabla306" displayName="Tabla306" ref="N632:N652" totalsRowShown="0" headerRowBorderDxfId="3594" tableBorderDxfId="3595" totalsRowBorderDxfId="3593">
  <autoFilter ref="N632:N652" xr:uid="{5AFFCB80-BDEB-4723-B483-BF9F01255774}"/>
  <tableColumns count="1">
    <tableColumn id="1" xr3:uid="{B84F9C7B-BDB9-4AAF-829E-EE2CA99E3E88}" name="Tipo_1.3.B_Estudios_técnicos_para_la_cualificación_del_capital_humano_en_el_sector_turístico_Eventos" dataDxfId="3592"/>
  </tableColumns>
  <tableStyleInfo name="TableStyleLight2"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3032FB8C-C940-43C6-9692-5A5D22386969}" name="Tabla307" displayName="Tabla307" ref="O632:O652" totalsRowShown="0" headerRowBorderDxfId="3590" tableBorderDxfId="3591" totalsRowBorderDxfId="3589">
  <autoFilter ref="O632:O652" xr:uid="{3032FB8C-C940-43C6-9692-5A5D22386969}"/>
  <tableColumns count="1">
    <tableColumn id="1" xr3:uid="{B4C14887-BD99-48D6-968F-D537A088381C}" name="Tipo_1.3.C_Generación_y_gestión_del_conocimiento_en_turismo_Eventos" dataDxfId="3588"/>
  </tableColumns>
  <tableStyleInfo name="TableStyleLight2"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F38A698C-375B-403A-BA55-60A1A6CEBE22}" name="Tabla308" displayName="Tabla308" ref="P632:P652" totalsRowShown="0" headerRowBorderDxfId="3586" tableBorderDxfId="3587" totalsRowBorderDxfId="3585">
  <autoFilter ref="P632:P652" xr:uid="{F38A698C-375B-403A-BA55-60A1A6CEBE22}"/>
  <tableColumns count="1">
    <tableColumn id="1" xr3:uid="{7594C812-1DC0-426A-901E-F3C304E5DC5A}" name="Tipo_1.3.D_Realización_de_eventos_académicos_con_temáticas_de_turismo_Eventos" dataDxfId="3584"/>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22A474-F176-48F4-B2A5-69319E1F0E5A}" name="Tabla_Amazonas" displayName="Tabla_Amazonas" ref="E32:E35" totalsRowShown="0" headerRowDxfId="4545" dataDxfId="4544">
  <autoFilter ref="E32:E35" xr:uid="{1E22A474-F176-48F4-B2A5-69319E1F0E5A}"/>
  <tableColumns count="1">
    <tableColumn id="1" xr3:uid="{B0EAD2D1-EEC0-44B1-8DCE-CDAFC3DBA232}" name="Amazonas" dataDxfId="4543"/>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484CF44-3AE0-4A07-BBED-46413A3034AA}" name="Tabla_Santander" displayName="Tabla_Santander" ref="AF32:AF120" totalsRowShown="0" headerRowDxfId="4464" dataDxfId="4463">
  <autoFilter ref="AF32:AF120" xr:uid="{E484CF44-3AE0-4A07-BBED-46413A3034AA}"/>
  <tableColumns count="1">
    <tableColumn id="1" xr3:uid="{D84980C4-2465-4AE3-B8EB-E97E77687F15}" name="Santander" dataDxfId="4462"/>
  </tableColumns>
  <tableStyleInfo name="TableStyleLight2"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DC4A04-2ADB-490B-BADD-EF9AADAE045E}" name="Tabla309" displayName="Tabla309" ref="Q632:Q652" totalsRowShown="0" headerRowBorderDxfId="3582" tableBorderDxfId="3583" totalsRowBorderDxfId="3581">
  <autoFilter ref="Q632:Q652" xr:uid="{00DC4A04-2ADB-490B-BADD-EF9AADAE045E}"/>
  <tableColumns count="1">
    <tableColumn id="1" xr3:uid="{06D91E7D-C158-4CC6-B0A9-3F9939412A58}" name="Tipo_1.3.E_Jornadas_de_intercambio_de_experiencias_y_lecciones_aprendidas_Eventos" dataDxfId="3580"/>
  </tableColumns>
  <tableStyleInfo name="TableStyleLight2"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C63945E8-2B38-4A76-87DC-462840DA9206}" name="Tabla310" displayName="Tabla310" ref="R632:R652" totalsRowShown="0" headerRowBorderDxfId="3578" tableBorderDxfId="3579" totalsRowBorderDxfId="3577">
  <autoFilter ref="R632:R652" xr:uid="{C63945E8-2B38-4A76-87DC-462840DA9206}"/>
  <tableColumns count="1">
    <tableColumn id="1" xr3:uid="{0E2C8F9D-0D31-48B5-B401-3368B3AA23D7}" name="Tipo_1.4.A_Acompañamiento_y_apoyo_técnico_y_financiero_para_mejorar_la_productividad_del_sector_turístico_Eventos" dataDxfId="3576"/>
  </tableColumns>
  <tableStyleInfo name="TableStyleLight2"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D0155C46-33B0-45EA-B309-FD8D9EF8C2F4}" name="Tabla311" displayName="Tabla311" ref="S632:S652" totalsRowShown="0" headerRowBorderDxfId="3574" tableBorderDxfId="3575" totalsRowBorderDxfId="3573">
  <autoFilter ref="S632:S652" xr:uid="{D0155C46-33B0-45EA-B309-FD8D9EF8C2F4}"/>
  <tableColumns count="1">
    <tableColumn id="1" xr3:uid="{F6DDB4B0-6AEC-4FD3-9DEF-2DD4DE92A2CD}" name="Tipo_1.4.B_Fortalecimiento_de_la_economía_popular_y_comunitaria_del_turismo_Eventos" dataDxfId="3572"/>
  </tableColumns>
  <tableStyleInfo name="TableStyleLight2"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2524B428-522F-4564-BFA1-931B8BA8C8A9}" name="Tabla312" displayName="Tabla312" ref="T632:T652" totalsRowShown="0" headerRowBorderDxfId="3570" tableBorderDxfId="3571" totalsRowBorderDxfId="3569">
  <autoFilter ref="T632:T652" xr:uid="{2524B428-522F-4564-BFA1-931B8BA8C8A9}"/>
  <tableColumns count="1">
    <tableColumn id="1" xr3:uid="{CAAD4DD5-7286-4A62-A58D-BC02139691E4}" name="Tipo_1.4.C_Encadenamiento_productivo_Eventos" dataDxfId="3568"/>
  </tableColumns>
  <tableStyleInfo name="TableStyleLight2"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C73BAA1F-44E7-4761-AB2A-74BC90C384B1}" name="Tabla313" displayName="Tabla313" ref="U632:U633" totalsRowShown="0" headerRowBorderDxfId="3566" tableBorderDxfId="3567" totalsRowBorderDxfId="3565">
  <autoFilter ref="U632:U633" xr:uid="{C73BAA1F-44E7-4761-AB2A-74BC90C384B1}"/>
  <tableColumns count="1">
    <tableColumn id="1" xr3:uid="{D889253F-0E1D-4BE0-84A7-FE79724DC36D}" name="Tipo_1.4.D_Esquemas_de_financiamiento_con_tasas_de_interés_reducidas_y_asunción_parcial_del_riesgo_crediticio_Eventos" dataDxfId="3564"/>
  </tableColumns>
  <tableStyleInfo name="TableStyleLight2"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DD5DC996-49DA-4AC6-8063-AEF0E221C49F}" name="Tabla314" displayName="Tabla314" ref="V632:V652" totalsRowShown="0" headerRowBorderDxfId="3562" tableBorderDxfId="3563" totalsRowBorderDxfId="3561">
  <autoFilter ref="V632:V652" xr:uid="{DD5DC996-49DA-4AC6-8063-AEF0E221C49F}"/>
  <tableColumns count="1">
    <tableColumn id="1" xr3:uid="{93419141-E61D-40BC-A5E4-E7C4A6463310}" name="Tipo_1.5.A_Estrategias_para_el_desarrollo_de_soluciones_sostenibles_del_turismo_Eventos" dataDxfId="3560"/>
  </tableColumns>
  <tableStyleInfo name="TableStyleLight2"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B919F5FB-CE24-4029-98EE-4CC5C5C6A033}" name="Tabla315" displayName="Tabla315" ref="W632:W652" totalsRowShown="0" headerRowBorderDxfId="3558" tableBorderDxfId="3559" totalsRowBorderDxfId="3557">
  <autoFilter ref="W632:W652" xr:uid="{B919F5FB-CE24-4029-98EE-4CC5C5C6A033}"/>
  <tableColumns count="1">
    <tableColumn id="1" xr3:uid="{F1F6AB82-297B-49C8-86B6-60DE84BE2C48}" name="Tipo_1.5.B_Estrategias_para_el_desarrollo_accesible_del_turismo_Eventos" dataDxfId="3556"/>
  </tableColumns>
  <tableStyleInfo name="TableStyleLight2"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25D5E8F8-2F7B-4CA7-ADDF-5F47599D7CF7}" name="Tabla316" displayName="Tabla316" ref="X632:X652" totalsRowShown="0" headerRowBorderDxfId="3554" tableBorderDxfId="3555" totalsRowBorderDxfId="3553">
  <autoFilter ref="X632:X652" xr:uid="{25D5E8F8-2F7B-4CA7-ADDF-5F47599D7CF7}"/>
  <tableColumns count="1">
    <tableColumn id="1" xr3:uid="{EADE4B0D-3EFB-48CF-AC01-8D071750A3BF}" name="Tipo_1.5.C_Estudios_para_la_elaboración_actualización_y_o_implementación_de_Normas_en_Turismo_Eventos" dataDxfId="3552"/>
  </tableColumns>
  <tableStyleInfo name="TableStyleLight2"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6344D57D-94E2-4696-A427-234D3789575E}" name="Tabla317" displayName="Tabla317" ref="Y632:Y652" totalsRowShown="0" headerRowBorderDxfId="3550" tableBorderDxfId="3551" totalsRowBorderDxfId="3549">
  <autoFilter ref="Y632:Y652" xr:uid="{6344D57D-94E2-4696-A427-234D3789575E}"/>
  <tableColumns count="1">
    <tableColumn id="1" xr3:uid="{113F1858-8C86-4E7A-946D-B66878DA2340}" name="Tipo_1.5.D_Implementación_certificación_y_mantenimiento_en_Normas_del_sector_turismo_y_metodologías_para_la_gestión_de_la_calidad_turística_Eventos" dataDxfId="3548"/>
  </tableColumns>
  <tableStyleInfo name="TableStyleLight2"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9591DA7D-FADC-44F4-A257-F93E7B52EDC3}" name="Tabla318" displayName="Tabla318" ref="Z632:Z652" totalsRowShown="0" headerRowBorderDxfId="3546" tableBorderDxfId="3547" totalsRowBorderDxfId="3545">
  <autoFilter ref="Z632:Z652" xr:uid="{9591DA7D-FADC-44F4-A257-F93E7B52EDC3}"/>
  <tableColumns count="1">
    <tableColumn id="1" xr3:uid="{FFA1EC79-BA1A-4472-B267-CD6AE0498930}" name="Tipo_1.5.E_Mejora_continua_de_los_niveles_de_calidad_y_la_excelencia_turística_Eventos" dataDxfId="3544"/>
  </tableColumns>
  <tableStyleInfo name="TableStyleLight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93723C5-E7AD-4BE6-866C-B42F000985D1}" name="Tabla_Sucre" displayName="Tabla_Sucre" ref="AG32:AG59" totalsRowShown="0" headerRowDxfId="4461" dataDxfId="4460">
  <autoFilter ref="AG32:AG59" xr:uid="{293723C5-E7AD-4BE6-866C-B42F000985D1}"/>
  <tableColumns count="1">
    <tableColumn id="1" xr3:uid="{0D6C68E7-636D-49E4-8FB9-5FC47028D0A6}" name="Sucre" dataDxfId="4459"/>
  </tableColumns>
  <tableStyleInfo name="TableStyleLight2"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8AEB4B1F-D893-439F-9EBC-F12D266B16C0}" name="Tabla319" displayName="Tabla319" ref="AA632:AA652" totalsRowShown="0" headerRowBorderDxfId="3542" tableBorderDxfId="3543" totalsRowBorderDxfId="3541">
  <autoFilter ref="AA632:AA652" xr:uid="{8AEB4B1F-D893-439F-9EBC-F12D266B16C0}"/>
  <tableColumns count="1">
    <tableColumn id="1" xr3:uid="{AF2AF8BA-A311-4EA3-A8E7-2A437BD00521}" name="Tipo_1.5.F_Gestión_para_la_seguridad_turística_y_la_prevención_y_mitigación_de_riesgos_de_los_destinos_Eventos" dataDxfId="3540"/>
  </tableColumns>
  <tableStyleInfo name="TableStyleLight2"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C3BDC201-EAE4-4123-86DD-DAEA4184C09B}" name="Tabla320" displayName="Tabla320" ref="AB632:AB652" totalsRowShown="0" headerRowBorderDxfId="3538" tableBorderDxfId="3539" totalsRowBorderDxfId="3537">
  <autoFilter ref="AB632:AB652" xr:uid="{C3BDC201-EAE4-4123-86DD-DAEA4184C09B}"/>
  <tableColumns count="1">
    <tableColumn id="1" xr3:uid="{07C23C27-855E-41B8-9C19-2418E31DCAB7}" name="Tipo_1.6.A_Estudios_técnicos_para_la_innovación_y_transformación_digital_del_sector_Eventos" dataDxfId="3536"/>
  </tableColumns>
  <tableStyleInfo name="TableStyleLight2"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F86AF4FF-B773-41CD-87D2-267ED999C8D6}" name="Tabla321" displayName="Tabla321" ref="AC632:AC652" totalsRowShown="0" headerRowBorderDxfId="3534" tableBorderDxfId="3535" totalsRowBorderDxfId="3533">
  <autoFilter ref="AC632:AC652" xr:uid="{F86AF4FF-B773-41CD-87D2-267ED999C8D6}"/>
  <tableColumns count="1">
    <tableColumn id="1" xr3:uid="{B6174F62-1B68-4DBE-A372-DF47E0D1F37D}" name="Tipo_1.6.B_Estrategias_para_mejorar_la_eficiencia_y_el_valor_agregado_de_la_gestión_operación_y_desarrollo_de_actividades_dentro_de_la_cadena_de_valor_del_sector_turismo_Eventos" dataDxfId="3532"/>
  </tableColumns>
  <tableStyleInfo name="TableStyleLight2"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7CCEFF2C-0604-47D3-9FDB-E068661073D8}" name="Tabla322" displayName="Tabla322" ref="AD632:AD652" totalsRowShown="0" headerRowBorderDxfId="3530" tableBorderDxfId="3531" totalsRowBorderDxfId="3529">
  <autoFilter ref="AD632:AD652" xr:uid="{7CCEFF2C-0604-47D3-9FDB-E068661073D8}"/>
  <tableColumns count="1">
    <tableColumn id="1" xr3:uid="{0D61E180-EBDF-4D0C-BC85-3634EBE71F2E}" name="Tipo_1.7.A_Evaluación_de_resultados_o_de_impacto_de_políticas_planes_programas_y_proyectos_en_el_sector_turismo_Eventos" dataDxfId="3528"/>
  </tableColumns>
  <tableStyleInfo name="TableStyleLight2"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8729107B-0800-43A9-82CC-5B9A1C89AEAB}" name="Tabla323" displayName="Tabla323" ref="AE632:AE633" totalsRowShown="0" headerRowBorderDxfId="3526" tableBorderDxfId="3527" totalsRowBorderDxfId="3525">
  <autoFilter ref="AE632:AE633" xr:uid="{8729107B-0800-43A9-82CC-5B9A1C89AEAB}"/>
  <tableColumns count="1">
    <tableColumn id="1" xr3:uid="{B51B671B-1051-4972-B03E-5E3EDF31B88A}" name="Tipo_2.1.A_Elaboración_de_estudios_de_prefactibilidad_o_factibilidad_Eventos" dataDxfId="3524"/>
  </tableColumns>
  <tableStyleInfo name="TableStyleLight2"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CB5BDAEC-6E48-4E57-A4A4-3B899D0A0FCA}" name="Tabla324" displayName="Tabla324" ref="AF632:AF633" totalsRowShown="0" headerRowBorderDxfId="3522" tableBorderDxfId="3523" totalsRowBorderDxfId="3521">
  <autoFilter ref="AF632:AF633" xr:uid="{CB5BDAEC-6E48-4E57-A4A4-3B899D0A0FCA}"/>
  <tableColumns count="1">
    <tableColumn id="1" xr3:uid="{A8798552-AD7A-4BD9-896B-7BEC2F82AD08}" name="Tipo_2.2.A_Elaboración_de_estudios_o_diseños_de_infraestructura_turística_Eventos" dataDxfId="3520"/>
  </tableColumns>
  <tableStyleInfo name="TableStyleLight2"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CD92ED29-F606-4794-B32E-9C76803E5E50}" name="Tabla325" displayName="Tabla325" ref="AG632:AG633" totalsRowShown="0" headerRowBorderDxfId="3518" tableBorderDxfId="3519" totalsRowBorderDxfId="3517">
  <autoFilter ref="AG632:AG633" xr:uid="{CD92ED29-F606-4794-B32E-9C76803E5E50}"/>
  <tableColumns count="1">
    <tableColumn id="1" xr3:uid="{822AD605-BF9C-415D-8C93-3A700FF5731C}" name="Tipo_2.3.A_Malecones_construidos_y_o_rehabilitados_Eventos" dataDxfId="3516"/>
  </tableColumns>
  <tableStyleInfo name="TableStyleLight2"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60F9655D-FE58-41B6-874F-AF7CAF64FEB0}" name="Tabla326" displayName="Tabla326" ref="AH632:AH633" totalsRowShown="0" headerRowBorderDxfId="3514" tableBorderDxfId="3515" totalsRowBorderDxfId="3513">
  <autoFilter ref="AH632:AH633" xr:uid="{60F9655D-FE58-41B6-874F-AF7CAF64FEB0}"/>
  <tableColumns count="1">
    <tableColumn id="1" xr3:uid="{BAD4E834-A3AC-483F-B9ED-39904E1C28D8}" name="Tipo_2.3.B_Muelles_o_embarcaderos_construidos_y_o_rehabilitados_Eventos" dataDxfId="3512"/>
  </tableColumns>
  <tableStyleInfo name="TableStyleLight2"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EED9583B-37FF-461D-BA96-FEFD4F97B534}" name="Tabla327" displayName="Tabla327" ref="AI632:AI633" totalsRowShown="0" headerRowBorderDxfId="3510" tableBorderDxfId="3511" totalsRowBorderDxfId="3509">
  <autoFilter ref="AI632:AI633" xr:uid="{EED9583B-37FF-461D-BA96-FEFD4F97B534}"/>
  <tableColumns count="1">
    <tableColumn id="1" xr3:uid="{B1790ACC-8D5B-43A4-99AC-CEECF90DCA13}" name="Tipo_2.3.C_Centros_gastronómicos_y_artesanales_construidos_y_o_rehabilitados_Eventos" dataDxfId="3508"/>
  </tableColumns>
  <tableStyleInfo name="TableStyleLight2"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F85F2DD3-15BF-402C-8482-CCF767E3BF5B}" name="Tabla328" displayName="Tabla328" ref="AJ632:AJ633" totalsRowShown="0" headerRowBorderDxfId="3506" tableBorderDxfId="3507" totalsRowBorderDxfId="3505">
  <autoFilter ref="AJ632:AJ633" xr:uid="{F85F2DD3-15BF-402C-8482-CCF767E3BF5B}"/>
  <tableColumns count="1">
    <tableColumn id="1" xr3:uid="{01C2DD54-F808-4967-A776-50FCA0BCEECE}" name="Tipo_2.3.D_Plazas_construidas_y_o_rehabilitadas_Eventos" dataDxfId="3504"/>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B4F7BF3-3C72-4C14-880A-E6CF073FF51D}" name="Tabla_Tolima" displayName="Tabla_Tolima" ref="AH32:AH80" totalsRowShown="0" headerRowDxfId="4458" dataDxfId="4457">
  <autoFilter ref="AH32:AH80" xr:uid="{EB4F7BF3-3C72-4C14-880A-E6CF073FF51D}"/>
  <tableColumns count="1">
    <tableColumn id="1" xr3:uid="{BC737DB7-B645-4736-8095-2BD4276E9A8C}" name="Tolima" dataDxfId="4456"/>
  </tableColumns>
  <tableStyleInfo name="TableStyleLight2"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E8E22E1-B3C6-4694-B07F-F60F78D3836C}" name="Tabla329" displayName="Tabla329" ref="AK632:AK633" totalsRowShown="0" headerRowBorderDxfId="3502" tableBorderDxfId="3503" totalsRowBorderDxfId="3501">
  <autoFilter ref="AK632:AK633" xr:uid="{0E8E22E1-B3C6-4694-B07F-F60F78D3836C}"/>
  <tableColumns count="1">
    <tableColumn id="1" xr3:uid="{D029F914-81C6-4793-B314-A666EC165DB7}" name="Tipo_2.3.E_Parques_construidos_y_o_rehabilitados_Eventos" dataDxfId="3500"/>
  </tableColumns>
  <tableStyleInfo name="TableStyleLight2"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AD05B4C9-B61F-4110-89A0-93EC4ADD4E1B}" name="Tabla330" displayName="Tabla330" ref="AL632:AL633" totalsRowShown="0" headerRowBorderDxfId="3498" tableBorderDxfId="3499" totalsRowBorderDxfId="3497">
  <autoFilter ref="AL632:AL633" xr:uid="{AD05B4C9-B61F-4110-89A0-93EC4ADD4E1B}"/>
  <tableColumns count="1">
    <tableColumn id="1" xr3:uid="{C7B8868D-5662-4E3C-827E-3F6CB6DAE4FE}" name="Tipo_2.3.F_Parques_lineales_o_bulevares_construidos_y_o_rehabilitados_Eventos" dataDxfId="3496"/>
  </tableColumns>
  <tableStyleInfo name="TableStyleLight2"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95C1AE93-75E3-4C22-9BD8-2118B5F16008}" name="Tabla331" displayName="Tabla331" ref="AM632:AM633" totalsRowShown="0" headerRowBorderDxfId="3494" tableBorderDxfId="3495" totalsRowBorderDxfId="3493">
  <autoFilter ref="AM632:AM633" xr:uid="{95C1AE93-75E3-4C22-9BD8-2118B5F16008}"/>
  <tableColumns count="1">
    <tableColumn id="1" xr3:uid="{3E38AB38-240C-458D-9141-6E5EAF917F48}" name="Tipo_2.3.G_Senderos_construidos_y_o_rehabilitados_Eventos" dataDxfId="3492"/>
  </tableColumns>
  <tableStyleInfo name="TableStyleLight2"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223CFD37-27C0-44D2-9955-7018E41E39B1}" name="Tabla332" displayName="Tabla332" ref="AN632:AN633" totalsRowShown="0" headerRowBorderDxfId="3490" tableBorderDxfId="3491" totalsRowBorderDxfId="3489">
  <autoFilter ref="AN632:AN633" xr:uid="{223CFD37-27C0-44D2-9955-7018E41E39B1}"/>
  <tableColumns count="1">
    <tableColumn id="1" xr3:uid="{6AD86F52-3CA8-4C70-81BC-8ABCAA13A844}" name="Tipo_2.3.H_Ecoparques_turísticos_construidos_y_o_rehabilitados_Eventos" dataDxfId="3488"/>
  </tableColumns>
  <tableStyleInfo name="TableStyleLight2"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B0CA762F-94E8-4513-98E1-04F2A0437073}" name="Tabla333" displayName="Tabla333" ref="AO632:AO633" totalsRowShown="0" headerRowBorderDxfId="3486" tableBorderDxfId="3487" totalsRowBorderDxfId="3485">
  <autoFilter ref="AO632:AO633" xr:uid="{B0CA762F-94E8-4513-98E1-04F2A0437073}"/>
  <tableColumns count="1">
    <tableColumn id="1" xr3:uid="{8101AC28-1B53-48DB-9893-6AF2B4E7AE98}" name="Tipo_2.3.I_Centro_de_convenciones_construidos_y_o_rehabilitados_Eventos" dataDxfId="3484"/>
  </tableColumns>
  <tableStyleInfo name="TableStyleLight2"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2E6B81D1-8D96-4966-B834-0987B5B71B47}" name="Tabla334" displayName="Tabla334" ref="AP632:AP633" totalsRowShown="0" headerRowBorderDxfId="3482" tableBorderDxfId="3483" totalsRowBorderDxfId="3481">
  <autoFilter ref="AP632:AP633" xr:uid="{2E6B81D1-8D96-4966-B834-0987B5B71B47}"/>
  <tableColumns count="1">
    <tableColumn id="1" xr3:uid="{BCD9BEDE-5D02-4006-AC7F-E8E815277ECB}" name="Tipo_2.3.J_Señalización_turística_Eventos" dataDxfId="3480"/>
  </tableColumns>
  <tableStyleInfo name="TableStyleLight2"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37049D1E-1742-47D7-B3C1-F1B4B08C6797}" name="Tabla335" displayName="Tabla335" ref="AQ632:AQ633" totalsRowShown="0" headerRowBorderDxfId="3478" tableBorderDxfId="3479" totalsRowBorderDxfId="3477">
  <autoFilter ref="AQ632:AQ633" xr:uid="{37049D1E-1742-47D7-B3C1-F1B4B08C6797}"/>
  <tableColumns count="1">
    <tableColumn id="1" xr3:uid="{ABFD40FA-667A-4058-97FB-B470D7DC1542}" name="Tipo_2.3.K_Miradores_turísticos_construidos_y_o_rehabilitados_Eventos" dataDxfId="3476"/>
  </tableColumns>
  <tableStyleInfo name="TableStyleLight2"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3398C2AC-DD02-40E9-A56A-D61A9DE6CAB4}" name="Tabla336" displayName="Tabla336" ref="AR632:AR633" totalsRowShown="0" headerRowBorderDxfId="3474" tableBorderDxfId="3475" totalsRowBorderDxfId="3473">
  <autoFilter ref="AR632:AR633" xr:uid="{3398C2AC-DD02-40E9-A56A-D61A9DE6CAB4}"/>
  <tableColumns count="1">
    <tableColumn id="1" xr3:uid="{0D080967-65F3-4FC5-A349-C239F70AA8BE}" name="Tipo_2.3.L_Otros_Eventos" dataDxfId="3472"/>
  </tableColumns>
  <tableStyleInfo name="TableStyleLight2"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675B418-15AD-4EC6-9AE9-47B8946F4868}" name="Tabla337" displayName="Tabla337" ref="AS632:AS633" totalsRowShown="0" headerRowBorderDxfId="3470" tableBorderDxfId="3471" totalsRowBorderDxfId="3469">
  <autoFilter ref="AS632:AS633" xr:uid="{0675B418-15AD-4EC6-9AE9-47B8946F4868}"/>
  <tableColumns count="1">
    <tableColumn id="1" xr3:uid="{9E97A0A5-DF1D-4EF7-B02C-76261E742152}" name="Tipo_Los_mismos_tipos_de_proyecto_aplicables_a_las_categorías_2.1_2.2_y_2.3_únicamente_para_MinCIT_Eventos" dataDxfId="3468"/>
  </tableColumns>
  <tableStyleInfo name="TableStyleLight2"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953F8DE1-5AD0-4CDD-BD5C-BE65F9F3D0BF}" name="Tabla338" displayName="Tabla338" ref="AT632:AT633" totalsRowShown="0" headerRowBorderDxfId="3466" tableBorderDxfId="3467" totalsRowBorderDxfId="3465">
  <autoFilter ref="AT632:AT633" xr:uid="{953F8DE1-5AD0-4CDD-BD5C-BE65F9F3D0BF}"/>
  <tableColumns count="1">
    <tableColumn id="1" xr3:uid="{E8407143-4A73-4C07-B848-B6C91D1FA953}" name="Tipo_2.5.A_Desarrollo_de_reparaciones_locativas_Eventos" dataDxfId="3464"/>
  </tableColumns>
  <tableStyleInfo name="TableStyleLight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EE494C1-E246-43FF-8BE4-79703F79A180}" name="Tabla_Valle_del_Cauca" displayName="Tabla_Valle_del_Cauca" ref="AI32:AI75" totalsRowShown="0" headerRowDxfId="4455" dataDxfId="4454">
  <autoFilter ref="AI32:AI75" xr:uid="{2EE494C1-E246-43FF-8BE4-79703F79A180}"/>
  <tableColumns count="1">
    <tableColumn id="1" xr3:uid="{4B5BB2B7-988F-48F3-8873-63DEC6C67013}" name="Valle_del_Cauca" dataDxfId="4453"/>
  </tableColumns>
  <tableStyleInfo name="TableStyleLight2"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ADCC747-1C61-41DC-8808-DB34633E287C}" name="Tabla339" displayName="Tabla339" ref="AU632:AU633" totalsRowShown="0" headerRowBorderDxfId="3462" tableBorderDxfId="3463" totalsRowBorderDxfId="3461">
  <autoFilter ref="AU632:AU633" xr:uid="{0ADCC747-1C61-41DC-8808-DB34633E287C}"/>
  <tableColumns count="1">
    <tableColumn id="1" xr3:uid="{53A21FAB-5F2B-444F-9298-F48CBFB1A43C}" name="Tipo_2.6.A_Estímulos_para_la_implementación_de_soluciones_para_la_planta_turística_pública_o_privada_Eventos" dataDxfId="3460"/>
  </tableColumns>
  <tableStyleInfo name="TableStyleLight2"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93D19946-F2AA-4D35-8FA5-7DF52B519753}" name="Tabla340" displayName="Tabla340" ref="AV632:AV652" totalsRowShown="0" headerRowBorderDxfId="3458" tableBorderDxfId="3459" totalsRowBorderDxfId="3457">
  <autoFilter ref="AV632:AV652" xr:uid="{93D19946-F2AA-4D35-8FA5-7DF52B519753}"/>
  <tableColumns count="1">
    <tableColumn id="1" xr3:uid="{940E6A5A-E775-4D64-B6AB-3FDF9BEBFE68}" name="Tipo_3.1.A_Estudios_y_encuestas_para_la_identificación_de_tendencias_del_mercado_y_el_desarrollo_del_sector_turístico_Eventos" dataDxfId="3456"/>
  </tableColumns>
  <tableStyleInfo name="TableStyleLight2"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700B53AF-C9D4-433C-83AE-CC0B94ECA3B8}" name="Tabla341" displayName="Tabla341" ref="AW632:AW652" totalsRowShown="0" headerRowBorderDxfId="3454" tableBorderDxfId="3455" totalsRowBorderDxfId="3453">
  <autoFilter ref="AW632:AW652" xr:uid="{700B53AF-C9D4-433C-83AE-CC0B94ECA3B8}"/>
  <tableColumns count="1">
    <tableColumn id="1" xr3:uid="{643BD959-B0A8-4D64-A665-2E1C3ADD04CB}" name="Tipo_3.1.B_Estudios_de_análisis_económicos_y_financieros_de_mercados_en_el_sector_turismo_Eventos" dataDxfId="3452"/>
  </tableColumns>
  <tableStyleInfo name="TableStyleLight2"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61FB5E17-250F-4CD7-8067-04E593500745}" name="Tabla342" displayName="Tabla342" ref="AX632:AX652" totalsRowShown="0" headerRowBorderDxfId="3450" tableBorderDxfId="3451" totalsRowBorderDxfId="3449">
  <autoFilter ref="AX632:AX652" xr:uid="{61FB5E17-250F-4CD7-8067-04E593500745}"/>
  <tableColumns count="1">
    <tableColumn id="1" xr3:uid="{417AA286-16A8-45C8-A4D2-DF664222CF8C}" name="Tipo_3.1.C_Evaluación_de_conceptos_de_campaña_Eventos" dataDxfId="3448"/>
  </tableColumns>
  <tableStyleInfo name="TableStyleLight2"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1D7CF945-F043-424D-B9E8-E7E81F8E7BA4}" name="Tabla343" displayName="Tabla343" ref="AY632:AY652" totalsRowShown="0" headerRowBorderDxfId="3446" tableBorderDxfId="3447" totalsRowBorderDxfId="3445">
  <autoFilter ref="AY632:AY652" xr:uid="{1D7CF945-F043-424D-B9E8-E7E81F8E7BA4}"/>
  <tableColumns count="1">
    <tableColumn id="1" xr3:uid="{08631414-A5D3-4254-90F9-FF4DAB89A92F}" name="Tipo_3.2.A_Diseño_de_marca_y_o_conceptualización_para_promocionar_atractivos_experiencias_o_destinos_turísticos_Eventos" dataDxfId="3444"/>
  </tableColumns>
  <tableStyleInfo name="TableStyleLight2"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21535A2-FA62-4A9E-82FF-D12DF84062E7}" name="Tabla344" displayName="Tabla344" ref="AZ632:AZ649" totalsRowShown="0" headerRowBorderDxfId="3442" tableBorderDxfId="3443" totalsRowBorderDxfId="3441">
  <autoFilter ref="AZ632:AZ649" xr:uid="{021535A2-FA62-4A9E-82FF-D12DF84062E7}"/>
  <tableColumns count="1">
    <tableColumn id="1" xr3:uid="{8713919F-6636-421B-AA23-68B8D0B9312A}" name="Tipo_3.3.A_Organización_de_ferias_y_fiestas_regionales_Eventos" dataDxfId="3440"/>
  </tableColumns>
  <tableStyleInfo name="TableStyleLight2"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4E6EE1FF-963A-482E-9C73-DA638086014A}" name="Tabla345" displayName="Tabla345" ref="BA632:BA653" totalsRowShown="0" headerRowBorderDxfId="3438" tableBorderDxfId="3439" totalsRowBorderDxfId="3437">
  <autoFilter ref="BA632:BA653" xr:uid="{4E6EE1FF-963A-482E-9C73-DA638086014A}"/>
  <tableColumns count="1">
    <tableColumn id="1" xr3:uid="{64DC00AA-D2B6-48DC-BFED-C80727ADCF19}" name="Tipo_3.3.B_Eventos_para_la_promoción_de_atractivos_productos_rutas_experiencias_y_o_destinos_turísticos_Eventos" dataDxfId="3436"/>
  </tableColumns>
  <tableStyleInfo name="TableStyleLight2"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BBDBE36E-FE50-4234-AC2B-53E58248452F}" name="Tabla346" displayName="Tabla346" ref="BB632:BB633" totalsRowShown="0" headerRowBorderDxfId="3434" tableBorderDxfId="3435" totalsRowBorderDxfId="3433">
  <autoFilter ref="BB632:BB633" xr:uid="{BBDBE36E-FE50-4234-AC2B-53E58248452F}"/>
  <tableColumns count="1">
    <tableColumn id="1" xr3:uid="{66B592F3-2AF1-4539-BFB8-213CA1EE95A0}" name="Tipo_3.3.C_Participación_en_eventos_Eventos" dataDxfId="3432"/>
  </tableColumns>
  <tableStyleInfo name="TableStyleLight2"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DB85AEA-6DEB-4CA9-9515-B3C89AD2A10D}" name="Tabla347" displayName="Tabla347" ref="BC632:BC633" totalsRowShown="0" headerRowBorderDxfId="3430" tableBorderDxfId="3431" totalsRowBorderDxfId="3429">
  <autoFilter ref="BC632:BC633" xr:uid="{0DB85AEA-6DEB-4CA9-9515-B3C89AD2A10D}"/>
  <tableColumns count="1">
    <tableColumn id="1" xr3:uid="{7C0D39B4-9477-4F7D-A4A3-9F721FF1E660}" name="Tipo_3.4.A_Estrategias_de_publicidad_ATL_Eventos" dataDxfId="3428"/>
  </tableColumns>
  <tableStyleInfo name="TableStyleLight2"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CC3A7E36-1A33-47EE-9EBF-8CEDC5D7080A}" name="Tabla348" displayName="Tabla348" ref="BD632:BD633" totalsRowShown="0" headerRowBorderDxfId="3426" tableBorderDxfId="3427" totalsRowBorderDxfId="3425">
  <autoFilter ref="BD632:BD633" xr:uid="{CC3A7E36-1A33-47EE-9EBF-8CEDC5D7080A}"/>
  <tableColumns count="1">
    <tableColumn id="1" xr3:uid="{818FC570-84B4-4537-87CA-8BDA69D560A9}" name="Tipo_3.4.B_Estrategias_de_publicidad_y_promoción_BTL_Eventos" dataDxfId="3424"/>
  </tableColumns>
  <tableStyleInfo name="TableStyleLight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7515AB1-6EF2-4E75-BC2B-0ECC214ABF8A}" name="Tabla_Vaupés" displayName="Tabla_Vaupés" ref="AJ32:AJ36" totalsRowShown="0" headerRowDxfId="4452" dataDxfId="4451">
  <autoFilter ref="AJ32:AJ36" xr:uid="{47515AB1-6EF2-4E75-BC2B-0ECC214ABF8A}"/>
  <tableColumns count="1">
    <tableColumn id="1" xr3:uid="{C02FCF26-677F-43E6-91BD-82A842E9CFB9}" name="Vaupés" dataDxfId="4450"/>
  </tableColumns>
  <tableStyleInfo name="TableStyleLight2"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607AD5B6-1967-49FF-B203-F224B432FFAE}" name="Tabla349" displayName="Tabla349" ref="BE632:BE651" totalsRowShown="0" headerRowBorderDxfId="3422" tableBorderDxfId="3423" totalsRowBorderDxfId="3421">
  <autoFilter ref="BE632:BE651" xr:uid="{607AD5B6-1967-49FF-B203-F224B432FFAE}"/>
  <tableColumns count="1">
    <tableColumn id="1" xr3:uid="{DF5E098A-AD15-4C54-89D2-5F507CE0EE16}" name="Tipo_3.4.C_Misiones_comerciales_Eventos" dataDxfId="3420"/>
  </tableColumns>
  <tableStyleInfo name="TableStyleLight2"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BFBBFDDF-EA9E-4DFB-B08B-6049EBA32D66}" name="Tabla350" displayName="Tabla350" ref="BF632:BF633" totalsRowShown="0" headerRowBorderDxfId="3418" tableBorderDxfId="3419" totalsRowBorderDxfId="3417">
  <autoFilter ref="BF632:BF633" xr:uid="{BFBBFDDF-EA9E-4DFB-B08B-6049EBA32D66}"/>
  <tableColumns count="1">
    <tableColumn id="1" xr3:uid="{69002E1A-D300-424F-AA82-6CA2FF518852}" name="Tipo_3.4.D_Viajes_de_familiarización_Eventos" dataDxfId="3416"/>
  </tableColumns>
  <tableStyleInfo name="TableStyleLight2"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FFD5578A-946E-4D6A-AECC-18DE9A0A487C}" name="Tabla351" displayName="Tabla351" ref="BG632:BG633" totalsRowShown="0" headerRowBorderDxfId="3414" tableBorderDxfId="3415" totalsRowBorderDxfId="3413">
  <autoFilter ref="BG632:BG633" xr:uid="{FFD5578A-946E-4D6A-AECC-18DE9A0A487C}"/>
  <tableColumns count="1">
    <tableColumn id="1" xr3:uid="{C33B7A3F-AD10-4C12-8D87-45AC0D1A8218}" name="Tipo_3.4.E_Diseño_y_producción_de_material_promocional_o_POP_Eventos" dataDxfId="3412"/>
  </tableColumns>
  <tableStyleInfo name="TableStyleLight2"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C9D1E861-D295-473C-B474-B1901A5CCD10}" name="Tabla352" displayName="Tabla352" ref="BH632:BH633" totalsRowShown="0" headerRowBorderDxfId="3410" tableBorderDxfId="3411" totalsRowBorderDxfId="3409">
  <autoFilter ref="BH632:BH633" xr:uid="{C9D1E861-D295-473C-B474-B1901A5CCD10}"/>
  <tableColumns count="1">
    <tableColumn id="1" xr3:uid="{08BEBAF8-3CCB-4841-990D-5A55474385FE}" name="Tipo_3.5.A_Participación_en_eventos_internacionales_de_interés_para_Colombia_Eventos" dataDxfId="3408"/>
  </tableColumns>
  <tableStyleInfo name="TableStyleLight2"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B24B8E96-A073-4F43-B74B-58009C174608}" name="Tabla353" displayName="Tabla353" ref="BI632:BI650" totalsRowShown="0" headerRowBorderDxfId="3406" tableBorderDxfId="3407" totalsRowBorderDxfId="3405">
  <autoFilter ref="BI632:BI650" xr:uid="{B24B8E96-A073-4F43-B74B-58009C174608}"/>
  <tableColumns count="1">
    <tableColumn id="1" xr3:uid="{EB9CCA39-08D4-4A11-9735-CE0348AA11A0}" name="Tipo_3.5.B_Eventos_para_la_promoción_de_atractivos_productos_rutas_experiencias_y_o_destinos_turísticos_Eventos" dataDxfId="3404"/>
  </tableColumns>
  <tableStyleInfo name="TableStyleLight2"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9E563999-7559-45AD-A4BC-40ED87DE1851}" name="Tabla354" displayName="Tabla354" ref="BJ632:BJ633" totalsRowShown="0" headerRowBorderDxfId="3402" tableBorderDxfId="3403" totalsRowBorderDxfId="3401">
  <autoFilter ref="BJ632:BJ633" xr:uid="{9E563999-7559-45AD-A4BC-40ED87DE1851}"/>
  <tableColumns count="1">
    <tableColumn id="1" xr3:uid="{99AA3779-3B0B-4BB4-BF56-D87D30BDF6E2}" name="Tipo_3.5.C_Participación_en_eventos_Eventos" dataDxfId="3400"/>
  </tableColumns>
  <tableStyleInfo name="TableStyleLight2"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72DA9E80-910D-44AC-9D03-574A55E33AC2}" name="Tabla355" displayName="Tabla355" ref="BK632:BK633" totalsRowShown="0" headerRowBorderDxfId="3398" tableBorderDxfId="3399" totalsRowBorderDxfId="3397">
  <autoFilter ref="BK632:BK633" xr:uid="{72DA9E80-910D-44AC-9D03-574A55E33AC2}"/>
  <tableColumns count="1">
    <tableColumn id="1" xr3:uid="{E3844D55-67A6-40C5-B9D9-668E21DB4048}" name="Tipo_3.5.D_Estrategias_de_publicidad_y_promoción_ATL_Eventos" dataDxfId="3396"/>
  </tableColumns>
  <tableStyleInfo name="TableStyleLight2"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093CE740-A893-496F-B750-F01955816A97}" name="Tabla356" displayName="Tabla356" ref="BL632:BL633" totalsRowShown="0" headerRowBorderDxfId="3394" tableBorderDxfId="3395" totalsRowBorderDxfId="3393">
  <autoFilter ref="BL632:BL633" xr:uid="{093CE740-A893-496F-B750-F01955816A97}"/>
  <tableColumns count="1">
    <tableColumn id="1" xr3:uid="{CE78FFE3-2F09-4C0A-B532-CD63898EA239}" name="Tipo_3.5.E_Estrategias_de_publicidad_y_promoción_BTL_Eventos" dataDxfId="3392"/>
  </tableColumns>
  <tableStyleInfo name="TableStyleLight2"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1A832B18-FB00-40A0-8FE1-12E9C014E913}" name="Tabla357" displayName="Tabla357" ref="BM632:BM633" totalsRowShown="0" headerRowBorderDxfId="3390" tableBorderDxfId="3391" totalsRowBorderDxfId="3389">
  <autoFilter ref="BM632:BM633" xr:uid="{1A832B18-FB00-40A0-8FE1-12E9C014E913}"/>
  <tableColumns count="1">
    <tableColumn id="1" xr3:uid="{E5E8DE55-319D-42BD-B9ED-FC0FF75CE2F8}" name="Tipo_3.5.F_Viajes_de_familiarización_Eventos" dataDxfId="3388"/>
  </tableColumns>
  <tableStyleInfo name="TableStyleLight2"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A704FBFF-8451-49E4-A625-74FC0DEFBB4C}" name="Tabla358" displayName="Tabla358" ref="BN632:BN633" totalsRowShown="0" headerRowBorderDxfId="3386" tableBorderDxfId="3387" totalsRowBorderDxfId="3385">
  <autoFilter ref="BN632:BN633" xr:uid="{A704FBFF-8451-49E4-A625-74FC0DEFBB4C}"/>
  <tableColumns count="1">
    <tableColumn id="1" xr3:uid="{49D9AA92-7871-4309-8E1B-2FCD85903E79}" name="Tipo_3.5.G_Ruedas_de_negocio_misiones_comerciales_y_workshops_para_la_promoción_turística_Eventos" dataDxfId="3384"/>
  </tableColumns>
  <tableStyleInfo name="TableStyleLight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59A36B9-0BDF-4B08-AD37-3C86156D477E}" name="Tabla_Vichada" displayName="Tabla_Vichada" ref="AK32:AK37" totalsRowShown="0" headerRowDxfId="4449" dataDxfId="4448">
  <autoFilter ref="AK32:AK37" xr:uid="{159A36B9-0BDF-4B08-AD37-3C86156D477E}"/>
  <tableColumns count="1">
    <tableColumn id="1" xr3:uid="{DFBB4F25-FB78-4A96-96E7-E1A9E48C13FC}" name="Vichada" dataDxfId="4447"/>
  </tableColumns>
  <tableStyleInfo name="TableStyleLight2"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62264A63-55C3-4B67-9E93-9F82EEBC78CF}" name="Tabla359" displayName="Tabla359" ref="BO632:BO633" totalsRowShown="0" headerRowBorderDxfId="3382" tableBorderDxfId="3383" totalsRowBorderDxfId="3381">
  <autoFilter ref="BO632:BO633" xr:uid="{62264A63-55C3-4B67-9E93-9F82EEBC78CF}"/>
  <tableColumns count="1">
    <tableColumn id="1" xr3:uid="{F0DABC1B-35E3-459C-B411-F4F46C783C22}" name="Tipo_3.5.H_Producción_de_material_promocional_o_POP_Eventos" dataDxfId="3380"/>
  </tableColumns>
  <tableStyleInfo name="TableStyleLight2"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7F190F37-C60C-4BB0-B583-32773768E965}" name="Tabla360" displayName="Tabla360" ref="BP632:BP652" totalsRowShown="0" headerRowBorderDxfId="3378" tableBorderDxfId="3379" totalsRowBorderDxfId="3377">
  <autoFilter ref="BP632:BP652" xr:uid="{7F190F37-C60C-4BB0-B583-32773768E965}"/>
  <tableColumns count="1">
    <tableColumn id="1" xr3:uid="{DBE05C76-176C-4523-998E-05916BE71EB9}" name="Tipo_4.1.A_Estrategia_Nacional_de_Prevención_de_la_Explotación_Sexual_Comercial_de_Niñas_Niños_y_Adolescentes_ESCNNA_Eventos" dataDxfId="3376"/>
  </tableColumns>
  <tableStyleInfo name="TableStyleLight2"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25D7650F-B71F-49A8-9F04-B7537D74EF06}" name="Tabla361" displayName="Tabla361" ref="BQ632:BQ652" totalsRowShown="0" headerRowBorderDxfId="3374" tableBorderDxfId="3375" totalsRowBorderDxfId="3373">
  <autoFilter ref="BQ632:BQ652" xr:uid="{25D7650F-B71F-49A8-9F04-B7537D74EF06}"/>
  <tableColumns count="1">
    <tableColumn id="1" xr3:uid="{E9441F9E-6DA7-4BBF-8805-731E68204275}" name="Tipo_4.1.B_Estrategias_para_la_prevención_de_la_trata_de_personas_en_Colombia_Eventos" dataDxfId="3372"/>
  </tableColumns>
  <tableStyleInfo name="TableStyleLight2"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F17618EF-CFF2-4D13-9836-4E982F70325F}" name="Tabla362" displayName="Tabla362" ref="BR632:BR652" totalsRowShown="0" headerRowBorderDxfId="3370" tableBorderDxfId="3371" totalsRowBorderDxfId="3369">
  <autoFilter ref="BR632:BR652" xr:uid="{F17618EF-CFF2-4D13-9836-4E982F70325F}"/>
  <tableColumns count="1">
    <tableColumn id="1" xr3:uid="{F72E6CD1-05D8-4576-93DC-FB1FCA25C955}" name="Tipo_4.1.C_Prevención_del_consumo_de_sustancias_psicoactivas_y_el_microtráfico_en_las_zonas_de_desarrollo_turístico_Eventos" dataDxfId="3368"/>
  </tableColumns>
  <tableStyleInfo name="TableStyleLight2"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02D248AF-D300-47C8-A5C1-032A14C1CA0A}" name="Tabla363" displayName="Tabla363" ref="BS632:BS652" totalsRowShown="0" headerRowBorderDxfId="3366" tableBorderDxfId="3367" totalsRowBorderDxfId="3365">
  <autoFilter ref="BS632:BS652" xr:uid="{02D248AF-D300-47C8-A5C1-032A14C1CA0A}"/>
  <tableColumns count="1">
    <tableColumn id="1" xr3:uid="{FF5BDC9F-CE3D-4324-B4FA-BF5F5E3540A9}" name="Tipo_4.1.D_Proyectos_relacionados_con_la_implementación_de_programas_de_seguridad_turística_y_la_protección_de_los_derechos_y_deberes_de_los_turistas_y_prestadores_de_servicios_turísticos_Eventos" dataDxfId="3364"/>
  </tableColumns>
  <tableStyleInfo name="TableStyleLight2"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724B8FA6-14AA-454D-AA57-5F7BD7933273}" name="Tabla364" displayName="Tabla364" ref="BT632:BT652" totalsRowShown="0" headerRowBorderDxfId="3362" tableBorderDxfId="3363" totalsRowBorderDxfId="3361">
  <autoFilter ref="BT632:BT652" xr:uid="{724B8FA6-14AA-454D-AA57-5F7BD7933273}"/>
  <tableColumns count="1">
    <tableColumn id="1" xr3:uid="{6706FF91-4F9F-4244-8AF5-2FE61169392F}" name="Tipo_4.1.E_Estrategias_que_promuevan_el_turismo_sostenible_Eventos" dataDxfId="3360"/>
  </tableColumns>
  <tableStyleInfo name="TableStyleLight2"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FA25AD2A-C920-43FC-B6C4-324BEDAE7FE8}" name="Tabla365" displayName="Tabla365" ref="BU632:BU652" totalsRowShown="0" headerRowBorderDxfId="3358" tableBorderDxfId="3359" totalsRowBorderDxfId="3357">
  <autoFilter ref="BU632:BU652" xr:uid="{FA25AD2A-C920-43FC-B6C4-324BEDAE7FE8}"/>
  <tableColumns count="1">
    <tableColumn id="1" xr3:uid="{6B9D0294-B45A-430C-847A-AC270460CFE3}" name="Tipo_4.1.F_Protección_del_bienestar_animal_Eventos" dataDxfId="3356"/>
  </tableColumns>
  <tableStyleInfo name="TableStyleLight2"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214FF1E5-0567-4A4E-892A-BB916765FA03}" name="Tabla366" displayName="Tabla366" ref="BV632:BV652" totalsRowShown="0" headerRowBorderDxfId="3354" tableBorderDxfId="3355" totalsRowBorderDxfId="3353">
  <autoFilter ref="BV632:BV652" xr:uid="{214FF1E5-0567-4A4E-892A-BB916765FA03}"/>
  <tableColumns count="1">
    <tableColumn id="1" xr3:uid="{A50003F0-A213-4D08-A8FD-942A3149179A}" name="Tipo_4.1.G_Prevención_del_tráfico_de_flora_y_fauna_Eventos" dataDxfId="3352"/>
  </tableColumns>
  <tableStyleInfo name="TableStyleLight2"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930B6B28-B385-4397-A667-6269F9735729}" name="Tabla367" displayName="Tabla367" ref="BW632:BW652" totalsRowShown="0" headerRowBorderDxfId="3350" tableBorderDxfId="3351" totalsRowBorderDxfId="3349">
  <autoFilter ref="BW632:BW652" xr:uid="{930B6B28-B385-4397-A667-6269F9735729}"/>
  <tableColumns count="1">
    <tableColumn id="1" xr3:uid="{1EA2DC2D-EB7E-49C3-91D0-46C95125DDA4}" name="Tipo_4.1.H_Proyectos_que_promuevan_prácticas_de_comercio_justo_Eventos" dataDxfId="3348"/>
  </tableColumns>
  <tableStyleInfo name="TableStyleLight2"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DFBBDD8C-0BA9-4311-921C-8E2E997109CA}" name="Tabla368" displayName="Tabla368" ref="BX632:BX652" totalsRowShown="0" headerRowBorderDxfId="3346" tableBorderDxfId="3347" totalsRowBorderDxfId="3345">
  <autoFilter ref="BX632:BX652" xr:uid="{DFBBDD8C-0BA9-4311-921C-8E2E997109CA}"/>
  <tableColumns count="1">
    <tableColumn id="1" xr3:uid="{C3300906-3D7D-40D4-9B06-DAE12601BCCA}" name="Tipo_4.1.I_Protección_del_Patrimonio_Cultural_Eventos" dataDxfId="3344"/>
  </tableColumns>
  <tableStyleInfo name="TableStyleLight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A08B805-366A-4F07-9E0E-262D93035D20}" name="Tabla_Nacional" displayName="Tabla_Nacional" ref="AL32:AL33" totalsRowShown="0" headerRowDxfId="4446" dataDxfId="4445">
  <autoFilter ref="AL32:AL33" xr:uid="{BA08B805-366A-4F07-9E0E-262D93035D20}"/>
  <tableColumns count="1">
    <tableColumn id="1" xr3:uid="{7D7A9B19-A6EF-46C7-9CDD-5698B82F6CEB}" name="Nacional" dataDxfId="4444"/>
  </tableColumns>
  <tableStyleInfo name="TableStyleLight2"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AF37F55B-8F1B-4EE2-9FFE-365BC5842710}" name="Tabla369" displayName="Tabla369" ref="BY632:BY652" totalsRowShown="0" headerRowBorderDxfId="3342" tableBorderDxfId="3343" totalsRowBorderDxfId="3341">
  <autoFilter ref="BY632:BY652" xr:uid="{AF37F55B-8F1B-4EE2-9FFE-365BC5842710}"/>
  <tableColumns count="1">
    <tableColumn id="1" xr3:uid="{48DC94F0-DAD0-4782-B47C-8BDE2DEF98D5}" name="Tipo_4.1.I_Otro_tipo_de_proyectos_que_mitiguen_efectos_negativos_y_promuevan_el_desarrollo_responsable_del_turismo_Eventos" dataDxfId="3340"/>
  </tableColumns>
  <tableStyleInfo name="TableStyleLight2"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61485E4A-1130-4476-B7A8-9BB18D6D06E4}" name="Tabla370" displayName="Tabla370" ref="BZ632:BZ652" totalsRowShown="0" headerRowBorderDxfId="3338" tableBorderDxfId="3339" totalsRowBorderDxfId="3337">
  <autoFilter ref="BZ632:BZ652" xr:uid="{61485E4A-1130-4476-B7A8-9BB18D6D06E4}"/>
  <tableColumns count="1">
    <tableColumn id="1" xr3:uid="{1C5D5B44-C72C-4A4E-BB0C-0AC92337E1CD}" name="Tipo_4.2.A__Operación_de_programas_que_faciliten_la_realización_de_actividades_turísticas_a_grupos_poblacionales_específicos_entre_ellos_el_programa_de_Tarjeta_Joven_y_Mi_primer_viaje_Eventos" dataDxfId="3336"/>
  </tableColumns>
  <tableStyleInfo name="TableStyleLight2"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42A36D23-884E-4290-B4B0-B5FF76EF7F90}" name="Tabla371" displayName="Tabla371" ref="CA632:CA652" totalsRowShown="0" headerRowBorderDxfId="3334" tableBorderDxfId="3335" totalsRowBorderDxfId="3333">
  <autoFilter ref="CA632:CA652" xr:uid="{42A36D23-884E-4290-B4B0-B5FF76EF7F90}"/>
  <tableColumns count="1">
    <tableColumn id="1" xr3:uid="{9AB0EB92-E8A5-4CF9-93C1-D126B7A63BDE}" name="Tipo_4.2.B_Estímulos_para_actores_de_la_economía_popular_relacionados_con_la_cadena_de_valor_del_turismo_Eventos" dataDxfId="3332"/>
  </tableColumns>
  <tableStyleInfo name="TableStyleLight2"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72A7F741-28C7-4C9C-BE28-C8F24C4D560F}" name="Tabla372" displayName="Tabla372" ref="CB632:CB652" totalsRowShown="0" headerRowBorderDxfId="3330" tableBorderDxfId="3331" totalsRowBorderDxfId="3329">
  <autoFilter ref="CB632:CB652" xr:uid="{72A7F741-28C7-4C9C-BE28-C8F24C4D560F}"/>
  <tableColumns count="1">
    <tableColumn id="1" xr3:uid="{0A218B44-B574-499F-83D3-374DABE95AA3}" name="Tipo_4.2.C_Proyectos_orientados_a_la_promoción_del_turismo_accesible_en_destinos_y_atractivos_turísticos_Eventos" dataDxfId="3328"/>
  </tableColumns>
  <tableStyleInfo name="TableStyleLight2"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0BC831AF-5524-4859-B47F-0B938585FB72}" name="Tabla373" displayName="Tabla373" ref="CC632:CC652" totalsRowShown="0" headerRowBorderDxfId="3326" tableBorderDxfId="3327" totalsRowBorderDxfId="3325">
  <autoFilter ref="CC632:CC652" xr:uid="{0BC831AF-5524-4859-B47F-0B938585FB72}"/>
  <tableColumns count="1">
    <tableColumn id="1" xr3:uid="{BF92F042-BE47-415A-A048-F18ED523A7CA}" name="Tipo_4.2.D_Estrategias_de_promoción_para_el_desarrollo_del_turismo_social_en_Colombia_Eventos" dataDxfId="3324"/>
  </tableColumns>
  <tableStyleInfo name="TableStyleLight2"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A4505545-8BFB-48B7-8B1E-2444D7D1A356}" name="Tabla374" displayName="Tabla374" ref="CD632:CD653" totalsRowShown="0" headerRowBorderDxfId="3322" tableBorderDxfId="3323" totalsRowBorderDxfId="3321">
  <autoFilter ref="CD632:CD653" xr:uid="{A4505545-8BFB-48B7-8B1E-2444D7D1A356}"/>
  <tableColumns count="1">
    <tableColumn id="1" xr3:uid="{F087B505-DE9B-45ED-BFDC-4A59DD5F3F8C}" name="Tipo_5.1.A_Financiación_de_programas_de_mitigación_de_impacto_de_situaciones_de_emergencia_Eventos" dataDxfId="3320"/>
  </tableColumns>
  <tableStyleInfo name="TableStyleLight2"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ECD30F52-E4A6-42B7-9A98-B42A96A9364E}" name="Tabla375" displayName="Tabla375" ref="F660:F663" totalsRowShown="0" headerRowBorderDxfId="3318" tableBorderDxfId="3319" totalsRowBorderDxfId="3317">
  <autoFilter ref="F660:F663" xr:uid="{ECD30F52-E4A6-42B7-9A98-B42A96A9364E}"/>
  <tableColumns count="1">
    <tableColumn id="1" xr3:uid="{66F33587-407C-485B-A17C-A3BFE05A51F1}" name="Tipo_1.1.A_Levantamiento_o_actualización_de_inventarios_de_atractivos_turísticos_Material" dataDxfId="3316"/>
  </tableColumns>
  <tableStyleInfo name="TableStyleLight2"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E8F04BD2-5D4D-4C95-BE33-9DA1505F8501}" name="Tabla376" displayName="Tabla376" ref="G660:G663" totalsRowShown="0" headerRowBorderDxfId="3314" tableBorderDxfId="3315" totalsRowBorderDxfId="3313">
  <autoFilter ref="G660:G663" xr:uid="{E8F04BD2-5D4D-4C95-BE33-9DA1505F8501}"/>
  <tableColumns count="1">
    <tableColumn id="1" xr3:uid="{2D03EAF8-436A-4539-ACC3-CD1674DE9888}" name="Tipo_1.1.B_Diseño_de_metodologías_para_la_planificación_y_la_gestión_del_turismo_Material" dataDxfId="3312"/>
  </tableColumns>
  <tableStyleInfo name="TableStyleLight2"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2EBD272D-FE05-43B1-A0B9-A641254A041E}" name="Tabla377" displayName="Tabla377" ref="H660:H662" totalsRowShown="0" headerRowBorderDxfId="3310" tableBorderDxfId="3311" totalsRowBorderDxfId="3309">
  <autoFilter ref="H660:H662" xr:uid="{2EBD272D-FE05-43B1-A0B9-A641254A041E}"/>
  <tableColumns count="1">
    <tableColumn id="1" xr3:uid="{19A350D4-EBBC-4402-98EB-EE10E66CB32B}" name="Tipo_1.1.C_Implementación_de_metodologías_para_la_planificación_y_la_gestión_del_turismo_en_los_territorios_del_país_Material"/>
  </tableColumns>
  <tableStyleInfo name="TableStyleLight2"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1F5275C9-5EF2-48AB-99A1-52CCEC0CB784}" name="Tabla378" displayName="Tabla378" ref="I660:I662" totalsRowShown="0" headerRowBorderDxfId="3307" tableBorderDxfId="3308" totalsRowBorderDxfId="3306">
  <autoFilter ref="I660:I662" xr:uid="{1F5275C9-5EF2-48AB-99A1-52CCEC0CB784}"/>
  <tableColumns count="1">
    <tableColumn id="1" xr3:uid="{F3535DB3-2458-4658-A2F2-83FE92446711}" name="Tipo_1.1.D_Fortalecimientos_de_los_esquemas_de_gobernanza_territoriales_Material"/>
  </tableColumns>
  <tableStyleInfo name="TableStyleLight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38323C-C6B1-4689-A5FD-E6A817E2F607}" name="Tabla_Tipo_Intervención" displayName="Tabla_Tipo_Intervención" ref="D181:D183" totalsRowShown="0" headerRowDxfId="4443" dataDxfId="4442">
  <autoFilter ref="D181:D183" xr:uid="{F038323C-C6B1-4689-A5FD-E6A817E2F607}"/>
  <tableColumns count="1">
    <tableColumn id="1" xr3:uid="{261202A9-A27A-4FEA-9E9F-6571C225BADD}" name="Tipo_intervención" dataDxfId="4441"/>
  </tableColumns>
  <tableStyleInfo name="TableStyleLight2"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910BCDE4-1AC8-4D30-82C3-5652A4E330D4}" name="Tabla379" displayName="Tabla379" ref="J660:J662" totalsRowShown="0" headerRowBorderDxfId="3304" tableBorderDxfId="3305" totalsRowBorderDxfId="3303">
  <autoFilter ref="J660:J662" xr:uid="{910BCDE4-1AC8-4D30-82C3-5652A4E330D4}"/>
  <tableColumns count="1">
    <tableColumn id="1" xr3:uid="{671F0E29-D578-4DC3-991A-5EED6C0999BC}" name="Tipo_1.2.A_Análisis_de_oferta_y_demanda_para_el_diseño_de_productos_y_actividades_turísticas_Material"/>
  </tableColumns>
  <tableStyleInfo name="TableStyleLight2"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7DEB0005-AB5E-4F3F-ACCA-7404A9BFC718}" name="Tabla380" displayName="Tabla380" ref="K660:K662" totalsRowShown="0" headerRowBorderDxfId="3301" tableBorderDxfId="3302" totalsRowBorderDxfId="3300">
  <autoFilter ref="K660:K662" xr:uid="{7DEB0005-AB5E-4F3F-ACCA-7404A9BFC718}"/>
  <tableColumns count="1">
    <tableColumn id="1" xr3:uid="{1BE3735C-DF04-46C5-ACA9-7C4A19344699}" name="Tipo_1.2.B_Diseño_e_implementación_de_productos_turísticos_Material"/>
  </tableColumns>
  <tableStyleInfo name="TableStyleLight2"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52E889DB-4C5B-43E5-97C8-2DE0772F4D17}" name="Tabla381" displayName="Tabla381" ref="L660:L662" totalsRowShown="0" headerRowBorderDxfId="3298" tableBorderDxfId="3299" totalsRowBorderDxfId="3297">
  <autoFilter ref="L660:L662" xr:uid="{52E889DB-4C5B-43E5-97C8-2DE0772F4D17}"/>
  <tableColumns count="1">
    <tableColumn id="1" xr3:uid="{200B019E-2497-42E9-9D37-A76083D73DCE}" name="Tipo_1.2.C_Diseño_e_implementación_de_actividades_turísticas_Material"/>
  </tableColumns>
  <tableStyleInfo name="TableStyleLight2"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780C4CD5-08E8-4CA5-A2BC-42405927A523}" name="Tabla382" displayName="Tabla382" ref="M660:M664" totalsRowShown="0" headerRowBorderDxfId="3295" tableBorderDxfId="3296" totalsRowBorderDxfId="3294">
  <autoFilter ref="M660:M664" xr:uid="{780C4CD5-08E8-4CA5-A2BC-42405927A523}"/>
  <tableColumns count="1">
    <tableColumn id="1" xr3:uid="{F4F82716-8653-449B-8EEE-0A44BF1C0C05}" name="Tipo_1.3.A_Formación_capacitación_y_sensibilización_en_turismo_Material" dataDxfId="3293"/>
  </tableColumns>
  <tableStyleInfo name="TableStyleLight2"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C8274B61-13D2-4B3A-A29C-8C1035AEA84E}" name="Tabla383" displayName="Tabla383" ref="N660:N663" totalsRowShown="0" headerRowBorderDxfId="3291" tableBorderDxfId="3292" totalsRowBorderDxfId="3290">
  <autoFilter ref="N660:N663" xr:uid="{C8274B61-13D2-4B3A-A29C-8C1035AEA84E}"/>
  <tableColumns count="1">
    <tableColumn id="1" xr3:uid="{90AE95B5-436B-4E74-A259-C2260BAE4097}" name="Tipo_1.3.B_Estudios_técnicos_para_la_cualificación_del_capital_humano_en_el_sector_turístico_Material" dataDxfId="3289"/>
  </tableColumns>
  <tableStyleInfo name="TableStyleLight2"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BC11558E-6D67-4691-AB52-7F9C373A210C}" name="Tabla384" displayName="Tabla384" ref="O660:O663" totalsRowShown="0" headerRowBorderDxfId="3287" tableBorderDxfId="3288" totalsRowBorderDxfId="3286">
  <autoFilter ref="O660:O663" xr:uid="{BC11558E-6D67-4691-AB52-7F9C373A210C}"/>
  <tableColumns count="1">
    <tableColumn id="1" xr3:uid="{6855A429-3FE3-4C95-96D2-554F033BC018}" name="Tipo_1.3.C_Generación_y_gestión_del_conocimiento_en_turismo_Material" dataDxfId="3285"/>
  </tableColumns>
  <tableStyleInfo name="TableStyleLight2"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37A68FE4-E1F3-41B0-BF19-20B99EA813F5}" name="Tabla385" displayName="Tabla385" ref="P660:P663" totalsRowShown="0" headerRowBorderDxfId="3283" tableBorderDxfId="3284" totalsRowBorderDxfId="3282">
  <autoFilter ref="P660:P663" xr:uid="{37A68FE4-E1F3-41B0-BF19-20B99EA813F5}"/>
  <tableColumns count="1">
    <tableColumn id="1" xr3:uid="{17910E67-56D7-4C4B-97DB-6768704A71FF}" name="Tipo_1.3.D_Realización_de_eventos_académicos_con_temáticas_de_turismo_Material" dataDxfId="3281"/>
  </tableColumns>
  <tableStyleInfo name="TableStyleLight2"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A20FC59C-C2B1-4F30-8826-783608508FBF}" name="Tabla386" displayName="Tabla386" ref="Q660:Q661" totalsRowShown="0" headerRowBorderDxfId="3279" tableBorderDxfId="3280" totalsRowBorderDxfId="3278">
  <autoFilter ref="Q660:Q661" xr:uid="{A20FC59C-C2B1-4F30-8826-783608508FBF}"/>
  <tableColumns count="1">
    <tableColumn id="1" xr3:uid="{4041F81A-517A-4540-9EBF-3B56065C6FC7}" name="Tipo_1.3.E_Jornadas_de_intercambio_de_experiencias_y_lecciones_aprendidas_Material" dataDxfId="3277"/>
  </tableColumns>
  <tableStyleInfo name="TableStyleLight2"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78EBD058-9CD6-421C-8012-EB5C7A538181}" name="Tabla387" displayName="Tabla387" ref="R660:R663" totalsRowShown="0" headerRowBorderDxfId="3275" tableBorderDxfId="3276" totalsRowBorderDxfId="3274">
  <autoFilter ref="R660:R663" xr:uid="{78EBD058-9CD6-421C-8012-EB5C7A538181}"/>
  <tableColumns count="1">
    <tableColumn id="1" xr3:uid="{DF10E0F0-CEB4-40AA-A46D-196B049007E1}" name="Tipo_1.4.A_Acompañamiento_y_apoyo_técnico_y_financiero_para_mejorar_la_productividad_del_sector_turístico_Material" dataDxfId="3273"/>
  </tableColumns>
  <tableStyleInfo name="TableStyleLight2"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B7541045-1148-44BA-A517-07C356605AEE}" name="Tabla388" displayName="Tabla388" ref="S660:S663" totalsRowShown="0" headerRowBorderDxfId="3271" tableBorderDxfId="3272" totalsRowBorderDxfId="3270">
  <autoFilter ref="S660:S663" xr:uid="{B7541045-1148-44BA-A517-07C356605AEE}"/>
  <tableColumns count="1">
    <tableColumn id="1" xr3:uid="{AD8983AF-0C14-49E5-8192-57BB8E651992}" name="Tipo_1.4.B_Fortalecimiento_de_la_economía_popular_y_comunitaria_del_turismo_Material" dataDxfId="3269"/>
  </tableColumns>
  <tableStyleInfo name="TableStyleLight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2644276-356F-4B2C-9F7D-7F47E3E75C36}" name="Tabla_Aplica_Convocatoria" displayName="Tabla_Aplica_Convocatoria" ref="D187:D190" totalsRowShown="0" headerRowDxfId="4440" dataDxfId="4439">
  <autoFilter ref="D187:D190" xr:uid="{52644276-356F-4B2C-9F7D-7F47E3E75C36}"/>
  <tableColumns count="1">
    <tableColumn id="1" xr3:uid="{BBD70AB0-6722-4641-9B03-71B30E48544D}" name="Aplica_convocatoria" dataDxfId="4438"/>
  </tableColumns>
  <tableStyleInfo name="TableStyleLight2"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C1B2A3F2-63B9-47E7-A591-E861D725E4E5}" name="Tabla389" displayName="Tabla389" ref="T660:T663" totalsRowShown="0" headerRowBorderDxfId="3267" tableBorderDxfId="3268" totalsRowBorderDxfId="3266">
  <autoFilter ref="T660:T663" xr:uid="{C1B2A3F2-63B9-47E7-A591-E861D725E4E5}"/>
  <tableColumns count="1">
    <tableColumn id="1" xr3:uid="{02B0EC41-F383-46C6-AECD-940780E8650B}" name="Tipo_1.4.C_Encadenamiento_productivo_Material" dataDxfId="3265"/>
  </tableColumns>
  <tableStyleInfo name="TableStyleLight2"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001059F6-52B0-442F-86D0-22B90847D5FF}" name="Tabla390" displayName="Tabla390" ref="U660:U663" totalsRowShown="0" headerRowBorderDxfId="3263" tableBorderDxfId="3264" totalsRowBorderDxfId="3262">
  <autoFilter ref="U660:U663" xr:uid="{001059F6-52B0-442F-86D0-22B90847D5FF}"/>
  <tableColumns count="1">
    <tableColumn id="1" xr3:uid="{85DAEB09-C9DF-49DE-A48A-86B256A99A62}" name="Tipo_1.4.D_Esquemas_de_financiamiento_con_tasas_de_interés_reducidas_y_asunción_parcial_del_riesgo_crediticio_Material" dataDxfId="3261"/>
  </tableColumns>
  <tableStyleInfo name="TableStyleLight2"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19B9EEB6-ED69-40DD-B221-5CA7C2C610C5}" name="Tabla391" displayName="Tabla391" ref="V660:V661" totalsRowShown="0" headerRowBorderDxfId="3259" tableBorderDxfId="3260" totalsRowBorderDxfId="3258">
  <autoFilter ref="V660:V661" xr:uid="{19B9EEB6-ED69-40DD-B221-5CA7C2C610C5}"/>
  <tableColumns count="1">
    <tableColumn id="1" xr3:uid="{27365C1C-62C7-49F5-9BC7-4904C015BDA2}" name="Tipo_1.5.A_Estrategias_para_el_desarrollo_de_soluciones_sostenibles_del_turismo_Material" dataDxfId="3257"/>
  </tableColumns>
  <tableStyleInfo name="TableStyleLight2"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A53387D6-B7A1-4510-96E2-C0AAB7C16330}" name="Tabla392" displayName="Tabla392" ref="W660:W664" totalsRowShown="0" headerRowBorderDxfId="3255" tableBorderDxfId="3256" totalsRowBorderDxfId="3254">
  <autoFilter ref="W660:W664" xr:uid="{A53387D6-B7A1-4510-96E2-C0AAB7C16330}"/>
  <tableColumns count="1">
    <tableColumn id="1" xr3:uid="{4339215A-D6B6-4EAE-A3AC-F3F82B3C653A}" name="Tipo_1.5.B_Estrategias_para_el_desarrollo_accesible_del_turismo_Material" dataDxfId="3253"/>
  </tableColumns>
  <tableStyleInfo name="TableStyleLight2"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BD70F7F7-3A0B-41BD-AC8F-AA6115B34DF4}" name="Tabla393" displayName="Tabla393" ref="X660:X661" totalsRowShown="0" headerRowBorderDxfId="3251" tableBorderDxfId="3252" totalsRowBorderDxfId="3250">
  <autoFilter ref="X660:X661" xr:uid="{BD70F7F7-3A0B-41BD-AC8F-AA6115B34DF4}"/>
  <tableColumns count="1">
    <tableColumn id="1" xr3:uid="{CCB6537B-19AF-4589-BB72-B1B58DE15ACF}" name="Tipo_1.5.C_Estudios_para_la_elaboración_actualización_y_o_implementación_de_Normas_en_Turismo_Material" dataDxfId="3249"/>
  </tableColumns>
  <tableStyleInfo name="TableStyleLight2"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FB3710C8-4582-43B6-8984-4A2A58D50752}" name="Tabla394" displayName="Tabla394" ref="Y660:Y661" totalsRowShown="0" headerRowBorderDxfId="3247" tableBorderDxfId="3248" totalsRowBorderDxfId="3246">
  <autoFilter ref="Y660:Y661" xr:uid="{FB3710C8-4582-43B6-8984-4A2A58D50752}"/>
  <tableColumns count="1">
    <tableColumn id="1" xr3:uid="{2A256FD1-E5C5-47CA-8008-6C8054E85E2B}" name="Tipo_1.5.D_Implementación_certificación_y_mantenimiento_en_Normas_del_sector_turismo_y_metodologías_para_la_gestión_de_la_calidad_turística_Material" dataDxfId="3245"/>
  </tableColumns>
  <tableStyleInfo name="TableStyleLight2"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3A02AD04-ECA0-4829-92B7-BF86C17D0210}" name="Tabla395" displayName="Tabla395" ref="Z660:Z661" totalsRowShown="0" headerRowBorderDxfId="3243" tableBorderDxfId="3244" totalsRowBorderDxfId="3242">
  <autoFilter ref="Z660:Z661" xr:uid="{3A02AD04-ECA0-4829-92B7-BF86C17D0210}"/>
  <tableColumns count="1">
    <tableColumn id="1" xr3:uid="{911F8C33-8262-4C39-B34B-DCA831C52753}" name="Tipo_1.5.E_Mejora_continua_de_los_niveles_de_calidad_y_la_excelencia_turística_Material" dataDxfId="3241"/>
  </tableColumns>
  <tableStyleInfo name="TableStyleLight2"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F857C102-9ABC-481A-ACEB-21043180BD76}" name="Tabla396" displayName="Tabla396" ref="AA660:AA661" totalsRowShown="0" headerRowBorderDxfId="3239" tableBorderDxfId="3240" totalsRowBorderDxfId="3238">
  <autoFilter ref="AA660:AA661" xr:uid="{F857C102-9ABC-481A-ACEB-21043180BD76}"/>
  <tableColumns count="1">
    <tableColumn id="1" xr3:uid="{DA4B2AE8-A5AA-4FC0-9678-C8B03B1E3EF3}" name="Tipo_1.5.F_Gestión_para_la_seguridad_turística_y_la_prevención_y_mitigación_de_riesgos_de_los_destinos_Material" dataDxfId="3237"/>
  </tableColumns>
  <tableStyleInfo name="TableStyleLight2"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35675072-5110-4D59-9373-151960C9673D}" name="Tabla397" displayName="Tabla397" ref="AB660:AB661" totalsRowShown="0" headerRowBorderDxfId="3235" tableBorderDxfId="3236" totalsRowBorderDxfId="3234">
  <autoFilter ref="AB660:AB661" xr:uid="{35675072-5110-4D59-9373-151960C9673D}"/>
  <tableColumns count="1">
    <tableColumn id="1" xr3:uid="{4E3D06F7-CAE5-4865-9319-073AD6D0D81A}" name="Tipo_1.6.A_Estudios_técnicos_para_la_innovación_y_transformación_digital_del_sector_Material" dataDxfId="3233"/>
  </tableColumns>
  <tableStyleInfo name="TableStyleLight2"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D824E733-9F4F-4847-83AE-1A720CAD715E}" name="Tabla398" displayName="Tabla398" ref="AC660:AC661" totalsRowShown="0" headerRowBorderDxfId="3231" tableBorderDxfId="3232" totalsRowBorderDxfId="3230">
  <autoFilter ref="AC660:AC661" xr:uid="{D824E733-9F4F-4847-83AE-1A720CAD715E}"/>
  <tableColumns count="1">
    <tableColumn id="1" xr3:uid="{F582DA63-B1DE-47FB-8FC3-37C6F1BDA6E5}" name="Tipo_1.6.B_Estrategias_para_mejorar_la_eficiencia_y_el_valor_agregado_de_la_gestión_operación_y_desarrollo_de_actividades_dentro_de_la_cadena_de_valor_del_sector_turismo_Material" dataDxfId="3229"/>
  </tableColumns>
  <tableStyleInfo name="TableStyleLight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9C59FBD-B6EF-4CCD-80C1-2E4EADEE1282}" name="Tabla_Línea_1_Mejoramiento_de_la_Competitividad_Turística" displayName="Tabla_Línea_1_Mejoramiento_de_la_Competitividad_Turística" ref="E194:E201" totalsRowShown="0" headerRowDxfId="4437" dataDxfId="4436">
  <autoFilter ref="E194:E201" xr:uid="{99C59FBD-B6EF-4CCD-80C1-2E4EADEE1282}"/>
  <tableColumns count="1">
    <tableColumn id="1" xr3:uid="{0CEF6063-46B0-46E2-9311-754831AADE12}" name="Línea_1_Mejoramiento_de_la_Competitividad_Turística" dataDxfId="4435"/>
  </tableColumns>
  <tableStyleInfo name="TableStyleLight2"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93316448-34D1-425B-B39F-048828BFF862}" name="Tabla399" displayName="Tabla399" ref="AD660:AD663" totalsRowShown="0" headerRowBorderDxfId="3227" tableBorderDxfId="3228" totalsRowBorderDxfId="3226">
  <autoFilter ref="AD660:AD663" xr:uid="{93316448-34D1-425B-B39F-048828BFF862}"/>
  <tableColumns count="1">
    <tableColumn id="1" xr3:uid="{6FA148D9-3AD0-456D-8C78-FE2D7FD468FA}" name="Tipo_1.7.A_Evaluación_de_resultados_o_de_impacto_de_políticas_planes_programas_y_proyectos_en_el_sector_turismo_Material" dataDxfId="3225"/>
  </tableColumns>
  <tableStyleInfo name="TableStyleLight2"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F3512B98-5B1A-41F6-865A-B379691AC5E3}" name="Tabla400" displayName="Tabla400" ref="AE660:AE661" totalsRowShown="0" headerRowBorderDxfId="3223" tableBorderDxfId="3224" totalsRowBorderDxfId="3222">
  <autoFilter ref="AE660:AE661" xr:uid="{F3512B98-5B1A-41F6-865A-B379691AC5E3}"/>
  <tableColumns count="1">
    <tableColumn id="1" xr3:uid="{8A679A8D-2A65-411E-9D94-24466395016E}" name="Tipo_2.1.A_Elaboración_de_estudios_de_prefactibilidad_o_factibilidad_Material" dataDxfId="3221"/>
  </tableColumns>
  <tableStyleInfo name="TableStyleLight2"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34849162-0074-46D3-AE39-3C637EC6D43A}" name="Tabla401" displayName="Tabla401" ref="AF660:AF661" totalsRowShown="0" headerRowBorderDxfId="3219" tableBorderDxfId="3220" totalsRowBorderDxfId="3218">
  <autoFilter ref="AF660:AF661" xr:uid="{34849162-0074-46D3-AE39-3C637EC6D43A}"/>
  <tableColumns count="1">
    <tableColumn id="1" xr3:uid="{9FFFF8FF-4F33-4E62-97E8-A66BEB15E6DC}" name="Tipo_2.2.A_Elaboración_de_estudios_o_diseños_de_infraestructura_turística_Material" dataDxfId="3217"/>
  </tableColumns>
  <tableStyleInfo name="TableStyleLight2" showFirstColumn="0" showLastColumn="0" showRowStripes="1" showColumnStripes="0"/>
</table>
</file>

<file path=xl/tables/table3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6DC53C36-E98F-4C57-BF25-F6EE29761DE2}" name="Tabla402" displayName="Tabla402" ref="AG660:AG661" totalsRowShown="0" headerRowBorderDxfId="3215" tableBorderDxfId="3216" totalsRowBorderDxfId="3214">
  <autoFilter ref="AG660:AG661" xr:uid="{6DC53C36-E98F-4C57-BF25-F6EE29761DE2}"/>
  <tableColumns count="1">
    <tableColumn id="1" xr3:uid="{15438059-0A62-417D-AF7A-A698A23E5FED}" name="Tipo_2.3.A_Malecones_construidos_y_o_rehabilitados_Material" dataDxfId="3213"/>
  </tableColumns>
  <tableStyleInfo name="TableStyleLight2" showFirstColumn="0" showLastColumn="0" showRowStripes="1" showColumnStripes="0"/>
</table>
</file>

<file path=xl/tables/table3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A4579864-171F-44FB-BE55-D51FCD9D84BC}" name="Tabla403" displayName="Tabla403" ref="AH660:AH661" totalsRowShown="0" headerRowBorderDxfId="3211" tableBorderDxfId="3212" totalsRowBorderDxfId="3210">
  <autoFilter ref="AH660:AH661" xr:uid="{A4579864-171F-44FB-BE55-D51FCD9D84BC}"/>
  <tableColumns count="1">
    <tableColumn id="1" xr3:uid="{17368D2D-A653-4280-81AA-BA9FCE5DCFAC}" name="Tipo_2.3.B_Muelles_o_embarcaderos_construidos_y_o_rehabilitados_Material" dataDxfId="3209"/>
  </tableColumns>
  <tableStyleInfo name="TableStyleLight2" showFirstColumn="0" showLastColumn="0" showRowStripes="1" showColumnStripes="0"/>
</table>
</file>

<file path=xl/tables/table3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25F36E10-1B01-4549-820D-5197279D7565}" name="Tabla404" displayName="Tabla404" ref="AI660:AI661" totalsRowShown="0" headerRowBorderDxfId="3207" tableBorderDxfId="3208" totalsRowBorderDxfId="3206">
  <autoFilter ref="AI660:AI661" xr:uid="{25F36E10-1B01-4549-820D-5197279D7565}"/>
  <tableColumns count="1">
    <tableColumn id="1" xr3:uid="{0172DD0B-C89B-48E2-B39A-D4669989AFA1}" name="Tipo_2.3.C_Centros_gastronómicos_y_artesanales_construidos_y_o_rehabilitados_Material" dataDxfId="3205"/>
  </tableColumns>
  <tableStyleInfo name="TableStyleLight2" showFirstColumn="0" showLastColumn="0" showRowStripes="1" showColumnStripes="0"/>
</table>
</file>

<file path=xl/tables/table3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D4005D73-97F1-44FD-8216-374036FE7C60}" name="Tabla405" displayName="Tabla405" ref="AJ660:AJ661" totalsRowShown="0" headerRowBorderDxfId="3203" tableBorderDxfId="3204" totalsRowBorderDxfId="3202">
  <autoFilter ref="AJ660:AJ661" xr:uid="{D4005D73-97F1-44FD-8216-374036FE7C60}"/>
  <tableColumns count="1">
    <tableColumn id="1" xr3:uid="{6F68814D-C31E-4F8D-9F51-DE7447FE75B8}" name="Tipo_2.3.D_Plazas_construidas_y_o_rehabilitadas_Material" dataDxfId="3201"/>
  </tableColumns>
  <tableStyleInfo name="TableStyleLight2" showFirstColumn="0" showLastColumn="0" showRowStripes="1" showColumnStripes="0"/>
</table>
</file>

<file path=xl/tables/table3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2663CF2D-D28C-4463-835A-E63DE4B658E6}" name="Tabla406" displayName="Tabla406" ref="AK660:AK661" totalsRowShown="0" headerRowBorderDxfId="3199" tableBorderDxfId="3200" totalsRowBorderDxfId="3198">
  <autoFilter ref="AK660:AK661" xr:uid="{2663CF2D-D28C-4463-835A-E63DE4B658E6}"/>
  <tableColumns count="1">
    <tableColumn id="1" xr3:uid="{23E3C576-E15F-41F0-9805-3F2B73B2EC32}" name="Tipo_2.3.E_Parques_construidos_y_o_rehabilitados_Material" dataDxfId="3197"/>
  </tableColumns>
  <tableStyleInfo name="TableStyleLight2" showFirstColumn="0" showLastColumn="0" showRowStripes="1" showColumnStripes="0"/>
</table>
</file>

<file path=xl/tables/table3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9BDC20B2-E4AF-41EF-8171-CC01EAA44EDD}" name="Tabla407" displayName="Tabla407" ref="AL660:AL661" totalsRowShown="0" headerRowBorderDxfId="3195" tableBorderDxfId="3196" totalsRowBorderDxfId="3194">
  <autoFilter ref="AL660:AL661" xr:uid="{9BDC20B2-E4AF-41EF-8171-CC01EAA44EDD}"/>
  <tableColumns count="1">
    <tableColumn id="1" xr3:uid="{530D34B2-8332-45A7-A2C5-62B01251E3BD}" name="Tipo_2.3.F_Parques_lineales_o_bulevares_construidos_y_o_rehabilitados_Material" dataDxfId="3193"/>
  </tableColumns>
  <tableStyleInfo name="TableStyleLight2" showFirstColumn="0" showLastColumn="0" showRowStripes="1" showColumnStripes="0"/>
</table>
</file>

<file path=xl/tables/table3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A941C39A-EEE8-47D0-AAB4-85215FD90D5E}" name="Tabla408" displayName="Tabla408" ref="AM660:AM661" totalsRowShown="0" headerRowBorderDxfId="3191" tableBorderDxfId="3192" totalsRowBorderDxfId="3190">
  <autoFilter ref="AM660:AM661" xr:uid="{A941C39A-EEE8-47D0-AAB4-85215FD90D5E}"/>
  <tableColumns count="1">
    <tableColumn id="1" xr3:uid="{E7BFE33C-D981-470B-9650-2A064DED339C}" name="Tipo_2.3.G_Senderos_construidos_y_o_rehabilitados_Material" dataDxfId="318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FAF7E94-F59E-4F5E-ACDD-9A553CF7C90C}" name="Tabla_Antioquia" displayName="Tabla_Antioquia" ref="F32:F158" totalsRowShown="0" headerRowDxfId="4542" dataDxfId="4541">
  <autoFilter ref="F32:F158" xr:uid="{8FAF7E94-F59E-4F5E-ACDD-9A553CF7C90C}"/>
  <tableColumns count="1">
    <tableColumn id="1" xr3:uid="{C3EE24EC-7440-4E05-8BED-FCD1B4C60E74}" name="Antioquia" dataDxfId="4540"/>
  </tableColumns>
  <tableStyleInfo name="TableStyleLight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2DE74C-2F64-4B78-BA19-AE95073BC46D}" name="Tabla_MinCIT_Viceministerio_de_Turismo_Categoría_1.1_Planificación_y_gestión_del_turismo" displayName="Tabla_MinCIT_Viceministerio_de_Turismo_Categoría_1.1_Planificación_y_gestión_del_turismo" ref="E206:E210" totalsRowShown="0" dataDxfId="4434">
  <autoFilter ref="E206:E210" xr:uid="{972DE74C-2F64-4B78-BA19-AE95073BC46D}"/>
  <tableColumns count="1">
    <tableColumn id="1" xr3:uid="{F7F80F15-9E04-46BE-94F1-31DDAB9C98E4}" name="MinCIT_Viceministerio_de_Turismo_Categoría_1.1_Planificación_y_gestión_del_turismo" dataDxfId="4433"/>
  </tableColumns>
  <tableStyleInfo name="TableStyleLight2" showFirstColumn="0" showLastColumn="0" showRowStripes="1" showColumnStripes="0"/>
</table>
</file>

<file path=xl/tables/table4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781A9776-CF99-4558-8291-0C40C8C48716}" name="Tabla409" displayName="Tabla409" ref="AN660:AN661" totalsRowShown="0" headerRowBorderDxfId="3187" tableBorderDxfId="3188" totalsRowBorderDxfId="3186">
  <autoFilter ref="AN660:AN661" xr:uid="{781A9776-CF99-4558-8291-0C40C8C48716}"/>
  <tableColumns count="1">
    <tableColumn id="1" xr3:uid="{355C6DA8-8B77-4BFD-B8A2-9AE65EAEBDBB}" name="Tipo_2.3.H_Ecoparques_turísticos_construidos_y_o_rehabilitados_Material" dataDxfId="3185"/>
  </tableColumns>
  <tableStyleInfo name="TableStyleLight2" showFirstColumn="0" showLastColumn="0" showRowStripes="1" showColumnStripes="0"/>
</table>
</file>

<file path=xl/tables/table4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9CBDA668-FAFF-4911-A940-50A11FE6667E}" name="Tabla228" displayName="Tabla228" ref="AO660:AO661" totalsRowShown="0" headerRowBorderDxfId="3183" tableBorderDxfId="3184" totalsRowBorderDxfId="3182">
  <autoFilter ref="AO660:AO661" xr:uid="{9CBDA668-FAFF-4911-A940-50A11FE6667E}"/>
  <tableColumns count="1">
    <tableColumn id="1" xr3:uid="{34D06861-B1D7-40B0-B3D8-F349EAF70F3C}" name="Tipo_2.3.I_Centro_de_convenciones_construidos_y_o_rehabilitados_Material" dataDxfId="3181"/>
  </tableColumns>
  <tableStyleInfo name="TableStyleLight2" showFirstColumn="0" showLastColumn="0" showRowStripes="1" showColumnStripes="0"/>
</table>
</file>

<file path=xl/tables/table4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BD80E6C1-5D1E-41D9-B1FB-243E2C2A57AA}" name="Tabla252" displayName="Tabla252" ref="AP660:AP661" totalsRowShown="0" headerRowBorderDxfId="3179" tableBorderDxfId="3180" totalsRowBorderDxfId="3178">
  <autoFilter ref="AP660:AP661" xr:uid="{BD80E6C1-5D1E-41D9-B1FB-243E2C2A57AA}"/>
  <tableColumns count="1">
    <tableColumn id="1" xr3:uid="{E7610F62-A71A-45A4-8D4E-6E6C227F269E}" name="Tipo_2.3.J_Señalización_turística_Material" dataDxfId="3177"/>
  </tableColumns>
  <tableStyleInfo name="TableStyleLight2" showFirstColumn="0" showLastColumn="0" showRowStripes="1" showColumnStripes="0"/>
</table>
</file>

<file path=xl/tables/table4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FE056FDC-D0AB-40C4-A245-A00EAAB1459A}" name="Tabla291" displayName="Tabla291" ref="AQ660:AQ661" totalsRowShown="0" headerRowBorderDxfId="3175" tableBorderDxfId="3176" totalsRowBorderDxfId="3174">
  <autoFilter ref="AQ660:AQ661" xr:uid="{FE056FDC-D0AB-40C4-A245-A00EAAB1459A}"/>
  <tableColumns count="1">
    <tableColumn id="1" xr3:uid="{375B1421-E876-45D4-A26A-09574E3179AE}" name="Tipo_2.3.K_Miradores_turísticos_construidos_y_o_rehabilitados_Material" dataDxfId="3173"/>
  </tableColumns>
  <tableStyleInfo name="TableStyleLight2" showFirstColumn="0" showLastColumn="0" showRowStripes="1" showColumnStripes="0"/>
</table>
</file>

<file path=xl/tables/table4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6011FFBC-7DB0-4751-9D6B-B56001595207}" name="Tabla410" displayName="Tabla410" ref="AR660:AR661" totalsRowShown="0" headerRowBorderDxfId="3171" tableBorderDxfId="3172" totalsRowBorderDxfId="3170">
  <autoFilter ref="AR660:AR661" xr:uid="{6011FFBC-7DB0-4751-9D6B-B56001595207}"/>
  <tableColumns count="1">
    <tableColumn id="1" xr3:uid="{1EA6E390-91EF-48CC-8769-63C25CA20924}" name="Tipo_2.3.L_Otros_Material" dataDxfId="3169"/>
  </tableColumns>
  <tableStyleInfo name="TableStyleLight2" showFirstColumn="0" showLastColumn="0" showRowStripes="1" showColumnStripes="0"/>
</table>
</file>

<file path=xl/tables/table4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AEF6CE85-B9CB-409D-848F-2320F4B0C1C7}" name="Tabla411" displayName="Tabla411" ref="AS660:AS661" totalsRowShown="0" headerRowBorderDxfId="3167" tableBorderDxfId="3168" totalsRowBorderDxfId="3166">
  <autoFilter ref="AS660:AS661" xr:uid="{AEF6CE85-B9CB-409D-848F-2320F4B0C1C7}"/>
  <tableColumns count="1">
    <tableColumn id="1" xr3:uid="{84AED8A0-A43F-435E-8707-448C54A1F763}" name="Tipo_Los_mismos_tipos_de_proyecto_aplicables_a_las_categorías_2.1_2.2_y_2.3_únicamente_para_MinCIT_Material" dataDxfId="3165"/>
  </tableColumns>
  <tableStyleInfo name="TableStyleLight2" showFirstColumn="0" showLastColumn="0" showRowStripes="1" showColumnStripes="0"/>
</table>
</file>

<file path=xl/tables/table4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D8475819-167A-4790-869D-DCBE811CB3A7}" name="Tabla412" displayName="Tabla412" ref="AT660:AT661" totalsRowShown="0" headerRowBorderDxfId="3163" tableBorderDxfId="3164" totalsRowBorderDxfId="3162">
  <autoFilter ref="AT660:AT661" xr:uid="{D8475819-167A-4790-869D-DCBE811CB3A7}"/>
  <tableColumns count="1">
    <tableColumn id="1" xr3:uid="{F6F19088-E2DD-4C53-B9F2-D0E4CCD706C4}" name="Tipo_2.5.A_Desarrollo_de_reparaciones_locativas_Material" dataDxfId="3161"/>
  </tableColumns>
  <tableStyleInfo name="TableStyleLight2" showFirstColumn="0" showLastColumn="0" showRowStripes="1" showColumnStripes="0"/>
</table>
</file>

<file path=xl/tables/table4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E3C8F18B-232A-4CB1-8A8B-1A823DD3290F}" name="Tabla413" displayName="Tabla413" ref="AU660:AU661" totalsRowShown="0" headerRowBorderDxfId="3159" tableBorderDxfId="3160" totalsRowBorderDxfId="3158">
  <autoFilter ref="AU660:AU661" xr:uid="{E3C8F18B-232A-4CB1-8A8B-1A823DD3290F}"/>
  <tableColumns count="1">
    <tableColumn id="1" xr3:uid="{1E012DA8-9696-4A8C-90C9-465F713AF7A1}" name="Tipo_2.6.A_Estímulos_para_la_implementación_de_soluciones_para_la_planta_turística_pública_o_privada_Material" dataDxfId="3157"/>
  </tableColumns>
  <tableStyleInfo name="TableStyleLight2" showFirstColumn="0" showLastColumn="0" showRowStripes="1" showColumnStripes="0"/>
</table>
</file>

<file path=xl/tables/table4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F04DAB31-5E94-4056-B695-6A2B22CAF149}" name="Tabla414" displayName="Tabla414" ref="AV660:AV663" totalsRowShown="0" headerRowBorderDxfId="3155" tableBorderDxfId="3156" totalsRowBorderDxfId="3154">
  <autoFilter ref="AV660:AV663" xr:uid="{F04DAB31-5E94-4056-B695-6A2B22CAF149}"/>
  <tableColumns count="1">
    <tableColumn id="1" xr3:uid="{0C6A5651-9E28-412C-9D74-424403A3E5B5}" name="Tipo_3.1.A_Estudios_y_encuestas_para_la_identificación_de_tendencias_del_mercado_y_el_desarrollo_del_sector_turístico_Material" dataDxfId="3153"/>
  </tableColumns>
  <tableStyleInfo name="TableStyleLight2" showFirstColumn="0" showLastColumn="0" showRowStripes="1" showColumnStripes="0"/>
</table>
</file>

<file path=xl/tables/table4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024C2A58-077D-4FED-A649-C62E99BD5B96}" name="Tabla415" displayName="Tabla415" ref="AW660:AW663" totalsRowShown="0" headerRowBorderDxfId="3151" tableBorderDxfId="3152" totalsRowBorderDxfId="3150">
  <autoFilter ref="AW660:AW663" xr:uid="{024C2A58-077D-4FED-A649-C62E99BD5B96}"/>
  <tableColumns count="1">
    <tableColumn id="1" xr3:uid="{0BF12747-5637-431B-B58F-257E8720747C}" name="Tipo_3.1.B_Estudios_de_análisis_económicos_y_financieros_de_mercados_en_el_sector_turismo_Material" dataDxfId="3149"/>
  </tableColumns>
  <tableStyleInfo name="TableStyleLight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3346FBD-C849-4BA7-BF24-9C4AB6D97830}" name="Tabla_Entidad_Territorial_Categoría_Categoría_1.1_Planificación_y_gestión_del_turismo" displayName="Tabla_Entidad_Territorial_Categoría_Categoría_1.1_Planificación_y_gestión_del_turismo" ref="F206:F210" totalsRowShown="0" dataDxfId="4432">
  <autoFilter ref="F206:F210" xr:uid="{C3346FBD-C849-4BA7-BF24-9C4AB6D97830}"/>
  <tableColumns count="1">
    <tableColumn id="1" xr3:uid="{20948BC9-FCCD-49D5-B850-8FAA2F9E6E7E}" name="Entidad_Territorial_Categoría_1.1_Planificación_y_gestión_del_turismo" dataDxfId="4431"/>
  </tableColumns>
  <tableStyleInfo name="TableStyleLight2" showFirstColumn="0" showLastColumn="0" showRowStripes="1" showColumnStripes="0"/>
</table>
</file>

<file path=xl/tables/table4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519D6AA6-0FFF-46B5-A0EB-86DC24B810A8}" name="Tabla416" displayName="Tabla416" ref="AX660:AX663" totalsRowShown="0" headerRowBorderDxfId="3147" tableBorderDxfId="3148" totalsRowBorderDxfId="3146">
  <autoFilter ref="AX660:AX663" xr:uid="{519D6AA6-0FFF-46B5-A0EB-86DC24B810A8}"/>
  <tableColumns count="1">
    <tableColumn id="1" xr3:uid="{C9AAF8CD-378D-442B-A600-885B95D1491A}" name="Tipo_3.1.C_Evaluación_de_conceptos_de_campaña_Material" dataDxfId="3145"/>
  </tableColumns>
  <tableStyleInfo name="TableStyleLight2" showFirstColumn="0" showLastColumn="0" showRowStripes="1" showColumnStripes="0"/>
</table>
</file>

<file path=xl/tables/table4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1486F902-F946-41C1-8588-48C32905B18C}" name="Tabla417" displayName="Tabla417" ref="AY660:AY663" totalsRowShown="0" headerRowBorderDxfId="3143" tableBorderDxfId="3144" totalsRowBorderDxfId="3142">
  <autoFilter ref="AY660:AY663" xr:uid="{1486F902-F946-41C1-8588-48C32905B18C}"/>
  <tableColumns count="1">
    <tableColumn id="1" xr3:uid="{F12F2722-4793-4FEB-A2C3-289A6BF77F4B}" name="Tipo_3.2.A_Diseño_de_marca_y_o_conceptualización_para_promocionar_atractivos_experiencias_o_destinos_turísticos_Material" dataDxfId="3141"/>
  </tableColumns>
  <tableStyleInfo name="TableStyleLight2" showFirstColumn="0" showLastColumn="0" showRowStripes="1" showColumnStripes="0"/>
</table>
</file>

<file path=xl/tables/table4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 xr:uid="{07F20C04-85C6-4C50-AB5B-BF59333A1C03}" name="Tabla418" displayName="Tabla418" ref="AZ660:AZ663" totalsRowShown="0" headerRowBorderDxfId="3139" tableBorderDxfId="3140" totalsRowBorderDxfId="3138">
  <autoFilter ref="AZ660:AZ663" xr:uid="{07F20C04-85C6-4C50-AB5B-BF59333A1C03}"/>
  <tableColumns count="1">
    <tableColumn id="1" xr3:uid="{7C7B9FBC-E0FF-48E6-939F-28B6F0742B7A}" name="Tipo_3.3.A_Organización_de_ferias_y_fiestas_regionales_Material" dataDxfId="3137"/>
  </tableColumns>
  <tableStyleInfo name="TableStyleLight2" showFirstColumn="0" showLastColumn="0" showRowStripes="1" showColumnStripes="0"/>
</table>
</file>

<file path=xl/tables/table4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41C8909D-C7FB-44EF-B5C2-D00AC861A871}" name="Tabla419" displayName="Tabla419" ref="BA660:BA664" totalsRowShown="0" headerRowBorderDxfId="3135" tableBorderDxfId="3136" totalsRowBorderDxfId="3134">
  <autoFilter ref="BA660:BA664" xr:uid="{41C8909D-C7FB-44EF-B5C2-D00AC861A871}"/>
  <tableColumns count="1">
    <tableColumn id="1" xr3:uid="{FA89D1B5-4CB4-45AB-A260-F6AD0644692D}" name="Tipo_3.3.B_Eventos_para_la_promoción_de_atractivos_productos_rutas_experiencias_y_o_destinos_turísticos_Material" dataDxfId="3133"/>
  </tableColumns>
  <tableStyleInfo name="TableStyleLight2" showFirstColumn="0" showLastColumn="0" showRowStripes="1" showColumnStripes="0"/>
</table>
</file>

<file path=xl/tables/table4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D582445A-E287-4A7A-AF0B-B433931E42DB}" name="Tabla420" displayName="Tabla420" ref="BB660:BB662" totalsRowShown="0" headerRowBorderDxfId="3131" tableBorderDxfId="3132" totalsRowBorderDxfId="3130">
  <autoFilter ref="BB660:BB662" xr:uid="{D582445A-E287-4A7A-AF0B-B433931E42DB}"/>
  <tableColumns count="1">
    <tableColumn id="1" xr3:uid="{14DD64A2-3E9B-44FB-BED7-1E67C97A2407}" name="Tipo_3.3.C_Participación_en_eventos_Material"/>
  </tableColumns>
  <tableStyleInfo name="TableStyleLight2" showFirstColumn="0" showLastColumn="0" showRowStripes="1" showColumnStripes="0"/>
</table>
</file>

<file path=xl/tables/table4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14083EEC-C93A-477F-8FE8-4A970C246072}" name="Tabla421" displayName="Tabla421" ref="BC660:BC661" totalsRowShown="0" headerRowBorderDxfId="3128" tableBorderDxfId="3129" totalsRowBorderDxfId="3127">
  <autoFilter ref="BC660:BC661" xr:uid="{14083EEC-C93A-477F-8FE8-4A970C246072}"/>
  <tableColumns count="1">
    <tableColumn id="1" xr3:uid="{E4EFB8EF-24AA-4C96-B719-A9130E0B44CA}" name="Tipo_3.4.A_Estrategias_de_publicidad_ATL_Material" dataDxfId="3126"/>
  </tableColumns>
  <tableStyleInfo name="TableStyleLight2" showFirstColumn="0" showLastColumn="0" showRowStripes="1" showColumnStripes="0"/>
</table>
</file>

<file path=xl/tables/table4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2FDE4FA4-03CC-4121-AC37-CB2294802CC1}" name="Tabla422" displayName="Tabla422" ref="BD660:BD661" totalsRowShown="0" headerRowBorderDxfId="3124" tableBorderDxfId="3125" totalsRowBorderDxfId="3123">
  <autoFilter ref="BD660:BD661" xr:uid="{2FDE4FA4-03CC-4121-AC37-CB2294802CC1}"/>
  <tableColumns count="1">
    <tableColumn id="1" xr3:uid="{F0B2DE99-05D7-42A1-B0A0-79A915BA0F8B}" name="Tipo_3.4.B_Estrategias_de_publicidad_y_promoción_BTL_Material" dataDxfId="3122"/>
  </tableColumns>
  <tableStyleInfo name="TableStyleLight2" showFirstColumn="0" showLastColumn="0" showRowStripes="1" showColumnStripes="0"/>
</table>
</file>

<file path=xl/tables/table4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0FE21895-9A0A-428D-90AB-2326385A810E}" name="Tabla423" displayName="Tabla423" ref="BE660:BE663" totalsRowShown="0" headerRowBorderDxfId="3120" tableBorderDxfId="3121" totalsRowBorderDxfId="3119">
  <autoFilter ref="BE660:BE663" xr:uid="{0FE21895-9A0A-428D-90AB-2326385A810E}"/>
  <tableColumns count="1">
    <tableColumn id="1" xr3:uid="{5AEAB341-DA0D-4281-98F4-CD6C301C4B5F}" name="Tipo_3.4.C_Misiones_comerciales_Material" dataDxfId="3118"/>
  </tableColumns>
  <tableStyleInfo name="TableStyleLight2" showFirstColumn="0" showLastColumn="0" showRowStripes="1" showColumnStripes="0"/>
</table>
</file>

<file path=xl/tables/table4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4" xr:uid="{5329B619-4608-4A9F-A777-F3F3E5D06206}" name="Tabla424" displayName="Tabla424" ref="BF660:BF661" totalsRowShown="0" headerRowBorderDxfId="3116" tableBorderDxfId="3117" totalsRowBorderDxfId="3115">
  <autoFilter ref="BF660:BF661" xr:uid="{5329B619-4608-4A9F-A777-F3F3E5D06206}"/>
  <tableColumns count="1">
    <tableColumn id="1" xr3:uid="{3C38C014-BA25-4D02-ACFB-D1D28C7F3328}" name="Tipo_3.4.D_Viajes_de_familiarización_Material" dataDxfId="3114"/>
  </tableColumns>
  <tableStyleInfo name="TableStyleLight2" showFirstColumn="0" showLastColumn="0" showRowStripes="1" showColumnStripes="0"/>
</table>
</file>

<file path=xl/tables/table4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 xr:uid="{E55A9580-B356-4E7C-A322-DBE7E457EC3A}" name="Tabla425" displayName="Tabla425" ref="BG660:BG666" totalsRowShown="0" headerRowBorderDxfId="3112" tableBorderDxfId="3113" totalsRowBorderDxfId="3111">
  <autoFilter ref="BG660:BG666" xr:uid="{E55A9580-B356-4E7C-A322-DBE7E457EC3A}"/>
  <tableColumns count="1">
    <tableColumn id="1" xr3:uid="{105B0FCD-F102-488F-B91E-BF2DEAD30492}" name="Tipo_3.4.E_Diseño_y_producción_de_material_promocional_o_POP_Material" dataDxfId="3110"/>
  </tableColumns>
  <tableStyleInfo name="TableStyleLight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D97BC8F-1D1D-4357-BB22-CC0C2DA0306C}" name="Tabla_Corporación_de_turismo_o_fondo_mixto_regional_de_turismo_Categoría_1.1_Planificación_y_gestión_del_turismo" displayName="Tabla_Corporación_de_turismo_o_fondo_mixto_regional_de_turismo_Categoría_1.1_Planificación_y_gestión_del_turismo" ref="G206:G207" totalsRowShown="0" dataDxfId="4430">
  <autoFilter ref="G206:G207" xr:uid="{5D97BC8F-1D1D-4357-BB22-CC0C2DA0306C}"/>
  <tableColumns count="1">
    <tableColumn id="1" xr3:uid="{E6751730-7F69-4763-91D2-F1307348CFDC}" name="Corporación_de_turismo_o_fondo_mixto_regional_de_turismo_Categoría_1.1_Planificación_y_gestión_del_turismo" dataDxfId="4429"/>
  </tableColumns>
  <tableStyleInfo name="TableStyleLight2" showFirstColumn="0" showLastColumn="0" showRowStripes="1" showColumnStripes="0"/>
</table>
</file>

<file path=xl/tables/table4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CBACCE64-A6F5-494D-A305-889E73BF7225}" name="Tabla426" displayName="Tabla426" ref="BH660:BH661" totalsRowShown="0" headerRowBorderDxfId="3108" tableBorderDxfId="3109" totalsRowBorderDxfId="3107">
  <autoFilter ref="BH660:BH661" xr:uid="{CBACCE64-A6F5-494D-A305-889E73BF7225}"/>
  <tableColumns count="1">
    <tableColumn id="1" xr3:uid="{0089C708-897E-48B2-8F51-0A1766ABCE50}" name="Tipo_3.5.A_Participación_en_eventos_internacionales_de_interés_para_Colombia_Material" dataDxfId="3106"/>
  </tableColumns>
  <tableStyleInfo name="TableStyleLight2" showFirstColumn="0" showLastColumn="0" showRowStripes="1" showColumnStripes="0"/>
</table>
</file>

<file path=xl/tables/table4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DB022829-019E-47AD-8655-FD58200421C6}" name="Tabla427" displayName="Tabla427" ref="BI660:BI664" totalsRowShown="0" headerRowBorderDxfId="3104" tableBorderDxfId="3105" totalsRowBorderDxfId="3103">
  <autoFilter ref="BI660:BI664" xr:uid="{DB022829-019E-47AD-8655-FD58200421C6}"/>
  <tableColumns count="1">
    <tableColumn id="1" xr3:uid="{C08F97C8-4121-4D9A-8714-8A492D284675}" name="Tipo_3.5.B_Eventos_para_la_promoción_de_atractivos_productos_rutas_experiencias_y_o_destinos_turísticos_Material" dataDxfId="3102"/>
  </tableColumns>
  <tableStyleInfo name="TableStyleLight2" showFirstColumn="0" showLastColumn="0" showRowStripes="1" showColumnStripes="0"/>
</table>
</file>

<file path=xl/tables/table4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8" xr:uid="{B0A85C18-48E6-42EB-BEE0-9EA68C1B7A34}" name="Tabla428" displayName="Tabla428" ref="BJ660:BJ661" totalsRowShown="0" headerRowBorderDxfId="3100" tableBorderDxfId="3101" totalsRowBorderDxfId="3099">
  <autoFilter ref="BJ660:BJ661" xr:uid="{B0A85C18-48E6-42EB-BEE0-9EA68C1B7A34}"/>
  <tableColumns count="1">
    <tableColumn id="1" xr3:uid="{3C632A00-D5C7-4DD9-A987-668044EFC3A1}" name="Tipo_3.5.C_Participación_en_eventos_Material" dataDxfId="3098"/>
  </tableColumns>
  <tableStyleInfo name="TableStyleLight2" showFirstColumn="0" showLastColumn="0" showRowStripes="1" showColumnStripes="0"/>
</table>
</file>

<file path=xl/tables/table4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 xr:uid="{BE290D7B-D671-47FF-A189-1C7FE366E70D}" name="Tabla429" displayName="Tabla429" ref="BK660:BK661" totalsRowShown="0" headerRowBorderDxfId="3096" tableBorderDxfId="3097" totalsRowBorderDxfId="3095">
  <autoFilter ref="BK660:BK661" xr:uid="{BE290D7B-D671-47FF-A189-1C7FE366E70D}"/>
  <tableColumns count="1">
    <tableColumn id="1" xr3:uid="{58AA002E-8153-4465-893D-8681FEAA277B}" name="Tipo_3.5.D_Estrategias_de_publicidad_y_promoción_ATL_Material" dataDxfId="3094"/>
  </tableColumns>
  <tableStyleInfo name="TableStyleLight2" showFirstColumn="0" showLastColumn="0" showRowStripes="1" showColumnStripes="0"/>
</table>
</file>

<file path=xl/tables/table4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0" xr:uid="{CAE0274B-F9E8-46AB-BC20-263280E0AA09}" name="Tabla430" displayName="Tabla430" ref="BL660:BL661" totalsRowShown="0" headerRowBorderDxfId="3092" tableBorderDxfId="3093" totalsRowBorderDxfId="3091">
  <autoFilter ref="BL660:BL661" xr:uid="{CAE0274B-F9E8-46AB-BC20-263280E0AA09}"/>
  <tableColumns count="1">
    <tableColumn id="1" xr3:uid="{176C089A-E751-4A0E-989F-F68F99F1E3D5}" name="Tipo_3.5.E_Estrategias_de_publicidad_y_promoción_BTL_Material" dataDxfId="3090"/>
  </tableColumns>
  <tableStyleInfo name="TableStyleLight2" showFirstColumn="0" showLastColumn="0" showRowStripes="1" showColumnStripes="0"/>
</table>
</file>

<file path=xl/tables/table4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 xr:uid="{42A6D454-CCA3-4518-B191-85BEC137FC57}" name="Tabla431" displayName="Tabla431" ref="BM660:BM661" totalsRowShown="0" headerRowBorderDxfId="3088" tableBorderDxfId="3089" totalsRowBorderDxfId="3087">
  <autoFilter ref="BM660:BM661" xr:uid="{42A6D454-CCA3-4518-B191-85BEC137FC57}"/>
  <tableColumns count="1">
    <tableColumn id="1" xr3:uid="{A3FACFF7-1B27-4DC5-B96F-B1C16F15954A}" name="Tipo_3.5.F_Viajes_de_familiarización_Material" dataDxfId="3086"/>
  </tableColumns>
  <tableStyleInfo name="TableStyleLight2" showFirstColumn="0" showLastColumn="0" showRowStripes="1" showColumnStripes="0"/>
</table>
</file>

<file path=xl/tables/table4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93050354-276B-457B-BDA4-0F7A0B8F866F}" name="Tabla432" displayName="Tabla432" ref="BN660:BN663" totalsRowShown="0" headerRowBorderDxfId="3084" tableBorderDxfId="3085" totalsRowBorderDxfId="3083">
  <autoFilter ref="BN660:BN663" xr:uid="{93050354-276B-457B-BDA4-0F7A0B8F866F}"/>
  <tableColumns count="1">
    <tableColumn id="1" xr3:uid="{078493D8-7EB0-4E52-B4F1-BFD0CFE4779F}" name="Tipo_3.5.G_Ruedas_de_negocio_misiones_comerciales_y_workshops_para_la_promoción_turística_Material" dataDxfId="3082"/>
  </tableColumns>
  <tableStyleInfo name="TableStyleLight2" showFirstColumn="0" showLastColumn="0" showRowStripes="1" showColumnStripes="0"/>
</table>
</file>

<file path=xl/tables/table4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56DF0FAA-AA7A-44F2-B4EE-CF596B4E8A5D}" name="Tabla433" displayName="Tabla433" ref="BO660:BO666" totalsRowShown="0" headerRowBorderDxfId="3080" tableBorderDxfId="3081" totalsRowBorderDxfId="3079">
  <autoFilter ref="BO660:BO666" xr:uid="{56DF0FAA-AA7A-44F2-B4EE-CF596B4E8A5D}"/>
  <tableColumns count="1">
    <tableColumn id="1" xr3:uid="{E57FEC61-7587-496C-A953-034773FDA9EF}" name="Tipo_3.5.H_Producción_de_material_promocional_o_POP_Material" dataDxfId="3078"/>
  </tableColumns>
  <tableStyleInfo name="TableStyleLight2" showFirstColumn="0" showLastColumn="0" showRowStripes="1" showColumnStripes="0"/>
</table>
</file>

<file path=xl/tables/table4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4" xr:uid="{49B8E7E3-9AFE-4FD4-931D-28FB79AE93E7}" name="Tabla434" displayName="Tabla434" ref="BP660:BP664" totalsRowShown="0" headerRowBorderDxfId="3076" tableBorderDxfId="3077" totalsRowBorderDxfId="3075">
  <autoFilter ref="BP660:BP664" xr:uid="{49B8E7E3-9AFE-4FD4-931D-28FB79AE93E7}"/>
  <tableColumns count="1">
    <tableColumn id="1" xr3:uid="{CC9E65F4-E331-410A-8D51-99A016EA1259}" name="Tipo_4.1.A_Estrategia_Nacional_de_Prevención_de_la_Explotación_Sexual_Comercial_de_Niñas_Niños_y_Adolescentes_ESCNNA_Material" dataDxfId="3074"/>
  </tableColumns>
  <tableStyleInfo name="TableStyleLight2" showFirstColumn="0" showLastColumn="0" showRowStripes="1" showColumnStripes="0"/>
</table>
</file>

<file path=xl/tables/table4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5" xr:uid="{0F2F12E8-FE2B-4DA2-AF73-F84E72515E14}" name="Tabla435" displayName="Tabla435" ref="BQ660:BQ664" totalsRowShown="0" headerRowBorderDxfId="3072" tableBorderDxfId="3073" totalsRowBorderDxfId="3071">
  <autoFilter ref="BQ660:BQ664" xr:uid="{0F2F12E8-FE2B-4DA2-AF73-F84E72515E14}"/>
  <tableColumns count="1">
    <tableColumn id="1" xr3:uid="{F9E3DBC4-E286-47E1-9D4C-EAC75B55C0A0}" name="Tipo_4.1.B_Estrategias_para_la_prevención_de_la_trata_de_personas_en_Colombia_Material" dataDxfId="3070"/>
  </tableColumns>
  <tableStyleInfo name="TableStyleLight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C045A43-BEF3-42F3-A62E-623329C897C4}" name="Tabla­_Corporación_de_turismo_o_fondo_mixto_regional_de_turismo_Categoría_1.3_Fortalecimiento_de_capacidades_humanas" displayName="Tabla­_Corporación_de_turismo_o_fondo_mixto_regional_de_turismo_Categoría_1.3_Fortalecimiento_de_capacidades_humanas" ref="G223:G226" totalsRowShown="0" headerRowDxfId="4428" dataDxfId="4427">
  <autoFilter ref="G223:G226" xr:uid="{7C045A43-BEF3-42F3-A62E-623329C897C4}"/>
  <tableColumns count="1">
    <tableColumn id="1" xr3:uid="{9DD6EE2A-B286-4E14-9A85-D17C8BE76A04}" name="Corporación_de_turismo_o_fondo_mixto_regional_de_turismo_Categoría_1.3_Fortalecimiento_de_capacidades_humanas" dataDxfId="4426"/>
  </tableColumns>
  <tableStyleInfo name="TableStyleLight2" showFirstColumn="0" showLastColumn="0" showRowStripes="1" showColumnStripes="0"/>
</table>
</file>

<file path=xl/tables/table4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DFBACD47-3F15-4B53-8E1B-3EF7E625A9BD}" name="Tabla436" displayName="Tabla436" ref="BR660:BR664" totalsRowShown="0" headerRowBorderDxfId="3068" tableBorderDxfId="3069" totalsRowBorderDxfId="3067">
  <autoFilter ref="BR660:BR664" xr:uid="{DFBACD47-3F15-4B53-8E1B-3EF7E625A9BD}"/>
  <tableColumns count="1">
    <tableColumn id="1" xr3:uid="{51A67332-2760-4779-8AF5-A1FFC0F2FA9D}" name="Tipo_4.1.C_Prevención_del_consumo_de_sustancias_psicoactivas_y_el_microtráfico_en_las_zonas_de_desarrollo_turístico_Material" dataDxfId="3066"/>
  </tableColumns>
  <tableStyleInfo name="TableStyleLight2" showFirstColumn="0" showLastColumn="0" showRowStripes="1" showColumnStripes="0"/>
</table>
</file>

<file path=xl/tables/table4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2123320F-4287-437D-9176-5496C27369C8}" name="Tabla437" displayName="Tabla437" ref="BS660:BS664" totalsRowShown="0" headerRowBorderDxfId="3064" tableBorderDxfId="3065" totalsRowBorderDxfId="3063">
  <autoFilter ref="BS660:BS664" xr:uid="{2123320F-4287-437D-9176-5496C27369C8}"/>
  <tableColumns count="1">
    <tableColumn id="1" xr3:uid="{CBF8F0DE-A4A9-4AE0-AE4B-0D526FB29B0A}" name="Tipo_4.1.D_Proyectos_relacionados_con_la_implementación_de_programas_de_seguridad_turística_y_la_protección_de_los_derechos_y_deberes_de_los_turistas_y_prestadores_de_servicios_turísticos_Material" dataDxfId="3062"/>
  </tableColumns>
  <tableStyleInfo name="TableStyleLight2" showFirstColumn="0" showLastColumn="0" showRowStripes="1" showColumnStripes="0"/>
</table>
</file>

<file path=xl/tables/table4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8A28152B-6336-45B6-898C-5F4225B03D51}" name="Tabla438" displayName="Tabla438" ref="BT660:BT664" totalsRowShown="0" headerRowBorderDxfId="3060" tableBorderDxfId="3061" totalsRowBorderDxfId="3059">
  <autoFilter ref="BT660:BT664" xr:uid="{8A28152B-6336-45B6-898C-5F4225B03D51}"/>
  <tableColumns count="1">
    <tableColumn id="1" xr3:uid="{0DE0B208-8BFF-4564-9E0B-FAA289BE93E1}" name="Tipo_4.1.E_Estrategias_que_promuevan_el_turismo_sostenible_Material" dataDxfId="3058"/>
  </tableColumns>
  <tableStyleInfo name="TableStyleLight2" showFirstColumn="0" showLastColumn="0" showRowStripes="1" showColumnStripes="0"/>
</table>
</file>

<file path=xl/tables/table4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71985C85-BFAE-4C9C-9339-4CDB12290175}" name="Tabla439" displayName="Tabla439" ref="BU660:BU664" totalsRowShown="0" headerRowBorderDxfId="3056" tableBorderDxfId="3057" totalsRowBorderDxfId="3055">
  <autoFilter ref="BU660:BU664" xr:uid="{71985C85-BFAE-4C9C-9339-4CDB12290175}"/>
  <tableColumns count="1">
    <tableColumn id="1" xr3:uid="{0731355B-068C-4C2F-879B-4F05DAB98716}" name="Tipo_4.1.F_Protección_del_bienestar_animal_Material" dataDxfId="3054"/>
  </tableColumns>
  <tableStyleInfo name="TableStyleLight2" showFirstColumn="0" showLastColumn="0" showRowStripes="1" showColumnStripes="0"/>
</table>
</file>

<file path=xl/tables/table4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797A7EF7-35B7-4119-8BBF-35E965CEFEEC}" name="Tabla440" displayName="Tabla440" ref="BV660:BV664" totalsRowShown="0" headerRowBorderDxfId="3052" tableBorderDxfId="3053" totalsRowBorderDxfId="3051">
  <autoFilter ref="BV660:BV664" xr:uid="{797A7EF7-35B7-4119-8BBF-35E965CEFEEC}"/>
  <tableColumns count="1">
    <tableColumn id="1" xr3:uid="{774225D8-4DB3-4DA5-9261-D334A744D1A8}" name="Tipo_4.1.G_Prevención_del_tráfico_de_flora_y_fauna_Material" dataDxfId="3050"/>
  </tableColumns>
  <tableStyleInfo name="TableStyleLight2" showFirstColumn="0" showLastColumn="0" showRowStripes="1" showColumnStripes="0"/>
</table>
</file>

<file path=xl/tables/table4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E393398A-1287-4044-9B04-48CC8EE213B9}" name="Tabla441" displayName="Tabla441" ref="BW660:BW664" totalsRowShown="0" headerRowBorderDxfId="3048" tableBorderDxfId="3049" totalsRowBorderDxfId="3047">
  <autoFilter ref="BW660:BW664" xr:uid="{E393398A-1287-4044-9B04-48CC8EE213B9}"/>
  <tableColumns count="1">
    <tableColumn id="1" xr3:uid="{889DA2D5-4F7C-4AB6-A2DC-2DDA11132168}" name="Tipo_4.1.H_Proyectos_que_promuevan_prácticas_de_comercio_justo_Material" dataDxfId="3046"/>
  </tableColumns>
  <tableStyleInfo name="TableStyleLight2" showFirstColumn="0" showLastColumn="0" showRowStripes="1" showColumnStripes="0"/>
</table>
</file>

<file path=xl/tables/table4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4D9F3DDE-596B-4A20-B322-BBBED76C8600}" name="Tabla442" displayName="Tabla442" ref="BX660:BX664" totalsRowShown="0" headerRowBorderDxfId="3044" tableBorderDxfId="3045" totalsRowBorderDxfId="3043">
  <autoFilter ref="BX660:BX664" xr:uid="{4D9F3DDE-596B-4A20-B322-BBBED76C8600}"/>
  <tableColumns count="1">
    <tableColumn id="1" xr3:uid="{1EE26939-5206-4F4F-95DE-4F99CF1145AA}" name="Tipo_4.1.I_Protección_del_Patrimonio_Cultural_Material" dataDxfId="3042"/>
  </tableColumns>
  <tableStyleInfo name="TableStyleLight2" showFirstColumn="0" showLastColumn="0" showRowStripes="1" showColumnStripes="0"/>
</table>
</file>

<file path=xl/tables/table4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F59CABB7-F176-4B73-9A63-F2E50F89A581}" name="Tabla443" displayName="Tabla443" ref="BY660:BY664" totalsRowShown="0" headerRowBorderDxfId="3040" tableBorderDxfId="3041" totalsRowBorderDxfId="3039">
  <autoFilter ref="BY660:BY664" xr:uid="{F59CABB7-F176-4B73-9A63-F2E50F89A581}"/>
  <tableColumns count="1">
    <tableColumn id="1" xr3:uid="{D8EDEF01-1F3C-4838-AE38-19A5FAB02EAD}" name="Tipo_4.1.I_Otro_tipo_de_proyectos_que_mitiguen_efectos_negativos_y_promuevan_el_desarrollo_responsable_del_turismo_Material" dataDxfId="3038"/>
  </tableColumns>
  <tableStyleInfo name="TableStyleLight2" showFirstColumn="0" showLastColumn="0" showRowStripes="1" showColumnStripes="0"/>
</table>
</file>

<file path=xl/tables/table4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B6155F62-010D-4D8C-A7E0-45D4404872B3}" name="Tabla444" displayName="Tabla444" ref="BZ660:BZ664" totalsRowShown="0" headerRowBorderDxfId="3036" tableBorderDxfId="3037" totalsRowBorderDxfId="3035">
  <autoFilter ref="BZ660:BZ664" xr:uid="{B6155F62-010D-4D8C-A7E0-45D4404872B3}"/>
  <tableColumns count="1">
    <tableColumn id="1" xr3:uid="{1539741E-8BD2-4497-A6B3-6CD048E8CB59}" name="Tipo_4.2.A__Operación_de_programas_que_faciliten_la_realización_de_actividades_turísticas_a_grupos_poblacionales_específicos_entre_ellos_el_programa_de_Tarjeta_Joven_y_Mi_primer_viaje_Material" dataDxfId="3034"/>
  </tableColumns>
  <tableStyleInfo name="TableStyleLight2" showFirstColumn="0" showLastColumn="0" showRowStripes="1" showColumnStripes="0"/>
</table>
</file>

<file path=xl/tables/table4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901F9D39-C23C-418B-A68C-A19E401DE0D4}" name="Tabla445" displayName="Tabla445" ref="CA660:CA664" totalsRowShown="0" headerRowBorderDxfId="3032" tableBorderDxfId="3033" totalsRowBorderDxfId="3031">
  <autoFilter ref="CA660:CA664" xr:uid="{901F9D39-C23C-418B-A68C-A19E401DE0D4}"/>
  <tableColumns count="1">
    <tableColumn id="1" xr3:uid="{6174BDAD-2996-4974-835A-45C34C4A7E04}" name="Tipo_4.2.B_Estímulos_para_actores_de_la_economía_popular_relacionados_con_la_cadena_de_valor_del_turismo_Material" dataDxfId="3030"/>
  </tableColumns>
  <tableStyleInfo name="TableStyleLight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A796BC-0488-4C6C-BD93-621B3A38FE99}" name="Tabla_Línea_2_Infraestructura_Turística" displayName="Tabla_Línea_2_Infraestructura_Turística" ref="F194:F200" totalsRowShown="0" headerRowDxfId="4425" dataDxfId="4424">
  <autoFilter ref="F194:F200" xr:uid="{4EA796BC-0488-4C6C-BD93-621B3A38FE99}"/>
  <tableColumns count="1">
    <tableColumn id="1" xr3:uid="{D7A7847B-5F61-4908-BE26-1530A5CD2618}" name="Línea_2_Infraestructura_Turística" dataDxfId="4423"/>
  </tableColumns>
  <tableStyleInfo name="TableStyleLight2" showFirstColumn="0" showLastColumn="0" showRowStripes="1" showColumnStripes="0"/>
</table>
</file>

<file path=xl/tables/table4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C33C841A-A5D7-46CE-A3B1-FF98677A5D3C}" name="Tabla446" displayName="Tabla446" ref="CB660:CB664" totalsRowShown="0" headerRowBorderDxfId="3028" tableBorderDxfId="3029" totalsRowBorderDxfId="3027">
  <autoFilter ref="CB660:CB664" xr:uid="{C33C841A-A5D7-46CE-A3B1-FF98677A5D3C}"/>
  <tableColumns count="1">
    <tableColumn id="1" xr3:uid="{12702137-4341-4905-AE14-43EF7C8D26B0}" name="Tipo_4.2.C_Proyectos_orientados_a_la_promoción_del_turismo_accesible_en_destinos_y_atractivos_turísticos_Material" dataDxfId="3026"/>
  </tableColumns>
  <tableStyleInfo name="TableStyleLight2" showFirstColumn="0" showLastColumn="0" showRowStripes="1" showColumnStripes="0"/>
</table>
</file>

<file path=xl/tables/table4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F30A9793-9FA8-4049-9119-CDF7099BC97B}" name="Tabla447" displayName="Tabla447" ref="CC660:CC664" totalsRowShown="0" headerRowBorderDxfId="3024" tableBorderDxfId="3025" totalsRowBorderDxfId="3023">
  <autoFilter ref="CC660:CC664" xr:uid="{F30A9793-9FA8-4049-9119-CDF7099BC97B}"/>
  <tableColumns count="1">
    <tableColumn id="1" xr3:uid="{E5478E73-CAAF-4AC3-B8F3-B7D7AAD776A5}" name="Tipo_4.2.D_Estrategias_de_promoción_para_el_desarrollo_del_turismo_social_en_Colombia_Material" dataDxfId="3022"/>
  </tableColumns>
  <tableStyleInfo name="TableStyleLight2" showFirstColumn="0" showLastColumn="0" showRowStripes="1" showColumnStripes="0"/>
</table>
</file>

<file path=xl/tables/table4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EFAF8D94-6CDF-49F3-A032-69574B28C34E}" name="Tabla448" displayName="Tabla448" ref="CD660:CD661" totalsRowShown="0" headerRowBorderDxfId="3020" tableBorderDxfId="3021" totalsRowBorderDxfId="3019">
  <autoFilter ref="CD660:CD661" xr:uid="{EFAF8D94-6CDF-49F3-A032-69574B28C34E}"/>
  <tableColumns count="1">
    <tableColumn id="1" xr3:uid="{40F2BD97-1440-4D12-8F0A-DC9863730523}" name="Tipo_5.1.A_Financiación_de_programas_de_mitigación_de_impacto_de_situaciones_de_emergencia_Material" dataDxfId="3018"/>
  </tableColumns>
  <tableStyleInfo name="TableStyleLight2" showFirstColumn="0" showLastColumn="0" showRowStripes="1" showColumnStripes="0"/>
</table>
</file>

<file path=xl/tables/table4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14BDF5D5-0AF5-413D-9AFB-EF10714B12DC}" name="Tabla449" displayName="Tabla449" ref="F669:F670" totalsRowShown="0" headerRowBorderDxfId="3016" tableBorderDxfId="3017" totalsRowBorderDxfId="3015">
  <autoFilter ref="F669:F670" xr:uid="{14BDF5D5-0AF5-413D-9AFB-EF10714B12DC}"/>
  <tableColumns count="1">
    <tableColumn id="1" xr3:uid="{A6C2F1AC-596C-4653-94A4-CB0D7D4ECEC5}" name="Tipo_1.1.A_Levantamiento_o_actualización_de_inventarios_de_atractivos_turísticos_Publicidad" dataDxfId="3014"/>
  </tableColumns>
  <tableStyleInfo name="TableStyleLight2" showFirstColumn="0" showLastColumn="0" showRowStripes="1" showColumnStripes="0"/>
</table>
</file>

<file path=xl/tables/table4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48E2E961-568D-45E0-9347-C489C5D6DE6D}" name="Tabla450" displayName="Tabla450" ref="G669:G670" totalsRowShown="0" headerRowBorderDxfId="3012" tableBorderDxfId="3013" totalsRowBorderDxfId="3011">
  <autoFilter ref="G669:G670" xr:uid="{48E2E961-568D-45E0-9347-C489C5D6DE6D}"/>
  <tableColumns count="1">
    <tableColumn id="1" xr3:uid="{B7629F62-BDD9-4184-9EFE-20968513607F}" name="Tipo_1.1.B_Diseño_de_metodologías_para_la_planificación_y_la_gestión_del_turismo_Publicidad" dataDxfId="3010"/>
  </tableColumns>
  <tableStyleInfo name="TableStyleLight2" showFirstColumn="0" showLastColumn="0" showRowStripes="1" showColumnStripes="0"/>
</table>
</file>

<file path=xl/tables/table4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1F53A8AD-18B6-49D2-86CC-65A6C48E88EF}" name="Tabla451" displayName="Tabla451" ref="H669:H670" totalsRowShown="0" headerRowBorderDxfId="3008" tableBorderDxfId="3009" totalsRowBorderDxfId="3007">
  <autoFilter ref="H669:H670" xr:uid="{1F53A8AD-18B6-49D2-86CC-65A6C48E88EF}"/>
  <tableColumns count="1">
    <tableColumn id="1" xr3:uid="{A6AE1105-854F-4DC5-9066-AB35DE61B841}" name="Tipo_1.1.C_Implementación_de_metodologías_para_la_planificación_y_la_gestión_del_turismo_en_los_territorios_del_país_Publicidad" dataDxfId="3006"/>
  </tableColumns>
  <tableStyleInfo name="TableStyleLight2" showFirstColumn="0" showLastColumn="0" showRowStripes="1" showColumnStripes="0"/>
</table>
</file>

<file path=xl/tables/table4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3E43763A-B676-46DD-85BA-5A64AE21245D}" name="Tabla452" displayName="Tabla452" ref="I669:I670" totalsRowShown="0" headerRowBorderDxfId="3004" tableBorderDxfId="3005" totalsRowBorderDxfId="3003">
  <autoFilter ref="I669:I670" xr:uid="{3E43763A-B676-46DD-85BA-5A64AE21245D}"/>
  <tableColumns count="1">
    <tableColumn id="1" xr3:uid="{B58FDE0C-055F-49F6-93AC-161210FFD3EA}" name="Tipo_1.1.D_Fortalecimientos_de_los_esquemas_de_gobernanza_territoriales_Publicidad" dataDxfId="3002"/>
  </tableColumns>
  <tableStyleInfo name="TableStyleLight2" showFirstColumn="0" showLastColumn="0" showRowStripes="1" showColumnStripes="0"/>
</table>
</file>

<file path=xl/tables/table4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BC255D5A-1725-43EA-856E-41662A9C12E2}" name="Tabla453" displayName="Tabla453" ref="J669:J670" totalsRowShown="0" headerRowBorderDxfId="3000" tableBorderDxfId="3001" totalsRowBorderDxfId="2999">
  <autoFilter ref="J669:J670" xr:uid="{BC255D5A-1725-43EA-856E-41662A9C12E2}"/>
  <tableColumns count="1">
    <tableColumn id="1" xr3:uid="{876BEBB2-42FD-4166-BCF0-853C719BD008}" name="Tipo_1.2.A_Análisis_de_oferta_y_demanda_para_el_diseño_de_productos_y_actividades_turísticas_Publicidad" dataDxfId="2998"/>
  </tableColumns>
  <tableStyleInfo name="TableStyleLight2" showFirstColumn="0" showLastColumn="0" showRowStripes="1" showColumnStripes="0"/>
</table>
</file>

<file path=xl/tables/table4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87469138-275A-483A-82A8-5C2F040206A1}" name="Tabla454" displayName="Tabla454" ref="K669:K670" totalsRowShown="0" headerRowBorderDxfId="2996" tableBorderDxfId="2997" totalsRowBorderDxfId="2995">
  <autoFilter ref="K669:K670" xr:uid="{87469138-275A-483A-82A8-5C2F040206A1}"/>
  <tableColumns count="1">
    <tableColumn id="1" xr3:uid="{7832FA48-085D-4252-B4CE-53384B2A31D3}" name="Tipo_1.2.B_Diseño_e_implementación_de_productos_turísticos_Publicidad" dataDxfId="2994"/>
  </tableColumns>
  <tableStyleInfo name="TableStyleLight2" showFirstColumn="0" showLastColumn="0" showRowStripes="1" showColumnStripes="0"/>
</table>
</file>

<file path=xl/tables/table4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6075FED6-308B-483C-BFE5-5EA6AD08178D}" name="Tabla455" displayName="Tabla455" ref="L669:L670" totalsRowShown="0" headerRowBorderDxfId="2992" tableBorderDxfId="2993" totalsRowBorderDxfId="2991">
  <autoFilter ref="L669:L670" xr:uid="{6075FED6-308B-483C-BFE5-5EA6AD08178D}"/>
  <tableColumns count="1">
    <tableColumn id="1" xr3:uid="{DBC5F340-43F6-456F-AF46-F632E9BB162F}" name="Tipo_1.2.C_Diseño_e_implementación_de_actividades_turísticas_Publicidad" dataDxfId="2990"/>
  </tableColumns>
  <tableStyleInfo name="TableStyleLight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2E99A3-58FB-4B4E-B3D7-93D99354C7EC}" name="Tabla_Línea_3_Fortalecimiento_de_la_Promoción_y_el_Mercadeo_Turístico" displayName="Tabla_Línea_3_Fortalecimiento_de_la_Promoción_y_el_Mercadeo_Turístico" ref="G194:G199" totalsRowShown="0" headerRowDxfId="4422" dataDxfId="4421">
  <autoFilter ref="G194:G199" xr:uid="{272E99A3-58FB-4B4E-B3D7-93D99354C7EC}"/>
  <tableColumns count="1">
    <tableColumn id="1" xr3:uid="{DAEEE17A-D598-4C35-A1D3-2D16FCD296B4}" name="Línea_3_Fortalecimiento_de_la_Promoción_y_el_Mercadeo_Turístico" dataDxfId="4420"/>
  </tableColumns>
  <tableStyleInfo name="TableStyleLight2" showFirstColumn="0" showLastColumn="0" showRowStripes="1" showColumnStripes="0"/>
</table>
</file>

<file path=xl/tables/table4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AAF00357-EB8F-42DC-89D4-CB1AE91987B4}" name="Tabla456" displayName="Tabla456" ref="M669:M670" totalsRowShown="0" headerRowBorderDxfId="2988" tableBorderDxfId="2989" totalsRowBorderDxfId="2987">
  <autoFilter ref="M669:M670" xr:uid="{AAF00357-EB8F-42DC-89D4-CB1AE91987B4}"/>
  <tableColumns count="1">
    <tableColumn id="1" xr3:uid="{32ADD7BE-5CB3-4F4F-BC12-77501055EEDC}" name="Tipo_1.3.A_Formación_capacitación_y_sensibilización_en_turismo_Publicidad" dataDxfId="2986"/>
  </tableColumns>
  <tableStyleInfo name="TableStyleLight2" showFirstColumn="0" showLastColumn="0" showRowStripes="1" showColumnStripes="0"/>
</table>
</file>

<file path=xl/tables/table4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F458E882-62C4-4027-81AE-56A9E87C1145}" name="Tabla457" displayName="Tabla457" ref="N669:N670" totalsRowShown="0" headerRowBorderDxfId="2984" tableBorderDxfId="2985" totalsRowBorderDxfId="2983">
  <autoFilter ref="N669:N670" xr:uid="{F458E882-62C4-4027-81AE-56A9E87C1145}"/>
  <tableColumns count="1">
    <tableColumn id="1" xr3:uid="{DC008F03-5D92-4031-99E6-757464CFB480}" name="Tipo_1.3.B_Estudios_técnicos_para_la_cualificación_del_capital_humano_en_el_sector_turístico_Publicidad" dataDxfId="2982"/>
  </tableColumns>
  <tableStyleInfo name="TableStyleLight2" showFirstColumn="0" showLastColumn="0" showRowStripes="1" showColumnStripes="0"/>
</table>
</file>

<file path=xl/tables/table4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6C427074-4261-4074-BB88-4A9FF8212438}" name="Tabla458" displayName="Tabla458" ref="O669:O670" totalsRowShown="0" headerRowBorderDxfId="2980" tableBorderDxfId="2981" totalsRowBorderDxfId="2979">
  <autoFilter ref="O669:O670" xr:uid="{6C427074-4261-4074-BB88-4A9FF8212438}"/>
  <tableColumns count="1">
    <tableColumn id="1" xr3:uid="{B31FDBEA-D86B-4BD6-BF8A-E493BD248BD1}" name="Tipo_1.3.C_Generación_y_gestión_del_conocimiento_en_turismo_Publicidad" dataDxfId="2978"/>
  </tableColumns>
  <tableStyleInfo name="TableStyleLight2" showFirstColumn="0" showLastColumn="0" showRowStripes="1" showColumnStripes="0"/>
</table>
</file>

<file path=xl/tables/table4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1C429BBE-B20A-4B48-9489-25342DA6A460}" name="Tabla459" displayName="Tabla459" ref="P669:P670" totalsRowShown="0" headerRowBorderDxfId="2976" tableBorderDxfId="2977" totalsRowBorderDxfId="2975">
  <autoFilter ref="P669:P670" xr:uid="{1C429BBE-B20A-4B48-9489-25342DA6A460}"/>
  <tableColumns count="1">
    <tableColumn id="1" xr3:uid="{62D53E7D-7CF0-4BC9-A73F-8A52F0A8E78B}" name="Tipo_1.3.D_Realización_de_eventos_académicos_con_temáticas_de_turismo_Publicidad" dataDxfId="2974"/>
  </tableColumns>
  <tableStyleInfo name="TableStyleLight2" showFirstColumn="0" showLastColumn="0" showRowStripes="1" showColumnStripes="0"/>
</table>
</file>

<file path=xl/tables/table4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0ED3194A-2FBA-4E71-ADFF-FA9FA0C9A6B8}" name="Tabla460" displayName="Tabla460" ref="Q669:Q670" totalsRowShown="0" headerRowBorderDxfId="2972" tableBorderDxfId="2973" totalsRowBorderDxfId="2971">
  <autoFilter ref="Q669:Q670" xr:uid="{0ED3194A-2FBA-4E71-ADFF-FA9FA0C9A6B8}"/>
  <tableColumns count="1">
    <tableColumn id="1" xr3:uid="{D3588E95-4179-46D2-AD48-2CE98CB0E41F}" name="Tipo_1.3.E_Jornadas_de_intercambio_de_experiencias_y_lecciones_aprendidas_Publicidad" dataDxfId="2970"/>
  </tableColumns>
  <tableStyleInfo name="TableStyleLight2" showFirstColumn="0" showLastColumn="0" showRowStripes="1" showColumnStripes="0"/>
</table>
</file>

<file path=xl/tables/table4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7AFF8B81-E2DC-4EBD-8602-BC517784CC6D}" name="Tabla461" displayName="Tabla461" ref="R669:R670" totalsRowShown="0" headerRowBorderDxfId="2968" tableBorderDxfId="2969" totalsRowBorderDxfId="2967">
  <autoFilter ref="R669:R670" xr:uid="{7AFF8B81-E2DC-4EBD-8602-BC517784CC6D}"/>
  <tableColumns count="1">
    <tableColumn id="1" xr3:uid="{FA6F5CDD-BB8A-4D16-AE36-44FDAEE4D426}" name="Tipo_1.4.A_Acompañamiento_y_apoyo_técnico_y_financiero_para_mejorar_la_productividad_del_sector_turístico_Publicidad" dataDxfId="2966"/>
  </tableColumns>
  <tableStyleInfo name="TableStyleLight2" showFirstColumn="0" showLastColumn="0" showRowStripes="1" showColumnStripes="0"/>
</table>
</file>

<file path=xl/tables/table4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F3FD82BF-7EFE-4822-BA1A-C30D6E505F8C}" name="Tabla462" displayName="Tabla462" ref="S669:S670" totalsRowShown="0" headerRowBorderDxfId="2964" tableBorderDxfId="2965" totalsRowBorderDxfId="2963">
  <autoFilter ref="S669:S670" xr:uid="{F3FD82BF-7EFE-4822-BA1A-C30D6E505F8C}"/>
  <tableColumns count="1">
    <tableColumn id="1" xr3:uid="{553FEE83-15FF-4B35-8104-3BAEDE99B9E9}" name="Tipo_1.4.B_Fortalecimiento_de_la_economía_popular_y_comunitaria_del_turismo_Publicidad" dataDxfId="2962"/>
  </tableColumns>
  <tableStyleInfo name="TableStyleLight2" showFirstColumn="0" showLastColumn="0" showRowStripes="1" showColumnStripes="0"/>
</table>
</file>

<file path=xl/tables/table4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0E54A0E0-2390-4DA4-9489-A14282BAF344}" name="Tabla463" displayName="Tabla463" ref="T669:T670" totalsRowShown="0" headerRowBorderDxfId="2960" tableBorderDxfId="2961" totalsRowBorderDxfId="2959">
  <autoFilter ref="T669:T670" xr:uid="{0E54A0E0-2390-4DA4-9489-A14282BAF344}"/>
  <tableColumns count="1">
    <tableColumn id="1" xr3:uid="{30EA726B-894A-47AF-A69F-C5C8493DBCF0}" name="Tipo_1.4.C_Encadenamiento_productivo_Publicidad" dataDxfId="2958"/>
  </tableColumns>
  <tableStyleInfo name="TableStyleLight2" showFirstColumn="0" showLastColumn="0" showRowStripes="1" showColumnStripes="0"/>
</table>
</file>

<file path=xl/tables/table4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C25AB3A8-9060-4D17-9467-99DFB91D9A87}" name="Tabla464" displayName="Tabla464" ref="U669:U671" totalsRowShown="0" headerRowBorderDxfId="2956" tableBorderDxfId="2957" totalsRowBorderDxfId="2955">
  <autoFilter ref="U669:U671" xr:uid="{C25AB3A8-9060-4D17-9467-99DFB91D9A87}"/>
  <tableColumns count="1">
    <tableColumn id="1" xr3:uid="{40050835-1D46-4892-8F28-C83B6D739FF4}" name="Tipo_1.4.D_Esquemas_de_financiamiento_con_tasas_de_interés_reducidas_y_asunción_parcial_del_riesgo_crediticio_Publicidad"/>
  </tableColumns>
  <tableStyleInfo name="TableStyleLight2" showFirstColumn="0" showLastColumn="0" showRowStripes="1" showColumnStripes="0"/>
</table>
</file>

<file path=xl/tables/table4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BF648D9C-0E6F-451A-AD09-7A489F6DDBB7}" name="Tabla465" displayName="Tabla465" ref="V669:V670" totalsRowShown="0" headerRowBorderDxfId="2953" tableBorderDxfId="2954" totalsRowBorderDxfId="2952">
  <autoFilter ref="V669:V670" xr:uid="{BF648D9C-0E6F-451A-AD09-7A489F6DDBB7}"/>
  <tableColumns count="1">
    <tableColumn id="1" xr3:uid="{B8B78C63-6FE1-44D7-9F30-05244069C953}" name="Tipo_1.5.A_Estrategias_para_el_desarrollo_de_soluciones_sostenibles_del_turismo_Publicidad" dataDxfId="2951"/>
  </tableColumns>
  <tableStyleInfo name="TableStyleLight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CAEB8-7BD3-40BB-B237-35A09EF0BDEB}" name="Tabla_Línea_4_Turismo_de_Interés_Social" displayName="Tabla_Línea_4_Turismo_de_Interés_Social" ref="H194:H196" totalsRowShown="0" headerRowDxfId="4419" dataDxfId="4418">
  <autoFilter ref="H194:H196" xr:uid="{2DCCAEB8-7BD3-40BB-B237-35A09EF0BDEB}"/>
  <tableColumns count="1">
    <tableColumn id="1" xr3:uid="{2B51B170-3D75-4424-BEB1-2A1D564D5D14}" name="Línea_4_Turismo_de_Interés_Social" dataDxfId="4417"/>
  </tableColumns>
  <tableStyleInfo name="TableStyleLight2" showFirstColumn="0" showLastColumn="0" showRowStripes="1" showColumnStripes="0"/>
</table>
</file>

<file path=xl/tables/table4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6D7E4B3D-2C8D-45E2-A18D-54F9D70B0D4A}" name="Tabla466" displayName="Tabla466" ref="W669:W670" totalsRowShown="0" headerRowBorderDxfId="2949" tableBorderDxfId="2950" totalsRowBorderDxfId="2948">
  <autoFilter ref="W669:W670" xr:uid="{6D7E4B3D-2C8D-45E2-A18D-54F9D70B0D4A}"/>
  <tableColumns count="1">
    <tableColumn id="1" xr3:uid="{F84965F7-C156-4C10-9BE0-83213C85FC08}" name="Tipo_1.5.B_Estrategias_para_el_desarrollo_accesible_del_turismo_Publicidad" dataDxfId="2947"/>
  </tableColumns>
  <tableStyleInfo name="TableStyleLight2" showFirstColumn="0" showLastColumn="0" showRowStripes="1" showColumnStripes="0"/>
</table>
</file>

<file path=xl/tables/table4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0CBF3E76-8FE0-410B-8DB1-B70691BC4D57}" name="Tabla467" displayName="Tabla467" ref="X669:X670" totalsRowShown="0" headerRowBorderDxfId="2945" tableBorderDxfId="2946" totalsRowBorderDxfId="2944">
  <autoFilter ref="X669:X670" xr:uid="{0CBF3E76-8FE0-410B-8DB1-B70691BC4D57}"/>
  <tableColumns count="1">
    <tableColumn id="1" xr3:uid="{8D1B1A69-2AA8-4E8E-9BD5-DD220711CEEA}" name="Tipo_1.5.C_Estudios_para_la_elaboración_actualización_y_o_implementación_de_Normas_en_Turismo_Publicidad" dataDxfId="2943"/>
  </tableColumns>
  <tableStyleInfo name="TableStyleLight2" showFirstColumn="0" showLastColumn="0" showRowStripes="1" showColumnStripes="0"/>
</table>
</file>

<file path=xl/tables/table4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B91E779C-62EB-4604-AC8E-3AA3ADE51719}" name="Tabla468" displayName="Tabla468" ref="Y669:Y670" totalsRowShown="0" headerRowBorderDxfId="2941" tableBorderDxfId="2942" totalsRowBorderDxfId="2940">
  <autoFilter ref="Y669:Y670" xr:uid="{B91E779C-62EB-4604-AC8E-3AA3ADE51719}"/>
  <tableColumns count="1">
    <tableColumn id="1" xr3:uid="{E31C3008-2BF2-4000-8B5B-EAB10E996085}" name="Tipo_1.5.D_Implementación_certificación_y_mantenimiento_en_Normas_del_sector_turismo_y_metodologías_para_la_gestión_de_la_calidad_turística_Publicidad" dataDxfId="2939"/>
  </tableColumns>
  <tableStyleInfo name="TableStyleLight2" showFirstColumn="0" showLastColumn="0" showRowStripes="1" showColumnStripes="0"/>
</table>
</file>

<file path=xl/tables/table4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F9D4477A-08B5-438E-840C-5111A2804B9C}" name="Tabla469" displayName="Tabla469" ref="Z669:Z670" totalsRowShown="0" headerRowBorderDxfId="2937" tableBorderDxfId="2938" totalsRowBorderDxfId="2936">
  <autoFilter ref="Z669:Z670" xr:uid="{F9D4477A-08B5-438E-840C-5111A2804B9C}"/>
  <tableColumns count="1">
    <tableColumn id="1" xr3:uid="{F304819E-E96A-40FF-9BF4-3FA65557790E}" name="Tipo_1.5.E_Mejora_continua_de_los_niveles_de_calidad_y_la_excelencia_turística_Publicidad" dataDxfId="2935"/>
  </tableColumns>
  <tableStyleInfo name="TableStyleLight2" showFirstColumn="0" showLastColumn="0" showRowStripes="1" showColumnStripes="0"/>
</table>
</file>

<file path=xl/tables/table4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C96721FD-F562-4BF6-8033-6663D71F7CC0}" name="Tabla470" displayName="Tabla470" ref="AA669:AA670" totalsRowShown="0" headerRowBorderDxfId="2933" tableBorderDxfId="2934" totalsRowBorderDxfId="2932">
  <autoFilter ref="AA669:AA670" xr:uid="{C96721FD-F562-4BF6-8033-6663D71F7CC0}"/>
  <tableColumns count="1">
    <tableColumn id="1" xr3:uid="{95C027A8-8408-487F-AEF7-8AF259A55BBD}" name="Tipo_1.5.F_Gestión_para_la_seguridad_turística_y_la_prevención_y_mitigación_de_riesgos_de_los_destinos_Publicidad" dataDxfId="2931"/>
  </tableColumns>
  <tableStyleInfo name="TableStyleLight2" showFirstColumn="0" showLastColumn="0" showRowStripes="1" showColumnStripes="0"/>
</table>
</file>

<file path=xl/tables/table4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23A1FB6E-AE6E-4270-A6F1-CD7F9E6EA059}" name="Tabla471" displayName="Tabla471" ref="AB669:AB670" totalsRowShown="0" headerRowBorderDxfId="2929" tableBorderDxfId="2930" totalsRowBorderDxfId="2928">
  <autoFilter ref="AB669:AB670" xr:uid="{23A1FB6E-AE6E-4270-A6F1-CD7F9E6EA059}"/>
  <tableColumns count="1">
    <tableColumn id="1" xr3:uid="{8651DCF8-936D-4242-A60C-015FD05B777A}" name="Tipo_1.6.A_Estudios_técnicos_para_la_innovación_y_transformación_digital_del_sector_Publicidad" dataDxfId="2927"/>
  </tableColumns>
  <tableStyleInfo name="TableStyleLight2" showFirstColumn="0" showLastColumn="0" showRowStripes="1" showColumnStripes="0"/>
</table>
</file>

<file path=xl/tables/table4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816172E4-F5C6-4473-8349-45F567C72015}" name="Tabla472" displayName="Tabla472" ref="AC669:AC670" totalsRowShown="0" headerRowBorderDxfId="2925" tableBorderDxfId="2926" totalsRowBorderDxfId="2924">
  <autoFilter ref="AC669:AC670" xr:uid="{816172E4-F5C6-4473-8349-45F567C72015}"/>
  <tableColumns count="1">
    <tableColumn id="1" xr3:uid="{A238C3D3-28CC-4FBE-B87B-08B60E19D8B9}" name="Tipo_1.6.B_Estrategias_para_mejorar_la_eficiencia_y_el_valor_agregado_de_la_gestión_operación_y_desarrollo_de_actividades_dentro_de_la_cadena_de_valor_del_sector_turismo_Publicidad" dataDxfId="2923"/>
  </tableColumns>
  <tableStyleInfo name="TableStyleLight2" showFirstColumn="0" showLastColumn="0" showRowStripes="1" showColumnStripes="0"/>
</table>
</file>

<file path=xl/tables/table4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94BE28A2-CE18-4FF9-82D8-79D83B5DB6BA}" name="Tabla473" displayName="Tabla473" ref="AD669:AD670" totalsRowShown="0" headerRowBorderDxfId="2921" tableBorderDxfId="2922" totalsRowBorderDxfId="2920">
  <autoFilter ref="AD669:AD670" xr:uid="{94BE28A2-CE18-4FF9-82D8-79D83B5DB6BA}"/>
  <tableColumns count="1">
    <tableColumn id="1" xr3:uid="{804C0A59-E290-45C0-87B0-0ECFDE3ECF09}" name="Tipo_1.7.A_Evaluación_de_resultados_o_de_impacto_de_políticas_planes_programas_y_proyectos_en_el_sector_turismo_Publicidad" dataDxfId="2919"/>
  </tableColumns>
  <tableStyleInfo name="TableStyleLight2" showFirstColumn="0" showLastColumn="0" showRowStripes="1" showColumnStripes="0"/>
</table>
</file>

<file path=xl/tables/table4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E23E7E58-2B7D-4B91-BC11-B0D8C6F973D9}" name="Tabla474" displayName="Tabla474" ref="AE669:AE670" totalsRowShown="0" headerRowBorderDxfId="2917" tableBorderDxfId="2918" totalsRowBorderDxfId="2916">
  <autoFilter ref="AE669:AE670" xr:uid="{E23E7E58-2B7D-4B91-BC11-B0D8C6F973D9}"/>
  <tableColumns count="1">
    <tableColumn id="1" xr3:uid="{0E9E7417-3BE5-4409-A43C-9B49722F40D7}" name="Tipo_2.1.A_Elaboración_de_estudios_de_prefactibilidad_o_factibilidad_Publicidad" dataDxfId="2915"/>
  </tableColumns>
  <tableStyleInfo name="TableStyleLight2" showFirstColumn="0" showLastColumn="0" showRowStripes="1" showColumnStripes="0"/>
</table>
</file>

<file path=xl/tables/table4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B6B32C62-33F2-4533-A797-ED2945F2B866}" name="Tabla475" displayName="Tabla475" ref="AF669:AF670" totalsRowShown="0" headerRowBorderDxfId="2913" tableBorderDxfId="2914" totalsRowBorderDxfId="2912">
  <autoFilter ref="AF669:AF670" xr:uid="{B6B32C62-33F2-4533-A797-ED2945F2B866}"/>
  <tableColumns count="1">
    <tableColumn id="1" xr3:uid="{5FCA345B-C9D7-4AD1-AEC7-8A793BDE81BE}" name="Tipo_2.2.A_Elaboración_de_estudios_o_diseños_de_infraestructura_turística_Publicidad" dataDxfId="2911"/>
  </tableColumns>
  <tableStyleInfo name="TableStyleLight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4317B26-924A-49BA-B16A-079714E07E2E}" name="Tabla_Línea_5_Apoyo_a_la_cadena_de_valor_del_sector_turismo_en_situaciones_de_emergencia" displayName="Tabla_Línea_5_Apoyo_a_la_cadena_de_valor_del_sector_turismo_en_situaciones_de_emergencia" ref="I194:I195" totalsRowShown="0" headerRowDxfId="4416" dataDxfId="4415">
  <autoFilter ref="I194:I195" xr:uid="{E4317B26-924A-49BA-B16A-079714E07E2E}"/>
  <tableColumns count="1">
    <tableColumn id="1" xr3:uid="{18D8C1EE-7EE4-4E41-86AE-75686E936104}" name="Línea_5_Apoyo_a_la_cadena_de_valor_del_sector_turismo_en_situaciones_de_emergencia" dataDxfId="4414"/>
  </tableColumns>
  <tableStyleInfo name="TableStyleLight2" showFirstColumn="0" showLastColumn="0" showRowStripes="1" showColumnStripes="0"/>
</table>
</file>

<file path=xl/tables/table4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B469F092-BB00-453C-9125-37D510AD824A}" name="Tabla476" displayName="Tabla476" ref="AG669:AG670" totalsRowShown="0" headerRowBorderDxfId="2909" tableBorderDxfId="2910" totalsRowBorderDxfId="2908">
  <autoFilter ref="AG669:AG670" xr:uid="{B469F092-BB00-453C-9125-37D510AD824A}"/>
  <tableColumns count="1">
    <tableColumn id="1" xr3:uid="{F1EC11F5-F4CF-4259-9043-ECC03BE58406}" name="Tipo_2.3.A_Malecones_construidos_y_o_rehabilitados_Publicidad" dataDxfId="2907"/>
  </tableColumns>
  <tableStyleInfo name="TableStyleLight2" showFirstColumn="0" showLastColumn="0" showRowStripes="1" showColumnStripes="0"/>
</table>
</file>

<file path=xl/tables/table4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9DA40F19-2130-4682-A963-55B2B9C52C99}" name="Tabla477" displayName="Tabla477" ref="AH669:AH670" totalsRowShown="0" headerRowBorderDxfId="2905" tableBorderDxfId="2906" totalsRowBorderDxfId="2904">
  <autoFilter ref="AH669:AH670" xr:uid="{9DA40F19-2130-4682-A963-55B2B9C52C99}"/>
  <tableColumns count="1">
    <tableColumn id="1" xr3:uid="{DFBD1138-0856-472B-A590-4718D1F1FBEF}" name="Tipo_2.3.B_Muelles_o_embarcaderos_construidos_y_o_rehabilitados_Publicidad" dataDxfId="2903"/>
  </tableColumns>
  <tableStyleInfo name="TableStyleLight2" showFirstColumn="0" showLastColumn="0" showRowStripes="1" showColumnStripes="0"/>
</table>
</file>

<file path=xl/tables/table4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CB6EDC09-2F94-4FEA-9B9C-73671B08B50E}" name="Tabla478" displayName="Tabla478" ref="AI669:AI670" totalsRowShown="0" headerRowBorderDxfId="2901" tableBorderDxfId="2902" totalsRowBorderDxfId="2900">
  <autoFilter ref="AI669:AI670" xr:uid="{CB6EDC09-2F94-4FEA-9B9C-73671B08B50E}"/>
  <tableColumns count="1">
    <tableColumn id="1" xr3:uid="{85FD4F93-1F8B-4591-81B5-52C6FF6D0C51}" name="Tipo_2.3.C_Centros_gastronómicos_y_artesanales_construidos_y_o_rehabilitados_Publicidad" dataDxfId="2899"/>
  </tableColumns>
  <tableStyleInfo name="TableStyleLight2" showFirstColumn="0" showLastColumn="0" showRowStripes="1" showColumnStripes="0"/>
</table>
</file>

<file path=xl/tables/table4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C1D7EC40-D6DA-4298-9CD4-5781D333FA2F}" name="Tabla479" displayName="Tabla479" ref="AJ669:AJ670" totalsRowShown="0" headerRowBorderDxfId="2897" tableBorderDxfId="2898" totalsRowBorderDxfId="2896">
  <autoFilter ref="AJ669:AJ670" xr:uid="{C1D7EC40-D6DA-4298-9CD4-5781D333FA2F}"/>
  <tableColumns count="1">
    <tableColumn id="1" xr3:uid="{2C50A19B-395F-4159-85FD-51CE0C2F31D4}" name="Tipo_2.3.D_Plazas_construidas_y_o_rehabilitadas_Publicidad" dataDxfId="2895"/>
  </tableColumns>
  <tableStyleInfo name="TableStyleLight2" showFirstColumn="0" showLastColumn="0" showRowStripes="1" showColumnStripes="0"/>
</table>
</file>

<file path=xl/tables/table4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58B08DE9-5AE0-4CFA-805A-C5BFAECF41A0}" name="Tabla480" displayName="Tabla480" ref="AK669:AK670" totalsRowShown="0" headerRowBorderDxfId="2893" tableBorderDxfId="2894" totalsRowBorderDxfId="2892">
  <autoFilter ref="AK669:AK670" xr:uid="{58B08DE9-5AE0-4CFA-805A-C5BFAECF41A0}"/>
  <tableColumns count="1">
    <tableColumn id="1" xr3:uid="{8C8777DD-0AED-4B42-B864-AE1C8EB28F75}" name="Tipo_2.3.E_Parques_construidos_y_o_rehabilitados_Publicidad" dataDxfId="2891"/>
  </tableColumns>
  <tableStyleInfo name="TableStyleLight2" showFirstColumn="0" showLastColumn="0" showRowStripes="1" showColumnStripes="0"/>
</table>
</file>

<file path=xl/tables/table4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5377DC7D-B188-4600-9E78-FCBAA03C83FF}" name="Tabla481" displayName="Tabla481" ref="AL669:AL670" totalsRowShown="0" headerRowBorderDxfId="2889" tableBorderDxfId="2890" totalsRowBorderDxfId="2888">
  <autoFilter ref="AL669:AL670" xr:uid="{5377DC7D-B188-4600-9E78-FCBAA03C83FF}"/>
  <tableColumns count="1">
    <tableColumn id="1" xr3:uid="{0C073119-8901-4631-975E-2C366DDAB4EE}" name="Tipo_2.3.F_Parques_lineales_o_bulevares_construidos_y_o_rehabilitados_Publicidad" dataDxfId="2887"/>
  </tableColumns>
  <tableStyleInfo name="TableStyleLight2" showFirstColumn="0" showLastColumn="0" showRowStripes="1" showColumnStripes="0"/>
</table>
</file>

<file path=xl/tables/table4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5A2D72AA-BBBC-4C52-89FC-320B4342EB8E}" name="Tabla482" displayName="Tabla482" ref="AM669:AM670" totalsRowShown="0" headerRowBorderDxfId="2885" tableBorderDxfId="2886" totalsRowBorderDxfId="2884">
  <autoFilter ref="AM669:AM670" xr:uid="{5A2D72AA-BBBC-4C52-89FC-320B4342EB8E}"/>
  <tableColumns count="1">
    <tableColumn id="1" xr3:uid="{FA639186-4676-4D0E-A6BE-A280C39BCD9A}" name="Tipo_2.3.G_Senderos_construidos_y_o_rehabilitados_Publicidad" dataDxfId="2883"/>
  </tableColumns>
  <tableStyleInfo name="TableStyleLight2" showFirstColumn="0" showLastColumn="0" showRowStripes="1" showColumnStripes="0"/>
</table>
</file>

<file path=xl/tables/table4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A62172B6-0B63-48CF-9FBE-79CD8E5033B8}" name="Tabla483" displayName="Tabla483" ref="AN669:AN670" totalsRowShown="0" headerRowBorderDxfId="2881" tableBorderDxfId="2882" totalsRowBorderDxfId="2880">
  <autoFilter ref="AN669:AN670" xr:uid="{A62172B6-0B63-48CF-9FBE-79CD8E5033B8}"/>
  <tableColumns count="1">
    <tableColumn id="1" xr3:uid="{DE687E8F-0250-4942-BCEC-08C854720F3E}" name="Tipo_2.3.H_Ecoparques_turísticos_construidos_y_o_rehabilitados_Publicidad" dataDxfId="2879"/>
  </tableColumns>
  <tableStyleInfo name="TableStyleLight2" showFirstColumn="0" showLastColumn="0" showRowStripes="1" showColumnStripes="0"/>
</table>
</file>

<file path=xl/tables/table4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8FB091C0-FEF4-4FB9-BEC8-3D94DC1097E0}" name="Tabla484" displayName="Tabla484" ref="AO669:AO670" totalsRowShown="0" headerRowBorderDxfId="2877" tableBorderDxfId="2878" totalsRowBorderDxfId="2876">
  <autoFilter ref="AO669:AO670" xr:uid="{8FB091C0-FEF4-4FB9-BEC8-3D94DC1097E0}"/>
  <tableColumns count="1">
    <tableColumn id="1" xr3:uid="{A770F49C-9504-421C-B4D3-E0FCAA8DF838}" name="Tipo_2.3.I_Centro_de_convenciones_construidos_y_o_rehabilitados_Publicidad" dataDxfId="2875"/>
  </tableColumns>
  <tableStyleInfo name="TableStyleLight2" showFirstColumn="0" showLastColumn="0" showRowStripes="1" showColumnStripes="0"/>
</table>
</file>

<file path=xl/tables/table4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26D9A163-AC88-4B5C-AA4B-759F51946257}" name="Tabla485" displayName="Tabla485" ref="AP669:AP670" totalsRowShown="0" headerRowBorderDxfId="2873" tableBorderDxfId="2874" totalsRowBorderDxfId="2872">
  <autoFilter ref="AP669:AP670" xr:uid="{26D9A163-AC88-4B5C-AA4B-759F51946257}"/>
  <tableColumns count="1">
    <tableColumn id="1" xr3:uid="{5C5DF385-692D-4001-A1CB-1C7C2536BE2A}" name="Tipo_2.3.J_Señalización_turística_Publicidad" dataDxfId="2871"/>
  </tableColumns>
  <tableStyleInfo name="TableStyleLight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31A82C-F700-4712-9387-59372E6C62B8}" name="Tabla_MinCIT_Viceministerio_de_Turismo_Categoría_1.2_Productos_y_actividades_turísticas" displayName="Tabla_MinCIT_Viceministerio_de_Turismo_Categoría_1.2_Productos_y_actividades_turísticas" ref="E215:E218" totalsRowShown="0" headerRowDxfId="4413" dataDxfId="4412">
  <autoFilter ref="E215:E218" xr:uid="{8B31A82C-F700-4712-9387-59372E6C62B8}"/>
  <tableColumns count="1">
    <tableColumn id="1" xr3:uid="{1E01F724-6D2F-421D-B796-69C7CA9A92C1}" name="MinCIT_Viceministerio_de_Turismo_Categoría_1.2_Productos_y_actividades_turísticas" dataDxfId="4411"/>
  </tableColumns>
  <tableStyleInfo name="TableStyleLight2" showFirstColumn="0" showLastColumn="0" showRowStripes="1" showColumnStripes="0"/>
</table>
</file>

<file path=xl/tables/table4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7A292BAD-9D6A-4C0F-9508-45BEBC2ED5BE}" name="Tabla486" displayName="Tabla486" ref="AQ669:AQ670" totalsRowShown="0" headerRowBorderDxfId="2869" tableBorderDxfId="2870" totalsRowBorderDxfId="2868">
  <autoFilter ref="AQ669:AQ670" xr:uid="{7A292BAD-9D6A-4C0F-9508-45BEBC2ED5BE}"/>
  <tableColumns count="1">
    <tableColumn id="1" xr3:uid="{691E5199-BC06-4C03-BE1A-6DFC9A2BFE94}" name="Tipo_2.3.K_Miradores_turísticos_construidos_y_o_rehabilitados_Publicidad" dataDxfId="2867"/>
  </tableColumns>
  <tableStyleInfo name="TableStyleLight2" showFirstColumn="0" showLastColumn="0" showRowStripes="1" showColumnStripes="0"/>
</table>
</file>

<file path=xl/tables/table4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4F4AFB6B-3754-49A7-A456-8D564E236AB3}" name="Tabla487" displayName="Tabla487" ref="AR669:AR670" totalsRowShown="0" headerRowBorderDxfId="2865" tableBorderDxfId="2866" totalsRowBorderDxfId="2864">
  <autoFilter ref="AR669:AR670" xr:uid="{4F4AFB6B-3754-49A7-A456-8D564E236AB3}"/>
  <tableColumns count="1">
    <tableColumn id="1" xr3:uid="{F92B96F8-6DED-46AA-A458-D87C3AB42C56}" name="Tipo_2.3.L_Otros_Publicidad" dataDxfId="2863"/>
  </tableColumns>
  <tableStyleInfo name="TableStyleLight2" showFirstColumn="0" showLastColumn="0" showRowStripes="1" showColumnStripes="0"/>
</table>
</file>

<file path=xl/tables/table4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89D8EF56-791F-4388-B909-1265C4C9BB6B}" name="Tabla488" displayName="Tabla488" ref="AS669:AS670" totalsRowShown="0" headerRowBorderDxfId="2861" tableBorderDxfId="2862" totalsRowBorderDxfId="2860">
  <autoFilter ref="AS669:AS670" xr:uid="{89D8EF56-791F-4388-B909-1265C4C9BB6B}"/>
  <tableColumns count="1">
    <tableColumn id="1" xr3:uid="{F0C7E720-5148-42B8-BF58-B11C0BD0980C}" name="Tipo_Los_mismos_tipos_de_proyecto_aplicables_a_las_categorías_2.1_2.2_y_2.3_únicamente_para_MinCIT_Publicidad" dataDxfId="2859"/>
  </tableColumns>
  <tableStyleInfo name="TableStyleLight2" showFirstColumn="0" showLastColumn="0" showRowStripes="1" showColumnStripes="0"/>
</table>
</file>

<file path=xl/tables/table4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ED45B51-E883-4265-A0B7-66427F47158B}" name="Tabla489" displayName="Tabla489" ref="AT669:AT670" totalsRowShown="0" headerRowBorderDxfId="2857" tableBorderDxfId="2858" totalsRowBorderDxfId="2856">
  <autoFilter ref="AT669:AT670" xr:uid="{6ED45B51-E883-4265-A0B7-66427F47158B}"/>
  <tableColumns count="1">
    <tableColumn id="1" xr3:uid="{4ECE2784-9D61-45E9-AFEE-1B25129D7A81}" name="Tipo_2.5.A_Desarrollo_de_reparaciones_locativas_Publicidad" dataDxfId="2855"/>
  </tableColumns>
  <tableStyleInfo name="TableStyleLight2" showFirstColumn="0" showLastColumn="0" showRowStripes="1" showColumnStripes="0"/>
</table>
</file>

<file path=xl/tables/table4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8E274191-6B85-44E5-B52B-B8FFC1F52F61}" name="Tabla490" displayName="Tabla490" ref="AU669:AU670" totalsRowShown="0" headerRowBorderDxfId="2853" tableBorderDxfId="2854" totalsRowBorderDxfId="2852">
  <autoFilter ref="AU669:AU670" xr:uid="{8E274191-6B85-44E5-B52B-B8FFC1F52F61}"/>
  <tableColumns count="1">
    <tableColumn id="1" xr3:uid="{3B66054A-43FA-418F-AF39-5F01EB729CBF}" name="Tipo_2.6.A_Estímulos_para_la_implementación_de_soluciones_para_la_planta_turística_pública_o_privada_Publicidad" dataDxfId="2851"/>
  </tableColumns>
  <tableStyleInfo name="TableStyleLight2" showFirstColumn="0" showLastColumn="0" showRowStripes="1" showColumnStripes="0"/>
</table>
</file>

<file path=xl/tables/table4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975EE980-FD52-45AC-89EC-A37B29DF0469}" name="Tabla491" displayName="Tabla491" ref="AV669:AV670" totalsRowShown="0" headerRowBorderDxfId="2849" tableBorderDxfId="2850" totalsRowBorderDxfId="2848">
  <autoFilter ref="AV669:AV670" xr:uid="{975EE980-FD52-45AC-89EC-A37B29DF0469}"/>
  <tableColumns count="1">
    <tableColumn id="1" xr3:uid="{03B02ECA-3EE1-44CB-B77A-B41E1CEF0926}" name="Tipo_3.1.A_Estudios_y_encuestas_para_la_identificación_de_tendencias_del_mercado_y_el_desarrollo_del_sector_turístico_Publicidad" dataDxfId="2847"/>
  </tableColumns>
  <tableStyleInfo name="TableStyleLight2" showFirstColumn="0" showLastColumn="0" showRowStripes="1" showColumnStripes="0"/>
</table>
</file>

<file path=xl/tables/table4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09E4A562-B53F-4008-A805-BC4B3DBF9281}" name="Tabla492" displayName="Tabla492" ref="AW669:AW670" totalsRowShown="0" headerRowBorderDxfId="2845" tableBorderDxfId="2846" totalsRowBorderDxfId="2844">
  <autoFilter ref="AW669:AW670" xr:uid="{09E4A562-B53F-4008-A805-BC4B3DBF9281}"/>
  <tableColumns count="1">
    <tableColumn id="1" xr3:uid="{CEBD5B59-BDDC-4B48-9BD7-B65A41393AA2}" name="Tipo_3.1.B_Estudios_de_análisis_económicos_y_financieros_de_mercados_en_el_sector_turismo_Publicidad" dataDxfId="2843"/>
  </tableColumns>
  <tableStyleInfo name="TableStyleLight2" showFirstColumn="0" showLastColumn="0" showRowStripes="1" showColumnStripes="0"/>
</table>
</file>

<file path=xl/tables/table4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2A742BD9-73FD-4B6E-9040-8E98215515E1}" name="Tabla493" displayName="Tabla493" ref="AX669:AX670" totalsRowShown="0" headerRowBorderDxfId="2841" tableBorderDxfId="2842" totalsRowBorderDxfId="2840">
  <autoFilter ref="AX669:AX670" xr:uid="{2A742BD9-73FD-4B6E-9040-8E98215515E1}"/>
  <tableColumns count="1">
    <tableColumn id="1" xr3:uid="{054DD08B-4DB2-42E0-B78A-90BC85CE78B4}" name="Tipo_3.1.C_Evaluación_de_conceptos_de_campaña_Publicidad" dataDxfId="2839"/>
  </tableColumns>
  <tableStyleInfo name="TableStyleLight2" showFirstColumn="0" showLastColumn="0" showRowStripes="1" showColumnStripes="0"/>
</table>
</file>

<file path=xl/tables/table4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42D0AF4E-C6BE-426A-BC95-DFC83C800EC4}" name="Tabla494" displayName="Tabla494" ref="AY669:AY670" totalsRowShown="0" headerRowBorderDxfId="2837" tableBorderDxfId="2838" totalsRowBorderDxfId="2836">
  <autoFilter ref="AY669:AY670" xr:uid="{42D0AF4E-C6BE-426A-BC95-DFC83C800EC4}"/>
  <tableColumns count="1">
    <tableColumn id="1" xr3:uid="{4B072D1A-363C-4A0C-8F70-30EA3F84BF0C}" name="Tipo_3.2.A_Diseño_de_marca_y_o_conceptualización_para_promocionar_atractivos_experiencias_o_destinos_turísticos_Publicidad" dataDxfId="2835"/>
  </tableColumns>
  <tableStyleInfo name="TableStyleLight2" showFirstColumn="0" showLastColumn="0" showRowStripes="1" showColumnStripes="0"/>
</table>
</file>

<file path=xl/tables/table4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C720DCCD-21A8-4329-ABFC-663282E92112}" name="Tabla495" displayName="Tabla495" ref="AZ669:AZ671" totalsRowShown="0" headerRowBorderDxfId="2833" tableBorderDxfId="2834" totalsRowBorderDxfId="2832">
  <autoFilter ref="AZ669:AZ671" xr:uid="{C720DCCD-21A8-4329-ABFC-663282E92112}"/>
  <tableColumns count="1">
    <tableColumn id="1" xr3:uid="{34C89D13-164B-4261-B444-1BD1202595A5}" name="Tipo_3.3.A_Organización_de_ferias_y_fiestas_regionales_Publicidad"/>
  </tableColumns>
  <tableStyleInfo name="TableStyleLight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EBFCC28-C366-4E6E-9A4B-FFD34FA94284}" name="Tabla_MinCIT_Viceministerio_de_Turismo_Categoría_1.3_Fortalecimiento_de_capacidades_humanas" displayName="Tabla_MinCIT_Viceministerio_de_Turismo_Categoría_1.3_Fortalecimiento_de_capacidades_humanas" ref="E223:E228" totalsRowShown="0" headerRowDxfId="4410" dataDxfId="4409">
  <autoFilter ref="E223:E228" xr:uid="{2EBFCC28-C366-4E6E-9A4B-FFD34FA94284}"/>
  <tableColumns count="1">
    <tableColumn id="1" xr3:uid="{EC868D4C-8647-4614-B788-545074554B9C}" name="MinCIT_Viceministerio_de_Turismo_Categoría_1.3_Fortalecimiento_de_capacidades_humanas" dataDxfId="4408"/>
  </tableColumns>
  <tableStyleInfo name="TableStyleLight2" showFirstColumn="0" showLastColumn="0" showRowStripes="1" showColumnStripes="0"/>
</table>
</file>

<file path=xl/tables/table4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DF96ECB5-A900-49E4-82C0-AD68CF1D94E9}" name="Tabla496" displayName="Tabla496" ref="BA669:BA671" totalsRowShown="0" headerRowBorderDxfId="2830" tableBorderDxfId="2831" totalsRowBorderDxfId="2829">
  <autoFilter ref="BA669:BA671" xr:uid="{DF96ECB5-A900-49E4-82C0-AD68CF1D94E9}"/>
  <tableColumns count="1">
    <tableColumn id="1" xr3:uid="{89390F95-5AA8-42BD-9F20-501F3A00DA19}" name="Tipo_3.3.B_Eventos_para_la_promoción_de_atractivos_productos_rutas_experiencias_y_o_destinos_turísticos_Publicidad"/>
  </tableColumns>
  <tableStyleInfo name="TableStyleLight2" showFirstColumn="0" showLastColumn="0" showRowStripes="1" showColumnStripes="0"/>
</table>
</file>

<file path=xl/tables/table4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996C1EA2-6F3C-417A-9703-81C2EE5F84C3}" name="Tabla497" displayName="Tabla497" ref="BB669:BB670" totalsRowShown="0" headerRowBorderDxfId="2827" tableBorderDxfId="2828" totalsRowBorderDxfId="2826">
  <autoFilter ref="BB669:BB670" xr:uid="{996C1EA2-6F3C-417A-9703-81C2EE5F84C3}"/>
  <tableColumns count="1">
    <tableColumn id="1" xr3:uid="{5683687E-2550-47FD-9E13-CED8EF07E1F0}" name="Tipo_3.3.C_Participación_en_eventos_Publicidad" dataDxfId="2825"/>
  </tableColumns>
  <tableStyleInfo name="TableStyleLight2" showFirstColumn="0" showLastColumn="0" showRowStripes="1" showColumnStripes="0"/>
</table>
</file>

<file path=xl/tables/table4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3795D4A3-AF76-4A5A-B6C5-7AAA75E3CCCB}" name="Tabla498" displayName="Tabla498" ref="BC669:BC670" totalsRowShown="0" headerRowBorderDxfId="2823" tableBorderDxfId="2824" totalsRowBorderDxfId="2822">
  <autoFilter ref="BC669:BC670" xr:uid="{3795D4A3-AF76-4A5A-B6C5-7AAA75E3CCCB}"/>
  <tableColumns count="1">
    <tableColumn id="1" xr3:uid="{F64EE289-41A0-4F4E-AF21-1F594E36CCE7}" name="Tipo_3.4.A_Estrategias_de_publicidad_ATL_Publicidad" dataDxfId="2821"/>
  </tableColumns>
  <tableStyleInfo name="TableStyleLight2" showFirstColumn="0" showLastColumn="0" showRowStripes="1" showColumnStripes="0"/>
</table>
</file>

<file path=xl/tables/table4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96DFA1CB-9BB0-4EF9-859B-42036056A504}" name="Tabla499" displayName="Tabla499" ref="BD669:BD670" totalsRowShown="0" headerRowBorderDxfId="2819" tableBorderDxfId="2820" totalsRowBorderDxfId="2818">
  <autoFilter ref="BD669:BD670" xr:uid="{96DFA1CB-9BB0-4EF9-859B-42036056A504}"/>
  <tableColumns count="1">
    <tableColumn id="1" xr3:uid="{C4BE3B4A-30F2-4BBF-8609-C5C1D078BEF2}" name="Tipo_3.4.B_Estrategias_de_publicidad_y_promoción_BTL_Publicidad" dataDxfId="2817"/>
  </tableColumns>
  <tableStyleInfo name="TableStyleLight2" showFirstColumn="0" showLastColumn="0" showRowStripes="1" showColumnStripes="0"/>
</table>
</file>

<file path=xl/tables/table4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AF21C2E0-951F-4F3E-924F-C6930BE47314}" name="Tabla500" displayName="Tabla500" ref="BE669:BE670" totalsRowShown="0" headerRowBorderDxfId="2815" tableBorderDxfId="2816" totalsRowBorderDxfId="2814">
  <autoFilter ref="BE669:BE670" xr:uid="{AF21C2E0-951F-4F3E-924F-C6930BE47314}"/>
  <tableColumns count="1">
    <tableColumn id="1" xr3:uid="{63041696-FAAA-4E28-B20A-FFAB16EE445C}" name="Tipo_3.4.C_Misiones_comerciales_Publicidad" dataDxfId="2813"/>
  </tableColumns>
  <tableStyleInfo name="TableStyleLight2" showFirstColumn="0" showLastColumn="0" showRowStripes="1" showColumnStripes="0"/>
</table>
</file>

<file path=xl/tables/table4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D4F2FBAD-3C74-4C13-B87E-F6D2D8545093}" name="Tabla501" displayName="Tabla501" ref="BF669:BF670" totalsRowShown="0" headerRowBorderDxfId="2811" tableBorderDxfId="2812" totalsRowBorderDxfId="2810">
  <autoFilter ref="BF669:BF670" xr:uid="{D4F2FBAD-3C74-4C13-B87E-F6D2D8545093}"/>
  <tableColumns count="1">
    <tableColumn id="1" xr3:uid="{EFB5C07C-9574-42B1-ACB5-70B9F03F1F1D}" name="Tipo_3.4.D_Viajes_de_familiarización_Publicidad" dataDxfId="2809"/>
  </tableColumns>
  <tableStyleInfo name="TableStyleLight2" showFirstColumn="0" showLastColumn="0" showRowStripes="1" showColumnStripes="0"/>
</table>
</file>

<file path=xl/tables/table4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50F24616-2EB6-4588-881F-39E719233159}" name="Tabla502" displayName="Tabla502" ref="BG669:BG670" totalsRowShown="0" headerRowBorderDxfId="2807" tableBorderDxfId="2808" totalsRowBorderDxfId="2806">
  <autoFilter ref="BG669:BG670" xr:uid="{50F24616-2EB6-4588-881F-39E719233159}"/>
  <tableColumns count="1">
    <tableColumn id="1" xr3:uid="{8F936A81-0284-4461-8231-86174C452172}" name="Tipo_3.4.E_Diseño_y_producción_de_material_promocional_o_POP_Publicidad" dataDxfId="2805"/>
  </tableColumns>
  <tableStyleInfo name="TableStyleLight2" showFirstColumn="0" showLastColumn="0" showRowStripes="1" showColumnStripes="0"/>
</table>
</file>

<file path=xl/tables/table4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A5A1A3C3-6179-4164-9B29-BB35D8B6B3E9}" name="Tabla503" displayName="Tabla503" ref="BH669:BH670" totalsRowShown="0" headerRowBorderDxfId="2803" tableBorderDxfId="2804" totalsRowBorderDxfId="2802">
  <autoFilter ref="BH669:BH670" xr:uid="{A5A1A3C3-6179-4164-9B29-BB35D8B6B3E9}"/>
  <tableColumns count="1">
    <tableColumn id="1" xr3:uid="{6C971DF9-75F0-4483-A71F-BA7A52AA2E97}" name="Tipo_3.5.A_Participación_en_eventos_internacionales_de_interés_para_Colombia_Publicidad" dataDxfId="2801"/>
  </tableColumns>
  <tableStyleInfo name="TableStyleLight2" showFirstColumn="0" showLastColumn="0" showRowStripes="1" showColumnStripes="0"/>
</table>
</file>

<file path=xl/tables/table4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D916E9D9-853A-4DB9-846B-B0F8FB40D3E2}" name="Tabla504" displayName="Tabla504" ref="BI669:BI671" totalsRowShown="0" headerRowBorderDxfId="2799" tableBorderDxfId="2800" totalsRowBorderDxfId="2798">
  <autoFilter ref="BI669:BI671" xr:uid="{D916E9D9-853A-4DB9-846B-B0F8FB40D3E2}"/>
  <tableColumns count="1">
    <tableColumn id="1" xr3:uid="{4F2E97A3-4EF0-46CD-A6F6-C4032ABBCCA2}" name="Tipo_3.5.B_Eventos_para_la_promoción_de_atractivos_productos_rutas_experiencias_y_o_destinos_turísticos_Publicidad"/>
  </tableColumns>
  <tableStyleInfo name="TableStyleLight2" showFirstColumn="0" showLastColumn="0" showRowStripes="1" showColumnStripes="0"/>
</table>
</file>

<file path=xl/tables/table4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CE658F4C-949D-4087-91B9-131A8EC839F5}" name="Tabla505" displayName="Tabla505" ref="BJ669:BJ670" totalsRowShown="0" headerRowBorderDxfId="2796" tableBorderDxfId="2797" totalsRowBorderDxfId="2795">
  <autoFilter ref="BJ669:BJ670" xr:uid="{CE658F4C-949D-4087-91B9-131A8EC839F5}"/>
  <tableColumns count="1">
    <tableColumn id="1" xr3:uid="{519A4B1C-80EB-47F8-80C3-138F3BD1C0E2}" name="Tipo_3.5.C_Participación_en_eventos_Publicidad" dataDxfId="2794"/>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1E69C85-EBC9-4174-BA2B-814937F47FA6}" name="Tabla_Arauca" displayName="Tabla_Arauca" ref="G32:G40" totalsRowShown="0" headerRowDxfId="4539" dataDxfId="4538">
  <autoFilter ref="G32:G40" xr:uid="{21E69C85-EBC9-4174-BA2B-814937F47FA6}"/>
  <tableColumns count="1">
    <tableColumn id="1" xr3:uid="{0EB3E104-852A-407A-81C6-8C49B028C762}" name="Arauca" dataDxfId="4537"/>
  </tableColumns>
  <tableStyleInfo name="TableStyleLight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5644555-8D17-47FD-945D-6423DD178E28}" name="Tabla_MinCIT_Viceministerio_de_Turismo_Categoría_1.4_Fortalecimiento_de_capacidades_productivas" displayName="Tabla_MinCIT_Viceministerio_de_Turismo_Categoría_1.4_Fortalecimiento_de_capacidades_productivas" ref="E233:E237" totalsRowShown="0" headerRowDxfId="4407" dataDxfId="4406">
  <autoFilter ref="E233:E237" xr:uid="{25644555-8D17-47FD-945D-6423DD178E28}"/>
  <tableColumns count="1">
    <tableColumn id="1" xr3:uid="{B4D8A400-3131-4EE2-BA07-561B1768F186}" name="MinCIT_Viceministerio_de_Turismo_Categoría_1.4_Fortalecimiento_de_capacidades_productivas" dataDxfId="4405"/>
  </tableColumns>
  <tableStyleInfo name="TableStyleLight2" showFirstColumn="0" showLastColumn="0" showRowStripes="1" showColumnStripes="0"/>
</table>
</file>

<file path=xl/tables/table5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ACA19281-0F32-44D8-9FBF-12D4382C9305}" name="Tabla506" displayName="Tabla506" ref="BK669:BK670" totalsRowShown="0" headerRowBorderDxfId="2792" tableBorderDxfId="2793" totalsRowBorderDxfId="2791">
  <autoFilter ref="BK669:BK670" xr:uid="{ACA19281-0F32-44D8-9FBF-12D4382C9305}"/>
  <tableColumns count="1">
    <tableColumn id="1" xr3:uid="{69DCD386-A701-4FB2-BC04-6F94127632EF}" name="Tipo_3.5.D_Estrategias_de_publicidad_y_promoción_ATL_Publicidad" dataDxfId="2790"/>
  </tableColumns>
  <tableStyleInfo name="TableStyleLight2" showFirstColumn="0" showLastColumn="0" showRowStripes="1" showColumnStripes="0"/>
</table>
</file>

<file path=xl/tables/table5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B474DC3D-6FFD-4D5E-8441-59FE29ACB340}" name="Tabla507" displayName="Tabla507" ref="BL669:BL670" totalsRowShown="0" headerRowBorderDxfId="2788" tableBorderDxfId="2789" totalsRowBorderDxfId="2787">
  <autoFilter ref="BL669:BL670" xr:uid="{B474DC3D-6FFD-4D5E-8441-59FE29ACB340}"/>
  <tableColumns count="1">
    <tableColumn id="1" xr3:uid="{6C2C336E-65FC-44E0-ABB6-5A1FE907BFC1}" name="Tipo_3.5.E_Estrategias_de_publicidad_y_promoción_BTL_Publicidad" dataDxfId="2786"/>
  </tableColumns>
  <tableStyleInfo name="TableStyleLight2" showFirstColumn="0" showLastColumn="0" showRowStripes="1" showColumnStripes="0"/>
</table>
</file>

<file path=xl/tables/table5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3C0090C4-6BC3-4F22-87F5-37D5081C3F85}" name="Tabla508" displayName="Tabla508" ref="BM669:BM670" totalsRowShown="0" headerRowBorderDxfId="2784" tableBorderDxfId="2785" totalsRowBorderDxfId="2783">
  <autoFilter ref="BM669:BM670" xr:uid="{3C0090C4-6BC3-4F22-87F5-37D5081C3F85}"/>
  <tableColumns count="1">
    <tableColumn id="1" xr3:uid="{87B14E12-778A-48F6-80A9-F400366E0229}" name="Tipo_3.5.F_Viajes_de_familiarización_Publicidad" dataDxfId="2782"/>
  </tableColumns>
  <tableStyleInfo name="TableStyleLight2" showFirstColumn="0" showLastColumn="0" showRowStripes="1" showColumnStripes="0"/>
</table>
</file>

<file path=xl/tables/table5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EAAF8CAA-7B00-4F77-83B1-34F961A8FA75}" name="Tabla509" displayName="Tabla509" ref="BN669:BN670" totalsRowShown="0" headerRowBorderDxfId="2780" tableBorderDxfId="2781" totalsRowBorderDxfId="2779">
  <autoFilter ref="BN669:BN670" xr:uid="{EAAF8CAA-7B00-4F77-83B1-34F961A8FA75}"/>
  <tableColumns count="1">
    <tableColumn id="1" xr3:uid="{3512500A-8811-42E0-8D2E-7E029B3F9317}" name="Tipo_3.5.G_Ruedas_de_negocio_misiones_comerciales_y_workshops_para_la_promoción_turística_Publicidad" dataDxfId="2778"/>
  </tableColumns>
  <tableStyleInfo name="TableStyleLight2" showFirstColumn="0" showLastColumn="0" showRowStripes="1" showColumnStripes="0"/>
</table>
</file>

<file path=xl/tables/table5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3D1AE971-D8A9-498C-B48D-17E29C4969CD}" name="Tabla510" displayName="Tabla510" ref="BO669:BO670" totalsRowShown="0" headerRowBorderDxfId="2776" tableBorderDxfId="2777" totalsRowBorderDxfId="2775">
  <autoFilter ref="BO669:BO670" xr:uid="{3D1AE971-D8A9-498C-B48D-17E29C4969CD}"/>
  <tableColumns count="1">
    <tableColumn id="1" xr3:uid="{31C04726-831E-447A-9EC0-B23AE25E6DD6}" name="Tipo_3.5.H_Producción_de_material_promocional_o_POP_Publicidad" dataDxfId="2774"/>
  </tableColumns>
  <tableStyleInfo name="TableStyleLight2" showFirstColumn="0" showLastColumn="0" showRowStripes="1" showColumnStripes="0"/>
</table>
</file>

<file path=xl/tables/table5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A9CE48ED-115D-4928-9B9D-447BC2DB5D20}" name="Tabla512" displayName="Tabla512" ref="BP669:BP671" totalsRowShown="0" headerRowBorderDxfId="2772" tableBorderDxfId="2773" totalsRowBorderDxfId="2771">
  <autoFilter ref="BP669:BP671" xr:uid="{A9CE48ED-115D-4928-9B9D-447BC2DB5D20}"/>
  <tableColumns count="1">
    <tableColumn id="1" xr3:uid="{17870D2B-8622-48CF-8885-1BFF3E8D5FDB}" name="Tipo_4.1.A_Estrategia_Nacional_de_Prevención_de_la_Explotación_Sexual_Comercial_de_Niñas_Niños_y_Adolescentes_ESCNNA_Publicidad"/>
  </tableColumns>
  <tableStyleInfo name="TableStyleLight2" showFirstColumn="0" showLastColumn="0" showRowStripes="1" showColumnStripes="0"/>
</table>
</file>

<file path=xl/tables/table5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9726555B-F4E3-4DDC-8A23-9DA4E2E3595F}" name="Tabla513" displayName="Tabla513" ref="BQ669:BQ671" totalsRowShown="0" headerRowBorderDxfId="2769" tableBorderDxfId="2770" totalsRowBorderDxfId="2768">
  <autoFilter ref="BQ669:BQ671" xr:uid="{9726555B-F4E3-4DDC-8A23-9DA4E2E3595F}"/>
  <tableColumns count="1">
    <tableColumn id="1" xr3:uid="{068A41F2-D37E-4EFE-8C4B-8CAE3D87DFC0}" name="Tipo_4.1.B_Estrategias_para_la_prevención_de_la_trata_de_personas_en_Colombia_Publicidad"/>
  </tableColumns>
  <tableStyleInfo name="TableStyleLight2" showFirstColumn="0" showLastColumn="0" showRowStripes="1" showColumnStripes="0"/>
</table>
</file>

<file path=xl/tables/table5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8128C594-8620-42D6-B7FF-2D939CA0B1C7}" name="Tabla514" displayName="Tabla514" ref="BR669:BR671" totalsRowShown="0" headerRowBorderDxfId="2766" tableBorderDxfId="2767" totalsRowBorderDxfId="2765">
  <autoFilter ref="BR669:BR671" xr:uid="{8128C594-8620-42D6-B7FF-2D939CA0B1C7}"/>
  <tableColumns count="1">
    <tableColumn id="1" xr3:uid="{3CE0A24B-F912-4F8B-9B93-703B0BF63080}" name="Tipo_4.1.C_Prevención_del_consumo_de_sustancias_psicoactivas_y_el_microtráfico_en_las_zonas_de_desarrollo_turístico_Publicidad"/>
  </tableColumns>
  <tableStyleInfo name="TableStyleLight2" showFirstColumn="0" showLastColumn="0" showRowStripes="1" showColumnStripes="0"/>
</table>
</file>

<file path=xl/tables/table5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29CF90A6-A6D7-4C69-9715-D6FC55770AEA}" name="Tabla515" displayName="Tabla515" ref="BS669:BS671" totalsRowShown="0" headerRowBorderDxfId="2763" tableBorderDxfId="2764" totalsRowBorderDxfId="2762">
  <autoFilter ref="BS669:BS671" xr:uid="{29CF90A6-A6D7-4C69-9715-D6FC55770AEA}"/>
  <tableColumns count="1">
    <tableColumn id="1" xr3:uid="{C137B826-F97F-4401-A8C6-1E0B560E85FF}" name="Tipo_4.1.D_Proyectos_relacionados_con_la_implementación_de_programas_de_seguridad_turística_y_la_protección_de_los_derechos_y_deberes_de_los_turistas_y_prestadores_de_servicios_turísticos_Publicidad"/>
  </tableColumns>
  <tableStyleInfo name="TableStyleLight2" showFirstColumn="0" showLastColumn="0" showRowStripes="1" showColumnStripes="0"/>
</table>
</file>

<file path=xl/tables/table5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C57DD9C4-F872-4638-8D8E-24CFFA47AD0D}" name="Tabla516" displayName="Tabla516" ref="BT669:BT671" totalsRowShown="0" headerRowBorderDxfId="2760" tableBorderDxfId="2761" totalsRowBorderDxfId="2759">
  <autoFilter ref="BT669:BT671" xr:uid="{C57DD9C4-F872-4638-8D8E-24CFFA47AD0D}"/>
  <tableColumns count="1">
    <tableColumn id="1" xr3:uid="{CB74EF81-AA23-4A74-B18C-6E25B42018CD}" name="Tipo_4.1.E_Estrategias_que_promuevan_el_turismo_sostenible_Publicidad"/>
  </tableColumns>
  <tableStyleInfo name="TableStyleLight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1B2A210-AF28-45E7-A5DF-A745EFBA370D}" name="MinCIT_Viceministerio_de_Turismo_Categoría_1.5_Calidad_accesibilidad_sostenibilidad_y_seguridad_seguridad_en_el_turismo" displayName="MinCIT_Viceministerio_de_Turismo_Categoría_1.5_Calidad_accesibilidad_sostenibilidad_y_seguridad_seguridad_en_el_turismo" ref="E242:E248" totalsRowShown="0" headerRowDxfId="4404" dataDxfId="4403">
  <autoFilter ref="E242:E248" xr:uid="{A1B2A210-AF28-45E7-A5DF-A745EFBA370D}"/>
  <tableColumns count="1">
    <tableColumn id="1" xr3:uid="{0821D16E-BEF4-4870-80E0-1AFD05766879}" name="MinCIT_Viceministerio_de_Turismo_Categoría_1.5_Calidad_accesibilidad_sostenibilidad_y_seguridad_seguridad_en_el_turismo" dataDxfId="4402"/>
  </tableColumns>
  <tableStyleInfo name="TableStyleLight2" showFirstColumn="0" showLastColumn="0" showRowStripes="1" showColumnStripes="0"/>
</table>
</file>

<file path=xl/tables/table5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C4C0B414-BD9C-48A7-AABD-B69BDC5BE806}" name="Tabla517" displayName="Tabla517" ref="BU669:BU671" totalsRowShown="0" headerRowBorderDxfId="2757" tableBorderDxfId="2758" totalsRowBorderDxfId="2756">
  <autoFilter ref="BU669:BU671" xr:uid="{C4C0B414-BD9C-48A7-AABD-B69BDC5BE806}"/>
  <tableColumns count="1">
    <tableColumn id="1" xr3:uid="{EFFECFFC-A6A4-479A-AF33-D50DBE5744D1}" name="Tipo_4.1.F_Protección_del_bienestar_animal_Publicidad"/>
  </tableColumns>
  <tableStyleInfo name="TableStyleLight2" showFirstColumn="0" showLastColumn="0" showRowStripes="1" showColumnStripes="0"/>
</table>
</file>

<file path=xl/tables/table5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C7DB32D4-F9F6-458C-B1F9-482568CEA155}" name="Tabla518" displayName="Tabla518" ref="BV669:BV671" totalsRowShown="0" headerRowBorderDxfId="2754" tableBorderDxfId="2755" totalsRowBorderDxfId="2753">
  <autoFilter ref="BV669:BV671" xr:uid="{C7DB32D4-F9F6-458C-B1F9-482568CEA155}"/>
  <tableColumns count="1">
    <tableColumn id="1" xr3:uid="{197D6F29-1C72-47BB-A8AD-8CDD97381225}" name="Tipo_4.1.G_Prevención_del_tráfico_de_flora_y_fauna_Publicidad"/>
  </tableColumns>
  <tableStyleInfo name="TableStyleLight2" showFirstColumn="0" showLastColumn="0" showRowStripes="1" showColumnStripes="0"/>
</table>
</file>

<file path=xl/tables/table5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9390F3FD-2853-4536-BE17-04A4BFBED971}" name="Tabla519" displayName="Tabla519" ref="BW669:BW671" totalsRowShown="0" headerRowBorderDxfId="2751" tableBorderDxfId="2752" totalsRowBorderDxfId="2750">
  <autoFilter ref="BW669:BW671" xr:uid="{9390F3FD-2853-4536-BE17-04A4BFBED971}"/>
  <tableColumns count="1">
    <tableColumn id="1" xr3:uid="{B0A4C33A-9729-436A-BF5A-C095647D9015}" name="Tipo_4.1.H_Proyectos_que_promuevan_prácticas_de_comercio_justo_Publicidad"/>
  </tableColumns>
  <tableStyleInfo name="TableStyleLight2" showFirstColumn="0" showLastColumn="0" showRowStripes="1" showColumnStripes="0"/>
</table>
</file>

<file path=xl/tables/table5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76C85340-383A-485D-B14B-3801D769CE40}" name="Tabla520" displayName="Tabla520" ref="BX669:BX671" totalsRowShown="0" headerRowBorderDxfId="2748" tableBorderDxfId="2749" totalsRowBorderDxfId="2747">
  <autoFilter ref="BX669:BX671" xr:uid="{76C85340-383A-485D-B14B-3801D769CE40}"/>
  <tableColumns count="1">
    <tableColumn id="1" xr3:uid="{F1E232A6-A45B-4F91-A48A-BA524D9C9489}" name="Tipo_4.1.I_Protección_del_Patrimonio_Cultural_Publicidad"/>
  </tableColumns>
  <tableStyleInfo name="TableStyleLight2" showFirstColumn="0" showLastColumn="0" showRowStripes="1" showColumnStripes="0"/>
</table>
</file>

<file path=xl/tables/table5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7D4DCC15-981F-4E34-949D-50B7233BD567}" name="Tabla521" displayName="Tabla521" ref="BY669:BY671" totalsRowShown="0" headerRowBorderDxfId="2745" tableBorderDxfId="2746" totalsRowBorderDxfId="2744">
  <autoFilter ref="BY669:BY671" xr:uid="{7D4DCC15-981F-4E34-949D-50B7233BD567}"/>
  <tableColumns count="1">
    <tableColumn id="1" xr3:uid="{32A60298-EB43-4BAB-AEE6-676172F47996}" name="Tipo_4.1.I_Otro_tipo_de_proyectos_que_mitiguen_efectos_negativos_y_promuevan_el_desarrollo_responsable_del_turismo_Publicidad"/>
  </tableColumns>
  <tableStyleInfo name="TableStyleLight2" showFirstColumn="0" showLastColumn="0" showRowStripes="1" showColumnStripes="0"/>
</table>
</file>

<file path=xl/tables/table5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F7311286-638F-42A8-8FD0-FCEC162C63A9}" name="Tabla522" displayName="Tabla522" ref="BZ669:BZ671" totalsRowShown="0" headerRowBorderDxfId="2742" tableBorderDxfId="2743" totalsRowBorderDxfId="2741">
  <autoFilter ref="BZ669:BZ671" xr:uid="{F7311286-638F-42A8-8FD0-FCEC162C63A9}"/>
  <tableColumns count="1">
    <tableColumn id="1" xr3:uid="{806CD04B-45B0-4E7F-9EDD-E9876CDE08E1}" name="Tipo_4.2.A__Operación_de_programas_que_faciliten_la_realización_de_actividades_turísticas_a_grupos_poblacionales_específicos_entre_ellos_el_programa_de_Tarjeta_Joven_y_Mi_primer_viaje_Publicidad"/>
  </tableColumns>
  <tableStyleInfo name="TableStyleLight2" showFirstColumn="0" showLastColumn="0" showRowStripes="1" showColumnStripes="0"/>
</table>
</file>

<file path=xl/tables/table5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502BAC21-C79F-400F-BEFE-47A668B8FA54}" name="Tabla523" displayName="Tabla523" ref="CA669:CA671" totalsRowShown="0" headerRowBorderDxfId="2739" tableBorderDxfId="2740" totalsRowBorderDxfId="2738">
  <autoFilter ref="CA669:CA671" xr:uid="{502BAC21-C79F-400F-BEFE-47A668B8FA54}"/>
  <tableColumns count="1">
    <tableColumn id="1" xr3:uid="{EA46C0B9-A9D0-4B31-91B7-54E6D4962D15}" name="Tipo_4.2.B_Estímulos_para_actores_de_la_economía_popular_relacionados_con_la_cadena_de_valor_del_turismo_Publicidad"/>
  </tableColumns>
  <tableStyleInfo name="TableStyleLight2" showFirstColumn="0" showLastColumn="0" showRowStripes="1" showColumnStripes="0"/>
</table>
</file>

<file path=xl/tables/table5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69C3D385-62EA-4394-811A-FAA9737E7083}" name="Tabla524" displayName="Tabla524" ref="CB669:CB671" totalsRowShown="0" headerRowBorderDxfId="2736" tableBorderDxfId="2737" totalsRowBorderDxfId="2735">
  <autoFilter ref="CB669:CB671" xr:uid="{69C3D385-62EA-4394-811A-FAA9737E7083}"/>
  <tableColumns count="1">
    <tableColumn id="1" xr3:uid="{AE0076AC-25CA-4A51-8AD6-B5C342447FB9}" name="Tipo_4.2.C_Proyectos_orientados_a_la_promoción_del_turismo_accesible_en_destinos_y_atractivos_turísticos_Publicidad"/>
  </tableColumns>
  <tableStyleInfo name="TableStyleLight2" showFirstColumn="0" showLastColumn="0" showRowStripes="1" showColumnStripes="0"/>
</table>
</file>

<file path=xl/tables/table5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4B3C6089-7C61-4CD2-BAB2-EA4C50C31D28}" name="Tabla525" displayName="Tabla525" ref="CC669:CC671" totalsRowShown="0" headerRowBorderDxfId="2733" tableBorderDxfId="2734" totalsRowBorderDxfId="2732">
  <autoFilter ref="CC669:CC671" xr:uid="{4B3C6089-7C61-4CD2-BAB2-EA4C50C31D28}"/>
  <tableColumns count="1">
    <tableColumn id="1" xr3:uid="{4773522D-0B05-4286-AEAB-E3A2F638BBAD}" name="Tipo_4.2.D_Estrategias_de_promoción_para_el_desarrollo_del_turismo_social_en_Colombia_Publicidad"/>
  </tableColumns>
  <tableStyleInfo name="TableStyleLight2" showFirstColumn="0" showLastColumn="0" showRowStripes="1" showColumnStripes="0"/>
</table>
</file>

<file path=xl/tables/table5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2BE30372-F68F-43C6-82D6-40BB2552F8B1}" name="Tabla526" displayName="Tabla526" ref="CD669:CD670" totalsRowShown="0" headerRowBorderDxfId="2730" tableBorderDxfId="2731" totalsRowBorderDxfId="2729">
  <autoFilter ref="CD669:CD670" xr:uid="{2BE30372-F68F-43C6-82D6-40BB2552F8B1}"/>
  <tableColumns count="1">
    <tableColumn id="1" xr3:uid="{75C1971B-52BB-435B-9001-F20BEF550070}" name="Tipo_5.1.A_Financiación_de_programas_de_mitigación_de_impacto_de_situaciones_de_emergencia_Publicidad" dataDxfId="2728"/>
  </tableColumns>
  <tableStyleInfo name="TableStyleLight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EC0D32A-1A0E-4A1D-BA4F-278EE8FC9D41}" name="Tabla_MinCIT_Viceministerio_de_Turismo_Categoría_1.6_Innovación_y_transformación_digital_en_el_turismo" displayName="Tabla_MinCIT_Viceministerio_de_Turismo_Categoría_1.6_Innovación_y_transformación_digital_en_el_turismo" ref="E253:E255" totalsRowShown="0" headerRowDxfId="4401" dataDxfId="4400">
  <autoFilter ref="E253:E255" xr:uid="{4EC0D32A-1A0E-4A1D-BA4F-278EE8FC9D41}"/>
  <tableColumns count="1">
    <tableColumn id="1" xr3:uid="{5FADE371-0A9D-48A8-9E46-A87A4258DF79}" name="MinCIT_Viceministerio_de_Turismo_Categoría_1.6_Innovación_y_transformación_digital_en_el_turismo" dataDxfId="4399"/>
  </tableColumns>
  <tableStyleInfo name="TableStyleLight2" showFirstColumn="0" showLastColumn="0" showRowStripes="1" showColumnStripes="0"/>
</table>
</file>

<file path=xl/tables/table5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CFE339E0-E3B8-4ED7-B1EE-209B84A931D0}" name="Tabla527" displayName="Tabla527" ref="F674:F675" totalsRowShown="0" headerRowBorderDxfId="2726" tableBorderDxfId="2727" totalsRowBorderDxfId="2725">
  <autoFilter ref="F674:F675" xr:uid="{CFE339E0-E3B8-4ED7-B1EE-209B84A931D0}"/>
  <tableColumns count="1">
    <tableColumn id="1" xr3:uid="{C7D105DD-4D2A-4809-80C6-61DF7E803527}" name="Tipo_1.1.A_Levantamiento_o_actualización_de_inventarios_de_atractivos_turísticos_Desarrollos_Tecnológicos" dataDxfId="2724"/>
  </tableColumns>
  <tableStyleInfo name="TableStyleLight2" showFirstColumn="0" showLastColumn="0" showRowStripes="1" showColumnStripes="0"/>
</table>
</file>

<file path=xl/tables/table5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90CA3886-D303-41F7-8876-DE7FD80BD025}" name="Tabla528" displayName="Tabla528" ref="G674:G675" totalsRowShown="0" headerRowBorderDxfId="2722" tableBorderDxfId="2723" totalsRowBorderDxfId="2721">
  <autoFilter ref="G674:G675" xr:uid="{90CA3886-D303-41F7-8876-DE7FD80BD025}"/>
  <tableColumns count="1">
    <tableColumn id="1" xr3:uid="{2123CDA0-85B2-4A1E-94A5-FCF2E9F8DD75}" name="Tipo_1.1.B_Diseño_de_metodologías_para_la_planificación_y_la_gestión_del_turismo_Desarrollos_Tecnológicos" dataDxfId="2720"/>
  </tableColumns>
  <tableStyleInfo name="TableStyleLight2" showFirstColumn="0" showLastColumn="0" showRowStripes="1" showColumnStripes="0"/>
</table>
</file>

<file path=xl/tables/table5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067E7C1E-6605-435E-833F-4B05E62B409B}" name="Tabla529" displayName="Tabla529" ref="H674:H675" totalsRowShown="0" headerRowBorderDxfId="2718" tableBorderDxfId="2719" totalsRowBorderDxfId="2717">
  <autoFilter ref="H674:H675" xr:uid="{067E7C1E-6605-435E-833F-4B05E62B409B}"/>
  <tableColumns count="1">
    <tableColumn id="1" xr3:uid="{5721E2C7-C025-46CD-AC84-0A3B4E4571AD}" name="Tipo_1.1.C_Implementación_de_metodologías_para_la_planificación_y_la_gestión_del_turismo_en_los_territorios_del_país_Desarrollos_Tecnológicos" dataDxfId="2716"/>
  </tableColumns>
  <tableStyleInfo name="TableStyleLight2" showFirstColumn="0" showLastColumn="0" showRowStripes="1" showColumnStripes="0"/>
</table>
</file>

<file path=xl/tables/table5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9DC2992F-22AB-4080-8284-C21833B53305}" name="Tabla530" displayName="Tabla530" ref="I674:I675" totalsRowShown="0" headerRowBorderDxfId="2714" tableBorderDxfId="2715" totalsRowBorderDxfId="2713">
  <autoFilter ref="I674:I675" xr:uid="{9DC2992F-22AB-4080-8284-C21833B53305}"/>
  <tableColumns count="1">
    <tableColumn id="1" xr3:uid="{7534FE55-3CCE-4ABD-8B56-26A0C2214FB6}" name="Tipo_1.1.D_Fortalecimientos_de_los_esquemas_de_gobernanza_territoriales_Desarrollos_Tecnológicos" dataDxfId="2712"/>
  </tableColumns>
  <tableStyleInfo name="TableStyleLight2" showFirstColumn="0" showLastColumn="0" showRowStripes="1" showColumnStripes="0"/>
</table>
</file>

<file path=xl/tables/table5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1" xr:uid="{DF685EC1-506D-4F25-B113-E638516241E7}" name="Tabla531" displayName="Tabla531" ref="J674:J675" totalsRowShown="0" headerRowBorderDxfId="2710" tableBorderDxfId="2711" totalsRowBorderDxfId="2709">
  <autoFilter ref="J674:J675" xr:uid="{DF685EC1-506D-4F25-B113-E638516241E7}"/>
  <tableColumns count="1">
    <tableColumn id="1" xr3:uid="{CB671FE0-1455-42E8-A9B2-1037FE65BA6F}" name="Tipo_1.2.A_Análisis_de_oferta_y_demanda_para_el_diseño_de_productos_y_actividades_turísticas_Desarrollos_Tecnológicos" dataDxfId="2708"/>
  </tableColumns>
  <tableStyleInfo name="TableStyleLight2" showFirstColumn="0" showLastColumn="0" showRowStripes="1" showColumnStripes="0"/>
</table>
</file>

<file path=xl/tables/table5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2" xr:uid="{24D9D73A-894B-4C1F-B880-99E9EF1BCFAB}" name="Tabla532" displayName="Tabla532" ref="K674:K675" totalsRowShown="0" headerRowBorderDxfId="2706" tableBorderDxfId="2707" totalsRowBorderDxfId="2705">
  <autoFilter ref="K674:K675" xr:uid="{24D9D73A-894B-4C1F-B880-99E9EF1BCFAB}"/>
  <tableColumns count="1">
    <tableColumn id="1" xr3:uid="{A7F9A3AA-4FA8-48C6-854E-358B44438945}" name="Tipo_1.2.B_Diseño_e_implementación_de_productos_turísticos_Desarrollos_Tecnológicos" dataDxfId="2704"/>
  </tableColumns>
  <tableStyleInfo name="TableStyleLight2" showFirstColumn="0" showLastColumn="0" showRowStripes="1" showColumnStripes="0"/>
</table>
</file>

<file path=xl/tables/table5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3" xr:uid="{710D5175-1281-495A-8CC9-D6FD5B4FE87F}" name="Tabla533" displayName="Tabla533" ref="L674:L675" totalsRowShown="0" headerRowBorderDxfId="2702" tableBorderDxfId="2703" totalsRowBorderDxfId="2701">
  <autoFilter ref="L674:L675" xr:uid="{710D5175-1281-495A-8CC9-D6FD5B4FE87F}"/>
  <tableColumns count="1">
    <tableColumn id="1" xr3:uid="{C75C20D2-C4B3-40DE-9C97-A1D2D713D8BD}" name="Tipo_1.2.C_Diseño_e_implementación_de_actividades_turísticas_Desarrollos_Tecnológicos" dataDxfId="2700"/>
  </tableColumns>
  <tableStyleInfo name="TableStyleLight2" showFirstColumn="0" showLastColumn="0" showRowStripes="1" showColumnStripes="0"/>
</table>
</file>

<file path=xl/tables/table5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4" xr:uid="{E3DB5122-2400-4AF8-9962-585E7E267948}" name="Tabla534" displayName="Tabla534" ref="M674:M676" totalsRowShown="0" headerRowBorderDxfId="2698" tableBorderDxfId="2699" totalsRowBorderDxfId="2697">
  <autoFilter ref="M674:M676" xr:uid="{E3DB5122-2400-4AF8-9962-585E7E267948}"/>
  <tableColumns count="1">
    <tableColumn id="1" xr3:uid="{F301A512-393E-4614-B52E-DB034E376F7A}" name="Tipo_1.3.A_Formación_capacitación_y_sensibilización_en_turismo_Desarrollos_Tecnológicos"/>
  </tableColumns>
  <tableStyleInfo name="TableStyleLight2" showFirstColumn="0" showLastColumn="0" showRowStripes="1" showColumnStripes="0"/>
</table>
</file>

<file path=xl/tables/table5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5" xr:uid="{C95175EE-454F-4232-885E-2C3B75C580C3}" name="Tabla535" displayName="Tabla535" ref="N674:N675" totalsRowShown="0" headerRowBorderDxfId="2695" tableBorderDxfId="2696" totalsRowBorderDxfId="2694">
  <autoFilter ref="N674:N675" xr:uid="{C95175EE-454F-4232-885E-2C3B75C580C3}"/>
  <tableColumns count="1">
    <tableColumn id="1" xr3:uid="{9FFF29DE-A01A-4708-AB37-A3FA3EBA3370}" name="Tipo_1.3.B_Estudios_técnicos_para_la_cualificación_del_capital_humano_en_el_sector_turístico_Desarrollos_Tecnológicos" dataDxfId="2693"/>
  </tableColumns>
  <tableStyleInfo name="TableStyleLight2" showFirstColumn="0" showLastColumn="0" showRowStripes="1" showColumnStripes="0"/>
</table>
</file>

<file path=xl/tables/table5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6" xr:uid="{0C426B95-5746-470B-A4FB-FAFBE3C51982}" name="Tabla536" displayName="Tabla536" ref="O674:O675" totalsRowShown="0" headerRowBorderDxfId="2691" tableBorderDxfId="2692" totalsRowBorderDxfId="2690">
  <autoFilter ref="O674:O675" xr:uid="{0C426B95-5746-470B-A4FB-FAFBE3C51982}"/>
  <tableColumns count="1">
    <tableColumn id="1" xr3:uid="{039E8ED4-CEF4-4154-A698-C56BE1A803FC}" name="Tipo_1.3.C_Generación_y_gestión_del_conocimiento_en_turismo_Desarrollos_Tecnológicos" dataDxfId="2689"/>
  </tableColumns>
  <tableStyleInfo name="TableStyleLight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AAED682-F169-4FE2-A78C-2E946582B3BC}" name="Tabla_MinCIT_Viceministerio_de_Turismo_Categoría_1.7_Evaluación_de_resultados_o_de_impacto" displayName="Tabla_MinCIT_Viceministerio_de_Turismo_Categoría_1.7_Evaluación_de_resultados_o_de_impacto" ref="E260:E261" totalsRowShown="0" headerRowDxfId="4398" dataDxfId="4397">
  <autoFilter ref="E260:E261" xr:uid="{9AAED682-F169-4FE2-A78C-2E946582B3BC}"/>
  <tableColumns count="1">
    <tableColumn id="1" xr3:uid="{FF1B4A23-2775-44D2-BCEB-DF1D654E0E6B}" name="MinCIT_Viceministerio_de_Turismo_Categoría_1.7_Evaluación_de_resultados_o_de_impacto" dataDxfId="4396"/>
  </tableColumns>
  <tableStyleInfo name="TableStyleLight2" showFirstColumn="0" showLastColumn="0" showRowStripes="1" showColumnStripes="0"/>
</table>
</file>

<file path=xl/tables/table5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7" xr:uid="{F194422B-E724-4BA2-8617-638FBBBB6941}" name="Tabla537" displayName="Tabla537" ref="P674:P675" totalsRowShown="0" headerRowBorderDxfId="2687" tableBorderDxfId="2688" totalsRowBorderDxfId="2686">
  <autoFilter ref="P674:P675" xr:uid="{F194422B-E724-4BA2-8617-638FBBBB6941}"/>
  <tableColumns count="1">
    <tableColumn id="1" xr3:uid="{9BD45162-88AA-4AC3-8D01-DAA2D44EA293}" name="Tipo_1.3.D_Realización_de_eventos_académicos_con_temáticas_de_turismo_Desarrollos_Tecnológicos" dataDxfId="2685"/>
  </tableColumns>
  <tableStyleInfo name="TableStyleLight2" showFirstColumn="0" showLastColumn="0" showRowStripes="1" showColumnStripes="0"/>
</table>
</file>

<file path=xl/tables/table5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8" xr:uid="{5EC69569-185A-4A7A-84DD-526572F53E88}" name="Tabla538" displayName="Tabla538" ref="Q674:Q675" totalsRowShown="0" headerRowBorderDxfId="2683" tableBorderDxfId="2684" totalsRowBorderDxfId="2682">
  <autoFilter ref="Q674:Q675" xr:uid="{5EC69569-185A-4A7A-84DD-526572F53E88}"/>
  <tableColumns count="1">
    <tableColumn id="1" xr3:uid="{ECFE4249-1548-45B3-BF4A-D447D3884F08}" name="Tipo_1.3.E_Jornadas_de_intercambio_de_experiencias_y_lecciones_aprendidas_Desarrollos_Tecnológicos" dataDxfId="2681"/>
  </tableColumns>
  <tableStyleInfo name="TableStyleLight2" showFirstColumn="0" showLastColumn="0" showRowStripes="1" showColumnStripes="0"/>
</table>
</file>

<file path=xl/tables/table5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9" xr:uid="{A301FEBE-3D9B-45DA-A114-3245A3DB9E4C}" name="Tabla539" displayName="Tabla539" ref="R674:R675" totalsRowShown="0" headerRowBorderDxfId="2679" tableBorderDxfId="2680" totalsRowBorderDxfId="2678">
  <autoFilter ref="R674:R675" xr:uid="{A301FEBE-3D9B-45DA-A114-3245A3DB9E4C}"/>
  <tableColumns count="1">
    <tableColumn id="1" xr3:uid="{C5854132-882F-45EB-B9D9-0CF92F87AB2A}" name="Tipo_1.4.A_Acompañamiento_y_apoyo_técnico_y_financiero_para_mejorar_la_productividad_del_sector_turístico_Desarrollos_Tecnológicos" dataDxfId="2677"/>
  </tableColumns>
  <tableStyleInfo name="TableStyleLight2" showFirstColumn="0" showLastColumn="0" showRowStripes="1" showColumnStripes="0"/>
</table>
</file>

<file path=xl/tables/table5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0" xr:uid="{4A45C170-0F58-438C-A3C3-922E2D2A7600}" name="Tabla540" displayName="Tabla540" ref="S674:S675" totalsRowShown="0" headerRowBorderDxfId="2675" tableBorderDxfId="2676" totalsRowBorderDxfId="2674">
  <autoFilter ref="S674:S675" xr:uid="{4A45C170-0F58-438C-A3C3-922E2D2A7600}"/>
  <tableColumns count="1">
    <tableColumn id="1" xr3:uid="{665AAA44-4240-490A-9E03-2196696EEBA0}" name="Tipo_1.4.B_Fortalecimiento_de_la_economía_popular_y_comunitaria_del_turismo_Desarrollos_Tecnológicos" dataDxfId="2673"/>
  </tableColumns>
  <tableStyleInfo name="TableStyleLight2" showFirstColumn="0" showLastColumn="0" showRowStripes="1" showColumnStripes="0"/>
</table>
</file>

<file path=xl/tables/table5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1" xr:uid="{665D4A6C-6345-454B-83E0-057149CF3731}" name="Tabla541" displayName="Tabla541" ref="T674:T675" totalsRowShown="0" headerRowBorderDxfId="2671" tableBorderDxfId="2672" totalsRowBorderDxfId="2670">
  <autoFilter ref="T674:T675" xr:uid="{665D4A6C-6345-454B-83E0-057149CF3731}"/>
  <tableColumns count="1">
    <tableColumn id="1" xr3:uid="{F7E56DE2-F4F3-41EE-953A-A25C1B8AC995}" name="Tipo_1.4.C_Encadenamiento_productivo_Desarrollos_Tecnológicos" dataDxfId="2669"/>
  </tableColumns>
  <tableStyleInfo name="TableStyleLight2" showFirstColumn="0" showLastColumn="0" showRowStripes="1" showColumnStripes="0"/>
</table>
</file>

<file path=xl/tables/table5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2" xr:uid="{15624D24-1D9F-42AD-84E0-59602E72D23A}" name="Tabla542" displayName="Tabla542" ref="U674:U675" totalsRowShown="0" headerRowBorderDxfId="2667" tableBorderDxfId="2668" totalsRowBorderDxfId="2666">
  <autoFilter ref="U674:U675" xr:uid="{15624D24-1D9F-42AD-84E0-59602E72D23A}"/>
  <tableColumns count="1">
    <tableColumn id="1" xr3:uid="{F2419541-9C9C-4334-9E30-EA65910E7B2B}" name="Tipo_1.4.D_Esquemas_de_financiamiento_con_tasas_de_interés_reducidas_y_asunción_parcial_del_riesgo_crediticio_Desarrollos_Tecnológicos" dataDxfId="2665"/>
  </tableColumns>
  <tableStyleInfo name="TableStyleLight2" showFirstColumn="0" showLastColumn="0" showRowStripes="1" showColumnStripes="0"/>
</table>
</file>

<file path=xl/tables/table5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3" xr:uid="{474C7AD6-6B18-4EC2-BECA-2CB7884DB3A8}" name="Tabla543" displayName="Tabla543" ref="V674:V675" totalsRowShown="0" headerRowBorderDxfId="2663" tableBorderDxfId="2664" totalsRowBorderDxfId="2662">
  <autoFilter ref="V674:V675" xr:uid="{474C7AD6-6B18-4EC2-BECA-2CB7884DB3A8}"/>
  <tableColumns count="1">
    <tableColumn id="1" xr3:uid="{E2E03DBE-610C-4D48-836E-76AFAACA05F8}" name="Tipo_1.5.A_Estrategias_para_el_desarrollo_de_soluciones_sostenibles_del_turismo_Desarrollos_Tecnológicos" dataDxfId="2661"/>
  </tableColumns>
  <tableStyleInfo name="TableStyleLight2" showFirstColumn="0" showLastColumn="0" showRowStripes="1" showColumnStripes="0"/>
</table>
</file>

<file path=xl/tables/table5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4" xr:uid="{1723B52E-8260-4D55-89D0-F47E7BC0698E}" name="Tabla544" displayName="Tabla544" ref="W674:W675" totalsRowShown="0" headerRowBorderDxfId="2659" tableBorderDxfId="2660" totalsRowBorderDxfId="2658">
  <autoFilter ref="W674:W675" xr:uid="{1723B52E-8260-4D55-89D0-F47E7BC0698E}"/>
  <tableColumns count="1">
    <tableColumn id="1" xr3:uid="{1B805C12-0E5A-4486-BDD7-EF1F16BCC2B1}" name="Tipo_1.5.B_Estrategias_para_el_desarrollo_accesible_del_turismo_Desarrollos_Tecnológicos" dataDxfId="2657"/>
  </tableColumns>
  <tableStyleInfo name="TableStyleLight2" showFirstColumn="0" showLastColumn="0" showRowStripes="1" showColumnStripes="0"/>
</table>
</file>

<file path=xl/tables/table5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5" xr:uid="{389A00D3-BB03-4816-A865-969A10F539C9}" name="Tabla545" displayName="Tabla545" ref="X674:X675" totalsRowShown="0" headerRowBorderDxfId="2655" tableBorderDxfId="2656" totalsRowBorderDxfId="2654">
  <autoFilter ref="X674:X675" xr:uid="{389A00D3-BB03-4816-A865-969A10F539C9}"/>
  <tableColumns count="1">
    <tableColumn id="1" xr3:uid="{DAE21FB7-7269-4344-A8CC-94BAFB8584EA}" name="Tipo_1.5.C_Estudios_para_la_elaboración_actualización_y_o_implementación_de_Normas_en_Turismo_Desarrollos_Tecnológicos" dataDxfId="2653"/>
  </tableColumns>
  <tableStyleInfo name="TableStyleLight2" showFirstColumn="0" showLastColumn="0" showRowStripes="1" showColumnStripes="0"/>
</table>
</file>

<file path=xl/tables/table5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6" xr:uid="{24F813FC-544E-4358-92CA-2C57B1344901}" name="Tabla546" displayName="Tabla546" ref="Y674:Y675" totalsRowShown="0" headerRowBorderDxfId="2651" tableBorderDxfId="2652" totalsRowBorderDxfId="2650">
  <autoFilter ref="Y674:Y675" xr:uid="{24F813FC-544E-4358-92CA-2C57B1344901}"/>
  <tableColumns count="1">
    <tableColumn id="1" xr3:uid="{3D0837FF-E9B4-4656-B11A-B2628558A081}" name="Tipo_1.5.D_Implementación_certificación_y_mantenimiento_en_Normas_del_sector_turismo_y_metodologías_para_la_gestión_de_la_calidad_turística_Desarrollos_Tecnológicos" dataDxfId="2649"/>
  </tableColumns>
  <tableStyleInfo name="TableStyleLight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42F4F79-9693-4C84-BE8A-CA13FEDF78AC}" name="Tabla_MinCIT_Viceministerio_de_Turismo_Categoría_2.1_Estudios_de_prefactibilidad_y_factibilidad" displayName="Tabla_MinCIT_Viceministerio_de_Turismo_Categoría_2.1_Estudios_de_prefactibilidad_y_factibilidad" ref="E266:E267" totalsRowShown="0" headerRowDxfId="4395" dataDxfId="4394">
  <autoFilter ref="E266:E267" xr:uid="{C42F4F79-9693-4C84-BE8A-CA13FEDF78AC}"/>
  <tableColumns count="1">
    <tableColumn id="1" xr3:uid="{408C75AE-4AA0-4C13-9859-CEA54BB2243B}" name="MinCIT_Viceministerio_de_Turismo_Categoría_2.1_Estudios_de_prefactibilidad_y_factibilidad" dataDxfId="4393"/>
  </tableColumns>
  <tableStyleInfo name="TableStyleLight2" showFirstColumn="0" showLastColumn="0" showRowStripes="1" showColumnStripes="0"/>
</table>
</file>

<file path=xl/tables/table5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7" xr:uid="{C2EA292D-2A4C-4741-A7D3-FCFD423995D0}" name="Tabla547" displayName="Tabla547" ref="Z674:Z675" totalsRowShown="0" headerRowBorderDxfId="2647" tableBorderDxfId="2648" totalsRowBorderDxfId="2646">
  <autoFilter ref="Z674:Z675" xr:uid="{C2EA292D-2A4C-4741-A7D3-FCFD423995D0}"/>
  <tableColumns count="1">
    <tableColumn id="1" xr3:uid="{0D2A04E1-67D9-40D7-8607-A727A2B828E1}" name="Tipo_1.5.E_Mejora_continua_de_los_niveles_de_calidad_y_la_excelencia_turística_Desarrollos_Tecnológicos" dataDxfId="2645"/>
  </tableColumns>
  <tableStyleInfo name="TableStyleLight2" showFirstColumn="0" showLastColumn="0" showRowStripes="1" showColumnStripes="0"/>
</table>
</file>

<file path=xl/tables/table5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8" xr:uid="{0C0B84C1-2B26-495C-AD28-5E8AC37ACFEF}" name="Tabla548" displayName="Tabla548" ref="AA674:AA675" totalsRowShown="0" headerRowBorderDxfId="2643" tableBorderDxfId="2644" totalsRowBorderDxfId="2642">
  <autoFilter ref="AA674:AA675" xr:uid="{0C0B84C1-2B26-495C-AD28-5E8AC37ACFEF}"/>
  <tableColumns count="1">
    <tableColumn id="1" xr3:uid="{FC42D805-387F-40D5-96B1-0ABCD4816C65}" name="Tipo_1.5.F_Gestión_para_la_seguridad_turística_y_la_prevención_y_mitigación_de_riesgos_de_los_destinos_Desarrollos_Tecnológicos" dataDxfId="2641"/>
  </tableColumns>
  <tableStyleInfo name="TableStyleLight2" showFirstColumn="0" showLastColumn="0" showRowStripes="1" showColumnStripes="0"/>
</table>
</file>

<file path=xl/tables/table5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9" xr:uid="{193E73DC-6D05-47BD-971C-B7721F34D46E}" name="Tabla549" displayName="Tabla549" ref="AB674:AB675" totalsRowShown="0" headerRowBorderDxfId="2639" tableBorderDxfId="2640" totalsRowBorderDxfId="2638">
  <autoFilter ref="AB674:AB675" xr:uid="{193E73DC-6D05-47BD-971C-B7721F34D46E}"/>
  <tableColumns count="1">
    <tableColumn id="1" xr3:uid="{B41DB6DB-EBC2-4324-A9D2-8078BE862423}" name="Tipo_1.6.A_Estudios_técnicos_para_la_innovación_y_transformación_digital_del_sector_Desarrollos_Tecnológicos" dataDxfId="2637"/>
  </tableColumns>
  <tableStyleInfo name="TableStyleLight2" showFirstColumn="0" showLastColumn="0" showRowStripes="1" showColumnStripes="0"/>
</table>
</file>

<file path=xl/tables/table5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0" xr:uid="{20923BCD-3664-463B-AA3F-19772EC986C7}" name="Tabla550" displayName="Tabla550" ref="AC674:AC675" totalsRowShown="0" headerRowBorderDxfId="2635" tableBorderDxfId="2636" totalsRowBorderDxfId="2634">
  <autoFilter ref="AC674:AC675" xr:uid="{20923BCD-3664-463B-AA3F-19772EC986C7}"/>
  <tableColumns count="1">
    <tableColumn id="1" xr3:uid="{9CFBFDD7-00E4-42A5-9822-1306AE35D188}" name="Tipo_1.6.B_Estrategias_para_mejorar_la_eficiencia_y_el_valor_agregado_de_la_gestión_operación_y_desarrollo_de_actividades_dentro_de_la_cadena_de_valor_del_sector_turismo_Desarrollos_Tecnológicos" dataDxfId="2633"/>
  </tableColumns>
  <tableStyleInfo name="TableStyleLight2" showFirstColumn="0" showLastColumn="0" showRowStripes="1" showColumnStripes="0"/>
</table>
</file>

<file path=xl/tables/table5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1" xr:uid="{4F811A0C-8540-4A35-8C05-CEED95345FA9}" name="Tabla551" displayName="Tabla551" ref="AD674:AD675" totalsRowShown="0" headerRowBorderDxfId="2631" tableBorderDxfId="2632" totalsRowBorderDxfId="2630">
  <autoFilter ref="AD674:AD675" xr:uid="{4F811A0C-8540-4A35-8C05-CEED95345FA9}"/>
  <tableColumns count="1">
    <tableColumn id="1" xr3:uid="{9B94B425-2438-4B7A-A820-8DABE0F83405}" name="Tipo_1.7.A_Evaluación_de_resultados_o_de_impacto_de_políticas_planes_programas_y_proyectos_en_el_sector_turismo_Desarrollos_Tecnológicos" dataDxfId="2629"/>
  </tableColumns>
  <tableStyleInfo name="TableStyleLight2" showFirstColumn="0" showLastColumn="0" showRowStripes="1" showColumnStripes="0"/>
</table>
</file>

<file path=xl/tables/table5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2" xr:uid="{FAD85BFD-D7F4-45EC-9B24-0279C0D10207}" name="Tabla552" displayName="Tabla552" ref="AE674:AE675" totalsRowShown="0" headerRowBorderDxfId="2627" tableBorderDxfId="2628" totalsRowBorderDxfId="2626">
  <autoFilter ref="AE674:AE675" xr:uid="{FAD85BFD-D7F4-45EC-9B24-0279C0D10207}"/>
  <tableColumns count="1">
    <tableColumn id="1" xr3:uid="{7AEB8F75-1068-4BDA-91D0-4CFDDBC67009}" name="Tipo_2.1.A_Elaboración_de_estudios_de_prefactibilidad_o_factibilidad_Desarrollos_Tecnológicos" dataDxfId="2625"/>
  </tableColumns>
  <tableStyleInfo name="TableStyleLight2" showFirstColumn="0" showLastColumn="0" showRowStripes="1" showColumnStripes="0"/>
</table>
</file>

<file path=xl/tables/table5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3" xr:uid="{4CCC63AC-5151-4B3C-A69F-36029312588C}" name="Tabla553" displayName="Tabla553" ref="AF674:AF675" totalsRowShown="0" headerRowBorderDxfId="2623" tableBorderDxfId="2624" totalsRowBorderDxfId="2622">
  <autoFilter ref="AF674:AF675" xr:uid="{4CCC63AC-5151-4B3C-A69F-36029312588C}"/>
  <tableColumns count="1">
    <tableColumn id="1" xr3:uid="{62363E3F-F414-442C-A779-786DBB4D6B4A}" name="Tipo_2.2.A_Elaboración_de_estudios_o_diseños_de_infraestructura_turística_Desarrollos_Tecnológicos" dataDxfId="2621"/>
  </tableColumns>
  <tableStyleInfo name="TableStyleLight2" showFirstColumn="0" showLastColumn="0" showRowStripes="1" showColumnStripes="0"/>
</table>
</file>

<file path=xl/tables/table5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4" xr:uid="{2F3EE950-3197-415E-8EF7-0189596FF2A2}" name="Tabla554" displayName="Tabla554" ref="AG674:AG675" totalsRowShown="0" headerRowBorderDxfId="2619" tableBorderDxfId="2620" totalsRowBorderDxfId="2618">
  <autoFilter ref="AG674:AG675" xr:uid="{2F3EE950-3197-415E-8EF7-0189596FF2A2}"/>
  <tableColumns count="1">
    <tableColumn id="1" xr3:uid="{2B31D9C2-00F7-49A2-A3F2-13FDAD8E8B87}" name="Tipo_2.3.A_Malecones_construidos_y_o_rehabilitados_Desarrollos_Tecnológicos" dataDxfId="2617"/>
  </tableColumns>
  <tableStyleInfo name="TableStyleLight2" showFirstColumn="0" showLastColumn="0" showRowStripes="1" showColumnStripes="0"/>
</table>
</file>

<file path=xl/tables/table5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5" xr:uid="{2C36BC93-138B-4B84-9BA4-277DB0F43BC5}" name="Tabla555" displayName="Tabla555" ref="AH674:AH675" totalsRowShown="0" headerRowBorderDxfId="2615" tableBorderDxfId="2616" totalsRowBorderDxfId="2614">
  <autoFilter ref="AH674:AH675" xr:uid="{2C36BC93-138B-4B84-9BA4-277DB0F43BC5}"/>
  <tableColumns count="1">
    <tableColumn id="1" xr3:uid="{FE845825-C119-4A53-ADDB-6A1297588FBB}" name="Tipo_2.3.B_Muelles_o_embarcaderos_construidos_y_o_rehabilitados_Desarrollos_Tecnológicos" dataDxfId="2613"/>
  </tableColumns>
  <tableStyleInfo name="TableStyleLight2" showFirstColumn="0" showLastColumn="0" showRowStripes="1" showColumnStripes="0"/>
</table>
</file>

<file path=xl/tables/table5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6" xr:uid="{52E5D850-588A-4083-9165-2B1D30956528}" name="Tabla556" displayName="Tabla556" ref="AI674:AI675" totalsRowShown="0" headerRowBorderDxfId="2611" tableBorderDxfId="2612" totalsRowBorderDxfId="2610">
  <autoFilter ref="AI674:AI675" xr:uid="{52E5D850-588A-4083-9165-2B1D30956528}"/>
  <tableColumns count="1">
    <tableColumn id="1" xr3:uid="{04A7D2DA-917B-4328-903C-171AD2D1FCA4}" name="Tipo_2.3.C_Centros_gastronómicos_y_artesanales_construidos_y_o_rehabilitados_Desarrollos_Tecnológicos" dataDxfId="2609"/>
  </tableColumns>
  <tableStyleInfo name="TableStyleLight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4811F1F-729F-455D-8E82-51556CD1C22B}" name="Tabla_MinCIT_Viceministerio_de_Turismo_Categoría_2.2_Estudios_y_diseños_de_infraestructura_turística" displayName="Tabla_MinCIT_Viceministerio_de_Turismo_Categoría_2.2_Estudios_y_diseños_de_infraestructura_turística" ref="E272:E273" totalsRowShown="0" headerRowDxfId="4392" dataDxfId="4391">
  <autoFilter ref="E272:E273" xr:uid="{E4811F1F-729F-455D-8E82-51556CD1C22B}"/>
  <tableColumns count="1">
    <tableColumn id="1" xr3:uid="{C5F40A51-A75F-4731-973A-A7A60215E7AF}" name="MinCIT_Viceministerio_de_Turismo_Categoría_2.2_Estudios_y_diseños_de_infraestructura_turística" dataDxfId="4390"/>
  </tableColumns>
  <tableStyleInfo name="TableStyleLight2" showFirstColumn="0" showLastColumn="0" showRowStripes="1" showColumnStripes="0"/>
</table>
</file>

<file path=xl/tables/table5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7" xr:uid="{3795321B-D3E5-45D3-951F-A6364564DF11}" name="Tabla557" displayName="Tabla557" ref="AJ674:AJ675" totalsRowShown="0" headerRowBorderDxfId="2607" tableBorderDxfId="2608" totalsRowBorderDxfId="2606">
  <autoFilter ref="AJ674:AJ675" xr:uid="{3795321B-D3E5-45D3-951F-A6364564DF11}"/>
  <tableColumns count="1">
    <tableColumn id="1" xr3:uid="{9FF4608A-CC91-4B97-B4F9-6DBE9135C5CA}" name="Tipo_2.3.D_Plazas_construidas_y_o_rehabilitadas_Desarrollos_Tecnológicos" dataDxfId="2605"/>
  </tableColumns>
  <tableStyleInfo name="TableStyleLight2" showFirstColumn="0" showLastColumn="0" showRowStripes="1" showColumnStripes="0"/>
</table>
</file>

<file path=xl/tables/table5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8" xr:uid="{9FA41EEC-EF7D-46B2-9277-C2B9271611CD}" name="Tabla558" displayName="Tabla558" ref="AK674:AK675" totalsRowShown="0" headerRowBorderDxfId="2603" tableBorderDxfId="2604" totalsRowBorderDxfId="2602">
  <autoFilter ref="AK674:AK675" xr:uid="{9FA41EEC-EF7D-46B2-9277-C2B9271611CD}"/>
  <tableColumns count="1">
    <tableColumn id="1" xr3:uid="{F0172B5A-5D36-4F73-9F0A-80C2224404C5}" name="Tipo_2.3.E_Parques_construidos_y_o_rehabilitados_Desarrollos_Tecnológicos" dataDxfId="2601"/>
  </tableColumns>
  <tableStyleInfo name="TableStyleLight2" showFirstColumn="0" showLastColumn="0" showRowStripes="1" showColumnStripes="0"/>
</table>
</file>

<file path=xl/tables/table5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9" xr:uid="{20CB3D95-5DF2-46C4-8DE2-E4D79D961CDB}" name="Tabla559" displayName="Tabla559" ref="AL674:AL675" totalsRowShown="0" headerRowBorderDxfId="2599" tableBorderDxfId="2600" totalsRowBorderDxfId="2598">
  <autoFilter ref="AL674:AL675" xr:uid="{20CB3D95-5DF2-46C4-8DE2-E4D79D961CDB}"/>
  <tableColumns count="1">
    <tableColumn id="1" xr3:uid="{DF96A322-BAAA-4230-8B2D-BCFAB0811E1D}" name="Tipo_2.3.F_Parques_lineales_o_bulevares_construidos_y_o_rehabilitados_Desarrollos_Tecnológicos" dataDxfId="2597"/>
  </tableColumns>
  <tableStyleInfo name="TableStyleLight2" showFirstColumn="0" showLastColumn="0" showRowStripes="1" showColumnStripes="0"/>
</table>
</file>

<file path=xl/tables/table5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0" xr:uid="{DC6DF19C-F362-4E4C-A876-F156DBF19076}" name="Tabla560" displayName="Tabla560" ref="AM674:AM675" totalsRowShown="0" headerRowBorderDxfId="2595" tableBorderDxfId="2596" totalsRowBorderDxfId="2594">
  <autoFilter ref="AM674:AM675" xr:uid="{DC6DF19C-F362-4E4C-A876-F156DBF19076}"/>
  <tableColumns count="1">
    <tableColumn id="1" xr3:uid="{8BEE9E35-730C-4786-8AB5-4FEFB7F90BF3}" name="Tipo_2.3.G_Senderos_construidos_y_o_rehabilitados_Desarrollos_Tecnológicos" dataDxfId="2593"/>
  </tableColumns>
  <tableStyleInfo name="TableStyleLight2" showFirstColumn="0" showLastColumn="0" showRowStripes="1" showColumnStripes="0"/>
</table>
</file>

<file path=xl/tables/table5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1" xr:uid="{740D57C3-356D-4FCE-9251-A95B90D8658B}" name="Tabla561" displayName="Tabla561" ref="AN674:AN675" totalsRowShown="0" headerRowBorderDxfId="2591" tableBorderDxfId="2592" totalsRowBorderDxfId="2590">
  <autoFilter ref="AN674:AN675" xr:uid="{740D57C3-356D-4FCE-9251-A95B90D8658B}"/>
  <tableColumns count="1">
    <tableColumn id="1" xr3:uid="{75789F85-CD3A-4D42-AB6D-F3B73DF452D1}" name="Tipo_2.3.H_Ecoparques_turísticos_construidos_y_o_rehabilitados_Desarrollos_Tecnológicos" dataDxfId="2589"/>
  </tableColumns>
  <tableStyleInfo name="TableStyleLight2" showFirstColumn="0" showLastColumn="0" showRowStripes="1" showColumnStripes="0"/>
</table>
</file>

<file path=xl/tables/table5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2" xr:uid="{CDFE1CA9-63AC-4CCA-9D1D-6FBFF127D6D9}" name="Tabla562" displayName="Tabla562" ref="AO674:AO675" totalsRowShown="0" headerRowBorderDxfId="2587" tableBorderDxfId="2588" totalsRowBorderDxfId="2586">
  <autoFilter ref="AO674:AO675" xr:uid="{CDFE1CA9-63AC-4CCA-9D1D-6FBFF127D6D9}"/>
  <tableColumns count="1">
    <tableColumn id="1" xr3:uid="{4069578D-D18D-4211-ACC6-53D38C1F732D}" name="Tipo_2.3.I_Centro_de_convenciones_construidos_y_o_rehabilitados_Desarrollos_Tecnológicos" dataDxfId="2585"/>
  </tableColumns>
  <tableStyleInfo name="TableStyleLight2" showFirstColumn="0" showLastColumn="0" showRowStripes="1" showColumnStripes="0"/>
</table>
</file>

<file path=xl/tables/table5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C8065E14-853A-4A55-A5D0-A7EB05D56314}" name="Tabla563" displayName="Tabla563" ref="AP674:AP675" totalsRowShown="0" headerRowBorderDxfId="2583" tableBorderDxfId="2584" totalsRowBorderDxfId="2582">
  <autoFilter ref="AP674:AP675" xr:uid="{C8065E14-853A-4A55-A5D0-A7EB05D56314}"/>
  <tableColumns count="1">
    <tableColumn id="1" xr3:uid="{7026BBE2-6755-4B10-B120-D290652ECA0D}" name="Tipo_2.3.J_Señalización_turística_Desarrollos_Tecnológicos" dataDxfId="2581"/>
  </tableColumns>
  <tableStyleInfo name="TableStyleLight2" showFirstColumn="0" showLastColumn="0" showRowStripes="1" showColumnStripes="0"/>
</table>
</file>

<file path=xl/tables/table5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ACC14CFA-1FCE-445F-925D-8F49818392AE}" name="Tabla564" displayName="Tabla564" ref="AQ674:AQ675" totalsRowShown="0" headerRowBorderDxfId="2579" tableBorderDxfId="2580" totalsRowBorderDxfId="2578">
  <autoFilter ref="AQ674:AQ675" xr:uid="{ACC14CFA-1FCE-445F-925D-8F49818392AE}"/>
  <tableColumns count="1">
    <tableColumn id="1" xr3:uid="{4D7A055E-FD20-4F2D-9BD9-DFC10A3F1629}" name="Tipo_2.3.K_Miradores_turísticos_construidos_y_o_rehabilitados_Desarrollos_Tecnológicos" dataDxfId="2577"/>
  </tableColumns>
  <tableStyleInfo name="TableStyleLight2" showFirstColumn="0" showLastColumn="0" showRowStripes="1" showColumnStripes="0"/>
</table>
</file>

<file path=xl/tables/table5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5" xr:uid="{2E6B2BB4-1544-4E59-8B82-FB035D1B109E}" name="Tabla565" displayName="Tabla565" ref="AR674:AR675" totalsRowShown="0" headerRowBorderDxfId="2575" tableBorderDxfId="2576" totalsRowBorderDxfId="2574">
  <autoFilter ref="AR674:AR675" xr:uid="{2E6B2BB4-1544-4E59-8B82-FB035D1B109E}"/>
  <tableColumns count="1">
    <tableColumn id="1" xr3:uid="{8C311DC0-78A1-4FDE-A143-AEC323141AD5}" name="Tipo_2.3.L_Otros_Desarrollos_Tecnológicos" dataDxfId="2573"/>
  </tableColumns>
  <tableStyleInfo name="TableStyleLight2" showFirstColumn="0" showLastColumn="0" showRowStripes="1" showColumnStripes="0"/>
</table>
</file>

<file path=xl/tables/table5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6" xr:uid="{7A40CCA4-1446-45B6-A646-D8198F5EB4B2}" name="Tabla566" displayName="Tabla566" ref="AS674:AS675" totalsRowShown="0" headerRowBorderDxfId="2571" tableBorderDxfId="2572" totalsRowBorderDxfId="2570">
  <autoFilter ref="AS674:AS675" xr:uid="{7A40CCA4-1446-45B6-A646-D8198F5EB4B2}"/>
  <tableColumns count="1">
    <tableColumn id="1" xr3:uid="{5F09F481-B96F-42C7-BBA7-6E82FBA200EF}" name="Tipo_Los_mismos_tipos_de_proyecto_aplicables_a_las_categorías_2.1_2.2_y_2.3_únicamente_para_MinCIT_Desarrollos_Tecnológicos" dataDxfId="2569"/>
  </tableColumns>
  <tableStyleInfo name="TableStyleLight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F317207-A18C-4EC3-B73C-9892B5B821C9}" name="Tabla_MinCIT_Viceministerio_de_Turismo_Categoría_2.3_Construcción_de_obras_de_infraestructura_turística" displayName="Tabla_MinCIT_Viceministerio_de_Turismo_Categoría_2.3_Construcción_de_obras_de_infraestructura_turística" ref="E278:E290" totalsRowShown="0" headerRowDxfId="4389" dataDxfId="4388">
  <autoFilter ref="E278:E290" xr:uid="{3F317207-A18C-4EC3-B73C-9892B5B821C9}"/>
  <tableColumns count="1">
    <tableColumn id="1" xr3:uid="{20BE9F51-8E54-4795-BE9A-4EF7A98E1D5B}" name="MinCIT_Viceministerio_de_Turismo_Categoría_2.3_Construcción_de_obras_de_infraestructura_turística" dataDxfId="4387"/>
  </tableColumns>
  <tableStyleInfo name="TableStyleLight2" showFirstColumn="0" showLastColumn="0" showRowStripes="1" showColumnStripes="0"/>
</table>
</file>

<file path=xl/tables/table5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7" xr:uid="{2DEE6B54-C363-4F11-8FB5-F0CD63C74BC6}" name="Tabla567" displayName="Tabla567" ref="AT674:AT675" totalsRowShown="0" headerRowBorderDxfId="2567" tableBorderDxfId="2568" totalsRowBorderDxfId="2566">
  <autoFilter ref="AT674:AT675" xr:uid="{2DEE6B54-C363-4F11-8FB5-F0CD63C74BC6}"/>
  <tableColumns count="1">
    <tableColumn id="1" xr3:uid="{FE60C092-4880-41BC-8B64-6040608FBDC2}" name="Tipo_2.5.A_Desarrollo_de_reparaciones_locativas_Desarrollos_Tecnológicos" dataDxfId="2565"/>
  </tableColumns>
  <tableStyleInfo name="TableStyleLight2" showFirstColumn="0" showLastColumn="0" showRowStripes="1" showColumnStripes="0"/>
</table>
</file>

<file path=xl/tables/table5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8" xr:uid="{F32A9B75-125A-46E6-A765-30D1EED8A87A}" name="Tabla568" displayName="Tabla568" ref="AU674:AU675" totalsRowShown="0" headerRowBorderDxfId="2563" tableBorderDxfId="2564" totalsRowBorderDxfId="2562">
  <autoFilter ref="AU674:AU675" xr:uid="{F32A9B75-125A-46E6-A765-30D1EED8A87A}"/>
  <tableColumns count="1">
    <tableColumn id="1" xr3:uid="{B1B09DF0-7DD1-4DE3-93D9-64EEEE6F9814}" name="Tipo_2.6.A_Estímulos_para_la_implementación_de_soluciones_para_la_planta_turística_pública_o_privada_Desarrollos_Tecnológicos" dataDxfId="2561"/>
  </tableColumns>
  <tableStyleInfo name="TableStyleLight2" showFirstColumn="0" showLastColumn="0" showRowStripes="1" showColumnStripes="0"/>
</table>
</file>

<file path=xl/tables/table5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9" xr:uid="{02A8B6F0-C81F-4293-91A9-7A7392CDABD9}" name="Tabla569" displayName="Tabla569" ref="AV674:AV675" totalsRowShown="0" headerRowBorderDxfId="2559" tableBorderDxfId="2560" totalsRowBorderDxfId="2558">
  <autoFilter ref="AV674:AV675" xr:uid="{02A8B6F0-C81F-4293-91A9-7A7392CDABD9}"/>
  <tableColumns count="1">
    <tableColumn id="1" xr3:uid="{C52C8AD3-923D-4418-A49F-B5EF1B6E6EEB}" name="Tipo_3.1.A_Estudios_y_encuestas_para_la_identificación_de_tendencias_del_mercado_y_el_desarrollo_del_sector_turístico_Desarrollos_Tecnológicos" dataDxfId="2557"/>
  </tableColumns>
  <tableStyleInfo name="TableStyleLight2" showFirstColumn="0" showLastColumn="0" showRowStripes="1" showColumnStripes="0"/>
</table>
</file>

<file path=xl/tables/table5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0" xr:uid="{5AE092CF-4742-40E7-8AA3-14BCDFDC5CDF}" name="Tabla570" displayName="Tabla570" ref="AW674:AW675" totalsRowShown="0" headerRowBorderDxfId="2555" tableBorderDxfId="2556" totalsRowBorderDxfId="2554">
  <autoFilter ref="AW674:AW675" xr:uid="{5AE092CF-4742-40E7-8AA3-14BCDFDC5CDF}"/>
  <tableColumns count="1">
    <tableColumn id="1" xr3:uid="{E9106601-6DC8-4D2C-AA0D-567D2B9B8A54}" name="Tipo_3.1.B_Estudios_de_análisis_económicos_y_financieros_de_mercados_en_el_sector_turismo_Desarrollos_Tecnológicos" dataDxfId="2553"/>
  </tableColumns>
  <tableStyleInfo name="TableStyleLight2" showFirstColumn="0" showLastColumn="0" showRowStripes="1" showColumnStripes="0"/>
</table>
</file>

<file path=xl/tables/table5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1" xr:uid="{A0CD2CC1-569E-4E9E-8661-2422535CB2B5}" name="Tabla571" displayName="Tabla571" ref="AX674:AX675" totalsRowShown="0" headerRowBorderDxfId="2551" tableBorderDxfId="2552" totalsRowBorderDxfId="2550">
  <autoFilter ref="AX674:AX675" xr:uid="{A0CD2CC1-569E-4E9E-8661-2422535CB2B5}"/>
  <tableColumns count="1">
    <tableColumn id="1" xr3:uid="{8413EC51-0E18-49E7-96F9-EDFE9C232E32}" name="Tipo_3.1.C_Evaluación_de_conceptos_de_campaña_Desarrollos_Tecnológicos" dataDxfId="2549"/>
  </tableColumns>
  <tableStyleInfo name="TableStyleLight2" showFirstColumn="0" showLastColumn="0" showRowStripes="1" showColumnStripes="0"/>
</table>
</file>

<file path=xl/tables/table5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2" xr:uid="{3597E069-F883-4F5B-97D4-E642E1C055C5}" name="Tabla572" displayName="Tabla572" ref="AY674:AY675" totalsRowShown="0" headerRowBorderDxfId="2547" tableBorderDxfId="2548" totalsRowBorderDxfId="2546">
  <autoFilter ref="AY674:AY675" xr:uid="{3597E069-F883-4F5B-97D4-E642E1C055C5}"/>
  <tableColumns count="1">
    <tableColumn id="1" xr3:uid="{0DD988C0-D73B-4905-80BF-D18D704D2DBA}" name="Tipo_3.2.A_Diseño_de_marca_y_o_conceptualización_para_promocionar_atractivos_experiencias_o_destinos_turísticos_Desarrollos_Tecnológicos" dataDxfId="2545"/>
  </tableColumns>
  <tableStyleInfo name="TableStyleLight2" showFirstColumn="0" showLastColumn="0" showRowStripes="1" showColumnStripes="0"/>
</table>
</file>

<file path=xl/tables/table5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3" xr:uid="{C72958FE-A5B6-406B-8FB6-C1A6109DA393}" name="Tabla573" displayName="Tabla573" ref="AZ674:AZ675" totalsRowShown="0" headerRowBorderDxfId="2543" tableBorderDxfId="2544" totalsRowBorderDxfId="2542">
  <autoFilter ref="AZ674:AZ675" xr:uid="{C72958FE-A5B6-406B-8FB6-C1A6109DA393}"/>
  <tableColumns count="1">
    <tableColumn id="1" xr3:uid="{52870A08-24A7-4AD2-85F5-475BF4A89F2E}" name="Tipo_3.3.A_Organización_de_ferias_y_fiestas_regionales_Desarrollos_Tecnológicos" dataDxfId="2541"/>
  </tableColumns>
  <tableStyleInfo name="TableStyleLight2" showFirstColumn="0" showLastColumn="0" showRowStripes="1" showColumnStripes="0"/>
</table>
</file>

<file path=xl/tables/table5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4" xr:uid="{A4D53E51-0D20-4566-BD91-8BA2EA924165}" name="Tabla574" displayName="Tabla574" ref="BA674:BA675" totalsRowShown="0" headerRowBorderDxfId="2539" tableBorderDxfId="2540" totalsRowBorderDxfId="2538">
  <autoFilter ref="BA674:BA675" xr:uid="{A4D53E51-0D20-4566-BD91-8BA2EA924165}"/>
  <tableColumns count="1">
    <tableColumn id="1" xr3:uid="{FB60DB4D-7387-4F8E-9E51-007223250C03}" name="Tipo_3.3.B_Eventos_para_la_promoción_de_atractivos_productos_rutas_experiencias_y_o_destinos_turísticos_Desarrollos_Tecnológicos" dataDxfId="2537"/>
  </tableColumns>
  <tableStyleInfo name="TableStyleLight2" showFirstColumn="0" showLastColumn="0" showRowStripes="1" showColumnStripes="0"/>
</table>
</file>

<file path=xl/tables/table5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5" xr:uid="{22A7A89B-7289-4348-B459-53127C46CAA2}" name="Tabla575" displayName="Tabla575" ref="BB674:BB675" totalsRowShown="0" headerRowBorderDxfId="2535" tableBorderDxfId="2536" totalsRowBorderDxfId="2534">
  <autoFilter ref="BB674:BB675" xr:uid="{22A7A89B-7289-4348-B459-53127C46CAA2}"/>
  <tableColumns count="1">
    <tableColumn id="1" xr3:uid="{6537E8DB-90CE-4383-81FE-CF68762E9F68}" name="Tipo_3.3.C_Participación_en_eventos_Desarrollos_Tecnológicos" dataDxfId="2533"/>
  </tableColumns>
  <tableStyleInfo name="TableStyleLight2" showFirstColumn="0" showLastColumn="0" showRowStripes="1" showColumnStripes="0"/>
</table>
</file>

<file path=xl/tables/table5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6" xr:uid="{1E161439-B8DD-4B20-BAA8-4A97EF4F2228}" name="Tabla576" displayName="Tabla576" ref="BC674:BC675" totalsRowShown="0" headerRowBorderDxfId="2531" tableBorderDxfId="2532" totalsRowBorderDxfId="2530">
  <autoFilter ref="BC674:BC675" xr:uid="{1E161439-B8DD-4B20-BAA8-4A97EF4F2228}"/>
  <tableColumns count="1">
    <tableColumn id="1" xr3:uid="{E358884A-7D1D-4FC1-9372-C3AE29C21F2B}" name="Tipo_3.4.A_Estrategias_de_publicidad_ATL_Desarrollos_Tecnológicos" dataDxfId="2529"/>
  </tableColumns>
  <tableStyleInfo name="TableStyleLight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C37E8EC-E69B-4BE7-BF56-E7B5E2E0F532}" name="Tabla_MinCIT_Viceministerio_de_Turismo_Categoría_2.4_Proyectos_integrales_de_construcción_de_obras_de_infraestructura_turística" displayName="Tabla_MinCIT_Viceministerio_de_Turismo_Categoría_2.4_Proyectos_integrales_de_construcción_de_obras_de_infraestructura_turística" ref="E295:E309" totalsRowShown="0" headerRowDxfId="4386" dataDxfId="4385">
  <autoFilter ref="E295:E309" xr:uid="{DC37E8EC-E69B-4BE7-BF56-E7B5E2E0F532}"/>
  <tableColumns count="1">
    <tableColumn id="1" xr3:uid="{FB2D01D9-E806-447F-9CF5-DD483176FFB7}" name="MinCIT_Viceministerio_de_Turismo_Categoría_2.4_Proyectos_integrales_de_construcción_de_obras_de_infraestructura_turística" dataDxfId="4384"/>
  </tableColumns>
  <tableStyleInfo name="TableStyleLight2" showFirstColumn="0" showLastColumn="0" showRowStripes="1" showColumnStripes="0"/>
</table>
</file>

<file path=xl/tables/table5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7" xr:uid="{813A5098-CC24-4FEA-9D8D-9BEEABE6A24C}" name="Tabla577" displayName="Tabla577" ref="BD674:BD675" totalsRowShown="0" headerRowBorderDxfId="2527" tableBorderDxfId="2528" totalsRowBorderDxfId="2526">
  <autoFilter ref="BD674:BD675" xr:uid="{813A5098-CC24-4FEA-9D8D-9BEEABE6A24C}"/>
  <tableColumns count="1">
    <tableColumn id="1" xr3:uid="{BBC53CA8-7D74-4B78-9EC6-06A9199EC086}" name="Tipo_3.4.B_Estrategias_de_publicidad_y_promoción_BTL_Desarrollos_Tecnológicos" dataDxfId="2525"/>
  </tableColumns>
  <tableStyleInfo name="TableStyleLight2" showFirstColumn="0" showLastColumn="0" showRowStripes="1" showColumnStripes="0"/>
</table>
</file>

<file path=xl/tables/table5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8" xr:uid="{E2553538-EA8D-4A02-9D41-5702C6A4F864}" name="Tabla578" displayName="Tabla578" ref="BE674:BE675" totalsRowShown="0" headerRowBorderDxfId="2523" tableBorderDxfId="2524" totalsRowBorderDxfId="2522">
  <autoFilter ref="BE674:BE675" xr:uid="{E2553538-EA8D-4A02-9D41-5702C6A4F864}"/>
  <tableColumns count="1">
    <tableColumn id="1" xr3:uid="{4AA511A8-7445-44A4-B96A-BF3BE2126AC5}" name="Tipo_3.4.C_Misiones_comerciales_Desarrollos_Tecnológicos" dataDxfId="2521"/>
  </tableColumns>
  <tableStyleInfo name="TableStyleLight2" showFirstColumn="0" showLastColumn="0" showRowStripes="1" showColumnStripes="0"/>
</table>
</file>

<file path=xl/tables/table5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9" xr:uid="{D78106E3-4C4E-46FA-8718-48B6871FC1C3}" name="Tabla579" displayName="Tabla579" ref="BF674:BF675" totalsRowShown="0" headerRowBorderDxfId="2519" tableBorderDxfId="2520" totalsRowBorderDxfId="2518">
  <autoFilter ref="BF674:BF675" xr:uid="{D78106E3-4C4E-46FA-8718-48B6871FC1C3}"/>
  <tableColumns count="1">
    <tableColumn id="1" xr3:uid="{33CA7CDE-6B9E-4782-BE4F-3ED60C35D55B}" name="Tipo_3.4.D_Viajes_de_familiarización_Desarrollos_Tecnológicos" dataDxfId="2517"/>
  </tableColumns>
  <tableStyleInfo name="TableStyleLight2" showFirstColumn="0" showLastColumn="0" showRowStripes="1" showColumnStripes="0"/>
</table>
</file>

<file path=xl/tables/table5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0" xr:uid="{00C035B8-98EC-4BF6-A563-8B64FDFE95C2}" name="Tabla580" displayName="Tabla580" ref="BG674:BG675" totalsRowShown="0" headerRowBorderDxfId="2515" tableBorderDxfId="2516" totalsRowBorderDxfId="2514">
  <autoFilter ref="BG674:BG675" xr:uid="{00C035B8-98EC-4BF6-A563-8B64FDFE95C2}"/>
  <tableColumns count="1">
    <tableColumn id="1" xr3:uid="{1479E5E6-C9AE-4D39-8388-E9F48E38B18C}" name="Tipo_3.4.E_Diseño_y_producción_de_material_promocional_o_POP_Desarrollos_Tecnológicos" dataDxfId="2513"/>
  </tableColumns>
  <tableStyleInfo name="TableStyleLight2" showFirstColumn="0" showLastColumn="0" showRowStripes="1" showColumnStripes="0"/>
</table>
</file>

<file path=xl/tables/table5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1" xr:uid="{D439275E-1F62-4903-B088-ED082B5603AC}" name="Tabla581" displayName="Tabla581" ref="BH674:BH675" totalsRowShown="0" headerRowBorderDxfId="2511" tableBorderDxfId="2512" totalsRowBorderDxfId="2510">
  <autoFilter ref="BH674:BH675" xr:uid="{D439275E-1F62-4903-B088-ED082B5603AC}"/>
  <tableColumns count="1">
    <tableColumn id="1" xr3:uid="{54355E90-F2FA-4440-8289-47C732C1A5FE}" name="Tipo_3.5.A_Participación_en_eventos_internacionales_de_interés_para_Colombia_Desarrollos_Tecnológicos" dataDxfId="2509"/>
  </tableColumns>
  <tableStyleInfo name="TableStyleLight2" showFirstColumn="0" showLastColumn="0" showRowStripes="1" showColumnStripes="0"/>
</table>
</file>

<file path=xl/tables/table5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2" xr:uid="{FFB0F8A0-14DD-40B3-89E4-652C26DD0138}" name="Tabla582" displayName="Tabla582" ref="BI674:BI675" totalsRowShown="0" headerRowBorderDxfId="2507" tableBorderDxfId="2508" totalsRowBorderDxfId="2506">
  <autoFilter ref="BI674:BI675" xr:uid="{FFB0F8A0-14DD-40B3-89E4-652C26DD0138}"/>
  <tableColumns count="1">
    <tableColumn id="1" xr3:uid="{6A5D7638-A2C3-400C-A37F-C804D5C019D3}" name="Tipo_3.5.B_Eventos_para_la_promoción_de_atractivos_productos_rutas_experiencias_y_o_destinos_turísticos_Desarrollos_Tecnológicos" dataDxfId="2505"/>
  </tableColumns>
  <tableStyleInfo name="TableStyleLight2" showFirstColumn="0" showLastColumn="0" showRowStripes="1" showColumnStripes="0"/>
</table>
</file>

<file path=xl/tables/table5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3" xr:uid="{578697D1-740C-495F-AE0D-1DB6D0A8C91F}" name="Tabla583" displayName="Tabla583" ref="BJ674:BJ675" totalsRowShown="0" headerRowBorderDxfId="2503" tableBorderDxfId="2504" totalsRowBorderDxfId="2502">
  <autoFilter ref="BJ674:BJ675" xr:uid="{578697D1-740C-495F-AE0D-1DB6D0A8C91F}"/>
  <tableColumns count="1">
    <tableColumn id="1" xr3:uid="{F748E2FA-C89A-4521-A224-A5D62FD0A131}" name="Tipo_3.5.C_Participación_en_eventos_Desarrollos_Tecnológicos" dataDxfId="2501"/>
  </tableColumns>
  <tableStyleInfo name="TableStyleLight2" showFirstColumn="0" showLastColumn="0" showRowStripes="1" showColumnStripes="0"/>
</table>
</file>

<file path=xl/tables/table5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4" xr:uid="{EB52735A-12CE-417E-974E-253F5248BD83}" name="Tabla584" displayName="Tabla584" ref="BK674:BK675" totalsRowShown="0" headerRowBorderDxfId="2499" tableBorderDxfId="2500" totalsRowBorderDxfId="2498">
  <autoFilter ref="BK674:BK675" xr:uid="{EB52735A-12CE-417E-974E-253F5248BD83}"/>
  <tableColumns count="1">
    <tableColumn id="1" xr3:uid="{D8973B75-8F64-409A-B35C-6C5DE5BB0E1D}" name="Tipo_3.5.D_Estrategias_de_publicidad_y_promoción_ATL_Desarrollos_Tecnológicos" dataDxfId="2497"/>
  </tableColumns>
  <tableStyleInfo name="TableStyleLight2" showFirstColumn="0" showLastColumn="0" showRowStripes="1" showColumnStripes="0"/>
</table>
</file>

<file path=xl/tables/table5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5" xr:uid="{A283A499-AC99-491C-B945-0D9C26DE9832}" name="Tabla585" displayName="Tabla585" ref="BL674:BL675" totalsRowShown="0" headerRowBorderDxfId="2495" tableBorderDxfId="2496" totalsRowBorderDxfId="2494">
  <autoFilter ref="BL674:BL675" xr:uid="{A283A499-AC99-491C-B945-0D9C26DE9832}"/>
  <tableColumns count="1">
    <tableColumn id="1" xr3:uid="{FF11B31A-5390-4065-9BD7-CBC7419F1C66}" name="Tipo_3.5.E_Estrategias_de_publicidad_y_promoción_BTL_Desarrollos_Tecnológicos" dataDxfId="2493"/>
  </tableColumns>
  <tableStyleInfo name="TableStyleLight2" showFirstColumn="0" showLastColumn="0" showRowStripes="1" showColumnStripes="0"/>
</table>
</file>

<file path=xl/tables/table5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6" xr:uid="{F54C046C-B6EF-446E-B61F-25720308569F}" name="Tabla586" displayName="Tabla586" ref="BM674:BM675" totalsRowShown="0" headerRowBorderDxfId="2491" tableBorderDxfId="2492" totalsRowBorderDxfId="2490">
  <autoFilter ref="BM674:BM675" xr:uid="{F54C046C-B6EF-446E-B61F-25720308569F}"/>
  <tableColumns count="1">
    <tableColumn id="1" xr3:uid="{7AE4D0C6-8526-40AC-BF08-1AF749B31587}" name="Tipo_3.5.F_Viajes_de_familiarización_Desarrollos_Tecnológicos" dataDxfId="2489"/>
  </tableColumns>
  <tableStyleInfo name="TableStyleLight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817C862-DCED-4890-B0E0-CB1654B17759}" name="Tabla_MinCIT_Viceministerio_de_Turismo_Categoría_2.5_Ejecución_de_reparaciones_locativas_y_embellecimiento_de_fachadas" displayName="Tabla_MinCIT_Viceministerio_de_Turismo_Categoría_2.5_Ejecución_de_reparaciones_locativas_y_embellecimiento_de_fachadas" ref="E314:E315" totalsRowShown="0" headerRowDxfId="4383" dataDxfId="4382">
  <autoFilter ref="E314:E315" xr:uid="{B817C862-DCED-4890-B0E0-CB1654B17759}"/>
  <tableColumns count="1">
    <tableColumn id="1" xr3:uid="{A32E92CF-18C9-40FC-9AA7-850FE7ADF766}" name="MinCIT_Viceministerio_de_Turismo_Categoría_2.5_Ejecución_de_reparaciones_locativas_y_embellecimiento_de_fachadas" dataDxfId="4381"/>
  </tableColumns>
  <tableStyleInfo name="TableStyleLight2" showFirstColumn="0" showLastColumn="0" showRowStripes="1" showColumnStripes="0"/>
</table>
</file>

<file path=xl/tables/table5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7" xr:uid="{2F68914D-560C-40B9-B7BC-BD773CB61841}" name="Tabla587" displayName="Tabla587" ref="BN674:BN675" totalsRowShown="0" headerRowBorderDxfId="2487" tableBorderDxfId="2488" totalsRowBorderDxfId="2486">
  <autoFilter ref="BN674:BN675" xr:uid="{2F68914D-560C-40B9-B7BC-BD773CB61841}"/>
  <tableColumns count="1">
    <tableColumn id="1" xr3:uid="{00E01529-B50F-4733-9033-C0B8BFA16695}" name="Tipo_3.5.G_Ruedas_de_negocio_misiones_comerciales_y_workshops_para_la_promoción_turística_Desarrollos_Tecnológicos" dataDxfId="2485"/>
  </tableColumns>
  <tableStyleInfo name="TableStyleLight2" showFirstColumn="0" showLastColumn="0" showRowStripes="1" showColumnStripes="0"/>
</table>
</file>

<file path=xl/tables/table5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8" xr:uid="{1C45CD9E-5B17-474B-88AD-4253055A5E4C}" name="Tabla588" displayName="Tabla588" ref="BO674:BO675" totalsRowShown="0" headerRowBorderDxfId="2483" tableBorderDxfId="2484" totalsRowBorderDxfId="2482">
  <autoFilter ref="BO674:BO675" xr:uid="{1C45CD9E-5B17-474B-88AD-4253055A5E4C}"/>
  <tableColumns count="1">
    <tableColumn id="1" xr3:uid="{815366FA-C4F6-4352-BB3A-A57E2D783521}" name="Tipo_3.5.H_Producción_de_material_promocional_o_POP_Desarrollos_Tecnológicos" dataDxfId="2481"/>
  </tableColumns>
  <tableStyleInfo name="TableStyleLight2" showFirstColumn="0" showLastColumn="0" showRowStripes="1" showColumnStripes="0"/>
</table>
</file>

<file path=xl/tables/table5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9" xr:uid="{0BB767D5-AD2D-4D40-ACD9-EA6A7E7CBE1E}" name="Tabla589" displayName="Tabla589" ref="BP674:BP676" totalsRowShown="0" headerRowBorderDxfId="2479" tableBorderDxfId="2480" totalsRowBorderDxfId="2478">
  <autoFilter ref="BP674:BP676" xr:uid="{0BB767D5-AD2D-4D40-ACD9-EA6A7E7CBE1E}"/>
  <tableColumns count="1">
    <tableColumn id="1" xr3:uid="{E3780880-C0ED-465F-9092-ECFD7AA9BCDF}" name="Tipo_4.1.A_Estrategia_Nacional_de_Prevención_de_la_Explotación_Sexual_Comercial_de_Niñas_Niños_y_Adolescentes_ESCNNA_Desarrollos_Tecnológicos"/>
  </tableColumns>
  <tableStyleInfo name="TableStyleLight2" showFirstColumn="0" showLastColumn="0" showRowStripes="1" showColumnStripes="0"/>
</table>
</file>

<file path=xl/tables/table5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0" xr:uid="{5D9D9F8D-D001-4B40-9833-6F11201BF288}" name="Tabla590" displayName="Tabla590" ref="BQ674:BQ676" totalsRowShown="0" headerRowBorderDxfId="2476" tableBorderDxfId="2477" totalsRowBorderDxfId="2475">
  <autoFilter ref="BQ674:BQ676" xr:uid="{5D9D9F8D-D001-4B40-9833-6F11201BF288}"/>
  <tableColumns count="1">
    <tableColumn id="1" xr3:uid="{A528B0A2-0CE8-4773-BC00-F828B3FA57BD}" name="Tipo_4.1.B_Estrategias_para_la_prevención_de_la_trata_de_personas_en_Colombia_Desarrollos_Tecnológicos"/>
  </tableColumns>
  <tableStyleInfo name="TableStyleLight2" showFirstColumn="0" showLastColumn="0" showRowStripes="1" showColumnStripes="0"/>
</table>
</file>

<file path=xl/tables/table5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1" xr:uid="{81EC1C0D-5FD1-42F9-B97C-C731BDFB8986}" name="Tabla591" displayName="Tabla591" ref="BR674:BR676" totalsRowShown="0" headerRowBorderDxfId="2473" tableBorderDxfId="2474" totalsRowBorderDxfId="2472">
  <autoFilter ref="BR674:BR676" xr:uid="{81EC1C0D-5FD1-42F9-B97C-C731BDFB8986}"/>
  <tableColumns count="1">
    <tableColumn id="1" xr3:uid="{E1C13290-BB1E-4C59-8F5F-B41E6065B527}" name="Tipo_4.1.C_Prevención_del_consumo_de_sustancias_psicoactivas_y_el_microtráfico_en_las_zonas_de_desarrollo_turístico_Desarrollos_Tecnológicos"/>
  </tableColumns>
  <tableStyleInfo name="TableStyleLight2" showFirstColumn="0" showLastColumn="0" showRowStripes="1" showColumnStripes="0"/>
</table>
</file>

<file path=xl/tables/table5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2" xr:uid="{827BB756-771D-43DE-9C50-FEDB6EEBB746}" name="Tabla592" displayName="Tabla592" ref="BS674:BS676" totalsRowShown="0" headerRowBorderDxfId="2470" tableBorderDxfId="2471" totalsRowBorderDxfId="2469">
  <autoFilter ref="BS674:BS676" xr:uid="{827BB756-771D-43DE-9C50-FEDB6EEBB746}"/>
  <tableColumns count="1">
    <tableColumn id="1" xr3:uid="{5966969A-4ADC-4120-89DA-49509E5ACF26}" name="Tipo_4.1.D_Proyectos_relacionados_con_la_implementación_de_programas_de_seguridad_turística_y_la_protección_de_los_derechos_y_deberes_de_los_turistas_y_prestadores_de_servicios_turísticos_Desarrollos_Tecnológicos"/>
  </tableColumns>
  <tableStyleInfo name="TableStyleLight2" showFirstColumn="0" showLastColumn="0" showRowStripes="1" showColumnStripes="0"/>
</table>
</file>

<file path=xl/tables/table5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3" xr:uid="{672B8FCC-D1E1-498A-A521-BA8A561C0BC3}" name="Tabla593" displayName="Tabla593" ref="BT674:BT676" totalsRowShown="0" headerRowBorderDxfId="2467" tableBorderDxfId="2468" totalsRowBorderDxfId="2466">
  <autoFilter ref="BT674:BT676" xr:uid="{672B8FCC-D1E1-498A-A521-BA8A561C0BC3}"/>
  <tableColumns count="1">
    <tableColumn id="1" xr3:uid="{429E4A16-77BD-4BB4-9DC7-FCB505C70190}" name="Tipo_4.1.E_Estrategias_que_promuevan_el_turismo_sostenible_Desarrollos_Tecnológicos"/>
  </tableColumns>
  <tableStyleInfo name="TableStyleLight2" showFirstColumn="0" showLastColumn="0" showRowStripes="1" showColumnStripes="0"/>
</table>
</file>

<file path=xl/tables/table5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4" xr:uid="{5AF18025-5F3A-4BE4-B7B6-15BA584D006B}" name="Tabla594" displayName="Tabla594" ref="BU674:BU676" totalsRowShown="0" headerRowBorderDxfId="2464" tableBorderDxfId="2465" totalsRowBorderDxfId="2463">
  <autoFilter ref="BU674:BU676" xr:uid="{5AF18025-5F3A-4BE4-B7B6-15BA584D006B}"/>
  <tableColumns count="1">
    <tableColumn id="1" xr3:uid="{3BC1F795-543E-4AAE-9D1F-11CA79B3BE62}" name="Tipo_4.1.F_Protección_del_bienestar_animal_Desarrollos_Tecnológicos"/>
  </tableColumns>
  <tableStyleInfo name="TableStyleLight2" showFirstColumn="0" showLastColumn="0" showRowStripes="1" showColumnStripes="0"/>
</table>
</file>

<file path=xl/tables/table5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5" xr:uid="{9B19B719-9B3C-4F67-86DF-47A6FA2E2F61}" name="Tabla595" displayName="Tabla595" ref="BV674:BV676" totalsRowShown="0" headerRowBorderDxfId="2461" tableBorderDxfId="2462" totalsRowBorderDxfId="2460">
  <autoFilter ref="BV674:BV676" xr:uid="{9B19B719-9B3C-4F67-86DF-47A6FA2E2F61}"/>
  <tableColumns count="1">
    <tableColumn id="1" xr3:uid="{601960E2-7BFF-408C-921B-9F2C8EA37C8B}" name="Tipo_4.1.G_Prevención_del_tráfico_de_flora_y_fauna_Desarrollos_Tecnológicos"/>
  </tableColumns>
  <tableStyleInfo name="TableStyleLight2" showFirstColumn="0" showLastColumn="0" showRowStripes="1" showColumnStripes="0"/>
</table>
</file>

<file path=xl/tables/table5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6" xr:uid="{A4DA0FB6-D238-4A67-B60A-FC6248F7CEBA}" name="Tabla596" displayName="Tabla596" ref="BW674:BW676" totalsRowShown="0" headerRowBorderDxfId="2458" tableBorderDxfId="2459" totalsRowBorderDxfId="2457">
  <autoFilter ref="BW674:BW676" xr:uid="{A4DA0FB6-D238-4A67-B60A-FC6248F7CEBA}"/>
  <tableColumns count="1">
    <tableColumn id="1" xr3:uid="{56D258AB-E383-4F35-9260-94DF47323CA4}" name="Tipo_4.1.H_Proyectos_que_promuevan_prácticas_de_comercio_justo_Desarrollos_Tecnológicos"/>
  </tableColumns>
  <tableStyleInfo name="TableStyleLight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3F456F0-FCCE-4A42-8FA6-AAE981DEED5F}" name="Tabla_MinCIT_Viceministerio_de_Turismo_Categoría_2.6_Estímulos_para_la_implementación_de_soluciones_sostenibles_para_la_planta_turística" displayName="Tabla_MinCIT_Viceministerio_de_Turismo_Categoría_2.6_Estímulos_para_la_implementación_de_soluciones_sostenibles_para_la_planta_turística" ref="E320:E321" totalsRowShown="0" headerRowDxfId="4380" dataDxfId="4379">
  <autoFilter ref="E320:E321" xr:uid="{93F456F0-FCCE-4A42-8FA6-AAE981DEED5F}"/>
  <tableColumns count="1">
    <tableColumn id="1" xr3:uid="{CEC18C74-30BC-44AC-B62B-39BF54AEE8DA}" name="MinCIT_Viceministerio_de_Turismo_Categoría_2.6_Estímulos_para_la_implementación_de_soluciones_sostenibles_para_la_planta_turística" dataDxfId="4378"/>
  </tableColumns>
  <tableStyleInfo name="TableStyleLight2" showFirstColumn="0" showLastColumn="0" showRowStripes="1" showColumnStripes="0"/>
</table>
</file>

<file path=xl/tables/table5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7" xr:uid="{EF3698A5-8195-4FCB-8B9D-1462E7F0D672}" name="Tabla597" displayName="Tabla597" ref="BX674:BX676" totalsRowShown="0" headerRowBorderDxfId="2455" tableBorderDxfId="2456" totalsRowBorderDxfId="2454">
  <autoFilter ref="BX674:BX676" xr:uid="{EF3698A5-8195-4FCB-8B9D-1462E7F0D672}"/>
  <tableColumns count="1">
    <tableColumn id="1" xr3:uid="{651D810E-1D36-467B-AEF1-630698B7099C}" name="Tipo_4.1.I_Protección_del_Patrimonio_Cultural_Desarrollos_Tecnológicos"/>
  </tableColumns>
  <tableStyleInfo name="TableStyleLight2" showFirstColumn="0" showLastColumn="0" showRowStripes="1" showColumnStripes="0"/>
</table>
</file>

<file path=xl/tables/table5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8" xr:uid="{6DFDB2C8-DD3B-45A9-8035-063CD0A073E1}" name="Tabla598" displayName="Tabla598" ref="BY674:BY676" totalsRowShown="0" headerRowBorderDxfId="2452" tableBorderDxfId="2453" totalsRowBorderDxfId="2451">
  <autoFilter ref="BY674:BY676" xr:uid="{6DFDB2C8-DD3B-45A9-8035-063CD0A073E1}"/>
  <tableColumns count="1">
    <tableColumn id="1" xr3:uid="{83432189-24B5-427D-B176-6CF6FB56A207}" name="Tipo_4.1.I_Otro_tipo_de_proyectos_que_mitiguen_efectos_negativos_y_promuevan_el_desarrollo_responsable_del_turismo_Desarrollos_Tecnológicos"/>
  </tableColumns>
  <tableStyleInfo name="TableStyleLight2" showFirstColumn="0" showLastColumn="0" showRowStripes="1" showColumnStripes="0"/>
</table>
</file>

<file path=xl/tables/table5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9" xr:uid="{93A6E429-84BA-4B3E-8CAF-D917DC9E3F23}" name="Tabla599" displayName="Tabla599" ref="BZ674:BZ675" totalsRowShown="0" headerRowBorderDxfId="2449" tableBorderDxfId="2450" totalsRowBorderDxfId="2448">
  <autoFilter ref="BZ674:BZ675" xr:uid="{93A6E429-84BA-4B3E-8CAF-D917DC9E3F23}"/>
  <tableColumns count="1">
    <tableColumn id="1" xr3:uid="{23A2E83A-E522-4C7B-9DAD-362E8EB286EC}" name="Tipo_4.2.A__Operación_de_programas_que_faciliten_la_realización_de_actividades_turísticas_a_grupos_poblacionales_específicos_entre_ellos_el_programa_de_Tarjeta_Joven_y_Mi_primer_viaje_Desarrollos_Tecnológicos" dataDxfId="2447"/>
  </tableColumns>
  <tableStyleInfo name="TableStyleLight2" showFirstColumn="0" showLastColumn="0" showRowStripes="1" showColumnStripes="0"/>
</table>
</file>

<file path=xl/tables/table5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0" xr:uid="{15522F1C-6593-40F6-87CA-5E10CA556889}" name="Tabla600" displayName="Tabla600" ref="CA674:CA675" totalsRowShown="0" headerRowBorderDxfId="2445" tableBorderDxfId="2446" totalsRowBorderDxfId="2444">
  <autoFilter ref="CA674:CA675" xr:uid="{15522F1C-6593-40F6-87CA-5E10CA556889}"/>
  <tableColumns count="1">
    <tableColumn id="1" xr3:uid="{48A61AF4-FD34-4AE4-B5E7-17AECC1EB515}" name="Tipo_4.2.B_Estímulos_para_actores_de_la_economía_popular_relacionados_con_la_cadena_de_valor_del_turismo_Desarrollos_Tecnológicos" dataDxfId="2443"/>
  </tableColumns>
  <tableStyleInfo name="TableStyleLight2" showFirstColumn="0" showLastColumn="0" showRowStripes="1" showColumnStripes="0"/>
</table>
</file>

<file path=xl/tables/table5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1" xr:uid="{EC393319-A887-4565-B64A-ADA09BADD04E}" name="Tabla601" displayName="Tabla601" ref="CB674:CB675" totalsRowShown="0" headerRowBorderDxfId="2441" tableBorderDxfId="2442" totalsRowBorderDxfId="2440">
  <autoFilter ref="CB674:CB675" xr:uid="{EC393319-A887-4565-B64A-ADA09BADD04E}"/>
  <tableColumns count="1">
    <tableColumn id="1" xr3:uid="{593EF6C1-EC8F-4149-A236-DF96F2F3C02A}" name="Tipo_4.2.C_Proyectos_orientados_a_la_promoción_del_turismo_accesible_en_destinos_y_atractivos_turísticos_Desarrollos_Tecnológicos" dataDxfId="2439"/>
  </tableColumns>
  <tableStyleInfo name="TableStyleLight2" showFirstColumn="0" showLastColumn="0" showRowStripes="1" showColumnStripes="0"/>
</table>
</file>

<file path=xl/tables/table5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2" xr:uid="{4AD27DDC-741D-4408-81C3-1E360DBC2DD2}" name="Tabla602" displayName="Tabla602" ref="CC674:CC675" totalsRowShown="0" headerRowBorderDxfId="2437" tableBorderDxfId="2438" totalsRowBorderDxfId="2436">
  <autoFilter ref="CC674:CC675" xr:uid="{4AD27DDC-741D-4408-81C3-1E360DBC2DD2}"/>
  <tableColumns count="1">
    <tableColumn id="1" xr3:uid="{553D6C26-E5C6-47EF-8571-DA24712B7C12}" name="Tipo_4.2.D_Estrategias_de_promoción_para_el_desarrollo_del_turismo_social_en_Colombia_Desarrollos_Tecnológicos" dataDxfId="2435"/>
  </tableColumns>
  <tableStyleInfo name="TableStyleLight2" showFirstColumn="0" showLastColumn="0" showRowStripes="1" showColumnStripes="0"/>
</table>
</file>

<file path=xl/tables/table5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3" xr:uid="{B1511F31-E63B-4F95-9C18-9436DBF56852}" name="Tabla603" displayName="Tabla603" ref="CD674:CD675" totalsRowShown="0" headerRowBorderDxfId="2433" tableBorderDxfId="2434" totalsRowBorderDxfId="2432">
  <autoFilter ref="CD674:CD675" xr:uid="{B1511F31-E63B-4F95-9C18-9436DBF56852}"/>
  <tableColumns count="1">
    <tableColumn id="1" xr3:uid="{B2F58C66-C729-4377-B867-7DC89DCD7BB3}" name="Tipo_5.1.A_Financiación_de_programas_de_mitigación_de_impacto_de_situaciones_de_emergencia_Desarrollos_Tecnológicos" dataDxfId="2431"/>
  </tableColumns>
  <tableStyleInfo name="TableStyleLight2" showFirstColumn="0" showLastColumn="0" showRowStripes="1" showColumnStripes="0"/>
</table>
</file>

<file path=xl/tables/table5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4" xr:uid="{19584A0D-EB3D-4C1D-87E2-09D1F3CE4D6A}" name="Tabla604" displayName="Tabla604" ref="F679:F680" totalsRowShown="0" headerRowBorderDxfId="2429" tableBorderDxfId="2430" totalsRowBorderDxfId="2428">
  <autoFilter ref="F679:F680" xr:uid="{19584A0D-EB3D-4C1D-87E2-09D1F3CE4D6A}"/>
  <tableColumns count="1">
    <tableColumn id="1" xr3:uid="{D4840320-D25D-4E00-9080-3B34A335B3AD}" name="Tipo_1.1.A_Levantamiento_o_actualización_de_inventarios_de_atractivos_turísticos_Gastos_de_viajes" dataDxfId="2427"/>
  </tableColumns>
  <tableStyleInfo name="TableStyleLight2" showFirstColumn="0" showLastColumn="0" showRowStripes="1" showColumnStripes="0"/>
</table>
</file>

<file path=xl/tables/table5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5" xr:uid="{A2B5E074-37AD-4AF2-9F10-B24F7724BD1E}" name="Tabla605" displayName="Tabla605" ref="G679:G680" totalsRowShown="0" headerRowBorderDxfId="2425" tableBorderDxfId="2426" totalsRowBorderDxfId="2424">
  <autoFilter ref="G679:G680" xr:uid="{A2B5E074-37AD-4AF2-9F10-B24F7724BD1E}"/>
  <tableColumns count="1">
    <tableColumn id="1" xr3:uid="{2F65BFE2-E252-4812-8689-F657D9FBDC86}" name="Tipo_1.1.B_Diseño_de_metodologías_para_la_planificación_y_la_gestión_del_turismo_Gastos_de_viajes" dataDxfId="2423"/>
  </tableColumns>
  <tableStyleInfo name="TableStyleLight2" showFirstColumn="0" showLastColumn="0" showRowStripes="1" showColumnStripes="0"/>
</table>
</file>

<file path=xl/tables/table5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6" xr:uid="{FA664DD8-92CA-4686-A544-FA5158C26138}" name="Tabla606" displayName="Tabla606" ref="H679:H680" totalsRowShown="0" headerRowBorderDxfId="2421" tableBorderDxfId="2422" totalsRowBorderDxfId="2420">
  <autoFilter ref="H679:H680" xr:uid="{FA664DD8-92CA-4686-A544-FA5158C26138}"/>
  <tableColumns count="1">
    <tableColumn id="1" xr3:uid="{6ECE117D-3776-4076-93A3-011CCB02CFF9}" name="Tipo_1.1.C_Implementación_de_metodologías_para_la_planificación_y_la_gestión_del_turismo_en_los_territorios_del_país_Gastos_de_viajes" dataDxfId="2419"/>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05E9408-7001-4D22-B4D1-32E4DF5D3F60}" name="Tabla_Archipiélago_de_San_Andrés_Providencia_y_Santa_Catalina" displayName="Tabla_Archipiélago_de_San_Andrés_Providencia_y_Santa_Catalina" ref="H32:H35" totalsRowShown="0" headerRowDxfId="4536" dataDxfId="4535">
  <autoFilter ref="H32:H35" xr:uid="{205E9408-7001-4D22-B4D1-32E4DF5D3F60}"/>
  <tableColumns count="1">
    <tableColumn id="1" xr3:uid="{8E8CD4EC-C0DD-420D-8718-E7768EED2913}" name="Archipiélago_de_San_Andrés_Providencia_y_Santa_Catalina" dataDxfId="4534"/>
  </tableColumns>
  <tableStyleInfo name="TableStyleLight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749C18C-527B-4D9F-A841-6839D94C1670}" name="Tabla_MinCIT_Viceministerio_de_Turismo_Categoría_3.1_Investigación_de_mercados_y_análisis_sectorial_en_destinos_turísticos" displayName="Tabla_MinCIT_Viceministerio_de_Turismo_Categoría_3.1_Investigación_de_mercados_y_análisis_sectorial_en_destinos_turísticos" ref="E326:E329" totalsRowShown="0" headerRowDxfId="4377" dataDxfId="4376">
  <autoFilter ref="E326:E329" xr:uid="{B749C18C-527B-4D9F-A841-6839D94C1670}"/>
  <tableColumns count="1">
    <tableColumn id="1" xr3:uid="{58A3B05B-E21C-4969-8B66-8268356B32CF}" name="MinCIT_Viceministerio_de_Turismo_Categoría_3.1_Investigación_de_mercados_y_análisis_sectorial_en_destinos_turísticos" dataDxfId="4375"/>
  </tableColumns>
  <tableStyleInfo name="TableStyleLight2" showFirstColumn="0" showLastColumn="0" showRowStripes="1" showColumnStripes="0"/>
</table>
</file>

<file path=xl/tables/table6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7" xr:uid="{6EC6FDC6-28BC-4A57-8D92-18CE2F0040E1}" name="Tabla607" displayName="Tabla607" ref="I679:I680" totalsRowShown="0" headerRowBorderDxfId="2417" tableBorderDxfId="2418" totalsRowBorderDxfId="2416">
  <autoFilter ref="I679:I680" xr:uid="{6EC6FDC6-28BC-4A57-8D92-18CE2F0040E1}"/>
  <tableColumns count="1">
    <tableColumn id="1" xr3:uid="{E07BE093-0E9E-4DC3-96B5-CE8B0FD38755}" name="Tipo_1.1.D_Fortalecimientos_de_los_esquemas_de_gobernanza_territoriales_Gastos_de_viajes" dataDxfId="2415"/>
  </tableColumns>
  <tableStyleInfo name="TableStyleLight2" showFirstColumn="0" showLastColumn="0" showRowStripes="1" showColumnStripes="0"/>
</table>
</file>

<file path=xl/tables/table6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8" xr:uid="{2C7707B9-988F-4D7F-93A0-8E207E09F466}" name="Tabla608" displayName="Tabla608" ref="J679:J680" totalsRowShown="0" headerRowBorderDxfId="2413" tableBorderDxfId="2414" totalsRowBorderDxfId="2412">
  <autoFilter ref="J679:J680" xr:uid="{2C7707B9-988F-4D7F-93A0-8E207E09F466}"/>
  <tableColumns count="1">
    <tableColumn id="1" xr3:uid="{C0B79E46-D6FA-47BB-B593-5A423363B019}" name="Tipo_1.2.A_Análisis_de_oferta_y_demanda_para_el_diseño_de_productos_y_actividades_turísticas_Gastos_de_viajes" dataDxfId="2411"/>
  </tableColumns>
  <tableStyleInfo name="TableStyleLight2" showFirstColumn="0" showLastColumn="0" showRowStripes="1" showColumnStripes="0"/>
</table>
</file>

<file path=xl/tables/table6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9" xr:uid="{F934FBAB-0F9F-4DB7-B103-76C20A106B90}" name="Tabla609" displayName="Tabla609" ref="K679:K680" totalsRowShown="0" headerRowBorderDxfId="2409" tableBorderDxfId="2410" totalsRowBorderDxfId="2408">
  <autoFilter ref="K679:K680" xr:uid="{F934FBAB-0F9F-4DB7-B103-76C20A106B90}"/>
  <tableColumns count="1">
    <tableColumn id="1" xr3:uid="{0A39DC74-D029-4435-BB46-BC1FA100848A}" name="Tipo_1.2.B_Diseño_e_implementación_de_productos_turísticos_Gastos_de_viajes" dataDxfId="2407"/>
  </tableColumns>
  <tableStyleInfo name="TableStyleLight2" showFirstColumn="0" showLastColumn="0" showRowStripes="1" showColumnStripes="0"/>
</table>
</file>

<file path=xl/tables/table6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0" xr:uid="{42680D01-EBCB-4E77-B264-EF2D30A9D9FC}" name="Tabla610" displayName="Tabla610" ref="L679:L680" totalsRowShown="0" headerRowBorderDxfId="2405" tableBorderDxfId="2406" totalsRowBorderDxfId="2404">
  <autoFilter ref="L679:L680" xr:uid="{42680D01-EBCB-4E77-B264-EF2D30A9D9FC}"/>
  <tableColumns count="1">
    <tableColumn id="1" xr3:uid="{B22FA466-7A6B-4FEA-B2F5-449CF49C9B12}" name="Tipo_1.2.C_Diseño_e_implementación_de_actividades_turísticas_Gastos_de_viajes" dataDxfId="2403"/>
  </tableColumns>
  <tableStyleInfo name="TableStyleLight2" showFirstColumn="0" showLastColumn="0" showRowStripes="1" showColumnStripes="0"/>
</table>
</file>

<file path=xl/tables/table6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1" xr:uid="{4D8D7479-80FC-4CF0-8702-173C7F782BAD}" name="Tabla611" displayName="Tabla611" ref="M679:M683" totalsRowShown="0" headerRowBorderDxfId="2401" tableBorderDxfId="2402" totalsRowBorderDxfId="2400">
  <autoFilter ref="M679:M683" xr:uid="{4D8D7479-80FC-4CF0-8702-173C7F782BAD}"/>
  <tableColumns count="1">
    <tableColumn id="1" xr3:uid="{064EE9F2-F5B1-466A-A1F4-8A03667BF12F}" name="Tipo_1.3.A_Formación_capacitación_y_sensibilización_en_turismo_Gastos_de_viajes" dataDxfId="2399"/>
  </tableColumns>
  <tableStyleInfo name="TableStyleLight2" showFirstColumn="0" showLastColumn="0" showRowStripes="1" showColumnStripes="0"/>
</table>
</file>

<file path=xl/tables/table6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2" xr:uid="{0653E363-0B06-4930-AF60-BA56B534ECC0}" name="Tabla612" displayName="Tabla612" ref="N679:N680" totalsRowShown="0" headerRowBorderDxfId="2397" tableBorderDxfId="2398" totalsRowBorderDxfId="2396">
  <autoFilter ref="N679:N680" xr:uid="{0653E363-0B06-4930-AF60-BA56B534ECC0}"/>
  <tableColumns count="1">
    <tableColumn id="1" xr3:uid="{44B6E222-974B-4692-AD4B-05E8E5AC0D0F}" name="Tipo_1.3.B_Estudios_técnicos_para_la_cualificación_del_capital_humano_en_el_sector_turístico_Gastos_de_viajes" dataDxfId="2395"/>
  </tableColumns>
  <tableStyleInfo name="TableStyleLight2" showFirstColumn="0" showLastColumn="0" showRowStripes="1" showColumnStripes="0"/>
</table>
</file>

<file path=xl/tables/table6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3" xr:uid="{F917B5BA-591A-4FBB-8CF7-83417EF64F29}" name="Tabla613" displayName="Tabla613" ref="O679:O680" totalsRowShown="0" headerRowBorderDxfId="2393" tableBorderDxfId="2394" totalsRowBorderDxfId="2392">
  <autoFilter ref="O679:O680" xr:uid="{F917B5BA-591A-4FBB-8CF7-83417EF64F29}"/>
  <tableColumns count="1">
    <tableColumn id="1" xr3:uid="{9F208BAF-5AC5-4116-B760-65CCED042F0C}" name="Tipo_1.3.C_Generación_y_gestión_del_conocimiento_en_turismo_Gastos_de_viajes" dataDxfId="2391"/>
  </tableColumns>
  <tableStyleInfo name="TableStyleLight2" showFirstColumn="0" showLastColumn="0" showRowStripes="1" showColumnStripes="0"/>
</table>
</file>

<file path=xl/tables/table6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4" xr:uid="{9114A97B-9242-420B-9929-4DC2945A5050}" name="Tabla614" displayName="Tabla614" ref="P679:P681" totalsRowShown="0" headerRowBorderDxfId="2389" tableBorderDxfId="2390" totalsRowBorderDxfId="2388">
  <autoFilter ref="P679:P681" xr:uid="{9114A97B-9242-420B-9929-4DC2945A5050}"/>
  <tableColumns count="1">
    <tableColumn id="1" xr3:uid="{E06B9220-DE90-4890-BC8F-BCAB11DD6911}" name="Tipo_1.3.D_Realización_de_eventos_académicos_con_temáticas_de_turismo_Gastos_de_viajes"/>
  </tableColumns>
  <tableStyleInfo name="TableStyleLight2" showFirstColumn="0" showLastColumn="0" showRowStripes="1" showColumnStripes="0"/>
</table>
</file>

<file path=xl/tables/table6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5" xr:uid="{2FB30824-CB35-4B67-A136-7F3D8EFC941D}" name="Tabla615" displayName="Tabla615" ref="Q679:Q681" totalsRowShown="0" headerRowBorderDxfId="2386" tableBorderDxfId="2387" totalsRowBorderDxfId="2385">
  <autoFilter ref="Q679:Q681" xr:uid="{2FB30824-CB35-4B67-A136-7F3D8EFC941D}"/>
  <tableColumns count="1">
    <tableColumn id="1" xr3:uid="{24932EC0-B916-4BB1-8C72-B74674625C3B}" name="Tipo_1.3.E_Jornadas_de_intercambio_de_experiencias_y_lecciones_aprendidas_Gastos_de_viajes"/>
  </tableColumns>
  <tableStyleInfo name="TableStyleLight2" showFirstColumn="0" showLastColumn="0" showRowStripes="1" showColumnStripes="0"/>
</table>
</file>

<file path=xl/tables/table6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6" xr:uid="{6D56BC89-AE0C-41F0-81A4-8EC457B40806}" name="Tabla616" displayName="Tabla616" ref="R679:R680" totalsRowShown="0" headerRowBorderDxfId="2383" tableBorderDxfId="2384" totalsRowBorderDxfId="2382">
  <autoFilter ref="R679:R680" xr:uid="{6D56BC89-AE0C-41F0-81A4-8EC457B40806}"/>
  <tableColumns count="1">
    <tableColumn id="1" xr3:uid="{90019FDC-9378-4A3E-B742-9A85519DAB24}" name="Tipo_1.4.A_Acompañamiento_y_apoyo_técnico_y_financiero_para_mejorar_la_productividad_del_sector_turístico_Gastos_de_viajes" dataDxfId="2381"/>
  </tableColumns>
  <tableStyleInfo name="TableStyleLight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8EA3DD0-5BE0-4A00-A6BE-E61FB843A9AE}" name="Tabla_MinCIT_Viceministerio_de_Turismo_Categoría_3.2_Diseño_de_marca_o_conceptualización_de_estrategias_promocionales" displayName="Tabla_MinCIT_Viceministerio_de_Turismo_Categoría_3.2_Diseño_de_marca_o_conceptualización_de_estrategias_promocionales" ref="E334:E335" totalsRowShown="0" headerRowDxfId="4374" dataDxfId="4373">
  <autoFilter ref="E334:E335" xr:uid="{48EA3DD0-5BE0-4A00-A6BE-E61FB843A9AE}"/>
  <tableColumns count="1">
    <tableColumn id="1" xr3:uid="{13E2138D-51BC-4B78-B902-6B97A7CA3A1F}" name="MinCIT_Viceministerio_de_Turismo_Categoría_3.2_Diseño_de_marca_o_conceptualización_de_estrategias_promocionales" dataDxfId="4372"/>
  </tableColumns>
  <tableStyleInfo name="TableStyleLight2" showFirstColumn="0" showLastColumn="0" showRowStripes="1" showColumnStripes="0"/>
</table>
</file>

<file path=xl/tables/table6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7" xr:uid="{523E7F39-981F-4373-9945-85598EC678E6}" name="Tabla617" displayName="Tabla617" ref="S679:S680" totalsRowShown="0" headerRowBorderDxfId="2379" tableBorderDxfId="2380" totalsRowBorderDxfId="2378">
  <autoFilter ref="S679:S680" xr:uid="{523E7F39-981F-4373-9945-85598EC678E6}"/>
  <tableColumns count="1">
    <tableColumn id="1" xr3:uid="{82E8EBEF-D405-4949-95E9-88698224912E}" name="Tipo_1.4.B_Fortalecimiento_de_la_economía_popular_y_comunitaria_del_turismo_Gastos_de_viajes" dataDxfId="2377"/>
  </tableColumns>
  <tableStyleInfo name="TableStyleLight2" showFirstColumn="0" showLastColumn="0" showRowStripes="1" showColumnStripes="0"/>
</table>
</file>

<file path=xl/tables/table6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8" xr:uid="{5ED5BC4B-3F86-46CF-A2D3-3DCD00A3A6E3}" name="Tabla618" displayName="Tabla618" ref="T679:T682" totalsRowShown="0" headerRowBorderDxfId="2375" tableBorderDxfId="2376" totalsRowBorderDxfId="2374">
  <autoFilter ref="T679:T682" xr:uid="{5ED5BC4B-3F86-46CF-A2D3-3DCD00A3A6E3}"/>
  <tableColumns count="1">
    <tableColumn id="1" xr3:uid="{C74BA1B2-73F1-47C4-944D-99C812DB21C5}" name="Tipo_1.4.C_Encadenamiento_productivo_Gastos_de_viajes" dataDxfId="2373"/>
  </tableColumns>
  <tableStyleInfo name="TableStyleLight2" showFirstColumn="0" showLastColumn="0" showRowStripes="1" showColumnStripes="0"/>
</table>
</file>

<file path=xl/tables/table6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9" xr:uid="{9B80B487-AB93-4F0C-9467-0AE10343481E}" name="Tabla619" displayName="Tabla619" ref="U679:U680" totalsRowShown="0" headerRowBorderDxfId="2371" tableBorderDxfId="2372" totalsRowBorderDxfId="2370">
  <autoFilter ref="U679:U680" xr:uid="{9B80B487-AB93-4F0C-9467-0AE10343481E}"/>
  <tableColumns count="1">
    <tableColumn id="1" xr3:uid="{EC86CD86-9F93-4E09-A44F-14FDB6B50EE8}" name="Tipo_1.4.D_Esquemas_de_financiamiento_con_tasas_de_interés_reducidas_y_asunción_parcial_del_riesgo_crediticio_Gastos_de_viajes" dataDxfId="2369"/>
  </tableColumns>
  <tableStyleInfo name="TableStyleLight2" showFirstColumn="0" showLastColumn="0" showRowStripes="1" showColumnStripes="0"/>
</table>
</file>

<file path=xl/tables/table6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0" xr:uid="{C6DF34A9-4378-4EBD-ADB6-7740A8D2B6D5}" name="Tabla620" displayName="Tabla620" ref="V679:V680" totalsRowShown="0" headerRowBorderDxfId="2367" tableBorderDxfId="2368" totalsRowBorderDxfId="2366">
  <autoFilter ref="V679:V680" xr:uid="{C6DF34A9-4378-4EBD-ADB6-7740A8D2B6D5}"/>
  <tableColumns count="1">
    <tableColumn id="1" xr3:uid="{F43774C1-CDF0-4B04-AE71-1610AB22207C}" name="Tipo_1.5.A_Estrategias_para_el_desarrollo_de_soluciones_sostenibles_del_turismo_Gastos_de_viajes" dataDxfId="2365"/>
  </tableColumns>
  <tableStyleInfo name="TableStyleLight2" showFirstColumn="0" showLastColumn="0" showRowStripes="1" showColumnStripes="0"/>
</table>
</file>

<file path=xl/tables/table6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1" xr:uid="{B76B6C90-0253-4184-93CB-187F964FA20A}" name="Tabla621" displayName="Tabla621" ref="W679:W680" totalsRowShown="0" headerRowBorderDxfId="2363" tableBorderDxfId="2364" totalsRowBorderDxfId="2362">
  <autoFilter ref="W679:W680" xr:uid="{B76B6C90-0253-4184-93CB-187F964FA20A}"/>
  <tableColumns count="1">
    <tableColumn id="1" xr3:uid="{127FE988-E9F2-4455-935C-F7C3536D3CD2}" name="Tipo_1.5.B_Estrategias_para_el_desarrollo_accesible_del_turismo_Gastos_de_viajes" dataDxfId="2361"/>
  </tableColumns>
  <tableStyleInfo name="TableStyleLight2" showFirstColumn="0" showLastColumn="0" showRowStripes="1" showColumnStripes="0"/>
</table>
</file>

<file path=xl/tables/table6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2" xr:uid="{F4F7F873-DDFA-4E2A-8E1E-9AC7A55184D4}" name="Tabla622" displayName="Tabla622" ref="X679:X680" totalsRowShown="0" headerRowBorderDxfId="2359" tableBorderDxfId="2360" totalsRowBorderDxfId="2358">
  <autoFilter ref="X679:X680" xr:uid="{F4F7F873-DDFA-4E2A-8E1E-9AC7A55184D4}"/>
  <tableColumns count="1">
    <tableColumn id="1" xr3:uid="{39B9D1D4-87AD-4570-B5A0-3E076CC69963}" name="Tipo_1.5.C_Estudios_para_la_elaboración_actualización_y_o_implementación_de_Normas_en_Turismo_Gastos_de_viajes" dataDxfId="2357"/>
  </tableColumns>
  <tableStyleInfo name="TableStyleLight2" showFirstColumn="0" showLastColumn="0" showRowStripes="1" showColumnStripes="0"/>
</table>
</file>

<file path=xl/tables/table6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7D016C0C-9B12-4BDA-98E4-D45898F1482C}" name="Tabla623" displayName="Tabla623" ref="Y679:Y680" totalsRowShown="0" headerRowBorderDxfId="2355" tableBorderDxfId="2356" totalsRowBorderDxfId="2354">
  <autoFilter ref="Y679:Y680" xr:uid="{7D016C0C-9B12-4BDA-98E4-D45898F1482C}"/>
  <tableColumns count="1">
    <tableColumn id="1" xr3:uid="{31DEB876-498F-4605-81E0-D404703CBF88}" name="Tipo_1.5.D_Implementación_certificación_y_mantenimiento_en_Normas_del_sector_turismo_y_metodologías_para_la_gestión_de_la_calidad_turística_Gastos_de_viajes" dataDxfId="2353"/>
  </tableColumns>
  <tableStyleInfo name="TableStyleLight2" showFirstColumn="0" showLastColumn="0" showRowStripes="1" showColumnStripes="0"/>
</table>
</file>

<file path=xl/tables/table6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0F02ECFC-C38C-494A-95C4-48D2F5AE2D12}" name="Tabla624" displayName="Tabla624" ref="Z679:Z680" totalsRowShown="0" headerRowBorderDxfId="2351" tableBorderDxfId="2352" totalsRowBorderDxfId="2350">
  <autoFilter ref="Z679:Z680" xr:uid="{0F02ECFC-C38C-494A-95C4-48D2F5AE2D12}"/>
  <tableColumns count="1">
    <tableColumn id="1" xr3:uid="{1DFF5509-1F89-41F2-9152-879F806D8527}" name="Tipo_1.5.E_Mejora_continua_de_los_niveles_de_calidad_y_la_excelencia_turística_Gastos_de_viajes" dataDxfId="2349"/>
  </tableColumns>
  <tableStyleInfo name="TableStyleLight2" showFirstColumn="0" showLastColumn="0" showRowStripes="1" showColumnStripes="0"/>
</table>
</file>

<file path=xl/tables/table6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A945BA71-F614-41F1-B59A-F69C9540F518}" name="Tabla625" displayName="Tabla625" ref="AA679:AA680" totalsRowShown="0" headerRowBorderDxfId="2347" tableBorderDxfId="2348" totalsRowBorderDxfId="2346">
  <autoFilter ref="AA679:AA680" xr:uid="{A945BA71-F614-41F1-B59A-F69C9540F518}"/>
  <tableColumns count="1">
    <tableColumn id="1" xr3:uid="{A0834F9C-7AEF-4D54-A608-DF3E51A4BABE}" name="Tipo_1.5.F_Gestión_para_la_seguridad_turística_y_la_prevención_y_mitigación_de_riesgos_de_los_destinos_Gastos_de_viajes" dataDxfId="2345"/>
  </tableColumns>
  <tableStyleInfo name="TableStyleLight2" showFirstColumn="0" showLastColumn="0" showRowStripes="1" showColumnStripes="0"/>
</table>
</file>

<file path=xl/tables/table6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6" xr:uid="{302A91E4-AF24-49E5-8E5C-3A2394A8F280}" name="Tabla626" displayName="Tabla626" ref="AB679:AB680" totalsRowShown="0" headerRowBorderDxfId="2343" tableBorderDxfId="2344" totalsRowBorderDxfId="2342">
  <autoFilter ref="AB679:AB680" xr:uid="{302A91E4-AF24-49E5-8E5C-3A2394A8F280}"/>
  <tableColumns count="1">
    <tableColumn id="1" xr3:uid="{30106A7C-3D2B-44AC-85C9-9CFACD757478}" name="Tipo_1.6.A_Estudios_técnicos_para_la_innovación_y_transformación_digital_del_sector_Gastos_de_viajes" dataDxfId="2341"/>
  </tableColumns>
  <tableStyleInfo name="TableStyleLight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545C56A-76D1-40B5-A803-40233790CAFA}" name="Tabla_MinCIT_Viceministerio_de_Turismo_Categoría_3.3_Organización_y_participación_en_eventos_turísticos_o_promocionales_nacionales_y_regionales" displayName="Tabla_MinCIT_Viceministerio_de_Turismo_Categoría_3.3_Organización_y_participación_en_eventos_turísticos_o_promocionales_nacionales_y_regionales" ref="E340:E343" totalsRowShown="0" headerRowDxfId="4371" dataDxfId="4370">
  <autoFilter ref="E340:E343" xr:uid="{F545C56A-76D1-40B5-A803-40233790CAFA}"/>
  <tableColumns count="1">
    <tableColumn id="1" xr3:uid="{02B17CB4-2DFB-4DB9-A348-0FAF1E5B42B5}" name="MinCIT_Viceministerio_de_Turismo_Categoría_3.3_Organización_y_participación_en_eventos_turísticos_o_promocionales_nacionales_y_regionales" dataDxfId="4369"/>
  </tableColumns>
  <tableStyleInfo name="TableStyleLight2" showFirstColumn="0" showLastColumn="0" showRowStripes="1" showColumnStripes="0"/>
</table>
</file>

<file path=xl/tables/table6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B3BA4822-9410-4C60-97C8-8F84AB840FBA}" name="Tabla627" displayName="Tabla627" ref="AC679:AC680" totalsRowShown="0" headerRowBorderDxfId="2339" tableBorderDxfId="2340" totalsRowBorderDxfId="2338">
  <autoFilter ref="AC679:AC680" xr:uid="{B3BA4822-9410-4C60-97C8-8F84AB840FBA}"/>
  <tableColumns count="1">
    <tableColumn id="1" xr3:uid="{6A325360-1D45-46C8-BF21-65ADDDA6263D}" name="Tipo_1.6.B_Estrategias_para_mejorar_la_eficiencia_y_el_valor_agregado_de_la_gestión_operación_y_desarrollo_de_actividades_dentro_de_la_cadena_de_valor_del_sector_turismo_Gastos_de_viajes" dataDxfId="2337"/>
  </tableColumns>
  <tableStyleInfo name="TableStyleLight2" showFirstColumn="0" showLastColumn="0" showRowStripes="1" showColumnStripes="0"/>
</table>
</file>

<file path=xl/tables/table6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8" xr:uid="{342ADD36-4EB2-42E1-BDD8-C6982308799F}" name="Tabla628" displayName="Tabla628" ref="AD679:AD680" totalsRowShown="0" headerRowBorderDxfId="2335" tableBorderDxfId="2336" totalsRowBorderDxfId="2334">
  <autoFilter ref="AD679:AD680" xr:uid="{342ADD36-4EB2-42E1-BDD8-C6982308799F}"/>
  <tableColumns count="1">
    <tableColumn id="1" xr3:uid="{8DDB8916-4058-436E-8C35-15E228BC8320}" name="Tipo_1.7.A_Evaluación_de_resultados_o_de_impacto_de_políticas_planes_programas_y_proyectos_en_el_sector_turismo_Gastos_de_viajes" dataDxfId="2333"/>
  </tableColumns>
  <tableStyleInfo name="TableStyleLight2" showFirstColumn="0" showLastColumn="0" showRowStripes="1" showColumnStripes="0"/>
</table>
</file>

<file path=xl/tables/table6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9" xr:uid="{5BAAA0F6-FAC5-45D1-9930-765AB3C248C0}" name="Tabla629" displayName="Tabla629" ref="AE679:AE680" totalsRowShown="0" headerRowBorderDxfId="2331" tableBorderDxfId="2332" totalsRowBorderDxfId="2330">
  <autoFilter ref="AE679:AE680" xr:uid="{5BAAA0F6-FAC5-45D1-9930-765AB3C248C0}"/>
  <tableColumns count="1">
    <tableColumn id="1" xr3:uid="{CF6FA04E-F6F5-44EA-B8FE-0CC5BE3AE188}" name="Tipo_2.1.A_Elaboración_de_estudios_de_prefactibilidad_o_factibilidad_Gastos_de_viajes" dataDxfId="2329"/>
  </tableColumns>
  <tableStyleInfo name="TableStyleLight2" showFirstColumn="0" showLastColumn="0" showRowStripes="1" showColumnStripes="0"/>
</table>
</file>

<file path=xl/tables/table6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0" xr:uid="{628D214C-CF50-4DD0-999B-EBADBCF0E648}" name="Tabla630" displayName="Tabla630" ref="AF679:AF680" totalsRowShown="0" headerRowBorderDxfId="2327" tableBorderDxfId="2328" totalsRowBorderDxfId="2326">
  <autoFilter ref="AF679:AF680" xr:uid="{628D214C-CF50-4DD0-999B-EBADBCF0E648}"/>
  <tableColumns count="1">
    <tableColumn id="1" xr3:uid="{924BE80F-DFBE-4765-B1FE-1390BAF3606B}" name="Tipo_2.2.A_Elaboración_de_estudios_o_diseños_de_infraestructura_turística_Gastos_de_viajes" dataDxfId="2325"/>
  </tableColumns>
  <tableStyleInfo name="TableStyleLight2" showFirstColumn="0" showLastColumn="0" showRowStripes="1" showColumnStripes="0"/>
</table>
</file>

<file path=xl/tables/table6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1" xr:uid="{051CE8EE-92EA-4ACD-AA3B-C004DAE16B91}" name="Tabla631" displayName="Tabla631" ref="AG679:AG680" totalsRowShown="0" headerRowBorderDxfId="2323" tableBorderDxfId="2324" totalsRowBorderDxfId="2322">
  <autoFilter ref="AG679:AG680" xr:uid="{051CE8EE-92EA-4ACD-AA3B-C004DAE16B91}"/>
  <tableColumns count="1">
    <tableColumn id="1" xr3:uid="{01825873-171B-4111-B229-A978B8239ED9}" name="Tipo_2.3.A_Malecones_construidos_y_o_rehabilitados_Gastos_de_viajes" dataDxfId="2321"/>
  </tableColumns>
  <tableStyleInfo name="TableStyleLight2" showFirstColumn="0" showLastColumn="0" showRowStripes="1" showColumnStripes="0"/>
</table>
</file>

<file path=xl/tables/table6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2" xr:uid="{9BFFEE20-D164-4B66-9085-F250541AD672}" name="Tabla632" displayName="Tabla632" ref="AH679:AH680" totalsRowShown="0" headerRowBorderDxfId="2319" tableBorderDxfId="2320" totalsRowBorderDxfId="2318">
  <autoFilter ref="AH679:AH680" xr:uid="{9BFFEE20-D164-4B66-9085-F250541AD672}"/>
  <tableColumns count="1">
    <tableColumn id="1" xr3:uid="{F091EF2D-DA44-45F4-8DDE-21A7F9548600}" name="Tipo_2.3.B_Muelles_o_embarcaderos_construidos_y_o_rehabilitados_Gastos_de_viajes" dataDxfId="2317"/>
  </tableColumns>
  <tableStyleInfo name="TableStyleLight2" showFirstColumn="0" showLastColumn="0" showRowStripes="1" showColumnStripes="0"/>
</table>
</file>

<file path=xl/tables/table6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3" xr:uid="{34DE934C-16E3-4212-9599-331FB78D263A}" name="Tabla633" displayName="Tabla633" ref="AI679:AI680" totalsRowShown="0" headerRowBorderDxfId="2315" tableBorderDxfId="2316" totalsRowBorderDxfId="2314">
  <autoFilter ref="AI679:AI680" xr:uid="{34DE934C-16E3-4212-9599-331FB78D263A}"/>
  <tableColumns count="1">
    <tableColumn id="1" xr3:uid="{1CB08A41-13E5-47EC-BF91-260CE1291EEC}" name="Tipo_2.3.C_Centros_gastronómicos_y_artesanales_construidos_y_o_rehabilitados_Gastos_de_viajes" dataDxfId="2313"/>
  </tableColumns>
  <tableStyleInfo name="TableStyleLight2" showFirstColumn="0" showLastColumn="0" showRowStripes="1" showColumnStripes="0"/>
</table>
</file>

<file path=xl/tables/table6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4" xr:uid="{9F5DAC4F-38C3-4AAD-92FD-233934BC3BF4}" name="Tabla634" displayName="Tabla634" ref="AJ679:AJ680" totalsRowShown="0" headerRowBorderDxfId="2311" tableBorderDxfId="2312" totalsRowBorderDxfId="2310">
  <autoFilter ref="AJ679:AJ680" xr:uid="{9F5DAC4F-38C3-4AAD-92FD-233934BC3BF4}"/>
  <tableColumns count="1">
    <tableColumn id="1" xr3:uid="{66A796A4-0EA8-4A81-9E4A-6F68203B58F3}" name="Tipo_2.3.D_Plazas_construidas_y_o_rehabilitadas_Gastos_de_viajes" dataDxfId="2309"/>
  </tableColumns>
  <tableStyleInfo name="TableStyleLight2" showFirstColumn="0" showLastColumn="0" showRowStripes="1" showColumnStripes="0"/>
</table>
</file>

<file path=xl/tables/table6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5" xr:uid="{555E2F31-4C64-4D68-BC57-9E35FBB38A99}" name="Tabla635" displayName="Tabla635" ref="AK679:AK680" totalsRowShown="0" headerRowBorderDxfId="2307" tableBorderDxfId="2308" totalsRowBorderDxfId="2306">
  <autoFilter ref="AK679:AK680" xr:uid="{555E2F31-4C64-4D68-BC57-9E35FBB38A99}"/>
  <tableColumns count="1">
    <tableColumn id="1" xr3:uid="{514C2991-C25F-4D73-B68B-8EDB82320D41}" name="Tipo_2.3.E_Parques_construidos_y_o_rehabilitados_Gastos_de_viajes" dataDxfId="2305"/>
  </tableColumns>
  <tableStyleInfo name="TableStyleLight2" showFirstColumn="0" showLastColumn="0" showRowStripes="1" showColumnStripes="0"/>
</table>
</file>

<file path=xl/tables/table6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7" xr:uid="{C7EF4CF5-909E-4C60-ACDE-833B15816C92}" name="Tabla637" displayName="Tabla637" ref="AL679:AL680" totalsRowShown="0" headerRowBorderDxfId="2303" tableBorderDxfId="2304" totalsRowBorderDxfId="2302">
  <autoFilter ref="AL679:AL680" xr:uid="{C7EF4CF5-909E-4C60-ACDE-833B15816C92}"/>
  <tableColumns count="1">
    <tableColumn id="1" xr3:uid="{AB73C3E2-5A46-4CF7-B617-7E4DBD64FD0F}" name="Tipo_2.3.F_Parques_lineales_o_bulevares_construidos_y_o_rehabilitados_Gastos_de_viajes" dataDxfId="2301"/>
  </tableColumns>
  <tableStyleInfo name="TableStyleLight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8B16F071-42CD-4275-B0A8-55EF1934A333}" name="Tabla_MinCIT_Viceministerio_de_Turismo_Categoría_3.4_Estrategias_para_la_promoción_de_atractivos_rutas_experiencias_y_o_destinos_a_nivel_nacional_y_regional" displayName="Tabla_MinCIT_Viceministerio_de_Turismo_Categoría_3.4_Estrategias_para_la_promoción_de_atractivos_rutas_experiencias_y_o_destinos_a_nivel_nacional_y_regional" ref="E348:E353" totalsRowShown="0" headerRowDxfId="4368" dataDxfId="4367">
  <autoFilter ref="E348:E353" xr:uid="{8B16F071-42CD-4275-B0A8-55EF1934A333}"/>
  <tableColumns count="1">
    <tableColumn id="1" xr3:uid="{5853CAB6-EB78-430A-A4EE-137144D47000}" name="MinCIT_Viceministerio_de_Turismo_Categoría_3.4_Estrategias_para_la_promoción_de_atractivos_rutas_experiencias_y_o_destinos_a_nivel_nacional_y_regional" dataDxfId="4366"/>
  </tableColumns>
  <tableStyleInfo name="TableStyleLight2" showFirstColumn="0" showLastColumn="0" showRowStripes="1" showColumnStripes="0"/>
</table>
</file>

<file path=xl/tables/table6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8" xr:uid="{0095CE3E-6B51-4B91-AA4F-AF908518ABD0}" name="Tabla638" displayName="Tabla638" ref="AM679:AM680" totalsRowShown="0" headerRowBorderDxfId="2299" tableBorderDxfId="2300" totalsRowBorderDxfId="2298">
  <autoFilter ref="AM679:AM680" xr:uid="{0095CE3E-6B51-4B91-AA4F-AF908518ABD0}"/>
  <tableColumns count="1">
    <tableColumn id="1" xr3:uid="{3DF52F89-48A4-4A32-81D9-60877F2F9AA7}" name="Tipo_2.3.G_Senderos_construidos_y_o_rehabilitados_Gastos_de_viajes" dataDxfId="2297"/>
  </tableColumns>
  <tableStyleInfo name="TableStyleLight2" showFirstColumn="0" showLastColumn="0" showRowStripes="1" showColumnStripes="0"/>
</table>
</file>

<file path=xl/tables/table6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9" xr:uid="{DC132563-AE2C-4516-8EB7-3CBB49E4BD1E}" name="Tabla639" displayName="Tabla639" ref="AN679:AN680" totalsRowShown="0" headerRowBorderDxfId="2295" tableBorderDxfId="2296" totalsRowBorderDxfId="2294">
  <autoFilter ref="AN679:AN680" xr:uid="{DC132563-AE2C-4516-8EB7-3CBB49E4BD1E}"/>
  <tableColumns count="1">
    <tableColumn id="1" xr3:uid="{C3C6E801-323C-4783-8AE3-5C7399B7EEB7}" name="Tipo_2.3.H_Ecoparques_turísticos_construidos_y_o_rehabilitados_Gastos_de_viajes" dataDxfId="2293"/>
  </tableColumns>
  <tableStyleInfo name="TableStyleLight2" showFirstColumn="0" showLastColumn="0" showRowStripes="1" showColumnStripes="0"/>
</table>
</file>

<file path=xl/tables/table6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0" xr:uid="{FB65FCF8-70D5-48BF-B7CF-A75EED3D5DE9}" name="Tabla640" displayName="Tabla640" ref="AO679:AO680" totalsRowShown="0" headerRowBorderDxfId="2291" tableBorderDxfId="2292" totalsRowBorderDxfId="2290">
  <autoFilter ref="AO679:AO680" xr:uid="{FB65FCF8-70D5-48BF-B7CF-A75EED3D5DE9}"/>
  <tableColumns count="1">
    <tableColumn id="1" xr3:uid="{3BE2699F-E73C-4D66-8FD8-469B8CD55A6A}" name="Tipo_2.3.I_Centro_de_convenciones_construidos_y_o_rehabilitados_Gastos_de_viajes" dataDxfId="2289"/>
  </tableColumns>
  <tableStyleInfo name="TableStyleLight2" showFirstColumn="0" showLastColumn="0" showRowStripes="1" showColumnStripes="0"/>
</table>
</file>

<file path=xl/tables/table6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1" xr:uid="{20B5B824-8802-4E5F-BA04-AEC773B84DE1}" name="Tabla641" displayName="Tabla641" ref="AP679:AP680" totalsRowShown="0" headerRowBorderDxfId="2287" tableBorderDxfId="2288" totalsRowBorderDxfId="2286">
  <autoFilter ref="AP679:AP680" xr:uid="{20B5B824-8802-4E5F-BA04-AEC773B84DE1}"/>
  <tableColumns count="1">
    <tableColumn id="1" xr3:uid="{A5F306B4-0DAB-47EC-9A98-A19C855AEFDD}" name="Tipo_2.3.J_Señalización_turística_Gastos_de_viajes" dataDxfId="2285"/>
  </tableColumns>
  <tableStyleInfo name="TableStyleLight2" showFirstColumn="0" showLastColumn="0" showRowStripes="1" showColumnStripes="0"/>
</table>
</file>

<file path=xl/tables/table6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2" xr:uid="{28DBF240-C108-416E-9B72-59A7D9B7AFBE}" name="Tabla642" displayName="Tabla642" ref="AQ679:AQ680" totalsRowShown="0" headerRowBorderDxfId="2283" tableBorderDxfId="2284" totalsRowBorderDxfId="2282">
  <autoFilter ref="AQ679:AQ680" xr:uid="{28DBF240-C108-416E-9B72-59A7D9B7AFBE}"/>
  <tableColumns count="1">
    <tableColumn id="1" xr3:uid="{9B7B5DDB-A92A-4EB1-90C0-0AC05897DF2B}" name="Tipo_2.3.K_Miradores_turísticos_construidos_y_o_rehabilitados_Gastos_de_viajes" dataDxfId="2281"/>
  </tableColumns>
  <tableStyleInfo name="TableStyleLight2" showFirstColumn="0" showLastColumn="0" showRowStripes="1" showColumnStripes="0"/>
</table>
</file>

<file path=xl/tables/table6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3" xr:uid="{69A229E3-414C-46C0-9617-60FFD7347F20}" name="Tabla643" displayName="Tabla643" ref="AR679:AR680" totalsRowShown="0" headerRowBorderDxfId="2279" tableBorderDxfId="2280" totalsRowBorderDxfId="2278">
  <autoFilter ref="AR679:AR680" xr:uid="{69A229E3-414C-46C0-9617-60FFD7347F20}"/>
  <tableColumns count="1">
    <tableColumn id="1" xr3:uid="{30A00DAE-ECFB-4CF0-8A18-A9B592192556}" name="Tipo_2.3.L_Otros_Gastos_de_viajes" dataDxfId="2277"/>
  </tableColumns>
  <tableStyleInfo name="TableStyleLight2" showFirstColumn="0" showLastColumn="0" showRowStripes="1" showColumnStripes="0"/>
</table>
</file>

<file path=xl/tables/table6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4" xr:uid="{803B4D86-2FE4-4DF6-A2A0-D05AF306B7A3}" name="Tabla644" displayName="Tabla644" ref="AS679:AS680" totalsRowShown="0" headerRowBorderDxfId="2275" tableBorderDxfId="2276" totalsRowBorderDxfId="2274">
  <autoFilter ref="AS679:AS680" xr:uid="{803B4D86-2FE4-4DF6-A2A0-D05AF306B7A3}"/>
  <tableColumns count="1">
    <tableColumn id="1" xr3:uid="{40553DDA-AB72-4CE0-A09C-0B49157477C6}" name="Tipo_Los_mismos_tipos_de_proyecto_aplicables_a_las_categorías_2.1_2.2_y_2.3_únicamente_para_MinCIT_Gastos_de_viajes" dataDxfId="2273"/>
  </tableColumns>
  <tableStyleInfo name="TableStyleLight2" showFirstColumn="0" showLastColumn="0" showRowStripes="1" showColumnStripes="0"/>
</table>
</file>

<file path=xl/tables/table6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5" xr:uid="{11A366DE-8651-4060-9D09-43658690B2AA}" name="Tabla645" displayName="Tabla645" ref="AT679:AT680" totalsRowShown="0" headerRowBorderDxfId="2271" tableBorderDxfId="2272" totalsRowBorderDxfId="2270">
  <autoFilter ref="AT679:AT680" xr:uid="{11A366DE-8651-4060-9D09-43658690B2AA}"/>
  <tableColumns count="1">
    <tableColumn id="1" xr3:uid="{948149E2-64E6-4F04-A59C-176C182C0CDD}" name="Tipo_2.5.A_Desarrollo_de_reparaciones_locativas_Gastos_de_viajes" dataDxfId="2269"/>
  </tableColumns>
  <tableStyleInfo name="TableStyleLight2" showFirstColumn="0" showLastColumn="0" showRowStripes="1" showColumnStripes="0"/>
</table>
</file>

<file path=xl/tables/table6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6" xr:uid="{4B0E13BC-38D4-403F-8E10-237CACDA4ADB}" name="Tabla646" displayName="Tabla646" ref="AU679:AU680" totalsRowShown="0" headerRowBorderDxfId="2267" tableBorderDxfId="2268" totalsRowBorderDxfId="2266">
  <autoFilter ref="AU679:AU680" xr:uid="{4B0E13BC-38D4-403F-8E10-237CACDA4ADB}"/>
  <tableColumns count="1">
    <tableColumn id="1" xr3:uid="{8D7A02C1-565B-48AC-B5ED-1BDFB5EDC135}" name="Tipo_2.6.A_Estímulos_para_la_implementación_de_soluciones_para_la_planta_turística_pública_o_privada_Gastos_de_viajes" dataDxfId="2265"/>
  </tableColumns>
  <tableStyleInfo name="TableStyleLight2" showFirstColumn="0" showLastColumn="0" showRowStripes="1" showColumnStripes="0"/>
</table>
</file>

<file path=xl/tables/table6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7" xr:uid="{70426220-0779-43E2-99DF-CFB0CD6DF8F1}" name="Tabla647" displayName="Tabla647" ref="AV679:AV680" totalsRowShown="0" headerRowBorderDxfId="2263" tableBorderDxfId="2264" totalsRowBorderDxfId="2262">
  <autoFilter ref="AV679:AV680" xr:uid="{70426220-0779-43E2-99DF-CFB0CD6DF8F1}"/>
  <tableColumns count="1">
    <tableColumn id="1" xr3:uid="{E239CA13-310F-4186-A9D5-7611BA694A24}" name="Tipo_3.1.A_Estudios_y_encuestas_para_la_identificación_de_tendencias_del_mercado_y_el_desarrollo_del_sector_turístico_Gastos_de_viajes" dataDxfId="2261"/>
  </tableColumns>
  <tableStyleInfo name="TableStyleLight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DB94C14-41BC-4A26-8A98-721786EF5397}" name="Tabla_MinCIT_Viceministerio_de_Turismo_Categoría_3.5_Estrategias_para_la_promoción_de_atractivos_productos__rutas_experiencias_y_o_destinos_colombianos_a_nivel_internacional" displayName="Tabla_MinCIT_Viceministerio_de_Turismo_Categoría_3.5_Estrategias_para_la_promoción_de_atractivos_productos__rutas_experiencias_y_o_destinos_colombianos_a_nivel_internacional" ref="E358:E366" totalsRowShown="0" headerRowDxfId="4365" dataDxfId="4364">
  <autoFilter ref="E358:E366" xr:uid="{2DB94C14-41BC-4A26-8A98-721786EF5397}"/>
  <tableColumns count="1">
    <tableColumn id="1" xr3:uid="{161B9517-B66B-468C-84B9-4BE9B6FFC8C1}" name="MinCIT_Viceministerio_de_Turismo_Categoría_3.5_Estrategias_para_la_promoción_de_atractivos_productos__rutas_experiencias_y_o_destinos_colombianos_a_nivel_internacional" dataDxfId="4363"/>
  </tableColumns>
  <tableStyleInfo name="TableStyleLight2" showFirstColumn="0" showLastColumn="0" showRowStripes="1" showColumnStripes="0"/>
</table>
</file>

<file path=xl/tables/table6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8" xr:uid="{30B6B4BE-91A7-4EFB-A05A-2CAF9C3D09DB}" name="Tabla648" displayName="Tabla648" ref="AW679:AW680" totalsRowShown="0" headerRowBorderDxfId="2259" tableBorderDxfId="2260" totalsRowBorderDxfId="2258">
  <autoFilter ref="AW679:AW680" xr:uid="{30B6B4BE-91A7-4EFB-A05A-2CAF9C3D09DB}"/>
  <tableColumns count="1">
    <tableColumn id="1" xr3:uid="{6457EA34-9AB7-4092-A9C3-DE04471B347E}" name="Tipo_3.1.B_Estudios_de_análisis_económicos_y_financieros_de_mercados_en_el_sector_turismo_Gastos_de_viajes" dataDxfId="2257"/>
  </tableColumns>
  <tableStyleInfo name="TableStyleLight2" showFirstColumn="0" showLastColumn="0" showRowStripes="1" showColumnStripes="0"/>
</table>
</file>

<file path=xl/tables/table6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9" xr:uid="{C6A25D3A-F22C-4E72-A9A6-B366890B8851}" name="Tabla649" displayName="Tabla649" ref="AX679:AX680" totalsRowShown="0" headerRowBorderDxfId="2255" tableBorderDxfId="2256" totalsRowBorderDxfId="2254">
  <autoFilter ref="AX679:AX680" xr:uid="{C6A25D3A-F22C-4E72-A9A6-B366890B8851}"/>
  <tableColumns count="1">
    <tableColumn id="1" xr3:uid="{0A044B8E-9B12-4C96-8F11-C2BB6B61EF0A}" name="Tipo_3.1.C_Evaluación_de_conceptos_de_campaña_Gastos_de_viajes" dataDxfId="2253"/>
  </tableColumns>
  <tableStyleInfo name="TableStyleLight2" showFirstColumn="0" showLastColumn="0" showRowStripes="1" showColumnStripes="0"/>
</table>
</file>

<file path=xl/tables/table6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0" xr:uid="{B5D15DB1-B926-47D9-BBC0-65742D95DFF2}" name="Tabla650" displayName="Tabla650" ref="AY679:AY680" totalsRowShown="0" headerRowBorderDxfId="2251" tableBorderDxfId="2252" totalsRowBorderDxfId="2250">
  <autoFilter ref="AY679:AY680" xr:uid="{B5D15DB1-B926-47D9-BBC0-65742D95DFF2}"/>
  <tableColumns count="1">
    <tableColumn id="1" xr3:uid="{D01C826D-C5E6-4705-A996-173AF21039FF}" name="Tipo_3.2.A_Diseño_de_marca_y_o_conceptualización_para_promocionar_atractivos_experiencias_o_destinos_turísticos_Gastos_de_viajes" dataDxfId="2249"/>
  </tableColumns>
  <tableStyleInfo name="TableStyleLight2" showFirstColumn="0" showLastColumn="0" showRowStripes="1" showColumnStripes="0"/>
</table>
</file>

<file path=xl/tables/table6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1" xr:uid="{DEEC11BB-D179-4CAA-AF13-9E4DD8345BB9}" name="Tabla651" displayName="Tabla651" ref="AZ679:AZ680" totalsRowShown="0" headerRowBorderDxfId="2247" tableBorderDxfId="2248" totalsRowBorderDxfId="2246">
  <autoFilter ref="AZ679:AZ680" xr:uid="{DEEC11BB-D179-4CAA-AF13-9E4DD8345BB9}"/>
  <tableColumns count="1">
    <tableColumn id="1" xr3:uid="{0AC87EF0-2DCD-407D-859D-03A35B4C6FDB}" name="Tipo_3.3.A_Organización_de_ferias_y_fiestas_regionales_Gastos_de_viajes" dataDxfId="2245"/>
  </tableColumns>
  <tableStyleInfo name="TableStyleLight2" showFirstColumn="0" showLastColumn="0" showRowStripes="1" showColumnStripes="0"/>
</table>
</file>

<file path=xl/tables/table6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2" xr:uid="{B0ADDCC6-93C4-4057-8611-79DF86AC71B6}" name="Tabla652" displayName="Tabla652" ref="BA679:BA682" totalsRowShown="0" headerRowBorderDxfId="2243" tableBorderDxfId="2244" totalsRowBorderDxfId="2242">
  <autoFilter ref="BA679:BA682" xr:uid="{B0ADDCC6-93C4-4057-8611-79DF86AC71B6}"/>
  <tableColumns count="1">
    <tableColumn id="1" xr3:uid="{3EC3F6B5-1419-45F9-BD62-A07EE0B99A64}" name="Tipo_3.3.B_Eventos_para_la_promoción_de_atractivos_productos_rutas_experiencias_y_o_destinos_turísticos_Gastos_de_viajes" dataDxfId="2241"/>
  </tableColumns>
  <tableStyleInfo name="TableStyleLight2" showFirstColumn="0" showLastColumn="0" showRowStripes="1" showColumnStripes="0"/>
</table>
</file>

<file path=xl/tables/table6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3" xr:uid="{06C0BB07-251D-4AC8-AC2C-B697E0BCB945}" name="Tabla653" displayName="Tabla653" ref="BB679:BB680" totalsRowShown="0" headerRowBorderDxfId="2239" tableBorderDxfId="2240" totalsRowBorderDxfId="2238">
  <autoFilter ref="BB679:BB680" xr:uid="{06C0BB07-251D-4AC8-AC2C-B697E0BCB945}"/>
  <tableColumns count="1">
    <tableColumn id="1" xr3:uid="{DD9C22C0-D4BF-43CC-BC1A-EBDBC0C2795F}" name="Tipo_3.3.C_Participación_en_eventos_Gastos_de_viajes" dataDxfId="2237"/>
  </tableColumns>
  <tableStyleInfo name="TableStyleLight2" showFirstColumn="0" showLastColumn="0" showRowStripes="1" showColumnStripes="0"/>
</table>
</file>

<file path=xl/tables/table6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4" xr:uid="{42966ED4-6A35-47C5-8125-4BED88A191DD}" name="Tabla654" displayName="Tabla654" ref="BC679:BC680" totalsRowShown="0" headerRowBorderDxfId="2235" tableBorderDxfId="2236" totalsRowBorderDxfId="2234">
  <autoFilter ref="BC679:BC680" xr:uid="{42966ED4-6A35-47C5-8125-4BED88A191DD}"/>
  <tableColumns count="1">
    <tableColumn id="1" xr3:uid="{B9F2DB22-71F5-44C0-873B-B94F4D883E22}" name="Tipo_3.4.A_Estrategias_de_publicidad_ATL_Gastos_de_viajes" dataDxfId="2233"/>
  </tableColumns>
  <tableStyleInfo name="TableStyleLight2" showFirstColumn="0" showLastColumn="0" showRowStripes="1" showColumnStripes="0"/>
</table>
</file>

<file path=xl/tables/table6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5" xr:uid="{C8156CA0-A3C5-4407-A9B9-E3F0BA0A84A0}" name="Tabla655" displayName="Tabla655" ref="BD679:BD680" totalsRowShown="0" headerRowBorderDxfId="2231" tableBorderDxfId="2232" totalsRowBorderDxfId="2230">
  <autoFilter ref="BD679:BD680" xr:uid="{C8156CA0-A3C5-4407-A9B9-E3F0BA0A84A0}"/>
  <tableColumns count="1">
    <tableColumn id="1" xr3:uid="{6BF94B4B-CDDC-4774-953B-E74175AA65A9}" name="Tipo_3.4.B_Estrategias_de_publicidad_y_promoción_BTL_Gastos_de_viajes" dataDxfId="2229"/>
  </tableColumns>
  <tableStyleInfo name="TableStyleLight2" showFirstColumn="0" showLastColumn="0" showRowStripes="1" showColumnStripes="0"/>
</table>
</file>

<file path=xl/tables/table6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6" xr:uid="{2B4503A9-1846-41DE-8C30-019AFCDCFF91}" name="Tabla656" displayName="Tabla656" ref="BE679:BE680" totalsRowShown="0" headerRowBorderDxfId="2227" tableBorderDxfId="2228" totalsRowBorderDxfId="2226">
  <autoFilter ref="BE679:BE680" xr:uid="{2B4503A9-1846-41DE-8C30-019AFCDCFF91}"/>
  <tableColumns count="1">
    <tableColumn id="1" xr3:uid="{31F3C8D6-2A88-4816-96BC-41C53D867AEA}" name="Tipo_3.4.C_Misiones_comerciales_Gastos_de_viajes" dataDxfId="2225"/>
  </tableColumns>
  <tableStyleInfo name="TableStyleLight2" showFirstColumn="0" showLastColumn="0" showRowStripes="1" showColumnStripes="0"/>
</table>
</file>

<file path=xl/tables/table6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7" xr:uid="{8AB8D477-B674-444D-9432-95D403FACCD6}" name="Tabla657" displayName="Tabla657" ref="BF679:BF680" totalsRowShown="0" headerRowBorderDxfId="2223" tableBorderDxfId="2224" totalsRowBorderDxfId="2222">
  <autoFilter ref="BF679:BF680" xr:uid="{8AB8D477-B674-444D-9432-95D403FACCD6}"/>
  <tableColumns count="1">
    <tableColumn id="1" xr3:uid="{AFC98608-81DE-448C-95AA-FE6E10B02EB9}" name="Tipo_3.4.D_Viajes_de_familiarización_Gastos_de_viajes" dataDxfId="2221"/>
  </tableColumns>
  <tableStyleInfo name="TableStyleLight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A0F6391-B34A-4555-9EB6-7E9535C072F1}" name="Tabla_MinCIT_Viceministerio_de_Turismo_Categoría_4.1_Turismo_responsable" displayName="Tabla_MinCIT_Viceministerio_de_Turismo_Categoría_4.1_Turismo_responsable" ref="E371:E380" totalsRowShown="0" headerRowDxfId="4362" dataDxfId="4361">
  <autoFilter ref="E371:E380" xr:uid="{0A0F6391-B34A-4555-9EB6-7E9535C072F1}"/>
  <tableColumns count="1">
    <tableColumn id="1" xr3:uid="{B8F86C0F-9CF7-4F98-881A-E090A489E1B2}" name="MinCIT_Viceministerio_de_Turismo_Categoría_4.1_Turismo_responsable" dataDxfId="4360"/>
  </tableColumns>
  <tableStyleInfo name="TableStyleLight2" showFirstColumn="0" showLastColumn="0" showRowStripes="1" showColumnStripes="0"/>
</table>
</file>

<file path=xl/tables/table6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8" xr:uid="{243CD330-6772-4F47-B1ED-891B942D88C8}" name="Tabla658" displayName="Tabla658" ref="BG679:BG680" totalsRowShown="0" headerRowBorderDxfId="2219" tableBorderDxfId="2220" totalsRowBorderDxfId="2218">
  <autoFilter ref="BG679:BG680" xr:uid="{243CD330-6772-4F47-B1ED-891B942D88C8}"/>
  <tableColumns count="1">
    <tableColumn id="1" xr3:uid="{263698AA-ECBB-4BCD-911E-A792CA0E6BE8}" name="Tipo_3.4.E_Diseño_y_producción_de_material_promocional_o_POP_Gastos_de_viajes" dataDxfId="2217"/>
  </tableColumns>
  <tableStyleInfo name="TableStyleLight2" showFirstColumn="0" showLastColumn="0" showRowStripes="1" showColumnStripes="0"/>
</table>
</file>

<file path=xl/tables/table6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9" xr:uid="{73566817-28D1-426F-9CBD-F50BC1E40A7E}" name="Tabla659" displayName="Tabla659" ref="BH679:BH680" totalsRowShown="0" headerRowBorderDxfId="2215" tableBorderDxfId="2216" totalsRowBorderDxfId="2214">
  <autoFilter ref="BH679:BH680" xr:uid="{73566817-28D1-426F-9CBD-F50BC1E40A7E}"/>
  <tableColumns count="1">
    <tableColumn id="1" xr3:uid="{3AD72B88-4D17-4DF3-BB2D-B6AB1154FB75}" name="Tipo_3.5.A_Participación_en_eventos_internacionales_de_interés_para_Colombia_Gastos_de_viajes" dataDxfId="2213"/>
  </tableColumns>
  <tableStyleInfo name="TableStyleLight2" showFirstColumn="0" showLastColumn="0" showRowStripes="1" showColumnStripes="0"/>
</table>
</file>

<file path=xl/tables/table6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0" xr:uid="{52D40EB0-9E73-446D-A071-BEFFFFAEFF2F}" name="Tabla660" displayName="Tabla660" ref="BI679:BI682" totalsRowShown="0" headerRowBorderDxfId="2211" tableBorderDxfId="2212" totalsRowBorderDxfId="2210">
  <autoFilter ref="BI679:BI682" xr:uid="{52D40EB0-9E73-446D-A071-BEFFFFAEFF2F}"/>
  <tableColumns count="1">
    <tableColumn id="1" xr3:uid="{821B4C41-4EFC-4B84-936F-87718CBBAECE}" name="Tipo_3.5.B_Eventos_para_la_promoción_de_atractivos_productos_rutas_experiencias_y_o_destinos_turísticos_Gastos_de_viajes" dataDxfId="2209"/>
  </tableColumns>
  <tableStyleInfo name="TableStyleLight2" showFirstColumn="0" showLastColumn="0" showRowStripes="1" showColumnStripes="0"/>
</table>
</file>

<file path=xl/tables/table6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1" xr:uid="{E555D962-4A8D-428F-BAFA-B72F526A5CC8}" name="Tabla661" displayName="Tabla661" ref="BJ679:BJ680" totalsRowShown="0" headerRowBorderDxfId="2207" tableBorderDxfId="2208" totalsRowBorderDxfId="2206">
  <autoFilter ref="BJ679:BJ680" xr:uid="{E555D962-4A8D-428F-BAFA-B72F526A5CC8}"/>
  <tableColumns count="1">
    <tableColumn id="1" xr3:uid="{81E9E48A-2838-4F36-B0D9-08E256F2C6AC}" name="Tipo_3.5.C_Participación_en_eventos_Gastos_de_viajes" dataDxfId="2205"/>
  </tableColumns>
  <tableStyleInfo name="TableStyleLight2" showFirstColumn="0" showLastColumn="0" showRowStripes="1" showColumnStripes="0"/>
</table>
</file>

<file path=xl/tables/table6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2" xr:uid="{63C6D3ED-4CD9-4114-98E7-22CAFC35CEEE}" name="Tabla662" displayName="Tabla662" ref="BK679:BK680" totalsRowShown="0" headerRowBorderDxfId="2203" tableBorderDxfId="2204" totalsRowBorderDxfId="2202">
  <autoFilter ref="BK679:BK680" xr:uid="{63C6D3ED-4CD9-4114-98E7-22CAFC35CEEE}"/>
  <tableColumns count="1">
    <tableColumn id="1" xr3:uid="{A4AA7326-9925-44E2-B40F-F49B563E6CB1}" name="Tipo_3.5.D_Estrategias_de_publicidad_y_promoción_ATL_Gastos_de_viajes" dataDxfId="2201"/>
  </tableColumns>
  <tableStyleInfo name="TableStyleLight2" showFirstColumn="0" showLastColumn="0" showRowStripes="1" showColumnStripes="0"/>
</table>
</file>

<file path=xl/tables/table6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3" xr:uid="{FFAF3F88-E7FF-4206-9D22-0CCA86EA36A8}" name="Tabla663" displayName="Tabla663" ref="BL679:BL680" totalsRowShown="0" headerRowBorderDxfId="2199" tableBorderDxfId="2200" totalsRowBorderDxfId="2198">
  <autoFilter ref="BL679:BL680" xr:uid="{FFAF3F88-E7FF-4206-9D22-0CCA86EA36A8}"/>
  <tableColumns count="1">
    <tableColumn id="1" xr3:uid="{269B1F75-8720-4B7E-8557-9A72E9F08223}" name="Tipo_3.5.E_Estrategias_de_publicidad_y_promoción_BTL_Gastos_de_viajes" dataDxfId="2197"/>
  </tableColumns>
  <tableStyleInfo name="TableStyleLight2" showFirstColumn="0" showLastColumn="0" showRowStripes="1" showColumnStripes="0"/>
</table>
</file>

<file path=xl/tables/table6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4" xr:uid="{06F6A7BF-280F-480A-8502-D1964ED63BFD}" name="Tabla664" displayName="Tabla664" ref="BM679:BM680" totalsRowShown="0" headerRowBorderDxfId="2195" tableBorderDxfId="2196" totalsRowBorderDxfId="2194">
  <autoFilter ref="BM679:BM680" xr:uid="{06F6A7BF-280F-480A-8502-D1964ED63BFD}"/>
  <tableColumns count="1">
    <tableColumn id="1" xr3:uid="{72766722-A8B9-496E-8837-5EA3D6EAD1DB}" name="Tipo_3.5.F_Viajes_de_familiarización_Gastos_de_viajes" dataDxfId="2193"/>
  </tableColumns>
  <tableStyleInfo name="TableStyleLight2" showFirstColumn="0" showLastColumn="0" showRowStripes="1" showColumnStripes="0"/>
</table>
</file>

<file path=xl/tables/table6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5" xr:uid="{84E3D3C0-F4A5-43E8-98B1-191F6BB41E71}" name="Tabla665" displayName="Tabla665" ref="BN679:BN682" totalsRowShown="0" headerRowBorderDxfId="2191" tableBorderDxfId="2192" totalsRowBorderDxfId="2190">
  <autoFilter ref="BN679:BN682" xr:uid="{84E3D3C0-F4A5-43E8-98B1-191F6BB41E71}"/>
  <tableColumns count="1">
    <tableColumn id="1" xr3:uid="{E6FA99B3-9E65-4C95-97D5-8E3228268907}" name="Tipo_3.5.G_Ruedas_de_negocio_misiones_comerciales_y_workshops_para_la_promoción_turística_Gastos_de_viajes" dataDxfId="2189"/>
  </tableColumns>
  <tableStyleInfo name="TableStyleLight2" showFirstColumn="0" showLastColumn="0" showRowStripes="1" showColumnStripes="0"/>
</table>
</file>

<file path=xl/tables/table6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6" xr:uid="{46CB949D-7EC5-4738-8C96-8441AA15FAC7}" name="Tabla666" displayName="Tabla666" ref="BO679:BO680" totalsRowShown="0" headerRowBorderDxfId="2187" tableBorderDxfId="2188" totalsRowBorderDxfId="2186">
  <autoFilter ref="BO679:BO680" xr:uid="{46CB949D-7EC5-4738-8C96-8441AA15FAC7}"/>
  <tableColumns count="1">
    <tableColumn id="1" xr3:uid="{FD3DCC02-6333-4A37-BA5D-2CEEE7BA48D7}" name="Tipo_3.5.H_Producción_de_material_promocional_o_POP_Gastos_de_viajes" dataDxfId="2185"/>
  </tableColumns>
  <tableStyleInfo name="TableStyleLight2" showFirstColumn="0" showLastColumn="0" showRowStripes="1" showColumnStripes="0"/>
</table>
</file>

<file path=xl/tables/table6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7" xr:uid="{27550C7D-A842-47CB-8516-5EBA701F4316}" name="Tabla667" displayName="Tabla667" ref="BP679:BP681" totalsRowShown="0" headerRowBorderDxfId="2183" tableBorderDxfId="2184" totalsRowBorderDxfId="2182">
  <autoFilter ref="BP679:BP681" xr:uid="{27550C7D-A842-47CB-8516-5EBA701F4316}"/>
  <tableColumns count="1">
    <tableColumn id="1" xr3:uid="{DDC52A11-D042-488C-8FBF-55D518209327}" name="Tipo_4.1.A_Estrategia_Nacional_de_Prevención_de_la_Explotación_Sexual_Comercial_de_Niñas_Niños_y_Adolescentes_ESCNNA_Gastos_de_viajes"/>
  </tableColumns>
  <tableStyleInfo name="TableStyleLight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771527F-0FA7-4595-83EB-8C35178DF4BE}" name="Tabla_MinCIT_Viceministerio_de_Turismo_Categoría_4.2_Turismo_Social" displayName="Tabla_MinCIT_Viceministerio_de_Turismo_Categoría_4.2_Turismo_Social" ref="E385:E389" totalsRowShown="0" headerRowDxfId="4359" dataDxfId="4358">
  <autoFilter ref="E385:E389" xr:uid="{0771527F-0FA7-4595-83EB-8C35178DF4BE}"/>
  <tableColumns count="1">
    <tableColumn id="1" xr3:uid="{9A6760A5-7F99-45F6-BFD5-918F37C34A35}" name="MinCIT_Viceministerio_de_Turismo_Categoría_4.2_Turismo_Social" dataDxfId="4357"/>
  </tableColumns>
  <tableStyleInfo name="TableStyleLight2" showFirstColumn="0" showLastColumn="0" showRowStripes="1" showColumnStripes="0"/>
</table>
</file>

<file path=xl/tables/table6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8" xr:uid="{D454011F-B84E-4BCD-8AA9-D6998B70CDE5}" name="Tabla668" displayName="Tabla668" ref="BQ679:BQ681" totalsRowShown="0" headerRowBorderDxfId="2180" tableBorderDxfId="2181" totalsRowBorderDxfId="2179">
  <autoFilter ref="BQ679:BQ681" xr:uid="{D454011F-B84E-4BCD-8AA9-D6998B70CDE5}"/>
  <tableColumns count="1">
    <tableColumn id="1" xr3:uid="{4641092A-2F40-47E1-9B97-56EF8E2BE3EA}" name="Tipo_4.1.B_Estrategias_para_la_prevención_de_la_trata_de_personas_en_Colombia_Gastos_de_viajes"/>
  </tableColumns>
  <tableStyleInfo name="TableStyleLight2" showFirstColumn="0" showLastColumn="0" showRowStripes="1" showColumnStripes="0"/>
</table>
</file>

<file path=xl/tables/table6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9" xr:uid="{7D8476CA-BE45-4CCC-8F3D-2A1447C94282}" name="Tabla669" displayName="Tabla669" ref="BR679:BR681" totalsRowShown="0" headerRowBorderDxfId="2177" tableBorderDxfId="2178" totalsRowBorderDxfId="2176">
  <autoFilter ref="BR679:BR681" xr:uid="{7D8476CA-BE45-4CCC-8F3D-2A1447C94282}"/>
  <tableColumns count="1">
    <tableColumn id="1" xr3:uid="{C3CB9D03-705C-4AF8-A9C5-C3B3919CBC19}" name="Tipo_4.1.C_Prevención_del_consumo_de_sustancias_psicoactivas_y_el_microtráfico_en_las_zonas_de_desarrollo_turístico_Gastos_de_viajes"/>
  </tableColumns>
  <tableStyleInfo name="TableStyleLight2" showFirstColumn="0" showLastColumn="0" showRowStripes="1" showColumnStripes="0"/>
</table>
</file>

<file path=xl/tables/table6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0" xr:uid="{FDCBF8B2-196C-4DF5-9706-2C9D20C8F3C2}" name="Tabla670" displayName="Tabla670" ref="BS679:BS681" totalsRowShown="0" headerRowBorderDxfId="2174" tableBorderDxfId="2175" totalsRowBorderDxfId="2173">
  <autoFilter ref="BS679:BS681" xr:uid="{FDCBF8B2-196C-4DF5-9706-2C9D20C8F3C2}"/>
  <tableColumns count="1">
    <tableColumn id="1" xr3:uid="{C51D7437-E588-4945-A3C3-73515D4DB61F}" name="Tipo_4.1.D_Proyectos_relacionados_con_la_implementación_de_programas_de_seguridad_turística_y_la_protección_de_los_derechos_y_deberes_de_los_turistas_y_prestadores_de_servicios_turísticos_Gastos_de_viajes"/>
  </tableColumns>
  <tableStyleInfo name="TableStyleLight2" showFirstColumn="0" showLastColumn="0" showRowStripes="1" showColumnStripes="0"/>
</table>
</file>

<file path=xl/tables/table6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1" xr:uid="{B550564C-2D1F-4DFE-9524-8FBD9B0F62ED}" name="Tabla671" displayName="Tabla671" ref="BT679:BT681" totalsRowShown="0" headerRowBorderDxfId="2171" tableBorderDxfId="2172" totalsRowBorderDxfId="2170">
  <autoFilter ref="BT679:BT681" xr:uid="{B550564C-2D1F-4DFE-9524-8FBD9B0F62ED}"/>
  <tableColumns count="1">
    <tableColumn id="1" xr3:uid="{60BC9C37-6256-4E1C-A8B6-466F368CCD04}" name="Tipo_4.1.E_Estrategias_que_promuevan_el_turismo_sostenible_Gastos_de_viajes"/>
  </tableColumns>
  <tableStyleInfo name="TableStyleLight2" showFirstColumn="0" showLastColumn="0" showRowStripes="1" showColumnStripes="0"/>
</table>
</file>

<file path=xl/tables/table6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2" xr:uid="{15FE8971-CA92-4D45-AEF5-B07D1D8E7C60}" name="Tabla672" displayName="Tabla672" ref="BU679:BU681" totalsRowShown="0" headerRowBorderDxfId="2168" tableBorderDxfId="2169" totalsRowBorderDxfId="2167">
  <autoFilter ref="BU679:BU681" xr:uid="{15FE8971-CA92-4D45-AEF5-B07D1D8E7C60}"/>
  <tableColumns count="1">
    <tableColumn id="1" xr3:uid="{2352084D-98F0-47EA-AC10-6B566DA63FF8}" name="Tipo_4.1.F_Protección_del_bienestar_animal_Gastos_de_viajes"/>
  </tableColumns>
  <tableStyleInfo name="TableStyleLight2" showFirstColumn="0" showLastColumn="0" showRowStripes="1" showColumnStripes="0"/>
</table>
</file>

<file path=xl/tables/table6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3" xr:uid="{F5EEE5EE-6158-47D2-A638-8319216D204A}" name="Tabla673" displayName="Tabla673" ref="BV679:BV681" totalsRowShown="0" headerRowBorderDxfId="2165" tableBorderDxfId="2166" totalsRowBorderDxfId="2164">
  <autoFilter ref="BV679:BV681" xr:uid="{F5EEE5EE-6158-47D2-A638-8319216D204A}"/>
  <tableColumns count="1">
    <tableColumn id="1" xr3:uid="{DF7B1277-BF30-4F55-82E4-3530E5CF3892}" name="Tipo_4.1.G_Prevención_del_tráfico_de_flora_y_fauna_Gastos_de_viajes"/>
  </tableColumns>
  <tableStyleInfo name="TableStyleLight2" showFirstColumn="0" showLastColumn="0" showRowStripes="1" showColumnStripes="0"/>
</table>
</file>

<file path=xl/tables/table6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4" xr:uid="{4457BE59-5928-4E6B-89F0-78C8AFD4722C}" name="Tabla674" displayName="Tabla674" ref="BW679:BW681" totalsRowShown="0" headerRowBorderDxfId="2162" tableBorderDxfId="2163" totalsRowBorderDxfId="2161">
  <autoFilter ref="BW679:BW681" xr:uid="{4457BE59-5928-4E6B-89F0-78C8AFD4722C}"/>
  <tableColumns count="1">
    <tableColumn id="1" xr3:uid="{87AF1C53-47A3-499A-8C71-45DBA42FBD5B}" name="Tipo_4.1.H_Proyectos_que_promuevan_prácticas_de_comercio_justo_Gastos_de_viajes"/>
  </tableColumns>
  <tableStyleInfo name="TableStyleLight2" showFirstColumn="0" showLastColumn="0" showRowStripes="1" showColumnStripes="0"/>
</table>
</file>

<file path=xl/tables/table6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5" xr:uid="{37774828-D541-4AD1-BF2C-B8E996FFF5C5}" name="Tabla675" displayName="Tabla675" ref="BX679:BX681" totalsRowShown="0" headerRowBorderDxfId="2159" tableBorderDxfId="2160" totalsRowBorderDxfId="2158">
  <autoFilter ref="BX679:BX681" xr:uid="{37774828-D541-4AD1-BF2C-B8E996FFF5C5}"/>
  <tableColumns count="1">
    <tableColumn id="1" xr3:uid="{9F4733AA-DBC3-4621-B214-9D7B9FF85F59}" name="Tipo_4.1.I_Protección_del_Patrimonio_Cultural_Gastos_de_viajes"/>
  </tableColumns>
  <tableStyleInfo name="TableStyleLight2" showFirstColumn="0" showLastColumn="0" showRowStripes="1" showColumnStripes="0"/>
</table>
</file>

<file path=xl/tables/table6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6" xr:uid="{24A3894F-32FB-4D60-A52A-962AD3642F7F}" name="Tabla676" displayName="Tabla676" ref="BY679:BY681" totalsRowShown="0" headerRowBorderDxfId="2156" tableBorderDxfId="2157" totalsRowBorderDxfId="2155">
  <autoFilter ref="BY679:BY681" xr:uid="{24A3894F-32FB-4D60-A52A-962AD3642F7F}"/>
  <tableColumns count="1">
    <tableColumn id="1" xr3:uid="{175424B1-8FAC-4C2E-843C-0AA37BA4561F}" name="Tipo_4.1.I_Otro_tipo_de_proyectos_que_mitiguen_efectos_negativos_y_promuevan_el_desarrollo_responsable_del_turismo_Gastos_de_viajes"/>
  </tableColumns>
  <tableStyleInfo name="TableStyleLight2" showFirstColumn="0" showLastColumn="0" showRowStripes="1" showColumnStripes="0"/>
</table>
</file>

<file path=xl/tables/table6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7" xr:uid="{22C59B83-7F16-4E11-9347-5294E18B5754}" name="Tabla677" displayName="Tabla677" ref="BZ679:BZ681" totalsRowShown="0" headerRowBorderDxfId="2153" tableBorderDxfId="2154" totalsRowBorderDxfId="2152">
  <autoFilter ref="BZ679:BZ681" xr:uid="{22C59B83-7F16-4E11-9347-5294E18B5754}"/>
  <tableColumns count="1">
    <tableColumn id="1" xr3:uid="{1BE84CD5-CFF5-4BF7-9C2B-AC9AA8392342}" name="Tipo_4.2.A__Operación_de_programas_que_faciliten_la_realización_de_actividades_turísticas_a_grupos_poblacionales_específicos_entre_ellos_el_programa_de_Tarjeta_Joven_y_Mi_primer_viaje_Gastos_de_viajes"/>
  </tableColumns>
  <tableStyleInfo name="TableStyleLight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CE94D86-C4F2-43D9-AAA6-21C978397752}" name="Tabla_MinCIT_Viceministerio_de_Turismo_Categoría_5.1_Financiación_de_programas_de_mitigación_de_impacto_de_situaciones_de_emergencia" displayName="Tabla_MinCIT_Viceministerio_de_Turismo_Categoría_5.1_Financiación_de_programas_de_mitigación_de_impacto_de_situaciones_de_emergencia" ref="E394:E395" totalsRowShown="0" headerRowDxfId="4356" dataDxfId="4355">
  <autoFilter ref="E394:E395" xr:uid="{DCE94D86-C4F2-43D9-AAA6-21C978397752}"/>
  <tableColumns count="1">
    <tableColumn id="1" xr3:uid="{E3409FD2-EE24-498D-ABB0-1DDCA623CF9F}" name="MinCIT_Viceministerio_de_Turismo_Categoría_5.1_Financiación_de_programas_de_mitigación_de_impacto_de_situaciones_de_emergencia" dataDxfId="4354"/>
  </tableColumns>
  <tableStyleInfo name="TableStyleLight2" showFirstColumn="0" showLastColumn="0" showRowStripes="1" showColumnStripes="0"/>
</table>
</file>

<file path=xl/tables/table6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8" xr:uid="{19F252F7-2594-44B2-A43F-6524A0842259}" name="Tabla678" displayName="Tabla678" ref="CA679:CA681" totalsRowShown="0" headerRowBorderDxfId="2150" tableBorderDxfId="2151" totalsRowBorderDxfId="2149">
  <autoFilter ref="CA679:CA681" xr:uid="{19F252F7-2594-44B2-A43F-6524A0842259}"/>
  <tableColumns count="1">
    <tableColumn id="1" xr3:uid="{CF9D9C26-81AE-4E98-B629-96626F08B3F7}" name="Tipo_4.2.B_Estímulos_para_actores_de_la_economía_popular_relacionados_con_la_cadena_de_valor_del_turismo_Gastos_de_viajes"/>
  </tableColumns>
  <tableStyleInfo name="TableStyleLight2" showFirstColumn="0" showLastColumn="0" showRowStripes="1" showColumnStripes="0"/>
</table>
</file>

<file path=xl/tables/table6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9" xr:uid="{C253E2E5-817C-4E30-B882-486F0DD7ADC4}" name="Tabla679" displayName="Tabla679" ref="CB679:CB681" totalsRowShown="0" headerRowBorderDxfId="2147" tableBorderDxfId="2148" totalsRowBorderDxfId="2146">
  <autoFilter ref="CB679:CB681" xr:uid="{C253E2E5-817C-4E30-B882-486F0DD7ADC4}"/>
  <tableColumns count="1">
    <tableColumn id="1" xr3:uid="{5B6FB129-C4E9-4030-8706-7738A3C53EDF}" name="Tipo_4.2.C_Proyectos_orientados_a_la_promoción_del_turismo_accesible_en_destinos_y_atractivos_turísticos_Gastos_de_viajes"/>
  </tableColumns>
  <tableStyleInfo name="TableStyleLight2" showFirstColumn="0" showLastColumn="0" showRowStripes="1" showColumnStripes="0"/>
</table>
</file>

<file path=xl/tables/table6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0" xr:uid="{989F9142-814B-481B-B91D-AA5E39ACA10A}" name="Tabla680" displayName="Tabla680" ref="CC679:CC681" totalsRowShown="0" headerRowBorderDxfId="2144" tableBorderDxfId="2145" totalsRowBorderDxfId="2143">
  <autoFilter ref="CC679:CC681" xr:uid="{989F9142-814B-481B-B91D-AA5E39ACA10A}"/>
  <tableColumns count="1">
    <tableColumn id="1" xr3:uid="{EA28CB3F-2A0F-410E-88B2-3F2C7AF12D99}" name="Tipo_4.2.D_Estrategias_de_promoción_para_el_desarrollo_del_turismo_social_en_Colombia_Gastos_de_viajes"/>
  </tableColumns>
  <tableStyleInfo name="TableStyleLight2" showFirstColumn="0" showLastColumn="0" showRowStripes="1" showColumnStripes="0"/>
</table>
</file>

<file path=xl/tables/table6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1" xr:uid="{8ED7EC8C-BFCC-4522-9F99-ABAFBBBAEDC3}" name="Tabla681" displayName="Tabla681" ref="CD679:CD681" totalsRowShown="0" headerRowBorderDxfId="2141" tableBorderDxfId="2142" totalsRowBorderDxfId="2140">
  <autoFilter ref="CD679:CD681" xr:uid="{8ED7EC8C-BFCC-4522-9F99-ABAFBBBAEDC3}"/>
  <tableColumns count="1">
    <tableColumn id="1" xr3:uid="{E310D7E1-F5BC-4873-9ED1-595D34094851}" name="Tipo_5.1.A_Financiación_de_programas_de_mitigación_de_impacto_de_situaciones_de_emergencia_Gastos_de_viajes"/>
  </tableColumns>
  <tableStyleInfo name="TableStyleLight2" showFirstColumn="0" showLastColumn="0" showRowStripes="1" showColumnStripes="0"/>
</table>
</file>

<file path=xl/tables/table6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2" xr:uid="{C0E71727-BB4F-4CDC-AAB2-D1CF04154D3C}" name="Tabla682" displayName="Tabla682" ref="F691:F692" totalsRowShown="0" headerRowBorderDxfId="2138" tableBorderDxfId="2139" totalsRowBorderDxfId="2137">
  <autoFilter ref="F691:F692" xr:uid="{C0E71727-BB4F-4CDC-AAB2-D1CF04154D3C}"/>
  <tableColumns count="1">
    <tableColumn id="1" xr3:uid="{C8619578-347B-45C4-B347-B6C422FC1986}" name="Tipo_1.1.A_Levantamiento_o_actualización_de_inventarios_de_atractivos_turísticos_Dotaciones_o_Beneficios" dataDxfId="2136"/>
  </tableColumns>
  <tableStyleInfo name="TableStyleLight2" showFirstColumn="0" showLastColumn="0" showRowStripes="1" showColumnStripes="0"/>
</table>
</file>

<file path=xl/tables/table6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3" xr:uid="{13D7BD70-B6E4-47A2-8C90-8FB67C7B5070}" name="Tabla683" displayName="Tabla683" ref="G691:G692" totalsRowShown="0" headerRowBorderDxfId="2134" tableBorderDxfId="2135" totalsRowBorderDxfId="2133">
  <autoFilter ref="G691:G692" xr:uid="{13D7BD70-B6E4-47A2-8C90-8FB67C7B5070}"/>
  <tableColumns count="1">
    <tableColumn id="1" xr3:uid="{33C60110-9EAD-4B80-BA7E-0EB5C5B5998B}" name="Tipo_1.1.B_Diseño_de_metodologías_para_la_planificación_y_la_gestión_del_turismo_Dotaciones_o_Beneficios" dataDxfId="2132"/>
  </tableColumns>
  <tableStyleInfo name="TableStyleLight2" showFirstColumn="0" showLastColumn="0" showRowStripes="1" showColumnStripes="0"/>
</table>
</file>

<file path=xl/tables/table6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4" xr:uid="{7341DA03-515E-4DB7-AA25-0A97E7749DB4}" name="Tabla684" displayName="Tabla684" ref="H691:H692" totalsRowShown="0" headerRowBorderDxfId="2130" tableBorderDxfId="2131" totalsRowBorderDxfId="2129">
  <autoFilter ref="H691:H692" xr:uid="{7341DA03-515E-4DB7-AA25-0A97E7749DB4}"/>
  <tableColumns count="1">
    <tableColumn id="1" xr3:uid="{3775197E-170B-46AB-BFCB-FEDAE93E3F85}" name="Tipo_1.1.C_Implementación_de_metodologías_para_la_planificación_y_la_gestión_del_turismo_en_los_territorios_del_país_Dotaciones_o_Beneficios" dataDxfId="2128"/>
  </tableColumns>
  <tableStyleInfo name="TableStyleLight2" showFirstColumn="0" showLastColumn="0" showRowStripes="1" showColumnStripes="0"/>
</table>
</file>

<file path=xl/tables/table6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5" xr:uid="{D100097A-BB1E-4FF0-974E-E7CA90DCE6C5}" name="Tabla685" displayName="Tabla685" ref="I691:I692" totalsRowShown="0" headerRowBorderDxfId="2126" tableBorderDxfId="2127" totalsRowBorderDxfId="2125">
  <autoFilter ref="I691:I692" xr:uid="{D100097A-BB1E-4FF0-974E-E7CA90DCE6C5}"/>
  <tableColumns count="1">
    <tableColumn id="1" xr3:uid="{FF8A90BC-EB6C-4BEB-A335-70BF45F90236}" name="Tipo_1.1.D_Fortalecimientos_de_los_esquemas_de_gobernanza_territoriales_Dotaciones_o_Beneficios" dataDxfId="2124"/>
  </tableColumns>
  <tableStyleInfo name="TableStyleLight2" showFirstColumn="0" showLastColumn="0" showRowStripes="1" showColumnStripes="0"/>
</table>
</file>

<file path=xl/tables/table6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6" xr:uid="{04F13582-0994-477A-A9C0-3EB75C203385}" name="Tabla686" displayName="Tabla686" ref="J691:J692" totalsRowShown="0" headerRowBorderDxfId="2122" tableBorderDxfId="2123" totalsRowBorderDxfId="2121">
  <autoFilter ref="J691:J692" xr:uid="{04F13582-0994-477A-A9C0-3EB75C203385}"/>
  <tableColumns count="1">
    <tableColumn id="1" xr3:uid="{5799D534-5C83-47A1-9B92-A5B8537D1BED}" name="Tipo_1.2.A_Análisis_de_oferta_y_demanda_para_el_diseño_de_productos_y_actividades_turísticas_Dotaciones_o_Beneficios" dataDxfId="2120"/>
  </tableColumns>
  <tableStyleInfo name="TableStyleLight2" showFirstColumn="0" showLastColumn="0" showRowStripes="1" showColumnStripes="0"/>
</table>
</file>

<file path=xl/tables/table6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7" xr:uid="{12C4FB2E-3D54-4EE4-917F-1B8B8E3447BD}" name="Tabla687" displayName="Tabla687" ref="K691:K692" totalsRowShown="0" headerRowBorderDxfId="2118" tableBorderDxfId="2119" totalsRowBorderDxfId="2117">
  <autoFilter ref="K691:K692" xr:uid="{12C4FB2E-3D54-4EE4-917F-1B8B8E3447BD}"/>
  <tableColumns count="1">
    <tableColumn id="1" xr3:uid="{7869D076-3E7D-48F1-BFA3-C83BA1A5A9D8}" name="Tipo_1.2.B_Diseño_e_implementación_de_productos_turísticos_Dotaciones_o_Beneficios" dataDxfId="2116"/>
  </tableColumns>
  <tableStyleInfo name="TableStyleLight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8E33626-8063-4477-B455-6940316F20EF}" name="Tabla_Entidad_Territorial_Categoría_1.2_Productos_y_actividades_turísticas" displayName="Tabla_Entidad_Territorial_Categoría_1.2_Productos_y_actividades_turísticas" ref="F215:F218" totalsRowShown="0" headerRowDxfId="4353" dataDxfId="4352">
  <autoFilter ref="F215:F218" xr:uid="{68E33626-8063-4477-B455-6940316F20EF}"/>
  <tableColumns count="1">
    <tableColumn id="1" xr3:uid="{2855692D-A0EB-46F4-8938-379D209653C8}" name="Entidad_Territorial_Categoría_1.2_Productos_y_actividades_turísticas" dataDxfId="4351"/>
  </tableColumns>
  <tableStyleInfo name="TableStyleLight2" showFirstColumn="0" showLastColumn="0" showRowStripes="1" showColumnStripes="0"/>
</table>
</file>

<file path=xl/tables/table6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8" xr:uid="{F177953C-FA9F-4E95-A788-3E250C717D26}" name="Tabla688" displayName="Tabla688" ref="L691:L692" totalsRowShown="0" headerRowBorderDxfId="2114" tableBorderDxfId="2115" totalsRowBorderDxfId="2113">
  <autoFilter ref="L691:L692" xr:uid="{F177953C-FA9F-4E95-A788-3E250C717D26}"/>
  <tableColumns count="1">
    <tableColumn id="1" xr3:uid="{54D26150-6236-4E76-B4D7-B288B7E0005E}" name="Tipo_1.2.C_Diseño_e_implementación_de_actividades_turísticas_Dotaciones_o_Beneficios" dataDxfId="2112"/>
  </tableColumns>
  <tableStyleInfo name="TableStyleLight2" showFirstColumn="0" showLastColumn="0" showRowStripes="1" showColumnStripes="0"/>
</table>
</file>

<file path=xl/tables/table6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9" xr:uid="{C58B59DA-260D-4968-B887-78EF6278734B}" name="Tabla689" displayName="Tabla689" ref="M691:M692" totalsRowShown="0" headerRowBorderDxfId="2110" tableBorderDxfId="2111" totalsRowBorderDxfId="2109">
  <autoFilter ref="M691:M692" xr:uid="{C58B59DA-260D-4968-B887-78EF6278734B}"/>
  <tableColumns count="1">
    <tableColumn id="1" xr3:uid="{1AFF9D66-FEEF-486E-AE28-F02423B7E241}" name="Tipo_1.3.A_Formación_capacitación_y_sensibilización_en_turismo_Dotaciones_o_Beneficios" dataDxfId="2108"/>
  </tableColumns>
  <tableStyleInfo name="TableStyleLight2" showFirstColumn="0" showLastColumn="0" showRowStripes="1" showColumnStripes="0"/>
</table>
</file>

<file path=xl/tables/table6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0" xr:uid="{12E026FF-48A9-46D9-923C-914E654FC30A}" name="Tabla690" displayName="Tabla690" ref="N691:N692" totalsRowShown="0" headerRowBorderDxfId="2106" tableBorderDxfId="2107" totalsRowBorderDxfId="2105">
  <autoFilter ref="N691:N692" xr:uid="{12E026FF-48A9-46D9-923C-914E654FC30A}"/>
  <tableColumns count="1">
    <tableColumn id="1" xr3:uid="{17C6E807-6F99-4F39-81EE-353FA21A6D40}" name="Tipo_1.3.B_Estudios_técnicos_para_la_cualificación_del_capital_humano_en_el_sector_turístico_Dotaciones_o_Beneficios" dataDxfId="2104"/>
  </tableColumns>
  <tableStyleInfo name="TableStyleLight2" showFirstColumn="0" showLastColumn="0" showRowStripes="1" showColumnStripes="0"/>
</table>
</file>

<file path=xl/tables/table6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1" xr:uid="{7B628614-607F-43FC-914C-16463E2291AF}" name="Tabla691" displayName="Tabla691" ref="O691:O692" totalsRowShown="0" headerRowBorderDxfId="2102" tableBorderDxfId="2103" totalsRowBorderDxfId="2101">
  <autoFilter ref="O691:O692" xr:uid="{7B628614-607F-43FC-914C-16463E2291AF}"/>
  <tableColumns count="1">
    <tableColumn id="1" xr3:uid="{5CE22D65-FE51-4DA3-A5AF-EE8AAB76D18E}" name="Tipo_1.3.C_Generación_y_gestión_del_conocimiento_en_turismo_Dotaciones_o_Beneficios" dataDxfId="2100"/>
  </tableColumns>
  <tableStyleInfo name="TableStyleLight2" showFirstColumn="0" showLastColumn="0" showRowStripes="1" showColumnStripes="0"/>
</table>
</file>

<file path=xl/tables/table6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2" xr:uid="{62231896-7C1C-43B8-BE73-343771CE10CB}" name="Tabla692" displayName="Tabla692" ref="P691:P692" totalsRowShown="0" headerRowBorderDxfId="2098" tableBorderDxfId="2099" totalsRowBorderDxfId="2097">
  <autoFilter ref="P691:P692" xr:uid="{62231896-7C1C-43B8-BE73-343771CE10CB}"/>
  <tableColumns count="1">
    <tableColumn id="1" xr3:uid="{D072D863-7ECD-4C67-9949-86FA067910FA}" name="Tipo_1.3.D_Realización_de_eventos_académicos_con_temáticas_de_turismo_Dotaciones_o_Beneficios" dataDxfId="2096"/>
  </tableColumns>
  <tableStyleInfo name="TableStyleLight2" showFirstColumn="0" showLastColumn="0" showRowStripes="1" showColumnStripes="0"/>
</table>
</file>

<file path=xl/tables/table6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3" xr:uid="{E3D59E99-4B5D-4626-8932-DE4485B19E5F}" name="Tabla693" displayName="Tabla693" ref="Q691:Q692" totalsRowShown="0" headerRowBorderDxfId="2094" tableBorderDxfId="2095" totalsRowBorderDxfId="2093">
  <autoFilter ref="Q691:Q692" xr:uid="{E3D59E99-4B5D-4626-8932-DE4485B19E5F}"/>
  <tableColumns count="1">
    <tableColumn id="1" xr3:uid="{EE02934B-B1C1-438D-9024-51D85BB458B8}" name="Tipo_1.3.E_Jornadas_de_intercambio_de_experiencias_y_lecciones_aprendidas_Dotaciones_o_Beneficios" dataDxfId="2092"/>
  </tableColumns>
  <tableStyleInfo name="TableStyleLight2" showFirstColumn="0" showLastColumn="0" showRowStripes="1" showColumnStripes="0"/>
</table>
</file>

<file path=xl/tables/table6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4" xr:uid="{2A9A39C7-452E-4379-8993-49CCC7118D27}" name="Tabla694" displayName="Tabla694" ref="R691:R692" totalsRowShown="0" headerRowBorderDxfId="2090" tableBorderDxfId="2091" totalsRowBorderDxfId="2089">
  <autoFilter ref="R691:R692" xr:uid="{2A9A39C7-452E-4379-8993-49CCC7118D27}"/>
  <tableColumns count="1">
    <tableColumn id="1" xr3:uid="{9058D966-B56E-4197-9684-28559BC17807}" name="Tipo_1.4.A_Acompañamiento_y_apoyo_técnico_y_financiero_para_mejorar_la_productividad_del_sector_turístico_Dotaciones_o_Beneficios" dataDxfId="2088"/>
  </tableColumns>
  <tableStyleInfo name="TableStyleLight2" showFirstColumn="0" showLastColumn="0" showRowStripes="1" showColumnStripes="0"/>
</table>
</file>

<file path=xl/tables/table6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5" xr:uid="{818892C7-8F21-4FD4-83FA-F24D3EBA4DDB}" name="Tabla695" displayName="Tabla695" ref="S691:S692" totalsRowShown="0" headerRowBorderDxfId="2086" tableBorderDxfId="2087" totalsRowBorderDxfId="2085">
  <autoFilter ref="S691:S692" xr:uid="{818892C7-8F21-4FD4-83FA-F24D3EBA4DDB}"/>
  <tableColumns count="1">
    <tableColumn id="1" xr3:uid="{49F09F1C-4101-450B-BBED-B74B6205FC31}" name="Tipo_1.4.B_Fortalecimiento_de_la_economía_popular_y_comunitaria_del_turismo_Dotaciones_o_Beneficios" dataDxfId="2084"/>
  </tableColumns>
  <tableStyleInfo name="TableStyleLight2" showFirstColumn="0" showLastColumn="0" showRowStripes="1" showColumnStripes="0"/>
</table>
</file>

<file path=xl/tables/table6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6" xr:uid="{D698B4C9-670E-4F1E-9DBC-A9D227990B4A}" name="Tabla696" displayName="Tabla696" ref="T691:T692" totalsRowShown="0" headerRowBorderDxfId="2082" tableBorderDxfId="2083" totalsRowBorderDxfId="2081">
  <autoFilter ref="T691:T692" xr:uid="{D698B4C9-670E-4F1E-9DBC-A9D227990B4A}"/>
  <tableColumns count="1">
    <tableColumn id="1" xr3:uid="{56CDCA7E-CB04-4B6C-ADBF-09533B7CBD33}" name="Tipo_1.4.C_Encadenamiento_productivo_Dotaciones_o_Beneficios" dataDxfId="2080"/>
  </tableColumns>
  <tableStyleInfo name="TableStyleLight2" showFirstColumn="0" showLastColumn="0" showRowStripes="1" showColumnStripes="0"/>
</table>
</file>

<file path=xl/tables/table6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7" xr:uid="{B6861CAF-52A8-4DF1-8D02-771018FFB380}" name="Tabla697" displayName="Tabla697" ref="U691:U692" totalsRowShown="0" headerRowBorderDxfId="2078" tableBorderDxfId="2079" totalsRowBorderDxfId="2077">
  <autoFilter ref="U691:U692" xr:uid="{B6861CAF-52A8-4DF1-8D02-771018FFB380}"/>
  <tableColumns count="1">
    <tableColumn id="1" xr3:uid="{10BC1FAE-A75F-4820-B8C9-AD8133842A1C}" name="Tipo_1.4.D_Esquemas_de_financiamiento_con_tasas_de_interés_reducidas_y_asunción_parcial_del_riesgo_crediticio_Dotaciones_o_Beneficios" dataDxfId="2076"/>
  </tableColumns>
  <tableStyleInfo name="TableStyleLight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CF45916-161B-4F96-BF00-FF9A15E3A5E1}" name="Tabla_Entidad_Territorial_Categoría_1.3_Fortalecimiento_de_capacidades_humanas" displayName="Tabla_Entidad_Territorial_Categoría_1.3_Fortalecimiento_de_capacidades_humanas" ref="F223:F228" totalsRowShown="0" headerRowDxfId="4350" dataDxfId="4349">
  <autoFilter ref="F223:F228" xr:uid="{8CF45916-161B-4F96-BF00-FF9A15E3A5E1}"/>
  <tableColumns count="1">
    <tableColumn id="1" xr3:uid="{8DE78D90-5DE6-48CD-BDEC-8B82E1342614}" name="Entidad_Territorial_Categoría_1.3_Fortalecimiento_de_capacidades_humanas" dataDxfId="4348"/>
  </tableColumns>
  <tableStyleInfo name="TableStyleLight2" showFirstColumn="0" showLastColumn="0" showRowStripes="1" showColumnStripes="0"/>
</table>
</file>

<file path=xl/tables/table6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8" xr:uid="{3BEE9524-D07B-4DE5-9E78-8DF3426D92E9}" name="Tabla698" displayName="Tabla698" ref="V691:V692" totalsRowShown="0" headerRowBorderDxfId="2074" tableBorderDxfId="2075" totalsRowBorderDxfId="2073">
  <autoFilter ref="V691:V692" xr:uid="{3BEE9524-D07B-4DE5-9E78-8DF3426D92E9}"/>
  <tableColumns count="1">
    <tableColumn id="1" xr3:uid="{1B293726-CE36-4A24-A8FE-CFA00B84C2AF}" name="Tipo_1.5.A_Estrategias_para_el_desarrollo_de_soluciones_sostenibles_del_turismo_Dotaciones_o_Beneficios" dataDxfId="2072"/>
  </tableColumns>
  <tableStyleInfo name="TableStyleLight2" showFirstColumn="0" showLastColumn="0" showRowStripes="1" showColumnStripes="0"/>
</table>
</file>

<file path=xl/tables/table6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9" xr:uid="{E42C59BA-0C3C-4DB9-BA00-A6F4EB230972}" name="Tabla699" displayName="Tabla699" ref="W691:W692" totalsRowShown="0" headerRowBorderDxfId="2070" tableBorderDxfId="2071" totalsRowBorderDxfId="2069">
  <autoFilter ref="W691:W692" xr:uid="{E42C59BA-0C3C-4DB9-BA00-A6F4EB230972}"/>
  <tableColumns count="1">
    <tableColumn id="1" xr3:uid="{83AE7573-1DC2-4218-AAE4-A2AFB0A4E28F}" name="Tipo_1.5.B_Estrategias_para_el_desarrollo_accesible_del_turismo_Dotaciones_o_Beneficios" dataDxfId="2068"/>
  </tableColumns>
  <tableStyleInfo name="TableStyleLight2" showFirstColumn="0" showLastColumn="0" showRowStripes="1" showColumnStripes="0"/>
</table>
</file>

<file path=xl/tables/table6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0" xr:uid="{ABF741A9-2ACF-472E-A7B1-FBFD79D78EFA}" name="Tabla700" displayName="Tabla700" ref="X691:X692" totalsRowShown="0" headerRowBorderDxfId="2066" tableBorderDxfId="2067" totalsRowBorderDxfId="2065">
  <autoFilter ref="X691:X692" xr:uid="{ABF741A9-2ACF-472E-A7B1-FBFD79D78EFA}"/>
  <tableColumns count="1">
    <tableColumn id="1" xr3:uid="{FA7D7F88-CED8-4D33-AD8F-31124C6BB5AF}" name="Tipo_1.5.C_Estudios_para_la_elaboración_actualización_y_o_implementación_de_Normas_en_Turismo_Dotaciones_o_Beneficios" dataDxfId="2064"/>
  </tableColumns>
  <tableStyleInfo name="TableStyleLight2" showFirstColumn="0" showLastColumn="0" showRowStripes="1" showColumnStripes="0"/>
</table>
</file>

<file path=xl/tables/table6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1" xr:uid="{65867B9A-02A5-4C16-8516-CFEF3AB4ECC8}" name="Tabla701" displayName="Tabla701" ref="Y691:Y692" totalsRowShown="0" headerRowBorderDxfId="2062" tableBorderDxfId="2063" totalsRowBorderDxfId="2061">
  <autoFilter ref="Y691:Y692" xr:uid="{65867B9A-02A5-4C16-8516-CFEF3AB4ECC8}"/>
  <tableColumns count="1">
    <tableColumn id="1" xr3:uid="{72A3C0F3-55B1-4353-A3D5-6F56A6C37852}" name="Tipo_1.5.D_Implementación_certificación_y_mantenimiento_en_Normas_del_sector_turismo_y_metodologías_para_la_gestión_de_la_calidad_turística_Dotaciones_o_Beneficios" dataDxfId="2060"/>
  </tableColumns>
  <tableStyleInfo name="TableStyleLight2" showFirstColumn="0" showLastColumn="0" showRowStripes="1" showColumnStripes="0"/>
</table>
</file>

<file path=xl/tables/table6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2" xr:uid="{33C88A1D-F9E0-4C15-904C-B08BAEBD6719}" name="Tabla702" displayName="Tabla702" ref="Z691:Z692" totalsRowShown="0" headerRowBorderDxfId="2058" tableBorderDxfId="2059" totalsRowBorderDxfId="2057">
  <autoFilter ref="Z691:Z692" xr:uid="{33C88A1D-F9E0-4C15-904C-B08BAEBD6719}"/>
  <tableColumns count="1">
    <tableColumn id="1" xr3:uid="{BF93DE96-01FC-4611-AB62-E694991BFBB6}" name="Tipo_1.5.E_Mejora_continua_de_los_niveles_de_calidad_y_la_excelencia_turística_Dotaciones_o_Beneficios" dataDxfId="2056"/>
  </tableColumns>
  <tableStyleInfo name="TableStyleLight2" showFirstColumn="0" showLastColumn="0" showRowStripes="1" showColumnStripes="0"/>
</table>
</file>

<file path=xl/tables/table6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3" xr:uid="{6097CD48-031D-45AE-A4BA-C52FD8637C7D}" name="Tabla703" displayName="Tabla703" ref="AA691:AA692" totalsRowShown="0" headerRowBorderDxfId="2054" tableBorderDxfId="2055" totalsRowBorderDxfId="2053">
  <autoFilter ref="AA691:AA692" xr:uid="{6097CD48-031D-45AE-A4BA-C52FD8637C7D}"/>
  <tableColumns count="1">
    <tableColumn id="1" xr3:uid="{14AEF8A5-6019-4AD3-9AFE-FCE04D2EACD2}" name="Tipo_1.5.F_Gestión_para_la_seguridad_turística_y_la_prevención_y_mitigación_de_riesgos_de_los_destinos_Dotaciones_o_Beneficios" dataDxfId="2052"/>
  </tableColumns>
  <tableStyleInfo name="TableStyleLight2" showFirstColumn="0" showLastColumn="0" showRowStripes="1" showColumnStripes="0"/>
</table>
</file>

<file path=xl/tables/table6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4" xr:uid="{60E935F3-A415-4E19-8CC7-99FFF6B590E9}" name="Tabla704" displayName="Tabla704" ref="AB691:AB692" totalsRowShown="0" headerRowBorderDxfId="2050" tableBorderDxfId="2051" totalsRowBorderDxfId="2049">
  <autoFilter ref="AB691:AB692" xr:uid="{60E935F3-A415-4E19-8CC7-99FFF6B590E9}"/>
  <tableColumns count="1">
    <tableColumn id="1" xr3:uid="{A88D4BF6-5967-4FE3-8F16-26DD4BBDF81D}" name="Tipo_1.6.A_Estudios_técnicos_para_la_innovación_y_transformación_digital_del_sector_Dotaciones_o_Beneficios" dataDxfId="2048"/>
  </tableColumns>
  <tableStyleInfo name="TableStyleLight2" showFirstColumn="0" showLastColumn="0" showRowStripes="1" showColumnStripes="0"/>
</table>
</file>

<file path=xl/tables/table6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5" xr:uid="{35855B25-5FFB-4C51-88ED-F5FA8A47083A}" name="Tabla705" displayName="Tabla705" ref="AC691:AC693" totalsRowShown="0" headerRowBorderDxfId="2046" tableBorderDxfId="2047" totalsRowBorderDxfId="2045">
  <autoFilter ref="AC691:AC693" xr:uid="{35855B25-5FFB-4C51-88ED-F5FA8A47083A}"/>
  <tableColumns count="1">
    <tableColumn id="1" xr3:uid="{580260BB-E1FA-49B5-A3A3-4E7D9D8BDBF8}" name="Tipo_1.6.B_Estrategias_para_mejorar_la_eficiencia_y_el_valor_agregado_de_la_gestión_operación_y_desarrollo_de_actividades_dentro_de_la_cadena_de_valor_del_sector_turismo_Dotaciones_o_Beneficios"/>
  </tableColumns>
  <tableStyleInfo name="TableStyleLight2" showFirstColumn="0" showLastColumn="0" showRowStripes="1" showColumnStripes="0"/>
</table>
</file>

<file path=xl/tables/table6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6" xr:uid="{E0A8993F-524B-4361-8BC6-0D4DF1DB4422}" name="Tabla706" displayName="Tabla706" ref="AD691:AD692" totalsRowShown="0" headerRowBorderDxfId="2043" tableBorderDxfId="2044" totalsRowBorderDxfId="2042">
  <autoFilter ref="AD691:AD692" xr:uid="{E0A8993F-524B-4361-8BC6-0D4DF1DB4422}"/>
  <tableColumns count="1">
    <tableColumn id="1" xr3:uid="{D653D5A5-F845-40A4-9F5C-2C7F96E10175}" name="Tipo_1.7.A_Evaluación_de_resultados_o_de_impacto_de_políticas_planes_programas_y_proyectos_en_el_sector_turismo_Dotaciones_o_Beneficios" dataDxfId="2041"/>
  </tableColumns>
  <tableStyleInfo name="TableStyleLight2" showFirstColumn="0" showLastColumn="0" showRowStripes="1" showColumnStripes="0"/>
</table>
</file>

<file path=xl/tables/table6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7" xr:uid="{F950CB56-4155-42BA-856C-DC5242E14127}" name="Tabla707" displayName="Tabla707" ref="AE691:AE692" totalsRowShown="0" headerRowBorderDxfId="2039" tableBorderDxfId="2040" totalsRowBorderDxfId="2038">
  <autoFilter ref="AE691:AE692" xr:uid="{F950CB56-4155-42BA-856C-DC5242E14127}"/>
  <tableColumns count="1">
    <tableColumn id="1" xr3:uid="{4D4848EA-C017-4147-8997-2A16CFC2D639}" name="Tipo_2.1.A_Elaboración_de_estudios_de_prefactibilidad_o_factibilidad_Dotaciones_o_Beneficios" dataDxfId="2037"/>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63E31CE-5DC6-47D3-9986-B7BA325E4550}" name="Tabla_Atlántico" displayName="Tabla_Atlántico" ref="I32:I56" totalsRowShown="0" headerRowDxfId="4533" dataDxfId="4532">
  <autoFilter ref="I32:I56" xr:uid="{C63E31CE-5DC6-47D3-9986-B7BA325E4550}"/>
  <tableColumns count="1">
    <tableColumn id="1" xr3:uid="{7464584E-9AB3-4D68-8C32-2D8BF49496C4}" name="Atlántico" dataDxfId="4531"/>
  </tableColumns>
  <tableStyleInfo name="TableStyleLight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AB77CAD1-D589-44F7-B8D2-A6422E826D54}" name="Tabla_Entidad_Territorial_Categoría_1.4_Fortalecimiento_de_capacidades_productivas" displayName="Tabla_Entidad_Territorial_Categoría_1.4_Fortalecimiento_de_capacidades_productivas" ref="F233:F236" totalsRowShown="0" headerRowDxfId="4347" dataDxfId="4346">
  <autoFilter ref="F233:F236" xr:uid="{AB77CAD1-D589-44F7-B8D2-A6422E826D54}"/>
  <tableColumns count="1">
    <tableColumn id="1" xr3:uid="{7050B48B-5F88-45E6-84C7-B9A93EFEC768}" name="Entidad_Territorial_Categoría_1.4_Fortalecimiento_de_capacidades_productivas" dataDxfId="4345"/>
  </tableColumns>
  <tableStyleInfo name="TableStyleLight2" showFirstColumn="0" showLastColumn="0" showRowStripes="1" showColumnStripes="0"/>
</table>
</file>

<file path=xl/tables/table7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8" xr:uid="{540D87D7-54CF-42C7-85F3-A46B6EA596F1}" name="Tabla708" displayName="Tabla708" ref="AF691:AF692" totalsRowShown="0" headerRowBorderDxfId="2035" tableBorderDxfId="2036" totalsRowBorderDxfId="2034">
  <autoFilter ref="AF691:AF692" xr:uid="{540D87D7-54CF-42C7-85F3-A46B6EA596F1}"/>
  <tableColumns count="1">
    <tableColumn id="1" xr3:uid="{AF403808-1C9D-43F9-8C75-97143D868772}" name="Tipo_2.2.A_Elaboración_de_estudios_o_diseños_de_infraestructura_turística_Dotaciones_o_Beneficios" dataDxfId="2033"/>
  </tableColumns>
  <tableStyleInfo name="TableStyleLight2" showFirstColumn="0" showLastColumn="0" showRowStripes="1" showColumnStripes="0"/>
</table>
</file>

<file path=xl/tables/table7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9" xr:uid="{F99AF718-2463-4FEE-986C-CD38DC74F779}" name="Tabla709" displayName="Tabla709" ref="AG691:AG692" totalsRowShown="0" headerRowBorderDxfId="2031" tableBorderDxfId="2032" totalsRowBorderDxfId="2030">
  <autoFilter ref="AG691:AG692" xr:uid="{F99AF718-2463-4FEE-986C-CD38DC74F779}"/>
  <tableColumns count="1">
    <tableColumn id="1" xr3:uid="{9402EA28-DA71-48EF-A560-A801B37DEE85}" name="Tipo_2.3.A_Malecones_construidos_y_o_rehabilitados_Dotaciones_o_Beneficios" dataDxfId="2029"/>
  </tableColumns>
  <tableStyleInfo name="TableStyleLight2" showFirstColumn="0" showLastColumn="0" showRowStripes="1" showColumnStripes="0"/>
</table>
</file>

<file path=xl/tables/table7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0" xr:uid="{A287CC26-5738-4E90-968A-53E52BE4B7A4}" name="Tabla710" displayName="Tabla710" ref="AH691:AH692" totalsRowShown="0" headerRowBorderDxfId="2027" tableBorderDxfId="2028" totalsRowBorderDxfId="2026">
  <autoFilter ref="AH691:AH692" xr:uid="{A287CC26-5738-4E90-968A-53E52BE4B7A4}"/>
  <tableColumns count="1">
    <tableColumn id="1" xr3:uid="{C32F42E0-ACF4-4BC4-853A-1BBEBA5EDEB5}" name="Tipo_2.3.B_Muelles_o_embarcaderos_construidos_y_o_rehabilitados_Dotaciones_o_Beneficios" dataDxfId="2025"/>
  </tableColumns>
  <tableStyleInfo name="TableStyleLight2" showFirstColumn="0" showLastColumn="0" showRowStripes="1" showColumnStripes="0"/>
</table>
</file>

<file path=xl/tables/table7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1" xr:uid="{8A87BB2B-EB59-4828-93CC-743E5A4E3453}" name="Tabla711" displayName="Tabla711" ref="AI691:AI692" totalsRowShown="0" headerRowBorderDxfId="2023" tableBorderDxfId="2024" totalsRowBorderDxfId="2022">
  <autoFilter ref="AI691:AI692" xr:uid="{8A87BB2B-EB59-4828-93CC-743E5A4E3453}"/>
  <tableColumns count="1">
    <tableColumn id="1" xr3:uid="{1EF1DE3A-392F-448F-B369-23E7328DF87F}" name="Tipo_2.3.C_Centros_gastronómicos_y_artesanales_construidos_y_o_rehabilitados_Dotaciones_o_Beneficios" dataDxfId="2021"/>
  </tableColumns>
  <tableStyleInfo name="TableStyleLight2" showFirstColumn="0" showLastColumn="0" showRowStripes="1" showColumnStripes="0"/>
</table>
</file>

<file path=xl/tables/table7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2" xr:uid="{11913F6B-9D41-4142-B6C0-D87238782264}" name="Tabla712" displayName="Tabla712" ref="AJ691:AJ692" totalsRowShown="0" headerRowBorderDxfId="2019" tableBorderDxfId="2020" totalsRowBorderDxfId="2018">
  <autoFilter ref="AJ691:AJ692" xr:uid="{11913F6B-9D41-4142-B6C0-D87238782264}"/>
  <tableColumns count="1">
    <tableColumn id="1" xr3:uid="{172A9763-46A6-4935-B8CC-573A8B37B906}" name="Tipo_2.3.D_Plazas_construidas_y_o_rehabilitadas_Dotaciones_o_Beneficios" dataDxfId="2017"/>
  </tableColumns>
  <tableStyleInfo name="TableStyleLight2" showFirstColumn="0" showLastColumn="0" showRowStripes="1" showColumnStripes="0"/>
</table>
</file>

<file path=xl/tables/table7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3" xr:uid="{3D1AB583-B857-4E2F-8807-4B9A5A609635}" name="Tabla713" displayName="Tabla713" ref="AK691:AK692" totalsRowShown="0" headerRowBorderDxfId="2015" tableBorderDxfId="2016" totalsRowBorderDxfId="2014">
  <autoFilter ref="AK691:AK692" xr:uid="{3D1AB583-B857-4E2F-8807-4B9A5A609635}"/>
  <tableColumns count="1">
    <tableColumn id="1" xr3:uid="{122F4B2E-CE6D-4EFB-8C19-CC03FC001DF2}" name="Tipo_2.3.E_Parques_construidos_y_o_rehabilitados_Dotaciones_o_Beneficios" dataDxfId="2013"/>
  </tableColumns>
  <tableStyleInfo name="TableStyleLight2" showFirstColumn="0" showLastColumn="0" showRowStripes="1" showColumnStripes="0"/>
</table>
</file>

<file path=xl/tables/table7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4" xr:uid="{FC62207C-65DB-4D58-8F1C-6E67CA8D556C}" name="Tabla714" displayName="Tabla714" ref="AL691:AL692" totalsRowShown="0" headerRowBorderDxfId="2011" tableBorderDxfId="2012" totalsRowBorderDxfId="2010">
  <autoFilter ref="AL691:AL692" xr:uid="{FC62207C-65DB-4D58-8F1C-6E67CA8D556C}"/>
  <tableColumns count="1">
    <tableColumn id="1" xr3:uid="{F2EDA813-BEC7-4ACA-856B-EDC23F1D60CB}" name="Tipo_2.3.F_Parques_lineales_o_bulevares_construidos_y_o_rehabilitados_Dotaciones_o_Beneficios" dataDxfId="2009"/>
  </tableColumns>
  <tableStyleInfo name="TableStyleLight2" showFirstColumn="0" showLastColumn="0" showRowStripes="1" showColumnStripes="0"/>
</table>
</file>

<file path=xl/tables/table7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5" xr:uid="{2729BE81-1943-438E-BC3C-F6999C380E74}" name="Tabla715" displayName="Tabla715" ref="AM691:AM692" totalsRowShown="0" headerRowBorderDxfId="2007" tableBorderDxfId="2008" totalsRowBorderDxfId="2006">
  <autoFilter ref="AM691:AM692" xr:uid="{2729BE81-1943-438E-BC3C-F6999C380E74}"/>
  <tableColumns count="1">
    <tableColumn id="1" xr3:uid="{4FAE2AC2-D6F5-432E-8DF0-E10B6FCC61EF}" name="Tipo_2.3.G_Senderos_construidos_y_o_rehabilitados_Dotaciones_o_Beneficios" dataDxfId="2005"/>
  </tableColumns>
  <tableStyleInfo name="TableStyleLight2" showFirstColumn="0" showLastColumn="0" showRowStripes="1" showColumnStripes="0"/>
</table>
</file>

<file path=xl/tables/table7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6" xr:uid="{7B4DE614-87BC-4FA7-B05C-D4145F974887}" name="Tabla716" displayName="Tabla716" ref="AN691:AN692" totalsRowShown="0" headerRowBorderDxfId="2003" tableBorderDxfId="2004" totalsRowBorderDxfId="2002">
  <autoFilter ref="AN691:AN692" xr:uid="{7B4DE614-87BC-4FA7-B05C-D4145F974887}"/>
  <tableColumns count="1">
    <tableColumn id="1" xr3:uid="{4B484A44-0BBC-4EAA-BCD7-145997C08D8F}" name="Tipo_2.3.H_Ecoparques_turísticos_construidos_y_o_rehabilitados_Dotaciones_o_Beneficios" dataDxfId="2001"/>
  </tableColumns>
  <tableStyleInfo name="TableStyleLight2" showFirstColumn="0" showLastColumn="0" showRowStripes="1" showColumnStripes="0"/>
</table>
</file>

<file path=xl/tables/table7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7" xr:uid="{B996E4C9-9E6E-4D69-AC2A-B2826ED861F0}" name="Tabla717" displayName="Tabla717" ref="AO691:AO692" totalsRowShown="0" headerRowBorderDxfId="1999" tableBorderDxfId="2000" totalsRowBorderDxfId="1998">
  <autoFilter ref="AO691:AO692" xr:uid="{B996E4C9-9E6E-4D69-AC2A-B2826ED861F0}"/>
  <tableColumns count="1">
    <tableColumn id="1" xr3:uid="{698555C4-DDD7-4E90-A9DF-8945409AF718}" name="Tipo_2.3.I_Centro_de_convenciones_construidos_y_o_rehabilitados_Dotaciones_o_Beneficios" dataDxfId="1997"/>
  </tableColumns>
  <tableStyleInfo name="TableStyleLight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AF0B97ED-9827-4C42-9D1A-4F4E7B45D0B3}" name="Tabla_Entidad_Territorial_Categoría_1.5_Calidad_accesibilidad_sostenibilidad_y_seguridad_seguridad_en_el_turismo" displayName="Tabla_Entidad_Territorial_Categoría_1.5_Calidad_accesibilidad_sostenibilidad_y_seguridad_seguridad_en_el_turismo" ref="F242:F246" totalsRowShown="0" headerRowDxfId="4344" dataDxfId="4343">
  <autoFilter ref="F242:F246" xr:uid="{AF0B97ED-9827-4C42-9D1A-4F4E7B45D0B3}"/>
  <tableColumns count="1">
    <tableColumn id="1" xr3:uid="{0754AA65-B99F-4EC9-8B66-571744356B3B}" name="Entidad_Territorial_Categoría_1.5_Calidad_accesibilidad_sostenibilidad_y_seguridad_seguridad_en_el_turismo" dataDxfId="4342"/>
  </tableColumns>
  <tableStyleInfo name="TableStyleLight2" showFirstColumn="0" showLastColumn="0" showRowStripes="1" showColumnStripes="0"/>
</table>
</file>

<file path=xl/tables/table7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8" xr:uid="{9D24386E-3C07-479D-8C5D-F693A5362E5B}" name="Tabla718" displayName="Tabla718" ref="AP691:AP692" totalsRowShown="0" headerRowBorderDxfId="1995" tableBorderDxfId="1996" totalsRowBorderDxfId="1994">
  <autoFilter ref="AP691:AP692" xr:uid="{9D24386E-3C07-479D-8C5D-F693A5362E5B}"/>
  <tableColumns count="1">
    <tableColumn id="1" xr3:uid="{B3BE57EE-8694-42F0-8B09-7F13CE7BE547}" name="Tipo_2.3.J_Señalización_turística_Dotaciones_o_Beneficios" dataDxfId="1993"/>
  </tableColumns>
  <tableStyleInfo name="TableStyleLight2" showFirstColumn="0" showLastColumn="0" showRowStripes="1" showColumnStripes="0"/>
</table>
</file>

<file path=xl/tables/table7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9" xr:uid="{01D794E6-899B-48DC-A112-08A3141C4761}" name="Tabla719" displayName="Tabla719" ref="AQ691:AQ692" totalsRowShown="0" headerRowBorderDxfId="1991" tableBorderDxfId="1992" totalsRowBorderDxfId="1990">
  <autoFilter ref="AQ691:AQ692" xr:uid="{01D794E6-899B-48DC-A112-08A3141C4761}"/>
  <tableColumns count="1">
    <tableColumn id="1" xr3:uid="{24C74A0A-6196-49FD-892D-6E5D97E299F5}" name="Tipo_2.3.K_Miradores_turísticos_construidos_y_o_rehabilitados_Dotaciones_o_Beneficios" dataDxfId="1989"/>
  </tableColumns>
  <tableStyleInfo name="TableStyleLight2" showFirstColumn="0" showLastColumn="0" showRowStripes="1" showColumnStripes="0"/>
</table>
</file>

<file path=xl/tables/table7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0" xr:uid="{54EEA2E8-A398-41F6-A763-3E9F58626E68}" name="Tabla720" displayName="Tabla720" ref="AR691:AR692" totalsRowShown="0" headerRowBorderDxfId="1987" tableBorderDxfId="1988" totalsRowBorderDxfId="1986">
  <autoFilter ref="AR691:AR692" xr:uid="{54EEA2E8-A398-41F6-A763-3E9F58626E68}"/>
  <tableColumns count="1">
    <tableColumn id="1" xr3:uid="{BF31355C-BE48-494B-B5A3-FF15FDD78B98}" name="Tipo_2.3.L_Otros_Dotaciones_o_Beneficios" dataDxfId="1985"/>
  </tableColumns>
  <tableStyleInfo name="TableStyleLight2" showFirstColumn="0" showLastColumn="0" showRowStripes="1" showColumnStripes="0"/>
</table>
</file>

<file path=xl/tables/table7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1" xr:uid="{BB90A285-9838-4646-9368-4D826FE52764}" name="Tabla721" displayName="Tabla721" ref="AS691:AS692" totalsRowShown="0" headerRowBorderDxfId="1983" tableBorderDxfId="1984" totalsRowBorderDxfId="1982">
  <autoFilter ref="AS691:AS692" xr:uid="{BB90A285-9838-4646-9368-4D826FE52764}"/>
  <tableColumns count="1">
    <tableColumn id="1" xr3:uid="{06BEC8A6-E9C6-4675-AC1E-B4338B7D07E4}" name="Tipo_Los_mismos_tipos_de_proyecto_aplicables_a_las_categorías_2.1_2.2_y_2.3_únicamente_para_MinCIT_Dotaciones_o_Beneficios" dataDxfId="1981"/>
  </tableColumns>
  <tableStyleInfo name="TableStyleLight2" showFirstColumn="0" showLastColumn="0" showRowStripes="1" showColumnStripes="0"/>
</table>
</file>

<file path=xl/tables/table7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2" xr:uid="{5852B24D-2A94-487A-946B-48556EBC249E}" name="Tabla722" displayName="Tabla722" ref="AT691:AT692" totalsRowShown="0" headerRowBorderDxfId="1979" tableBorderDxfId="1980" totalsRowBorderDxfId="1978">
  <autoFilter ref="AT691:AT692" xr:uid="{5852B24D-2A94-487A-946B-48556EBC249E}"/>
  <tableColumns count="1">
    <tableColumn id="1" xr3:uid="{54CBE4D9-C614-4B06-83B0-CE9407A90C9F}" name="Tipo_2.5.A_Desarrollo_de_reparaciones_locativas_Dotaciones_o_Beneficios" dataDxfId="1977"/>
  </tableColumns>
  <tableStyleInfo name="TableStyleLight2" showFirstColumn="0" showLastColumn="0" showRowStripes="1" showColumnStripes="0"/>
</table>
</file>

<file path=xl/tables/table7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3" xr:uid="{87392222-1335-42F4-B0CD-39FDC2C25948}" name="Tabla723" displayName="Tabla723" ref="AU691:AU692" totalsRowShown="0" headerRowBorderDxfId="1975" tableBorderDxfId="1976" totalsRowBorderDxfId="1974">
  <autoFilter ref="AU691:AU692" xr:uid="{87392222-1335-42F4-B0CD-39FDC2C25948}"/>
  <tableColumns count="1">
    <tableColumn id="1" xr3:uid="{828D03C8-193E-479A-816C-7F7A7AB216D4}" name="Tipo_2.6.A_Estímulos_para_la_implementación_de_soluciones_para_la_planta_turística_pública_o_privada_Dotaciones_o_Beneficios" dataDxfId="1973"/>
  </tableColumns>
  <tableStyleInfo name="TableStyleLight2" showFirstColumn="0" showLastColumn="0" showRowStripes="1" showColumnStripes="0"/>
</table>
</file>

<file path=xl/tables/table7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4" xr:uid="{15D9AA82-4411-444B-A034-9D6A93B24A3E}" name="Tabla724" displayName="Tabla724" ref="AV691:AV692" totalsRowShown="0" headerRowBorderDxfId="1971" tableBorderDxfId="1972" totalsRowBorderDxfId="1970">
  <autoFilter ref="AV691:AV692" xr:uid="{15D9AA82-4411-444B-A034-9D6A93B24A3E}"/>
  <tableColumns count="1">
    <tableColumn id="1" xr3:uid="{4B34CB7C-660E-49E9-BF0E-648B3CD82800}" name="Tipo_3.1.A_Estudios_y_encuestas_para_la_identificación_de_tendencias_del_mercado_y_el_desarrollo_del_sector_turístico_Dotaciones_o_Beneficios" dataDxfId="1969"/>
  </tableColumns>
  <tableStyleInfo name="TableStyleLight2" showFirstColumn="0" showLastColumn="0" showRowStripes="1" showColumnStripes="0"/>
</table>
</file>

<file path=xl/tables/table7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5" xr:uid="{E9B2EDAE-8F9A-4E33-9367-2E0087037AF9}" name="Tabla725" displayName="Tabla725" ref="AW691:AW692" totalsRowShown="0" headerRowBorderDxfId="1967" tableBorderDxfId="1968" totalsRowBorderDxfId="1966">
  <autoFilter ref="AW691:AW692" xr:uid="{E9B2EDAE-8F9A-4E33-9367-2E0087037AF9}"/>
  <tableColumns count="1">
    <tableColumn id="1" xr3:uid="{D60E5F88-342D-4B00-B16A-F885EEE512A8}" name="Tipo_3.1.B_Estudios_de_análisis_económicos_y_financieros_de_mercados_en_el_sector_turismo_Dotaciones_o_Beneficios" dataDxfId="1965"/>
  </tableColumns>
  <tableStyleInfo name="TableStyleLight2" showFirstColumn="0" showLastColumn="0" showRowStripes="1" showColumnStripes="0"/>
</table>
</file>

<file path=xl/tables/table7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6" xr:uid="{8BB64FF0-FEC6-4DF6-8E42-634F9A84A713}" name="Tabla726" displayName="Tabla726" ref="AX691:AX692" totalsRowShown="0" headerRowBorderDxfId="1963" tableBorderDxfId="1964" totalsRowBorderDxfId="1962">
  <autoFilter ref="AX691:AX692" xr:uid="{8BB64FF0-FEC6-4DF6-8E42-634F9A84A713}"/>
  <tableColumns count="1">
    <tableColumn id="1" xr3:uid="{E08A3568-06BF-4DD9-94D6-CA2AEF57A72D}" name="Tipo_3.1.C_Evaluación_de_conceptos_de_campaña_Dotaciones_o_Beneficios" dataDxfId="1961"/>
  </tableColumns>
  <tableStyleInfo name="TableStyleLight2" showFirstColumn="0" showLastColumn="0" showRowStripes="1" showColumnStripes="0"/>
</table>
</file>

<file path=xl/tables/table7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7" xr:uid="{ED6DBE01-9660-4616-88DF-170ECEC3B51C}" name="Tabla727" displayName="Tabla727" ref="AY691:AY692" totalsRowShown="0" headerRowBorderDxfId="1959" tableBorderDxfId="1960" totalsRowBorderDxfId="1958">
  <autoFilter ref="AY691:AY692" xr:uid="{ED6DBE01-9660-4616-88DF-170ECEC3B51C}"/>
  <tableColumns count="1">
    <tableColumn id="1" xr3:uid="{A4E8BCBB-5896-4F55-AD97-A14782D93604}" name="Tipo_3.2.A_Diseño_de_marca_y_o_conceptualización_para_promocionar_atractivos_experiencias_o_destinos_turísticos_Dotaciones_o_Beneficios" dataDxfId="1957"/>
  </tableColumns>
  <tableStyleInfo name="TableStyleLight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9D5BAA74-67B0-4667-9EC2-46701C5C6065}" name="Entidad_Territorial_Categoría_1.6_Innovación_y_transformación_digital_en_el_turismo" displayName="Entidad_Territorial_Categoría_1.6_Innovación_y_transformación_digital_en_el_turismo" ref="F253:F255" totalsRowShown="0" headerRowDxfId="4341" dataDxfId="4340">
  <autoFilter ref="F253:F255" xr:uid="{9D5BAA74-67B0-4667-9EC2-46701C5C6065}"/>
  <tableColumns count="1">
    <tableColumn id="1" xr3:uid="{36F4D5A9-5273-4B92-B83D-1465E591B080}" name="Entidad_Territorial_Categoría_1.6_Innovación_y_transformación_digital_en_el_turismo" dataDxfId="4339"/>
  </tableColumns>
  <tableStyleInfo name="TableStyleLight2" showFirstColumn="0" showLastColumn="0" showRowStripes="1" showColumnStripes="0"/>
</table>
</file>

<file path=xl/tables/table7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8" xr:uid="{A6A3E5E6-F510-46B7-BDE1-5126732F231D}" name="Tabla728" displayName="Tabla728" ref="AZ691:AZ692" totalsRowShown="0" headerRowBorderDxfId="1955" tableBorderDxfId="1956" totalsRowBorderDxfId="1954">
  <autoFilter ref="AZ691:AZ692" xr:uid="{A6A3E5E6-F510-46B7-BDE1-5126732F231D}"/>
  <tableColumns count="1">
    <tableColumn id="1" xr3:uid="{EAA28251-1816-43E5-8DD3-C1B5E5D5E414}" name="Tipo_3.3.A_Organización_de_ferias_y_fiestas_regionales_Dotaciones_o_Beneficios" dataDxfId="1953"/>
  </tableColumns>
  <tableStyleInfo name="TableStyleLight2" showFirstColumn="0" showLastColumn="0" showRowStripes="1" showColumnStripes="0"/>
</table>
</file>

<file path=xl/tables/table7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9" xr:uid="{2BB6A6B9-F046-496A-889E-2AE231A0A1C1}" name="Tabla729" displayName="Tabla729" ref="BA691:BA692" totalsRowShown="0" headerRowBorderDxfId="1951" tableBorderDxfId="1952" totalsRowBorderDxfId="1950">
  <autoFilter ref="BA691:BA692" xr:uid="{2BB6A6B9-F046-496A-889E-2AE231A0A1C1}"/>
  <tableColumns count="1">
    <tableColumn id="1" xr3:uid="{786708D9-E057-465D-8EC3-DC6B51BBFC1F}" name="Tipo_3.3.B_Eventos_para_la_promoción_de_atractivos_productos_rutas_experiencias_y_o_destinos_turísticos_Dotaciones_o_Beneficios" dataDxfId="1949"/>
  </tableColumns>
  <tableStyleInfo name="TableStyleLight2" showFirstColumn="0" showLastColumn="0" showRowStripes="1" showColumnStripes="0"/>
</table>
</file>

<file path=xl/tables/table7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0" xr:uid="{CEE05A2A-1EE1-457D-AF31-FEB92AC05103}" name="Tabla730" displayName="Tabla730" ref="BB691:BB692" totalsRowShown="0" headerRowBorderDxfId="1947" tableBorderDxfId="1948" totalsRowBorderDxfId="1946">
  <autoFilter ref="BB691:BB692" xr:uid="{CEE05A2A-1EE1-457D-AF31-FEB92AC05103}"/>
  <tableColumns count="1">
    <tableColumn id="1" xr3:uid="{C7D9A00B-F8CA-4C8D-A9A4-9C22C1C651B8}" name="Tipo_3.3.C_Participación_en_eventos_Dotaciones_o_Beneficios" dataDxfId="1945"/>
  </tableColumns>
  <tableStyleInfo name="TableStyleLight2" showFirstColumn="0" showLastColumn="0" showRowStripes="1" showColumnStripes="0"/>
</table>
</file>

<file path=xl/tables/table7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1" xr:uid="{00306424-BD76-415E-ACF7-58CBC78F0EC8}" name="Tabla731" displayName="Tabla731" ref="BC691:BC692" totalsRowShown="0" headerRowBorderDxfId="1943" tableBorderDxfId="1944" totalsRowBorderDxfId="1942">
  <autoFilter ref="BC691:BC692" xr:uid="{00306424-BD76-415E-ACF7-58CBC78F0EC8}"/>
  <tableColumns count="1">
    <tableColumn id="1" xr3:uid="{E3765700-022E-4BAD-9C5F-4FA24318F9B1}" name="Tipo_3.4.A_Estrategias_de_publicidad_ATL_Dotaciones_o_Beneficios" dataDxfId="1941"/>
  </tableColumns>
  <tableStyleInfo name="TableStyleLight2" showFirstColumn="0" showLastColumn="0" showRowStripes="1" showColumnStripes="0"/>
</table>
</file>

<file path=xl/tables/table7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2" xr:uid="{2E9AFD03-106C-4F2F-BA79-B02AAD4AC0AC}" name="Tabla732" displayName="Tabla732" ref="BD691:BD692" totalsRowShown="0" headerRowBorderDxfId="1939" tableBorderDxfId="1940" totalsRowBorderDxfId="1938">
  <autoFilter ref="BD691:BD692" xr:uid="{2E9AFD03-106C-4F2F-BA79-B02AAD4AC0AC}"/>
  <tableColumns count="1">
    <tableColumn id="1" xr3:uid="{2EDF5D2D-81A9-4A8C-97B7-E5D433F6370F}" name="Tipo_3.4.B_Estrategias_de_publicidad_y_promoción_BTL_Dotaciones_o_Beneficios" dataDxfId="1937"/>
  </tableColumns>
  <tableStyleInfo name="TableStyleLight2" showFirstColumn="0" showLastColumn="0" showRowStripes="1" showColumnStripes="0"/>
</table>
</file>

<file path=xl/tables/table7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3" xr:uid="{97DCA981-565A-459A-82BD-809C14B67F72}" name="Tabla733" displayName="Tabla733" ref="BE691:BE692" totalsRowShown="0" headerRowBorderDxfId="1935" tableBorderDxfId="1936" totalsRowBorderDxfId="1934">
  <autoFilter ref="BE691:BE692" xr:uid="{97DCA981-565A-459A-82BD-809C14B67F72}"/>
  <tableColumns count="1">
    <tableColumn id="1" xr3:uid="{3A04B217-4EE4-4F0E-AA02-8D5F46910261}" name="Tipo_3.4.C_Misiones_comerciales_Dotaciones_o_Beneficios" dataDxfId="1933"/>
  </tableColumns>
  <tableStyleInfo name="TableStyleLight2" showFirstColumn="0" showLastColumn="0" showRowStripes="1" showColumnStripes="0"/>
</table>
</file>

<file path=xl/tables/table7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4" xr:uid="{3448BFF8-72CA-4529-97FE-819881863ADB}" name="Tabla734" displayName="Tabla734" ref="BF691:BF692" totalsRowShown="0" headerRowBorderDxfId="1931" tableBorderDxfId="1932" totalsRowBorderDxfId="1930">
  <autoFilter ref="BF691:BF692" xr:uid="{3448BFF8-72CA-4529-97FE-819881863ADB}"/>
  <tableColumns count="1">
    <tableColumn id="1" xr3:uid="{685756AA-2F4D-454D-8443-3CA81027537B}" name="Tipo_3.4.D_Viajes_de_familiarización_Dotaciones_o_Beneficios" dataDxfId="1929"/>
  </tableColumns>
  <tableStyleInfo name="TableStyleLight2" showFirstColumn="0" showLastColumn="0" showRowStripes="1" showColumnStripes="0"/>
</table>
</file>

<file path=xl/tables/table7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5" xr:uid="{6254281F-6EC9-4D3A-8968-1454C47EC184}" name="Tabla735" displayName="Tabla735" ref="BG691:BG692" totalsRowShown="0" headerRowBorderDxfId="1927" tableBorderDxfId="1928" totalsRowBorderDxfId="1926">
  <autoFilter ref="BG691:BG692" xr:uid="{6254281F-6EC9-4D3A-8968-1454C47EC184}"/>
  <tableColumns count="1">
    <tableColumn id="1" xr3:uid="{5E43BC15-E561-4A47-9A41-8F13B4E1196A}" name="Tipo_3.4.E_Diseño_y_producción_de_material_promocional_o_POP_Dotaciones_o_Beneficios" dataDxfId="1925"/>
  </tableColumns>
  <tableStyleInfo name="TableStyleLight2" showFirstColumn="0" showLastColumn="0" showRowStripes="1" showColumnStripes="0"/>
</table>
</file>

<file path=xl/tables/table7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6" xr:uid="{CBEC4B99-B212-41F3-A535-020CACADF843}" name="Tabla736" displayName="Tabla736" ref="BH691:BH692" totalsRowShown="0" headerRowBorderDxfId="1923" tableBorderDxfId="1924" totalsRowBorderDxfId="1922">
  <autoFilter ref="BH691:BH692" xr:uid="{CBEC4B99-B212-41F3-A535-020CACADF843}"/>
  <tableColumns count="1">
    <tableColumn id="1" xr3:uid="{D78C0A02-3E25-4F44-9709-6BCD2AB5BC73}" name="Tipo_3.5.A_Participación_en_eventos_internacionales_de_interés_para_Colombia_Dotaciones_o_Beneficios" dataDxfId="1921"/>
  </tableColumns>
  <tableStyleInfo name="TableStyleLight2" showFirstColumn="0" showLastColumn="0" showRowStripes="1" showColumnStripes="0"/>
</table>
</file>

<file path=xl/tables/table7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7" xr:uid="{9E389745-FA19-471B-8E78-D9D9C297BEAE}" name="Tabla737" displayName="Tabla737" ref="BI691:BI692" totalsRowShown="0" headerRowBorderDxfId="1919" tableBorderDxfId="1920" totalsRowBorderDxfId="1918">
  <autoFilter ref="BI691:BI692" xr:uid="{9E389745-FA19-471B-8E78-D9D9C297BEAE}"/>
  <tableColumns count="1">
    <tableColumn id="1" xr3:uid="{C6B440DB-B1A0-4223-AE54-CD1F9CA19053}" name="Tipo_3.5.B_Eventos_para_la_promoción_de_atractivos_productos_rutas_experiencias_y_o_destinos_turísticos_Dotaciones_o_Beneficios" dataDxfId="1917"/>
  </tableColumns>
  <tableStyleInfo name="TableStyleLight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CB43D96-C1C9-4A45-ACF7-2F5457A2A550}" name="Tabla_Entidad_Territorial_Categoría_1.7_Evaluación_de_resultados_o_de_impacto" displayName="Tabla_Entidad_Territorial_Categoría_1.7_Evaluación_de_resultados_o_de_impacto" ref="F260:F261" totalsRowShown="0" headerRowDxfId="4338" dataDxfId="4337">
  <autoFilter ref="F260:F261" xr:uid="{0CB43D96-C1C9-4A45-ACF7-2F5457A2A550}"/>
  <tableColumns count="1">
    <tableColumn id="1" xr3:uid="{7B128EB8-7AD9-406F-8789-D6DE7BC18F84}" name="Entidad_Territorial_Categoría_1.7_Evaluación_de_resultados_o_de_impacto" dataDxfId="4336"/>
  </tableColumns>
  <tableStyleInfo name="TableStyleLight2" showFirstColumn="0" showLastColumn="0" showRowStripes="1" showColumnStripes="0"/>
</table>
</file>

<file path=xl/tables/table7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8" xr:uid="{7479018C-FAF9-41B6-A8ED-8744D57783F6}" name="Tabla738" displayName="Tabla738" ref="BJ691:BJ692" totalsRowShown="0" headerRowBorderDxfId="1915" tableBorderDxfId="1916" totalsRowBorderDxfId="1914">
  <autoFilter ref="BJ691:BJ692" xr:uid="{7479018C-FAF9-41B6-A8ED-8744D57783F6}"/>
  <tableColumns count="1">
    <tableColumn id="1" xr3:uid="{65661805-7DA0-449F-9744-9D3D9D532955}" name="Tipo_3.5.C_Participación_en_eventos_Dotaciones_o_Beneficios" dataDxfId="1913"/>
  </tableColumns>
  <tableStyleInfo name="TableStyleLight2" showFirstColumn="0" showLastColumn="0" showRowStripes="1" showColumnStripes="0"/>
</table>
</file>

<file path=xl/tables/table7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9" xr:uid="{58A2DDB1-5033-4DBE-9BCB-5991409ABA62}" name="Tabla739" displayName="Tabla739" ref="BK691:BK692" totalsRowShown="0" headerRowBorderDxfId="1911" tableBorderDxfId="1912" totalsRowBorderDxfId="1910">
  <autoFilter ref="BK691:BK692" xr:uid="{58A2DDB1-5033-4DBE-9BCB-5991409ABA62}"/>
  <tableColumns count="1">
    <tableColumn id="1" xr3:uid="{1A775FA5-3517-4575-80A7-6200CC314ADF}" name="Tipo_3.5.D_Estrategias_de_publicidad_y_promoción_ATL_Dotaciones_o_Beneficios" dataDxfId="1909"/>
  </tableColumns>
  <tableStyleInfo name="TableStyleLight2" showFirstColumn="0" showLastColumn="0" showRowStripes="1" showColumnStripes="0"/>
</table>
</file>

<file path=xl/tables/table7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0" xr:uid="{7AFF1738-EEA3-4844-A918-8731AFD20A96}" name="Tabla740" displayName="Tabla740" ref="BL691:BL692" totalsRowShown="0" headerRowBorderDxfId="1907" tableBorderDxfId="1908" totalsRowBorderDxfId="1906">
  <autoFilter ref="BL691:BL692" xr:uid="{7AFF1738-EEA3-4844-A918-8731AFD20A96}"/>
  <tableColumns count="1">
    <tableColumn id="1" xr3:uid="{83F67660-18A7-4129-A1B3-7193648B1924}" name="Tipo_3.5.E_Estrategias_de_publicidad_y_promoción_BTL_Dotaciones_o_Beneficios" dataDxfId="1905"/>
  </tableColumns>
  <tableStyleInfo name="TableStyleLight2" showFirstColumn="0" showLastColumn="0" showRowStripes="1" showColumnStripes="0"/>
</table>
</file>

<file path=xl/tables/table7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1" xr:uid="{DE4026B1-6BC2-4EA6-B4A7-0DD026703DEB}" name="Tabla741" displayName="Tabla741" ref="BM691:BM692" totalsRowShown="0" headerRowBorderDxfId="1903" tableBorderDxfId="1904" totalsRowBorderDxfId="1902">
  <autoFilter ref="BM691:BM692" xr:uid="{DE4026B1-6BC2-4EA6-B4A7-0DD026703DEB}"/>
  <tableColumns count="1">
    <tableColumn id="1" xr3:uid="{961208A1-6B33-4D9A-A17F-11650859759D}" name="Tipo_3.5.F_Viajes_de_familiarización_Dotaciones_o_Beneficios" dataDxfId="1901"/>
  </tableColumns>
  <tableStyleInfo name="TableStyleLight2" showFirstColumn="0" showLastColumn="0" showRowStripes="1" showColumnStripes="0"/>
</table>
</file>

<file path=xl/tables/table7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2" xr:uid="{E6BF7F4B-00B3-4027-857E-72B076E4DFE3}" name="Tabla742" displayName="Tabla742" ref="BN691:BN692" totalsRowShown="0" headerRowBorderDxfId="1899" tableBorderDxfId="1900" totalsRowBorderDxfId="1898">
  <autoFilter ref="BN691:BN692" xr:uid="{E6BF7F4B-00B3-4027-857E-72B076E4DFE3}"/>
  <tableColumns count="1">
    <tableColumn id="1" xr3:uid="{397330B6-545A-420D-A1DE-66204906C85B}" name="Tipo_3.5.G_Ruedas_de_negocio_misiones_comerciales_y_workshops_para_la_promoción_turística_Dotaciones_o_Beneficios" dataDxfId="1897"/>
  </tableColumns>
  <tableStyleInfo name="TableStyleLight2" showFirstColumn="0" showLastColumn="0" showRowStripes="1" showColumnStripes="0"/>
</table>
</file>

<file path=xl/tables/table7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3" xr:uid="{88053B00-980C-4B42-9BB6-2A39350C3EFC}" name="Tabla743" displayName="Tabla743" ref="BO691:BO692" totalsRowShown="0" headerRowBorderDxfId="1895" tableBorderDxfId="1896" totalsRowBorderDxfId="1894">
  <autoFilter ref="BO691:BO692" xr:uid="{88053B00-980C-4B42-9BB6-2A39350C3EFC}"/>
  <tableColumns count="1">
    <tableColumn id="1" xr3:uid="{58660E25-7C31-474A-A419-B38E1AD10EC9}" name="Tipo_3.5.H_Producción_de_material_promocional_o_POP_Dotaciones_o_Beneficios" dataDxfId="1893"/>
  </tableColumns>
  <tableStyleInfo name="TableStyleLight2" showFirstColumn="0" showLastColumn="0" showRowStripes="1" showColumnStripes="0"/>
</table>
</file>

<file path=xl/tables/table7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4" xr:uid="{24924969-D1E4-4B37-9725-54ECA597D4FC}" name="Tabla744" displayName="Tabla744" ref="BP691:BP692" totalsRowShown="0" headerRowBorderDxfId="1891" tableBorderDxfId="1892" totalsRowBorderDxfId="1890">
  <autoFilter ref="BP691:BP692" xr:uid="{24924969-D1E4-4B37-9725-54ECA597D4FC}"/>
  <tableColumns count="1">
    <tableColumn id="1" xr3:uid="{6BF7D266-1C55-4523-AF10-D14E95F83188}" name="Tipo_4.1.A_Estrategia_Nacional_de_Prevención_de_la_Explotación_Sexual_Comercial_de_Niñas_Niños_y_Adolescentes_ESCNNA_Dotaciones_o_Beneficios" dataDxfId="1889"/>
  </tableColumns>
  <tableStyleInfo name="TableStyleLight2" showFirstColumn="0" showLastColumn="0" showRowStripes="1" showColumnStripes="0"/>
</table>
</file>

<file path=xl/tables/table7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5" xr:uid="{5E6A99B5-912D-4543-B237-EDA242A9A903}" name="Tabla745" displayName="Tabla745" ref="BQ691:BQ692" totalsRowShown="0" headerRowBorderDxfId="1887" tableBorderDxfId="1888" totalsRowBorderDxfId="1886">
  <autoFilter ref="BQ691:BQ692" xr:uid="{5E6A99B5-912D-4543-B237-EDA242A9A903}"/>
  <tableColumns count="1">
    <tableColumn id="1" xr3:uid="{23319622-6A47-4ADD-AE0A-AEA8CFA013B5}" name="Tipo_4.1.B_Estrategias_para_la_prevención_de_la_trata_de_personas_en_Colombia_Dotaciones_o_Beneficios" dataDxfId="1885"/>
  </tableColumns>
  <tableStyleInfo name="TableStyleLight2" showFirstColumn="0" showLastColumn="0" showRowStripes="1" showColumnStripes="0"/>
</table>
</file>

<file path=xl/tables/table7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6" xr:uid="{F5470B5E-68B0-4C83-B467-A8443A139FD1}" name="Tabla746" displayName="Tabla746" ref="BR691:BR692" totalsRowShown="0" headerRowBorderDxfId="1883" tableBorderDxfId="1884" totalsRowBorderDxfId="1882">
  <autoFilter ref="BR691:BR692" xr:uid="{F5470B5E-68B0-4C83-B467-A8443A139FD1}"/>
  <tableColumns count="1">
    <tableColumn id="1" xr3:uid="{6F07491A-2AF6-444F-B8F9-DA12E4A92CDB}" name="Tipo_4.1.C_Prevención_del_consumo_de_sustancias_psicoactivas_y_el_microtráfico_en_las_zonas_de_desarrollo_turístico_Dotaciones_o_Beneficios" dataDxfId="1881"/>
  </tableColumns>
  <tableStyleInfo name="TableStyleLight2" showFirstColumn="0" showLastColumn="0" showRowStripes="1" showColumnStripes="0"/>
</table>
</file>

<file path=xl/tables/table7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7" xr:uid="{851549B0-3A34-4847-B32C-FE8089BFBB32}" name="Tabla747" displayName="Tabla747" ref="BS691:BS692" totalsRowShown="0" headerRowBorderDxfId="1879" tableBorderDxfId="1880" totalsRowBorderDxfId="1878">
  <autoFilter ref="BS691:BS692" xr:uid="{851549B0-3A34-4847-B32C-FE8089BFBB32}"/>
  <tableColumns count="1">
    <tableColumn id="1" xr3:uid="{CD905F78-957E-480E-BF76-34539339AE4F}" name="Tipo_4.1.D_Proyectos_relacionados_con_la_implementación_de_programas_de_seguridad_turística_y_la_protección_de_los_derechos_y_deberes_de_los_turistas_y_prestadores_de_servicios_turísticos_Dotaciones_o_Beneficios" dataDxfId="1877"/>
  </tableColumns>
  <tableStyleInfo name="TableStyleLight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523B110-E7C6-4653-AF30-BDF133995759}" name="Tabla_Entidad_Territorial_Categoría_2.1_Estudios_de_prefactibilidad_y_factibilidad" displayName="Tabla_Entidad_Territorial_Categoría_2.1_Estudios_de_prefactibilidad_y_factibilidad" ref="F266:F267" totalsRowShown="0" headerRowDxfId="4335" dataDxfId="4334">
  <autoFilter ref="F266:F267" xr:uid="{D523B110-E7C6-4653-AF30-BDF133995759}"/>
  <tableColumns count="1">
    <tableColumn id="1" xr3:uid="{BF372A3F-B103-4939-A27B-535349ACE08F}" name="Entidad_Territorial_Categoría_2.1_Estudios_de_prefactibilidad_y_factibilidad" dataDxfId="4333"/>
  </tableColumns>
  <tableStyleInfo name="TableStyleLight2" showFirstColumn="0" showLastColumn="0" showRowStripes="1" showColumnStripes="0"/>
</table>
</file>

<file path=xl/tables/table7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8" xr:uid="{3C32146B-2E09-4A22-8EB1-3AF88454B89B}" name="Tabla748" displayName="Tabla748" ref="BT691:BT692" totalsRowShown="0" headerRowBorderDxfId="1875" tableBorderDxfId="1876" totalsRowBorderDxfId="1874">
  <autoFilter ref="BT691:BT692" xr:uid="{3C32146B-2E09-4A22-8EB1-3AF88454B89B}"/>
  <tableColumns count="1">
    <tableColumn id="1" xr3:uid="{B46613BB-704A-4134-B2A4-2630FDFB0754}" name="Tipo_4.1.E_Estrategias_que_promuevan_el_turismo_sostenible_Dotaciones_o_Beneficios" dataDxfId="1873"/>
  </tableColumns>
  <tableStyleInfo name="TableStyleLight2" showFirstColumn="0" showLastColumn="0" showRowStripes="1" showColumnStripes="0"/>
</table>
</file>

<file path=xl/tables/table7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9" xr:uid="{D5BEC800-4F67-4CCA-9CB4-6C1475A1B93A}" name="Tabla749" displayName="Tabla749" ref="BU691:BU692" totalsRowShown="0" headerRowBorderDxfId="1871" tableBorderDxfId="1872" totalsRowBorderDxfId="1870">
  <autoFilter ref="BU691:BU692" xr:uid="{D5BEC800-4F67-4CCA-9CB4-6C1475A1B93A}"/>
  <tableColumns count="1">
    <tableColumn id="1" xr3:uid="{A139490D-0F4A-4A5A-9398-19C99F6CAFE8}" name="Tipo_4.1.F_Protección_del_bienestar_animal_Dotaciones_o_Beneficios" dataDxfId="1869"/>
  </tableColumns>
  <tableStyleInfo name="TableStyleLight2" showFirstColumn="0" showLastColumn="0" showRowStripes="1" showColumnStripes="0"/>
</table>
</file>

<file path=xl/tables/table7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0" xr:uid="{08C61B60-5199-4C69-9C9E-2ED06A0C00C8}" name="Tabla750" displayName="Tabla750" ref="BV691:BV692" totalsRowShown="0" headerRowBorderDxfId="1867" tableBorderDxfId="1868" totalsRowBorderDxfId="1866">
  <autoFilter ref="BV691:BV692" xr:uid="{08C61B60-5199-4C69-9C9E-2ED06A0C00C8}"/>
  <tableColumns count="1">
    <tableColumn id="1" xr3:uid="{69C00F47-2409-4C5E-B307-88E7AF975C5A}" name="Tipo_4.1.G_Prevención_del_tráfico_de_flora_y_fauna_Dotaciones_o_Beneficios" dataDxfId="1865"/>
  </tableColumns>
  <tableStyleInfo name="TableStyleLight2" showFirstColumn="0" showLastColumn="0" showRowStripes="1" showColumnStripes="0"/>
</table>
</file>

<file path=xl/tables/table7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1" xr:uid="{1DC75426-24A9-40B2-A312-FEEA964717DA}" name="Tabla751" displayName="Tabla751" ref="BW691:BW692" totalsRowShown="0" headerRowBorderDxfId="1863" tableBorderDxfId="1864" totalsRowBorderDxfId="1862">
  <autoFilter ref="BW691:BW692" xr:uid="{1DC75426-24A9-40B2-A312-FEEA964717DA}"/>
  <tableColumns count="1">
    <tableColumn id="1" xr3:uid="{F4ED1BFD-A672-4C33-A742-634F09F48CF9}" name="Tipo_4.1.H_Proyectos_que_promuevan_prácticas_de_comercio_justo_Dotaciones_o_Beneficios" dataDxfId="1861"/>
  </tableColumns>
  <tableStyleInfo name="TableStyleLight2" showFirstColumn="0" showLastColumn="0" showRowStripes="1" showColumnStripes="0"/>
</table>
</file>

<file path=xl/tables/table7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2" xr:uid="{604BBED0-9C04-4215-91FA-41831FFE05C2}" name="Tabla752" displayName="Tabla752" ref="BX691:BX692" totalsRowShown="0" headerRowBorderDxfId="1859" tableBorderDxfId="1860" totalsRowBorderDxfId="1858">
  <autoFilter ref="BX691:BX692" xr:uid="{604BBED0-9C04-4215-91FA-41831FFE05C2}"/>
  <tableColumns count="1">
    <tableColumn id="1" xr3:uid="{378B8438-031B-42D5-8C2F-846A33BEFB98}" name="Tipo_4.1.I_Protección_del_Patrimonio_Cultural_Dotaciones_o_Beneficios" dataDxfId="1857"/>
  </tableColumns>
  <tableStyleInfo name="TableStyleLight2" showFirstColumn="0" showLastColumn="0" showRowStripes="1" showColumnStripes="0"/>
</table>
</file>

<file path=xl/tables/table7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3" xr:uid="{7843AC51-AE40-4D29-8C10-B3C06C821D74}" name="Tabla753" displayName="Tabla753" ref="BY691:BY692" totalsRowShown="0" headerRowBorderDxfId="1855" tableBorderDxfId="1856" totalsRowBorderDxfId="1854">
  <autoFilter ref="BY691:BY692" xr:uid="{7843AC51-AE40-4D29-8C10-B3C06C821D74}"/>
  <tableColumns count="1">
    <tableColumn id="1" xr3:uid="{666AE3CB-7D4E-403E-9CB9-E8DC1E264CEA}" name="Tipo_4.1.I_Otro_tipo_de_proyectos_que_mitiguen_efectos_negativos_y_promuevan_el_desarrollo_responsable_del_turismo_Dotaciones_o_Beneficios" dataDxfId="1853"/>
  </tableColumns>
  <tableStyleInfo name="TableStyleLight2" showFirstColumn="0" showLastColumn="0" showRowStripes="1" showColumnStripes="0"/>
</table>
</file>

<file path=xl/tables/table7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4" xr:uid="{42286CE7-B269-4CAB-B6C1-E2D798F95BD0}" name="Tabla754" displayName="Tabla754" ref="BZ691:BZ692" totalsRowShown="0" headerRowBorderDxfId="1851" tableBorderDxfId="1852" totalsRowBorderDxfId="1850">
  <autoFilter ref="BZ691:BZ692" xr:uid="{42286CE7-B269-4CAB-B6C1-E2D798F95BD0}"/>
  <tableColumns count="1">
    <tableColumn id="1" xr3:uid="{96273494-AA03-468D-ABFD-2BA009DC1068}" name="Tipo_4.2.A__Operación_de_programas_que_faciliten_la_realización_de_actividades_turísticas_a_grupos_poblacionales_específicos_entre_ellos_el_programa_de_Tarjeta_Joven_y_Mi_primer_viaje_Dotaciones_o_Beneficios" dataDxfId="1849"/>
  </tableColumns>
  <tableStyleInfo name="TableStyleLight2" showFirstColumn="0" showLastColumn="0" showRowStripes="1" showColumnStripes="0"/>
</table>
</file>

<file path=xl/tables/table7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5" xr:uid="{C29F9EC6-0239-482C-B7FD-DA3AC21C1DB3}" name="Tabla755" displayName="Tabla755" ref="CA691:CA692" totalsRowShown="0" headerRowBorderDxfId="1847" tableBorderDxfId="1848" totalsRowBorderDxfId="1846">
  <autoFilter ref="CA691:CA692" xr:uid="{C29F9EC6-0239-482C-B7FD-DA3AC21C1DB3}"/>
  <tableColumns count="1">
    <tableColumn id="1" xr3:uid="{E54285CD-9564-4390-90E7-829CB54C2338}" name="Tipo_4.2.B_Estímulos_para_actores_de_la_economía_popular_relacionados_con_la_cadena_de_valor_del_turismo_Dotaciones_o_Beneficios" dataDxfId="1845"/>
  </tableColumns>
  <tableStyleInfo name="TableStyleLight2" showFirstColumn="0" showLastColumn="0" showRowStripes="1" showColumnStripes="0"/>
</table>
</file>

<file path=xl/tables/table7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6" xr:uid="{E0EA1EA9-73D4-414A-AAB6-A0EA08C02275}" name="Tabla756" displayName="Tabla756" ref="CB691:CB692" totalsRowShown="0" headerRowBorderDxfId="1843" tableBorderDxfId="1844" totalsRowBorderDxfId="1842">
  <autoFilter ref="CB691:CB692" xr:uid="{E0EA1EA9-73D4-414A-AAB6-A0EA08C02275}"/>
  <tableColumns count="1">
    <tableColumn id="1" xr3:uid="{A734876E-4148-434B-9F09-C8B8E5170BE8}" name="Tipo_4.2.C_Proyectos_orientados_a_la_promoción_del_turismo_accesible_en_destinos_y_atractivos_turísticos_Dotaciones_o_Beneficios" dataDxfId="1841"/>
  </tableColumns>
  <tableStyleInfo name="TableStyleLight2" showFirstColumn="0" showLastColumn="0" showRowStripes="1" showColumnStripes="0"/>
</table>
</file>

<file path=xl/tables/table7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7" xr:uid="{52900306-E736-45A5-980B-A4C2B66EDFC7}" name="Tabla757" displayName="Tabla757" ref="CC691:CC692" totalsRowShown="0" headerRowBorderDxfId="1839" tableBorderDxfId="1840" totalsRowBorderDxfId="1838">
  <autoFilter ref="CC691:CC692" xr:uid="{52900306-E736-45A5-980B-A4C2B66EDFC7}"/>
  <tableColumns count="1">
    <tableColumn id="1" xr3:uid="{26D4BE77-CF5C-47B1-B9C8-621B08353580}" name="Tipo_4.2.D_Estrategias_de_promoción_para_el_desarrollo_del_turismo_social_en_Colombia_Dotaciones_o_Beneficios" dataDxfId="1837"/>
  </tableColumns>
  <tableStyleInfo name="TableStyleLight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CCC9178-092C-492B-8479-AFFB4662F0C8}" name="Tabla_Entidad_Territorial_Categoría_2.2_Estudios_y_diseños_de_infraestructura_turística" displayName="Tabla_Entidad_Territorial_Categoría_2.2_Estudios_y_diseños_de_infraestructura_turística" ref="F272:F273" totalsRowShown="0" headerRowDxfId="4332" dataDxfId="4331">
  <autoFilter ref="F272:F273" xr:uid="{8CCC9178-092C-492B-8479-AFFB4662F0C8}"/>
  <tableColumns count="1">
    <tableColumn id="1" xr3:uid="{F9173E29-7BEC-43F5-9706-4578E0DF221D}" name="Entidad_Territorial_Categoría_2.2_Estudios_y_diseños_de_infraestructura_turística" dataDxfId="4330"/>
  </tableColumns>
  <tableStyleInfo name="TableStyleLight2" showFirstColumn="0" showLastColumn="0" showRowStripes="1" showColumnStripes="0"/>
</table>
</file>

<file path=xl/tables/table7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8" xr:uid="{308C393E-BF4D-4E1C-A8DB-641E48AA59CC}" name="Tabla758" displayName="Tabla758" ref="CD691:CD692" totalsRowShown="0" headerRowBorderDxfId="1835" tableBorderDxfId="1836" totalsRowBorderDxfId="1834">
  <autoFilter ref="CD691:CD692" xr:uid="{308C393E-BF4D-4E1C-A8DB-641E48AA59CC}"/>
  <tableColumns count="1">
    <tableColumn id="1" xr3:uid="{C265CB37-4A50-4FB4-ACFF-63CC1331F2DC}" name="Tipo_5.1.A_Financiación_de_programas_de_mitigación_de_impacto_de_situaciones_de_emergencia_Dotaciones_o_Beneficios" dataDxfId="1833"/>
  </tableColumns>
  <tableStyleInfo name="TableStyleLight2" showFirstColumn="0" showLastColumn="0" showRowStripes="1" showColumnStripes="0"/>
</table>
</file>

<file path=xl/tables/table7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9" xr:uid="{D729180F-5275-41FD-84FD-1CA3F17D3342}" name="Tabla759" displayName="Tabla759" ref="F699:F700" totalsRowShown="0" headerRowBorderDxfId="1831" tableBorderDxfId="1832" totalsRowBorderDxfId="1830">
  <autoFilter ref="F699:F700" xr:uid="{D729180F-5275-41FD-84FD-1CA3F17D3342}"/>
  <tableColumns count="1">
    <tableColumn id="1" xr3:uid="{BF76D4EE-A8E4-498F-8ABE-5BDC5843094E}" name="Tipo_1.1.A_Levantamiento_o_actualización_de_inventarios_de_atractivos_turísticos_Pólizas" dataDxfId="1829"/>
  </tableColumns>
  <tableStyleInfo name="TableStyleLight2" showFirstColumn="0" showLastColumn="0" showRowStripes="1" showColumnStripes="0"/>
</table>
</file>

<file path=xl/tables/table7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0" xr:uid="{B9B15E8B-2E30-4FDE-A59F-98EB826FCEFD}" name="Tabla760" displayName="Tabla760" ref="G699:G700" totalsRowShown="0" headerRowBorderDxfId="1827" tableBorderDxfId="1828" totalsRowBorderDxfId="1826">
  <autoFilter ref="G699:G700" xr:uid="{B9B15E8B-2E30-4FDE-A59F-98EB826FCEFD}"/>
  <tableColumns count="1">
    <tableColumn id="1" xr3:uid="{0B632990-26D5-4AB2-B516-D004D529D49F}" name="Tipo_1.1.B_Diseño_de_metodologías_para_la_planificación_y_la_gestión_del_turismo_Pólizas" dataDxfId="1825"/>
  </tableColumns>
  <tableStyleInfo name="TableStyleLight2" showFirstColumn="0" showLastColumn="0" showRowStripes="1" showColumnStripes="0"/>
</table>
</file>

<file path=xl/tables/table7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1" xr:uid="{F4473124-96DE-4A67-8617-8EE35C78AE17}" name="Tabla761" displayName="Tabla761" ref="H699:H700" totalsRowShown="0" headerRowBorderDxfId="1823" tableBorderDxfId="1824" totalsRowBorderDxfId="1822">
  <autoFilter ref="H699:H700" xr:uid="{F4473124-96DE-4A67-8617-8EE35C78AE17}"/>
  <tableColumns count="1">
    <tableColumn id="1" xr3:uid="{C1BE2678-1CC8-4DFC-85B8-2CC1AAA6D20E}" name="Tipo_1.1.C_Implementación_de_metodologías_para_la_planificación_y_la_gestión_del_turismo_en_los_territorios_del_país_Pólizas" dataDxfId="1821"/>
  </tableColumns>
  <tableStyleInfo name="TableStyleLight2" showFirstColumn="0" showLastColumn="0" showRowStripes="1" showColumnStripes="0"/>
</table>
</file>

<file path=xl/tables/table7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2" xr:uid="{E2D6257A-A3D0-4A05-A9D6-0B70D70DC526}" name="Tabla762" displayName="Tabla762" ref="I699:I700" totalsRowShown="0" headerRowBorderDxfId="1819" tableBorderDxfId="1820" totalsRowBorderDxfId="1818">
  <autoFilter ref="I699:I700" xr:uid="{E2D6257A-A3D0-4A05-A9D6-0B70D70DC526}"/>
  <tableColumns count="1">
    <tableColumn id="1" xr3:uid="{279B5EE0-F3D1-4C8F-AFBD-9A2320980891}" name="Tipo_1.1.D_Fortalecimientos_de_los_esquemas_de_gobernanza_territoriales_Pólizas" dataDxfId="1817"/>
  </tableColumns>
  <tableStyleInfo name="TableStyleLight2" showFirstColumn="0" showLastColumn="0" showRowStripes="1" showColumnStripes="0"/>
</table>
</file>

<file path=xl/tables/table7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3" xr:uid="{78A61192-E311-4335-BB08-DEC599B1FF75}" name="Tabla763" displayName="Tabla763" ref="J699:J700" totalsRowShown="0" headerRowBorderDxfId="1815" tableBorderDxfId="1816" totalsRowBorderDxfId="1814">
  <autoFilter ref="J699:J700" xr:uid="{78A61192-E311-4335-BB08-DEC599B1FF75}"/>
  <tableColumns count="1">
    <tableColumn id="1" xr3:uid="{7EB041D0-F24E-4AB5-A37B-76A742190782}" name="Tipo_1.2.A_Análisis_de_oferta_y_demanda_para_el_diseño_de_productos_y_actividades_turísticas_Pólizas" dataDxfId="1813"/>
  </tableColumns>
  <tableStyleInfo name="TableStyleLight2" showFirstColumn="0" showLastColumn="0" showRowStripes="1" showColumnStripes="0"/>
</table>
</file>

<file path=xl/tables/table7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4" xr:uid="{4620B7B4-431B-4E1E-9371-F27178F6D8F9}" name="Tabla764" displayName="Tabla764" ref="K699:K700" totalsRowShown="0" headerRowBorderDxfId="1811" tableBorderDxfId="1812" totalsRowBorderDxfId="1810">
  <autoFilter ref="K699:K700" xr:uid="{4620B7B4-431B-4E1E-9371-F27178F6D8F9}"/>
  <tableColumns count="1">
    <tableColumn id="1" xr3:uid="{5C06F181-6AD9-49E2-8638-4A84497FDB7B}" name="Tipo_1.2.B_Diseño_e_implementación_de_productos_turísticos_Pólizas" dataDxfId="1809"/>
  </tableColumns>
  <tableStyleInfo name="TableStyleLight2" showFirstColumn="0" showLastColumn="0" showRowStripes="1" showColumnStripes="0"/>
</table>
</file>

<file path=xl/tables/table7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5" xr:uid="{E70D09EF-96F1-433D-B909-4236AFC87232}" name="Tabla765" displayName="Tabla765" ref="L699:L700" totalsRowShown="0" headerRowBorderDxfId="1807" tableBorderDxfId="1808" totalsRowBorderDxfId="1806">
  <autoFilter ref="L699:L700" xr:uid="{E70D09EF-96F1-433D-B909-4236AFC87232}"/>
  <tableColumns count="1">
    <tableColumn id="1" xr3:uid="{89C5D051-EE2E-44C2-9072-8047B7DE01D4}" name="Tipo_1.2.C_Diseño_e_implementación_de_actividades_turísticas_Pólizas" dataDxfId="1805"/>
  </tableColumns>
  <tableStyleInfo name="TableStyleLight2" showFirstColumn="0" showLastColumn="0" showRowStripes="1" showColumnStripes="0"/>
</table>
</file>

<file path=xl/tables/table7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6" xr:uid="{C3599614-7846-4AB3-9200-2E1D7B8E1627}" name="Tabla766" displayName="Tabla766" ref="M699:M700" totalsRowShown="0" headerRowBorderDxfId="1803" tableBorderDxfId="1804" totalsRowBorderDxfId="1802">
  <autoFilter ref="M699:M700" xr:uid="{C3599614-7846-4AB3-9200-2E1D7B8E1627}"/>
  <tableColumns count="1">
    <tableColumn id="1" xr3:uid="{ED81A956-3AE8-486B-81AF-CECED55441FB}" name="Tipo_1.3.A_Formación_capacitación_y_sensibilización_en_turismo_Pólizas" dataDxfId="1801"/>
  </tableColumns>
  <tableStyleInfo name="TableStyleLight2" showFirstColumn="0" showLastColumn="0" showRowStripes="1" showColumnStripes="0"/>
</table>
</file>

<file path=xl/tables/table7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7" xr:uid="{E3C38E06-32D7-4E3B-8824-6BC954EBABB1}" name="Tabla767" displayName="Tabla767" ref="N699:N700" totalsRowShown="0" headerRowBorderDxfId="1799" tableBorderDxfId="1800" totalsRowBorderDxfId="1798">
  <autoFilter ref="N699:N700" xr:uid="{E3C38E06-32D7-4E3B-8824-6BC954EBABB1}"/>
  <tableColumns count="1">
    <tableColumn id="1" xr3:uid="{0EF2A85B-3DDD-4215-9E6B-5DE6F664CD74}" name="Tipo_1.3.B_Estudios_técnicos_para_la_cualificación_del_capital_humano_en_el_sector_turístico_Pólizas" dataDxfId="1797"/>
  </tableColumns>
  <tableStyleInfo name="TableStyleLight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F7D611FD-CE68-402E-BFFB-219CBD68558E}" name="Tabla_Entidad_Territorial_Categoría_2.3_Construcción_de_obras_de_infraestructura_turística" displayName="Tabla_Entidad_Territorial_Categoría_2.3_Construcción_de_obras_de_infraestructura_turística" ref="F278:F290" totalsRowShown="0" headerRowDxfId="4329" dataDxfId="4328">
  <autoFilter ref="F278:F290" xr:uid="{F7D611FD-CE68-402E-BFFB-219CBD68558E}"/>
  <tableColumns count="1">
    <tableColumn id="1" xr3:uid="{F1A22FFE-1DA8-4AAB-B052-5B2A6D0BA0E5}" name="Entidad_Territorial_Categoría_2.3_Construcción_de_obras_de_infraestructura_turística" dataDxfId="4327"/>
  </tableColumns>
  <tableStyleInfo name="TableStyleLight2" showFirstColumn="0" showLastColumn="0" showRowStripes="1" showColumnStripes="0"/>
</table>
</file>

<file path=xl/tables/table7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8" xr:uid="{02CD21F0-4375-481B-8DA8-98DA41C37C5A}" name="Tabla768" displayName="Tabla768" ref="O699:O700" totalsRowShown="0" headerRowBorderDxfId="1795" tableBorderDxfId="1796" totalsRowBorderDxfId="1794">
  <autoFilter ref="O699:O700" xr:uid="{02CD21F0-4375-481B-8DA8-98DA41C37C5A}"/>
  <tableColumns count="1">
    <tableColumn id="1" xr3:uid="{1364433E-1878-423A-A897-C802257F1C29}" name="Tipo_1.3.C_Generación_y_gestión_del_conocimiento_en_turismo_Pólizas" dataDxfId="1793"/>
  </tableColumns>
  <tableStyleInfo name="TableStyleLight2" showFirstColumn="0" showLastColumn="0" showRowStripes="1" showColumnStripes="0"/>
</table>
</file>

<file path=xl/tables/table7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9" xr:uid="{DA6F99E6-90E8-4D34-9AAF-C12F904CC0E3}" name="Tabla769" displayName="Tabla769" ref="P699:P700" totalsRowShown="0" headerRowBorderDxfId="1791" tableBorderDxfId="1792" totalsRowBorderDxfId="1790">
  <autoFilter ref="P699:P700" xr:uid="{DA6F99E6-90E8-4D34-9AAF-C12F904CC0E3}"/>
  <tableColumns count="1">
    <tableColumn id="1" xr3:uid="{1AF39F77-A4DA-4D7B-BA74-8385A579F1A6}" name="Tipo_1.3.D_Realización_de_eventos_académicos_con_temáticas_de_turismo_Pólizas" dataDxfId="1789"/>
  </tableColumns>
  <tableStyleInfo name="TableStyleLight2" showFirstColumn="0" showLastColumn="0" showRowStripes="1" showColumnStripes="0"/>
</table>
</file>

<file path=xl/tables/table7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0" xr:uid="{2F45F145-14F6-492B-9681-91D188EAE78C}" name="Tabla770" displayName="Tabla770" ref="Q699:Q700" totalsRowShown="0" headerRowBorderDxfId="1787" tableBorderDxfId="1788" totalsRowBorderDxfId="1786">
  <autoFilter ref="Q699:Q700" xr:uid="{2F45F145-14F6-492B-9681-91D188EAE78C}"/>
  <tableColumns count="1">
    <tableColumn id="1" xr3:uid="{FC26B373-284D-4AF5-867B-5B6A2416F4E5}" name="Tipo_1.3.E_Jornadas_de_intercambio_de_experiencias_y_lecciones_aprendidas_Pólizas" dataDxfId="1785"/>
  </tableColumns>
  <tableStyleInfo name="TableStyleLight2" showFirstColumn="0" showLastColumn="0" showRowStripes="1" showColumnStripes="0"/>
</table>
</file>

<file path=xl/tables/table7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1" xr:uid="{932E6CFF-D982-40DD-8A77-6CFFD9EB9BC7}" name="Tabla771" displayName="Tabla771" ref="R699:R700" totalsRowShown="0" headerRowBorderDxfId="1783" tableBorderDxfId="1784" totalsRowBorderDxfId="1782">
  <autoFilter ref="R699:R700" xr:uid="{932E6CFF-D982-40DD-8A77-6CFFD9EB9BC7}"/>
  <tableColumns count="1">
    <tableColumn id="1" xr3:uid="{B26DAEBD-BEF1-4894-9A33-BB1C5A945A8C}" name="Tipo_1.4.A_Acompañamiento_y_apoyo_técnico_y_financiero_para_mejorar_la_productividad_del_sector_turístico_Pólizas" dataDxfId="1781"/>
  </tableColumns>
  <tableStyleInfo name="TableStyleLight2" showFirstColumn="0" showLastColumn="0" showRowStripes="1" showColumnStripes="0"/>
</table>
</file>

<file path=xl/tables/table7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2" xr:uid="{F0FC7ACF-C006-4C5C-9AEC-590266BF8BE7}" name="Tabla772" displayName="Tabla772" ref="S699:S700" totalsRowShown="0" headerRowBorderDxfId="1779" tableBorderDxfId="1780" totalsRowBorderDxfId="1778">
  <autoFilter ref="S699:S700" xr:uid="{F0FC7ACF-C006-4C5C-9AEC-590266BF8BE7}"/>
  <tableColumns count="1">
    <tableColumn id="1" xr3:uid="{2D30AEA6-013A-484B-B9B3-D6DECF5753C3}" name="Tipo_1.4.B_Fortalecimiento_de_la_economía_popular_y_comunitaria_del_turismo_Pólizas" dataDxfId="1777"/>
  </tableColumns>
  <tableStyleInfo name="TableStyleLight2" showFirstColumn="0" showLastColumn="0" showRowStripes="1" showColumnStripes="0"/>
</table>
</file>

<file path=xl/tables/table7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3" xr:uid="{326E8CA1-1EC4-41FB-B8EE-22FDA5E40225}" name="Tabla773" displayName="Tabla773" ref="T699:T700" totalsRowShown="0" headerRowBorderDxfId="1775" tableBorderDxfId="1776" totalsRowBorderDxfId="1774">
  <autoFilter ref="T699:T700" xr:uid="{326E8CA1-1EC4-41FB-B8EE-22FDA5E40225}"/>
  <tableColumns count="1">
    <tableColumn id="1" xr3:uid="{AE5B72DC-1BBC-4BD7-80C6-E65617B507AD}" name="Tipo_1.4.C_Encadenamiento_productivo_Pólizas" dataDxfId="1773"/>
  </tableColumns>
  <tableStyleInfo name="TableStyleLight2" showFirstColumn="0" showLastColumn="0" showRowStripes="1" showColumnStripes="0"/>
</table>
</file>

<file path=xl/tables/table7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4" xr:uid="{59A1057A-9584-468A-A94F-AD35C4045D92}" name="Tabla774" displayName="Tabla774" ref="U699:U700" totalsRowShown="0" headerRowBorderDxfId="1771" tableBorderDxfId="1772" totalsRowBorderDxfId="1770">
  <autoFilter ref="U699:U700" xr:uid="{59A1057A-9584-468A-A94F-AD35C4045D92}"/>
  <tableColumns count="1">
    <tableColumn id="1" xr3:uid="{06CFC291-FB99-421D-9D67-7BE305BD59EA}" name="Tipo_1.4.D_Esquemas_de_financiamiento_con_tasas_de_interés_reducidas_y_asunción_parcial_del_riesgo_crediticio_Pólizas" dataDxfId="1769"/>
  </tableColumns>
  <tableStyleInfo name="TableStyleLight2" showFirstColumn="0" showLastColumn="0" showRowStripes="1" showColumnStripes="0"/>
</table>
</file>

<file path=xl/tables/table7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5" xr:uid="{1CB8AF2F-5D4A-443B-A4CE-DFEB6D0CC57D}" name="Tabla775" displayName="Tabla775" ref="V699:V700" totalsRowShown="0" headerRowBorderDxfId="1767" tableBorderDxfId="1768" totalsRowBorderDxfId="1766">
  <autoFilter ref="V699:V700" xr:uid="{1CB8AF2F-5D4A-443B-A4CE-DFEB6D0CC57D}"/>
  <tableColumns count="1">
    <tableColumn id="1" xr3:uid="{FE654213-1FB1-483D-87F2-21EC000F0110}" name="Tipo_1.5.A_Estrategias_para_el_desarrollo_de_soluciones_sostenibles_del_turismo_Pólizas" dataDxfId="1765"/>
  </tableColumns>
  <tableStyleInfo name="TableStyleLight2" showFirstColumn="0" showLastColumn="0" showRowStripes="1" showColumnStripes="0"/>
</table>
</file>

<file path=xl/tables/table7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6" xr:uid="{5004D358-93F4-41C2-B685-0EF0F6ACA491}" name="Tabla776" displayName="Tabla776" ref="W699:W700" totalsRowShown="0" headerRowBorderDxfId="1763" tableBorderDxfId="1764" totalsRowBorderDxfId="1762">
  <autoFilter ref="W699:W700" xr:uid="{5004D358-93F4-41C2-B685-0EF0F6ACA491}"/>
  <tableColumns count="1">
    <tableColumn id="1" xr3:uid="{7B4DFC35-2CD0-436B-8059-45AC322C3293}" name="Tipo_1.5.B_Estrategias_para_el_desarrollo_accesible_del_turismo_Pólizas" dataDxfId="1761"/>
  </tableColumns>
  <tableStyleInfo name="TableStyleLight2" showFirstColumn="0" showLastColumn="0" showRowStripes="1" showColumnStripes="0"/>
</table>
</file>

<file path=xl/tables/table7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7" xr:uid="{004FA0A9-6D4F-47CE-B1A9-69D238E496B5}" name="Tabla777" displayName="Tabla777" ref="X699:X700" totalsRowShown="0" headerRowBorderDxfId="1759" tableBorderDxfId="1760" totalsRowBorderDxfId="1758">
  <autoFilter ref="X699:X700" xr:uid="{004FA0A9-6D4F-47CE-B1A9-69D238E496B5}"/>
  <tableColumns count="1">
    <tableColumn id="1" xr3:uid="{6551A328-7493-4387-9EAD-5DF8439D0BCA}" name="Tipo_1.5.C_Estudios_para_la_elaboración_actualización_y_o_implementación_de_Normas_en_Turismo_Pólizas" dataDxfId="1757"/>
  </tableColumns>
  <tableStyleInfo name="TableStyleLight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8D1B18D3-4A28-485A-A016-5084DD3600C6}" name="Tabla_Entidad_Territorial_Categoría_2.4_Proyectos_integrales_de_construcción_de_obras_de_infraestructura_turística" displayName="Tabla_Entidad_Territorial_Categoría_2.4_Proyectos_integrales_de_construcción_de_obras_de_infraestructura_turística" ref="F295:F296" totalsRowShown="0" headerRowDxfId="4326" dataDxfId="4325">
  <autoFilter ref="F295:F296" xr:uid="{8D1B18D3-4A28-485A-A016-5084DD3600C6}"/>
  <tableColumns count="1">
    <tableColumn id="1" xr3:uid="{0D27F823-AE87-4949-B45E-227F06B1D1CE}" name="Entidad_Territorial_Categoría_2.4_Proyectos_integrales_de_construcción_de_obras_de_infraestructura_turística" dataDxfId="4324"/>
  </tableColumns>
  <tableStyleInfo name="TableStyleLight2" showFirstColumn="0" showLastColumn="0" showRowStripes="1" showColumnStripes="0"/>
</table>
</file>

<file path=xl/tables/table7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8" xr:uid="{CBE5848C-5D15-4DF5-BBD2-6F3AFC3A72A9}" name="Tabla778" displayName="Tabla778" ref="Y699:Y700" totalsRowShown="0" headerRowBorderDxfId="1755" tableBorderDxfId="1756" totalsRowBorderDxfId="1754">
  <autoFilter ref="Y699:Y700" xr:uid="{CBE5848C-5D15-4DF5-BBD2-6F3AFC3A72A9}"/>
  <tableColumns count="1">
    <tableColumn id="1" xr3:uid="{3C36FC72-AC75-4328-9EBC-37426ECCABA8}" name="Tipo_1.5.D_Implementación_certificación_y_mantenimiento_en_Normas_del_sector_turismo_y_metodologías_para_la_gestión_de_la_calidad_turística_Pólizas" dataDxfId="1753"/>
  </tableColumns>
  <tableStyleInfo name="TableStyleLight2" showFirstColumn="0" showLastColumn="0" showRowStripes="1" showColumnStripes="0"/>
</table>
</file>

<file path=xl/tables/table7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9" xr:uid="{42E638A7-2D3F-4396-A9EC-6B5D5AA2BFA4}" name="Tabla779" displayName="Tabla779" ref="Z699:Z700" totalsRowShown="0" headerRowBorderDxfId="1751" tableBorderDxfId="1752" totalsRowBorderDxfId="1750">
  <autoFilter ref="Z699:Z700" xr:uid="{42E638A7-2D3F-4396-A9EC-6B5D5AA2BFA4}"/>
  <tableColumns count="1">
    <tableColumn id="1" xr3:uid="{D9591F8F-7993-4BAB-8054-F78C9E146C91}" name="Tipo_1.5.E_Mejora_continua_de_los_niveles_de_calidad_y_la_excelencia_turística_Pólizas" dataDxfId="1749"/>
  </tableColumns>
  <tableStyleInfo name="TableStyleLight2" showFirstColumn="0" showLastColumn="0" showRowStripes="1" showColumnStripes="0"/>
</table>
</file>

<file path=xl/tables/table7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0" xr:uid="{FA1351D5-C466-4537-9242-BB51A6FBD611}" name="Tabla780" displayName="Tabla780" ref="AA699:AA700" totalsRowShown="0" headerRowBorderDxfId="1747" tableBorderDxfId="1748" totalsRowBorderDxfId="1746">
  <autoFilter ref="AA699:AA700" xr:uid="{FA1351D5-C466-4537-9242-BB51A6FBD611}"/>
  <tableColumns count="1">
    <tableColumn id="1" xr3:uid="{9BBBA76D-3E04-4A39-A921-754E1FF256AA}" name="Tipo_1.5.F_Gestión_para_la_seguridad_turística_y_la_prevención_y_mitigación_de_riesgos_de_los_destinos_Pólizas" dataDxfId="1745"/>
  </tableColumns>
  <tableStyleInfo name="TableStyleLight2" showFirstColumn="0" showLastColumn="0" showRowStripes="1" showColumnStripes="0"/>
</table>
</file>

<file path=xl/tables/table7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1" xr:uid="{DA603E30-3079-40F1-8A41-816B06D4BE16}" name="Tabla781" displayName="Tabla781" ref="AB699:AB700" totalsRowShown="0" headerRowBorderDxfId="1743" tableBorderDxfId="1744" totalsRowBorderDxfId="1742">
  <autoFilter ref="AB699:AB700" xr:uid="{DA603E30-3079-40F1-8A41-816B06D4BE16}"/>
  <tableColumns count="1">
    <tableColumn id="1" xr3:uid="{24BD05CC-B62C-4AD0-8A76-D099150429D7}" name="Tipo_1.6.A_Estudios_técnicos_para_la_innovación_y_transformación_digital_del_sector_Pólizas" dataDxfId="1741"/>
  </tableColumns>
  <tableStyleInfo name="TableStyleLight2" showFirstColumn="0" showLastColumn="0" showRowStripes="1" showColumnStripes="0"/>
</table>
</file>

<file path=xl/tables/table7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2" xr:uid="{CF13F835-AA98-429F-846A-9512AC239288}" name="Tabla782" displayName="Tabla782" ref="AC699:AC700" totalsRowShown="0" headerRowBorderDxfId="1739" tableBorderDxfId="1740" totalsRowBorderDxfId="1738">
  <autoFilter ref="AC699:AC700" xr:uid="{CF13F835-AA98-429F-846A-9512AC239288}"/>
  <tableColumns count="1">
    <tableColumn id="1" xr3:uid="{07C76C12-DC1F-475B-BDCC-08784EDD27EE}" name="Tipo_1.6.B_Estrategias_para_mejorar_la_eficiencia_y_el_valor_agregado_de_la_gestión_operación_y_desarrollo_de_actividades_dentro_de_la_cadena_de_valor_del_sector_turismo_Pólizas" dataDxfId="1737"/>
  </tableColumns>
  <tableStyleInfo name="TableStyleLight2" showFirstColumn="0" showLastColumn="0" showRowStripes="1" showColumnStripes="0"/>
</table>
</file>

<file path=xl/tables/table7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3" xr:uid="{0D98BE94-1BA1-4CCD-98A1-0D39E76AC2AF}" name="Tabla783" displayName="Tabla783" ref="AD699:AD700" totalsRowShown="0" headerRowBorderDxfId="1735" tableBorderDxfId="1736" totalsRowBorderDxfId="1734">
  <autoFilter ref="AD699:AD700" xr:uid="{0D98BE94-1BA1-4CCD-98A1-0D39E76AC2AF}"/>
  <tableColumns count="1">
    <tableColumn id="1" xr3:uid="{E442CA86-051A-4DA7-B3E3-0AFA257B72B7}" name="Tipo_1.7.A_Evaluación_de_resultados_o_de_impacto_de_políticas_planes_programas_y_proyectos_en_el_sector_turismo_Pólizas" dataDxfId="1733"/>
  </tableColumns>
  <tableStyleInfo name="TableStyleLight2" showFirstColumn="0" showLastColumn="0" showRowStripes="1" showColumnStripes="0"/>
</table>
</file>

<file path=xl/tables/table7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4" xr:uid="{9EF5B349-D65A-4CE2-8C81-1738D962D8CC}" name="Tabla784" displayName="Tabla784" ref="AE699:AE700" totalsRowShown="0" headerRowBorderDxfId="1731" tableBorderDxfId="1732" totalsRowBorderDxfId="1730">
  <autoFilter ref="AE699:AE700" xr:uid="{9EF5B349-D65A-4CE2-8C81-1738D962D8CC}"/>
  <tableColumns count="1">
    <tableColumn id="1" xr3:uid="{8710D7D0-933D-459C-8555-BEF36059E7F4}" name="Tipo_2.1.A_Elaboración_de_estudios_de_prefactibilidad_o_factibilidad_Pólizas" dataDxfId="1729"/>
  </tableColumns>
  <tableStyleInfo name="TableStyleLight2" showFirstColumn="0" showLastColumn="0" showRowStripes="1" showColumnStripes="0"/>
</table>
</file>

<file path=xl/tables/table7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5" xr:uid="{EEC20D5E-32F6-4F3F-A57F-286FEAA96CE6}" name="Tabla785" displayName="Tabla785" ref="AF699:AF700" totalsRowShown="0" headerRowBorderDxfId="1727" tableBorderDxfId="1728" totalsRowBorderDxfId="1726">
  <autoFilter ref="AF699:AF700" xr:uid="{EEC20D5E-32F6-4F3F-A57F-286FEAA96CE6}"/>
  <tableColumns count="1">
    <tableColumn id="1" xr3:uid="{7132F382-D60F-43E6-B3BD-3976E5DB4BB0}" name="Tipo_2.2.A_Elaboración_de_estudios_o_diseños_de_infraestructura_turística_Pólizas" dataDxfId="1725"/>
  </tableColumns>
  <tableStyleInfo name="TableStyleLight2" showFirstColumn="0" showLastColumn="0" showRowStripes="1" showColumnStripes="0"/>
</table>
</file>

<file path=xl/tables/table7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6" xr:uid="{D68CD955-4C67-4AF6-81F2-9ED14B43A077}" name="Tabla786" displayName="Tabla786" ref="AG699:AG700" totalsRowShown="0" headerRowBorderDxfId="1723" tableBorderDxfId="1724" totalsRowBorderDxfId="1722">
  <autoFilter ref="AG699:AG700" xr:uid="{D68CD955-4C67-4AF6-81F2-9ED14B43A077}"/>
  <tableColumns count="1">
    <tableColumn id="1" xr3:uid="{EC756B1A-1260-4B04-B507-B72673F0A8A4}" name="Tipo_2.3.A_Malecones_construidos_y_o_rehabilitados_Pólizas" dataDxfId="1721"/>
  </tableColumns>
  <tableStyleInfo name="TableStyleLight2" showFirstColumn="0" showLastColumn="0" showRowStripes="1" showColumnStripes="0"/>
</table>
</file>

<file path=xl/tables/table7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7" xr:uid="{F5FE3EFC-1CF4-4E29-B1D5-BDDA76A7C46A}" name="Tabla787" displayName="Tabla787" ref="AH699:AH700" totalsRowShown="0" headerRowBorderDxfId="1719" tableBorderDxfId="1720" totalsRowBorderDxfId="1718">
  <autoFilter ref="AH699:AH700" xr:uid="{F5FE3EFC-1CF4-4E29-B1D5-BDDA76A7C46A}"/>
  <tableColumns count="1">
    <tableColumn id="1" xr3:uid="{CAFFDEF9-5736-4358-848C-8A06ABC4B3F2}" name="Tipo_2.3.B_Muelles_o_embarcaderos_construidos_y_o_rehabilitados_Pólizas" dataDxfId="1717"/>
  </tableColumns>
  <tableStyleInfo name="TableStyleLight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5C3CD8E-9527-46BA-ABFA-EC886C31FF36}" name="Tabla_Entidad_Territorial_Categoría_2.5_Ejecución_de_reparaciones_locativas_y_embellecimiento_de_fachadas" displayName="Tabla_Entidad_Territorial_Categoría_2.5_Ejecución_de_reparaciones_locativas_y_embellecimiento_de_fachadas" ref="F314:F315" totalsRowShown="0" headerRowDxfId="4323" dataDxfId="4322">
  <autoFilter ref="F314:F315" xr:uid="{75C3CD8E-9527-46BA-ABFA-EC886C31FF36}"/>
  <tableColumns count="1">
    <tableColumn id="1" xr3:uid="{7362528E-ED72-4625-91D7-3D986555B374}" name="Entidad_Territorial_Categoría_2.5_Ejecución_de_reparaciones_locativas_y_embellecimiento_de_fachadas" dataDxfId="4321"/>
  </tableColumns>
  <tableStyleInfo name="TableStyleLight2" showFirstColumn="0" showLastColumn="0" showRowStripes="1" showColumnStripes="0"/>
</table>
</file>

<file path=xl/tables/table7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8" xr:uid="{5B1AE7A0-ACE1-4F8F-BBB2-9BD1980F23D4}" name="Tabla788" displayName="Tabla788" ref="AI699:AI700" totalsRowShown="0" headerRowBorderDxfId="1715" tableBorderDxfId="1716" totalsRowBorderDxfId="1714">
  <autoFilter ref="AI699:AI700" xr:uid="{5B1AE7A0-ACE1-4F8F-BBB2-9BD1980F23D4}"/>
  <tableColumns count="1">
    <tableColumn id="1" xr3:uid="{EE0CBF0B-0F3E-47DF-A19C-4D465470142B}" name="Tipo_2.3.C_Centros_gastronómicos_y_artesanales_construidos_y_o_rehabilitados_Pólizas" dataDxfId="1713"/>
  </tableColumns>
  <tableStyleInfo name="TableStyleLight2" showFirstColumn="0" showLastColumn="0" showRowStripes="1" showColumnStripes="0"/>
</table>
</file>

<file path=xl/tables/table7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9" xr:uid="{6186FE50-1838-4BFB-A188-5C517676E932}" name="Tabla789" displayName="Tabla789" ref="AJ699:AJ700" totalsRowShown="0" headerRowBorderDxfId="1711" tableBorderDxfId="1712" totalsRowBorderDxfId="1710">
  <autoFilter ref="AJ699:AJ700" xr:uid="{6186FE50-1838-4BFB-A188-5C517676E932}"/>
  <tableColumns count="1">
    <tableColumn id="1" xr3:uid="{954943F5-A765-406E-9FB6-310FBE67244C}" name="Tipo_2.3.D_Plazas_construidas_y_o_rehabilitadas_Pólizas" dataDxfId="1709"/>
  </tableColumns>
  <tableStyleInfo name="TableStyleLight2" showFirstColumn="0" showLastColumn="0" showRowStripes="1" showColumnStripes="0"/>
</table>
</file>

<file path=xl/tables/table7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0" xr:uid="{CDA2644A-907F-4AE3-899C-71FF4FD64022}" name="Tabla790" displayName="Tabla790" ref="AK699:AK700" totalsRowShown="0" headerRowBorderDxfId="1707" tableBorderDxfId="1708" totalsRowBorderDxfId="1706">
  <autoFilter ref="AK699:AK700" xr:uid="{CDA2644A-907F-4AE3-899C-71FF4FD64022}"/>
  <tableColumns count="1">
    <tableColumn id="1" xr3:uid="{8849043F-4B7E-4F5F-8BB1-478665659583}" name="Tipo_2.3.E_Parques_construidos_y_o_rehabilitados_Pólizas" dataDxfId="1705"/>
  </tableColumns>
  <tableStyleInfo name="TableStyleLight2" showFirstColumn="0" showLastColumn="0" showRowStripes="1" showColumnStripes="0"/>
</table>
</file>

<file path=xl/tables/table7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2" xr:uid="{0D48EED2-B05A-4DC8-B11D-65B3982EAD63}" name="Tabla792" displayName="Tabla792" ref="AL699:AL700" totalsRowShown="0" headerRowBorderDxfId="1703" tableBorderDxfId="1704" totalsRowBorderDxfId="1702">
  <autoFilter ref="AL699:AL700" xr:uid="{0D48EED2-B05A-4DC8-B11D-65B3982EAD63}"/>
  <tableColumns count="1">
    <tableColumn id="1" xr3:uid="{515B0071-FED2-48BB-B0A5-2D7AF6BFCFC2}" name="Tipo_2.3.F_Parques_lineales_o_bulevares_construidos_y_o_rehabilitados_Pólizas" dataDxfId="1701"/>
  </tableColumns>
  <tableStyleInfo name="TableStyleLight2" showFirstColumn="0" showLastColumn="0" showRowStripes="1" showColumnStripes="0"/>
</table>
</file>

<file path=xl/tables/table7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3" xr:uid="{1C516DA7-81BF-485E-9C24-D45C3554E6F2}" name="Tabla793" displayName="Tabla793" ref="AM699:AM700" totalsRowShown="0" headerRowBorderDxfId="1699" tableBorderDxfId="1700" totalsRowBorderDxfId="1698">
  <autoFilter ref="AM699:AM700" xr:uid="{1C516DA7-81BF-485E-9C24-D45C3554E6F2}"/>
  <tableColumns count="1">
    <tableColumn id="1" xr3:uid="{4363F3CF-D07C-4D6E-9716-FB9E1D4A73BA}" name="Tipo_2.3.G_Senderos_construidos_y_o_rehabilitados_Pólizas" dataDxfId="1697"/>
  </tableColumns>
  <tableStyleInfo name="TableStyleLight2" showFirstColumn="0" showLastColumn="0" showRowStripes="1" showColumnStripes="0"/>
</table>
</file>

<file path=xl/tables/table7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4" xr:uid="{25EDC8B8-4F03-446D-B158-A42B2463E8E2}" name="Tabla794" displayName="Tabla794" ref="AN699:AN700" totalsRowShown="0" headerRowBorderDxfId="1695" tableBorderDxfId="1696" totalsRowBorderDxfId="1694">
  <autoFilter ref="AN699:AN700" xr:uid="{25EDC8B8-4F03-446D-B158-A42B2463E8E2}"/>
  <tableColumns count="1">
    <tableColumn id="1" xr3:uid="{559690F8-D377-4D5D-BE0D-EEDA11BC9FC7}" name="Tipo_2.3.H_Ecoparques_turísticos_construidos_y_o_rehabilitados_Pólizas" dataDxfId="1693"/>
  </tableColumns>
  <tableStyleInfo name="TableStyleLight2" showFirstColumn="0" showLastColumn="0" showRowStripes="1" showColumnStripes="0"/>
</table>
</file>

<file path=xl/tables/table7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5" xr:uid="{D5AEA782-B200-47BA-A39C-591F31F985BF}" name="Tabla795" displayName="Tabla795" ref="AO699:AO700" totalsRowShown="0" headerRowBorderDxfId="1691" tableBorderDxfId="1692" totalsRowBorderDxfId="1690">
  <autoFilter ref="AO699:AO700" xr:uid="{D5AEA782-B200-47BA-A39C-591F31F985BF}"/>
  <tableColumns count="1">
    <tableColumn id="1" xr3:uid="{6793ECF3-ECAF-417A-ACE5-FBBFC71C64B0}" name="Tipo_2.3.I_Centro_de_convenciones_construidos_y_o_rehabilitados_Pólizas" dataDxfId="1689"/>
  </tableColumns>
  <tableStyleInfo name="TableStyleLight2" showFirstColumn="0" showLastColumn="0" showRowStripes="1" showColumnStripes="0"/>
</table>
</file>

<file path=xl/tables/table7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6" xr:uid="{47327DA2-A268-4678-98DE-CCCB091AF90A}" name="Tabla796" displayName="Tabla796" ref="AP699:AP700" totalsRowShown="0" headerRowBorderDxfId="1687" tableBorderDxfId="1688" totalsRowBorderDxfId="1686">
  <autoFilter ref="AP699:AP700" xr:uid="{47327DA2-A268-4678-98DE-CCCB091AF90A}"/>
  <tableColumns count="1">
    <tableColumn id="1" xr3:uid="{64237249-74A6-42CD-8974-7A64552DA9AB}" name="Tipo_2.3.J_Señalización_turística_Pólizas" dataDxfId="1685"/>
  </tableColumns>
  <tableStyleInfo name="TableStyleLight2" showFirstColumn="0" showLastColumn="0" showRowStripes="1" showColumnStripes="0"/>
</table>
</file>

<file path=xl/tables/table7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7" xr:uid="{728361A3-D829-4E09-8354-41D2EA20AB08}" name="Tabla797" displayName="Tabla797" ref="AQ699:AQ700" totalsRowShown="0" headerRowBorderDxfId="1683" tableBorderDxfId="1684" totalsRowBorderDxfId="1682">
  <autoFilter ref="AQ699:AQ700" xr:uid="{728361A3-D829-4E09-8354-41D2EA20AB08}"/>
  <tableColumns count="1">
    <tableColumn id="1" xr3:uid="{5A1E2C88-1C66-4C55-A28B-9762B461DC0D}" name="Tipo_2.3.K_Miradores_turísticos_construidos_y_o_rehabilitados_Pólizas" dataDxfId="1681"/>
  </tableColumns>
  <tableStyleInfo name="TableStyleLight2" showFirstColumn="0" showLastColumn="0" showRowStripes="1" showColumnStripes="0"/>
</table>
</file>

<file path=xl/tables/table7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8" xr:uid="{0C5B07A6-A325-4B78-A114-FC6DA407F2DE}" name="Tabla798" displayName="Tabla798" ref="AR699:AR700" totalsRowShown="0" headerRowBorderDxfId="1679" tableBorderDxfId="1680" totalsRowBorderDxfId="1678">
  <autoFilter ref="AR699:AR700" xr:uid="{0C5B07A6-A325-4B78-A114-FC6DA407F2DE}"/>
  <tableColumns count="1">
    <tableColumn id="1" xr3:uid="{0E1E448A-6C01-4977-AC7D-5537975B532A}" name="Tipo_2.3.L_Otros_Pólizas" dataDxfId="1677"/>
  </tableColumns>
  <tableStyleInfo name="TableStyleLight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540F100-0AD2-4A3D-808D-DEFBB446472F}" name="Tabla_Entidad_Territorial_Categoría_2.6_Estímulos_para_la_implementación_de_soluciones_sostenibles_para_la_planta_turística" displayName="Tabla_Entidad_Territorial_Categoría_2.6_Estímulos_para_la_implementación_de_soluciones_sostenibles_para_la_planta_turística" ref="F320:F321" totalsRowShown="0" headerRowDxfId="4320" dataDxfId="4319">
  <autoFilter ref="F320:F321" xr:uid="{2540F100-0AD2-4A3D-808D-DEFBB446472F}"/>
  <tableColumns count="1">
    <tableColumn id="1" xr3:uid="{8C4CC82E-627D-477B-B9E2-91AD00CE9163}" name="Entidad_Territorial_Categoría_2.6_Estímulos_para_la_implementación_de_soluciones_sostenibles_para_la_planta_turística" dataDxfId="4318"/>
  </tableColumns>
  <tableStyleInfo name="TableStyleLight2" showFirstColumn="0" showLastColumn="0" showRowStripes="1" showColumnStripes="0"/>
</table>
</file>

<file path=xl/tables/table7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9" xr:uid="{17BB7ED0-DC27-4535-AE42-5E10549B2C69}" name="Tabla799" displayName="Tabla799" ref="AS699:AS700" totalsRowShown="0" headerRowBorderDxfId="1675" tableBorderDxfId="1676" totalsRowBorderDxfId="1674">
  <autoFilter ref="AS699:AS700" xr:uid="{17BB7ED0-DC27-4535-AE42-5E10549B2C69}"/>
  <tableColumns count="1">
    <tableColumn id="1" xr3:uid="{7730C608-10C8-4AE8-9753-488A26500A93}" name="Tipo_Los_mismos_tipos_de_proyecto_aplicables_a_las_categorías_2.1_2.2_y_2.3_únicamente_para_MinCIT_Pólizas" dataDxfId="1673"/>
  </tableColumns>
  <tableStyleInfo name="TableStyleLight2" showFirstColumn="0" showLastColumn="0" showRowStripes="1" showColumnStripes="0"/>
</table>
</file>

<file path=xl/tables/table7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0" xr:uid="{FEF76595-3124-494D-9AB3-88B79D3B7F55}" name="Tabla800" displayName="Tabla800" ref="AT699:AT700" totalsRowShown="0" headerRowBorderDxfId="1671" tableBorderDxfId="1672" totalsRowBorderDxfId="1670">
  <autoFilter ref="AT699:AT700" xr:uid="{FEF76595-3124-494D-9AB3-88B79D3B7F55}"/>
  <tableColumns count="1">
    <tableColumn id="1" xr3:uid="{0C89F207-9C0B-45A9-8C7A-57BEF44BA4CC}" name="Tipo_2.5.A_Desarrollo_de_reparaciones_locativas_Pólizas" dataDxfId="1669"/>
  </tableColumns>
  <tableStyleInfo name="TableStyleLight2" showFirstColumn="0" showLastColumn="0" showRowStripes="1" showColumnStripes="0"/>
</table>
</file>

<file path=xl/tables/table7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1" xr:uid="{4553D972-98FD-4931-8E6F-F9B35ABF6FAD}" name="Tabla801" displayName="Tabla801" ref="AU699:AU700" totalsRowShown="0" headerRowBorderDxfId="1667" tableBorderDxfId="1668" totalsRowBorderDxfId="1666">
  <autoFilter ref="AU699:AU700" xr:uid="{4553D972-98FD-4931-8E6F-F9B35ABF6FAD}"/>
  <tableColumns count="1">
    <tableColumn id="1" xr3:uid="{F8A65C65-C3D7-45DE-A62E-B2907E2B7A39}" name="Tipo_2.6.A_Estímulos_para_la_implementación_de_soluciones_para_la_planta_turística_pública_o_privada_Pólizas" dataDxfId="1665"/>
  </tableColumns>
  <tableStyleInfo name="TableStyleLight2" showFirstColumn="0" showLastColumn="0" showRowStripes="1" showColumnStripes="0"/>
</table>
</file>

<file path=xl/tables/table7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2" xr:uid="{0A109F17-1D47-41F8-AB81-5CCDD4B80D99}" name="Tabla802" displayName="Tabla802" ref="AV699:AV700" totalsRowShown="0" headerRowBorderDxfId="1663" tableBorderDxfId="1664" totalsRowBorderDxfId="1662">
  <autoFilter ref="AV699:AV700" xr:uid="{0A109F17-1D47-41F8-AB81-5CCDD4B80D99}"/>
  <tableColumns count="1">
    <tableColumn id="1" xr3:uid="{89B5E012-CABC-40B1-9C7E-C83FC3AB6DF2}" name="Tipo_3.1.A_Estudios_y_encuestas_para_la_identificación_de_tendencias_del_mercado_y_el_desarrollo_del_sector_turístico_Pólizas" dataDxfId="1661"/>
  </tableColumns>
  <tableStyleInfo name="TableStyleLight2" showFirstColumn="0" showLastColumn="0" showRowStripes="1" showColumnStripes="0"/>
</table>
</file>

<file path=xl/tables/table7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3" xr:uid="{3CA61150-A19A-4320-9438-DE41FA113592}" name="Tabla803" displayName="Tabla803" ref="AW699:AW700" totalsRowShown="0" headerRowBorderDxfId="1659" tableBorderDxfId="1660" totalsRowBorderDxfId="1658">
  <autoFilter ref="AW699:AW700" xr:uid="{3CA61150-A19A-4320-9438-DE41FA113592}"/>
  <tableColumns count="1">
    <tableColumn id="1" xr3:uid="{F46C3177-DFA5-49F7-8580-A857ACAA1426}" name="Tipo_3.1.B_Estudios_de_análisis_económicos_y_financieros_de_mercados_en_el_sector_turismo_Pólizas" dataDxfId="1657"/>
  </tableColumns>
  <tableStyleInfo name="TableStyleLight2" showFirstColumn="0" showLastColumn="0" showRowStripes="1" showColumnStripes="0"/>
</table>
</file>

<file path=xl/tables/table7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4" xr:uid="{3412E460-593B-41B3-9275-07CF74734EB9}" name="Tabla804" displayName="Tabla804" ref="AX699:AX700" totalsRowShown="0" headerRowBorderDxfId="1655" tableBorderDxfId="1656" totalsRowBorderDxfId="1654">
  <autoFilter ref="AX699:AX700" xr:uid="{3412E460-593B-41B3-9275-07CF74734EB9}"/>
  <tableColumns count="1">
    <tableColumn id="1" xr3:uid="{508F1A8A-5C7F-4939-B4D8-25A4A227ED69}" name="Tipo_3.1.C_Evaluación_de_conceptos_de_campaña_Pólizas" dataDxfId="1653"/>
  </tableColumns>
  <tableStyleInfo name="TableStyleLight2" showFirstColumn="0" showLastColumn="0" showRowStripes="1" showColumnStripes="0"/>
</table>
</file>

<file path=xl/tables/table7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5" xr:uid="{45A19C37-31F5-4118-918A-9064BD01BDA3}" name="Tabla805" displayName="Tabla805" ref="AY699:AY700" totalsRowShown="0" headerRowBorderDxfId="1651" tableBorderDxfId="1652" totalsRowBorderDxfId="1650">
  <autoFilter ref="AY699:AY700" xr:uid="{45A19C37-31F5-4118-918A-9064BD01BDA3}"/>
  <tableColumns count="1">
    <tableColumn id="1" xr3:uid="{53208C1B-7838-4F11-8930-EB1B63874666}" name="Tipo_3.2.A_Diseño_de_marca_y_o_conceptualización_para_promocionar_atractivos_experiencias_o_destinos_turísticos_Pólizas" dataDxfId="1649"/>
  </tableColumns>
  <tableStyleInfo name="TableStyleLight2" showFirstColumn="0" showLastColumn="0" showRowStripes="1" showColumnStripes="0"/>
</table>
</file>

<file path=xl/tables/table7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6" xr:uid="{D37D105E-26D7-4F1D-95B4-B609C367A1BC}" name="Tabla806" displayName="Tabla806" ref="AZ699:AZ700" totalsRowShown="0" headerRowBorderDxfId="1647" tableBorderDxfId="1648" totalsRowBorderDxfId="1646">
  <autoFilter ref="AZ699:AZ700" xr:uid="{D37D105E-26D7-4F1D-95B4-B609C367A1BC}"/>
  <tableColumns count="1">
    <tableColumn id="1" xr3:uid="{A1BF408A-3DF3-46D4-B869-FE71D337B1B8}" name="Tipo_3.3.A_Organización_de_ferias_y_fiestas_regionales_Pólizas" dataDxfId="1645"/>
  </tableColumns>
  <tableStyleInfo name="TableStyleLight2" showFirstColumn="0" showLastColumn="0" showRowStripes="1" showColumnStripes="0"/>
</table>
</file>

<file path=xl/tables/table7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7" xr:uid="{78DF2FF9-7638-4557-A730-E312238EF5E7}" name="Tabla807" displayName="Tabla807" ref="BA699:BA700" totalsRowShown="0" headerRowBorderDxfId="1643" tableBorderDxfId="1644" totalsRowBorderDxfId="1642">
  <autoFilter ref="BA699:BA700" xr:uid="{78DF2FF9-7638-4557-A730-E312238EF5E7}"/>
  <tableColumns count="1">
    <tableColumn id="1" xr3:uid="{CA7AD85F-4160-4738-BF90-5F4B597567B5}" name="Tipo_3.3.B_Eventos_para_la_promoción_de_atractivos_productos_rutas_experiencias_y_o_destinos_turísticos_Pólizas" dataDxfId="1641"/>
  </tableColumns>
  <tableStyleInfo name="TableStyleLight2" showFirstColumn="0" showLastColumn="0" showRowStripes="1" showColumnStripes="0"/>
</table>
</file>

<file path=xl/tables/table7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8" xr:uid="{C3072C75-4989-4B33-9FFB-9045AF285D7C}" name="Tabla808" displayName="Tabla808" ref="BB699:BB700" totalsRowShown="0" headerRowBorderDxfId="1639" tableBorderDxfId="1640" totalsRowBorderDxfId="1638">
  <autoFilter ref="BB699:BB700" xr:uid="{C3072C75-4989-4B33-9FFB-9045AF285D7C}"/>
  <tableColumns count="1">
    <tableColumn id="1" xr3:uid="{3164367C-A3CD-4D48-9530-C2DD243ED590}" name="Tipo_3.3.C_Participación_en_eventos_Pólizas" dataDxfId="1637"/>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55F10D6-F9AE-4247-8B6B-DE231A688442}" name="Tabla_Bogotá_D.C." displayName="Tabla_Bogotá_D.C." ref="J32:J33" totalsRowShown="0" headerRowDxfId="4530" dataDxfId="4529">
  <autoFilter ref="J32:J33" xr:uid="{555F10D6-F9AE-4247-8B6B-DE231A688442}"/>
  <tableColumns count="1">
    <tableColumn id="1" xr3:uid="{D8F436C4-8B4B-4339-80A5-D162D5F2EA6B}" name="Bogotá_D.C." dataDxfId="4528"/>
  </tableColumns>
  <tableStyleInfo name="TableStyleLight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B1582FA-7142-440C-93ED-B204C5819D49}" name="Tabla_Entidad_Territorial_Categoría_3.1_Investigación_de_mercados_y_análisis_sectorial_en_destinos_turísticos" displayName="Tabla_Entidad_Territorial_Categoría_3.1_Investigación_de_mercados_y_análisis_sectorial_en_destinos_turísticos" ref="F326:F329" totalsRowShown="0" headerRowDxfId="4317" dataDxfId="4316">
  <autoFilter ref="F326:F329" xr:uid="{0B1582FA-7142-440C-93ED-B204C5819D49}"/>
  <tableColumns count="1">
    <tableColumn id="1" xr3:uid="{0520021A-819C-47FE-985B-89A84C03E0CE}" name="Entidad_Territorial_Categoría_3.1_Investigación_de_mercados_y_análisis_sectorial_en_destinos_turísticos" dataDxfId="4315"/>
  </tableColumns>
  <tableStyleInfo name="TableStyleLight2" showFirstColumn="0" showLastColumn="0" showRowStripes="1" showColumnStripes="0"/>
</table>
</file>

<file path=xl/tables/table8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9" xr:uid="{8CE433CE-8D44-44F5-880E-CC92A29C6433}" name="Tabla809" displayName="Tabla809" ref="BC699:BC700" totalsRowShown="0" headerRowBorderDxfId="1635" tableBorderDxfId="1636" totalsRowBorderDxfId="1634">
  <autoFilter ref="BC699:BC700" xr:uid="{8CE433CE-8D44-44F5-880E-CC92A29C6433}"/>
  <tableColumns count="1">
    <tableColumn id="1" xr3:uid="{89988D35-C66A-4338-9A98-A51A934F80FC}" name="Tipo_3.4.A_Estrategias_de_publicidad_ATL_Pólizas" dataDxfId="1633"/>
  </tableColumns>
  <tableStyleInfo name="TableStyleLight2" showFirstColumn="0" showLastColumn="0" showRowStripes="1" showColumnStripes="0"/>
</table>
</file>

<file path=xl/tables/table8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0" xr:uid="{645A3668-64CA-4052-A436-F789F0A44B73}" name="Tabla810" displayName="Tabla810" ref="BD699:BD700" totalsRowShown="0" headerRowBorderDxfId="1631" tableBorderDxfId="1632" totalsRowBorderDxfId="1630">
  <autoFilter ref="BD699:BD700" xr:uid="{645A3668-64CA-4052-A436-F789F0A44B73}"/>
  <tableColumns count="1">
    <tableColumn id="1" xr3:uid="{024E00B4-55C6-4170-919A-D9CF903E20FB}" name="Tipo_3.4.B_Estrategias_de_publicidad_y_promoción_BTL_Pólizas" dataDxfId="1629"/>
  </tableColumns>
  <tableStyleInfo name="TableStyleLight2" showFirstColumn="0" showLastColumn="0" showRowStripes="1" showColumnStripes="0"/>
</table>
</file>

<file path=xl/tables/table8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1" xr:uid="{356FDBAA-AFBF-4C14-BAC4-EEA230E1E1BB}" name="Tabla811" displayName="Tabla811" ref="BE699:BE700" totalsRowShown="0" headerRowBorderDxfId="1627" tableBorderDxfId="1628" totalsRowBorderDxfId="1626">
  <autoFilter ref="BE699:BE700" xr:uid="{356FDBAA-AFBF-4C14-BAC4-EEA230E1E1BB}"/>
  <tableColumns count="1">
    <tableColumn id="1" xr3:uid="{CD6CD3D4-DA9E-4DBF-9C8B-717FB8AB63BA}" name="Tipo_3.4.C_Misiones_comerciales_Pólizas" dataDxfId="1625"/>
  </tableColumns>
  <tableStyleInfo name="TableStyleLight2" showFirstColumn="0" showLastColumn="0" showRowStripes="1" showColumnStripes="0"/>
</table>
</file>

<file path=xl/tables/table8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2" xr:uid="{A1763A1B-8356-443D-8808-B0FC855C243E}" name="Tabla812" displayName="Tabla812" ref="BF699:BF700" totalsRowShown="0" headerRowBorderDxfId="1623" tableBorderDxfId="1624" totalsRowBorderDxfId="1622">
  <autoFilter ref="BF699:BF700" xr:uid="{A1763A1B-8356-443D-8808-B0FC855C243E}"/>
  <tableColumns count="1">
    <tableColumn id="1" xr3:uid="{F4744086-A571-4CD2-808B-6D5CA0FB2F3D}" name="Tipo_3.4.D_Viajes_de_familiarización_Pólizas" dataDxfId="1621"/>
  </tableColumns>
  <tableStyleInfo name="TableStyleLight2" showFirstColumn="0" showLastColumn="0" showRowStripes="1" showColumnStripes="0"/>
</table>
</file>

<file path=xl/tables/table8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3" xr:uid="{5A7251F0-3143-43C8-9A5C-15A38423FE80}" name="Tabla813" displayName="Tabla813" ref="BG699:BG700" totalsRowShown="0" headerRowBorderDxfId="1619" tableBorderDxfId="1620" totalsRowBorderDxfId="1618">
  <autoFilter ref="BG699:BG700" xr:uid="{5A7251F0-3143-43C8-9A5C-15A38423FE80}"/>
  <tableColumns count="1">
    <tableColumn id="1" xr3:uid="{FD404293-6AE7-4D69-9440-D475F9CA9BD5}" name="Tipo_3.4.E_Diseño_y_producción_de_material_promocional_o_POP_Pólizas" dataDxfId="1617"/>
  </tableColumns>
  <tableStyleInfo name="TableStyleLight2" showFirstColumn="0" showLastColumn="0" showRowStripes="1" showColumnStripes="0"/>
</table>
</file>

<file path=xl/tables/table8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4" xr:uid="{A249E63B-2D0D-4F46-9B8F-3A4BFA216BBD}" name="Tabla814" displayName="Tabla814" ref="BH699:BH700" totalsRowShown="0" headerRowBorderDxfId="1615" tableBorderDxfId="1616" totalsRowBorderDxfId="1614">
  <autoFilter ref="BH699:BH700" xr:uid="{A249E63B-2D0D-4F46-9B8F-3A4BFA216BBD}"/>
  <tableColumns count="1">
    <tableColumn id="1" xr3:uid="{9F1985DF-548E-4AE0-B98F-BCF8F3656E5A}" name="Tipo_3.5.A_Participación_en_eventos_internacionales_de_interés_para_Colombia_Pólizas" dataDxfId="1613"/>
  </tableColumns>
  <tableStyleInfo name="TableStyleLight2" showFirstColumn="0" showLastColumn="0" showRowStripes="1" showColumnStripes="0"/>
</table>
</file>

<file path=xl/tables/table8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5" xr:uid="{CFED79C7-95F3-401A-A104-F2C12975A3C7}" name="Tabla815" displayName="Tabla815" ref="BI699:BI700" totalsRowShown="0" headerRowBorderDxfId="1611" tableBorderDxfId="1612" totalsRowBorderDxfId="1610">
  <autoFilter ref="BI699:BI700" xr:uid="{CFED79C7-95F3-401A-A104-F2C12975A3C7}"/>
  <tableColumns count="1">
    <tableColumn id="1" xr3:uid="{F7F85BAC-29F7-439F-8624-527B5330062A}" name="Tipo_3.5.B_Eventos_para_la_promoción_de_atractivos_productos_rutas_experiencias_y_o_destinos_turísticos_Pólizas" dataDxfId="1609"/>
  </tableColumns>
  <tableStyleInfo name="TableStyleLight2" showFirstColumn="0" showLastColumn="0" showRowStripes="1" showColumnStripes="0"/>
</table>
</file>

<file path=xl/tables/table8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6" xr:uid="{1AC5559C-2FC7-4561-B751-393B1B79F478}" name="Tabla816" displayName="Tabla816" ref="BJ699:BJ700" totalsRowShown="0" headerRowBorderDxfId="1607" tableBorderDxfId="1608" totalsRowBorderDxfId="1606">
  <autoFilter ref="BJ699:BJ700" xr:uid="{1AC5559C-2FC7-4561-B751-393B1B79F478}"/>
  <tableColumns count="1">
    <tableColumn id="1" xr3:uid="{317CA83E-9A38-490C-BA5E-AD336950F557}" name="Tipo_3.5.C_Participación_en_eventos_Pólizas" dataDxfId="1605"/>
  </tableColumns>
  <tableStyleInfo name="TableStyleLight2" showFirstColumn="0" showLastColumn="0" showRowStripes="1" showColumnStripes="0"/>
</table>
</file>

<file path=xl/tables/table8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7" xr:uid="{7BD07735-3723-46B3-8F26-8D4486FAB4D6}" name="Tabla817" displayName="Tabla817" ref="BK699:BK700" totalsRowShown="0" headerRowBorderDxfId="1603" tableBorderDxfId="1604" totalsRowBorderDxfId="1602">
  <autoFilter ref="BK699:BK700" xr:uid="{7BD07735-3723-46B3-8F26-8D4486FAB4D6}"/>
  <tableColumns count="1">
    <tableColumn id="1" xr3:uid="{A28355F9-8BB8-47FB-AF9D-B9826EB9A9ED}" name="Tipo_3.5.D_Estrategias_de_publicidad_y_promoción_ATL_Pólizas" dataDxfId="1601"/>
  </tableColumns>
  <tableStyleInfo name="TableStyleLight2" showFirstColumn="0" showLastColumn="0" showRowStripes="1" showColumnStripes="0"/>
</table>
</file>

<file path=xl/tables/table8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8" xr:uid="{E459FDCA-CB8B-443F-8C27-202ACA9FB930}" name="Tabla818" displayName="Tabla818" ref="BL699:BL700" totalsRowShown="0" headerRowBorderDxfId="1599" tableBorderDxfId="1600" totalsRowBorderDxfId="1598">
  <autoFilter ref="BL699:BL700" xr:uid="{E459FDCA-CB8B-443F-8C27-202ACA9FB930}"/>
  <tableColumns count="1">
    <tableColumn id="1" xr3:uid="{EF0A28D9-B51E-4107-B7B5-77272F15E400}" name="Tipo_3.5.E_Estrategias_de_publicidad_y_promoción_BTL_Pólizas" dataDxfId="1597"/>
  </tableColumns>
  <tableStyleInfo name="TableStyleLight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EB79FE4-6EEB-47F0-B65F-829916152661}" name="Tabla_Entidad_Territorial_Categoría_3.2_Diseño_de_marca_o_conceptualización_de_estrategias_promocionales" displayName="Tabla_Entidad_Territorial_Categoría_3.2_Diseño_de_marca_o_conceptualización_de_estrategias_promocionales" ref="F334:F335" totalsRowShown="0" headerRowDxfId="4314" dataDxfId="4313">
  <autoFilter ref="F334:F335" xr:uid="{4EB79FE4-6EEB-47F0-B65F-829916152661}"/>
  <tableColumns count="1">
    <tableColumn id="1" xr3:uid="{5CE909DA-4124-4A3C-9A5E-BA807747B435}" name="Entidad_Territorial_Categoría_3.2_Diseño_de_marca_o_conceptualización_de_estrategias_promocionales" dataDxfId="4312"/>
  </tableColumns>
  <tableStyleInfo name="TableStyleLight2" showFirstColumn="0" showLastColumn="0" showRowStripes="1" showColumnStripes="0"/>
</table>
</file>

<file path=xl/tables/table8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9" xr:uid="{258FF081-3855-4BCF-BC22-67BB9BB4ED9F}" name="Tabla819" displayName="Tabla819" ref="BM699:BM700" totalsRowShown="0" headerRowBorderDxfId="1595" tableBorderDxfId="1596" totalsRowBorderDxfId="1594">
  <autoFilter ref="BM699:BM700" xr:uid="{258FF081-3855-4BCF-BC22-67BB9BB4ED9F}"/>
  <tableColumns count="1">
    <tableColumn id="1" xr3:uid="{618B1E2E-BB9A-45A3-A645-4BBED56E95F3}" name="Tipo_3.5.F_Viajes_de_familiarización_Pólizas" dataDxfId="1593"/>
  </tableColumns>
  <tableStyleInfo name="TableStyleLight2" showFirstColumn="0" showLastColumn="0" showRowStripes="1" showColumnStripes="0"/>
</table>
</file>

<file path=xl/tables/table8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0" xr:uid="{993A390C-8AF9-4616-82D8-DC6D1D62C3CF}" name="Tabla820" displayName="Tabla820" ref="BN699:BN700" totalsRowShown="0" headerRowBorderDxfId="1591" tableBorderDxfId="1592" totalsRowBorderDxfId="1590">
  <autoFilter ref="BN699:BN700" xr:uid="{993A390C-8AF9-4616-82D8-DC6D1D62C3CF}"/>
  <tableColumns count="1">
    <tableColumn id="1" xr3:uid="{D797CF0D-CCC2-48C7-9CBE-90BB10C36D1A}" name="Tipo_3.5.G_Ruedas_de_negocio_misiones_comerciales_y_workshops_para_la_promoción_turística_Pólizas" dataDxfId="1589"/>
  </tableColumns>
  <tableStyleInfo name="TableStyleLight2" showFirstColumn="0" showLastColumn="0" showRowStripes="1" showColumnStripes="0"/>
</table>
</file>

<file path=xl/tables/table8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1" xr:uid="{A564DD2D-7A40-4A32-85CB-0DFFF229973D}" name="Tabla821" displayName="Tabla821" ref="BO699:BO700" totalsRowShown="0" headerRowBorderDxfId="1587" tableBorderDxfId="1588" totalsRowBorderDxfId="1586">
  <autoFilter ref="BO699:BO700" xr:uid="{A564DD2D-7A40-4A32-85CB-0DFFF229973D}"/>
  <tableColumns count="1">
    <tableColumn id="1" xr3:uid="{C9898475-76C1-407F-9865-6B3F42EFFCC3}" name="Tipo_3.5.H_Producción_de_material_promocional_o_POP_Pólizas" dataDxfId="1585"/>
  </tableColumns>
  <tableStyleInfo name="TableStyleLight2" showFirstColumn="0" showLastColumn="0" showRowStripes="1" showColumnStripes="0"/>
</table>
</file>

<file path=xl/tables/table8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2" xr:uid="{3AE5C459-354D-4B77-A2B5-BCC442493460}" name="Tabla822" displayName="Tabla822" ref="BP699:BP700" totalsRowShown="0" headerRowBorderDxfId="1583" tableBorderDxfId="1584" totalsRowBorderDxfId="1582">
  <autoFilter ref="BP699:BP700" xr:uid="{3AE5C459-354D-4B77-A2B5-BCC442493460}"/>
  <tableColumns count="1">
    <tableColumn id="1" xr3:uid="{821A65FC-3048-4AA6-B305-52BE3F4BB698}" name="Tipo_4.1.A_Estrategia_Nacional_de_Prevención_de_la_Explotación_Sexual_Comercial_de_Niñas_Niños_y_Adolescentes_ESCNNA_Pólizas" dataDxfId="1581"/>
  </tableColumns>
  <tableStyleInfo name="TableStyleLight2" showFirstColumn="0" showLastColumn="0" showRowStripes="1" showColumnStripes="0"/>
</table>
</file>

<file path=xl/tables/table8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3" xr:uid="{B3E143BE-A8A9-4437-A8B6-DB70A29D7113}" name="Tabla823" displayName="Tabla823" ref="BQ699:BQ700" totalsRowShown="0" headerRowBorderDxfId="1579" tableBorderDxfId="1580" totalsRowBorderDxfId="1578">
  <autoFilter ref="BQ699:BQ700" xr:uid="{B3E143BE-A8A9-4437-A8B6-DB70A29D7113}"/>
  <tableColumns count="1">
    <tableColumn id="1" xr3:uid="{91868D58-3F79-459E-A47C-D44C1A6F9ED6}" name="Tipo_4.1.B_Estrategias_para_la_prevención_de_la_trata_de_personas_en_Colombia_Pólizas" dataDxfId="1577"/>
  </tableColumns>
  <tableStyleInfo name="TableStyleLight2" showFirstColumn="0" showLastColumn="0" showRowStripes="1" showColumnStripes="0"/>
</table>
</file>

<file path=xl/tables/table8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4" xr:uid="{26C64684-3BD5-4B21-B090-C39DEA37CFDA}" name="Tabla824" displayName="Tabla824" ref="BR699:BR700" totalsRowShown="0" headerRowBorderDxfId="1575" tableBorderDxfId="1576" totalsRowBorderDxfId="1574">
  <autoFilter ref="BR699:BR700" xr:uid="{26C64684-3BD5-4B21-B090-C39DEA37CFDA}"/>
  <tableColumns count="1">
    <tableColumn id="1" xr3:uid="{A34FDA9C-6409-4A64-872B-1343EDC8AC48}" name="Tipo_4.1.C_Prevención_del_consumo_de_sustancias_psicoactivas_y_el_microtráfico_en_las_zonas_de_desarrollo_turístico_Pólizas" dataDxfId="1573"/>
  </tableColumns>
  <tableStyleInfo name="TableStyleLight2" showFirstColumn="0" showLastColumn="0" showRowStripes="1" showColumnStripes="0"/>
</table>
</file>

<file path=xl/tables/table8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5" xr:uid="{574BD449-3B49-4ED1-9FC6-5E29F738FF0C}" name="Tabla825" displayName="Tabla825" ref="BS699:BS700" totalsRowShown="0" headerRowBorderDxfId="1571" tableBorderDxfId="1572" totalsRowBorderDxfId="1570">
  <autoFilter ref="BS699:BS700" xr:uid="{574BD449-3B49-4ED1-9FC6-5E29F738FF0C}"/>
  <tableColumns count="1">
    <tableColumn id="1" xr3:uid="{6A14ED79-73E4-4D87-84E2-E40052D207EA}" name="Tipo_4.1.D_Proyectos_relacionados_con_la_implementación_de_programas_de_seguridad_turística_y_la_protección_de_los_derechos_y_deberes_de_los_turistas_y_prestadores_de_servicios_turísticos_Pólizas" dataDxfId="1569"/>
  </tableColumns>
  <tableStyleInfo name="TableStyleLight2" showFirstColumn="0" showLastColumn="0" showRowStripes="1" showColumnStripes="0"/>
</table>
</file>

<file path=xl/tables/table8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6" xr:uid="{0B8B2FA7-7617-462B-8624-2C86EA4206D0}" name="Tabla826" displayName="Tabla826" ref="BT699:BT700" totalsRowShown="0" headerRowBorderDxfId="1567" tableBorderDxfId="1568" totalsRowBorderDxfId="1566">
  <autoFilter ref="BT699:BT700" xr:uid="{0B8B2FA7-7617-462B-8624-2C86EA4206D0}"/>
  <tableColumns count="1">
    <tableColumn id="1" xr3:uid="{535A85D1-1450-4289-A90D-5E08D9513996}" name="Tipo_4.1.E_Estrategias_que_promuevan_el_turismo_sostenible_Pólizas" dataDxfId="1565"/>
  </tableColumns>
  <tableStyleInfo name="TableStyleLight2" showFirstColumn="0" showLastColumn="0" showRowStripes="1" showColumnStripes="0"/>
</table>
</file>

<file path=xl/tables/table8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7" xr:uid="{4575800D-7853-4B9E-87D5-C0F6E73D9DE3}" name="Tabla827" displayName="Tabla827" ref="BU699:BU700" totalsRowShown="0" headerRowBorderDxfId="1563" tableBorderDxfId="1564" totalsRowBorderDxfId="1562">
  <autoFilter ref="BU699:BU700" xr:uid="{4575800D-7853-4B9E-87D5-C0F6E73D9DE3}"/>
  <tableColumns count="1">
    <tableColumn id="1" xr3:uid="{8A48B9DB-8E20-43DA-8451-4CA438CC8423}" name="Tipo_4.1.F_Protección_del_bienestar_animal_Pólizas" dataDxfId="1561"/>
  </tableColumns>
  <tableStyleInfo name="TableStyleLight2" showFirstColumn="0" showLastColumn="0" showRowStripes="1" showColumnStripes="0"/>
</table>
</file>

<file path=xl/tables/table8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8" xr:uid="{7F665649-7276-4028-B909-145332185542}" name="Tabla828" displayName="Tabla828" ref="BV699:BV700" totalsRowShown="0" headerRowBorderDxfId="1559" tableBorderDxfId="1560" totalsRowBorderDxfId="1558">
  <autoFilter ref="BV699:BV700" xr:uid="{7F665649-7276-4028-B909-145332185542}"/>
  <tableColumns count="1">
    <tableColumn id="1" xr3:uid="{684B1A74-2502-40EF-B774-FB6AED6BB8C4}" name="Tipo_4.1.G_Prevención_del_tráfico_de_flora_y_fauna_Pólizas" dataDxfId="1557"/>
  </tableColumns>
  <tableStyleInfo name="TableStyleLight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5E889B0-D4F6-421C-B8D4-205DE38BCE6A}" name="Tabla_Entidad_Territorial_Categoría_3.3_Organización_y_participación_en_eventos_turísticos_o_promocionales_nacionales_y_regionales" displayName="Tabla_Entidad_Territorial_Categoría_3.3_Organización_y_participación_en_eventos_turísticos_o_promocionales_nacionales_y_regionales" ref="F340:F343" totalsRowShown="0" headerRowDxfId="4311" dataDxfId="4310">
  <autoFilter ref="F340:F343" xr:uid="{95E889B0-D4F6-421C-B8D4-205DE38BCE6A}"/>
  <tableColumns count="1">
    <tableColumn id="1" xr3:uid="{7C7469D7-F88F-4ACF-9BD8-990B5C46152D}" name="Entidad_Territorial_Categoría_3.3_Organización_y_participación_en_eventos_turísticos_o_promocionales_nacionales_y_regionales" dataDxfId="4309"/>
  </tableColumns>
  <tableStyleInfo name="TableStyleLight2" showFirstColumn="0" showLastColumn="0" showRowStripes="1" showColumnStripes="0"/>
</table>
</file>

<file path=xl/tables/table8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9" xr:uid="{705DC372-C1E4-48F8-AFF4-844F5F662AFE}" name="Tabla829" displayName="Tabla829" ref="BW699:BW700" totalsRowShown="0" headerRowBorderDxfId="1555" tableBorderDxfId="1556" totalsRowBorderDxfId="1554">
  <autoFilter ref="BW699:BW700" xr:uid="{705DC372-C1E4-48F8-AFF4-844F5F662AFE}"/>
  <tableColumns count="1">
    <tableColumn id="1" xr3:uid="{D1B78680-49D0-4856-B46E-7054E35A1BC8}" name="Tipo_4.1.H_Proyectos_que_promuevan_prácticas_de_comercio_justo_Pólizas" dataDxfId="1553"/>
  </tableColumns>
  <tableStyleInfo name="TableStyleLight2" showFirstColumn="0" showLastColumn="0" showRowStripes="1" showColumnStripes="0"/>
</table>
</file>

<file path=xl/tables/table8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0" xr:uid="{A693D124-C8C6-46E1-A190-6E4116493D25}" name="Tabla830" displayName="Tabla830" ref="BX699:BX700" totalsRowShown="0" headerRowBorderDxfId="1551" tableBorderDxfId="1552" totalsRowBorderDxfId="1550">
  <autoFilter ref="BX699:BX700" xr:uid="{A693D124-C8C6-46E1-A190-6E4116493D25}"/>
  <tableColumns count="1">
    <tableColumn id="1" xr3:uid="{EFE98E18-0617-4A63-B03F-8ED4E9CBE9B1}" name="Tipo_4.1.I_Protección_del_Patrimonio_Cultural_Pólizas" dataDxfId="1549"/>
  </tableColumns>
  <tableStyleInfo name="TableStyleLight2" showFirstColumn="0" showLastColumn="0" showRowStripes="1" showColumnStripes="0"/>
</table>
</file>

<file path=xl/tables/table8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1" xr:uid="{26E95F14-C9DE-449D-A32B-746438029175}" name="Tabla831" displayName="Tabla831" ref="BY699:BY700" totalsRowShown="0" headerRowBorderDxfId="1547" tableBorderDxfId="1548" totalsRowBorderDxfId="1546">
  <autoFilter ref="BY699:BY700" xr:uid="{26E95F14-C9DE-449D-A32B-746438029175}"/>
  <tableColumns count="1">
    <tableColumn id="1" xr3:uid="{172367FD-7FDB-471F-86B5-3024209E0D45}" name="Tipo_4.1.I_Otro_tipo_de_proyectos_que_mitiguen_efectos_negativos_y_promuevan_el_desarrollo_responsable_del_turismo_Pólizas" dataDxfId="1545"/>
  </tableColumns>
  <tableStyleInfo name="TableStyleLight2" showFirstColumn="0" showLastColumn="0" showRowStripes="1" showColumnStripes="0"/>
</table>
</file>

<file path=xl/tables/table8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2" xr:uid="{83C523A1-2E6B-4E7D-9E2F-E66C31FF3A79}" name="Tabla832" displayName="Tabla832" ref="BZ699:BZ700" totalsRowShown="0" headerRowBorderDxfId="1543" tableBorderDxfId="1544" totalsRowBorderDxfId="1542">
  <autoFilter ref="BZ699:BZ700" xr:uid="{83C523A1-2E6B-4E7D-9E2F-E66C31FF3A79}"/>
  <tableColumns count="1">
    <tableColumn id="1" xr3:uid="{8DD7C3B3-265B-4489-9821-EE8A8131D4B5}" name="Tipo_4.2.A__Operación_de_programas_que_faciliten_la_realización_de_actividades_turísticas_a_grupos_poblacionales_específicos_entre_ellos_el_programa_de_Tarjeta_Joven_y_Mi_primer_viaje_Pólizas" dataDxfId="1541"/>
  </tableColumns>
  <tableStyleInfo name="TableStyleLight2" showFirstColumn="0" showLastColumn="0" showRowStripes="1" showColumnStripes="0"/>
</table>
</file>

<file path=xl/tables/table8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3" xr:uid="{F91A5B3B-3B26-40BB-885E-520CB158D1C1}" name="Tabla833" displayName="Tabla833" ref="CA699:CA700" totalsRowShown="0" headerRowBorderDxfId="1539" tableBorderDxfId="1540" totalsRowBorderDxfId="1538">
  <autoFilter ref="CA699:CA700" xr:uid="{F91A5B3B-3B26-40BB-885E-520CB158D1C1}"/>
  <tableColumns count="1">
    <tableColumn id="1" xr3:uid="{55974891-F5ED-4CE0-95BC-8E667747D149}" name="Tipo_4.2.B_Estímulos_para_actores_de_la_economía_popular_relacionados_con_la_cadena_de_valor_del_turismo_Pólizas" dataDxfId="1537"/>
  </tableColumns>
  <tableStyleInfo name="TableStyleLight2" showFirstColumn="0" showLastColumn="0" showRowStripes="1" showColumnStripes="0"/>
</table>
</file>

<file path=xl/tables/table8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4" xr:uid="{39394FDB-CC03-402B-AFA2-2C20B4B3D410}" name="Tabla834" displayName="Tabla834" ref="CB699:CB700" totalsRowShown="0" headerRowBorderDxfId="1535" tableBorderDxfId="1536" totalsRowBorderDxfId="1534">
  <autoFilter ref="CB699:CB700" xr:uid="{39394FDB-CC03-402B-AFA2-2C20B4B3D410}"/>
  <tableColumns count="1">
    <tableColumn id="1" xr3:uid="{DB932188-F4B4-4602-9874-2A84DAE3E5EB}" name="Tipo_4.2.C_Proyectos_orientados_a_la_promoción_del_turismo_accesible_en_destinos_y_atractivos_turísticos_Pólizas" dataDxfId="1533"/>
  </tableColumns>
  <tableStyleInfo name="TableStyleLight2" showFirstColumn="0" showLastColumn="0" showRowStripes="1" showColumnStripes="0"/>
</table>
</file>

<file path=xl/tables/table8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5" xr:uid="{2E770829-F2BA-4782-9EF1-DD39E97CE56F}" name="Tabla835" displayName="Tabla835" ref="CC699:CC700" totalsRowShown="0" headerRowBorderDxfId="1531" tableBorderDxfId="1532" totalsRowBorderDxfId="1530">
  <autoFilter ref="CC699:CC700" xr:uid="{2E770829-F2BA-4782-9EF1-DD39E97CE56F}"/>
  <tableColumns count="1">
    <tableColumn id="1" xr3:uid="{CD0E05F6-B08F-4580-ADB5-340073715916}" name="Tipo_4.2.D_Estrategias_de_promoción_para_el_desarrollo_del_turismo_social_en_Colombia_Pólizas" dataDxfId="1529"/>
  </tableColumns>
  <tableStyleInfo name="TableStyleLight2" showFirstColumn="0" showLastColumn="0" showRowStripes="1" showColumnStripes="0"/>
</table>
</file>

<file path=xl/tables/table8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6" xr:uid="{110E56CA-BBDF-475D-A959-D3F88F65EF52}" name="Tabla836" displayName="Tabla836" ref="CD699:CD700" totalsRowShown="0" headerRowBorderDxfId="1527" tableBorderDxfId="1528" totalsRowBorderDxfId="1526">
  <autoFilter ref="CD699:CD700" xr:uid="{110E56CA-BBDF-475D-A959-D3F88F65EF52}"/>
  <tableColumns count="1">
    <tableColumn id="1" xr3:uid="{2B690EAD-32B4-44D4-8D2F-E857D4BE1F9E}" name="Tipo_5.1.A_Financiación_de_programas_de_mitigación_de_impacto_de_situaciones_de_emergencia_Pólizas" dataDxfId="1525"/>
  </tableColumns>
  <tableStyleInfo name="TableStyleLight2" showFirstColumn="0" showLastColumn="0" showRowStripes="1" showColumnStripes="0"/>
</table>
</file>

<file path=xl/tables/table8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7" xr:uid="{DE5A3A41-82F2-4C39-9628-D2B2792EF3E1}" name="Tabla837" displayName="Tabla837" ref="F703:F704" totalsRowShown="0" headerRowBorderDxfId="1523" tableBorderDxfId="1524" totalsRowBorderDxfId="1522">
  <autoFilter ref="F703:F704" xr:uid="{DE5A3A41-82F2-4C39-9628-D2B2792EF3E1}"/>
  <tableColumns count="1">
    <tableColumn id="1" xr3:uid="{DBE13118-65BF-4AF4-973A-F483BA26F926}" name="Tipo_1.1.A_Levantamiento_o_actualización_de_inventarios_de_atractivos_turísticos_Otros" dataDxfId="1521"/>
  </tableColumns>
  <tableStyleInfo name="TableStyleLight2" showFirstColumn="0" showLastColumn="0" showRowStripes="1" showColumnStripes="0"/>
</table>
</file>

<file path=xl/tables/table8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8" xr:uid="{0003B402-761B-4B47-825D-D802E0F45F47}" name="Tabla838" displayName="Tabla838" ref="G703:G704" totalsRowShown="0" headerRowBorderDxfId="1519" tableBorderDxfId="1520" totalsRowBorderDxfId="1518">
  <autoFilter ref="G703:G704" xr:uid="{0003B402-761B-4B47-825D-D802E0F45F47}"/>
  <tableColumns count="1">
    <tableColumn id="1" xr3:uid="{81563582-B57E-40E2-83A3-1C28E3398670}" name="Tipo_1.1.B_Diseño_de_metodologías_para_la_planificación_y_la_gestión_del_turismo_Otros" dataDxfId="1517"/>
  </tableColumns>
  <tableStyleInfo name="TableStyleLight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2714E39-47ED-4396-AD53-78A3465C7B97}" name="Tabla_Entidad_Territorial_Categoría_3.4_Estrategias_para_la_promoción_de_atractivos_rutas_experiencias_y_o_destinos_a_nivel_nacional_y_regional" displayName="Tabla_Entidad_Territorial_Categoría_3.4_Estrategias_para_la_promoción_de_atractivos_rutas_experiencias_y_o_destinos_a_nivel_nacional_y_regional" ref="F348:F353" totalsRowShown="0" headerRowDxfId="4308" dataDxfId="4307">
  <autoFilter ref="F348:F353" xr:uid="{A2714E39-47ED-4396-AD53-78A3465C7B97}"/>
  <tableColumns count="1">
    <tableColumn id="1" xr3:uid="{87E5FE9C-8AE0-4509-9D90-720B1D7BFCEE}" name="Entidad_Territorial_Categoría_3.4_Estrategias_para_la_promoción_de_atractivos_rutas_experiencias_y_o_destinos_a_nivel_nacional_y_regional" dataDxfId="4306"/>
  </tableColumns>
  <tableStyleInfo name="TableStyleLight2" showFirstColumn="0" showLastColumn="0" showRowStripes="1" showColumnStripes="0"/>
</table>
</file>

<file path=xl/tables/table8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9" xr:uid="{A5E6BDEC-4EC8-4ED1-8E6F-A3F188713E00}" name="Tabla839" displayName="Tabla839" ref="H703:H704" totalsRowShown="0" headerRowBorderDxfId="1515" tableBorderDxfId="1516" totalsRowBorderDxfId="1514">
  <autoFilter ref="H703:H704" xr:uid="{A5E6BDEC-4EC8-4ED1-8E6F-A3F188713E00}"/>
  <tableColumns count="1">
    <tableColumn id="1" xr3:uid="{1FF611AB-E682-4BCC-A03C-C28273372C67}" name="Tipo_1.1.C_Implementación_de_metodologías_para_la_planificación_y_la_gestión_del_turismo_en_los_territorios_del_país_Otros" dataDxfId="1513"/>
  </tableColumns>
  <tableStyleInfo name="TableStyleLight2" showFirstColumn="0" showLastColumn="0" showRowStripes="1" showColumnStripes="0"/>
</table>
</file>

<file path=xl/tables/table8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6AE97437-611B-42BE-8563-CAF636DAB093}" name="Tabla840" displayName="Tabla840" ref="I703:I704" totalsRowShown="0" headerRowBorderDxfId="1511" tableBorderDxfId="1512" totalsRowBorderDxfId="1510">
  <autoFilter ref="I703:I704" xr:uid="{6AE97437-611B-42BE-8563-CAF636DAB093}"/>
  <tableColumns count="1">
    <tableColumn id="1" xr3:uid="{EF0053BF-9B95-4B1B-8689-DABA84DA1505}" name="Tipo_1.1.D_Fortalecimientos_de_los_esquemas_de_gobernanza_territoriales_Otros" dataDxfId="1509"/>
  </tableColumns>
  <tableStyleInfo name="TableStyleLight2" showFirstColumn="0" showLastColumn="0" showRowStripes="1" showColumnStripes="0"/>
</table>
</file>

<file path=xl/tables/table8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1" xr:uid="{FCBB428C-4738-4ECD-9288-7056D416D422}" name="Tabla841" displayName="Tabla841" ref="J703:J704" totalsRowShown="0" headerRowBorderDxfId="1507" tableBorderDxfId="1508" totalsRowBorderDxfId="1506">
  <autoFilter ref="J703:J704" xr:uid="{FCBB428C-4738-4ECD-9288-7056D416D422}"/>
  <tableColumns count="1">
    <tableColumn id="1" xr3:uid="{86F3630B-4AB0-4E6A-8C81-70F20F5B5A5E}" name="Tipo_1.2.A_Análisis_de_oferta_y_demanda_para_el_diseño_de_productos_y_actividades_turísticas_Otros" dataDxfId="1505"/>
  </tableColumns>
  <tableStyleInfo name="TableStyleLight2" showFirstColumn="0" showLastColumn="0" showRowStripes="1" showColumnStripes="0"/>
</table>
</file>

<file path=xl/tables/table8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2" xr:uid="{5A909FFA-1716-4DAD-98BC-7D6C72C820DF}" name="Tabla842" displayName="Tabla842" ref="K703:K704" totalsRowShown="0" headerRowBorderDxfId="1503" tableBorderDxfId="1504" totalsRowBorderDxfId="1502">
  <autoFilter ref="K703:K704" xr:uid="{5A909FFA-1716-4DAD-98BC-7D6C72C820DF}"/>
  <tableColumns count="1">
    <tableColumn id="1" xr3:uid="{9C00A155-3D8A-498F-AA0B-DA46DA798133}" name="Tipo_1.2.B_Diseño_e_implementación_de_productos_turísticos_Otros" dataDxfId="1501"/>
  </tableColumns>
  <tableStyleInfo name="TableStyleLight2" showFirstColumn="0" showLastColumn="0" showRowStripes="1" showColumnStripes="0"/>
</table>
</file>

<file path=xl/tables/table8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3" xr:uid="{E02858E7-F24F-465C-9A9C-70679BBF8A8D}" name="Tabla843" displayName="Tabla843" ref="L703:L704" totalsRowShown="0" headerRowBorderDxfId="1499" tableBorderDxfId="1500" totalsRowBorderDxfId="1498">
  <autoFilter ref="L703:L704" xr:uid="{E02858E7-F24F-465C-9A9C-70679BBF8A8D}"/>
  <tableColumns count="1">
    <tableColumn id="1" xr3:uid="{8336EF46-52D3-4A94-A075-C9F260EFA562}" name="Tipo_1.2.C_Diseño_e_implementación_de_actividades_turísticas_Otros" dataDxfId="1497"/>
  </tableColumns>
  <tableStyleInfo name="TableStyleLight2" showFirstColumn="0" showLastColumn="0" showRowStripes="1" showColumnStripes="0"/>
</table>
</file>

<file path=xl/tables/table8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4" xr:uid="{C429B6C6-ED67-4CC9-ADDB-E9E0FF686C30}" name="Tabla844" displayName="Tabla844" ref="M703:M704" totalsRowShown="0" headerRowBorderDxfId="1495" tableBorderDxfId="1496" totalsRowBorderDxfId="1494">
  <autoFilter ref="M703:M704" xr:uid="{C429B6C6-ED67-4CC9-ADDB-E9E0FF686C30}"/>
  <tableColumns count="1">
    <tableColumn id="1" xr3:uid="{02CEEF3C-D8AB-4FFF-BD02-15F46DEE2367}" name="Tipo_1.3.A_Formación_capacitación_y_sensibilización_en_turismo_Otros" dataDxfId="1493"/>
  </tableColumns>
  <tableStyleInfo name="TableStyleLight2" showFirstColumn="0" showLastColumn="0" showRowStripes="1" showColumnStripes="0"/>
</table>
</file>

<file path=xl/tables/table8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5" xr:uid="{BC21A418-CA79-4233-A6FF-D3A84207A3B2}" name="Tabla845" displayName="Tabla845" ref="N703:N704" totalsRowShown="0" headerRowBorderDxfId="1491" tableBorderDxfId="1492" totalsRowBorderDxfId="1490">
  <autoFilter ref="N703:N704" xr:uid="{BC21A418-CA79-4233-A6FF-D3A84207A3B2}"/>
  <tableColumns count="1">
    <tableColumn id="1" xr3:uid="{AF7BF86D-65F3-496F-A500-465755EAFCF2}" name="Tipo_1.3.B_Estudios_técnicos_para_la_cualificación_del_capital_humano_en_el_sector_turístico_Otros" dataDxfId="1489"/>
  </tableColumns>
  <tableStyleInfo name="TableStyleLight2" showFirstColumn="0" showLastColumn="0" showRowStripes="1" showColumnStripes="0"/>
</table>
</file>

<file path=xl/tables/table8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6" xr:uid="{9C234B42-CC72-4E50-82B2-55E36360D1CF}" name="Tabla846" displayName="Tabla846" ref="O703:O704" totalsRowShown="0" headerRowBorderDxfId="1487" tableBorderDxfId="1488" totalsRowBorderDxfId="1486">
  <autoFilter ref="O703:O704" xr:uid="{9C234B42-CC72-4E50-82B2-55E36360D1CF}"/>
  <tableColumns count="1">
    <tableColumn id="1" xr3:uid="{0C993B71-FE40-4C87-80DD-7F895EFDF009}" name="Tipo_1.3.C_Generación_y_gestión_del_conocimiento_en_turismo_Otros" dataDxfId="1485"/>
  </tableColumns>
  <tableStyleInfo name="TableStyleLight2" showFirstColumn="0" showLastColumn="0" showRowStripes="1" showColumnStripes="0"/>
</table>
</file>

<file path=xl/tables/table8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7" xr:uid="{E434C903-73A1-4AB8-9061-291301BA9A12}" name="Tabla847" displayName="Tabla847" ref="P703:P704" totalsRowShown="0" headerRowBorderDxfId="1483" tableBorderDxfId="1484" totalsRowBorderDxfId="1482">
  <autoFilter ref="P703:P704" xr:uid="{E434C903-73A1-4AB8-9061-291301BA9A12}"/>
  <tableColumns count="1">
    <tableColumn id="1" xr3:uid="{40A23F3F-7CBE-4FC4-997B-1A24445F2F48}" name="Tipo_1.3.D_Realización_de_eventos_académicos_con_temáticas_de_turismo_Otros" dataDxfId="1481"/>
  </tableColumns>
  <tableStyleInfo name="TableStyleLight2" showFirstColumn="0" showLastColumn="0" showRowStripes="1" showColumnStripes="0"/>
</table>
</file>

<file path=xl/tables/table8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8" xr:uid="{5ED717B4-DC66-4050-B9B5-39CDA6A510F5}" name="Tabla848" displayName="Tabla848" ref="Q703:Q704" totalsRowShown="0" headerRowBorderDxfId="1479" tableBorderDxfId="1480" totalsRowBorderDxfId="1478">
  <autoFilter ref="Q703:Q704" xr:uid="{5ED717B4-DC66-4050-B9B5-39CDA6A510F5}"/>
  <tableColumns count="1">
    <tableColumn id="1" xr3:uid="{5A7EF738-75D6-47DB-9F69-1754DD085F27}" name="Tipo_1.3.E_Jornadas_de_intercambio_de_experiencias_y_lecciones_aprendidas_Otros" dataDxfId="1477"/>
  </tableColumns>
  <tableStyleInfo name="TableStyleLight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F39F539-B624-42F1-9ED0-6AFD89ED4007}" name="Tabla_Entidad_Territorial_Categoría_3.5_Estrategias_para_la_promoción_de_atractivos_productos__rutas_experiencias_y_o_destinos_colombianos_a_nivel_internacional" displayName="Tabla_Entidad_Territorial_Categoría_3.5_Estrategias_para_la_promoción_de_atractivos_productos__rutas_experiencias_y_o_destinos_colombianos_a_nivel_internacional" ref="F358:F359" totalsRowShown="0" headerRowDxfId="4305" dataDxfId="4304">
  <autoFilter ref="F358:F359" xr:uid="{5F39F539-B624-42F1-9ED0-6AFD89ED4007}"/>
  <tableColumns count="1">
    <tableColumn id="1" xr3:uid="{E99478BE-2BEB-4C8F-BE71-9096F9054ECD}" name="Entidad_Territorial_Categoría_3.5_Estrategias_para_la_promoción_de_atractivos_productos__rutas_experiencias_y_o_destinos_colombianos_a_nivel_internacional" dataDxfId="4303"/>
  </tableColumns>
  <tableStyleInfo name="TableStyleLight2" showFirstColumn="0" showLastColumn="0" showRowStripes="1" showColumnStripes="0"/>
</table>
</file>

<file path=xl/tables/table8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9" xr:uid="{EA2F8CFE-FAF1-450D-9DF1-BDBB96A5C18F}" name="Tabla849" displayName="Tabla849" ref="R703:R704" totalsRowShown="0" headerRowBorderDxfId="1475" tableBorderDxfId="1476" totalsRowBorderDxfId="1474">
  <autoFilter ref="R703:R704" xr:uid="{EA2F8CFE-FAF1-450D-9DF1-BDBB96A5C18F}"/>
  <tableColumns count="1">
    <tableColumn id="1" xr3:uid="{DA086829-B5B6-4732-8EFE-5EA20930ACD7}" name="Tipo_1.4.A_Acompañamiento_y_apoyo_técnico_y_financiero_para_mejorar_la_productividad_del_sector_turístico_Otros" dataDxfId="1473"/>
  </tableColumns>
  <tableStyleInfo name="TableStyleLight2" showFirstColumn="0" showLastColumn="0" showRowStripes="1" showColumnStripes="0"/>
</table>
</file>

<file path=xl/tables/table8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0" xr:uid="{0A9FF074-C6CC-44B0-AEE1-4360687F9918}" name="Tabla850" displayName="Tabla850" ref="S703:S704" totalsRowShown="0" headerRowBorderDxfId="1471" tableBorderDxfId="1472" totalsRowBorderDxfId="1470">
  <autoFilter ref="S703:S704" xr:uid="{0A9FF074-C6CC-44B0-AEE1-4360687F9918}"/>
  <tableColumns count="1">
    <tableColumn id="1" xr3:uid="{2F52133A-39FA-476C-8550-08C4495BB497}" name="Tipo_1.4.B_Fortalecimiento_de_la_economía_popular_y_comunitaria_del_turismo_Otros" dataDxfId="1469"/>
  </tableColumns>
  <tableStyleInfo name="TableStyleLight2" showFirstColumn="0" showLastColumn="0" showRowStripes="1" showColumnStripes="0"/>
</table>
</file>

<file path=xl/tables/table8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1" xr:uid="{C9813562-1851-4A15-BB9A-B84D0B384880}" name="Tabla851" displayName="Tabla851" ref="T703:T704" totalsRowShown="0" headerRowBorderDxfId="1467" tableBorderDxfId="1468" totalsRowBorderDxfId="1466">
  <autoFilter ref="T703:T704" xr:uid="{C9813562-1851-4A15-BB9A-B84D0B384880}"/>
  <tableColumns count="1">
    <tableColumn id="1" xr3:uid="{47F5960A-F3BD-4226-90CF-10657874286F}" name="Tipo_1.4.C_Encadenamiento_productivo_Otros" dataDxfId="1465"/>
  </tableColumns>
  <tableStyleInfo name="TableStyleLight2" showFirstColumn="0" showLastColumn="0" showRowStripes="1" showColumnStripes="0"/>
</table>
</file>

<file path=xl/tables/table8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2" xr:uid="{7CD4F40B-10C1-4522-822A-4B1E41DA12FF}" name="Tabla852" displayName="Tabla852" ref="U703:U704" totalsRowShown="0" headerRowBorderDxfId="1463" tableBorderDxfId="1464" totalsRowBorderDxfId="1462">
  <autoFilter ref="U703:U704" xr:uid="{7CD4F40B-10C1-4522-822A-4B1E41DA12FF}"/>
  <tableColumns count="1">
    <tableColumn id="1" xr3:uid="{39FC8411-8FEF-4022-8901-3A4EDC049762}" name="Tipo_1.4.D_Esquemas_de_financiamiento_con_tasas_de_interés_reducidas_y_asunción_parcial_del_riesgo_crediticio_Otros" dataDxfId="1461"/>
  </tableColumns>
  <tableStyleInfo name="TableStyleLight2" showFirstColumn="0" showLastColumn="0" showRowStripes="1" showColumnStripes="0"/>
</table>
</file>

<file path=xl/tables/table8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3" xr:uid="{0CA1E567-E18F-4567-873B-A2534F7E755D}" name="Tabla853" displayName="Tabla853" ref="V703:V704" totalsRowShown="0" headerRowBorderDxfId="1459" tableBorderDxfId="1460" totalsRowBorderDxfId="1458">
  <autoFilter ref="V703:V704" xr:uid="{0CA1E567-E18F-4567-873B-A2534F7E755D}"/>
  <tableColumns count="1">
    <tableColumn id="1" xr3:uid="{7D14EFEC-C26D-4D7A-96BC-019453205201}" name="Tipo_1.5.A_Estrategias_para_el_desarrollo_de_soluciones_sostenibles_del_turismo_Otros" dataDxfId="1457"/>
  </tableColumns>
  <tableStyleInfo name="TableStyleLight2" showFirstColumn="0" showLastColumn="0" showRowStripes="1" showColumnStripes="0"/>
</table>
</file>

<file path=xl/tables/table8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4" xr:uid="{7F675ED8-AB9E-43E4-8260-759CB4B3F40C}" name="Tabla854" displayName="Tabla854" ref="W703:W704" totalsRowShown="0" headerRowBorderDxfId="1455" tableBorderDxfId="1456" totalsRowBorderDxfId="1454">
  <autoFilter ref="W703:W704" xr:uid="{7F675ED8-AB9E-43E4-8260-759CB4B3F40C}"/>
  <tableColumns count="1">
    <tableColumn id="1" xr3:uid="{7F5FEDEA-35F7-4FB7-B0A3-A540B71357C6}" name="Tipo_1.5.B_Estrategias_para_el_desarrollo_accesible_del_turismo_Otros" dataDxfId="1453"/>
  </tableColumns>
  <tableStyleInfo name="TableStyleLight2" showFirstColumn="0" showLastColumn="0" showRowStripes="1" showColumnStripes="0"/>
</table>
</file>

<file path=xl/tables/table8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5" xr:uid="{FABE59C1-E926-4E7B-B73E-0F89E5A2A234}" name="Tabla855" displayName="Tabla855" ref="X703:X704" totalsRowShown="0" headerRowBorderDxfId="1451" tableBorderDxfId="1452" totalsRowBorderDxfId="1450">
  <autoFilter ref="X703:X704" xr:uid="{FABE59C1-E926-4E7B-B73E-0F89E5A2A234}"/>
  <tableColumns count="1">
    <tableColumn id="1" xr3:uid="{9CCF1980-4D52-4ED4-9DC7-46A414F570A7}" name="Tipo_1.5.C_Estudios_para_la_elaboración_actualización_y_o_implementación_de_Normas_en_Turismo_Otros" dataDxfId="1449"/>
  </tableColumns>
  <tableStyleInfo name="TableStyleLight2" showFirstColumn="0" showLastColumn="0" showRowStripes="1" showColumnStripes="0"/>
</table>
</file>

<file path=xl/tables/table8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6" xr:uid="{265B4C4C-34DC-4CCD-AC95-0A930EA53712}" name="Tabla856" displayName="Tabla856" ref="Y703:Y704" totalsRowShown="0" headerRowBorderDxfId="1447" tableBorderDxfId="1448" totalsRowBorderDxfId="1446">
  <autoFilter ref="Y703:Y704" xr:uid="{265B4C4C-34DC-4CCD-AC95-0A930EA53712}"/>
  <tableColumns count="1">
    <tableColumn id="1" xr3:uid="{810A0781-C4AA-4BE1-B039-9F33C936A88E}" name="Tipo_1.5.D_Implementación_certificación_y_mantenimiento_en_Normas_del_sector_turismo_y_metodologías_para_la_gestión_de_la_calidad_turística_Otros" dataDxfId="1445"/>
  </tableColumns>
  <tableStyleInfo name="TableStyleLight2" showFirstColumn="0" showLastColumn="0" showRowStripes="1" showColumnStripes="0"/>
</table>
</file>

<file path=xl/tables/table8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7" xr:uid="{DFC3F45C-2A31-461A-98DE-5EDF7F5AD32A}" name="Tabla857" displayName="Tabla857" ref="Z703:Z704" totalsRowShown="0" headerRowBorderDxfId="1443" tableBorderDxfId="1444" totalsRowBorderDxfId="1442">
  <autoFilter ref="Z703:Z704" xr:uid="{DFC3F45C-2A31-461A-98DE-5EDF7F5AD32A}"/>
  <tableColumns count="1">
    <tableColumn id="1" xr3:uid="{A67145AA-BE8B-48CB-9840-E6D39D150958}" name="Tipo_1.5.E_Mejora_continua_de_los_niveles_de_calidad_y_la_excelencia_turística_Otros" dataDxfId="1441"/>
  </tableColumns>
  <tableStyleInfo name="TableStyleLight2" showFirstColumn="0" showLastColumn="0" showRowStripes="1" showColumnStripes="0"/>
</table>
</file>

<file path=xl/tables/table8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8" xr:uid="{878E5827-47E8-46AE-8EB5-0A3B05AC2C37}" name="Tabla858" displayName="Tabla858" ref="AA703:AA704" totalsRowShown="0" headerRowBorderDxfId="1439" tableBorderDxfId="1440" totalsRowBorderDxfId="1438">
  <autoFilter ref="AA703:AA704" xr:uid="{878E5827-47E8-46AE-8EB5-0A3B05AC2C37}"/>
  <tableColumns count="1">
    <tableColumn id="1" xr3:uid="{A6CFEE34-11D1-486E-B105-ACCAB786B0F3}" name="Tipo_1.5.F_Gestión_para_la_seguridad_turística_y_la_prevención_y_mitigación_de_riesgos_de_los_destinos_Otros" dataDxfId="1437"/>
  </tableColumns>
  <tableStyleInfo name="TableStyleLight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F89DF80-9911-41CC-B844-978DF7F481DD}" name="Tabla_Entidad_Territorial_Categoría_4.1_Turismo_responsable" displayName="Tabla_Entidad_Territorial_Categoría_4.1_Turismo_responsable" ref="F371:F380" totalsRowShown="0" headerRowDxfId="4302" dataDxfId="4301">
  <autoFilter ref="F371:F380" xr:uid="{0F89DF80-9911-41CC-B844-978DF7F481DD}"/>
  <tableColumns count="1">
    <tableColumn id="1" xr3:uid="{CE731852-0D24-4199-859B-30A6C9BEB99A}" name="Entidad_Territorial_Categoría_4.1_Turismo_responsable" dataDxfId="4300"/>
  </tableColumns>
  <tableStyleInfo name="TableStyleLight2" showFirstColumn="0" showLastColumn="0" showRowStripes="1" showColumnStripes="0"/>
</table>
</file>

<file path=xl/tables/table8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9" xr:uid="{322DEF04-045A-48D9-8945-C48C3B4F3D07}" name="Tabla859" displayName="Tabla859" ref="AB703:AB704" totalsRowShown="0" headerRowBorderDxfId="1435" tableBorderDxfId="1436" totalsRowBorderDxfId="1434">
  <autoFilter ref="AB703:AB704" xr:uid="{322DEF04-045A-48D9-8945-C48C3B4F3D07}"/>
  <tableColumns count="1">
    <tableColumn id="1" xr3:uid="{5BFE7BDB-1AB2-4412-B44D-581DA0D9A7CE}" name="Tipo_1.6.A_Estudios_técnicos_para_la_innovación_y_transformación_digital_del_sector_Otros" dataDxfId="1433"/>
  </tableColumns>
  <tableStyleInfo name="TableStyleLight2" showFirstColumn="0" showLastColumn="0" showRowStripes="1" showColumnStripes="0"/>
</table>
</file>

<file path=xl/tables/table8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0" xr:uid="{1EA70341-3E69-4340-92CE-357A03EA6947}" name="Tabla860" displayName="Tabla860" ref="AC703:AC704" totalsRowShown="0" headerRowBorderDxfId="1431" tableBorderDxfId="1432" totalsRowBorderDxfId="1430">
  <autoFilter ref="AC703:AC704" xr:uid="{1EA70341-3E69-4340-92CE-357A03EA6947}"/>
  <tableColumns count="1">
    <tableColumn id="1" xr3:uid="{C565AD5F-168B-4DBD-8A5E-4B479E792E5D}" name="Tipo_1.6.B_Estrategias_para_mejorar_la_eficiencia_y_el_valor_agregado_de_la_gestión_operación_y_desarrollo_de_actividades_dentro_de_la_cadena_de_valor_del_sector_turismo_Otros" dataDxfId="1429"/>
  </tableColumns>
  <tableStyleInfo name="TableStyleLight2" showFirstColumn="0" showLastColumn="0" showRowStripes="1" showColumnStripes="0"/>
</table>
</file>

<file path=xl/tables/table8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1" xr:uid="{4B7C8054-B796-43FC-85C7-82B6A77607D3}" name="Tabla861" displayName="Tabla861" ref="AD703:AD704" totalsRowShown="0" headerRowBorderDxfId="1427" tableBorderDxfId="1428" totalsRowBorderDxfId="1426">
  <autoFilter ref="AD703:AD704" xr:uid="{4B7C8054-B796-43FC-85C7-82B6A77607D3}"/>
  <tableColumns count="1">
    <tableColumn id="1" xr3:uid="{B278D5FF-5D17-4AD4-8BAD-3FFC6CFC2368}" name="Tipo_1.7.A_Evaluación_de_resultados_o_de_impacto_de_políticas_planes_programas_y_proyectos_en_el_sector_turismo_Otros" dataDxfId="1425"/>
  </tableColumns>
  <tableStyleInfo name="TableStyleLight2" showFirstColumn="0" showLastColumn="0" showRowStripes="1" showColumnStripes="0"/>
</table>
</file>

<file path=xl/tables/table8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2" xr:uid="{CF1688BB-B0FD-468B-9291-290E7A0547E6}" name="Tabla862" displayName="Tabla862" ref="AE703:AE704" totalsRowShown="0" headerRowBorderDxfId="1423" tableBorderDxfId="1424" totalsRowBorderDxfId="1422">
  <autoFilter ref="AE703:AE704" xr:uid="{CF1688BB-B0FD-468B-9291-290E7A0547E6}"/>
  <tableColumns count="1">
    <tableColumn id="1" xr3:uid="{32238DC2-88E9-4E7F-A165-98F896C5DAB5}" name="Tipo_2.1.A_Elaboración_de_estudios_de_prefactibilidad_o_factibilidad_Otros" dataDxfId="1421"/>
  </tableColumns>
  <tableStyleInfo name="TableStyleLight2" showFirstColumn="0" showLastColumn="0" showRowStripes="1" showColumnStripes="0"/>
</table>
</file>

<file path=xl/tables/table8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3" xr:uid="{DA83246F-A9B1-44EA-8416-DDE31740C306}" name="Tabla863" displayName="Tabla863" ref="AF703:AF704" totalsRowShown="0" headerRowBorderDxfId="1419" tableBorderDxfId="1420" totalsRowBorderDxfId="1418">
  <autoFilter ref="AF703:AF704" xr:uid="{DA83246F-A9B1-44EA-8416-DDE31740C306}"/>
  <tableColumns count="1">
    <tableColumn id="1" xr3:uid="{6E28ED98-BDC8-4461-99EE-B7F59A643F04}" name="Tipo_2.2.A_Elaboración_de_estudios_o_diseños_de_infraestructura_turística_Otros" dataDxfId="1417"/>
  </tableColumns>
  <tableStyleInfo name="TableStyleLight2" showFirstColumn="0" showLastColumn="0" showRowStripes="1" showColumnStripes="0"/>
</table>
</file>

<file path=xl/tables/table8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4" xr:uid="{F3815EA4-506B-47A8-9672-FBD720E9F34B}" name="Tabla864" displayName="Tabla864" ref="AG703:AG704" totalsRowShown="0" headerRowBorderDxfId="1415" tableBorderDxfId="1416" totalsRowBorderDxfId="1414">
  <autoFilter ref="AG703:AG704" xr:uid="{F3815EA4-506B-47A8-9672-FBD720E9F34B}"/>
  <tableColumns count="1">
    <tableColumn id="1" xr3:uid="{AA42FD2C-FD8B-44BA-B0AE-F3E12086D805}" name="Tipo_2.3.A_Malecones_construidos_y_o_rehabilitados_Otros" dataDxfId="1413"/>
  </tableColumns>
  <tableStyleInfo name="TableStyleLight2" showFirstColumn="0" showLastColumn="0" showRowStripes="1" showColumnStripes="0"/>
</table>
</file>

<file path=xl/tables/table8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5" xr:uid="{C2FEA4F7-31B2-47AA-AA9D-19DEBDF648A0}" name="Tabla865" displayName="Tabla865" ref="AH703:AH704" totalsRowShown="0" headerRowBorderDxfId="1411" tableBorderDxfId="1412" totalsRowBorderDxfId="1410">
  <autoFilter ref="AH703:AH704" xr:uid="{C2FEA4F7-31B2-47AA-AA9D-19DEBDF648A0}"/>
  <tableColumns count="1">
    <tableColumn id="1" xr3:uid="{A88257E6-ABE5-490A-912C-DE3069E16B58}" name="Tipo_2.3.B_Muelles_o_embarcaderos_construidos_y_o_rehabilitados_Otros" dataDxfId="1409"/>
  </tableColumns>
  <tableStyleInfo name="TableStyleLight2" showFirstColumn="0" showLastColumn="0" showRowStripes="1" showColumnStripes="0"/>
</table>
</file>

<file path=xl/tables/table8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6" xr:uid="{5F7C8D36-A564-4730-BECF-F68F05474B6E}" name="Tabla866" displayName="Tabla866" ref="AI703:AI704" totalsRowShown="0" headerRowBorderDxfId="1407" tableBorderDxfId="1408" totalsRowBorderDxfId="1406">
  <autoFilter ref="AI703:AI704" xr:uid="{5F7C8D36-A564-4730-BECF-F68F05474B6E}"/>
  <tableColumns count="1">
    <tableColumn id="1" xr3:uid="{E3198364-21FF-4CA4-BF2E-30895864A23A}" name="Tipo_2.3.C_Centros_gastronómicos_y_artesanales_construidos_y_o_rehabilitados_Otros" dataDxfId="1405"/>
  </tableColumns>
  <tableStyleInfo name="TableStyleLight2" showFirstColumn="0" showLastColumn="0" showRowStripes="1" showColumnStripes="0"/>
</table>
</file>

<file path=xl/tables/table8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7" xr:uid="{4C109377-953E-4A20-92F8-AF0040D437E2}" name="Tabla867" displayName="Tabla867" ref="AJ703:AJ704" totalsRowShown="0" headerRowBorderDxfId="1403" tableBorderDxfId="1404" totalsRowBorderDxfId="1402">
  <autoFilter ref="AJ703:AJ704" xr:uid="{4C109377-953E-4A20-92F8-AF0040D437E2}"/>
  <tableColumns count="1">
    <tableColumn id="1" xr3:uid="{59D20D47-866D-4B35-8FA6-316475927A8D}" name="Tipo_2.3.D_Plazas_construidas_y_o_rehabilitadas_Otros" dataDxfId="1401"/>
  </tableColumns>
  <tableStyleInfo name="TableStyleLight2" showFirstColumn="0" showLastColumn="0" showRowStripes="1" showColumnStripes="0"/>
</table>
</file>

<file path=xl/tables/table8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8" xr:uid="{D927EC1D-E901-48CA-86AC-1334A9BE3363}" name="Tabla868" displayName="Tabla868" ref="AK703:AK704" totalsRowShown="0" headerRowBorderDxfId="1399" tableBorderDxfId="1400" totalsRowBorderDxfId="1398">
  <autoFilter ref="AK703:AK704" xr:uid="{D927EC1D-E901-48CA-86AC-1334A9BE3363}"/>
  <tableColumns count="1">
    <tableColumn id="1" xr3:uid="{FCADB0E0-2BA7-4877-BC82-FB548825C4F7}" name="Tipo_2.3.E_Parques_construidos_y_o_rehabilitados_Otros" dataDxfId="1397"/>
  </tableColumns>
  <tableStyleInfo name="TableStyleLight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5F5A104-C555-43E7-833A-85C388AAECDF}" name="Tabla_Entidad_Territorial_Categoría_4.2_Turismo_Social" displayName="Tabla_Entidad_Territorial_Categoría_4.2_Turismo_Social" ref="F385:F387" totalsRowShown="0" headerRowDxfId="4299" dataDxfId="4298">
  <autoFilter ref="F385:F387" xr:uid="{65F5A104-C555-43E7-833A-85C388AAECDF}"/>
  <tableColumns count="1">
    <tableColumn id="1" xr3:uid="{2622782E-AE17-4999-852F-EFCB396B1E00}" name="Entidad_Territorial_Categoría_4.2_Turismo_Social" dataDxfId="4297"/>
  </tableColumns>
  <tableStyleInfo name="TableStyleLight2" showFirstColumn="0" showLastColumn="0" showRowStripes="1" showColumnStripes="0"/>
</table>
</file>

<file path=xl/tables/table8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9" xr:uid="{FD32C577-FF2E-4E59-BCAE-23DD504EE7D1}" name="Tabla869" displayName="Tabla869" ref="AL703:AL704" totalsRowShown="0" headerRowBorderDxfId="1395" tableBorderDxfId="1396" totalsRowBorderDxfId="1394">
  <autoFilter ref="AL703:AL704" xr:uid="{FD32C577-FF2E-4E59-BCAE-23DD504EE7D1}"/>
  <tableColumns count="1">
    <tableColumn id="1" xr3:uid="{96E503C5-45B6-4474-975F-194B75C9F5BE}" name="Tipo_2.3.F_Parques_lineales_o_bulevares_construidos_y_o_rehabilitados_Otros" dataDxfId="1393"/>
  </tableColumns>
  <tableStyleInfo name="TableStyleLight2" showFirstColumn="0" showLastColumn="0" showRowStripes="1" showColumnStripes="0"/>
</table>
</file>

<file path=xl/tables/table8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0" xr:uid="{6A046BDD-7F05-4368-AD23-9ACA5E46DE29}" name="Tabla870" displayName="Tabla870" ref="AM703:AM704" totalsRowShown="0" headerRowBorderDxfId="1391" tableBorderDxfId="1392" totalsRowBorderDxfId="1390">
  <autoFilter ref="AM703:AM704" xr:uid="{6A046BDD-7F05-4368-AD23-9ACA5E46DE29}"/>
  <tableColumns count="1">
    <tableColumn id="1" xr3:uid="{267E0B11-7379-40EC-8077-34B2841D82C9}" name="Tipo_2.3.G_Senderos_construidos_y_o_rehabilitados_Otros" dataDxfId="1389"/>
  </tableColumns>
  <tableStyleInfo name="TableStyleLight2" showFirstColumn="0" showLastColumn="0" showRowStripes="1" showColumnStripes="0"/>
</table>
</file>

<file path=xl/tables/table8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1" xr:uid="{D6159D11-7E00-46BD-BBA4-D3E0E7D8F2C9}" name="Tabla871" displayName="Tabla871" ref="AN703:AN704" totalsRowShown="0" headerRowBorderDxfId="1387" tableBorderDxfId="1388" totalsRowBorderDxfId="1386">
  <autoFilter ref="AN703:AN704" xr:uid="{D6159D11-7E00-46BD-BBA4-D3E0E7D8F2C9}"/>
  <tableColumns count="1">
    <tableColumn id="1" xr3:uid="{9645DA8E-96C2-4BF6-A812-47287103BE3E}" name="Tipo_2.3.H_Ecoparques_turísticos_construidos_y_o_rehabilitados_Otros" dataDxfId="1385"/>
  </tableColumns>
  <tableStyleInfo name="TableStyleLight2" showFirstColumn="0" showLastColumn="0" showRowStripes="1" showColumnStripes="0"/>
</table>
</file>

<file path=xl/tables/table8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2" xr:uid="{04D5FD48-ACCD-42CD-82D1-5FAFA549DCA5}" name="Tabla872" displayName="Tabla872" ref="AO703:AO704" totalsRowShown="0" headerRowBorderDxfId="1383" tableBorderDxfId="1384" totalsRowBorderDxfId="1382">
  <autoFilter ref="AO703:AO704" xr:uid="{04D5FD48-ACCD-42CD-82D1-5FAFA549DCA5}"/>
  <tableColumns count="1">
    <tableColumn id="1" xr3:uid="{A0CC6903-0EAE-4A1E-AEED-C92727C3BD70}" name="Tipo_2.3.I_Centro_de_convenciones_construidos_y_o_rehabilitados_Otros" dataDxfId="1381"/>
  </tableColumns>
  <tableStyleInfo name="TableStyleLight2" showFirstColumn="0" showLastColumn="0" showRowStripes="1" showColumnStripes="0"/>
</table>
</file>

<file path=xl/tables/table8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3" xr:uid="{3EE661D6-FDE3-4676-BFF7-FFB41928A977}" name="Tabla873" displayName="Tabla873" ref="AP703:AP704" totalsRowShown="0" headerRowBorderDxfId="1379" tableBorderDxfId="1380" totalsRowBorderDxfId="1378">
  <autoFilter ref="AP703:AP704" xr:uid="{3EE661D6-FDE3-4676-BFF7-FFB41928A977}"/>
  <tableColumns count="1">
    <tableColumn id="1" xr3:uid="{37F89E33-A575-4212-A9CC-DFD563418353}" name="Tipo_2.3.J_Señalización_turística_Otros" dataDxfId="1377"/>
  </tableColumns>
  <tableStyleInfo name="TableStyleLight2" showFirstColumn="0" showLastColumn="0" showRowStripes="1" showColumnStripes="0"/>
</table>
</file>

<file path=xl/tables/table8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4" xr:uid="{8FB99E8C-4344-4326-8AB2-41422E7DD3AE}" name="Tabla874" displayName="Tabla874" ref="AQ703:AQ704" totalsRowShown="0" headerRowBorderDxfId="1375" tableBorderDxfId="1376" totalsRowBorderDxfId="1374">
  <autoFilter ref="AQ703:AQ704" xr:uid="{8FB99E8C-4344-4326-8AB2-41422E7DD3AE}"/>
  <tableColumns count="1">
    <tableColumn id="1" xr3:uid="{DC55958B-82E9-4990-A378-156693098362}" name="Tipo_2.3.K_Miradores_turísticos_construidos_y_o_rehabilitados_Otros" dataDxfId="1373"/>
  </tableColumns>
  <tableStyleInfo name="TableStyleLight2" showFirstColumn="0" showLastColumn="0" showRowStripes="1" showColumnStripes="0"/>
</table>
</file>

<file path=xl/tables/table8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5" xr:uid="{F17B7FF3-24D5-44A5-BF85-A9C7642E5C1C}" name="Tabla875" displayName="Tabla875" ref="AR703:AR704" totalsRowShown="0" headerRowBorderDxfId="1371" tableBorderDxfId="1372" totalsRowBorderDxfId="1370">
  <autoFilter ref="AR703:AR704" xr:uid="{F17B7FF3-24D5-44A5-BF85-A9C7642E5C1C}"/>
  <tableColumns count="1">
    <tableColumn id="1" xr3:uid="{2785842B-D398-43DE-BCF9-43ACDF6F1021}" name="Tipo_2.3.L_Otros_Otros" dataDxfId="1369"/>
  </tableColumns>
  <tableStyleInfo name="TableStyleLight2" showFirstColumn="0" showLastColumn="0" showRowStripes="1" showColumnStripes="0"/>
</table>
</file>

<file path=xl/tables/table8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6" xr:uid="{C0C47750-CA96-4BBD-AE73-A2D19D74E5C0}" name="Tabla876" displayName="Tabla876" ref="AS703:AS704" totalsRowShown="0" headerRowBorderDxfId="1367" tableBorderDxfId="1368" totalsRowBorderDxfId="1366">
  <autoFilter ref="AS703:AS704" xr:uid="{C0C47750-CA96-4BBD-AE73-A2D19D74E5C0}"/>
  <tableColumns count="1">
    <tableColumn id="1" xr3:uid="{505FCD9F-0FCB-4858-9AE2-EAD97280B173}" name="Tipo_Los_mismos_tipos_de_proyecto_aplicables_a_las_categorías_2.1_2.2_y_2.3_únicamente_para_MinCIT_Otros" dataDxfId="1365"/>
  </tableColumns>
  <tableStyleInfo name="TableStyleLight2" showFirstColumn="0" showLastColumn="0" showRowStripes="1" showColumnStripes="0"/>
</table>
</file>

<file path=xl/tables/table8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7" xr:uid="{715A91E1-198F-451E-88A7-7A8C7AB14B9A}" name="Tabla877" displayName="Tabla877" ref="AT703:AT704" totalsRowShown="0" headerRowBorderDxfId="1363" tableBorderDxfId="1364" totalsRowBorderDxfId="1362">
  <autoFilter ref="AT703:AT704" xr:uid="{715A91E1-198F-451E-88A7-7A8C7AB14B9A}"/>
  <tableColumns count="1">
    <tableColumn id="1" xr3:uid="{959DB717-663D-4AF2-ACF9-C93B080F994F}" name="Tipo_2.5.A_Desarrollo_de_reparaciones_locativas_Otros" dataDxfId="1361"/>
  </tableColumns>
  <tableStyleInfo name="TableStyleLight2" showFirstColumn="0" showLastColumn="0" showRowStripes="1" showColumnStripes="0"/>
</table>
</file>

<file path=xl/tables/table8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8" xr:uid="{7915C5F3-ED8F-4654-89E2-54A2DA53887C}" name="Tabla878" displayName="Tabla878" ref="AU703:AU704" totalsRowShown="0" headerRowBorderDxfId="1359" tableBorderDxfId="1360" totalsRowBorderDxfId="1358">
  <autoFilter ref="AU703:AU704" xr:uid="{7915C5F3-ED8F-4654-89E2-54A2DA53887C}"/>
  <tableColumns count="1">
    <tableColumn id="1" xr3:uid="{CC6F1503-E812-47F6-A528-95A400A67CC3}" name="Tipo_2.6.A_Estímulos_para_la_implementación_de_soluciones_para_la_planta_turística_pública_o_privada_Otros" dataDxfId="1357"/>
  </tableColumns>
  <tableStyleInfo name="TableStyleLight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A6F81EC-BEE8-4366-BC1D-C5C1EFFFE962}" name="Tabla_Entidad_Territorial_Categoría_5.1_Financiación_de_programas_de_mitigación_de_impacto_de_situaciones_de_emergencia" displayName="Tabla_Entidad_Territorial_Categoría_5.1_Financiación_de_programas_de_mitigación_de_impacto_de_situaciones_de_emergencia" ref="F394:F395" totalsRowShown="0" headerRowDxfId="4296" dataDxfId="4295">
  <autoFilter ref="F394:F395" xr:uid="{FA6F81EC-BEE8-4366-BC1D-C5C1EFFFE962}"/>
  <tableColumns count="1">
    <tableColumn id="1" xr3:uid="{C7F3E80F-4147-427C-8212-BE2773804964}" name="Entidad_Territorial_Categoría_5.1_Financiación_de_programas_de_mitigación_de_impacto_de_situaciones_de_emergencia" dataDxfId="4294"/>
  </tableColumns>
  <tableStyleInfo name="TableStyleLight2" showFirstColumn="0" showLastColumn="0" showRowStripes="1" showColumnStripes="0"/>
</table>
</file>

<file path=xl/tables/table8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9" xr:uid="{8AC3A154-8AB8-49D7-ACB8-D54262B584EA}" name="Tabla879" displayName="Tabla879" ref="AV703:AV704" totalsRowShown="0" headerRowBorderDxfId="1355" tableBorderDxfId="1356" totalsRowBorderDxfId="1354">
  <autoFilter ref="AV703:AV704" xr:uid="{8AC3A154-8AB8-49D7-ACB8-D54262B584EA}"/>
  <tableColumns count="1">
    <tableColumn id="1" xr3:uid="{9F95E443-F4BE-4E5F-819D-E5F34F5DD8F3}" name="Tipo_3.1.A_Estudios_y_encuestas_para_la_identificación_de_tendencias_del_mercado_y_el_desarrollo_del_sector_turístico_Otros" dataDxfId="1353"/>
  </tableColumns>
  <tableStyleInfo name="TableStyleLight2" showFirstColumn="0" showLastColumn="0" showRowStripes="1" showColumnStripes="0"/>
</table>
</file>

<file path=xl/tables/table8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0" xr:uid="{942E7F08-277A-4E63-9EF6-108C4A99E1D4}" name="Tabla880" displayName="Tabla880" ref="AW703:AW704" totalsRowShown="0" headerRowBorderDxfId="1351" tableBorderDxfId="1352" totalsRowBorderDxfId="1350">
  <autoFilter ref="AW703:AW704" xr:uid="{942E7F08-277A-4E63-9EF6-108C4A99E1D4}"/>
  <tableColumns count="1">
    <tableColumn id="1" xr3:uid="{7312E093-2DD1-4B44-A05D-39608EAFABDE}" name="Tipo_3.1.B_Estudios_de_análisis_económicos_y_financieros_de_mercados_en_el_sector_turismo_Otros" dataDxfId="1349"/>
  </tableColumns>
  <tableStyleInfo name="TableStyleLight2" showFirstColumn="0" showLastColumn="0" showRowStripes="1" showColumnStripes="0"/>
</table>
</file>

<file path=xl/tables/table8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1" xr:uid="{E8B085C1-EEAB-4DB7-9FA1-0204B9DD24BF}" name="Tabla881" displayName="Tabla881" ref="AX703:AX704" totalsRowShown="0" headerRowBorderDxfId="1347" tableBorderDxfId="1348" totalsRowBorderDxfId="1346">
  <autoFilter ref="AX703:AX704" xr:uid="{E8B085C1-EEAB-4DB7-9FA1-0204B9DD24BF}"/>
  <tableColumns count="1">
    <tableColumn id="1" xr3:uid="{3E2E6BCF-CF86-4B05-AF1B-4ABAC668A2A6}" name="Tipo_3.1.C_Evaluación_de_conceptos_de_campaña_Otros" dataDxfId="1345"/>
  </tableColumns>
  <tableStyleInfo name="TableStyleLight2" showFirstColumn="0" showLastColumn="0" showRowStripes="1" showColumnStripes="0"/>
</table>
</file>

<file path=xl/tables/table8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2" xr:uid="{DE9FAE02-EDD3-4984-849C-C14830FE9AA6}" name="Tabla882" displayName="Tabla882" ref="AY703:AY704" totalsRowShown="0" headerRowBorderDxfId="1343" tableBorderDxfId="1344" totalsRowBorderDxfId="1342">
  <autoFilter ref="AY703:AY704" xr:uid="{DE9FAE02-EDD3-4984-849C-C14830FE9AA6}"/>
  <tableColumns count="1">
    <tableColumn id="1" xr3:uid="{D51A9510-1627-4B80-8C60-6B9A01710592}" name="Tipo_3.2.A_Diseño_de_marca_y_o_conceptualización_para_promocionar_atractivos_experiencias_o_destinos_turísticos_Otros" dataDxfId="1341"/>
  </tableColumns>
  <tableStyleInfo name="TableStyleLight2" showFirstColumn="0" showLastColumn="0" showRowStripes="1" showColumnStripes="0"/>
</table>
</file>

<file path=xl/tables/table8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3" xr:uid="{32F3F4E9-13B3-47C7-8013-6B77A5D75491}" name="Tabla883" displayName="Tabla883" ref="AZ703:AZ704" totalsRowShown="0" headerRowBorderDxfId="1339" tableBorderDxfId="1340" totalsRowBorderDxfId="1338">
  <autoFilter ref="AZ703:AZ704" xr:uid="{32F3F4E9-13B3-47C7-8013-6B77A5D75491}"/>
  <tableColumns count="1">
    <tableColumn id="1" xr3:uid="{90092233-4A0F-4DF7-AAAB-8A4A55AF1B0D}" name="Tipo_3.3.A_Organización_de_ferias_y_fiestas_regionales_Otros" dataDxfId="1337"/>
  </tableColumns>
  <tableStyleInfo name="TableStyleLight2" showFirstColumn="0" showLastColumn="0" showRowStripes="1" showColumnStripes="0"/>
</table>
</file>

<file path=xl/tables/table8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4" xr:uid="{D3D2C275-265B-4EF0-804F-F8D39714445D}" name="Tabla884" displayName="Tabla884" ref="BA703:BA704" totalsRowShown="0" headerRowBorderDxfId="1335" tableBorderDxfId="1336" totalsRowBorderDxfId="1334">
  <autoFilter ref="BA703:BA704" xr:uid="{D3D2C275-265B-4EF0-804F-F8D39714445D}"/>
  <tableColumns count="1">
    <tableColumn id="1" xr3:uid="{0DF7966E-21AD-496B-943E-1ABCD8219E31}" name="Tipo_3.3.B_Eventos_para_la_promoción_de_atractivos_productos_rutas_experiencias_y_o_destinos_turísticos_Otros" dataDxfId="1333"/>
  </tableColumns>
  <tableStyleInfo name="TableStyleLight2" showFirstColumn="0" showLastColumn="0" showRowStripes="1" showColumnStripes="0"/>
</table>
</file>

<file path=xl/tables/table8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5" xr:uid="{167F10E5-E89F-49C5-ADFA-59112315613B}" name="Tabla885" displayName="Tabla885" ref="BB703:BB704" totalsRowShown="0" headerRowBorderDxfId="1331" tableBorderDxfId="1332" totalsRowBorderDxfId="1330">
  <autoFilter ref="BB703:BB704" xr:uid="{167F10E5-E89F-49C5-ADFA-59112315613B}"/>
  <tableColumns count="1">
    <tableColumn id="1" xr3:uid="{60BAB7B4-7A90-4501-A11B-46F1E6A77CB7}" name="Tipo_3.3.C_Participación_en_eventos_Otros" dataDxfId="1329"/>
  </tableColumns>
  <tableStyleInfo name="TableStyleLight2" showFirstColumn="0" showLastColumn="0" showRowStripes="1" showColumnStripes="0"/>
</table>
</file>

<file path=xl/tables/table8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6" xr:uid="{34E0BA92-7BEA-4F66-AF7E-8B85101737D7}" name="Tabla886" displayName="Tabla886" ref="BC703:BC704" totalsRowShown="0" headerRowBorderDxfId="1327" tableBorderDxfId="1328" totalsRowBorderDxfId="1326">
  <autoFilter ref="BC703:BC704" xr:uid="{34E0BA92-7BEA-4F66-AF7E-8B85101737D7}"/>
  <tableColumns count="1">
    <tableColumn id="1" xr3:uid="{3A0F78DF-9233-48D0-B9B7-6B3E75AB13F5}" name="Tipo_3.4.A_Estrategias_de_publicidad_ATL_Otros" dataDxfId="1325"/>
  </tableColumns>
  <tableStyleInfo name="TableStyleLight2" showFirstColumn="0" showLastColumn="0" showRowStripes="1" showColumnStripes="0"/>
</table>
</file>

<file path=xl/tables/table8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7" xr:uid="{9E4CC177-667E-4655-AF5E-356F3B24B756}" name="Tabla887" displayName="Tabla887" ref="BD703:BD704" totalsRowShown="0" headerRowBorderDxfId="1323" tableBorderDxfId="1324" totalsRowBorderDxfId="1322">
  <autoFilter ref="BD703:BD704" xr:uid="{9E4CC177-667E-4655-AF5E-356F3B24B756}"/>
  <tableColumns count="1">
    <tableColumn id="1" xr3:uid="{FFD95B59-14D9-4633-A178-112F8E98524B}" name="Tipo_3.4.B_Estrategias_de_publicidad_y_promoción_BTL_Otros" dataDxfId="1321"/>
  </tableColumns>
  <tableStyleInfo name="TableStyleLight2" showFirstColumn="0" showLastColumn="0" showRowStripes="1" showColumnStripes="0"/>
</table>
</file>

<file path=xl/tables/table8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8" xr:uid="{31ACDFFF-B062-4964-B914-334F3203E5AF}" name="Tabla888" displayName="Tabla888" ref="BE703:BE704" totalsRowShown="0" headerRowBorderDxfId="1319" tableBorderDxfId="1320" totalsRowBorderDxfId="1318">
  <autoFilter ref="BE703:BE704" xr:uid="{31ACDFFF-B062-4964-B914-334F3203E5AF}"/>
  <tableColumns count="1">
    <tableColumn id="1" xr3:uid="{DB1BFBBD-567A-4C4F-8004-F97110CF9722}" name="Tipo_3.4.C_Misiones_comerciales_Otros" dataDxfId="1317"/>
  </tableColumns>
  <tableStyleInfo name="TableStyleLight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3A3049D-4458-49B9-8CEE-6BEF831D483F}" name="Tabla_Corporación_de_turismo_o_fondo_mixto_regional_de_turismo_Categoría_1.2_Productos_y_actividades_turísticas" displayName="Tabla_Corporación_de_turismo_o_fondo_mixto_regional_de_turismo_Categoría_1.2_Productos_y_actividades_turísticas" ref="G215:G218" totalsRowShown="0" headerRowDxfId="4293" dataDxfId="4292">
  <autoFilter ref="G215:G218" xr:uid="{03A3049D-4458-49B9-8CEE-6BEF831D483F}"/>
  <tableColumns count="1">
    <tableColumn id="1" xr3:uid="{C34DA344-A845-4681-9D05-986FE6A9572A}" name="Corporación_de_turismo_o_fondo_mixto_regional_de_turismo_Categoría_1.2_Productos_y_actividades_turísticas" dataDxfId="4291"/>
  </tableColumns>
  <tableStyleInfo name="TableStyleLight2" showFirstColumn="0" showLastColumn="0" showRowStripes="1" showColumnStripes="0"/>
</table>
</file>

<file path=xl/tables/table8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9" xr:uid="{6B17F270-F2FC-4439-A23C-9EF10675B0DD}" name="Tabla889" displayName="Tabla889" ref="BF703:BF704" totalsRowShown="0" headerRowBorderDxfId="1315" tableBorderDxfId="1316" totalsRowBorderDxfId="1314">
  <autoFilter ref="BF703:BF704" xr:uid="{6B17F270-F2FC-4439-A23C-9EF10675B0DD}"/>
  <tableColumns count="1">
    <tableColumn id="1" xr3:uid="{B5315C0D-F736-411B-AECB-44127C721D43}" name="Tipo_3.4.D_Viajes_de_familiarización_Otros" dataDxfId="1313"/>
  </tableColumns>
  <tableStyleInfo name="TableStyleLight2" showFirstColumn="0" showLastColumn="0" showRowStripes="1" showColumnStripes="0"/>
</table>
</file>

<file path=xl/tables/table8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0" xr:uid="{CF611F55-7649-41F5-9528-268C6BE6F349}" name="Tabla890" displayName="Tabla890" ref="BG703:BG704" totalsRowShown="0" headerRowBorderDxfId="1311" tableBorderDxfId="1312" totalsRowBorderDxfId="1310">
  <autoFilter ref="BG703:BG704" xr:uid="{CF611F55-7649-41F5-9528-268C6BE6F349}"/>
  <tableColumns count="1">
    <tableColumn id="1" xr3:uid="{F8F00532-8EDA-4440-9769-8C6D1354BF29}" name="Tipo_3.4.E_Diseño_y_producción_de_material_promocional_o_POP_Otros" dataDxfId="1309"/>
  </tableColumns>
  <tableStyleInfo name="TableStyleLight2" showFirstColumn="0" showLastColumn="0" showRowStripes="1" showColumnStripes="0"/>
</table>
</file>

<file path=xl/tables/table8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1" xr:uid="{7F626101-858E-4866-A289-098B291256D8}" name="Tabla891" displayName="Tabla891" ref="BH703:BH704" totalsRowShown="0" headerRowBorderDxfId="1307" tableBorderDxfId="1308" totalsRowBorderDxfId="1306">
  <autoFilter ref="BH703:BH704" xr:uid="{7F626101-858E-4866-A289-098B291256D8}"/>
  <tableColumns count="1">
    <tableColumn id="1" xr3:uid="{BD0B1194-95A9-4780-9064-0403CEF26C01}" name="Tipo_3.5.A_Participación_en_eventos_internacionales_de_interés_para_Colombia_Otros" dataDxfId="1305"/>
  </tableColumns>
  <tableStyleInfo name="TableStyleLight2" showFirstColumn="0" showLastColumn="0" showRowStripes="1" showColumnStripes="0"/>
</table>
</file>

<file path=xl/tables/table8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2" xr:uid="{A9CA8C6D-48BF-4CE3-BFEB-AB3FC9F7261D}" name="Tabla892" displayName="Tabla892" ref="BI703:BI704" totalsRowShown="0" headerRowBorderDxfId="1303" tableBorderDxfId="1304" totalsRowBorderDxfId="1302">
  <autoFilter ref="BI703:BI704" xr:uid="{A9CA8C6D-48BF-4CE3-BFEB-AB3FC9F7261D}"/>
  <tableColumns count="1">
    <tableColumn id="1" xr3:uid="{2B1F2537-EFD7-4AAA-927F-93B6D34F79B0}" name="Tipo_3.5.B_Eventos_para_la_promoción_de_atractivos_productos_rutas_experiencias_y_o_destinos_turísticos_Otros" dataDxfId="1301"/>
  </tableColumns>
  <tableStyleInfo name="TableStyleLight2" showFirstColumn="0" showLastColumn="0" showRowStripes="1" showColumnStripes="0"/>
</table>
</file>

<file path=xl/tables/table8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3" xr:uid="{320D5116-6CB2-4745-903C-B783614AC5AE}" name="Tabla893" displayName="Tabla893" ref="BJ703:BJ704" totalsRowShown="0" headerRowBorderDxfId="1299" tableBorderDxfId="1300" totalsRowBorderDxfId="1298">
  <autoFilter ref="BJ703:BJ704" xr:uid="{320D5116-6CB2-4745-903C-B783614AC5AE}"/>
  <tableColumns count="1">
    <tableColumn id="1" xr3:uid="{9921123B-BACE-41FC-9D0A-24BC5269730E}" name="Tipo_3.5.C_Participación_en_eventos_Otros" dataDxfId="1297"/>
  </tableColumns>
  <tableStyleInfo name="TableStyleLight2" showFirstColumn="0" showLastColumn="0" showRowStripes="1" showColumnStripes="0"/>
</table>
</file>

<file path=xl/tables/table8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4" xr:uid="{1F7A0F18-D73C-4028-A7BB-3159B063A3F4}" name="Tabla894" displayName="Tabla894" ref="BK703:BK704" totalsRowShown="0" headerRowBorderDxfId="1295" tableBorderDxfId="1296" totalsRowBorderDxfId="1294">
  <autoFilter ref="BK703:BK704" xr:uid="{1F7A0F18-D73C-4028-A7BB-3159B063A3F4}"/>
  <tableColumns count="1">
    <tableColumn id="1" xr3:uid="{EA77A545-38A2-4385-A996-89843DA99920}" name="Tipo_3.5.D_Estrategias_de_publicidad_y_promoción_ATL_Otros" dataDxfId="1293"/>
  </tableColumns>
  <tableStyleInfo name="TableStyleLight2" showFirstColumn="0" showLastColumn="0" showRowStripes="1" showColumnStripes="0"/>
</table>
</file>

<file path=xl/tables/table8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5" xr:uid="{AAE56408-8213-4E45-84EB-5EAD4B08FA7A}" name="Tabla895" displayName="Tabla895" ref="BL703:BL704" totalsRowShown="0" headerRowBorderDxfId="1291" tableBorderDxfId="1292" totalsRowBorderDxfId="1290">
  <autoFilter ref="BL703:BL704" xr:uid="{AAE56408-8213-4E45-84EB-5EAD4B08FA7A}"/>
  <tableColumns count="1">
    <tableColumn id="1" xr3:uid="{C7CEDE64-00A4-474C-923D-6415CA513F12}" name="Tipo_3.5.E_Estrategias_de_publicidad_y_promoción_BTL_Otros" dataDxfId="1289"/>
  </tableColumns>
  <tableStyleInfo name="TableStyleLight2" showFirstColumn="0" showLastColumn="0" showRowStripes="1" showColumnStripes="0"/>
</table>
</file>

<file path=xl/tables/table8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6" xr:uid="{39B5FC25-E50C-4803-B1E3-5029A3E30366}" name="Tabla896" displayName="Tabla896" ref="BM703:BM704" totalsRowShown="0" headerRowBorderDxfId="1287" tableBorderDxfId="1288" totalsRowBorderDxfId="1286">
  <autoFilter ref="BM703:BM704" xr:uid="{39B5FC25-E50C-4803-B1E3-5029A3E30366}"/>
  <tableColumns count="1">
    <tableColumn id="1" xr3:uid="{CD5273FF-5699-43D0-9CC3-D56CA48582CD}" name="Tipo_3.5.F_Viajes_de_familiarización_Otros" dataDxfId="1285"/>
  </tableColumns>
  <tableStyleInfo name="TableStyleLight2" showFirstColumn="0" showLastColumn="0" showRowStripes="1" showColumnStripes="0"/>
</table>
</file>

<file path=xl/tables/table8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7" xr:uid="{0353268E-F489-497F-A3DD-7A3197A89DEF}" name="Tabla897" displayName="Tabla897" ref="BN703:BN704" totalsRowShown="0" headerRowBorderDxfId="1283" tableBorderDxfId="1284" totalsRowBorderDxfId="1282">
  <autoFilter ref="BN703:BN704" xr:uid="{0353268E-F489-497F-A3DD-7A3197A89DEF}"/>
  <tableColumns count="1">
    <tableColumn id="1" xr3:uid="{09B7C4FB-7E87-46A0-962F-EB121C7E4BA0}" name="Tipo_3.5.G_Ruedas_de_negocio_misiones_comerciales_y_workshops_para_la_promoción_turística_Otros" dataDxfId="1281"/>
  </tableColumns>
  <tableStyleInfo name="TableStyleLight2" showFirstColumn="0" showLastColumn="0" showRowStripes="1" showColumnStripes="0"/>
</table>
</file>

<file path=xl/tables/table8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8" xr:uid="{198ED39B-7CAC-4A6B-BFCA-A4BAE6B6E360}" name="Tabla898" displayName="Tabla898" ref="BO703:BO704" totalsRowShown="0" headerRowBorderDxfId="1279" tableBorderDxfId="1280" totalsRowBorderDxfId="1278">
  <autoFilter ref="BO703:BO704" xr:uid="{198ED39B-7CAC-4A6B-BFCA-A4BAE6B6E360}"/>
  <tableColumns count="1">
    <tableColumn id="1" xr3:uid="{4639279D-401A-462B-A2F6-CDD08B0ACC95}" name="Tipo_3.5.H_Producción_de_material_promocional_o_POP_Otros" dataDxfId="1277"/>
  </tableColumns>
  <tableStyleInfo name="TableStyleLight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1C363493-B672-4DBF-A438-629D29D7EE70}" name="Tabla_Corporación_de_turismo_o_fondo_mixto_regional_de_turismo_Categoría_1.4_Fortalecimiento_de_capacidades_productivas" displayName="Tabla_Corporación_de_turismo_o_fondo_mixto_regional_de_turismo_Categoría_1.4_Fortalecimiento_de_capacidades_productivas" ref="G233:G235" totalsRowShown="0" headerRowDxfId="4290" dataDxfId="4289">
  <autoFilter ref="G233:G235" xr:uid="{1C363493-B672-4DBF-A438-629D29D7EE70}"/>
  <tableColumns count="1">
    <tableColumn id="1" xr3:uid="{2BECC57E-7F80-49F4-B668-344D9522E9DB}" name="Corporación_de_turismo_o_fondo_mixto_regional_de_turismo_Categoría_1.4_Fortalecimiento_de_capacidades_productivas" dataDxfId="4288"/>
  </tableColumns>
  <tableStyleInfo name="TableStyleLight2" showFirstColumn="0" showLastColumn="0" showRowStripes="1" showColumnStripes="0"/>
</table>
</file>

<file path=xl/tables/table8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9" xr:uid="{915344ED-6827-40C6-AE19-4BFF35AB0347}" name="Tabla899" displayName="Tabla899" ref="BP703:BP704" totalsRowShown="0" headerRowBorderDxfId="1275" tableBorderDxfId="1276" totalsRowBorderDxfId="1274">
  <autoFilter ref="BP703:BP704" xr:uid="{915344ED-6827-40C6-AE19-4BFF35AB0347}"/>
  <tableColumns count="1">
    <tableColumn id="1" xr3:uid="{12FCF71E-AF7B-4886-8F2D-1AA453AAF2FB}" name="Tipo_4.1.A_Estrategia_Nacional_de_Prevención_de_la_Explotación_Sexual_Comercial_de_Niñas_Niños_y_Adolescentes_ESCNNA_Otros" dataDxfId="1273"/>
  </tableColumns>
  <tableStyleInfo name="TableStyleLight2" showFirstColumn="0" showLastColumn="0" showRowStripes="1" showColumnStripes="0"/>
</table>
</file>

<file path=xl/tables/table8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0" xr:uid="{949AB3D6-F750-4BC2-9281-C868D3D41A7C}" name="Tabla900" displayName="Tabla900" ref="BQ703:BQ704" totalsRowShown="0" headerRowBorderDxfId="1271" tableBorderDxfId="1272" totalsRowBorderDxfId="1270">
  <autoFilter ref="BQ703:BQ704" xr:uid="{949AB3D6-F750-4BC2-9281-C868D3D41A7C}"/>
  <tableColumns count="1">
    <tableColumn id="1" xr3:uid="{34BEFFCE-78CF-450F-8C04-A760235A583E}" name="Tipo_4.1.B_Estrategias_para_la_prevención_de_la_trata_de_personas_en_Colombia_Otros" dataDxfId="1269"/>
  </tableColumns>
  <tableStyleInfo name="TableStyleLight2" showFirstColumn="0" showLastColumn="0" showRowStripes="1" showColumnStripes="0"/>
</table>
</file>

<file path=xl/tables/table8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1" xr:uid="{84283E79-5A56-4830-9668-ACCF4CDCB1B2}" name="Tabla901" displayName="Tabla901" ref="BR703:BR704" totalsRowShown="0" headerRowBorderDxfId="1267" tableBorderDxfId="1268" totalsRowBorderDxfId="1266">
  <autoFilter ref="BR703:BR704" xr:uid="{84283E79-5A56-4830-9668-ACCF4CDCB1B2}"/>
  <tableColumns count="1">
    <tableColumn id="1" xr3:uid="{96F0C007-DC9B-4024-912B-154F130EA9D9}" name="Tipo_4.1.C_Prevención_del_consumo_de_sustancias_psicoactivas_y_el_microtráfico_en_las_zonas_de_desarrollo_turístico_Otros" dataDxfId="1265"/>
  </tableColumns>
  <tableStyleInfo name="TableStyleLight2" showFirstColumn="0" showLastColumn="0" showRowStripes="1" showColumnStripes="0"/>
</table>
</file>

<file path=xl/tables/table8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3" xr:uid="{EE9C2C4E-1C24-4C12-919B-1E1AE60F3E32}" name="Tabla903" displayName="Tabla903" ref="BS703:BS704" totalsRowShown="0" headerRowBorderDxfId="1263" tableBorderDxfId="1264" totalsRowBorderDxfId="1262">
  <autoFilter ref="BS703:BS704" xr:uid="{EE9C2C4E-1C24-4C12-919B-1E1AE60F3E32}"/>
  <tableColumns count="1">
    <tableColumn id="1" xr3:uid="{D035362C-B76C-4E71-9C76-59A9367E7C6F}" name="Tipo_4.1.D_Proyectos_relacionados_con_la_implementación_de_programas_de_seguridad_turística_y_la_protección_de_los_derechos_y_deberes_de_los_turistas_y_prestadores_de_servicios_turísticos_Otros" dataDxfId="1261"/>
  </tableColumns>
  <tableStyleInfo name="TableStyleLight2" showFirstColumn="0" showLastColumn="0" showRowStripes="1" showColumnStripes="0"/>
</table>
</file>

<file path=xl/tables/table8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4" xr:uid="{B7E3C09A-6182-4015-8D81-8EC77A937F8D}" name="Tabla904" displayName="Tabla904" ref="BT703:BT704" totalsRowShown="0" headerRowBorderDxfId="1259" tableBorderDxfId="1260" totalsRowBorderDxfId="1258">
  <autoFilter ref="BT703:BT704" xr:uid="{B7E3C09A-6182-4015-8D81-8EC77A937F8D}"/>
  <tableColumns count="1">
    <tableColumn id="1" xr3:uid="{488C7EE7-8BFC-4910-8F8C-1F893A6E04EA}" name="Tipo_4.1.E_Estrategias_que_promuevan_el_turismo_sostenible_Otros" dataDxfId="1257"/>
  </tableColumns>
  <tableStyleInfo name="TableStyleLight2" showFirstColumn="0" showLastColumn="0" showRowStripes="1" showColumnStripes="0"/>
</table>
</file>

<file path=xl/tables/table8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5" xr:uid="{A7E9AF3B-025C-44DE-A888-0574324FFD59}" name="Tabla905" displayName="Tabla905" ref="BU703:BU704" totalsRowShown="0" headerRowBorderDxfId="1255" tableBorderDxfId="1256" totalsRowBorderDxfId="1254">
  <autoFilter ref="BU703:BU704" xr:uid="{A7E9AF3B-025C-44DE-A888-0574324FFD59}"/>
  <tableColumns count="1">
    <tableColumn id="1" xr3:uid="{C36EF04A-8AD7-45F3-84C2-2908AF6F6E67}" name="Tipo_4.1.F_Protección_del_bienestar_animal_Otros" dataDxfId="1253"/>
  </tableColumns>
  <tableStyleInfo name="TableStyleLight2" showFirstColumn="0" showLastColumn="0" showRowStripes="1" showColumnStripes="0"/>
</table>
</file>

<file path=xl/tables/table8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6" xr:uid="{10D4ADA7-3A72-443D-AF0A-2E9BA57A463E}" name="Tabla906" displayName="Tabla906" ref="BV703:BV704" totalsRowShown="0" headerRowBorderDxfId="1251" tableBorderDxfId="1252" totalsRowBorderDxfId="1250">
  <autoFilter ref="BV703:BV704" xr:uid="{10D4ADA7-3A72-443D-AF0A-2E9BA57A463E}"/>
  <tableColumns count="1">
    <tableColumn id="1" xr3:uid="{9D8E9920-C09F-4EA8-9059-D50FE3061977}" name="Tipo_4.1.G_Prevención_del_tráfico_de_flora_y_fauna_Otros" dataDxfId="1249"/>
  </tableColumns>
  <tableStyleInfo name="TableStyleLight2" showFirstColumn="0" showLastColumn="0" showRowStripes="1" showColumnStripes="0"/>
</table>
</file>

<file path=xl/tables/table8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7" xr:uid="{F0406E5A-4784-4FC9-A2BA-C7627EDC47DA}" name="Tabla907" displayName="Tabla907" ref="BW703:BW704" totalsRowShown="0" headerRowBorderDxfId="1247" tableBorderDxfId="1248" totalsRowBorderDxfId="1246">
  <autoFilter ref="BW703:BW704" xr:uid="{F0406E5A-4784-4FC9-A2BA-C7627EDC47DA}"/>
  <tableColumns count="1">
    <tableColumn id="1" xr3:uid="{9B4BDF27-31E4-4D68-8006-CB58ACE5C1E9}" name="Tipo_4.1.H_Proyectos_que_promuevan_prácticas_de_comercio_justo_Otros" dataDxfId="1245"/>
  </tableColumns>
  <tableStyleInfo name="TableStyleLight2" showFirstColumn="0" showLastColumn="0" showRowStripes="1" showColumnStripes="0"/>
</table>
</file>

<file path=xl/tables/table8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8" xr:uid="{032621EB-91B0-43C8-9E89-34EF1DB0A4BC}" name="Tabla908" displayName="Tabla908" ref="BX703:BX704" totalsRowShown="0" headerRowBorderDxfId="1243" tableBorderDxfId="1244" totalsRowBorderDxfId="1242">
  <autoFilter ref="BX703:BX704" xr:uid="{032621EB-91B0-43C8-9E89-34EF1DB0A4BC}"/>
  <tableColumns count="1">
    <tableColumn id="1" xr3:uid="{39A9B964-6F2B-4947-BFD2-A769EC6BF971}" name="Tipo_4.1.I_Protección_del_Patrimonio_Cultural_Otros" dataDxfId="1241"/>
  </tableColumns>
  <tableStyleInfo name="TableStyleLight2" showFirstColumn="0" showLastColumn="0" showRowStripes="1" showColumnStripes="0"/>
</table>
</file>

<file path=xl/tables/table8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9" xr:uid="{35C37C76-4716-4DFF-B3D2-A015BC7262DA}" name="Tabla909" displayName="Tabla909" ref="BY703:BY704" totalsRowShown="0" headerRowBorderDxfId="1239" tableBorderDxfId="1240" totalsRowBorderDxfId="1238">
  <autoFilter ref="BY703:BY704" xr:uid="{35C37C76-4716-4DFF-B3D2-A015BC7262DA}"/>
  <tableColumns count="1">
    <tableColumn id="1" xr3:uid="{696B501E-7D4D-4EF6-82F8-C4CFE2455313}" name="Tipo_4.1.I_Otro_tipo_de_proyectos_que_mitiguen_efectos_negativos_y_promuevan_el_desarrollo_responsable_del_turismo_Otros" dataDxfId="1237"/>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F2D473-0D40-422B-B75E-EC738C62F79B}" name="Tabla_Bolívar" displayName="Tabla_Bolívar" ref="K32:K79" totalsRowShown="0" headerRowDxfId="4527" dataDxfId="4526">
  <autoFilter ref="K32:K79" xr:uid="{F4F2D473-0D40-422B-B75E-EC738C62F79B}"/>
  <tableColumns count="1">
    <tableColumn id="1" xr3:uid="{FCBF0C16-4CF1-421D-8DA8-46A54DE60254}" name="Bolívar" dataDxfId="4525"/>
  </tableColumns>
  <tableStyleInfo name="TableStyleLight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121CBBD-5CF8-4231-A6C9-AD890A65D8C5}" name="Tabla_Corporación_de_turismo_o_fondo_mixto_regional_de_turismo_Categoría_1.5_Calidad_accesibilidad_sostenibilidad_y_seguridad_seguridad_en_el_turismo" displayName="Tabla_Corporación_de_turismo_o_fondo_mixto_regional_de_turismo_Categoría_1.5_Calidad_accesibilidad_sostenibilidad_y_seguridad_seguridad_en_el_turismo" ref="G242:G243" totalsRowShown="0" headerRowDxfId="4287" dataDxfId="4286">
  <autoFilter ref="G242:G243" xr:uid="{0121CBBD-5CF8-4231-A6C9-AD890A65D8C5}"/>
  <tableColumns count="1">
    <tableColumn id="1" xr3:uid="{88649C78-CC1A-4729-82D6-E25B7545C7BD}" name="Corporación_de_turismo_o_fondo_mixto_regional_de_turismo_Categoría_1.5_Calidad_accesibilidad_sostenibilidad_y_seguridad_seguridad_en_el_turismo" dataDxfId="4285"/>
  </tableColumns>
  <tableStyleInfo name="TableStyleLight2" showFirstColumn="0" showLastColumn="0" showRowStripes="1" showColumnStripes="0"/>
</table>
</file>

<file path=xl/tables/table9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0" xr:uid="{76F092F9-0AD5-468C-9C8D-3E2DB1F0A3EC}" name="Tabla910" displayName="Tabla910" ref="BZ703:BZ704" totalsRowShown="0" headerRowBorderDxfId="1235" tableBorderDxfId="1236" totalsRowBorderDxfId="1234">
  <autoFilter ref="BZ703:BZ704" xr:uid="{76F092F9-0AD5-468C-9C8D-3E2DB1F0A3EC}"/>
  <tableColumns count="1">
    <tableColumn id="1" xr3:uid="{779793EA-777A-48FB-82FF-DA7728341C98}" name="Tipo_4.2.A__Operación_de_programas_que_faciliten_la_realización_de_actividades_turísticas_a_grupos_poblacionales_específicos_entre_ellos_el_programa_de_Tarjeta_Joven_y_Mi_primer_viaje_Otros" dataDxfId="1233"/>
  </tableColumns>
  <tableStyleInfo name="TableStyleLight2" showFirstColumn="0" showLastColumn="0" showRowStripes="1" showColumnStripes="0"/>
</table>
</file>

<file path=xl/tables/table9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1" xr:uid="{4E12BFB9-FB5A-4693-8F24-8EA604CE440F}" name="Tabla911" displayName="Tabla911" ref="CA703:CA704" totalsRowShown="0" headerRowBorderDxfId="1231" tableBorderDxfId="1232" totalsRowBorderDxfId="1230">
  <autoFilter ref="CA703:CA704" xr:uid="{4E12BFB9-FB5A-4693-8F24-8EA604CE440F}"/>
  <tableColumns count="1">
    <tableColumn id="1" xr3:uid="{372CFEE3-3072-40BF-9B76-B5C9E314FC86}" name="Tipo_4.2.B_Estímulos_para_actores_de_la_economía_popular_relacionados_con_la_cadena_de_valor_del_turismo_Otros" dataDxfId="1229"/>
  </tableColumns>
  <tableStyleInfo name="TableStyleLight2" showFirstColumn="0" showLastColumn="0" showRowStripes="1" showColumnStripes="0"/>
</table>
</file>

<file path=xl/tables/table9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2" xr:uid="{24E22812-A414-48D9-9A55-1E0B3DEFAFA7}" name="Tabla912" displayName="Tabla912" ref="CB703:CB704" totalsRowShown="0" headerRowBorderDxfId="1227" tableBorderDxfId="1228" totalsRowBorderDxfId="1226">
  <autoFilter ref="CB703:CB704" xr:uid="{24E22812-A414-48D9-9A55-1E0B3DEFAFA7}"/>
  <tableColumns count="1">
    <tableColumn id="1" xr3:uid="{E751E0C1-AB0D-4086-8023-16D56E097B8E}" name="Tipo_4.2.C_Proyectos_orientados_a_la_promoción_del_turismo_accesible_en_destinos_y_atractivos_turísticos_Otros" dataDxfId="1225"/>
  </tableColumns>
  <tableStyleInfo name="TableStyleLight2" showFirstColumn="0" showLastColumn="0" showRowStripes="1" showColumnStripes="0"/>
</table>
</file>

<file path=xl/tables/table9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3" xr:uid="{1278545D-DDBE-4378-B0FF-37EB5334D801}" name="Tabla913" displayName="Tabla913" ref="CC703:CC704" totalsRowShown="0" headerRowBorderDxfId="1223" tableBorderDxfId="1224" totalsRowBorderDxfId="1222">
  <autoFilter ref="CC703:CC704" xr:uid="{1278545D-DDBE-4378-B0FF-37EB5334D801}"/>
  <tableColumns count="1">
    <tableColumn id="1" xr3:uid="{7AA8F3CE-216A-42CC-A8F9-901D33AA71E1}" name="Tipo_4.2.D_Estrategias_de_promoción_para_el_desarrollo_del_turismo_social_en_Colombia_Otros" dataDxfId="1221"/>
  </tableColumns>
  <tableStyleInfo name="TableStyleLight2" showFirstColumn="0" showLastColumn="0" showRowStripes="1" showColumnStripes="0"/>
</table>
</file>

<file path=xl/tables/table9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4" xr:uid="{416BBB79-5CB7-45F1-B11A-35AC7A7C0D89}" name="Tabla914" displayName="Tabla914" ref="CD703:CD704" totalsRowShown="0" headerRowBorderDxfId="1219" tableBorderDxfId="1220" totalsRowBorderDxfId="1218">
  <autoFilter ref="CD703:CD704" xr:uid="{416BBB79-5CB7-45F1-B11A-35AC7A7C0D89}"/>
  <tableColumns count="1">
    <tableColumn id="1" xr3:uid="{C0C505DA-F061-4503-AAD2-3FFF5D14766A}" name="Tipo_5.1.A_Financiación_de_programas_de_mitigación_de_impacto_de_situaciones_de_emergencia_Otros" dataDxfId="1217"/>
  </tableColumns>
  <tableStyleInfo name="TableStyleLight2" showFirstColumn="0" showLastColumn="0" showRowStripes="1" showColumnStripes="0"/>
</table>
</file>

<file path=xl/tables/table9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2" xr:uid="{03C376C3-D0CC-4A46-947E-C703FA3151B7}" name="Tabla942" displayName="Tabla942" ref="AG709:AG715" totalsRowShown="0" headerRowBorderDxfId="1215" tableBorderDxfId="1216" totalsRowBorderDxfId="1214">
  <autoFilter ref="AG709:AG715" xr:uid="{03C376C3-D0CC-4A46-947E-C703FA3151B7}"/>
  <tableColumns count="1">
    <tableColumn id="1" xr3:uid="{7F368727-25C7-4999-9749-AC479FF06095}" name="Tipo_2.3.A_Malecones_construidos_y_o_rehabilitados_Costos_y_o_gastos_directos" dataDxfId="1213"/>
  </tableColumns>
  <tableStyleInfo name="TableStyleLight2" showFirstColumn="0" showLastColumn="0" showRowStripes="1" showColumnStripes="0"/>
</table>
</file>

<file path=xl/tables/table9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3" xr:uid="{D6431261-589E-4CB2-9270-15CAC5EADC11}" name="Tabla943" displayName="Tabla943" ref="AH709:AH715" totalsRowShown="0" headerRowBorderDxfId="1211" tableBorderDxfId="1212" totalsRowBorderDxfId="1210">
  <autoFilter ref="AH709:AH715" xr:uid="{D6431261-589E-4CB2-9270-15CAC5EADC11}"/>
  <tableColumns count="1">
    <tableColumn id="1" xr3:uid="{3AC3921F-4195-49FF-8D56-C0FE52B2EEB7}" name="Tipo_2.3.B_Muelles_o_embarcaderos_construidos_y_o_rehabilitados_Costos_y_o_gastos_directos" dataDxfId="1209"/>
  </tableColumns>
  <tableStyleInfo name="TableStyleLight2" showFirstColumn="0" showLastColumn="0" showRowStripes="1" showColumnStripes="0"/>
</table>
</file>

<file path=xl/tables/table9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4" xr:uid="{7BBAC220-F08C-4280-A4A1-B821A6D82B67}" name="Tabla944" displayName="Tabla944" ref="AI709:AI715" totalsRowShown="0" headerRowBorderDxfId="1207" tableBorderDxfId="1208" totalsRowBorderDxfId="1206">
  <autoFilter ref="AI709:AI715" xr:uid="{7BBAC220-F08C-4280-A4A1-B821A6D82B67}"/>
  <tableColumns count="1">
    <tableColumn id="1" xr3:uid="{A0E3E9A4-D067-4EAB-9144-4E36FD2D279A}" name="Tipo_2.3.C_Centros_gastronómicos_y_artesanales_construidos_y_o_rehabilitados_Costos_y_o_gastos_directos" dataDxfId="1205"/>
  </tableColumns>
  <tableStyleInfo name="TableStyleLight2" showFirstColumn="0" showLastColumn="0" showRowStripes="1" showColumnStripes="0"/>
</table>
</file>

<file path=xl/tables/table9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5" xr:uid="{3829F4CF-97E9-48C9-B979-842F653D1F8E}" name="Tabla945" displayName="Tabla945" ref="AJ709:AJ715" totalsRowShown="0" headerRowBorderDxfId="1203" tableBorderDxfId="1204" totalsRowBorderDxfId="1202">
  <autoFilter ref="AJ709:AJ715" xr:uid="{3829F4CF-97E9-48C9-B979-842F653D1F8E}"/>
  <tableColumns count="1">
    <tableColumn id="1" xr3:uid="{48D43D20-972D-4DF0-A780-444A6175E1DC}" name="Tipo_2.3.D_Plazas_construidas_y_o_rehabilitadas_Costos_y_o_gastos_directos" dataDxfId="1201"/>
  </tableColumns>
  <tableStyleInfo name="TableStyleLight2" showFirstColumn="0" showLastColumn="0" showRowStripes="1" showColumnStripes="0"/>
</table>
</file>

<file path=xl/tables/table9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6" xr:uid="{7C5EACC4-1E01-458F-BFAC-E530D1961FC0}" name="Tabla946" displayName="Tabla946" ref="AK709:AK715" totalsRowShown="0" headerRowBorderDxfId="1199" tableBorderDxfId="1200" totalsRowBorderDxfId="1198">
  <autoFilter ref="AK709:AK715" xr:uid="{7C5EACC4-1E01-458F-BFAC-E530D1961FC0}"/>
  <tableColumns count="1">
    <tableColumn id="1" xr3:uid="{DCB43519-3165-4A0D-855D-80C5D63B94F3}" name="Tipo_2.3.E_Parques_construidos_y_o_rehabilitados_Costos_y_o_gastos_directos" dataDxfId="1197"/>
  </tableColumns>
  <tableStyleInfo name="TableStyleLight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DE7B6752-B6C5-444A-BDEE-AF7537F2FE36}" name="Tabla_Corporación_de_turismo_o_fondo_mixto_regional_de_turismo_Categoría_1.6_Innovación_y_transformación_digital_en_el_turismo" displayName="Tabla_Corporación_de_turismo_o_fondo_mixto_regional_de_turismo_Categoría_1.6_Innovación_y_transformación_digital_en_el_turismo" ref="G253:G254" totalsRowShown="0" headerRowDxfId="4284" dataDxfId="4283">
  <autoFilter ref="G253:G254" xr:uid="{DE7B6752-B6C5-444A-BDEE-AF7537F2FE36}"/>
  <tableColumns count="1">
    <tableColumn id="1" xr3:uid="{78753C8C-1C19-4734-8537-7EDDDD8C5D6C}" name="Corporación_de_turismo_o_fondo_mixto_regional_de_turismo_Categoría_1.6_Innovación_y_transformación_digital_en_el_turismo" dataDxfId="4282"/>
  </tableColumns>
  <tableStyleInfo name="TableStyleLight2" showFirstColumn="0" showLastColumn="0" showRowStripes="1" showColumnStripes="0"/>
</table>
</file>

<file path=xl/tables/table9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7" xr:uid="{0FDCE5B3-4186-4428-896F-6D15440C35A5}" name="Tabla947" displayName="Tabla947" ref="AL709:AL715" totalsRowShown="0" headerRowBorderDxfId="1195" tableBorderDxfId="1196" totalsRowBorderDxfId="1194">
  <autoFilter ref="AL709:AL715" xr:uid="{0FDCE5B3-4186-4428-896F-6D15440C35A5}"/>
  <tableColumns count="1">
    <tableColumn id="1" xr3:uid="{DD1D4C85-4057-4F0A-BF95-CF895F437BDF}" name="Tipo_2.3.F_Parques_lineales_o_bulevares_construidos_y_o_rehabilitados_Costos_y_o_gastos_directos" dataDxfId="1193"/>
  </tableColumns>
  <tableStyleInfo name="TableStyleLight2" showFirstColumn="0" showLastColumn="0" showRowStripes="1" showColumnStripes="0"/>
</table>
</file>

<file path=xl/tables/table9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8" xr:uid="{B098B5CF-C1FE-431C-9747-AF6773861DDF}" name="Tabla948" displayName="Tabla948" ref="AM709:AM715" totalsRowShown="0" headerRowBorderDxfId="1191" tableBorderDxfId="1192" totalsRowBorderDxfId="1190">
  <autoFilter ref="AM709:AM715" xr:uid="{B098B5CF-C1FE-431C-9747-AF6773861DDF}"/>
  <tableColumns count="1">
    <tableColumn id="1" xr3:uid="{4480972F-66EA-49E5-8E95-DD544C04CE1B}" name="Tipo_2.3.G_Senderos_construidos_y_o_rehabilitados_Costos_y_o_gastos_directos" dataDxfId="1189"/>
  </tableColumns>
  <tableStyleInfo name="TableStyleLight2" showFirstColumn="0" showLastColumn="0" showRowStripes="1" showColumnStripes="0"/>
</table>
</file>

<file path=xl/tables/table9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9" xr:uid="{E9556E48-8ADA-4069-BC05-FF9D6C692A10}" name="Tabla949" displayName="Tabla949" ref="AN709:AN715" totalsRowShown="0" headerRowBorderDxfId="1187" tableBorderDxfId="1188" totalsRowBorderDxfId="1186">
  <autoFilter ref="AN709:AN715" xr:uid="{E9556E48-8ADA-4069-BC05-FF9D6C692A10}"/>
  <tableColumns count="1">
    <tableColumn id="1" xr3:uid="{F97003B8-DA72-4AC7-8D6C-994D5F71589E}" name="Tipo_2.3.H_Ecoparques_turísticos_construidos_y_o_rehabilitados_Costos_y_o_gastos_directos" dataDxfId="1185"/>
  </tableColumns>
  <tableStyleInfo name="TableStyleLight2" showFirstColumn="0" showLastColumn="0" showRowStripes="1" showColumnStripes="0"/>
</table>
</file>

<file path=xl/tables/table9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0" xr:uid="{150E7BCF-2273-4A03-B617-16582C11A16E}" name="Tabla950" displayName="Tabla950" ref="AO709:AO715" totalsRowShown="0" headerRowBorderDxfId="1183" tableBorderDxfId="1184" totalsRowBorderDxfId="1182">
  <autoFilter ref="AO709:AO715" xr:uid="{150E7BCF-2273-4A03-B617-16582C11A16E}"/>
  <tableColumns count="1">
    <tableColumn id="1" xr3:uid="{A4130CDD-2573-4644-9D7D-5793E9A901F0}" name="Tipo_2.3.I_Centro_de_convenciones_construidos_y_o_rehabilitados_Costos_y_o_gastos_directos" dataDxfId="1181"/>
  </tableColumns>
  <tableStyleInfo name="TableStyleLight2" showFirstColumn="0" showLastColumn="0" showRowStripes="1" showColumnStripes="0"/>
</table>
</file>

<file path=xl/tables/table9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1" xr:uid="{7F7A9D82-44FA-4FEE-B199-BE9CCBB8A613}" name="Tabla951" displayName="Tabla951" ref="AP709:AP715" totalsRowShown="0" headerRowBorderDxfId="1179" tableBorderDxfId="1180" totalsRowBorderDxfId="1178">
  <autoFilter ref="AP709:AP715" xr:uid="{7F7A9D82-44FA-4FEE-B199-BE9CCBB8A613}"/>
  <tableColumns count="1">
    <tableColumn id="1" xr3:uid="{B49815D7-19F9-4CC1-9764-254FCF6EF97C}" name="Tipo_2.3.J_Señalización_turística_Costos_y_o_gastos_directos" dataDxfId="1177"/>
  </tableColumns>
  <tableStyleInfo name="TableStyleLight2" showFirstColumn="0" showLastColumn="0" showRowStripes="1" showColumnStripes="0"/>
</table>
</file>

<file path=xl/tables/table9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2" xr:uid="{0E27808A-7E8B-4981-8FFF-4D0AEF2D042A}" name="Tabla952" displayName="Tabla952" ref="AQ709:AQ715" totalsRowShown="0" headerRowBorderDxfId="1175" tableBorderDxfId="1176" totalsRowBorderDxfId="1174">
  <autoFilter ref="AQ709:AQ715" xr:uid="{0E27808A-7E8B-4981-8FFF-4D0AEF2D042A}"/>
  <tableColumns count="1">
    <tableColumn id="1" xr3:uid="{02B5D5B5-D844-4CF1-A701-5D672054D472}" name="Tipo_2.3.K_Miradores_turísticos_construidos_y_o_rehabilitados_Costos_y_o_gastos_directos" dataDxfId="1173"/>
  </tableColumns>
  <tableStyleInfo name="TableStyleLight2" showFirstColumn="0" showLastColumn="0" showRowStripes="1" showColumnStripes="0"/>
</table>
</file>

<file path=xl/tables/table9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3" xr:uid="{E8C10365-7781-4A85-8FB3-332D0B40EAF4}" name="Tabla953" displayName="Tabla953" ref="AR709:AR715" totalsRowShown="0" headerRowBorderDxfId="1171" tableBorderDxfId="1172" totalsRowBorderDxfId="1170">
  <autoFilter ref="AR709:AR715" xr:uid="{E8C10365-7781-4A85-8FB3-332D0B40EAF4}"/>
  <tableColumns count="1">
    <tableColumn id="1" xr3:uid="{C4038BE1-9782-4529-8D76-C6E8DEF55F3D}" name="Tipo_2.3.L_Otros_Costos_y_o_gastos_directos" dataDxfId="1169"/>
  </tableColumns>
  <tableStyleInfo name="TableStyleLight2" showFirstColumn="0" showLastColumn="0" showRowStripes="1" showColumnStripes="0"/>
</table>
</file>

<file path=xl/tables/table9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4" xr:uid="{64C9254D-9CC1-4CAF-98F5-90932B948015}" name="Tabla954" displayName="Tabla954" ref="AS709:AS710" totalsRowShown="0" headerRowBorderDxfId="1167" tableBorderDxfId="1168" totalsRowBorderDxfId="1166">
  <autoFilter ref="AS709:AS710" xr:uid="{64C9254D-9CC1-4CAF-98F5-90932B948015}"/>
  <tableColumns count="1">
    <tableColumn id="1" xr3:uid="{93374FD6-D2DF-4EFE-B90F-DBBB8160FEDC}" name="Tipo_Los_mismos_tipos_de_proyecto_aplicables_a_las_categorías_2.1_2.2_y_2.3_únicamente_para_MinCIT_Construcción_y_o_mantenimiento_de_Obra" dataDxfId="1165"/>
  </tableColumns>
  <tableStyleInfo name="TableStyleLight2" showFirstColumn="0" showLastColumn="0" showRowStripes="1" showColumnStripes="0"/>
</table>
</file>

<file path=xl/tables/table9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5" xr:uid="{1C64C993-9732-46D6-933D-9997C2ECC188}" name="Tabla955" displayName="Tabla955" ref="AT709:AT715" totalsRowShown="0" headerRowBorderDxfId="1163" tableBorderDxfId="1164" totalsRowBorderDxfId="1162">
  <autoFilter ref="AT709:AT715" xr:uid="{1C64C993-9732-46D6-933D-9997C2ECC188}"/>
  <tableColumns count="1">
    <tableColumn id="1" xr3:uid="{47BB47EE-92F5-4A7E-8F2A-2A8A1877DC66}" name="Tipo_2.5.A_Desarrollo_de_reparaciones_locativas_Costos_y_o_gastos_directos" dataDxfId="1161"/>
  </tableColumns>
  <tableStyleInfo name="TableStyleLight2" showFirstColumn="0" showLastColumn="0" showRowStripes="1" showColumnStripes="0"/>
</table>
</file>

<file path=xl/tables/table9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6" xr:uid="{7889843F-7489-45B7-A9F6-693137035EAA}" name="Tabla956" displayName="Tabla956" ref="AU709:AU710" totalsRowShown="0" headerRowBorderDxfId="1159" tableBorderDxfId="1160" totalsRowBorderDxfId="1158">
  <autoFilter ref="AU709:AU710" xr:uid="{7889843F-7489-45B7-A9F6-693137035EAA}"/>
  <tableColumns count="1">
    <tableColumn id="1" xr3:uid="{DD8F4EE5-5A82-421A-8132-B5877E81DD36}" name="Tipo_2.6.A_Estímulos_para_la_implementación_de_soluciones_para_la_planta_turística_pública_o_privada_Costos_y_o_gastos_directos" dataDxfId="1157"/>
  </tableColumns>
  <tableStyleInfo name="TableStyleLight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78D389B2-D1C0-4FA0-AB98-4B5062E312B5}" name="Tabla_Corporación_de_turismo_o_fondo_mixto_regional_de_turismo_Categoría_1.7_Evaluación_de_resultados_o_de_impacto" displayName="Tabla_Corporación_de_turismo_o_fondo_mixto_regional_de_turismo_Categoría_1.7_Evaluación_de_resultados_o_de_impacto" ref="G260:G261" totalsRowShown="0" headerRowDxfId="4281" dataDxfId="4280">
  <autoFilter ref="G260:G261" xr:uid="{78D389B2-D1C0-4FA0-AB98-4B5062E312B5}"/>
  <tableColumns count="1">
    <tableColumn id="1" xr3:uid="{300896A2-AC8D-493F-8685-C88C4C5B120B}" name="Corporación_de_turismo_o_fondo_mixto_regional_de_turismo_Categoría_1.7_Evaluación_de_resultados_o_de_impacto" dataDxfId="4279"/>
  </tableColumns>
  <tableStyleInfo name="TableStyleLight2" showFirstColumn="0" showLastColumn="0" showRowStripes="1" showColumnStripes="0"/>
</table>
</file>

<file path=xl/tables/table9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2" xr:uid="{D6816F94-E657-4444-9DDB-B83FD68FD873}" name="Tabla992" displayName="Tabla992" ref="F743:F748" totalsRowShown="0" headerRowBorderDxfId="1155" tableBorderDxfId="1156" totalsRowBorderDxfId="1154">
  <autoFilter ref="F743:F748" xr:uid="{D6816F94-E657-4444-9DDB-B83FD68FD873}"/>
  <tableColumns count="1">
    <tableColumn id="1" xr3:uid="{B6B59DBF-ED1A-4491-9D60-985524D8B344}" name="Tipo_1.1.A_Levantamiento_o_actualización_de_inventarios_de_atractivos_turísticos" dataDxfId="1153"/>
  </tableColumns>
  <tableStyleInfo name="TableStyleLight2" showFirstColumn="0" showLastColumn="0" showRowStripes="1" showColumnStripes="0"/>
</table>
</file>

<file path=xl/tables/table9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3" xr:uid="{B6AF3309-13C3-49A0-813F-901C7104E4FD}" name="Tabla993" displayName="Tabla993" ref="G743:G748" totalsRowShown="0" headerRowBorderDxfId="1151" tableBorderDxfId="1152" totalsRowBorderDxfId="1150">
  <autoFilter ref="G743:G748" xr:uid="{B6AF3309-13C3-49A0-813F-901C7104E4FD}"/>
  <tableColumns count="1">
    <tableColumn id="1" xr3:uid="{82281D93-1DBD-47FB-B015-6ADF11EC639C}" name="Tipo_1.1.B_Diseño_de_metodologías_para_la_planificación_y_la_gestión_del_turismo" dataDxfId="1149"/>
  </tableColumns>
  <tableStyleInfo name="TableStyleLight2" showFirstColumn="0" showLastColumn="0" showRowStripes="1" showColumnStripes="0"/>
</table>
</file>

<file path=xl/tables/table9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4" xr:uid="{F7B76803-B072-4C40-8A8E-FED96E6A93E6}" name="Tabla994" displayName="Tabla994" ref="H743:H748" totalsRowShown="0" headerRowBorderDxfId="1147" tableBorderDxfId="1148" totalsRowBorderDxfId="1146">
  <autoFilter ref="H743:H748" xr:uid="{F7B76803-B072-4C40-8A8E-FED96E6A93E6}"/>
  <tableColumns count="1">
    <tableColumn id="1" xr3:uid="{23FB8E27-DA9D-41FF-9384-962AB1253B43}" name="Tipo_1.1.C_Implementación_de_metodologías_para_la_planificación_y_la_gestión_del_turismo_en_los_territorios_del_país" dataDxfId="1145"/>
  </tableColumns>
  <tableStyleInfo name="TableStyleLight2" showFirstColumn="0" showLastColumn="0" showRowStripes="1" showColumnStripes="0"/>
</table>
</file>

<file path=xl/tables/table9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5" xr:uid="{3673ABFA-6656-4CA0-A033-C90FC09E9C0D}" name="Tabla995" displayName="Tabla995" ref="I743:I748" totalsRowShown="0" headerRowBorderDxfId="1143" tableBorderDxfId="1144" totalsRowBorderDxfId="1142">
  <autoFilter ref="I743:I748" xr:uid="{3673ABFA-6656-4CA0-A033-C90FC09E9C0D}"/>
  <tableColumns count="1">
    <tableColumn id="1" xr3:uid="{A00F3DF2-FB6B-426C-9A1D-5DBAABBAF2F8}" name="Tipo_1.1.D_Fortalecimientos_de_los_esquemas_de_gobernanza_territoriales" dataDxfId="1141"/>
  </tableColumns>
  <tableStyleInfo name="TableStyleLight2" showFirstColumn="0" showLastColumn="0" showRowStripes="1" showColumnStripes="0"/>
</table>
</file>

<file path=xl/tables/table9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6" xr:uid="{DF0FD745-47C6-41C5-B5DE-E05320ABECF4}" name="Tabla996" displayName="Tabla996" ref="J743:J748" totalsRowShown="0" headerRowBorderDxfId="1139" tableBorderDxfId="1140" totalsRowBorderDxfId="1138">
  <autoFilter ref="J743:J748" xr:uid="{DF0FD745-47C6-41C5-B5DE-E05320ABECF4}"/>
  <tableColumns count="1">
    <tableColumn id="1" xr3:uid="{1AE38F5B-17F7-4884-AFB3-CF3F90B74185}" name="Tipo_1.2.A_Análisis_de_oferta_y_demanda_para_el_diseño_de_productos_y_actividades_turísticas" dataDxfId="1137"/>
  </tableColumns>
  <tableStyleInfo name="TableStyleLight2" showFirstColumn="0" showLastColumn="0" showRowStripes="1" showColumnStripes="0"/>
</table>
</file>

<file path=xl/tables/table9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7" xr:uid="{760FD8EF-D079-443C-86BA-72CDF8318C88}" name="Tabla997" displayName="Tabla997" ref="K743:K749" totalsRowShown="0" headerRowBorderDxfId="1135" tableBorderDxfId="1136" totalsRowBorderDxfId="1134">
  <autoFilter ref="K743:K749" xr:uid="{760FD8EF-D079-443C-86BA-72CDF8318C88}"/>
  <tableColumns count="1">
    <tableColumn id="1" xr3:uid="{6B4AAAA4-C01D-403E-8F9F-210A454806AA}" name="Tipo_1.2.B_Diseño_e_implementación_de_productos_turísticos" dataDxfId="1133"/>
  </tableColumns>
  <tableStyleInfo name="TableStyleLight2" showFirstColumn="0" showLastColumn="0" showRowStripes="1" showColumnStripes="0"/>
</table>
</file>

<file path=xl/tables/table9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8" xr:uid="{941A5E0B-5FB7-494C-8F2E-EE6B4F8CE86B}" name="Tabla998" displayName="Tabla998" ref="L743:L748" totalsRowShown="0" headerRowBorderDxfId="1131" tableBorderDxfId="1132" totalsRowBorderDxfId="1130">
  <autoFilter ref="L743:L748" xr:uid="{941A5E0B-5FB7-494C-8F2E-EE6B4F8CE86B}"/>
  <tableColumns count="1">
    <tableColumn id="1" xr3:uid="{9BBF4C9C-BF44-4E33-A0E1-2FA55060059F}" name="Tipo_1.2.C_Diseño_e_implementación_de_actividades_turísticas" dataDxfId="1129"/>
  </tableColumns>
  <tableStyleInfo name="TableStyleLight2" showFirstColumn="0" showLastColumn="0" showRowStripes="1" showColumnStripes="0"/>
</table>
</file>

<file path=xl/tables/table9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9" xr:uid="{55B90399-AC91-4C67-BBBC-566088CA526D}" name="Tabla999" displayName="Tabla999" ref="M743:M750" totalsRowShown="0" headerRowBorderDxfId="1127" tableBorderDxfId="1128" totalsRowBorderDxfId="1126">
  <autoFilter ref="M743:M750" xr:uid="{55B90399-AC91-4C67-BBBC-566088CA526D}"/>
  <tableColumns count="1">
    <tableColumn id="1" xr3:uid="{A947778F-072E-42BB-A29F-3793F0A2EF02}" name="Tipo_1.3.A_Formación_capacitación_y_sensibilización_en_turismo" dataDxfId="1125"/>
  </tableColumns>
  <tableStyleInfo name="TableStyleLight2" showFirstColumn="0" showLastColumn="0" showRowStripes="1" showColumnStripes="0"/>
</table>
</file>

<file path=xl/tables/table9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0" xr:uid="{36ED1688-6320-4B03-B7D2-15E3D48E023F}" name="Tabla1000" displayName="Tabla1000" ref="N743:N748" totalsRowShown="0" headerRowBorderDxfId="1123" tableBorderDxfId="1124" totalsRowBorderDxfId="1122">
  <autoFilter ref="N743:N748" xr:uid="{36ED1688-6320-4B03-B7D2-15E3D48E023F}"/>
  <tableColumns count="1">
    <tableColumn id="1" xr3:uid="{36FD689A-40F5-4CB9-950C-616013B1C68F}" name="Tipo_1.3.B_Estudios_técnicos_para_la_cualificación_del_capital_humano_en_el_sector_turístico" dataDxfId="1121"/>
  </tableColumns>
  <tableStyleInfo name="TableStyleLight2" showFirstColumn="0" showLastColumn="0" showRowStripes="1" showColumnStripes="0"/>
</table>
</file>

<file path=xl/tables/table9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1" xr:uid="{CD7E8715-8BD2-4668-B106-0CBA7CE75E0C}" name="Tabla1001" displayName="Tabla1001" ref="O743:O749" totalsRowShown="0" headerRowBorderDxfId="1119" tableBorderDxfId="1120" totalsRowBorderDxfId="1118">
  <autoFilter ref="O743:O749" xr:uid="{CD7E8715-8BD2-4668-B106-0CBA7CE75E0C}"/>
  <tableColumns count="1">
    <tableColumn id="1" xr3:uid="{9CD44996-217F-4E4B-822C-750FAEAFCEEF}" name="Tipo_1.3.C_Generación_y_gestión_del_conocimiento_en_turismo" dataDxfId="1117"/>
  </tableColumns>
  <tableStyleInfo name="TableStyleLight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01C3EDC-9C7E-4E8E-AEC6-10F4DBB88DB9}" name="Tabla_Corporación_de_turismo_o_fondo_mixto_regional_de_turismo_Categoría_2.1_Estudios_de_prefactibilidad_y_factibilidad" displayName="Tabla_Corporación_de_turismo_o_fondo_mixto_regional_de_turismo_Categoría_2.1_Estudios_de_prefactibilidad_y_factibilidad" ref="G266:G267" totalsRowShown="0" headerRowDxfId="4278" dataDxfId="4277">
  <autoFilter ref="G266:G267" xr:uid="{B01C3EDC-9C7E-4E8E-AEC6-10F4DBB88DB9}"/>
  <tableColumns count="1">
    <tableColumn id="1" xr3:uid="{450EE51C-71B9-4CAF-B170-2A805A422E94}" name="Corporación_de_turismo_o_fondo_mixto_regional_de_turismo_Categoría_2.1_Estudios_de_prefactibilidad_y_factibilidad" dataDxfId="4276"/>
  </tableColumns>
  <tableStyleInfo name="TableStyleLight2" showFirstColumn="0" showLastColumn="0" showRowStripes="1" showColumnStripes="0"/>
</table>
</file>

<file path=xl/tables/table9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2" xr:uid="{6D7D5DF6-248A-4D0A-9C8D-3D8168BA0BC7}" name="Tabla1002" displayName="Tabla1002" ref="P743:P748" totalsRowShown="0" headerRowBorderDxfId="1115" tableBorderDxfId="1116" totalsRowBorderDxfId="1114">
  <autoFilter ref="P743:P748" xr:uid="{6D7D5DF6-248A-4D0A-9C8D-3D8168BA0BC7}"/>
  <tableColumns count="1">
    <tableColumn id="1" xr3:uid="{0B9A4454-B5AE-4241-B6B2-7E91758CB376}" name="Tipo_1.3.D_Realización_de_eventos_académicos_con_temáticas_de_turismo" dataDxfId="1113"/>
  </tableColumns>
  <tableStyleInfo name="TableStyleLight2" showFirstColumn="0" showLastColumn="0" showRowStripes="1" showColumnStripes="0"/>
</table>
</file>

<file path=xl/tables/table9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3" xr:uid="{C3BC1638-A6A3-4F31-8B89-1A800FB3D534}" name="Tabla1003" displayName="Tabla1003" ref="Q743:Q747" totalsRowShown="0" headerRowBorderDxfId="1111" tableBorderDxfId="1112" totalsRowBorderDxfId="1110">
  <autoFilter ref="Q743:Q747" xr:uid="{C3BC1638-A6A3-4F31-8B89-1A800FB3D534}"/>
  <tableColumns count="1">
    <tableColumn id="1" xr3:uid="{632496B3-F59D-4BD9-BBE0-D28831DB7213}" name="Tipo_1.3.E_Jornadas_de_intercambio_de_experiencias_y_lecciones_aprendidas" dataDxfId="1109"/>
  </tableColumns>
  <tableStyleInfo name="TableStyleLight2" showFirstColumn="0" showLastColumn="0" showRowStripes="1" showColumnStripes="0"/>
</table>
</file>

<file path=xl/tables/table9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4" xr:uid="{890884EF-F10B-4346-8A28-AC017181F474}" name="Tabla1004" displayName="Tabla1004" ref="R743:R748" totalsRowShown="0" headerRowBorderDxfId="1107" tableBorderDxfId="1108" totalsRowBorderDxfId="1106">
  <autoFilter ref="R743:R748" xr:uid="{890884EF-F10B-4346-8A28-AC017181F474}"/>
  <tableColumns count="1">
    <tableColumn id="1" xr3:uid="{4FB5C44D-8132-408B-ABCB-1360F7FC046C}" name="Tipo_1.4.A_Acompañamiento_y_apoyo_técnico_y_financiero_para_mejorar_la_productividad_del_sector_turístico" dataDxfId="1105"/>
  </tableColumns>
  <tableStyleInfo name="TableStyleLight2" showFirstColumn="0" showLastColumn="0" showRowStripes="1" showColumnStripes="0"/>
</table>
</file>

<file path=xl/tables/table9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5" xr:uid="{453A8EC3-1A56-4701-B4C0-6321E6D034B4}" name="Tabla1005" displayName="Tabla1005" ref="S743:S749" totalsRowShown="0" headerRowBorderDxfId="1103" tableBorderDxfId="1104" totalsRowBorderDxfId="1102">
  <autoFilter ref="S743:S749" xr:uid="{453A8EC3-1A56-4701-B4C0-6321E6D034B4}"/>
  <tableColumns count="1">
    <tableColumn id="1" xr3:uid="{985BA601-5B46-4E06-85DB-A922DAE26C7E}" name="Tipo_1.4.B_Fortalecimiento_de_la_economía_popular_y_comunitaria_del_turismo" dataDxfId="1101"/>
  </tableColumns>
  <tableStyleInfo name="TableStyleLight2" showFirstColumn="0" showLastColumn="0" showRowStripes="1" showColumnStripes="0"/>
</table>
</file>

<file path=xl/tables/table9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B085F830-39C2-452D-99F0-56EC4369D483}" name="Tabla1006" displayName="Tabla1006" ref="T743:T748" totalsRowShown="0" headerRowBorderDxfId="1099" tableBorderDxfId="1100" totalsRowBorderDxfId="1098">
  <autoFilter ref="T743:T748" xr:uid="{B085F830-39C2-452D-99F0-56EC4369D483}"/>
  <tableColumns count="1">
    <tableColumn id="1" xr3:uid="{CBD8A583-10DD-491C-8C69-33AF02671F67}" name="Tipo_1.4.C_Encadenamiento_productivo" dataDxfId="1097"/>
  </tableColumns>
  <tableStyleInfo name="TableStyleLight2" showFirstColumn="0" showLastColumn="0" showRowStripes="1" showColumnStripes="0"/>
</table>
</file>

<file path=xl/tables/table9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7" xr:uid="{4E19C04B-225E-4DCE-A688-A43D5DE3A7DB}" name="Tabla1007" displayName="Tabla1007" ref="U743:U749" totalsRowShown="0" headerRowBorderDxfId="1095" tableBorderDxfId="1096" totalsRowBorderDxfId="1094">
  <autoFilter ref="U743:U749" xr:uid="{4E19C04B-225E-4DCE-A688-A43D5DE3A7DB}"/>
  <tableColumns count="1">
    <tableColumn id="1" xr3:uid="{CBFD081C-3FB4-4915-B1E6-91DDC7E05D6C}" name="Tipo_1.4.D_Esquemas_de_financiamiento_con_tasas_de_interés_reducidas_y_asunción_parcial_del_riesgo_crediticio" dataDxfId="1093"/>
  </tableColumns>
  <tableStyleInfo name="TableStyleLight2" showFirstColumn="0" showLastColumn="0" showRowStripes="1" showColumnStripes="0"/>
</table>
</file>

<file path=xl/tables/table9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8" xr:uid="{7F92DB1D-3938-448F-9BAA-66A0081C8A01}" name="Tabla1008" displayName="Tabla1008" ref="V743:V748" totalsRowShown="0" headerRowBorderDxfId="1091" tableBorderDxfId="1092" totalsRowBorderDxfId="1090">
  <autoFilter ref="V743:V748" xr:uid="{7F92DB1D-3938-448F-9BAA-66A0081C8A01}"/>
  <tableColumns count="1">
    <tableColumn id="1" xr3:uid="{C223569D-0FF2-4F63-ABA3-223EEBD24822}" name="Tipo_1.5.A_Estrategias_para_el_desarrollo_de_soluciones_sostenibles_del_turismo" dataDxfId="1089"/>
  </tableColumns>
  <tableStyleInfo name="TableStyleLight2" showFirstColumn="0" showLastColumn="0" showRowStripes="1" showColumnStripes="0"/>
</table>
</file>

<file path=xl/tables/table9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9" xr:uid="{C685F4E0-80FC-41BC-B5F5-8FB93860A4A8}" name="Tabla1009" displayName="Tabla1009" ref="W743:W748" totalsRowShown="0" headerRowBorderDxfId="1087" tableBorderDxfId="1088" totalsRowBorderDxfId="1086">
  <autoFilter ref="W743:W748" xr:uid="{C685F4E0-80FC-41BC-B5F5-8FB93860A4A8}"/>
  <tableColumns count="1">
    <tableColumn id="1" xr3:uid="{004D43A1-27DF-4763-BD3F-6117340176A0}" name="Tipo_1.5.B_Estrategias_para_el_desarrollo_accesible_del_turismo" dataDxfId="1085"/>
  </tableColumns>
  <tableStyleInfo name="TableStyleLight2" showFirstColumn="0" showLastColumn="0" showRowStripes="1" showColumnStripes="0"/>
</table>
</file>

<file path=xl/tables/table9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0" xr:uid="{BE620C33-4D52-4F4D-B685-EDD8D2935ADD}" name="Tabla1010" displayName="Tabla1010" ref="X743:X747" totalsRowShown="0" headerRowBorderDxfId="1083" tableBorderDxfId="1084" totalsRowBorderDxfId="1082">
  <autoFilter ref="X743:X747" xr:uid="{BE620C33-4D52-4F4D-B685-EDD8D2935ADD}"/>
  <tableColumns count="1">
    <tableColumn id="1" xr3:uid="{11A04841-46FA-4355-B546-593F836B82D2}" name="Tipo_1.5.C_Estudios_para_la_elaboración_actualización_y_o_implementación_de_Normas_en_Turismo" dataDxfId="1081"/>
  </tableColumns>
  <tableStyleInfo name="TableStyleLight2" showFirstColumn="0" showLastColumn="0" showRowStripes="1" showColumnStripes="0"/>
</table>
</file>

<file path=xl/tables/table9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1" xr:uid="{6F8EAE19-DAC7-43AA-BE4B-8A59DE680616}" name="Tabla1011" displayName="Tabla1011" ref="Y743:Y748" totalsRowShown="0" headerRowBorderDxfId="1079" tableBorderDxfId="1080" totalsRowBorderDxfId="1078">
  <autoFilter ref="Y743:Y748" xr:uid="{6F8EAE19-DAC7-43AA-BE4B-8A59DE680616}"/>
  <tableColumns count="1">
    <tableColumn id="1" xr3:uid="{D6881E44-CD2A-47F5-AEA3-72D6AAACFA9C}" name="Tipo_1.5.D_Implementación_certificación_y_mantenimiento_en_Normas_del_sector_turismo_y_metodologías_para_la_gestión_de_la_calidad_turística" dataDxfId="1077"/>
  </tableColumns>
  <tableStyleInfo name="TableStyleLight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4903657D-5F94-4837-98CE-9AF1E26023C9}" name="Corporación_de_turismo_o_fondo_mixto_regional_de_turismo_Categoría_2.2_Estudios_y_diseños_de_infraestructura_turística" displayName="Corporación_de_turismo_o_fondo_mixto_regional_de_turismo_Categoría_2.2_Estudios_y_diseños_de_infraestructura_turística" ref="G272:G273" totalsRowShown="0" headerRowDxfId="4275" dataDxfId="4274">
  <autoFilter ref="G272:G273" xr:uid="{4903657D-5F94-4837-98CE-9AF1E26023C9}"/>
  <tableColumns count="1">
    <tableColumn id="1" xr3:uid="{3461C303-716E-4D78-860B-0EE34ED6932F}" name="Corporación_de_turismo_o_fondo_mixto_regional_de_turismo_Categoría_2.2_Estudios_y_diseños_de_infraestructura_turística" dataDxfId="4273"/>
  </tableColumns>
  <tableStyleInfo name="TableStyleLight2" showFirstColumn="0" showLastColumn="0" showRowStripes="1" showColumnStripes="0"/>
</table>
</file>

<file path=xl/tables/table9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2" xr:uid="{85C45262-C3CF-4FDD-8857-4A33BE64B5BA}" name="Tabla1012" displayName="Tabla1012" ref="Z743:Z748" totalsRowShown="0" headerRowBorderDxfId="1075" tableBorderDxfId="1076" totalsRowBorderDxfId="1074">
  <autoFilter ref="Z743:Z748" xr:uid="{85C45262-C3CF-4FDD-8857-4A33BE64B5BA}"/>
  <tableColumns count="1">
    <tableColumn id="1" xr3:uid="{C2EB2066-3B0B-46AE-BBEA-9A4EE6C08099}" name="Tipo_1.5.E_Mejora_continua_de_los_niveles_de_calidad_y_la_excelencia_turística" dataDxfId="1073"/>
  </tableColumns>
  <tableStyleInfo name="TableStyleLight2" showFirstColumn="0" showLastColumn="0" showRowStripes="1" showColumnStripes="0"/>
</table>
</file>

<file path=xl/tables/table9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3" xr:uid="{D9862DEC-F715-48CD-8A42-9EFE6545D489}" name="Tabla1013" displayName="Tabla1013" ref="AA743:AA748" totalsRowShown="0" headerRowBorderDxfId="1071" tableBorderDxfId="1072" totalsRowBorderDxfId="1070">
  <autoFilter ref="AA743:AA748" xr:uid="{D9862DEC-F715-48CD-8A42-9EFE6545D489}"/>
  <tableColumns count="1">
    <tableColumn id="1" xr3:uid="{78E47CC7-16A4-4158-A4FA-3AC87529817C}" name="Tipo_1.5.F_Gestión_para_la_seguridad_turística_y_la_prevención_y_mitigación_de_riesgos_de_los_destinos" dataDxfId="1069"/>
  </tableColumns>
  <tableStyleInfo name="TableStyleLight2" showFirstColumn="0" showLastColumn="0" showRowStripes="1" showColumnStripes="0"/>
</table>
</file>

<file path=xl/tables/table9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4" xr:uid="{5F0E80C6-1192-476B-998B-D394E6935DC1}" name="Tabla1014" displayName="Tabla1014" ref="AB743:AB747" totalsRowShown="0" headerRowBorderDxfId="1067" tableBorderDxfId="1068" totalsRowBorderDxfId="1066">
  <autoFilter ref="AB743:AB747" xr:uid="{5F0E80C6-1192-476B-998B-D394E6935DC1}"/>
  <tableColumns count="1">
    <tableColumn id="1" xr3:uid="{8D5F2983-8B1E-47D0-B042-32C973B0E646}" name="Tipo_1.6.A_Estudios_técnicos_para_la_innovación_y_transformación_digital_del_sector" dataDxfId="1065"/>
  </tableColumns>
  <tableStyleInfo name="TableStyleLight2" showFirstColumn="0" showLastColumn="0" showRowStripes="1" showColumnStripes="0"/>
</table>
</file>

<file path=xl/tables/table9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5" xr:uid="{E7ABA13C-DB5C-4963-81F8-159B35D5C985}" name="Tabla1015" displayName="Tabla1015" ref="AC743:AC749" totalsRowShown="0" headerRowBorderDxfId="1063" tableBorderDxfId="1064" totalsRowBorderDxfId="1062">
  <autoFilter ref="AC743:AC749" xr:uid="{E7ABA13C-DB5C-4963-81F8-159B35D5C985}"/>
  <tableColumns count="1">
    <tableColumn id="1" xr3:uid="{98631949-F31A-4EE9-A997-4C68C7C38076}" name="Tipo_1.6.B_Estrategias_para_mejorar_la_eficiencia_y_el_valor_agregado_de_la_gestión_operación_y_desarrollo_de_actividades_dentro_de_la_cadena_de_valor_del_sector_turismo" dataDxfId="1061"/>
  </tableColumns>
  <tableStyleInfo name="TableStyleLight2" showFirstColumn="0" showLastColumn="0" showRowStripes="1" showColumnStripes="0"/>
</table>
</file>

<file path=xl/tables/table9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6" xr:uid="{E8AA7476-8D0A-4A13-98F9-B00A3BDB0AD6}" name="Tabla1016" displayName="Tabla1016" ref="AD743:AD748" totalsRowShown="0" headerRowBorderDxfId="1059" tableBorderDxfId="1060" totalsRowBorderDxfId="1058">
  <autoFilter ref="AD743:AD748" xr:uid="{E8AA7476-8D0A-4A13-98F9-B00A3BDB0AD6}"/>
  <tableColumns count="1">
    <tableColumn id="1" xr3:uid="{10618CC6-4F41-4666-A714-96BAF5D57663}" name="Tipo_1.7.A_Evaluación_de_resultados_o_de_impacto_de_políticas_planes_programas_y_proyectos_en_el_sector_turismo" dataDxfId="1057"/>
  </tableColumns>
  <tableStyleInfo name="TableStyleLight2" showFirstColumn="0" showLastColumn="0" showRowStripes="1" showColumnStripes="0"/>
</table>
</file>

<file path=xl/tables/table9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7" xr:uid="{77688FD9-9390-4663-9ADE-5662C739E377}" name="Tabla1017" displayName="Tabla1017" ref="AE743:AE745" totalsRowShown="0" headerRowBorderDxfId="1055" tableBorderDxfId="1056" totalsRowBorderDxfId="1054">
  <autoFilter ref="AE743:AE745" xr:uid="{77688FD9-9390-4663-9ADE-5662C739E377}"/>
  <tableColumns count="1">
    <tableColumn id="1" xr3:uid="{6413DFF8-3382-49AE-8FF9-702E13D5F747}" name="Tipo_2.1.A_Elaboración_de_estudios_de_prefactibilidad_o_factibilidad" dataDxfId="1053"/>
  </tableColumns>
  <tableStyleInfo name="TableStyleLight2" showFirstColumn="0" showLastColumn="0" showRowStripes="1" showColumnStripes="0"/>
</table>
</file>

<file path=xl/tables/table9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8" xr:uid="{AD8A3E9B-CF45-403C-AD41-4788C55C7191}" name="Tabla1018" displayName="Tabla1018" ref="AF743:AF745" totalsRowShown="0" headerRowBorderDxfId="1051" tableBorderDxfId="1052" totalsRowBorderDxfId="1050">
  <autoFilter ref="AF743:AF745" xr:uid="{AD8A3E9B-CF45-403C-AD41-4788C55C7191}"/>
  <tableColumns count="1">
    <tableColumn id="1" xr3:uid="{1FC67BBD-75F3-475B-89DC-7A328AC219B6}" name="Tipo_2.2.A_Elaboración_de_estudios_o_diseños_de_infraestructura_turística" dataDxfId="1049"/>
  </tableColumns>
  <tableStyleInfo name="TableStyleLight2" showFirstColumn="0" showLastColumn="0" showRowStripes="1" showColumnStripes="0"/>
</table>
</file>

<file path=xl/tables/table9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9" xr:uid="{3DD8F63F-2B56-45CB-B6C6-5AD3940A7A80}" name="Tabla1019" displayName="Tabla1019" ref="AG743:AG748" totalsRowShown="0" dataDxfId="1048" headerRowBorderDxfId="1046" tableBorderDxfId="1047" totalsRowBorderDxfId="1045">
  <autoFilter ref="AG743:AG748" xr:uid="{3DD8F63F-2B56-45CB-B6C6-5AD3940A7A80}"/>
  <tableColumns count="1">
    <tableColumn id="1" xr3:uid="{5C72533F-5F20-4EFF-B29C-282360E45FC6}" name="Tipo_2.3.A_Malecones_construidos_y_o_rehabilitados" dataDxfId="1044"/>
  </tableColumns>
  <tableStyleInfo name="TableStyleLight2" showFirstColumn="0" showLastColumn="0" showRowStripes="1" showColumnStripes="0"/>
</table>
</file>

<file path=xl/tables/table9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0" xr:uid="{7708F038-1983-43B1-8D01-6C587A6A7870}" name="Tabla1020" displayName="Tabla1020" ref="AH743:AH748" totalsRowShown="0" dataDxfId="1043" headerRowBorderDxfId="1041" tableBorderDxfId="1042" totalsRowBorderDxfId="1040">
  <autoFilter ref="AH743:AH748" xr:uid="{7708F038-1983-43B1-8D01-6C587A6A7870}"/>
  <tableColumns count="1">
    <tableColumn id="1" xr3:uid="{A61AA896-BACA-4856-92C4-1B288D31C9D6}" name="Tipo_2.3.B_Muelles_o_embarcaderos_construidos_y_o_rehabilitados" dataDxfId="1039"/>
  </tableColumns>
  <tableStyleInfo name="TableStyleLight2" showFirstColumn="0" showLastColumn="0" showRowStripes="1" showColumnStripes="0"/>
</table>
</file>

<file path=xl/tables/table9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1" xr:uid="{E97C07AF-8E80-46E8-A7B6-A68D879A954E}" name="Tabla1021" displayName="Tabla1021" ref="AI743:AI748" totalsRowShown="0" dataDxfId="1038" headerRowBorderDxfId="1036" tableBorderDxfId="1037" totalsRowBorderDxfId="1035">
  <autoFilter ref="AI743:AI748" xr:uid="{E97C07AF-8E80-46E8-A7B6-A68D879A954E}"/>
  <tableColumns count="1">
    <tableColumn id="1" xr3:uid="{F3250FBB-DDD4-4314-AF60-03D50BD7040F}" name="Tipo_2.3.C_Centros_gastronómicos_y_artesanales_construidos_y_o_rehabilitados" dataDxfId="1034"/>
  </tableColumns>
  <tableStyleInfo name="TableStyleLight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2F8A6A5-7E0A-4CF1-BCEF-E034006F19DB}" name="Tabla_Corporación_de_turismo_o_fondo_mixto_regional_de_turismo_Categoría_2.3_Construcción_de_obras_de_infraestructura_turística" displayName="Tabla_Corporación_de_turismo_o_fondo_mixto_regional_de_turismo_Categoría_2.3_Construcción_de_obras_de_infraestructura_turística" ref="G278:G279" totalsRowShown="0" headerRowDxfId="4272" dataDxfId="4271">
  <autoFilter ref="G278:G279" xr:uid="{C2F8A6A5-7E0A-4CF1-BCEF-E034006F19DB}"/>
  <tableColumns count="1">
    <tableColumn id="1" xr3:uid="{94D3BB9B-54EB-4F7B-99D5-5D35BD8E8CFB}" name="Corporación_de_turismo_o_fondo_mixto_regional_de_turismo_Categoría_2.3_Construcción_de_obras_de_infraestructura_turística" dataDxfId="4270"/>
  </tableColumns>
  <tableStyleInfo name="TableStyleLight2" showFirstColumn="0" showLastColumn="0" showRowStripes="1" showColumnStripes="0"/>
</table>
</file>

<file path=xl/tables/table9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2" xr:uid="{937D2422-3678-4AB6-9ED0-85A0A77BA5A3}" name="Tabla1022" displayName="Tabla1022" ref="AJ743:AJ748" totalsRowShown="0" dataDxfId="1033" headerRowBorderDxfId="1031" tableBorderDxfId="1032" totalsRowBorderDxfId="1030">
  <autoFilter ref="AJ743:AJ748" xr:uid="{937D2422-3678-4AB6-9ED0-85A0A77BA5A3}"/>
  <tableColumns count="1">
    <tableColumn id="1" xr3:uid="{E8B3D571-0207-48B9-A2BE-C9CC8E20DAF5}" name="Tipo_2.3.D_Plazas_construidas_y_o_rehabilitadas" dataDxfId="1029"/>
  </tableColumns>
  <tableStyleInfo name="TableStyleLight2" showFirstColumn="0" showLastColumn="0" showRowStripes="1" showColumnStripes="0"/>
</table>
</file>

<file path=xl/tables/table9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3" xr:uid="{651C9F15-9F28-4C4B-8FAB-EE88AD00CD02}" name="Tabla1023" displayName="Tabla1023" ref="AK743:AK748" totalsRowShown="0" dataDxfId="1028" headerRowBorderDxfId="1026" tableBorderDxfId="1027" totalsRowBorderDxfId="1025">
  <autoFilter ref="AK743:AK748" xr:uid="{651C9F15-9F28-4C4B-8FAB-EE88AD00CD02}"/>
  <tableColumns count="1">
    <tableColumn id="1" xr3:uid="{C4E7F80E-157E-4CD6-A869-572A5B0B0049}" name="Tipo_2.3.E_Parques_construidos_y_o_rehabilitados" dataDxfId="1024"/>
  </tableColumns>
  <tableStyleInfo name="TableStyleLight2" showFirstColumn="0" showLastColumn="0" showRowStripes="1" showColumnStripes="0"/>
</table>
</file>

<file path=xl/tables/table9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4" xr:uid="{991520B8-303B-4663-A5AF-B139409B955D}" name="Tabla1024" displayName="Tabla1024" ref="AL743:AL748" totalsRowShown="0" dataDxfId="1023" headerRowBorderDxfId="1021" tableBorderDxfId="1022" totalsRowBorderDxfId="1020">
  <autoFilter ref="AL743:AL748" xr:uid="{991520B8-303B-4663-A5AF-B139409B955D}"/>
  <tableColumns count="1">
    <tableColumn id="1" xr3:uid="{CCCD4379-F513-4DE3-9921-C43DF0C65177}" name="Tipo_2.3.F_Parques_lineales_o_bulevares_construidos_y_o_rehabilitados" dataDxfId="1019"/>
  </tableColumns>
  <tableStyleInfo name="TableStyleLight2" showFirstColumn="0" showLastColumn="0" showRowStripes="1" showColumnStripes="0"/>
</table>
</file>

<file path=xl/tables/table9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5" xr:uid="{131AAEB9-44B5-4F34-92FB-D5759C42EAB8}" name="Tabla1025" displayName="Tabla1025" ref="AM743:AM748" totalsRowShown="0" dataDxfId="1018" headerRowBorderDxfId="1016" tableBorderDxfId="1017" totalsRowBorderDxfId="1015">
  <autoFilter ref="AM743:AM748" xr:uid="{131AAEB9-44B5-4F34-92FB-D5759C42EAB8}"/>
  <tableColumns count="1">
    <tableColumn id="1" xr3:uid="{FF10557A-D8D0-43DE-9C82-4845972A4EEE}" name="Tipo_2.3.G_Senderos_construidos_y_o_rehabilitados" dataDxfId="1014"/>
  </tableColumns>
  <tableStyleInfo name="TableStyleLight2" showFirstColumn="0" showLastColumn="0" showRowStripes="1" showColumnStripes="0"/>
</table>
</file>

<file path=xl/tables/table9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6" xr:uid="{01868440-AD0A-4EAF-84F0-5C7FBEE75637}" name="Tabla1026" displayName="Tabla1026" ref="AN743:AN748" totalsRowShown="0" dataDxfId="1013" headerRowBorderDxfId="1011" tableBorderDxfId="1012" totalsRowBorderDxfId="1010">
  <autoFilter ref="AN743:AN748" xr:uid="{01868440-AD0A-4EAF-84F0-5C7FBEE75637}"/>
  <tableColumns count="1">
    <tableColumn id="1" xr3:uid="{7997C603-9FF4-4883-AFAD-41E00CBBA9D3}" name="Tipo_2.3.H_Ecoparques_turísticos_construidos_y_o_rehabilitados" dataDxfId="1009"/>
  </tableColumns>
  <tableStyleInfo name="TableStyleLight2" showFirstColumn="0" showLastColumn="0" showRowStripes="1" showColumnStripes="0"/>
</table>
</file>

<file path=xl/tables/table9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7" xr:uid="{7E43F89E-25E4-4125-B98C-771E4DFB0FA6}" name="Tabla1027" displayName="Tabla1027" ref="AO743:AO748" totalsRowShown="0" dataDxfId="1008" headerRowBorderDxfId="1006" tableBorderDxfId="1007" totalsRowBorderDxfId="1005">
  <autoFilter ref="AO743:AO748" xr:uid="{7E43F89E-25E4-4125-B98C-771E4DFB0FA6}"/>
  <tableColumns count="1">
    <tableColumn id="1" xr3:uid="{5599D1B0-2CB9-4FE6-9E18-3F1F8E7FF2EE}" name="Tipo_2.3.I_Centro_de_convenciones_construidos_y_o_rehabilitados" dataDxfId="1004"/>
  </tableColumns>
  <tableStyleInfo name="TableStyleLight2" showFirstColumn="0" showLastColumn="0" showRowStripes="1" showColumnStripes="0"/>
</table>
</file>

<file path=xl/tables/table9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8" xr:uid="{CC60B126-9259-47E1-B85A-3BB0D58ADB8A}" name="Tabla1028" displayName="Tabla1028" ref="AP743:AP748" totalsRowShown="0" dataDxfId="1003" headerRowBorderDxfId="1001" tableBorderDxfId="1002" totalsRowBorderDxfId="1000">
  <autoFilter ref="AP743:AP748" xr:uid="{CC60B126-9259-47E1-B85A-3BB0D58ADB8A}"/>
  <tableColumns count="1">
    <tableColumn id="1" xr3:uid="{6862737D-C516-4AD8-B0D4-5700FA065BF7}" name="Tipo_2.3.J_Señalización_turística" dataDxfId="999"/>
  </tableColumns>
  <tableStyleInfo name="TableStyleLight2" showFirstColumn="0" showLastColumn="0" showRowStripes="1" showColumnStripes="0"/>
</table>
</file>

<file path=xl/tables/table9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9" xr:uid="{221E0A20-0619-4FF4-987C-11A726C985DF}" name="Tabla1029" displayName="Tabla1029" ref="AQ743:AQ748" totalsRowShown="0" dataDxfId="998" headerRowBorderDxfId="996" tableBorderDxfId="997" totalsRowBorderDxfId="995">
  <autoFilter ref="AQ743:AQ748" xr:uid="{221E0A20-0619-4FF4-987C-11A726C985DF}"/>
  <tableColumns count="1">
    <tableColumn id="1" xr3:uid="{956A1DCC-DD38-4E82-9F5E-A1EB2E08B3A1}" name="Tipo_2.3.K_Miradores_turísticos_construidos_y_o_rehabilitados" dataDxfId="994"/>
  </tableColumns>
  <tableStyleInfo name="TableStyleLight2" showFirstColumn="0" showLastColumn="0" showRowStripes="1" showColumnStripes="0"/>
</table>
</file>

<file path=xl/tables/table9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0" xr:uid="{111F17CA-FF84-4DE1-BB6B-EAE0B457BFA5}" name="Tabla1030" displayName="Tabla1030" ref="AR743:AR748" totalsRowShown="0" dataDxfId="993" headerRowBorderDxfId="991" tableBorderDxfId="992" totalsRowBorderDxfId="990">
  <autoFilter ref="AR743:AR748" xr:uid="{111F17CA-FF84-4DE1-BB6B-EAE0B457BFA5}"/>
  <tableColumns count="1">
    <tableColumn id="1" xr3:uid="{B3E4CA3B-EA44-4CA9-AD08-9287D44285B7}" name="Tipo_2.3.L_Otros" dataDxfId="989"/>
  </tableColumns>
  <tableStyleInfo name="TableStyleLight2" showFirstColumn="0" showLastColumn="0" showRowStripes="1" showColumnStripes="0"/>
</table>
</file>

<file path=xl/tables/table9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1" xr:uid="{7E63A761-A28C-4179-9B8E-8F9B77A83934}" name="Tabla1031" displayName="Tabla1031" ref="AS743:AS752" totalsRowShown="0" headerRowBorderDxfId="987" tableBorderDxfId="988" totalsRowBorderDxfId="986">
  <autoFilter ref="AS743:AS752" xr:uid="{7E63A761-A28C-4179-9B8E-8F9B77A83934}"/>
  <tableColumns count="1">
    <tableColumn id="1" xr3:uid="{5AB08688-BB21-4A34-93E5-DB2B7C52E09C}" name="Tipo_Los_mismos_tipos_de_proyecto_aplicables_a_las_categorías_2.1_2.2_y_2.3_únicamente_para_MinCIT" dataDxfId="985"/>
  </tableColumns>
  <tableStyleInfo name="TableStyleLight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D8834CC-1450-4D51-96D0-3B1055B36F8F}" name="Tabla_Corporación_de_turismo_o_fondo_mixto_regional_de_turismo_Categoría_2.4_Proyectos_integrales_de_construcción_de_obras_de_infraestructura_turística" displayName="Tabla_Corporación_de_turismo_o_fondo_mixto_regional_de_turismo_Categoría_2.4_Proyectos_integrales_de_construcción_de_obras_de_infraestructura_turística" ref="G295:G296" totalsRowShown="0" headerRowDxfId="4269" dataDxfId="4268">
  <autoFilter ref="G295:G296" xr:uid="{7D8834CC-1450-4D51-96D0-3B1055B36F8F}"/>
  <tableColumns count="1">
    <tableColumn id="1" xr3:uid="{D1E7C4C4-5BF3-429A-AE09-930A66CDDF83}" name="Corporación_de_turismo_o_fondo_mixto_regional_de_turismo_Categoría_2.4_Proyectos_integrales_de_construcción_de_obras_de_infraestructura_turística" dataDxfId="4267"/>
  </tableColumns>
  <tableStyleInfo name="TableStyleLight2" showFirstColumn="0" showLastColumn="0" showRowStripes="1" showColumnStripes="0"/>
</table>
</file>

<file path=xl/tables/table9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2" xr:uid="{DBE8E23A-4BB6-46B7-B93A-9C2426257C05}" name="Tabla1032" displayName="Tabla1032" ref="AT743:AT748" totalsRowShown="0" dataDxfId="984" headerRowBorderDxfId="982" tableBorderDxfId="983" totalsRowBorderDxfId="981">
  <autoFilter ref="AT743:AT748" xr:uid="{DBE8E23A-4BB6-46B7-B93A-9C2426257C05}"/>
  <tableColumns count="1">
    <tableColumn id="1" xr3:uid="{C0140535-9753-439E-A6F1-6B7657F724E0}" name="Tipo_2.5.A_Desarrollo_de_reparaciones_locativas" dataDxfId="980"/>
  </tableColumns>
  <tableStyleInfo name="TableStyleLight2" showFirstColumn="0" showLastColumn="0" showRowStripes="1" showColumnStripes="0"/>
</table>
</file>

<file path=xl/tables/table9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3" xr:uid="{4A0C110E-C6CE-49B8-87A7-3C9C4BA83106}" name="Tabla1033" displayName="Tabla1033" ref="AU743:AU750" totalsRowShown="0" headerRowBorderDxfId="978" tableBorderDxfId="979" totalsRowBorderDxfId="977">
  <autoFilter ref="AU743:AU750" xr:uid="{4A0C110E-C6CE-49B8-87A7-3C9C4BA83106}"/>
  <tableColumns count="1">
    <tableColumn id="1" xr3:uid="{03F71EF7-0445-4513-A810-6E5B73159C69}" name="Tipo_2.6.A_Estímulos_para_la_implementación_de_soluciones_para_la_planta_turística_pública_o_privada" dataDxfId="976"/>
  </tableColumns>
  <tableStyleInfo name="TableStyleLight2" showFirstColumn="0" showLastColumn="0" showRowStripes="1" showColumnStripes="0"/>
</table>
</file>

<file path=xl/tables/table9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4" xr:uid="{0ECACF99-95FF-44AA-85E5-951AC8222C94}" name="Tabla1034" displayName="Tabla1034" ref="AV743:AV749" totalsRowShown="0" headerRowBorderDxfId="974" tableBorderDxfId="975" totalsRowBorderDxfId="973">
  <autoFilter ref="AV743:AV749" xr:uid="{0ECACF99-95FF-44AA-85E5-951AC8222C94}"/>
  <tableColumns count="1">
    <tableColumn id="1" xr3:uid="{3E93D104-82D5-4D3E-B365-596B58B66885}" name="Tipo_3.1.A_Estudios_y_encuestas_para_la_identificación_de_tendencias_del_mercado_y_el_desarrollo_del_sector_turístico" dataDxfId="972"/>
  </tableColumns>
  <tableStyleInfo name="TableStyleLight2" showFirstColumn="0" showLastColumn="0" showRowStripes="1" showColumnStripes="0"/>
</table>
</file>

<file path=xl/tables/table9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5" xr:uid="{3D5761D8-EFED-4D89-82F2-8DEE9566A798}" name="Tabla1035" displayName="Tabla1035" ref="AW743:AW749" totalsRowShown="0" headerRowBorderDxfId="970" tableBorderDxfId="971" totalsRowBorderDxfId="969">
  <autoFilter ref="AW743:AW749" xr:uid="{3D5761D8-EFED-4D89-82F2-8DEE9566A798}"/>
  <tableColumns count="1">
    <tableColumn id="1" xr3:uid="{F5B8C836-7873-40DF-B28C-F999D5C301BB}" name="Tipo_3.1.B_Estudios_de_análisis_económicos_y_financieros_de_mercados_en_el_sector_turismo" dataDxfId="968"/>
  </tableColumns>
  <tableStyleInfo name="TableStyleLight2" showFirstColumn="0" showLastColumn="0" showRowStripes="1" showColumnStripes="0"/>
</table>
</file>

<file path=xl/tables/table9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6" xr:uid="{E1277A47-D7B5-4FE1-9F20-04F345BE921F}" name="Tabla1036" displayName="Tabla1036" ref="AX743:AX749" totalsRowShown="0" headerRowBorderDxfId="966" tableBorderDxfId="967" totalsRowBorderDxfId="965">
  <autoFilter ref="AX743:AX749" xr:uid="{E1277A47-D7B5-4FE1-9F20-04F345BE921F}"/>
  <tableColumns count="1">
    <tableColumn id="1" xr3:uid="{25D3D9D4-E8BB-477A-AA0F-ED6CC4640DF3}" name="Tipo_3.1.C_Evaluación_de_conceptos_de_campaña" dataDxfId="964"/>
  </tableColumns>
  <tableStyleInfo name="TableStyleLight2" showFirstColumn="0" showLastColumn="0" showRowStripes="1" showColumnStripes="0"/>
</table>
</file>

<file path=xl/tables/table9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7" xr:uid="{4180D98D-AB90-48B2-ACC9-421DA2CEAB23}" name="Tabla1037" displayName="Tabla1037" ref="AY743:AY749" totalsRowShown="0" headerRowBorderDxfId="962" tableBorderDxfId="963" totalsRowBorderDxfId="961">
  <autoFilter ref="AY743:AY749" xr:uid="{4180D98D-AB90-48B2-ACC9-421DA2CEAB23}"/>
  <tableColumns count="1">
    <tableColumn id="1" xr3:uid="{6399F4F7-B0AE-4784-96F2-4FDDF0152208}" name="Tipo_3.2.A_Diseño_de_marca_y_o_conceptualización_para_promocionar_atractivos_experiencias_o_destinos_turísticos" dataDxfId="960"/>
  </tableColumns>
  <tableStyleInfo name="TableStyleLight2" showFirstColumn="0" showLastColumn="0" showRowStripes="1" showColumnStripes="0"/>
</table>
</file>

<file path=xl/tables/table9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8" xr:uid="{26BAEE65-9F50-48E9-AC43-52A6A0556BCF}" name="Tabla1038" displayName="Tabla1038" ref="AZ743:AZ750" totalsRowShown="0" headerRowBorderDxfId="958" tableBorderDxfId="959" totalsRowBorderDxfId="957">
  <autoFilter ref="AZ743:AZ750" xr:uid="{26BAEE65-9F50-48E9-AC43-52A6A0556BCF}"/>
  <tableColumns count="1">
    <tableColumn id="1" xr3:uid="{C4F9A081-A7CF-4719-A032-AB8DCDA138AE}" name="Tipo_3.3.A_Organización_de_ferias_y_fiestas_regionales" dataDxfId="956"/>
  </tableColumns>
  <tableStyleInfo name="TableStyleLight2" showFirstColumn="0" showLastColumn="0" showRowStripes="1" showColumnStripes="0"/>
</table>
</file>

<file path=xl/tables/table9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9" xr:uid="{22F407A1-22E0-48B5-9CD5-F7F9B4A2EEC0}" name="Tabla1039" displayName="Tabla1039" ref="BA743:BA750" totalsRowShown="0" headerRowBorderDxfId="954" tableBorderDxfId="955" totalsRowBorderDxfId="953">
  <autoFilter ref="BA743:BA750" xr:uid="{22F407A1-22E0-48B5-9CD5-F7F9B4A2EEC0}"/>
  <tableColumns count="1">
    <tableColumn id="1" xr3:uid="{C8AD6A2E-3E35-4AB3-8B21-B89DDEAA8EBC}" name="Tipo_3.3.B_Eventos_para_la_promoción_de_atractivos_productos_rutas_experiencias_y_o_destinos_turísticos" dataDxfId="952"/>
  </tableColumns>
  <tableStyleInfo name="TableStyleLight2" showFirstColumn="0" showLastColumn="0" showRowStripes="1" showColumnStripes="0"/>
</table>
</file>

<file path=xl/tables/table9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0" xr:uid="{5AA71CCA-5467-459D-A547-04A62FE23448}" name="Tabla1040" displayName="Tabla1040" ref="BB743:BB746" totalsRowShown="0" headerRowBorderDxfId="950" tableBorderDxfId="951" totalsRowBorderDxfId="949">
  <autoFilter ref="BB743:BB746" xr:uid="{5AA71CCA-5467-459D-A547-04A62FE23448}"/>
  <tableColumns count="1">
    <tableColumn id="1" xr3:uid="{C741C165-5EED-4855-A78D-12E5924D412B}" name="Tipo_3.3.C_Participación_en_eventos" dataDxfId="948"/>
  </tableColumns>
  <tableStyleInfo name="TableStyleLight2" showFirstColumn="0" showLastColumn="0" showRowStripes="1" showColumnStripes="0"/>
</table>
</file>

<file path=xl/tables/table9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1" xr:uid="{58A4A92F-20F8-44D9-8BCC-C5EE598A9E12}" name="Tabla1041" displayName="Tabla1041" ref="BC743:BC747" totalsRowShown="0" headerRowBorderDxfId="946" tableBorderDxfId="947" totalsRowBorderDxfId="945">
  <autoFilter ref="BC743:BC747" xr:uid="{58A4A92F-20F8-44D9-8BCC-C5EE598A9E12}"/>
  <tableColumns count="1">
    <tableColumn id="1" xr3:uid="{FDB545DD-91E0-419B-95E7-459A5644C112}" name="Tipo_3.4.A_Estrategias_de_publicidad_ATL" dataDxfId="944"/>
  </tableColumns>
  <tableStyleInfo name="TableStyleLight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7DF00ED-6310-4A4C-8698-739D6DD4E6B8}" name="Tabla_Corporación_de_turismo_o_fondo_mixto_regional_de_turismo_Categoría_2.5_Ejecución_de_reparaciones_locativas_y_embellecimiento_de_fachadas" displayName="Tabla_Corporación_de_turismo_o_fondo_mixto_regional_de_turismo_Categoría_2.5_Ejecución_de_reparaciones_locativas_y_embellecimiento_de_fachadas" ref="G314:G315" totalsRowShown="0" headerRowDxfId="4266" dataDxfId="4265">
  <autoFilter ref="G314:G315" xr:uid="{27DF00ED-6310-4A4C-8698-739D6DD4E6B8}"/>
  <tableColumns count="1">
    <tableColumn id="1" xr3:uid="{2D01901E-B0A5-4B1F-983B-8099153FF105}" name="Corporación_de_turismo_o_fondo_mixto_regional_de_turismo_Categoría_2.5_Ejecución_de_reparaciones_locativas_y_embellecimiento_de_fachadas" dataDxfId="4264"/>
  </tableColumns>
  <tableStyleInfo name="TableStyleLight2" showFirstColumn="0" showLastColumn="0" showRowStripes="1" showColumnStripes="0"/>
</table>
</file>

<file path=xl/tables/table9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2" xr:uid="{033A23C9-B9F9-4BE4-A63D-0ADA94A941B8}" name="Tabla1042" displayName="Tabla1042" ref="BD743:BD748" totalsRowShown="0" headerRowBorderDxfId="942" tableBorderDxfId="943" totalsRowBorderDxfId="941">
  <autoFilter ref="BD743:BD748" xr:uid="{033A23C9-B9F9-4BE4-A63D-0ADA94A941B8}"/>
  <tableColumns count="1">
    <tableColumn id="1" xr3:uid="{34157C99-38CD-4336-92D7-66935C8F1539}" name="Tipo_3.4.B_Estrategias_de_publicidad_y_promoción_BTL" dataDxfId="940"/>
  </tableColumns>
  <tableStyleInfo name="TableStyleLight2" showFirstColumn="0" showLastColumn="0" showRowStripes="1" showColumnStripes="0"/>
</table>
</file>

<file path=xl/tables/table9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3" xr:uid="{ACAE19EF-74C9-48CA-9CE8-0863AC834906}" name="Tabla1043" displayName="Tabla1043" ref="BE743:BE748" totalsRowShown="0" headerRowBorderDxfId="938" tableBorderDxfId="939" totalsRowBorderDxfId="937">
  <autoFilter ref="BE743:BE748" xr:uid="{ACAE19EF-74C9-48CA-9CE8-0863AC834906}"/>
  <tableColumns count="1">
    <tableColumn id="1" xr3:uid="{12126259-61FB-489C-AFB5-3CA65C0B806E}" name="Tipo_3.4.C_Misiones_comerciales" dataDxfId="936"/>
  </tableColumns>
  <tableStyleInfo name="TableStyleLight2" showFirstColumn="0" showLastColumn="0" showRowStripes="1" showColumnStripes="0"/>
</table>
</file>

<file path=xl/tables/table9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4" xr:uid="{42532ACE-5824-4149-AEC8-5CA944E7A65A}" name="Tabla1044" displayName="Tabla1044" ref="BF743:BF746" totalsRowShown="0" headerRowBorderDxfId="934" tableBorderDxfId="935" totalsRowBorderDxfId="933">
  <autoFilter ref="BF743:BF746" xr:uid="{42532ACE-5824-4149-AEC8-5CA944E7A65A}"/>
  <tableColumns count="1">
    <tableColumn id="1" xr3:uid="{0F58163F-ADA0-4169-8D9C-DFEB8579F17C}" name="Tipo_3.4.D_Viajes_de_familiarización" dataDxfId="932"/>
  </tableColumns>
  <tableStyleInfo name="TableStyleLight2" showFirstColumn="0" showLastColumn="0" showRowStripes="1" showColumnStripes="0"/>
</table>
</file>

<file path=xl/tables/table9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5" xr:uid="{8B0E0ACC-1CB8-4E84-8842-A604D3D2D073}" name="Tabla1045" displayName="Tabla1045" ref="BG743:BG747" totalsRowShown="0" headerRowBorderDxfId="930" tableBorderDxfId="931" totalsRowBorderDxfId="929">
  <autoFilter ref="BG743:BG747" xr:uid="{8B0E0ACC-1CB8-4E84-8842-A604D3D2D073}"/>
  <tableColumns count="1">
    <tableColumn id="1" xr3:uid="{416F1AB9-B236-4635-A98F-562D3871E25B}" name="Tipo_3.4.E_Diseño_y_producción_de_material_promocional_o_POP" dataDxfId="928"/>
  </tableColumns>
  <tableStyleInfo name="TableStyleLight2" showFirstColumn="0" showLastColumn="0" showRowStripes="1" showColumnStripes="0"/>
</table>
</file>

<file path=xl/tables/table9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6" xr:uid="{CEB37B61-0F13-482E-B7C3-B91683E689CF}" name="Tabla1046" displayName="Tabla1046" ref="BH743:BH745" totalsRowShown="0" headerRowBorderDxfId="926" tableBorderDxfId="927" totalsRowBorderDxfId="925">
  <autoFilter ref="BH743:BH745" xr:uid="{CEB37B61-0F13-482E-B7C3-B91683E689CF}"/>
  <tableColumns count="1">
    <tableColumn id="1" xr3:uid="{D6249E16-1701-4213-B76C-36B7D70B91C2}" name="Tipo_3.5.A_Participación_en_eventos_internacionales_de_interés_para_Colombia"/>
  </tableColumns>
  <tableStyleInfo name="TableStyleLight2" showFirstColumn="0" showLastColumn="0" showRowStripes="1" showColumnStripes="0"/>
</table>
</file>

<file path=xl/tables/table9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7" xr:uid="{8949B7AC-9889-40D3-A814-C1F6ABF7BB65}" name="Tabla1047" displayName="Tabla1047" ref="BI743:BI750" totalsRowShown="0" headerRowBorderDxfId="923" tableBorderDxfId="924" totalsRowBorderDxfId="922">
  <autoFilter ref="BI743:BI750" xr:uid="{8949B7AC-9889-40D3-A814-C1F6ABF7BB65}"/>
  <tableColumns count="1">
    <tableColumn id="1" xr3:uid="{AFB6CE44-FBE4-4B66-BF2A-B9AA15F7D1C4}" name="Tipo_3.5.B_Eventos_para_la_promoción_de_atractivos_productos_rutas_experiencias_y_o_destinos_turísticos" dataDxfId="921"/>
  </tableColumns>
  <tableStyleInfo name="TableStyleLight2" showFirstColumn="0" showLastColumn="0" showRowStripes="1" showColumnStripes="0"/>
</table>
</file>

<file path=xl/tables/table9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8" xr:uid="{A170DF41-A65C-480C-8F22-AB13CFC35CEA}" name="Tabla1048" displayName="Tabla1048" ref="BJ743:BJ745" totalsRowShown="0" headerRowBorderDxfId="919" tableBorderDxfId="920" totalsRowBorderDxfId="918">
  <autoFilter ref="BJ743:BJ745" xr:uid="{A170DF41-A65C-480C-8F22-AB13CFC35CEA}"/>
  <tableColumns count="1">
    <tableColumn id="1" xr3:uid="{F4C4D52A-DA01-4C19-AFA8-7511B3E78413}" name="Tipo_3.5.C_Participación_en_eventos"/>
  </tableColumns>
  <tableStyleInfo name="TableStyleLight2" showFirstColumn="0" showLastColumn="0" showRowStripes="1" showColumnStripes="0"/>
</table>
</file>

<file path=xl/tables/table9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9" xr:uid="{672DF8BC-A07C-4550-ABD9-182F580871D9}" name="Tabla1049" displayName="Tabla1049" ref="BK743:BK747" totalsRowShown="0" headerRowBorderDxfId="916" tableBorderDxfId="917" totalsRowBorderDxfId="915">
  <autoFilter ref="BK743:BK747" xr:uid="{672DF8BC-A07C-4550-ABD9-182F580871D9}"/>
  <tableColumns count="1">
    <tableColumn id="1" xr3:uid="{EF567319-2A3D-4A18-98AA-E88DA6DC7290}" name="Tipo_3.5.D_Estrategias_de_publicidad_y_promoción_ATL" dataDxfId="914"/>
  </tableColumns>
  <tableStyleInfo name="TableStyleLight2" showFirstColumn="0" showLastColumn="0" showRowStripes="1" showColumnStripes="0"/>
</table>
</file>

<file path=xl/tables/table9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0" xr:uid="{FADE9D98-D88A-4017-84F4-10B6D06199C4}" name="Tabla1050" displayName="Tabla1050" ref="BL743:BL748" totalsRowShown="0" headerRowBorderDxfId="912" tableBorderDxfId="913" totalsRowBorderDxfId="911">
  <autoFilter ref="BL743:BL748" xr:uid="{FADE9D98-D88A-4017-84F4-10B6D06199C4}"/>
  <tableColumns count="1">
    <tableColumn id="1" xr3:uid="{84D60509-7958-4927-BB35-3CC55AA47243}" name="Tipo_3.5.E_Estrategias_de_publicidad_y_promoción_BTL" dataDxfId="910"/>
  </tableColumns>
  <tableStyleInfo name="TableStyleLight2" showFirstColumn="0" showLastColumn="0" showRowStripes="1" showColumnStripes="0"/>
</table>
</file>

<file path=xl/tables/table9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1" xr:uid="{027DDD49-DC2F-48D4-BC54-601D81D0801E}" name="Tabla1051" displayName="Tabla1051" ref="BM743:BM746" totalsRowShown="0" headerRowBorderDxfId="908" tableBorderDxfId="909" totalsRowBorderDxfId="907">
  <autoFilter ref="BM743:BM746" xr:uid="{027DDD49-DC2F-48D4-BC54-601D81D0801E}"/>
  <tableColumns count="1">
    <tableColumn id="1" xr3:uid="{9B73A42A-57A8-4BDA-93D5-B9CB999E0D5F}" name="Tipo_3.5.F_Viajes_de_familiarización" dataDxfId="906"/>
  </tableColumns>
  <tableStyleInfo name="TableStyleLight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B33749A-4E69-49FA-82E2-B47BF56D7329}" name="Tabla_Corporación_de_turismo_o_fondo_mixto_regional_de_turismo_Categoría_2.6_Estímulos_para_la_implementación_de_soluciones_sostenibles_para_la_planta_turística" displayName="Tabla_Corporación_de_turismo_o_fondo_mixto_regional_de_turismo_Categoría_2.6_Estímulos_para_la_implementación_de_soluciones_sostenibles_para_la_planta_turística" ref="G320:G321" totalsRowShown="0" headerRowDxfId="4263" dataDxfId="4262">
  <autoFilter ref="G320:G321" xr:uid="{5B33749A-4E69-49FA-82E2-B47BF56D7329}"/>
  <tableColumns count="1">
    <tableColumn id="1" xr3:uid="{8186E20B-A106-4E6F-B7C3-BF8C231F4B9B}" name="Corporación_de_turismo_o_fondo_mixto_regional_de_turismo_Categoría_2.6_Estímulos_para_la_implementación_de_soluciones_sostenibles_para_la_planta_turística" dataDxfId="4261"/>
  </tableColumns>
  <tableStyleInfo name="TableStyleLight2" showFirstColumn="0" showLastColumn="0" showRowStripes="1" showColumnStripes="0"/>
</table>
</file>

<file path=xl/tables/table9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2" xr:uid="{E9671AA7-67EB-40A8-B152-8C358B58E695}" name="Tabla1052" displayName="Tabla1052" ref="BN743:BN747" totalsRowShown="0" headerRowBorderDxfId="904" tableBorderDxfId="905" totalsRowBorderDxfId="903">
  <autoFilter ref="BN743:BN747" xr:uid="{E9671AA7-67EB-40A8-B152-8C358B58E695}"/>
  <tableColumns count="1">
    <tableColumn id="1" xr3:uid="{CEB696B7-8669-417E-95A1-996D4EC39183}" name="Tipo_3.5.G_Ruedas_de_negocio_misiones_comerciales_y_workshops_para_la_promoción_turística" dataDxfId="902"/>
  </tableColumns>
  <tableStyleInfo name="TableStyleLight2" showFirstColumn="0" showLastColumn="0" showRowStripes="1" showColumnStripes="0"/>
</table>
</file>

<file path=xl/tables/table9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3" xr:uid="{A9CC8B53-06B0-44C2-A4F7-CBA876F09D93}" name="Tabla1053" displayName="Tabla1053" ref="BO743:BO746" totalsRowShown="0" headerRowBorderDxfId="900" tableBorderDxfId="901" totalsRowBorderDxfId="899">
  <autoFilter ref="BO743:BO746" xr:uid="{A9CC8B53-06B0-44C2-A4F7-CBA876F09D93}"/>
  <tableColumns count="1">
    <tableColumn id="1" xr3:uid="{BF5B03B7-AF79-4B2F-845A-B0BF6E88DC60}" name="Tipo_3.5.H_Producción_de_material_promocional_o_POP" dataDxfId="898"/>
  </tableColumns>
  <tableStyleInfo name="TableStyleLight2" showFirstColumn="0" showLastColumn="0" showRowStripes="1" showColumnStripes="0"/>
</table>
</file>

<file path=xl/tables/table9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4" xr:uid="{75A21435-4E6C-4317-BBF7-7FD1F769F181}" name="Tabla1054" displayName="Tabla1054" ref="BP743:BP750" totalsRowShown="0" headerRowBorderDxfId="896" tableBorderDxfId="897" totalsRowBorderDxfId="895">
  <autoFilter ref="BP743:BP750" xr:uid="{75A21435-4E6C-4317-BBF7-7FD1F769F181}"/>
  <tableColumns count="1">
    <tableColumn id="1" xr3:uid="{90F13BB0-93D8-4825-8E76-A85E52A92103}" name="Tipo_4.1.A_Estrategia_Nacional_de_Prevención_de_la_Explotación_Sexual_Comercial_de_Niñas_Niños_y_Adolescentes_ESCNNA" dataDxfId="894"/>
  </tableColumns>
  <tableStyleInfo name="TableStyleLight2" showFirstColumn="0" showLastColumn="0" showRowStripes="1" showColumnStripes="0"/>
</table>
</file>

<file path=xl/tables/table9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5" xr:uid="{6B9DB457-1259-474F-A73F-DD1C58243811}" name="Tabla1055" displayName="Tabla1055" ref="BQ743:BQ750" totalsRowShown="0" headerRowBorderDxfId="892" tableBorderDxfId="893" totalsRowBorderDxfId="891">
  <autoFilter ref="BQ743:BQ750" xr:uid="{6B9DB457-1259-474F-A73F-DD1C58243811}"/>
  <tableColumns count="1">
    <tableColumn id="1" xr3:uid="{3B382F10-58E2-449D-A478-D393269B128B}" name="Tipo_4.1.B_Estrategias_para_la_prevención_de_la_trata_de_personas_en_Colombia" dataDxfId="890"/>
  </tableColumns>
  <tableStyleInfo name="TableStyleLight2" showFirstColumn="0" showLastColumn="0" showRowStripes="1" showColumnStripes="0"/>
</table>
</file>

<file path=xl/tables/table9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6" xr:uid="{26E63CD8-7813-4F06-8DCD-475D62E3CC7B}" name="Tabla1056" displayName="Tabla1056" ref="BR743:BR750" totalsRowShown="0" headerRowBorderDxfId="888" tableBorderDxfId="889" totalsRowBorderDxfId="887">
  <autoFilter ref="BR743:BR750" xr:uid="{26E63CD8-7813-4F06-8DCD-475D62E3CC7B}"/>
  <tableColumns count="1">
    <tableColumn id="1" xr3:uid="{7507DA76-10F5-4F52-A51F-326BA92DC1FF}" name="Tipo_4.1.C_Prevención_del_consumo_de_sustancias_psicoactivas_y_el_microtráfico_en_las_zonas_de_desarrollo_turístico" dataDxfId="886"/>
  </tableColumns>
  <tableStyleInfo name="TableStyleLight2" showFirstColumn="0" showLastColumn="0" showRowStripes="1" showColumnStripes="0"/>
</table>
</file>

<file path=xl/tables/table9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7" xr:uid="{9A4F9F10-A435-4E29-AAA1-656C6CF0C802}" name="Tabla1057" displayName="Tabla1057" ref="BS743:BS750" totalsRowShown="0" headerRowBorderDxfId="884" tableBorderDxfId="885" totalsRowBorderDxfId="883">
  <autoFilter ref="BS743:BS750" xr:uid="{9A4F9F10-A435-4E29-AAA1-656C6CF0C802}"/>
  <tableColumns count="1">
    <tableColumn id="1" xr3:uid="{3246E2B7-8A9B-41AC-8BF5-722159ECACE5}" name="Tipo_4.1.D_Proyectos_relacionados_con_la_implementación_de_programas_de_seguridad_turística_y_la_protección_de_los_derechos_y_deberes_de_los_turistas_y_prestadores_de_servicios_turísticos" dataDxfId="882"/>
  </tableColumns>
  <tableStyleInfo name="TableStyleLight2" showFirstColumn="0" showLastColumn="0" showRowStripes="1" showColumnStripes="0"/>
</table>
</file>

<file path=xl/tables/table9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8" xr:uid="{F8E155B8-1B4B-4E37-B7A8-63E5BCD2D203}" name="Tabla1058" displayName="Tabla1058" ref="BT743:BT750" totalsRowShown="0" headerRowBorderDxfId="880" tableBorderDxfId="881" totalsRowBorderDxfId="879">
  <autoFilter ref="BT743:BT750" xr:uid="{F8E155B8-1B4B-4E37-B7A8-63E5BCD2D203}"/>
  <tableColumns count="1">
    <tableColumn id="1" xr3:uid="{DB1B2755-15B5-4889-B07F-033D6D44879E}" name="Tipo_4.1.E_Estrategias_que_promuevan_el_turismo_sostenible" dataDxfId="878"/>
  </tableColumns>
  <tableStyleInfo name="TableStyleLight2" showFirstColumn="0" showLastColumn="0" showRowStripes="1" showColumnStripes="0"/>
</table>
</file>

<file path=xl/tables/table9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9" xr:uid="{7744DACB-F627-444C-9A25-C9F4EBA15332}" name="Tabla1059" displayName="Tabla1059" ref="BU743:BU750" totalsRowShown="0" headerRowBorderDxfId="876" tableBorderDxfId="877" totalsRowBorderDxfId="875">
  <autoFilter ref="BU743:BU750" xr:uid="{7744DACB-F627-444C-9A25-C9F4EBA15332}"/>
  <tableColumns count="1">
    <tableColumn id="1" xr3:uid="{7A703BCF-5CCA-45C5-BC6A-A46232CE3623}" name="Tipo_4.1.F_Protección_del_bienestar_animal" dataDxfId="874"/>
  </tableColumns>
  <tableStyleInfo name="TableStyleLight2" showFirstColumn="0" showLastColumn="0" showRowStripes="1" showColumnStripes="0"/>
</table>
</file>

<file path=xl/tables/table9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0" xr:uid="{DE05DAE7-2CA7-49CC-AB65-9D3D4935652B}" name="Tabla1060" displayName="Tabla1060" ref="BV743:BV750" totalsRowShown="0" headerRowBorderDxfId="872" tableBorderDxfId="873" totalsRowBorderDxfId="871">
  <autoFilter ref="BV743:BV750" xr:uid="{DE05DAE7-2CA7-49CC-AB65-9D3D4935652B}"/>
  <tableColumns count="1">
    <tableColumn id="1" xr3:uid="{DD23C812-2BFC-4155-8B98-D39F69340F29}" name="Tipo_4.1.G_Prevención_del_tráfico_de_flora_y_fauna" dataDxfId="870"/>
  </tableColumns>
  <tableStyleInfo name="TableStyleLight2" showFirstColumn="0" showLastColumn="0" showRowStripes="1" showColumnStripes="0"/>
</table>
</file>

<file path=xl/tables/table9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1" xr:uid="{0DF080EC-E539-4D75-9DBA-2B400FE6B007}" name="Tabla1061" displayName="Tabla1061" ref="BW743:BW750" totalsRowShown="0" headerRowBorderDxfId="868" tableBorderDxfId="869" totalsRowBorderDxfId="867">
  <autoFilter ref="BW743:BW750" xr:uid="{0DF080EC-E539-4D75-9DBA-2B400FE6B007}"/>
  <tableColumns count="1">
    <tableColumn id="1" xr3:uid="{DB6F1684-A9F9-44C3-9F97-958B64ABB59B}" name="Tipo_4.1.H_Proyectos_que_promuevan_prácticas_de_comercio_justo" dataDxfId="866"/>
  </tableColumns>
  <tableStyleInfo name="TableStyleLight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E8255CB-9EE6-49B2-A099-7F692608444A}" name="Tabla_Corporación_de_turismo_o_fondo_mixto_regional_de_turismo_Categoría_3.1_Investigación_de_mercados_y_análisis_sectorial_en_destinos_turísticos" displayName="Tabla_Corporación_de_turismo_o_fondo_mixto_regional_de_turismo_Categoría_3.1_Investigación_de_mercados_y_análisis_sectorial_en_destinos_turísticos" ref="G326:G329" totalsRowShown="0" headerRowDxfId="4260" dataDxfId="4259">
  <autoFilter ref="G326:G329" xr:uid="{1E8255CB-9EE6-49B2-A099-7F692608444A}"/>
  <tableColumns count="1">
    <tableColumn id="1" xr3:uid="{F43CB663-FD84-4C89-8C7F-8BA9B40FC6A5}" name="Corporación_de_turismo_o_fondo_mixto_regional_de_turismo_Categoría_3.1_Investigación_de_mercados_y_análisis_sectorial_en_destinos_turísticos" dataDxfId="4258"/>
  </tableColumns>
  <tableStyleInfo name="TableStyleLight2" showFirstColumn="0" showLastColumn="0" showRowStripes="1" showColumnStripes="0"/>
</table>
</file>

<file path=xl/tables/table9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2" xr:uid="{4B17C951-9B57-470B-8132-D686FFF58D9B}" name="Tabla1062" displayName="Tabla1062" ref="BX743:BX750" totalsRowShown="0" headerRowDxfId="865" dataDxfId="864" headerRowBorderDxfId="862" tableBorderDxfId="863" totalsRowBorderDxfId="861">
  <autoFilter ref="BX743:BX750" xr:uid="{4B17C951-9B57-470B-8132-D686FFF58D9B}"/>
  <tableColumns count="1">
    <tableColumn id="1" xr3:uid="{54DA9C75-29FB-497B-9970-E03DC809D61C}" name="Tipo_4.1.I_Protección_del_Patrimonio_Cultural" dataDxfId="860"/>
  </tableColumns>
  <tableStyleInfo name="TableStyleLight2" showFirstColumn="0" showLastColumn="0" showRowStripes="1" showColumnStripes="0"/>
</table>
</file>

<file path=xl/tables/table9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3" xr:uid="{31E80D25-CC51-4ED3-9033-929C4132788A}" name="Tabla1063" displayName="Tabla1063" ref="BY743:BY750" totalsRowShown="0" headerRowBorderDxfId="858" tableBorderDxfId="859" totalsRowBorderDxfId="857">
  <autoFilter ref="BY743:BY750" xr:uid="{31E80D25-CC51-4ED3-9033-929C4132788A}"/>
  <tableColumns count="1">
    <tableColumn id="1" xr3:uid="{49E5E913-D1A3-4DE2-A596-C3B3AD09B859}" name="Tipo_4.1.I_Otro_tipo_de_proyectos_que_mitiguen_efectos_negativos_y_promuevan_el_desarrollo_responsable_del_turismo" dataDxfId="856"/>
  </tableColumns>
  <tableStyleInfo name="TableStyleLight2" showFirstColumn="0" showLastColumn="0" showRowStripes="1" showColumnStripes="0"/>
</table>
</file>

<file path=xl/tables/table9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4" xr:uid="{2CDC9B7B-4030-4F08-A696-57E83ACDBE2B}" name="Tabla1064" displayName="Tabla1064" ref="BZ743:BZ749" totalsRowShown="0" headerRowBorderDxfId="854" tableBorderDxfId="855" totalsRowBorderDxfId="853">
  <autoFilter ref="BZ743:BZ749" xr:uid="{2CDC9B7B-4030-4F08-A696-57E83ACDBE2B}"/>
  <tableColumns count="1">
    <tableColumn id="1" xr3:uid="{B81521E2-3DB3-40C7-B4D1-6093713BA099}" name="Tipo_4.2.A__Operación_de_programas_que_faciliten_la_realización_de_actividades_turísticas_a_grupos_poblacionales_específicos_entre_ellos_el_programa_de_Tarjeta_Joven_y_Mi_primer_viaje" dataDxfId="852"/>
  </tableColumns>
  <tableStyleInfo name="TableStyleLight2" showFirstColumn="0" showLastColumn="0" showRowStripes="1" showColumnStripes="0"/>
</table>
</file>

<file path=xl/tables/table9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5" xr:uid="{6B0F5853-21D4-4271-9A5C-5472E1AD243B}" name="Tabla1065" displayName="Tabla1065" ref="CA743:CA749" totalsRowShown="0" headerRowBorderDxfId="850" tableBorderDxfId="851" totalsRowBorderDxfId="849">
  <autoFilter ref="CA743:CA749" xr:uid="{6B0F5853-21D4-4271-9A5C-5472E1AD243B}"/>
  <tableColumns count="1">
    <tableColumn id="1" xr3:uid="{D47B57BF-8B75-4E6F-BC62-4DE61AA2757E}" name="Tipo_4.2.B_Estímulos_para_actores_de_la_economía_popular_relacionados_con_la_cadena_de_valor_del_turismo" dataDxfId="848"/>
  </tableColumns>
  <tableStyleInfo name="TableStyleLight2" showFirstColumn="0" showLastColumn="0" showRowStripes="1" showColumnStripes="0"/>
</table>
</file>

<file path=xl/tables/table9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6" xr:uid="{D7A271E5-BC34-4B7C-904A-D830E464D996}" name="Tabla1066" displayName="Tabla1066" ref="CB743:CB749" totalsRowShown="0" headerRowBorderDxfId="846" tableBorderDxfId="847" totalsRowBorderDxfId="845">
  <autoFilter ref="CB743:CB749" xr:uid="{D7A271E5-BC34-4B7C-904A-D830E464D996}"/>
  <tableColumns count="1">
    <tableColumn id="1" xr3:uid="{D73D0FD2-1500-42CC-B028-5DD8002F10FD}" name="Tipo_4.2.C_Proyectos_orientados_a_la_promoción_del_turismo_accesible_en_destinos_y_atractivos_turísticos" dataDxfId="844"/>
  </tableColumns>
  <tableStyleInfo name="TableStyleLight2" showFirstColumn="0" showLastColumn="0" showRowStripes="1" showColumnStripes="0"/>
</table>
</file>

<file path=xl/tables/table9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7" xr:uid="{73E576F6-0FB0-4762-9F6D-1AEDE9C68D76}" name="Tabla1067" displayName="Tabla1067" ref="CC743:CC749" totalsRowShown="0" headerRowBorderDxfId="842" tableBorderDxfId="843" totalsRowBorderDxfId="841">
  <autoFilter ref="CC743:CC749" xr:uid="{73E576F6-0FB0-4762-9F6D-1AEDE9C68D76}"/>
  <tableColumns count="1">
    <tableColumn id="1" xr3:uid="{1F88792E-3624-45DD-AC0F-52E7529C16DA}" name="Tipo_4.2.D_Estrategias_de_promoción_para_el_desarrollo_del_turismo_social_en_Colombia" dataDxfId="840"/>
  </tableColumns>
  <tableStyleInfo name="TableStyleLight2" showFirstColumn="0" showLastColumn="0" showRowStripes="1" showColumnStripes="0"/>
</table>
</file>

<file path=xl/tables/table9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8" xr:uid="{716DB815-BAFC-42AE-BF36-2E7D4BFDF3C8}" name="Tabla1068" displayName="Tabla1068" ref="CD743:CD747" totalsRowShown="0" headerRowBorderDxfId="838" tableBorderDxfId="839" totalsRowBorderDxfId="837">
  <autoFilter ref="CD743:CD747" xr:uid="{716DB815-BAFC-42AE-BF36-2E7D4BFDF3C8}"/>
  <tableColumns count="1">
    <tableColumn id="1" xr3:uid="{9022EC3F-9917-467D-85DF-19838D5AF7E8}" name="Tipo_5.1.A_Financiación_de_programas_de_mitigación_de_impacto_de_situaciones_de_emergencia" dataDxfId="836"/>
  </tableColumns>
  <tableStyleInfo name="TableStyleLight2" showFirstColumn="0" showLastColumn="0" showRowStripes="1" showColumnStripes="0"/>
</table>
</file>

<file path=xl/tables/table9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6" xr:uid="{342F4666-F0B0-40A4-875D-F8C39F2EEAFC}" name="Tabla636" displayName="Tabla636" ref="D604:D616" totalsRowShown="0" headerRowDxfId="835" dataDxfId="834">
  <autoFilter ref="D604:D616" xr:uid="{342F4666-F0B0-40A4-875D-F8C39F2EEAFC}"/>
  <tableColumns count="1">
    <tableColumn id="1" xr3:uid="{4EF1A29A-42D3-4898-AB41-C10850497945}" name="Clases_de_rubro" dataDxfId="833"/>
  </tableColumns>
  <tableStyleInfo name="TableStyleLight2" showFirstColumn="0" showLastColumn="0" showRowStripes="1" showColumnStripes="0"/>
</table>
</file>

<file path=xl/tables/table9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1" xr:uid="{11E8C947-A3EA-4DCC-BD51-43DB2361FC16}" name="Tabla791" displayName="Tabla791" ref="D598:D601" totalsRowShown="0" headerRowDxfId="832" dataDxfId="831">
  <autoFilter ref="D598:D601" xr:uid="{11E8C947-A3EA-4DCC-BD51-43DB2361FC16}"/>
  <tableColumns count="1">
    <tableColumn id="1" xr3:uid="{81281FC6-90FE-41B4-B971-AC1ADEE5C6E0}" name="Origen_de_recursos" dataDxfId="830"/>
  </tableColumns>
  <tableStyleInfo name="TableStyleLight2" showFirstColumn="0" showLastColumn="0" showRowStripes="1" showColumnStripes="0"/>
</table>
</file>

<file path=xl/tables/table9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9" xr:uid="{1AE727F4-A4E9-46C5-B16B-F6405FF0E270}" name="Tabla1069" displayName="Tabla1069" ref="F756:F757" totalsRowShown="0" headerRowDxfId="829" dataDxfId="828">
  <autoFilter ref="F756:F757" xr:uid="{1AE727F4-A4E9-46C5-B16B-F6405FF0E270}"/>
  <tableColumns count="1">
    <tableColumn id="1" xr3:uid="{FA27F2A9-FD2C-4852-81D7-75B56F07EBA9}" name="Personal_apoyo_administrativo_USO_EXCLUSIVO_MINCIT" dataDxfId="827"/>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265.xml"/><Relationship Id="rId13" Type="http://schemas.openxmlformats.org/officeDocument/2006/relationships/table" Target="../tables/table1270.xml"/><Relationship Id="rId3" Type="http://schemas.openxmlformats.org/officeDocument/2006/relationships/table" Target="../tables/table1260.xml"/><Relationship Id="rId7" Type="http://schemas.openxmlformats.org/officeDocument/2006/relationships/table" Target="../tables/table1264.xml"/><Relationship Id="rId12" Type="http://schemas.openxmlformats.org/officeDocument/2006/relationships/table" Target="../tables/table1269.xml"/><Relationship Id="rId2" Type="http://schemas.openxmlformats.org/officeDocument/2006/relationships/table" Target="../tables/table1259.xml"/><Relationship Id="rId1" Type="http://schemas.openxmlformats.org/officeDocument/2006/relationships/table" Target="../tables/table1258.xml"/><Relationship Id="rId6" Type="http://schemas.openxmlformats.org/officeDocument/2006/relationships/table" Target="../tables/table1263.xml"/><Relationship Id="rId11" Type="http://schemas.openxmlformats.org/officeDocument/2006/relationships/table" Target="../tables/table1268.xml"/><Relationship Id="rId5" Type="http://schemas.openxmlformats.org/officeDocument/2006/relationships/table" Target="../tables/table1262.xml"/><Relationship Id="rId10" Type="http://schemas.openxmlformats.org/officeDocument/2006/relationships/table" Target="../tables/table1267.xml"/><Relationship Id="rId4" Type="http://schemas.openxmlformats.org/officeDocument/2006/relationships/table" Target="../tables/table1261.xml"/><Relationship Id="rId9" Type="http://schemas.openxmlformats.org/officeDocument/2006/relationships/table" Target="../tables/table1266.xml"/><Relationship Id="rId14" Type="http://schemas.openxmlformats.org/officeDocument/2006/relationships/table" Target="../tables/table127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1" Type="http://schemas.openxmlformats.org/officeDocument/2006/relationships/table" Target="../tables/table21.xml"/><Relationship Id="rId170" Type="http://schemas.openxmlformats.org/officeDocument/2006/relationships/table" Target="../tables/table170.xml"/><Relationship Id="rId268" Type="http://schemas.openxmlformats.org/officeDocument/2006/relationships/table" Target="../tables/table268.xml"/><Relationship Id="rId475" Type="http://schemas.openxmlformats.org/officeDocument/2006/relationships/table" Target="../tables/table475.xml"/><Relationship Id="rId682" Type="http://schemas.openxmlformats.org/officeDocument/2006/relationships/table" Target="../tables/table682.xml"/><Relationship Id="rId128" Type="http://schemas.openxmlformats.org/officeDocument/2006/relationships/table" Target="../tables/table128.xml"/><Relationship Id="rId335" Type="http://schemas.openxmlformats.org/officeDocument/2006/relationships/table" Target="../tables/table335.xml"/><Relationship Id="rId542" Type="http://schemas.openxmlformats.org/officeDocument/2006/relationships/table" Target="../tables/table542.xml"/><Relationship Id="rId987" Type="http://schemas.openxmlformats.org/officeDocument/2006/relationships/table" Target="../tables/table987.xml"/><Relationship Id="rId1172" Type="http://schemas.openxmlformats.org/officeDocument/2006/relationships/table" Target="../tables/table1172.xml"/><Relationship Id="rId402" Type="http://schemas.openxmlformats.org/officeDocument/2006/relationships/table" Target="../tables/table402.xml"/><Relationship Id="rId847" Type="http://schemas.openxmlformats.org/officeDocument/2006/relationships/table" Target="../tables/table847.xml"/><Relationship Id="rId1032" Type="http://schemas.openxmlformats.org/officeDocument/2006/relationships/table" Target="../tables/table1032.xml"/><Relationship Id="rId707" Type="http://schemas.openxmlformats.org/officeDocument/2006/relationships/table" Target="../tables/table707.xml"/><Relationship Id="rId914" Type="http://schemas.openxmlformats.org/officeDocument/2006/relationships/table" Target="../tables/table914.xml"/><Relationship Id="rId43" Type="http://schemas.openxmlformats.org/officeDocument/2006/relationships/table" Target="../tables/table43.xml"/><Relationship Id="rId192" Type="http://schemas.openxmlformats.org/officeDocument/2006/relationships/table" Target="../tables/table192.xml"/><Relationship Id="rId497" Type="http://schemas.openxmlformats.org/officeDocument/2006/relationships/table" Target="../tables/table497.xml"/><Relationship Id="rId357" Type="http://schemas.openxmlformats.org/officeDocument/2006/relationships/table" Target="../tables/table357.xml"/><Relationship Id="rId1194" Type="http://schemas.openxmlformats.org/officeDocument/2006/relationships/table" Target="../tables/table1194.xml"/><Relationship Id="rId217" Type="http://schemas.openxmlformats.org/officeDocument/2006/relationships/table" Target="../tables/table217.xml"/><Relationship Id="rId564" Type="http://schemas.openxmlformats.org/officeDocument/2006/relationships/table" Target="../tables/table564.xml"/><Relationship Id="rId771" Type="http://schemas.openxmlformats.org/officeDocument/2006/relationships/table" Target="../tables/table771.xml"/><Relationship Id="rId869" Type="http://schemas.openxmlformats.org/officeDocument/2006/relationships/table" Target="../tables/table869.xml"/><Relationship Id="rId424" Type="http://schemas.openxmlformats.org/officeDocument/2006/relationships/table" Target="../tables/table424.xml"/><Relationship Id="rId631" Type="http://schemas.openxmlformats.org/officeDocument/2006/relationships/table" Target="../tables/table631.xml"/><Relationship Id="rId729" Type="http://schemas.openxmlformats.org/officeDocument/2006/relationships/table" Target="../tables/table729.xml"/><Relationship Id="rId1054" Type="http://schemas.openxmlformats.org/officeDocument/2006/relationships/table" Target="../tables/table1054.xml"/><Relationship Id="rId936" Type="http://schemas.openxmlformats.org/officeDocument/2006/relationships/table" Target="../tables/table936.xml"/><Relationship Id="rId1121" Type="http://schemas.openxmlformats.org/officeDocument/2006/relationships/table" Target="../tables/table1121.xml"/><Relationship Id="rId1219" Type="http://schemas.openxmlformats.org/officeDocument/2006/relationships/table" Target="../tables/table1219.xml"/><Relationship Id="rId65" Type="http://schemas.openxmlformats.org/officeDocument/2006/relationships/table" Target="../tables/table65.xml"/><Relationship Id="rId281" Type="http://schemas.openxmlformats.org/officeDocument/2006/relationships/table" Target="../tables/table281.xml"/><Relationship Id="rId141" Type="http://schemas.openxmlformats.org/officeDocument/2006/relationships/table" Target="../tables/table141.xml"/><Relationship Id="rId379" Type="http://schemas.openxmlformats.org/officeDocument/2006/relationships/table" Target="../tables/table379.xml"/><Relationship Id="rId586" Type="http://schemas.openxmlformats.org/officeDocument/2006/relationships/table" Target="../tables/table586.xml"/><Relationship Id="rId793" Type="http://schemas.openxmlformats.org/officeDocument/2006/relationships/table" Target="../tables/table793.xml"/><Relationship Id="rId7" Type="http://schemas.openxmlformats.org/officeDocument/2006/relationships/table" Target="../tables/table7.xml"/><Relationship Id="rId239" Type="http://schemas.openxmlformats.org/officeDocument/2006/relationships/table" Target="../tables/table239.xml"/><Relationship Id="rId446" Type="http://schemas.openxmlformats.org/officeDocument/2006/relationships/table" Target="../tables/table446.xml"/><Relationship Id="rId653" Type="http://schemas.openxmlformats.org/officeDocument/2006/relationships/table" Target="../tables/table653.xml"/><Relationship Id="rId1076" Type="http://schemas.openxmlformats.org/officeDocument/2006/relationships/table" Target="../tables/table1076.xml"/><Relationship Id="rId306" Type="http://schemas.openxmlformats.org/officeDocument/2006/relationships/table" Target="../tables/table306.xml"/><Relationship Id="rId860" Type="http://schemas.openxmlformats.org/officeDocument/2006/relationships/table" Target="../tables/table860.xml"/><Relationship Id="rId958" Type="http://schemas.openxmlformats.org/officeDocument/2006/relationships/table" Target="../tables/table958.xml"/><Relationship Id="rId1143" Type="http://schemas.openxmlformats.org/officeDocument/2006/relationships/table" Target="../tables/table1143.xml"/><Relationship Id="rId87" Type="http://schemas.openxmlformats.org/officeDocument/2006/relationships/table" Target="../tables/table87.xml"/><Relationship Id="rId513" Type="http://schemas.openxmlformats.org/officeDocument/2006/relationships/table" Target="../tables/table513.xml"/><Relationship Id="rId720" Type="http://schemas.openxmlformats.org/officeDocument/2006/relationships/table" Target="../tables/table720.xml"/><Relationship Id="rId818" Type="http://schemas.openxmlformats.org/officeDocument/2006/relationships/table" Target="../tables/table818.xml"/><Relationship Id="rId1003" Type="http://schemas.openxmlformats.org/officeDocument/2006/relationships/table" Target="../tables/table1003.xml"/><Relationship Id="rId1210" Type="http://schemas.openxmlformats.org/officeDocument/2006/relationships/table" Target="../tables/table1210.xml"/><Relationship Id="rId14" Type="http://schemas.openxmlformats.org/officeDocument/2006/relationships/table" Target="../tables/table14.xml"/><Relationship Id="rId163" Type="http://schemas.openxmlformats.org/officeDocument/2006/relationships/table" Target="../tables/table163.xml"/><Relationship Id="rId370" Type="http://schemas.openxmlformats.org/officeDocument/2006/relationships/table" Target="../tables/table370.xml"/><Relationship Id="rId230" Type="http://schemas.openxmlformats.org/officeDocument/2006/relationships/table" Target="../tables/table230.xml"/><Relationship Id="rId468" Type="http://schemas.openxmlformats.org/officeDocument/2006/relationships/table" Target="../tables/table468.xml"/><Relationship Id="rId675" Type="http://schemas.openxmlformats.org/officeDocument/2006/relationships/table" Target="../tables/table675.xml"/><Relationship Id="rId882" Type="http://schemas.openxmlformats.org/officeDocument/2006/relationships/table" Target="../tables/table882.xml"/><Relationship Id="rId1098" Type="http://schemas.openxmlformats.org/officeDocument/2006/relationships/table" Target="../tables/table1098.xml"/><Relationship Id="rId328" Type="http://schemas.openxmlformats.org/officeDocument/2006/relationships/table" Target="../tables/table328.xml"/><Relationship Id="rId535" Type="http://schemas.openxmlformats.org/officeDocument/2006/relationships/table" Target="../tables/table535.xml"/><Relationship Id="rId742" Type="http://schemas.openxmlformats.org/officeDocument/2006/relationships/table" Target="../tables/table742.xml"/><Relationship Id="rId1165" Type="http://schemas.openxmlformats.org/officeDocument/2006/relationships/table" Target="../tables/table1165.xml"/><Relationship Id="rId602" Type="http://schemas.openxmlformats.org/officeDocument/2006/relationships/table" Target="../tables/table602.xml"/><Relationship Id="rId1025" Type="http://schemas.openxmlformats.org/officeDocument/2006/relationships/table" Target="../tables/table1025.xml"/><Relationship Id="rId1232" Type="http://schemas.openxmlformats.org/officeDocument/2006/relationships/table" Target="../tables/table1232.xml"/><Relationship Id="rId907" Type="http://schemas.openxmlformats.org/officeDocument/2006/relationships/table" Target="../tables/table907.xml"/><Relationship Id="rId36" Type="http://schemas.openxmlformats.org/officeDocument/2006/relationships/table" Target="../tables/table36.xml"/><Relationship Id="rId185" Type="http://schemas.openxmlformats.org/officeDocument/2006/relationships/table" Target="../tables/table185.xml"/><Relationship Id="rId392" Type="http://schemas.openxmlformats.org/officeDocument/2006/relationships/table" Target="../tables/table392.xml"/><Relationship Id="rId697" Type="http://schemas.openxmlformats.org/officeDocument/2006/relationships/table" Target="../tables/table697.xml"/><Relationship Id="rId252" Type="http://schemas.openxmlformats.org/officeDocument/2006/relationships/table" Target="../tables/table252.xml"/><Relationship Id="rId1187" Type="http://schemas.openxmlformats.org/officeDocument/2006/relationships/table" Target="../tables/table1187.xml"/><Relationship Id="rId112" Type="http://schemas.openxmlformats.org/officeDocument/2006/relationships/table" Target="../tables/table112.xml"/><Relationship Id="rId557" Type="http://schemas.openxmlformats.org/officeDocument/2006/relationships/table" Target="../tables/table557.xml"/><Relationship Id="rId764" Type="http://schemas.openxmlformats.org/officeDocument/2006/relationships/table" Target="../tables/table764.xml"/><Relationship Id="rId971" Type="http://schemas.openxmlformats.org/officeDocument/2006/relationships/table" Target="../tables/table971.xml"/><Relationship Id="rId417" Type="http://schemas.openxmlformats.org/officeDocument/2006/relationships/table" Target="../tables/table417.xml"/><Relationship Id="rId624" Type="http://schemas.openxmlformats.org/officeDocument/2006/relationships/table" Target="../tables/table624.xml"/><Relationship Id="rId831" Type="http://schemas.openxmlformats.org/officeDocument/2006/relationships/table" Target="../tables/table831.xml"/><Relationship Id="rId1047" Type="http://schemas.openxmlformats.org/officeDocument/2006/relationships/table" Target="../tables/table1047.xml"/><Relationship Id="rId1254" Type="http://schemas.openxmlformats.org/officeDocument/2006/relationships/table" Target="../tables/table1254.xml"/><Relationship Id="rId929" Type="http://schemas.openxmlformats.org/officeDocument/2006/relationships/table" Target="../tables/table929.xml"/><Relationship Id="rId1114" Type="http://schemas.openxmlformats.org/officeDocument/2006/relationships/table" Target="../tables/table1114.xml"/><Relationship Id="rId58" Type="http://schemas.openxmlformats.org/officeDocument/2006/relationships/table" Target="../tables/table58.xml"/><Relationship Id="rId274" Type="http://schemas.openxmlformats.org/officeDocument/2006/relationships/table" Target="../tables/table274.xml"/><Relationship Id="rId481" Type="http://schemas.openxmlformats.org/officeDocument/2006/relationships/table" Target="../tables/table481.xml"/><Relationship Id="rId134" Type="http://schemas.openxmlformats.org/officeDocument/2006/relationships/table" Target="../tables/table134.xml"/><Relationship Id="rId579" Type="http://schemas.openxmlformats.org/officeDocument/2006/relationships/table" Target="../tables/table579.xml"/><Relationship Id="rId786" Type="http://schemas.openxmlformats.org/officeDocument/2006/relationships/table" Target="../tables/table786.xml"/><Relationship Id="rId993" Type="http://schemas.openxmlformats.org/officeDocument/2006/relationships/table" Target="../tables/table993.xml"/><Relationship Id="rId341" Type="http://schemas.openxmlformats.org/officeDocument/2006/relationships/table" Target="../tables/table341.xml"/><Relationship Id="rId439" Type="http://schemas.openxmlformats.org/officeDocument/2006/relationships/table" Target="../tables/table439.xml"/><Relationship Id="rId646" Type="http://schemas.openxmlformats.org/officeDocument/2006/relationships/table" Target="../tables/table646.xml"/><Relationship Id="rId1069" Type="http://schemas.openxmlformats.org/officeDocument/2006/relationships/table" Target="../tables/table1069.xml"/><Relationship Id="rId201" Type="http://schemas.openxmlformats.org/officeDocument/2006/relationships/table" Target="../tables/table201.xml"/><Relationship Id="rId506" Type="http://schemas.openxmlformats.org/officeDocument/2006/relationships/table" Target="../tables/table506.xml"/><Relationship Id="rId853" Type="http://schemas.openxmlformats.org/officeDocument/2006/relationships/table" Target="../tables/table853.xml"/><Relationship Id="rId1136" Type="http://schemas.openxmlformats.org/officeDocument/2006/relationships/table" Target="../tables/table1136.xml"/><Relationship Id="rId713" Type="http://schemas.openxmlformats.org/officeDocument/2006/relationships/table" Target="../tables/table713.xml"/><Relationship Id="rId920" Type="http://schemas.openxmlformats.org/officeDocument/2006/relationships/table" Target="../tables/table920.xml"/><Relationship Id="rId1203" Type="http://schemas.openxmlformats.org/officeDocument/2006/relationships/table" Target="../tables/table1203.xml"/><Relationship Id="rId296" Type="http://schemas.openxmlformats.org/officeDocument/2006/relationships/table" Target="../tables/table296.xml"/><Relationship Id="rId156" Type="http://schemas.openxmlformats.org/officeDocument/2006/relationships/table" Target="../tables/table156.xml"/><Relationship Id="rId363" Type="http://schemas.openxmlformats.org/officeDocument/2006/relationships/table" Target="../tables/table363.xml"/><Relationship Id="rId570" Type="http://schemas.openxmlformats.org/officeDocument/2006/relationships/table" Target="../tables/table570.xml"/><Relationship Id="rId223" Type="http://schemas.openxmlformats.org/officeDocument/2006/relationships/table" Target="../tables/table223.xml"/><Relationship Id="rId430" Type="http://schemas.openxmlformats.org/officeDocument/2006/relationships/table" Target="../tables/table430.xml"/><Relationship Id="rId668" Type="http://schemas.openxmlformats.org/officeDocument/2006/relationships/table" Target="../tables/table668.xml"/><Relationship Id="rId875" Type="http://schemas.openxmlformats.org/officeDocument/2006/relationships/table" Target="../tables/table875.xml"/><Relationship Id="rId1060" Type="http://schemas.openxmlformats.org/officeDocument/2006/relationships/table" Target="../tables/table1060.xml"/><Relationship Id="rId528" Type="http://schemas.openxmlformats.org/officeDocument/2006/relationships/table" Target="../tables/table528.xml"/><Relationship Id="rId735" Type="http://schemas.openxmlformats.org/officeDocument/2006/relationships/table" Target="../tables/table735.xml"/><Relationship Id="rId942" Type="http://schemas.openxmlformats.org/officeDocument/2006/relationships/table" Target="../tables/table942.xml"/><Relationship Id="rId1158" Type="http://schemas.openxmlformats.org/officeDocument/2006/relationships/table" Target="../tables/table1158.xml"/><Relationship Id="rId1018" Type="http://schemas.openxmlformats.org/officeDocument/2006/relationships/table" Target="../tables/table1018.xml"/><Relationship Id="rId1225" Type="http://schemas.openxmlformats.org/officeDocument/2006/relationships/table" Target="../tables/table1225.xml"/><Relationship Id="rId71" Type="http://schemas.openxmlformats.org/officeDocument/2006/relationships/table" Target="../tables/table71.xml"/><Relationship Id="rId802" Type="http://schemas.openxmlformats.org/officeDocument/2006/relationships/table" Target="../tables/table802.xml"/><Relationship Id="rId29" Type="http://schemas.openxmlformats.org/officeDocument/2006/relationships/table" Target="../tables/table29.xml"/><Relationship Id="rId178" Type="http://schemas.openxmlformats.org/officeDocument/2006/relationships/table" Target="../tables/table178.xml"/><Relationship Id="rId385" Type="http://schemas.openxmlformats.org/officeDocument/2006/relationships/table" Target="../tables/table385.xml"/><Relationship Id="rId592" Type="http://schemas.openxmlformats.org/officeDocument/2006/relationships/table" Target="../tables/table592.xml"/><Relationship Id="rId245" Type="http://schemas.openxmlformats.org/officeDocument/2006/relationships/table" Target="../tables/table245.xml"/><Relationship Id="rId452" Type="http://schemas.openxmlformats.org/officeDocument/2006/relationships/table" Target="../tables/table452.xml"/><Relationship Id="rId897" Type="http://schemas.openxmlformats.org/officeDocument/2006/relationships/table" Target="../tables/table897.xml"/><Relationship Id="rId1082" Type="http://schemas.openxmlformats.org/officeDocument/2006/relationships/table" Target="../tables/table1082.xml"/><Relationship Id="rId105" Type="http://schemas.openxmlformats.org/officeDocument/2006/relationships/table" Target="../tables/table105.xml"/><Relationship Id="rId312" Type="http://schemas.openxmlformats.org/officeDocument/2006/relationships/table" Target="../tables/table312.xml"/><Relationship Id="rId757" Type="http://schemas.openxmlformats.org/officeDocument/2006/relationships/table" Target="../tables/table757.xml"/><Relationship Id="rId964" Type="http://schemas.openxmlformats.org/officeDocument/2006/relationships/table" Target="../tables/table964.xml"/><Relationship Id="rId93" Type="http://schemas.openxmlformats.org/officeDocument/2006/relationships/table" Target="../tables/table93.xml"/><Relationship Id="rId617" Type="http://schemas.openxmlformats.org/officeDocument/2006/relationships/table" Target="../tables/table617.xml"/><Relationship Id="rId824" Type="http://schemas.openxmlformats.org/officeDocument/2006/relationships/table" Target="../tables/table824.xml"/><Relationship Id="rId1247" Type="http://schemas.openxmlformats.org/officeDocument/2006/relationships/table" Target="../tables/table1247.xml"/><Relationship Id="rId1107" Type="http://schemas.openxmlformats.org/officeDocument/2006/relationships/table" Target="../tables/table1107.xml"/><Relationship Id="rId20" Type="http://schemas.openxmlformats.org/officeDocument/2006/relationships/table" Target="../tables/table20.xml"/><Relationship Id="rId628" Type="http://schemas.openxmlformats.org/officeDocument/2006/relationships/table" Target="../tables/table628.xml"/><Relationship Id="rId835" Type="http://schemas.openxmlformats.org/officeDocument/2006/relationships/table" Target="../tables/table835.xml"/><Relationship Id="rId267" Type="http://schemas.openxmlformats.org/officeDocument/2006/relationships/table" Target="../tables/table267.xml"/><Relationship Id="rId474" Type="http://schemas.openxmlformats.org/officeDocument/2006/relationships/table" Target="../tables/table474.xml"/><Relationship Id="rId1020" Type="http://schemas.openxmlformats.org/officeDocument/2006/relationships/table" Target="../tables/table1020.xml"/><Relationship Id="rId1118" Type="http://schemas.openxmlformats.org/officeDocument/2006/relationships/table" Target="../tables/table1118.xml"/><Relationship Id="rId127" Type="http://schemas.openxmlformats.org/officeDocument/2006/relationships/table" Target="../tables/table127.xml"/><Relationship Id="rId681" Type="http://schemas.openxmlformats.org/officeDocument/2006/relationships/table" Target="../tables/table681.xml"/><Relationship Id="rId779" Type="http://schemas.openxmlformats.org/officeDocument/2006/relationships/table" Target="../tables/table779.xml"/><Relationship Id="rId902" Type="http://schemas.openxmlformats.org/officeDocument/2006/relationships/table" Target="../tables/table902.xml"/><Relationship Id="rId986" Type="http://schemas.openxmlformats.org/officeDocument/2006/relationships/table" Target="../tables/table986.xml"/><Relationship Id="rId31" Type="http://schemas.openxmlformats.org/officeDocument/2006/relationships/table" Target="../tables/table31.xml"/><Relationship Id="rId334" Type="http://schemas.openxmlformats.org/officeDocument/2006/relationships/table" Target="../tables/table334.xml"/><Relationship Id="rId541" Type="http://schemas.openxmlformats.org/officeDocument/2006/relationships/table" Target="../tables/table541.xml"/><Relationship Id="rId639" Type="http://schemas.openxmlformats.org/officeDocument/2006/relationships/table" Target="../tables/table639.xml"/><Relationship Id="rId1171" Type="http://schemas.openxmlformats.org/officeDocument/2006/relationships/table" Target="../tables/table1171.xml"/><Relationship Id="rId180" Type="http://schemas.openxmlformats.org/officeDocument/2006/relationships/table" Target="../tables/table180.xml"/><Relationship Id="rId278" Type="http://schemas.openxmlformats.org/officeDocument/2006/relationships/table" Target="../tables/table278.xml"/><Relationship Id="rId401" Type="http://schemas.openxmlformats.org/officeDocument/2006/relationships/table" Target="../tables/table401.xml"/><Relationship Id="rId846" Type="http://schemas.openxmlformats.org/officeDocument/2006/relationships/table" Target="../tables/table846.xml"/><Relationship Id="rId1031" Type="http://schemas.openxmlformats.org/officeDocument/2006/relationships/table" Target="../tables/table1031.xml"/><Relationship Id="rId1129" Type="http://schemas.openxmlformats.org/officeDocument/2006/relationships/table" Target="../tables/table1129.xml"/><Relationship Id="rId485" Type="http://schemas.openxmlformats.org/officeDocument/2006/relationships/table" Target="../tables/table485.xml"/><Relationship Id="rId692" Type="http://schemas.openxmlformats.org/officeDocument/2006/relationships/table" Target="../tables/table692.xml"/><Relationship Id="rId706" Type="http://schemas.openxmlformats.org/officeDocument/2006/relationships/table" Target="../tables/table706.xml"/><Relationship Id="rId913" Type="http://schemas.openxmlformats.org/officeDocument/2006/relationships/table" Target="../tables/table913.xml"/><Relationship Id="rId42" Type="http://schemas.openxmlformats.org/officeDocument/2006/relationships/table" Target="../tables/table42.xml"/><Relationship Id="rId138" Type="http://schemas.openxmlformats.org/officeDocument/2006/relationships/table" Target="../tables/table138.xml"/><Relationship Id="rId345" Type="http://schemas.openxmlformats.org/officeDocument/2006/relationships/table" Target="../tables/table345.xml"/><Relationship Id="rId552" Type="http://schemas.openxmlformats.org/officeDocument/2006/relationships/table" Target="../tables/table552.xml"/><Relationship Id="rId997" Type="http://schemas.openxmlformats.org/officeDocument/2006/relationships/table" Target="../tables/table997.xml"/><Relationship Id="rId1182" Type="http://schemas.openxmlformats.org/officeDocument/2006/relationships/table" Target="../tables/table1182.xml"/><Relationship Id="rId191" Type="http://schemas.openxmlformats.org/officeDocument/2006/relationships/table" Target="../tables/table191.xml"/><Relationship Id="rId205" Type="http://schemas.openxmlformats.org/officeDocument/2006/relationships/table" Target="../tables/table205.xml"/><Relationship Id="rId412" Type="http://schemas.openxmlformats.org/officeDocument/2006/relationships/table" Target="../tables/table412.xml"/><Relationship Id="rId857" Type="http://schemas.openxmlformats.org/officeDocument/2006/relationships/table" Target="../tables/table857.xml"/><Relationship Id="rId1042" Type="http://schemas.openxmlformats.org/officeDocument/2006/relationships/table" Target="../tables/table1042.xml"/><Relationship Id="rId289" Type="http://schemas.openxmlformats.org/officeDocument/2006/relationships/table" Target="../tables/table289.xml"/><Relationship Id="rId496" Type="http://schemas.openxmlformats.org/officeDocument/2006/relationships/table" Target="../tables/table496.xml"/><Relationship Id="rId717" Type="http://schemas.openxmlformats.org/officeDocument/2006/relationships/table" Target="../tables/table717.xml"/><Relationship Id="rId924" Type="http://schemas.openxmlformats.org/officeDocument/2006/relationships/table" Target="../tables/table924.xml"/><Relationship Id="rId53" Type="http://schemas.openxmlformats.org/officeDocument/2006/relationships/table" Target="../tables/table53.xml"/><Relationship Id="rId149" Type="http://schemas.openxmlformats.org/officeDocument/2006/relationships/table" Target="../tables/table149.xml"/><Relationship Id="rId356" Type="http://schemas.openxmlformats.org/officeDocument/2006/relationships/table" Target="../tables/table356.xml"/><Relationship Id="rId563" Type="http://schemas.openxmlformats.org/officeDocument/2006/relationships/table" Target="../tables/table563.xml"/><Relationship Id="rId770" Type="http://schemas.openxmlformats.org/officeDocument/2006/relationships/table" Target="../tables/table770.xml"/><Relationship Id="rId1193" Type="http://schemas.openxmlformats.org/officeDocument/2006/relationships/table" Target="../tables/table1193.xml"/><Relationship Id="rId1207" Type="http://schemas.openxmlformats.org/officeDocument/2006/relationships/table" Target="../tables/table1207.xml"/><Relationship Id="rId216" Type="http://schemas.openxmlformats.org/officeDocument/2006/relationships/table" Target="../tables/table216.xml"/><Relationship Id="rId423" Type="http://schemas.openxmlformats.org/officeDocument/2006/relationships/table" Target="../tables/table423.xml"/><Relationship Id="rId868" Type="http://schemas.openxmlformats.org/officeDocument/2006/relationships/table" Target="../tables/table868.xml"/><Relationship Id="rId1053" Type="http://schemas.openxmlformats.org/officeDocument/2006/relationships/table" Target="../tables/table1053.xml"/><Relationship Id="rId630" Type="http://schemas.openxmlformats.org/officeDocument/2006/relationships/table" Target="../tables/table630.xml"/><Relationship Id="rId728" Type="http://schemas.openxmlformats.org/officeDocument/2006/relationships/table" Target="../tables/table728.xml"/><Relationship Id="rId935" Type="http://schemas.openxmlformats.org/officeDocument/2006/relationships/table" Target="../tables/table935.xml"/><Relationship Id="rId64" Type="http://schemas.openxmlformats.org/officeDocument/2006/relationships/table" Target="../tables/table64.xml"/><Relationship Id="rId367" Type="http://schemas.openxmlformats.org/officeDocument/2006/relationships/table" Target="../tables/table367.xml"/><Relationship Id="rId574" Type="http://schemas.openxmlformats.org/officeDocument/2006/relationships/table" Target="../tables/table574.xml"/><Relationship Id="rId1120" Type="http://schemas.openxmlformats.org/officeDocument/2006/relationships/table" Target="../tables/table1120.xml"/><Relationship Id="rId1218" Type="http://schemas.openxmlformats.org/officeDocument/2006/relationships/table" Target="../tables/table1218.xml"/><Relationship Id="rId227" Type="http://schemas.openxmlformats.org/officeDocument/2006/relationships/table" Target="../tables/table227.xml"/><Relationship Id="rId781" Type="http://schemas.openxmlformats.org/officeDocument/2006/relationships/table" Target="../tables/table781.xml"/><Relationship Id="rId879" Type="http://schemas.openxmlformats.org/officeDocument/2006/relationships/table" Target="../tables/table879.xml"/><Relationship Id="rId434" Type="http://schemas.openxmlformats.org/officeDocument/2006/relationships/table" Target="../tables/table434.xml"/><Relationship Id="rId641" Type="http://schemas.openxmlformats.org/officeDocument/2006/relationships/table" Target="../tables/table641.xml"/><Relationship Id="rId739" Type="http://schemas.openxmlformats.org/officeDocument/2006/relationships/table" Target="../tables/table739.xml"/><Relationship Id="rId1064" Type="http://schemas.openxmlformats.org/officeDocument/2006/relationships/table" Target="../tables/table1064.xml"/><Relationship Id="rId280" Type="http://schemas.openxmlformats.org/officeDocument/2006/relationships/table" Target="../tables/table280.xml"/><Relationship Id="rId501" Type="http://schemas.openxmlformats.org/officeDocument/2006/relationships/table" Target="../tables/table501.xml"/><Relationship Id="rId946" Type="http://schemas.openxmlformats.org/officeDocument/2006/relationships/table" Target="../tables/table946.xml"/><Relationship Id="rId1131" Type="http://schemas.openxmlformats.org/officeDocument/2006/relationships/table" Target="../tables/table1131.xml"/><Relationship Id="rId1229" Type="http://schemas.openxmlformats.org/officeDocument/2006/relationships/table" Target="../tables/table1229.xml"/><Relationship Id="rId75" Type="http://schemas.openxmlformats.org/officeDocument/2006/relationships/table" Target="../tables/table75.xml"/><Relationship Id="rId140" Type="http://schemas.openxmlformats.org/officeDocument/2006/relationships/table" Target="../tables/table140.xml"/><Relationship Id="rId378" Type="http://schemas.openxmlformats.org/officeDocument/2006/relationships/table" Target="../tables/table378.xml"/><Relationship Id="rId585" Type="http://schemas.openxmlformats.org/officeDocument/2006/relationships/table" Target="../tables/table585.xml"/><Relationship Id="rId792" Type="http://schemas.openxmlformats.org/officeDocument/2006/relationships/table" Target="../tables/table792.xml"/><Relationship Id="rId806" Type="http://schemas.openxmlformats.org/officeDocument/2006/relationships/table" Target="../tables/table806.xml"/><Relationship Id="rId6" Type="http://schemas.openxmlformats.org/officeDocument/2006/relationships/table" Target="../tables/table6.xml"/><Relationship Id="rId238" Type="http://schemas.openxmlformats.org/officeDocument/2006/relationships/table" Target="../tables/table238.xml"/><Relationship Id="rId445" Type="http://schemas.openxmlformats.org/officeDocument/2006/relationships/table" Target="../tables/table445.xml"/><Relationship Id="rId652" Type="http://schemas.openxmlformats.org/officeDocument/2006/relationships/table" Target="../tables/table652.xml"/><Relationship Id="rId1075" Type="http://schemas.openxmlformats.org/officeDocument/2006/relationships/table" Target="../tables/table1075.xml"/><Relationship Id="rId291" Type="http://schemas.openxmlformats.org/officeDocument/2006/relationships/table" Target="../tables/table291.xml"/><Relationship Id="rId305" Type="http://schemas.openxmlformats.org/officeDocument/2006/relationships/table" Target="../tables/table305.xml"/><Relationship Id="rId512" Type="http://schemas.openxmlformats.org/officeDocument/2006/relationships/table" Target="../tables/table512.xml"/><Relationship Id="rId957" Type="http://schemas.openxmlformats.org/officeDocument/2006/relationships/table" Target="../tables/table957.xml"/><Relationship Id="rId1142" Type="http://schemas.openxmlformats.org/officeDocument/2006/relationships/table" Target="../tables/table1142.xml"/><Relationship Id="rId86" Type="http://schemas.openxmlformats.org/officeDocument/2006/relationships/table" Target="../tables/table86.xml"/><Relationship Id="rId151" Type="http://schemas.openxmlformats.org/officeDocument/2006/relationships/table" Target="../tables/table151.xml"/><Relationship Id="rId389" Type="http://schemas.openxmlformats.org/officeDocument/2006/relationships/table" Target="../tables/table389.xml"/><Relationship Id="rId596" Type="http://schemas.openxmlformats.org/officeDocument/2006/relationships/table" Target="../tables/table596.xml"/><Relationship Id="rId817" Type="http://schemas.openxmlformats.org/officeDocument/2006/relationships/table" Target="../tables/table817.xml"/><Relationship Id="rId1002" Type="http://schemas.openxmlformats.org/officeDocument/2006/relationships/table" Target="../tables/table1002.xml"/><Relationship Id="rId249" Type="http://schemas.openxmlformats.org/officeDocument/2006/relationships/table" Target="../tables/table249.xml"/><Relationship Id="rId456" Type="http://schemas.openxmlformats.org/officeDocument/2006/relationships/table" Target="../tables/table456.xml"/><Relationship Id="rId663" Type="http://schemas.openxmlformats.org/officeDocument/2006/relationships/table" Target="../tables/table663.xml"/><Relationship Id="rId870" Type="http://schemas.openxmlformats.org/officeDocument/2006/relationships/table" Target="../tables/table870.xml"/><Relationship Id="rId1086" Type="http://schemas.openxmlformats.org/officeDocument/2006/relationships/table" Target="../tables/table1086.xml"/><Relationship Id="rId13" Type="http://schemas.openxmlformats.org/officeDocument/2006/relationships/table" Target="../tables/table13.xml"/><Relationship Id="rId109" Type="http://schemas.openxmlformats.org/officeDocument/2006/relationships/table" Target="../tables/table109.xml"/><Relationship Id="rId316" Type="http://schemas.openxmlformats.org/officeDocument/2006/relationships/table" Target="../tables/table316.xml"/><Relationship Id="rId523" Type="http://schemas.openxmlformats.org/officeDocument/2006/relationships/table" Target="../tables/table523.xml"/><Relationship Id="rId968" Type="http://schemas.openxmlformats.org/officeDocument/2006/relationships/table" Target="../tables/table968.xml"/><Relationship Id="rId1153" Type="http://schemas.openxmlformats.org/officeDocument/2006/relationships/table" Target="../tables/table1153.xml"/><Relationship Id="rId97" Type="http://schemas.openxmlformats.org/officeDocument/2006/relationships/table" Target="../tables/table97.xml"/><Relationship Id="rId730" Type="http://schemas.openxmlformats.org/officeDocument/2006/relationships/table" Target="../tables/table730.xml"/><Relationship Id="rId828" Type="http://schemas.openxmlformats.org/officeDocument/2006/relationships/table" Target="../tables/table828.xml"/><Relationship Id="rId1013" Type="http://schemas.openxmlformats.org/officeDocument/2006/relationships/table" Target="../tables/table1013.xml"/><Relationship Id="rId162" Type="http://schemas.openxmlformats.org/officeDocument/2006/relationships/table" Target="../tables/table162.xml"/><Relationship Id="rId467" Type="http://schemas.openxmlformats.org/officeDocument/2006/relationships/table" Target="../tables/table467.xml"/><Relationship Id="rId1097" Type="http://schemas.openxmlformats.org/officeDocument/2006/relationships/table" Target="../tables/table1097.xml"/><Relationship Id="rId1220" Type="http://schemas.openxmlformats.org/officeDocument/2006/relationships/table" Target="../tables/table1220.xml"/><Relationship Id="rId674" Type="http://schemas.openxmlformats.org/officeDocument/2006/relationships/table" Target="../tables/table674.xml"/><Relationship Id="rId881" Type="http://schemas.openxmlformats.org/officeDocument/2006/relationships/table" Target="../tables/table881.xml"/><Relationship Id="rId979" Type="http://schemas.openxmlformats.org/officeDocument/2006/relationships/table" Target="../tables/table979.xml"/><Relationship Id="rId24" Type="http://schemas.openxmlformats.org/officeDocument/2006/relationships/table" Target="../tables/table24.xml"/><Relationship Id="rId327" Type="http://schemas.openxmlformats.org/officeDocument/2006/relationships/table" Target="../tables/table327.xml"/><Relationship Id="rId534" Type="http://schemas.openxmlformats.org/officeDocument/2006/relationships/table" Target="../tables/table534.xml"/><Relationship Id="rId741" Type="http://schemas.openxmlformats.org/officeDocument/2006/relationships/table" Target="../tables/table741.xml"/><Relationship Id="rId839" Type="http://schemas.openxmlformats.org/officeDocument/2006/relationships/table" Target="../tables/table839.xml"/><Relationship Id="rId1164" Type="http://schemas.openxmlformats.org/officeDocument/2006/relationships/table" Target="../tables/table1164.xml"/><Relationship Id="rId173" Type="http://schemas.openxmlformats.org/officeDocument/2006/relationships/table" Target="../tables/table173.xml"/><Relationship Id="rId380" Type="http://schemas.openxmlformats.org/officeDocument/2006/relationships/table" Target="../tables/table380.xml"/><Relationship Id="rId601" Type="http://schemas.openxmlformats.org/officeDocument/2006/relationships/table" Target="../tables/table601.xml"/><Relationship Id="rId1024" Type="http://schemas.openxmlformats.org/officeDocument/2006/relationships/table" Target="../tables/table1024.xml"/><Relationship Id="rId1231" Type="http://schemas.openxmlformats.org/officeDocument/2006/relationships/table" Target="../tables/table1231.xml"/><Relationship Id="rId240" Type="http://schemas.openxmlformats.org/officeDocument/2006/relationships/table" Target="../tables/table240.xml"/><Relationship Id="rId478" Type="http://schemas.openxmlformats.org/officeDocument/2006/relationships/table" Target="../tables/table478.xml"/><Relationship Id="rId685" Type="http://schemas.openxmlformats.org/officeDocument/2006/relationships/table" Target="../tables/table685.xml"/><Relationship Id="rId892" Type="http://schemas.openxmlformats.org/officeDocument/2006/relationships/table" Target="../tables/table892.xml"/><Relationship Id="rId906" Type="http://schemas.openxmlformats.org/officeDocument/2006/relationships/table" Target="../tables/table906.xml"/><Relationship Id="rId35" Type="http://schemas.openxmlformats.org/officeDocument/2006/relationships/table" Target="../tables/table35.xml"/><Relationship Id="rId100" Type="http://schemas.openxmlformats.org/officeDocument/2006/relationships/table" Target="../tables/table100.xml"/><Relationship Id="rId338" Type="http://schemas.openxmlformats.org/officeDocument/2006/relationships/table" Target="../tables/table338.xml"/><Relationship Id="rId545" Type="http://schemas.openxmlformats.org/officeDocument/2006/relationships/table" Target="../tables/table545.xml"/><Relationship Id="rId752" Type="http://schemas.openxmlformats.org/officeDocument/2006/relationships/table" Target="../tables/table752.xml"/><Relationship Id="rId1175" Type="http://schemas.openxmlformats.org/officeDocument/2006/relationships/table" Target="../tables/table1175.xml"/><Relationship Id="rId184" Type="http://schemas.openxmlformats.org/officeDocument/2006/relationships/table" Target="../tables/table184.xml"/><Relationship Id="rId391" Type="http://schemas.openxmlformats.org/officeDocument/2006/relationships/table" Target="../tables/table391.xml"/><Relationship Id="rId405" Type="http://schemas.openxmlformats.org/officeDocument/2006/relationships/table" Target="../tables/table405.xml"/><Relationship Id="rId612" Type="http://schemas.openxmlformats.org/officeDocument/2006/relationships/table" Target="../tables/table612.xml"/><Relationship Id="rId1035" Type="http://schemas.openxmlformats.org/officeDocument/2006/relationships/table" Target="../tables/table1035.xml"/><Relationship Id="rId1242" Type="http://schemas.openxmlformats.org/officeDocument/2006/relationships/table" Target="../tables/table1242.xml"/><Relationship Id="rId251" Type="http://schemas.openxmlformats.org/officeDocument/2006/relationships/table" Target="../tables/table251.xml"/><Relationship Id="rId489" Type="http://schemas.openxmlformats.org/officeDocument/2006/relationships/table" Target="../tables/table489.xml"/><Relationship Id="rId696" Type="http://schemas.openxmlformats.org/officeDocument/2006/relationships/table" Target="../tables/table696.xml"/><Relationship Id="rId917" Type="http://schemas.openxmlformats.org/officeDocument/2006/relationships/table" Target="../tables/table917.xml"/><Relationship Id="rId1102" Type="http://schemas.openxmlformats.org/officeDocument/2006/relationships/table" Target="../tables/table1102.xml"/><Relationship Id="rId46" Type="http://schemas.openxmlformats.org/officeDocument/2006/relationships/table" Target="../tables/table46.xml"/><Relationship Id="rId349" Type="http://schemas.openxmlformats.org/officeDocument/2006/relationships/table" Target="../tables/table349.xml"/><Relationship Id="rId556" Type="http://schemas.openxmlformats.org/officeDocument/2006/relationships/table" Target="../tables/table556.xml"/><Relationship Id="rId763" Type="http://schemas.openxmlformats.org/officeDocument/2006/relationships/table" Target="../tables/table763.xml"/><Relationship Id="rId1186" Type="http://schemas.openxmlformats.org/officeDocument/2006/relationships/table" Target="../tables/table1186.xml"/><Relationship Id="rId111" Type="http://schemas.openxmlformats.org/officeDocument/2006/relationships/table" Target="../tables/table111.xml"/><Relationship Id="rId195" Type="http://schemas.openxmlformats.org/officeDocument/2006/relationships/table" Target="../tables/table195.xml"/><Relationship Id="rId209" Type="http://schemas.openxmlformats.org/officeDocument/2006/relationships/table" Target="../tables/table209.xml"/><Relationship Id="rId416" Type="http://schemas.openxmlformats.org/officeDocument/2006/relationships/table" Target="../tables/table416.xml"/><Relationship Id="rId970" Type="http://schemas.openxmlformats.org/officeDocument/2006/relationships/table" Target="../tables/table970.xml"/><Relationship Id="rId1046" Type="http://schemas.openxmlformats.org/officeDocument/2006/relationships/table" Target="../tables/table1046.xml"/><Relationship Id="rId1253" Type="http://schemas.openxmlformats.org/officeDocument/2006/relationships/table" Target="../tables/table1253.xml"/><Relationship Id="rId623" Type="http://schemas.openxmlformats.org/officeDocument/2006/relationships/table" Target="../tables/table623.xml"/><Relationship Id="rId830" Type="http://schemas.openxmlformats.org/officeDocument/2006/relationships/table" Target="../tables/table830.xml"/><Relationship Id="rId928" Type="http://schemas.openxmlformats.org/officeDocument/2006/relationships/table" Target="../tables/table928.xml"/><Relationship Id="rId57" Type="http://schemas.openxmlformats.org/officeDocument/2006/relationships/table" Target="../tables/table57.xml"/><Relationship Id="rId262" Type="http://schemas.openxmlformats.org/officeDocument/2006/relationships/table" Target="../tables/table262.xml"/><Relationship Id="rId567" Type="http://schemas.openxmlformats.org/officeDocument/2006/relationships/table" Target="../tables/table567.xml"/><Relationship Id="rId1113" Type="http://schemas.openxmlformats.org/officeDocument/2006/relationships/table" Target="../tables/table1113.xml"/><Relationship Id="rId1197" Type="http://schemas.openxmlformats.org/officeDocument/2006/relationships/table" Target="../tables/table1197.xml"/><Relationship Id="rId122" Type="http://schemas.openxmlformats.org/officeDocument/2006/relationships/table" Target="../tables/table122.xml"/><Relationship Id="rId774" Type="http://schemas.openxmlformats.org/officeDocument/2006/relationships/table" Target="../tables/table774.xml"/><Relationship Id="rId981" Type="http://schemas.openxmlformats.org/officeDocument/2006/relationships/table" Target="../tables/table981.xml"/><Relationship Id="rId1057" Type="http://schemas.openxmlformats.org/officeDocument/2006/relationships/table" Target="../tables/table1057.xml"/><Relationship Id="rId427" Type="http://schemas.openxmlformats.org/officeDocument/2006/relationships/table" Target="../tables/table427.xml"/><Relationship Id="rId634" Type="http://schemas.openxmlformats.org/officeDocument/2006/relationships/table" Target="../tables/table634.xml"/><Relationship Id="rId841" Type="http://schemas.openxmlformats.org/officeDocument/2006/relationships/table" Target="../tables/table841.xml"/><Relationship Id="rId273" Type="http://schemas.openxmlformats.org/officeDocument/2006/relationships/table" Target="../tables/table273.xml"/><Relationship Id="rId480" Type="http://schemas.openxmlformats.org/officeDocument/2006/relationships/table" Target="../tables/table480.xml"/><Relationship Id="rId701" Type="http://schemas.openxmlformats.org/officeDocument/2006/relationships/table" Target="../tables/table701.xml"/><Relationship Id="rId939" Type="http://schemas.openxmlformats.org/officeDocument/2006/relationships/table" Target="../tables/table939.xml"/><Relationship Id="rId1124" Type="http://schemas.openxmlformats.org/officeDocument/2006/relationships/table" Target="../tables/table1124.xml"/><Relationship Id="rId68" Type="http://schemas.openxmlformats.org/officeDocument/2006/relationships/table" Target="../tables/table68.xml"/><Relationship Id="rId133" Type="http://schemas.openxmlformats.org/officeDocument/2006/relationships/table" Target="../tables/table133.xml"/><Relationship Id="rId340" Type="http://schemas.openxmlformats.org/officeDocument/2006/relationships/table" Target="../tables/table340.xml"/><Relationship Id="rId578" Type="http://schemas.openxmlformats.org/officeDocument/2006/relationships/table" Target="../tables/table578.xml"/><Relationship Id="rId785" Type="http://schemas.openxmlformats.org/officeDocument/2006/relationships/table" Target="../tables/table785.xml"/><Relationship Id="rId992" Type="http://schemas.openxmlformats.org/officeDocument/2006/relationships/table" Target="../tables/table992.xml"/><Relationship Id="rId200" Type="http://schemas.openxmlformats.org/officeDocument/2006/relationships/table" Target="../tables/table200.xml"/><Relationship Id="rId438" Type="http://schemas.openxmlformats.org/officeDocument/2006/relationships/table" Target="../tables/table438.xml"/><Relationship Id="rId645" Type="http://schemas.openxmlformats.org/officeDocument/2006/relationships/table" Target="../tables/table645.xml"/><Relationship Id="rId852" Type="http://schemas.openxmlformats.org/officeDocument/2006/relationships/table" Target="../tables/table852.xml"/><Relationship Id="rId1068" Type="http://schemas.openxmlformats.org/officeDocument/2006/relationships/table" Target="../tables/table1068.xml"/><Relationship Id="rId284" Type="http://schemas.openxmlformats.org/officeDocument/2006/relationships/table" Target="../tables/table284.xml"/><Relationship Id="rId491" Type="http://schemas.openxmlformats.org/officeDocument/2006/relationships/table" Target="../tables/table491.xml"/><Relationship Id="rId505" Type="http://schemas.openxmlformats.org/officeDocument/2006/relationships/table" Target="../tables/table505.xml"/><Relationship Id="rId712" Type="http://schemas.openxmlformats.org/officeDocument/2006/relationships/table" Target="../tables/table712.xml"/><Relationship Id="rId1135" Type="http://schemas.openxmlformats.org/officeDocument/2006/relationships/table" Target="../tables/table1135.xml"/><Relationship Id="rId79" Type="http://schemas.openxmlformats.org/officeDocument/2006/relationships/table" Target="../tables/table79.xml"/><Relationship Id="rId144" Type="http://schemas.openxmlformats.org/officeDocument/2006/relationships/table" Target="../tables/table144.xml"/><Relationship Id="rId589" Type="http://schemas.openxmlformats.org/officeDocument/2006/relationships/table" Target="../tables/table589.xml"/><Relationship Id="rId796" Type="http://schemas.openxmlformats.org/officeDocument/2006/relationships/table" Target="../tables/table796.xml"/><Relationship Id="rId1202" Type="http://schemas.openxmlformats.org/officeDocument/2006/relationships/table" Target="../tables/table1202.xml"/><Relationship Id="rId351" Type="http://schemas.openxmlformats.org/officeDocument/2006/relationships/table" Target="../tables/table351.xml"/><Relationship Id="rId449" Type="http://schemas.openxmlformats.org/officeDocument/2006/relationships/table" Target="../tables/table449.xml"/><Relationship Id="rId656" Type="http://schemas.openxmlformats.org/officeDocument/2006/relationships/table" Target="../tables/table656.xml"/><Relationship Id="rId863" Type="http://schemas.openxmlformats.org/officeDocument/2006/relationships/table" Target="../tables/table863.xml"/><Relationship Id="rId1079" Type="http://schemas.openxmlformats.org/officeDocument/2006/relationships/table" Target="../tables/table1079.xml"/><Relationship Id="rId211" Type="http://schemas.openxmlformats.org/officeDocument/2006/relationships/table" Target="../tables/table211.xml"/><Relationship Id="rId295" Type="http://schemas.openxmlformats.org/officeDocument/2006/relationships/table" Target="../tables/table295.xml"/><Relationship Id="rId309" Type="http://schemas.openxmlformats.org/officeDocument/2006/relationships/table" Target="../tables/table309.xml"/><Relationship Id="rId516" Type="http://schemas.openxmlformats.org/officeDocument/2006/relationships/table" Target="../tables/table516.xml"/><Relationship Id="rId1146" Type="http://schemas.openxmlformats.org/officeDocument/2006/relationships/table" Target="../tables/table1146.xml"/><Relationship Id="rId723" Type="http://schemas.openxmlformats.org/officeDocument/2006/relationships/table" Target="../tables/table723.xml"/><Relationship Id="rId930" Type="http://schemas.openxmlformats.org/officeDocument/2006/relationships/table" Target="../tables/table930.xml"/><Relationship Id="rId1006" Type="http://schemas.openxmlformats.org/officeDocument/2006/relationships/table" Target="../tables/table1006.xml"/><Relationship Id="rId155" Type="http://schemas.openxmlformats.org/officeDocument/2006/relationships/table" Target="../tables/table155.xml"/><Relationship Id="rId362" Type="http://schemas.openxmlformats.org/officeDocument/2006/relationships/table" Target="../tables/table362.xml"/><Relationship Id="rId1213" Type="http://schemas.openxmlformats.org/officeDocument/2006/relationships/table" Target="../tables/table1213.xml"/><Relationship Id="rId222" Type="http://schemas.openxmlformats.org/officeDocument/2006/relationships/table" Target="../tables/table222.xml"/><Relationship Id="rId667" Type="http://schemas.openxmlformats.org/officeDocument/2006/relationships/table" Target="../tables/table667.xml"/><Relationship Id="rId874" Type="http://schemas.openxmlformats.org/officeDocument/2006/relationships/table" Target="../tables/table874.xml"/><Relationship Id="rId17" Type="http://schemas.openxmlformats.org/officeDocument/2006/relationships/table" Target="../tables/table17.xml"/><Relationship Id="rId527" Type="http://schemas.openxmlformats.org/officeDocument/2006/relationships/table" Target="../tables/table527.xml"/><Relationship Id="rId734" Type="http://schemas.openxmlformats.org/officeDocument/2006/relationships/table" Target="../tables/table734.xml"/><Relationship Id="rId941" Type="http://schemas.openxmlformats.org/officeDocument/2006/relationships/table" Target="../tables/table941.xml"/><Relationship Id="rId1157" Type="http://schemas.openxmlformats.org/officeDocument/2006/relationships/table" Target="../tables/table1157.xml"/><Relationship Id="rId70" Type="http://schemas.openxmlformats.org/officeDocument/2006/relationships/table" Target="../tables/table70.xml"/><Relationship Id="rId166" Type="http://schemas.openxmlformats.org/officeDocument/2006/relationships/table" Target="../tables/table166.xml"/><Relationship Id="rId373" Type="http://schemas.openxmlformats.org/officeDocument/2006/relationships/table" Target="../tables/table373.xml"/><Relationship Id="rId580" Type="http://schemas.openxmlformats.org/officeDocument/2006/relationships/table" Target="../tables/table580.xml"/><Relationship Id="rId801" Type="http://schemas.openxmlformats.org/officeDocument/2006/relationships/table" Target="../tables/table801.xml"/><Relationship Id="rId1017" Type="http://schemas.openxmlformats.org/officeDocument/2006/relationships/table" Target="../tables/table1017.xml"/><Relationship Id="rId1224" Type="http://schemas.openxmlformats.org/officeDocument/2006/relationships/table" Target="../tables/table1224.xml"/><Relationship Id="rId1" Type="http://schemas.openxmlformats.org/officeDocument/2006/relationships/table" Target="../tables/table1.xml"/><Relationship Id="rId233" Type="http://schemas.openxmlformats.org/officeDocument/2006/relationships/table" Target="../tables/table233.xml"/><Relationship Id="rId440" Type="http://schemas.openxmlformats.org/officeDocument/2006/relationships/table" Target="../tables/table440.xml"/><Relationship Id="rId678" Type="http://schemas.openxmlformats.org/officeDocument/2006/relationships/table" Target="../tables/table678.xml"/><Relationship Id="rId885" Type="http://schemas.openxmlformats.org/officeDocument/2006/relationships/table" Target="../tables/table885.xml"/><Relationship Id="rId1070" Type="http://schemas.openxmlformats.org/officeDocument/2006/relationships/table" Target="../tables/table1070.xml"/><Relationship Id="rId28" Type="http://schemas.openxmlformats.org/officeDocument/2006/relationships/table" Target="../tables/table28.xml"/><Relationship Id="rId300" Type="http://schemas.openxmlformats.org/officeDocument/2006/relationships/table" Target="../tables/table300.xml"/><Relationship Id="rId538" Type="http://schemas.openxmlformats.org/officeDocument/2006/relationships/table" Target="../tables/table538.xml"/><Relationship Id="rId745" Type="http://schemas.openxmlformats.org/officeDocument/2006/relationships/table" Target="../tables/table745.xml"/><Relationship Id="rId952" Type="http://schemas.openxmlformats.org/officeDocument/2006/relationships/table" Target="../tables/table952.xml"/><Relationship Id="rId1168" Type="http://schemas.openxmlformats.org/officeDocument/2006/relationships/table" Target="../tables/table1168.xml"/><Relationship Id="rId81" Type="http://schemas.openxmlformats.org/officeDocument/2006/relationships/table" Target="../tables/table81.xml"/><Relationship Id="rId177" Type="http://schemas.openxmlformats.org/officeDocument/2006/relationships/table" Target="../tables/table177.xml"/><Relationship Id="rId384" Type="http://schemas.openxmlformats.org/officeDocument/2006/relationships/table" Target="../tables/table384.xml"/><Relationship Id="rId591" Type="http://schemas.openxmlformats.org/officeDocument/2006/relationships/table" Target="../tables/table591.xml"/><Relationship Id="rId605" Type="http://schemas.openxmlformats.org/officeDocument/2006/relationships/table" Target="../tables/table605.xml"/><Relationship Id="rId812" Type="http://schemas.openxmlformats.org/officeDocument/2006/relationships/table" Target="../tables/table812.xml"/><Relationship Id="rId1028" Type="http://schemas.openxmlformats.org/officeDocument/2006/relationships/table" Target="../tables/table1028.xml"/><Relationship Id="rId1235" Type="http://schemas.openxmlformats.org/officeDocument/2006/relationships/table" Target="../tables/table1235.xml"/><Relationship Id="rId244" Type="http://schemas.openxmlformats.org/officeDocument/2006/relationships/table" Target="../tables/table244.xml"/><Relationship Id="rId689" Type="http://schemas.openxmlformats.org/officeDocument/2006/relationships/table" Target="../tables/table689.xml"/><Relationship Id="rId896" Type="http://schemas.openxmlformats.org/officeDocument/2006/relationships/table" Target="../tables/table896.xml"/><Relationship Id="rId1081" Type="http://schemas.openxmlformats.org/officeDocument/2006/relationships/table" Target="../tables/table1081.xml"/><Relationship Id="rId39" Type="http://schemas.openxmlformats.org/officeDocument/2006/relationships/table" Target="../tables/table39.xml"/><Relationship Id="rId451" Type="http://schemas.openxmlformats.org/officeDocument/2006/relationships/table" Target="../tables/table451.xml"/><Relationship Id="rId549" Type="http://schemas.openxmlformats.org/officeDocument/2006/relationships/table" Target="../tables/table549.xml"/><Relationship Id="rId756" Type="http://schemas.openxmlformats.org/officeDocument/2006/relationships/table" Target="../tables/table756.xml"/><Relationship Id="rId1179" Type="http://schemas.openxmlformats.org/officeDocument/2006/relationships/table" Target="../tables/table1179.xml"/><Relationship Id="rId104" Type="http://schemas.openxmlformats.org/officeDocument/2006/relationships/table" Target="../tables/table104.xml"/><Relationship Id="rId188" Type="http://schemas.openxmlformats.org/officeDocument/2006/relationships/table" Target="../tables/table188.xml"/><Relationship Id="rId311" Type="http://schemas.openxmlformats.org/officeDocument/2006/relationships/table" Target="../tables/table311.xml"/><Relationship Id="rId395" Type="http://schemas.openxmlformats.org/officeDocument/2006/relationships/table" Target="../tables/table395.xml"/><Relationship Id="rId409" Type="http://schemas.openxmlformats.org/officeDocument/2006/relationships/table" Target="../tables/table409.xml"/><Relationship Id="rId963" Type="http://schemas.openxmlformats.org/officeDocument/2006/relationships/table" Target="../tables/table963.xml"/><Relationship Id="rId1039" Type="http://schemas.openxmlformats.org/officeDocument/2006/relationships/table" Target="../tables/table1039.xml"/><Relationship Id="rId1246" Type="http://schemas.openxmlformats.org/officeDocument/2006/relationships/table" Target="../tables/table1246.xml"/><Relationship Id="rId92" Type="http://schemas.openxmlformats.org/officeDocument/2006/relationships/table" Target="../tables/table92.xml"/><Relationship Id="rId616" Type="http://schemas.openxmlformats.org/officeDocument/2006/relationships/table" Target="../tables/table616.xml"/><Relationship Id="rId823" Type="http://schemas.openxmlformats.org/officeDocument/2006/relationships/table" Target="../tables/table823.xml"/><Relationship Id="rId255" Type="http://schemas.openxmlformats.org/officeDocument/2006/relationships/table" Target="../tables/table255.xml"/><Relationship Id="rId462" Type="http://schemas.openxmlformats.org/officeDocument/2006/relationships/table" Target="../tables/table462.xml"/><Relationship Id="rId1092" Type="http://schemas.openxmlformats.org/officeDocument/2006/relationships/table" Target="../tables/table1092.xml"/><Relationship Id="rId1106" Type="http://schemas.openxmlformats.org/officeDocument/2006/relationships/table" Target="../tables/table1106.xml"/><Relationship Id="rId115" Type="http://schemas.openxmlformats.org/officeDocument/2006/relationships/table" Target="../tables/table115.xml"/><Relationship Id="rId322" Type="http://schemas.openxmlformats.org/officeDocument/2006/relationships/table" Target="../tables/table322.xml"/><Relationship Id="rId767" Type="http://schemas.openxmlformats.org/officeDocument/2006/relationships/table" Target="../tables/table767.xml"/><Relationship Id="rId974" Type="http://schemas.openxmlformats.org/officeDocument/2006/relationships/table" Target="../tables/table974.xml"/><Relationship Id="rId199" Type="http://schemas.openxmlformats.org/officeDocument/2006/relationships/table" Target="../tables/table199.xml"/><Relationship Id="rId627" Type="http://schemas.openxmlformats.org/officeDocument/2006/relationships/table" Target="../tables/table627.xml"/><Relationship Id="rId834" Type="http://schemas.openxmlformats.org/officeDocument/2006/relationships/table" Target="../tables/table834.xml"/><Relationship Id="rId1257" Type="http://schemas.openxmlformats.org/officeDocument/2006/relationships/table" Target="../tables/table1257.xml"/><Relationship Id="rId266" Type="http://schemas.openxmlformats.org/officeDocument/2006/relationships/table" Target="../tables/table266.xml"/><Relationship Id="rId473" Type="http://schemas.openxmlformats.org/officeDocument/2006/relationships/table" Target="../tables/table473.xml"/><Relationship Id="rId680" Type="http://schemas.openxmlformats.org/officeDocument/2006/relationships/table" Target="../tables/table680.xml"/><Relationship Id="rId901" Type="http://schemas.openxmlformats.org/officeDocument/2006/relationships/table" Target="../tables/table901.xml"/><Relationship Id="rId1117" Type="http://schemas.openxmlformats.org/officeDocument/2006/relationships/table" Target="../tables/table1117.xml"/><Relationship Id="rId30" Type="http://schemas.openxmlformats.org/officeDocument/2006/relationships/table" Target="../tables/table30.xml"/><Relationship Id="rId126" Type="http://schemas.openxmlformats.org/officeDocument/2006/relationships/table" Target="../tables/table126.xml"/><Relationship Id="rId333" Type="http://schemas.openxmlformats.org/officeDocument/2006/relationships/table" Target="../tables/table333.xml"/><Relationship Id="rId540" Type="http://schemas.openxmlformats.org/officeDocument/2006/relationships/table" Target="../tables/table540.xml"/><Relationship Id="rId778" Type="http://schemas.openxmlformats.org/officeDocument/2006/relationships/table" Target="../tables/table778.xml"/><Relationship Id="rId985" Type="http://schemas.openxmlformats.org/officeDocument/2006/relationships/table" Target="../tables/table985.xml"/><Relationship Id="rId1170" Type="http://schemas.openxmlformats.org/officeDocument/2006/relationships/table" Target="../tables/table1170.xml"/><Relationship Id="rId638" Type="http://schemas.openxmlformats.org/officeDocument/2006/relationships/table" Target="../tables/table638.xml"/><Relationship Id="rId845" Type="http://schemas.openxmlformats.org/officeDocument/2006/relationships/table" Target="../tables/table845.xml"/><Relationship Id="rId1030" Type="http://schemas.openxmlformats.org/officeDocument/2006/relationships/table" Target="../tables/table1030.xml"/><Relationship Id="rId277" Type="http://schemas.openxmlformats.org/officeDocument/2006/relationships/table" Target="../tables/table277.xml"/><Relationship Id="rId400" Type="http://schemas.openxmlformats.org/officeDocument/2006/relationships/table" Target="../tables/table400.xml"/><Relationship Id="rId484" Type="http://schemas.openxmlformats.org/officeDocument/2006/relationships/table" Target="../tables/table484.xml"/><Relationship Id="rId705" Type="http://schemas.openxmlformats.org/officeDocument/2006/relationships/table" Target="../tables/table705.xml"/><Relationship Id="rId1128" Type="http://schemas.openxmlformats.org/officeDocument/2006/relationships/table" Target="../tables/table1128.xml"/><Relationship Id="rId137" Type="http://schemas.openxmlformats.org/officeDocument/2006/relationships/table" Target="../tables/table137.xml"/><Relationship Id="rId344" Type="http://schemas.openxmlformats.org/officeDocument/2006/relationships/table" Target="../tables/table344.xml"/><Relationship Id="rId691" Type="http://schemas.openxmlformats.org/officeDocument/2006/relationships/table" Target="../tables/table691.xml"/><Relationship Id="rId789" Type="http://schemas.openxmlformats.org/officeDocument/2006/relationships/table" Target="../tables/table789.xml"/><Relationship Id="rId912" Type="http://schemas.openxmlformats.org/officeDocument/2006/relationships/table" Target="../tables/table912.xml"/><Relationship Id="rId996" Type="http://schemas.openxmlformats.org/officeDocument/2006/relationships/table" Target="../tables/table996.xml"/><Relationship Id="rId41" Type="http://schemas.openxmlformats.org/officeDocument/2006/relationships/table" Target="../tables/table41.xml"/><Relationship Id="rId551" Type="http://schemas.openxmlformats.org/officeDocument/2006/relationships/table" Target="../tables/table551.xml"/><Relationship Id="rId649" Type="http://schemas.openxmlformats.org/officeDocument/2006/relationships/table" Target="../tables/table649.xml"/><Relationship Id="rId856" Type="http://schemas.openxmlformats.org/officeDocument/2006/relationships/table" Target="../tables/table856.xml"/><Relationship Id="rId1181" Type="http://schemas.openxmlformats.org/officeDocument/2006/relationships/table" Target="../tables/table1181.xml"/><Relationship Id="rId190" Type="http://schemas.openxmlformats.org/officeDocument/2006/relationships/table" Target="../tables/table190.xml"/><Relationship Id="rId204" Type="http://schemas.openxmlformats.org/officeDocument/2006/relationships/table" Target="../tables/table204.xml"/><Relationship Id="rId288" Type="http://schemas.openxmlformats.org/officeDocument/2006/relationships/table" Target="../tables/table288.xml"/><Relationship Id="rId411" Type="http://schemas.openxmlformats.org/officeDocument/2006/relationships/table" Target="../tables/table411.xml"/><Relationship Id="rId509" Type="http://schemas.openxmlformats.org/officeDocument/2006/relationships/table" Target="../tables/table509.xml"/><Relationship Id="rId1041" Type="http://schemas.openxmlformats.org/officeDocument/2006/relationships/table" Target="../tables/table1041.xml"/><Relationship Id="rId1139" Type="http://schemas.openxmlformats.org/officeDocument/2006/relationships/table" Target="../tables/table1139.xml"/><Relationship Id="rId495" Type="http://schemas.openxmlformats.org/officeDocument/2006/relationships/table" Target="../tables/table495.xml"/><Relationship Id="rId716" Type="http://schemas.openxmlformats.org/officeDocument/2006/relationships/table" Target="../tables/table716.xml"/><Relationship Id="rId923" Type="http://schemas.openxmlformats.org/officeDocument/2006/relationships/table" Target="../tables/table923.xml"/><Relationship Id="rId52" Type="http://schemas.openxmlformats.org/officeDocument/2006/relationships/table" Target="../tables/table52.xml"/><Relationship Id="rId148" Type="http://schemas.openxmlformats.org/officeDocument/2006/relationships/table" Target="../tables/table148.xml"/><Relationship Id="rId355" Type="http://schemas.openxmlformats.org/officeDocument/2006/relationships/table" Target="../tables/table355.xml"/><Relationship Id="rId562" Type="http://schemas.openxmlformats.org/officeDocument/2006/relationships/table" Target="../tables/table562.xml"/><Relationship Id="rId1192" Type="http://schemas.openxmlformats.org/officeDocument/2006/relationships/table" Target="../tables/table1192.xml"/><Relationship Id="rId1206" Type="http://schemas.openxmlformats.org/officeDocument/2006/relationships/table" Target="../tables/table1206.xml"/><Relationship Id="rId215" Type="http://schemas.openxmlformats.org/officeDocument/2006/relationships/table" Target="../tables/table215.xml"/><Relationship Id="rId422" Type="http://schemas.openxmlformats.org/officeDocument/2006/relationships/table" Target="../tables/table422.xml"/><Relationship Id="rId867" Type="http://schemas.openxmlformats.org/officeDocument/2006/relationships/table" Target="../tables/table867.xml"/><Relationship Id="rId1052" Type="http://schemas.openxmlformats.org/officeDocument/2006/relationships/table" Target="../tables/table1052.xml"/><Relationship Id="rId299" Type="http://schemas.openxmlformats.org/officeDocument/2006/relationships/table" Target="../tables/table299.xml"/><Relationship Id="rId727" Type="http://schemas.openxmlformats.org/officeDocument/2006/relationships/table" Target="../tables/table727.xml"/><Relationship Id="rId934" Type="http://schemas.openxmlformats.org/officeDocument/2006/relationships/table" Target="../tables/table934.xml"/><Relationship Id="rId63" Type="http://schemas.openxmlformats.org/officeDocument/2006/relationships/table" Target="../tables/table63.xml"/><Relationship Id="rId159" Type="http://schemas.openxmlformats.org/officeDocument/2006/relationships/table" Target="../tables/table159.xml"/><Relationship Id="rId366" Type="http://schemas.openxmlformats.org/officeDocument/2006/relationships/table" Target="../tables/table366.xml"/><Relationship Id="rId573" Type="http://schemas.openxmlformats.org/officeDocument/2006/relationships/table" Target="../tables/table573.xml"/><Relationship Id="rId780" Type="http://schemas.openxmlformats.org/officeDocument/2006/relationships/table" Target="../tables/table780.xml"/><Relationship Id="rId1217" Type="http://schemas.openxmlformats.org/officeDocument/2006/relationships/table" Target="../tables/table1217.xml"/><Relationship Id="rId226" Type="http://schemas.openxmlformats.org/officeDocument/2006/relationships/table" Target="../tables/table226.xml"/><Relationship Id="rId433" Type="http://schemas.openxmlformats.org/officeDocument/2006/relationships/table" Target="../tables/table433.xml"/><Relationship Id="rId878" Type="http://schemas.openxmlformats.org/officeDocument/2006/relationships/table" Target="../tables/table878.xml"/><Relationship Id="rId1063" Type="http://schemas.openxmlformats.org/officeDocument/2006/relationships/table" Target="../tables/table1063.xml"/><Relationship Id="rId640" Type="http://schemas.openxmlformats.org/officeDocument/2006/relationships/table" Target="../tables/table640.xml"/><Relationship Id="rId738" Type="http://schemas.openxmlformats.org/officeDocument/2006/relationships/table" Target="../tables/table738.xml"/><Relationship Id="rId945" Type="http://schemas.openxmlformats.org/officeDocument/2006/relationships/table" Target="../tables/table945.xml"/><Relationship Id="rId74" Type="http://schemas.openxmlformats.org/officeDocument/2006/relationships/table" Target="../tables/table74.xml"/><Relationship Id="rId377" Type="http://schemas.openxmlformats.org/officeDocument/2006/relationships/table" Target="../tables/table377.xml"/><Relationship Id="rId500" Type="http://schemas.openxmlformats.org/officeDocument/2006/relationships/table" Target="../tables/table500.xml"/><Relationship Id="rId584" Type="http://schemas.openxmlformats.org/officeDocument/2006/relationships/table" Target="../tables/table584.xml"/><Relationship Id="rId805" Type="http://schemas.openxmlformats.org/officeDocument/2006/relationships/table" Target="../tables/table805.xml"/><Relationship Id="rId1130" Type="http://schemas.openxmlformats.org/officeDocument/2006/relationships/table" Target="../tables/table1130.xml"/><Relationship Id="rId1228" Type="http://schemas.openxmlformats.org/officeDocument/2006/relationships/table" Target="../tables/table1228.xml"/><Relationship Id="rId5" Type="http://schemas.openxmlformats.org/officeDocument/2006/relationships/table" Target="../tables/table5.xml"/><Relationship Id="rId237" Type="http://schemas.openxmlformats.org/officeDocument/2006/relationships/table" Target="../tables/table237.xml"/><Relationship Id="rId791" Type="http://schemas.openxmlformats.org/officeDocument/2006/relationships/table" Target="../tables/table791.xml"/><Relationship Id="rId889" Type="http://schemas.openxmlformats.org/officeDocument/2006/relationships/table" Target="../tables/table889.xml"/><Relationship Id="rId1074" Type="http://schemas.openxmlformats.org/officeDocument/2006/relationships/table" Target="../tables/table1074.xml"/><Relationship Id="rId444" Type="http://schemas.openxmlformats.org/officeDocument/2006/relationships/table" Target="../tables/table444.xml"/><Relationship Id="rId651" Type="http://schemas.openxmlformats.org/officeDocument/2006/relationships/table" Target="../tables/table651.xml"/><Relationship Id="rId749" Type="http://schemas.openxmlformats.org/officeDocument/2006/relationships/table" Target="../tables/table749.xml"/><Relationship Id="rId290" Type="http://schemas.openxmlformats.org/officeDocument/2006/relationships/table" Target="../tables/table290.xml"/><Relationship Id="rId304" Type="http://schemas.openxmlformats.org/officeDocument/2006/relationships/table" Target="../tables/table304.xml"/><Relationship Id="rId388" Type="http://schemas.openxmlformats.org/officeDocument/2006/relationships/table" Target="../tables/table388.xml"/><Relationship Id="rId511" Type="http://schemas.openxmlformats.org/officeDocument/2006/relationships/table" Target="../tables/table511.xml"/><Relationship Id="rId609" Type="http://schemas.openxmlformats.org/officeDocument/2006/relationships/table" Target="../tables/table609.xml"/><Relationship Id="rId956" Type="http://schemas.openxmlformats.org/officeDocument/2006/relationships/table" Target="../tables/table956.xml"/><Relationship Id="rId1141" Type="http://schemas.openxmlformats.org/officeDocument/2006/relationships/table" Target="../tables/table1141.xml"/><Relationship Id="rId1239" Type="http://schemas.openxmlformats.org/officeDocument/2006/relationships/table" Target="../tables/table1239.xml"/><Relationship Id="rId85" Type="http://schemas.openxmlformats.org/officeDocument/2006/relationships/table" Target="../tables/table85.xml"/><Relationship Id="rId150" Type="http://schemas.openxmlformats.org/officeDocument/2006/relationships/table" Target="../tables/table150.xml"/><Relationship Id="rId595" Type="http://schemas.openxmlformats.org/officeDocument/2006/relationships/table" Target="../tables/table595.xml"/><Relationship Id="rId816" Type="http://schemas.openxmlformats.org/officeDocument/2006/relationships/table" Target="../tables/table816.xml"/><Relationship Id="rId1001" Type="http://schemas.openxmlformats.org/officeDocument/2006/relationships/table" Target="../tables/table1001.xml"/><Relationship Id="rId248" Type="http://schemas.openxmlformats.org/officeDocument/2006/relationships/table" Target="../tables/table248.xml"/><Relationship Id="rId455" Type="http://schemas.openxmlformats.org/officeDocument/2006/relationships/table" Target="../tables/table455.xml"/><Relationship Id="rId662" Type="http://schemas.openxmlformats.org/officeDocument/2006/relationships/table" Target="../tables/table662.xml"/><Relationship Id="rId1085" Type="http://schemas.openxmlformats.org/officeDocument/2006/relationships/table" Target="../tables/table1085.xml"/><Relationship Id="rId12" Type="http://schemas.openxmlformats.org/officeDocument/2006/relationships/table" Target="../tables/table12.xml"/><Relationship Id="rId108" Type="http://schemas.openxmlformats.org/officeDocument/2006/relationships/table" Target="../tables/table108.xml"/><Relationship Id="rId315" Type="http://schemas.openxmlformats.org/officeDocument/2006/relationships/table" Target="../tables/table315.xml"/><Relationship Id="rId522" Type="http://schemas.openxmlformats.org/officeDocument/2006/relationships/table" Target="../tables/table522.xml"/><Relationship Id="rId967" Type="http://schemas.openxmlformats.org/officeDocument/2006/relationships/table" Target="../tables/table967.xml"/><Relationship Id="rId1152" Type="http://schemas.openxmlformats.org/officeDocument/2006/relationships/table" Target="../tables/table1152.xml"/><Relationship Id="rId96" Type="http://schemas.openxmlformats.org/officeDocument/2006/relationships/table" Target="../tables/table96.xml"/><Relationship Id="rId161" Type="http://schemas.openxmlformats.org/officeDocument/2006/relationships/table" Target="../tables/table161.xml"/><Relationship Id="rId399" Type="http://schemas.openxmlformats.org/officeDocument/2006/relationships/table" Target="../tables/table399.xml"/><Relationship Id="rId827" Type="http://schemas.openxmlformats.org/officeDocument/2006/relationships/table" Target="../tables/table827.xml"/><Relationship Id="rId1012" Type="http://schemas.openxmlformats.org/officeDocument/2006/relationships/table" Target="../tables/table1012.xml"/><Relationship Id="rId259" Type="http://schemas.openxmlformats.org/officeDocument/2006/relationships/table" Target="../tables/table259.xml"/><Relationship Id="rId466" Type="http://schemas.openxmlformats.org/officeDocument/2006/relationships/table" Target="../tables/table466.xml"/><Relationship Id="rId673" Type="http://schemas.openxmlformats.org/officeDocument/2006/relationships/table" Target="../tables/table673.xml"/><Relationship Id="rId880" Type="http://schemas.openxmlformats.org/officeDocument/2006/relationships/table" Target="../tables/table880.xml"/><Relationship Id="rId1096" Type="http://schemas.openxmlformats.org/officeDocument/2006/relationships/table" Target="../tables/table1096.xml"/><Relationship Id="rId23" Type="http://schemas.openxmlformats.org/officeDocument/2006/relationships/table" Target="../tables/table23.xml"/><Relationship Id="rId119" Type="http://schemas.openxmlformats.org/officeDocument/2006/relationships/table" Target="../tables/table119.xml"/><Relationship Id="rId326" Type="http://schemas.openxmlformats.org/officeDocument/2006/relationships/table" Target="../tables/table326.xml"/><Relationship Id="rId533" Type="http://schemas.openxmlformats.org/officeDocument/2006/relationships/table" Target="../tables/table533.xml"/><Relationship Id="rId978" Type="http://schemas.openxmlformats.org/officeDocument/2006/relationships/table" Target="../tables/table978.xml"/><Relationship Id="rId1163" Type="http://schemas.openxmlformats.org/officeDocument/2006/relationships/table" Target="../tables/table1163.xml"/><Relationship Id="rId740" Type="http://schemas.openxmlformats.org/officeDocument/2006/relationships/table" Target="../tables/table740.xml"/><Relationship Id="rId838" Type="http://schemas.openxmlformats.org/officeDocument/2006/relationships/table" Target="../tables/table838.xml"/><Relationship Id="rId1023" Type="http://schemas.openxmlformats.org/officeDocument/2006/relationships/table" Target="../tables/table1023.xml"/><Relationship Id="rId172" Type="http://schemas.openxmlformats.org/officeDocument/2006/relationships/table" Target="../tables/table172.xml"/><Relationship Id="rId477" Type="http://schemas.openxmlformats.org/officeDocument/2006/relationships/table" Target="../tables/table477.xml"/><Relationship Id="rId600" Type="http://schemas.openxmlformats.org/officeDocument/2006/relationships/table" Target="../tables/table600.xml"/><Relationship Id="rId684" Type="http://schemas.openxmlformats.org/officeDocument/2006/relationships/table" Target="../tables/table684.xml"/><Relationship Id="rId1230" Type="http://schemas.openxmlformats.org/officeDocument/2006/relationships/table" Target="../tables/table1230.xml"/><Relationship Id="rId337" Type="http://schemas.openxmlformats.org/officeDocument/2006/relationships/table" Target="../tables/table337.xml"/><Relationship Id="rId891" Type="http://schemas.openxmlformats.org/officeDocument/2006/relationships/table" Target="../tables/table891.xml"/><Relationship Id="rId905" Type="http://schemas.openxmlformats.org/officeDocument/2006/relationships/table" Target="../tables/table905.xml"/><Relationship Id="rId989" Type="http://schemas.openxmlformats.org/officeDocument/2006/relationships/table" Target="../tables/table989.xml"/><Relationship Id="rId34" Type="http://schemas.openxmlformats.org/officeDocument/2006/relationships/table" Target="../tables/table34.xml"/><Relationship Id="rId544" Type="http://schemas.openxmlformats.org/officeDocument/2006/relationships/table" Target="../tables/table544.xml"/><Relationship Id="rId751" Type="http://schemas.openxmlformats.org/officeDocument/2006/relationships/table" Target="../tables/table751.xml"/><Relationship Id="rId849" Type="http://schemas.openxmlformats.org/officeDocument/2006/relationships/table" Target="../tables/table849.xml"/><Relationship Id="rId1174" Type="http://schemas.openxmlformats.org/officeDocument/2006/relationships/table" Target="../tables/table1174.xml"/><Relationship Id="rId183" Type="http://schemas.openxmlformats.org/officeDocument/2006/relationships/table" Target="../tables/table183.xml"/><Relationship Id="rId390" Type="http://schemas.openxmlformats.org/officeDocument/2006/relationships/table" Target="../tables/table390.xml"/><Relationship Id="rId404" Type="http://schemas.openxmlformats.org/officeDocument/2006/relationships/table" Target="../tables/table404.xml"/><Relationship Id="rId611" Type="http://schemas.openxmlformats.org/officeDocument/2006/relationships/table" Target="../tables/table611.xml"/><Relationship Id="rId1034" Type="http://schemas.openxmlformats.org/officeDocument/2006/relationships/table" Target="../tables/table1034.xml"/><Relationship Id="rId1241" Type="http://schemas.openxmlformats.org/officeDocument/2006/relationships/table" Target="../tables/table1241.xml"/><Relationship Id="rId250" Type="http://schemas.openxmlformats.org/officeDocument/2006/relationships/table" Target="../tables/table250.xml"/><Relationship Id="rId488" Type="http://schemas.openxmlformats.org/officeDocument/2006/relationships/table" Target="../tables/table488.xml"/><Relationship Id="rId695" Type="http://schemas.openxmlformats.org/officeDocument/2006/relationships/table" Target="../tables/table695.xml"/><Relationship Id="rId709" Type="http://schemas.openxmlformats.org/officeDocument/2006/relationships/table" Target="../tables/table709.xml"/><Relationship Id="rId916" Type="http://schemas.openxmlformats.org/officeDocument/2006/relationships/table" Target="../tables/table916.xml"/><Relationship Id="rId1101" Type="http://schemas.openxmlformats.org/officeDocument/2006/relationships/table" Target="../tables/table1101.xml"/><Relationship Id="rId45" Type="http://schemas.openxmlformats.org/officeDocument/2006/relationships/table" Target="../tables/table45.xml"/><Relationship Id="rId110" Type="http://schemas.openxmlformats.org/officeDocument/2006/relationships/table" Target="../tables/table110.xml"/><Relationship Id="rId348" Type="http://schemas.openxmlformats.org/officeDocument/2006/relationships/table" Target="../tables/table348.xml"/><Relationship Id="rId555" Type="http://schemas.openxmlformats.org/officeDocument/2006/relationships/table" Target="../tables/table555.xml"/><Relationship Id="rId762" Type="http://schemas.openxmlformats.org/officeDocument/2006/relationships/table" Target="../tables/table762.xml"/><Relationship Id="rId1185" Type="http://schemas.openxmlformats.org/officeDocument/2006/relationships/table" Target="../tables/table1185.xml"/><Relationship Id="rId194" Type="http://schemas.openxmlformats.org/officeDocument/2006/relationships/table" Target="../tables/table194.xml"/><Relationship Id="rId208" Type="http://schemas.openxmlformats.org/officeDocument/2006/relationships/table" Target="../tables/table208.xml"/><Relationship Id="rId415" Type="http://schemas.openxmlformats.org/officeDocument/2006/relationships/table" Target="../tables/table415.xml"/><Relationship Id="rId622" Type="http://schemas.openxmlformats.org/officeDocument/2006/relationships/table" Target="../tables/table622.xml"/><Relationship Id="rId1045" Type="http://schemas.openxmlformats.org/officeDocument/2006/relationships/table" Target="../tables/table1045.xml"/><Relationship Id="rId1252" Type="http://schemas.openxmlformats.org/officeDocument/2006/relationships/table" Target="../tables/table1252.xml"/><Relationship Id="rId261" Type="http://schemas.openxmlformats.org/officeDocument/2006/relationships/table" Target="../tables/table261.xml"/><Relationship Id="rId499" Type="http://schemas.openxmlformats.org/officeDocument/2006/relationships/table" Target="../tables/table499.xml"/><Relationship Id="rId927" Type="http://schemas.openxmlformats.org/officeDocument/2006/relationships/table" Target="../tables/table927.xml"/><Relationship Id="rId1112" Type="http://schemas.openxmlformats.org/officeDocument/2006/relationships/table" Target="../tables/table1112.xml"/><Relationship Id="rId56" Type="http://schemas.openxmlformats.org/officeDocument/2006/relationships/table" Target="../tables/table56.xml"/><Relationship Id="rId359" Type="http://schemas.openxmlformats.org/officeDocument/2006/relationships/table" Target="../tables/table359.xml"/><Relationship Id="rId566" Type="http://schemas.openxmlformats.org/officeDocument/2006/relationships/table" Target="../tables/table566.xml"/><Relationship Id="rId773" Type="http://schemas.openxmlformats.org/officeDocument/2006/relationships/table" Target="../tables/table773.xml"/><Relationship Id="rId1196" Type="http://schemas.openxmlformats.org/officeDocument/2006/relationships/table" Target="../tables/table1196.xml"/><Relationship Id="rId121" Type="http://schemas.openxmlformats.org/officeDocument/2006/relationships/table" Target="../tables/table121.xml"/><Relationship Id="rId219" Type="http://schemas.openxmlformats.org/officeDocument/2006/relationships/table" Target="../tables/table219.xml"/><Relationship Id="rId426" Type="http://schemas.openxmlformats.org/officeDocument/2006/relationships/table" Target="../tables/table426.xml"/><Relationship Id="rId633" Type="http://schemas.openxmlformats.org/officeDocument/2006/relationships/table" Target="../tables/table633.xml"/><Relationship Id="rId980" Type="http://schemas.openxmlformats.org/officeDocument/2006/relationships/table" Target="../tables/table980.xml"/><Relationship Id="rId1056" Type="http://schemas.openxmlformats.org/officeDocument/2006/relationships/table" Target="../tables/table1056.xml"/><Relationship Id="rId840" Type="http://schemas.openxmlformats.org/officeDocument/2006/relationships/table" Target="../tables/table840.xml"/><Relationship Id="rId938" Type="http://schemas.openxmlformats.org/officeDocument/2006/relationships/table" Target="../tables/table938.xml"/><Relationship Id="rId67" Type="http://schemas.openxmlformats.org/officeDocument/2006/relationships/table" Target="../tables/table67.xml"/><Relationship Id="rId272" Type="http://schemas.openxmlformats.org/officeDocument/2006/relationships/table" Target="../tables/table272.xml"/><Relationship Id="rId577" Type="http://schemas.openxmlformats.org/officeDocument/2006/relationships/table" Target="../tables/table577.xml"/><Relationship Id="rId700" Type="http://schemas.openxmlformats.org/officeDocument/2006/relationships/table" Target="../tables/table700.xml"/><Relationship Id="rId1123" Type="http://schemas.openxmlformats.org/officeDocument/2006/relationships/table" Target="../tables/table1123.xml"/><Relationship Id="rId132" Type="http://schemas.openxmlformats.org/officeDocument/2006/relationships/table" Target="../tables/table132.xml"/><Relationship Id="rId784" Type="http://schemas.openxmlformats.org/officeDocument/2006/relationships/table" Target="../tables/table784.xml"/><Relationship Id="rId991" Type="http://schemas.openxmlformats.org/officeDocument/2006/relationships/table" Target="../tables/table991.xml"/><Relationship Id="rId1067" Type="http://schemas.openxmlformats.org/officeDocument/2006/relationships/table" Target="../tables/table1067.xml"/><Relationship Id="rId437" Type="http://schemas.openxmlformats.org/officeDocument/2006/relationships/table" Target="../tables/table437.xml"/><Relationship Id="rId644" Type="http://schemas.openxmlformats.org/officeDocument/2006/relationships/table" Target="../tables/table644.xml"/><Relationship Id="rId851" Type="http://schemas.openxmlformats.org/officeDocument/2006/relationships/table" Target="../tables/table851.xml"/><Relationship Id="rId283" Type="http://schemas.openxmlformats.org/officeDocument/2006/relationships/table" Target="../tables/table283.xml"/><Relationship Id="rId490" Type="http://schemas.openxmlformats.org/officeDocument/2006/relationships/table" Target="../tables/table490.xml"/><Relationship Id="rId504" Type="http://schemas.openxmlformats.org/officeDocument/2006/relationships/table" Target="../tables/table504.xml"/><Relationship Id="rId711" Type="http://schemas.openxmlformats.org/officeDocument/2006/relationships/table" Target="../tables/table711.xml"/><Relationship Id="rId949" Type="http://schemas.openxmlformats.org/officeDocument/2006/relationships/table" Target="../tables/table949.xml"/><Relationship Id="rId1134" Type="http://schemas.openxmlformats.org/officeDocument/2006/relationships/table" Target="../tables/table1134.xml"/><Relationship Id="rId78" Type="http://schemas.openxmlformats.org/officeDocument/2006/relationships/table" Target="../tables/table78.xml"/><Relationship Id="rId143" Type="http://schemas.openxmlformats.org/officeDocument/2006/relationships/table" Target="../tables/table143.xml"/><Relationship Id="rId350" Type="http://schemas.openxmlformats.org/officeDocument/2006/relationships/table" Target="../tables/table350.xml"/><Relationship Id="rId588" Type="http://schemas.openxmlformats.org/officeDocument/2006/relationships/table" Target="../tables/table588.xml"/><Relationship Id="rId795" Type="http://schemas.openxmlformats.org/officeDocument/2006/relationships/table" Target="../tables/table795.xml"/><Relationship Id="rId809" Type="http://schemas.openxmlformats.org/officeDocument/2006/relationships/table" Target="../tables/table809.xml"/><Relationship Id="rId1201" Type="http://schemas.openxmlformats.org/officeDocument/2006/relationships/table" Target="../tables/table1201.xml"/><Relationship Id="rId9" Type="http://schemas.openxmlformats.org/officeDocument/2006/relationships/table" Target="../tables/table9.xml"/><Relationship Id="rId210" Type="http://schemas.openxmlformats.org/officeDocument/2006/relationships/table" Target="../tables/table210.xml"/><Relationship Id="rId448" Type="http://schemas.openxmlformats.org/officeDocument/2006/relationships/table" Target="../tables/table448.xml"/><Relationship Id="rId655" Type="http://schemas.openxmlformats.org/officeDocument/2006/relationships/table" Target="../tables/table655.xml"/><Relationship Id="rId862" Type="http://schemas.openxmlformats.org/officeDocument/2006/relationships/table" Target="../tables/table862.xml"/><Relationship Id="rId1078" Type="http://schemas.openxmlformats.org/officeDocument/2006/relationships/table" Target="../tables/table1078.xml"/><Relationship Id="rId294" Type="http://schemas.openxmlformats.org/officeDocument/2006/relationships/table" Target="../tables/table294.xml"/><Relationship Id="rId308" Type="http://schemas.openxmlformats.org/officeDocument/2006/relationships/table" Target="../tables/table308.xml"/><Relationship Id="rId515" Type="http://schemas.openxmlformats.org/officeDocument/2006/relationships/table" Target="../tables/table515.xml"/><Relationship Id="rId722" Type="http://schemas.openxmlformats.org/officeDocument/2006/relationships/table" Target="../tables/table722.xml"/><Relationship Id="rId1145" Type="http://schemas.openxmlformats.org/officeDocument/2006/relationships/table" Target="../tables/table1145.xml"/><Relationship Id="rId89" Type="http://schemas.openxmlformats.org/officeDocument/2006/relationships/table" Target="../tables/table89.xml"/><Relationship Id="rId154" Type="http://schemas.openxmlformats.org/officeDocument/2006/relationships/table" Target="../tables/table154.xml"/><Relationship Id="rId361" Type="http://schemas.openxmlformats.org/officeDocument/2006/relationships/table" Target="../tables/table361.xml"/><Relationship Id="rId599" Type="http://schemas.openxmlformats.org/officeDocument/2006/relationships/table" Target="../tables/table599.xml"/><Relationship Id="rId1005" Type="http://schemas.openxmlformats.org/officeDocument/2006/relationships/table" Target="../tables/table1005.xml"/><Relationship Id="rId1212" Type="http://schemas.openxmlformats.org/officeDocument/2006/relationships/table" Target="../tables/table1212.xml"/><Relationship Id="rId459" Type="http://schemas.openxmlformats.org/officeDocument/2006/relationships/table" Target="../tables/table459.xml"/><Relationship Id="rId666" Type="http://schemas.openxmlformats.org/officeDocument/2006/relationships/table" Target="../tables/table666.xml"/><Relationship Id="rId873" Type="http://schemas.openxmlformats.org/officeDocument/2006/relationships/table" Target="../tables/table873.xml"/><Relationship Id="rId1089" Type="http://schemas.openxmlformats.org/officeDocument/2006/relationships/table" Target="../tables/table1089.xml"/><Relationship Id="rId16" Type="http://schemas.openxmlformats.org/officeDocument/2006/relationships/table" Target="../tables/table16.xml"/><Relationship Id="rId221" Type="http://schemas.openxmlformats.org/officeDocument/2006/relationships/table" Target="../tables/table221.xml"/><Relationship Id="rId319" Type="http://schemas.openxmlformats.org/officeDocument/2006/relationships/table" Target="../tables/table319.xml"/><Relationship Id="rId526" Type="http://schemas.openxmlformats.org/officeDocument/2006/relationships/table" Target="../tables/table526.xml"/><Relationship Id="rId1156" Type="http://schemas.openxmlformats.org/officeDocument/2006/relationships/table" Target="../tables/table1156.xml"/><Relationship Id="rId733" Type="http://schemas.openxmlformats.org/officeDocument/2006/relationships/table" Target="../tables/table733.xml"/><Relationship Id="rId940" Type="http://schemas.openxmlformats.org/officeDocument/2006/relationships/table" Target="../tables/table940.xml"/><Relationship Id="rId1016" Type="http://schemas.openxmlformats.org/officeDocument/2006/relationships/table" Target="../tables/table1016.xml"/><Relationship Id="rId165" Type="http://schemas.openxmlformats.org/officeDocument/2006/relationships/table" Target="../tables/table165.xml"/><Relationship Id="rId372" Type="http://schemas.openxmlformats.org/officeDocument/2006/relationships/table" Target="../tables/table372.xml"/><Relationship Id="rId677" Type="http://schemas.openxmlformats.org/officeDocument/2006/relationships/table" Target="../tables/table677.xml"/><Relationship Id="rId800" Type="http://schemas.openxmlformats.org/officeDocument/2006/relationships/table" Target="../tables/table800.xml"/><Relationship Id="rId1223" Type="http://schemas.openxmlformats.org/officeDocument/2006/relationships/table" Target="../tables/table1223.xml"/><Relationship Id="rId232" Type="http://schemas.openxmlformats.org/officeDocument/2006/relationships/table" Target="../tables/table232.xml"/><Relationship Id="rId884" Type="http://schemas.openxmlformats.org/officeDocument/2006/relationships/table" Target="../tables/table884.xml"/><Relationship Id="rId27" Type="http://schemas.openxmlformats.org/officeDocument/2006/relationships/table" Target="../tables/table27.xml"/><Relationship Id="rId537" Type="http://schemas.openxmlformats.org/officeDocument/2006/relationships/table" Target="../tables/table537.xml"/><Relationship Id="rId744" Type="http://schemas.openxmlformats.org/officeDocument/2006/relationships/table" Target="../tables/table744.xml"/><Relationship Id="rId951" Type="http://schemas.openxmlformats.org/officeDocument/2006/relationships/table" Target="../tables/table951.xml"/><Relationship Id="rId1167" Type="http://schemas.openxmlformats.org/officeDocument/2006/relationships/table" Target="../tables/table1167.xml"/><Relationship Id="rId80" Type="http://schemas.openxmlformats.org/officeDocument/2006/relationships/table" Target="../tables/table80.xml"/><Relationship Id="rId176" Type="http://schemas.openxmlformats.org/officeDocument/2006/relationships/table" Target="../tables/table176.xml"/><Relationship Id="rId383" Type="http://schemas.openxmlformats.org/officeDocument/2006/relationships/table" Target="../tables/table383.xml"/><Relationship Id="rId590" Type="http://schemas.openxmlformats.org/officeDocument/2006/relationships/table" Target="../tables/table590.xml"/><Relationship Id="rId604" Type="http://schemas.openxmlformats.org/officeDocument/2006/relationships/table" Target="../tables/table604.xml"/><Relationship Id="rId811" Type="http://schemas.openxmlformats.org/officeDocument/2006/relationships/table" Target="../tables/table811.xml"/><Relationship Id="rId1027" Type="http://schemas.openxmlformats.org/officeDocument/2006/relationships/table" Target="../tables/table1027.xml"/><Relationship Id="rId1234" Type="http://schemas.openxmlformats.org/officeDocument/2006/relationships/table" Target="../tables/table1234.xml"/><Relationship Id="rId243" Type="http://schemas.openxmlformats.org/officeDocument/2006/relationships/table" Target="../tables/table243.xml"/><Relationship Id="rId450" Type="http://schemas.openxmlformats.org/officeDocument/2006/relationships/table" Target="../tables/table450.xml"/><Relationship Id="rId688" Type="http://schemas.openxmlformats.org/officeDocument/2006/relationships/table" Target="../tables/table688.xml"/><Relationship Id="rId895" Type="http://schemas.openxmlformats.org/officeDocument/2006/relationships/table" Target="../tables/table895.xml"/><Relationship Id="rId909" Type="http://schemas.openxmlformats.org/officeDocument/2006/relationships/table" Target="../tables/table909.xml"/><Relationship Id="rId1080" Type="http://schemas.openxmlformats.org/officeDocument/2006/relationships/table" Target="../tables/table1080.xml"/><Relationship Id="rId38" Type="http://schemas.openxmlformats.org/officeDocument/2006/relationships/table" Target="../tables/table38.xml"/><Relationship Id="rId103" Type="http://schemas.openxmlformats.org/officeDocument/2006/relationships/table" Target="../tables/table103.xml"/><Relationship Id="rId310" Type="http://schemas.openxmlformats.org/officeDocument/2006/relationships/table" Target="../tables/table310.xml"/><Relationship Id="rId548" Type="http://schemas.openxmlformats.org/officeDocument/2006/relationships/table" Target="../tables/table548.xml"/><Relationship Id="rId755" Type="http://schemas.openxmlformats.org/officeDocument/2006/relationships/table" Target="../tables/table755.xml"/><Relationship Id="rId962" Type="http://schemas.openxmlformats.org/officeDocument/2006/relationships/table" Target="../tables/table962.xml"/><Relationship Id="rId1178" Type="http://schemas.openxmlformats.org/officeDocument/2006/relationships/table" Target="../tables/table1178.xml"/><Relationship Id="rId91" Type="http://schemas.openxmlformats.org/officeDocument/2006/relationships/table" Target="../tables/table91.xml"/><Relationship Id="rId187" Type="http://schemas.openxmlformats.org/officeDocument/2006/relationships/table" Target="../tables/table187.xml"/><Relationship Id="rId394" Type="http://schemas.openxmlformats.org/officeDocument/2006/relationships/table" Target="../tables/table394.xml"/><Relationship Id="rId408" Type="http://schemas.openxmlformats.org/officeDocument/2006/relationships/table" Target="../tables/table408.xml"/><Relationship Id="rId615" Type="http://schemas.openxmlformats.org/officeDocument/2006/relationships/table" Target="../tables/table615.xml"/><Relationship Id="rId822" Type="http://schemas.openxmlformats.org/officeDocument/2006/relationships/table" Target="../tables/table822.xml"/><Relationship Id="rId1038" Type="http://schemas.openxmlformats.org/officeDocument/2006/relationships/table" Target="../tables/table1038.xml"/><Relationship Id="rId1245" Type="http://schemas.openxmlformats.org/officeDocument/2006/relationships/table" Target="../tables/table1245.xml"/><Relationship Id="rId254" Type="http://schemas.openxmlformats.org/officeDocument/2006/relationships/table" Target="../tables/table254.xml"/><Relationship Id="rId699" Type="http://schemas.openxmlformats.org/officeDocument/2006/relationships/table" Target="../tables/table699.xml"/><Relationship Id="rId1091" Type="http://schemas.openxmlformats.org/officeDocument/2006/relationships/table" Target="../tables/table1091.xml"/><Relationship Id="rId1105" Type="http://schemas.openxmlformats.org/officeDocument/2006/relationships/table" Target="../tables/table1105.xml"/><Relationship Id="rId49" Type="http://schemas.openxmlformats.org/officeDocument/2006/relationships/table" Target="../tables/table49.xml"/><Relationship Id="rId114" Type="http://schemas.openxmlformats.org/officeDocument/2006/relationships/table" Target="../tables/table114.xml"/><Relationship Id="rId461" Type="http://schemas.openxmlformats.org/officeDocument/2006/relationships/table" Target="../tables/table461.xml"/><Relationship Id="rId559" Type="http://schemas.openxmlformats.org/officeDocument/2006/relationships/table" Target="../tables/table559.xml"/><Relationship Id="rId766" Type="http://schemas.openxmlformats.org/officeDocument/2006/relationships/table" Target="../tables/table766.xml"/><Relationship Id="rId1189" Type="http://schemas.openxmlformats.org/officeDocument/2006/relationships/table" Target="../tables/table1189.xml"/><Relationship Id="rId198" Type="http://schemas.openxmlformats.org/officeDocument/2006/relationships/table" Target="../tables/table198.xml"/><Relationship Id="rId321" Type="http://schemas.openxmlformats.org/officeDocument/2006/relationships/table" Target="../tables/table321.xml"/><Relationship Id="rId419" Type="http://schemas.openxmlformats.org/officeDocument/2006/relationships/table" Target="../tables/table419.xml"/><Relationship Id="rId626" Type="http://schemas.openxmlformats.org/officeDocument/2006/relationships/table" Target="../tables/table626.xml"/><Relationship Id="rId973" Type="http://schemas.openxmlformats.org/officeDocument/2006/relationships/table" Target="../tables/table973.xml"/><Relationship Id="rId1049" Type="http://schemas.openxmlformats.org/officeDocument/2006/relationships/table" Target="../tables/table1049.xml"/><Relationship Id="rId1256" Type="http://schemas.openxmlformats.org/officeDocument/2006/relationships/table" Target="../tables/table1256.xml"/><Relationship Id="rId833" Type="http://schemas.openxmlformats.org/officeDocument/2006/relationships/table" Target="../tables/table833.xml"/><Relationship Id="rId1116" Type="http://schemas.openxmlformats.org/officeDocument/2006/relationships/table" Target="../tables/table1116.xml"/><Relationship Id="rId265" Type="http://schemas.openxmlformats.org/officeDocument/2006/relationships/table" Target="../tables/table265.xml"/><Relationship Id="rId472" Type="http://schemas.openxmlformats.org/officeDocument/2006/relationships/table" Target="../tables/table472.xml"/><Relationship Id="rId900" Type="http://schemas.openxmlformats.org/officeDocument/2006/relationships/table" Target="../tables/table900.xml"/><Relationship Id="rId125" Type="http://schemas.openxmlformats.org/officeDocument/2006/relationships/table" Target="../tables/table125.xml"/><Relationship Id="rId332" Type="http://schemas.openxmlformats.org/officeDocument/2006/relationships/table" Target="../tables/table332.xml"/><Relationship Id="rId777" Type="http://schemas.openxmlformats.org/officeDocument/2006/relationships/table" Target="../tables/table777.xml"/><Relationship Id="rId984" Type="http://schemas.openxmlformats.org/officeDocument/2006/relationships/table" Target="../tables/table984.xml"/><Relationship Id="rId637" Type="http://schemas.openxmlformats.org/officeDocument/2006/relationships/table" Target="../tables/table637.xml"/><Relationship Id="rId844" Type="http://schemas.openxmlformats.org/officeDocument/2006/relationships/table" Target="../tables/table844.xml"/><Relationship Id="rId276" Type="http://schemas.openxmlformats.org/officeDocument/2006/relationships/table" Target="../tables/table276.xml"/><Relationship Id="rId483" Type="http://schemas.openxmlformats.org/officeDocument/2006/relationships/table" Target="../tables/table483.xml"/><Relationship Id="rId690" Type="http://schemas.openxmlformats.org/officeDocument/2006/relationships/table" Target="../tables/table690.xml"/><Relationship Id="rId704" Type="http://schemas.openxmlformats.org/officeDocument/2006/relationships/table" Target="../tables/table704.xml"/><Relationship Id="rId911" Type="http://schemas.openxmlformats.org/officeDocument/2006/relationships/table" Target="../tables/table911.xml"/><Relationship Id="rId1127" Type="http://schemas.openxmlformats.org/officeDocument/2006/relationships/table" Target="../tables/table1127.xml"/><Relationship Id="rId40" Type="http://schemas.openxmlformats.org/officeDocument/2006/relationships/table" Target="../tables/table40.xml"/><Relationship Id="rId136" Type="http://schemas.openxmlformats.org/officeDocument/2006/relationships/table" Target="../tables/table136.xml"/><Relationship Id="rId343" Type="http://schemas.openxmlformats.org/officeDocument/2006/relationships/table" Target="../tables/table343.xml"/><Relationship Id="rId550" Type="http://schemas.openxmlformats.org/officeDocument/2006/relationships/table" Target="../tables/table550.xml"/><Relationship Id="rId788" Type="http://schemas.openxmlformats.org/officeDocument/2006/relationships/table" Target="../tables/table788.xml"/><Relationship Id="rId995" Type="http://schemas.openxmlformats.org/officeDocument/2006/relationships/table" Target="../tables/table995.xml"/><Relationship Id="rId1180" Type="http://schemas.openxmlformats.org/officeDocument/2006/relationships/table" Target="../tables/table1180.xml"/><Relationship Id="rId203" Type="http://schemas.openxmlformats.org/officeDocument/2006/relationships/table" Target="../tables/table203.xml"/><Relationship Id="rId648" Type="http://schemas.openxmlformats.org/officeDocument/2006/relationships/table" Target="../tables/table648.xml"/><Relationship Id="rId855" Type="http://schemas.openxmlformats.org/officeDocument/2006/relationships/table" Target="../tables/table855.xml"/><Relationship Id="rId1040" Type="http://schemas.openxmlformats.org/officeDocument/2006/relationships/table" Target="../tables/table1040.xml"/><Relationship Id="rId287" Type="http://schemas.openxmlformats.org/officeDocument/2006/relationships/table" Target="../tables/table287.xml"/><Relationship Id="rId410" Type="http://schemas.openxmlformats.org/officeDocument/2006/relationships/table" Target="../tables/table410.xml"/><Relationship Id="rId494" Type="http://schemas.openxmlformats.org/officeDocument/2006/relationships/table" Target="../tables/table494.xml"/><Relationship Id="rId508" Type="http://schemas.openxmlformats.org/officeDocument/2006/relationships/table" Target="../tables/table508.xml"/><Relationship Id="rId715" Type="http://schemas.openxmlformats.org/officeDocument/2006/relationships/table" Target="../tables/table715.xml"/><Relationship Id="rId922" Type="http://schemas.openxmlformats.org/officeDocument/2006/relationships/table" Target="../tables/table922.xml"/><Relationship Id="rId1138" Type="http://schemas.openxmlformats.org/officeDocument/2006/relationships/table" Target="../tables/table1138.xml"/><Relationship Id="rId147" Type="http://schemas.openxmlformats.org/officeDocument/2006/relationships/table" Target="../tables/table147.xml"/><Relationship Id="rId354" Type="http://schemas.openxmlformats.org/officeDocument/2006/relationships/table" Target="../tables/table354.xml"/><Relationship Id="rId799" Type="http://schemas.openxmlformats.org/officeDocument/2006/relationships/table" Target="../tables/table799.xml"/><Relationship Id="rId1191" Type="http://schemas.openxmlformats.org/officeDocument/2006/relationships/table" Target="../tables/table1191.xml"/><Relationship Id="rId1205" Type="http://schemas.openxmlformats.org/officeDocument/2006/relationships/table" Target="../tables/table1205.xml"/><Relationship Id="rId51" Type="http://schemas.openxmlformats.org/officeDocument/2006/relationships/table" Target="../tables/table51.xml"/><Relationship Id="rId561" Type="http://schemas.openxmlformats.org/officeDocument/2006/relationships/table" Target="../tables/table561.xml"/><Relationship Id="rId659" Type="http://schemas.openxmlformats.org/officeDocument/2006/relationships/table" Target="../tables/table659.xml"/><Relationship Id="rId866" Type="http://schemas.openxmlformats.org/officeDocument/2006/relationships/table" Target="../tables/table866.xml"/><Relationship Id="rId214" Type="http://schemas.openxmlformats.org/officeDocument/2006/relationships/table" Target="../tables/table214.xml"/><Relationship Id="rId298" Type="http://schemas.openxmlformats.org/officeDocument/2006/relationships/table" Target="../tables/table298.xml"/><Relationship Id="rId421" Type="http://schemas.openxmlformats.org/officeDocument/2006/relationships/table" Target="../tables/table421.xml"/><Relationship Id="rId519" Type="http://schemas.openxmlformats.org/officeDocument/2006/relationships/table" Target="../tables/table519.xml"/><Relationship Id="rId1051" Type="http://schemas.openxmlformats.org/officeDocument/2006/relationships/table" Target="../tables/table1051.xml"/><Relationship Id="rId1149" Type="http://schemas.openxmlformats.org/officeDocument/2006/relationships/table" Target="../tables/table1149.xml"/><Relationship Id="rId158" Type="http://schemas.openxmlformats.org/officeDocument/2006/relationships/table" Target="../tables/table158.xml"/><Relationship Id="rId726" Type="http://schemas.openxmlformats.org/officeDocument/2006/relationships/table" Target="../tables/table726.xml"/><Relationship Id="rId933" Type="http://schemas.openxmlformats.org/officeDocument/2006/relationships/table" Target="../tables/table933.xml"/><Relationship Id="rId1009" Type="http://schemas.openxmlformats.org/officeDocument/2006/relationships/table" Target="../tables/table1009.xml"/><Relationship Id="rId62" Type="http://schemas.openxmlformats.org/officeDocument/2006/relationships/table" Target="../tables/table62.xml"/><Relationship Id="rId365" Type="http://schemas.openxmlformats.org/officeDocument/2006/relationships/table" Target="../tables/table365.xml"/><Relationship Id="rId572" Type="http://schemas.openxmlformats.org/officeDocument/2006/relationships/table" Target="../tables/table572.xml"/><Relationship Id="rId1216" Type="http://schemas.openxmlformats.org/officeDocument/2006/relationships/table" Target="../tables/table1216.xml"/><Relationship Id="rId225" Type="http://schemas.openxmlformats.org/officeDocument/2006/relationships/table" Target="../tables/table225.xml"/><Relationship Id="rId432" Type="http://schemas.openxmlformats.org/officeDocument/2006/relationships/table" Target="../tables/table432.xml"/><Relationship Id="rId877" Type="http://schemas.openxmlformats.org/officeDocument/2006/relationships/table" Target="../tables/table877.xml"/><Relationship Id="rId1062" Type="http://schemas.openxmlformats.org/officeDocument/2006/relationships/table" Target="../tables/table1062.xml"/><Relationship Id="rId737" Type="http://schemas.openxmlformats.org/officeDocument/2006/relationships/table" Target="../tables/table737.xml"/><Relationship Id="rId944" Type="http://schemas.openxmlformats.org/officeDocument/2006/relationships/table" Target="../tables/table944.xml"/><Relationship Id="rId73" Type="http://schemas.openxmlformats.org/officeDocument/2006/relationships/table" Target="../tables/table73.xml"/><Relationship Id="rId169" Type="http://schemas.openxmlformats.org/officeDocument/2006/relationships/table" Target="../tables/table169.xml"/><Relationship Id="rId376" Type="http://schemas.openxmlformats.org/officeDocument/2006/relationships/table" Target="../tables/table376.xml"/><Relationship Id="rId583" Type="http://schemas.openxmlformats.org/officeDocument/2006/relationships/table" Target="../tables/table583.xml"/><Relationship Id="rId790" Type="http://schemas.openxmlformats.org/officeDocument/2006/relationships/table" Target="../tables/table790.xml"/><Relationship Id="rId804" Type="http://schemas.openxmlformats.org/officeDocument/2006/relationships/table" Target="../tables/table804.xml"/><Relationship Id="rId1227" Type="http://schemas.openxmlformats.org/officeDocument/2006/relationships/table" Target="../tables/table1227.xml"/><Relationship Id="rId4" Type="http://schemas.openxmlformats.org/officeDocument/2006/relationships/table" Target="../tables/table4.xml"/><Relationship Id="rId236" Type="http://schemas.openxmlformats.org/officeDocument/2006/relationships/table" Target="../tables/table236.xml"/><Relationship Id="rId443" Type="http://schemas.openxmlformats.org/officeDocument/2006/relationships/table" Target="../tables/table443.xml"/><Relationship Id="rId650" Type="http://schemas.openxmlformats.org/officeDocument/2006/relationships/table" Target="../tables/table650.xml"/><Relationship Id="rId888" Type="http://schemas.openxmlformats.org/officeDocument/2006/relationships/table" Target="../tables/table888.xml"/><Relationship Id="rId1073" Type="http://schemas.openxmlformats.org/officeDocument/2006/relationships/table" Target="../tables/table1073.xml"/><Relationship Id="rId303" Type="http://schemas.openxmlformats.org/officeDocument/2006/relationships/table" Target="../tables/table303.xml"/><Relationship Id="rId748" Type="http://schemas.openxmlformats.org/officeDocument/2006/relationships/table" Target="../tables/table748.xml"/><Relationship Id="rId955" Type="http://schemas.openxmlformats.org/officeDocument/2006/relationships/table" Target="../tables/table955.xml"/><Relationship Id="rId1140" Type="http://schemas.openxmlformats.org/officeDocument/2006/relationships/table" Target="../tables/table1140.xml"/><Relationship Id="rId84" Type="http://schemas.openxmlformats.org/officeDocument/2006/relationships/table" Target="../tables/table84.xml"/><Relationship Id="rId387" Type="http://schemas.openxmlformats.org/officeDocument/2006/relationships/table" Target="../tables/table387.xml"/><Relationship Id="rId510" Type="http://schemas.openxmlformats.org/officeDocument/2006/relationships/table" Target="../tables/table510.xml"/><Relationship Id="rId594" Type="http://schemas.openxmlformats.org/officeDocument/2006/relationships/table" Target="../tables/table594.xml"/><Relationship Id="rId608" Type="http://schemas.openxmlformats.org/officeDocument/2006/relationships/table" Target="../tables/table608.xml"/><Relationship Id="rId815" Type="http://schemas.openxmlformats.org/officeDocument/2006/relationships/table" Target="../tables/table815.xml"/><Relationship Id="rId1238" Type="http://schemas.openxmlformats.org/officeDocument/2006/relationships/table" Target="../tables/table1238.xml"/><Relationship Id="rId247" Type="http://schemas.openxmlformats.org/officeDocument/2006/relationships/table" Target="../tables/table247.xml"/><Relationship Id="rId899" Type="http://schemas.openxmlformats.org/officeDocument/2006/relationships/table" Target="../tables/table899.xml"/><Relationship Id="rId1000" Type="http://schemas.openxmlformats.org/officeDocument/2006/relationships/table" Target="../tables/table1000.xml"/><Relationship Id="rId1084" Type="http://schemas.openxmlformats.org/officeDocument/2006/relationships/table" Target="../tables/table1084.xml"/><Relationship Id="rId107" Type="http://schemas.openxmlformats.org/officeDocument/2006/relationships/table" Target="../tables/table107.xml"/><Relationship Id="rId454" Type="http://schemas.openxmlformats.org/officeDocument/2006/relationships/table" Target="../tables/table454.xml"/><Relationship Id="rId661" Type="http://schemas.openxmlformats.org/officeDocument/2006/relationships/table" Target="../tables/table661.xml"/><Relationship Id="rId759" Type="http://schemas.openxmlformats.org/officeDocument/2006/relationships/table" Target="../tables/table759.xml"/><Relationship Id="rId966" Type="http://schemas.openxmlformats.org/officeDocument/2006/relationships/table" Target="../tables/table966.xml"/><Relationship Id="rId11" Type="http://schemas.openxmlformats.org/officeDocument/2006/relationships/table" Target="../tables/table11.xml"/><Relationship Id="rId314" Type="http://schemas.openxmlformats.org/officeDocument/2006/relationships/table" Target="../tables/table314.xml"/><Relationship Id="rId398" Type="http://schemas.openxmlformats.org/officeDocument/2006/relationships/table" Target="../tables/table398.xml"/><Relationship Id="rId521" Type="http://schemas.openxmlformats.org/officeDocument/2006/relationships/table" Target="../tables/table521.xml"/><Relationship Id="rId619" Type="http://schemas.openxmlformats.org/officeDocument/2006/relationships/table" Target="../tables/table619.xml"/><Relationship Id="rId1151" Type="http://schemas.openxmlformats.org/officeDocument/2006/relationships/table" Target="../tables/table1151.xml"/><Relationship Id="rId1249" Type="http://schemas.openxmlformats.org/officeDocument/2006/relationships/table" Target="../tables/table1249.xml"/><Relationship Id="rId95" Type="http://schemas.openxmlformats.org/officeDocument/2006/relationships/table" Target="../tables/table95.xml"/><Relationship Id="rId160" Type="http://schemas.openxmlformats.org/officeDocument/2006/relationships/table" Target="../tables/table160.xml"/><Relationship Id="rId826" Type="http://schemas.openxmlformats.org/officeDocument/2006/relationships/table" Target="../tables/table826.xml"/><Relationship Id="rId1011" Type="http://schemas.openxmlformats.org/officeDocument/2006/relationships/table" Target="../tables/table1011.xml"/><Relationship Id="rId1109" Type="http://schemas.openxmlformats.org/officeDocument/2006/relationships/table" Target="../tables/table1109.xml"/><Relationship Id="rId258" Type="http://schemas.openxmlformats.org/officeDocument/2006/relationships/table" Target="../tables/table258.xml"/><Relationship Id="rId465" Type="http://schemas.openxmlformats.org/officeDocument/2006/relationships/table" Target="../tables/table465.xml"/><Relationship Id="rId672" Type="http://schemas.openxmlformats.org/officeDocument/2006/relationships/table" Target="../tables/table672.xml"/><Relationship Id="rId1095" Type="http://schemas.openxmlformats.org/officeDocument/2006/relationships/table" Target="../tables/table1095.xml"/><Relationship Id="rId22" Type="http://schemas.openxmlformats.org/officeDocument/2006/relationships/table" Target="../tables/table22.xml"/><Relationship Id="rId118" Type="http://schemas.openxmlformats.org/officeDocument/2006/relationships/table" Target="../tables/table118.xml"/><Relationship Id="rId325" Type="http://schemas.openxmlformats.org/officeDocument/2006/relationships/table" Target="../tables/table325.xml"/><Relationship Id="rId532" Type="http://schemas.openxmlformats.org/officeDocument/2006/relationships/table" Target="../tables/table532.xml"/><Relationship Id="rId977" Type="http://schemas.openxmlformats.org/officeDocument/2006/relationships/table" Target="../tables/table977.xml"/><Relationship Id="rId1162" Type="http://schemas.openxmlformats.org/officeDocument/2006/relationships/table" Target="../tables/table1162.xml"/><Relationship Id="rId171" Type="http://schemas.openxmlformats.org/officeDocument/2006/relationships/table" Target="../tables/table171.xml"/><Relationship Id="rId837" Type="http://schemas.openxmlformats.org/officeDocument/2006/relationships/table" Target="../tables/table837.xml"/><Relationship Id="rId1022" Type="http://schemas.openxmlformats.org/officeDocument/2006/relationships/table" Target="../tables/table1022.xml"/><Relationship Id="rId269" Type="http://schemas.openxmlformats.org/officeDocument/2006/relationships/table" Target="../tables/table269.xml"/><Relationship Id="rId476" Type="http://schemas.openxmlformats.org/officeDocument/2006/relationships/table" Target="../tables/table476.xml"/><Relationship Id="rId683" Type="http://schemas.openxmlformats.org/officeDocument/2006/relationships/table" Target="../tables/table683.xml"/><Relationship Id="rId890" Type="http://schemas.openxmlformats.org/officeDocument/2006/relationships/table" Target="../tables/table890.xml"/><Relationship Id="rId904" Type="http://schemas.openxmlformats.org/officeDocument/2006/relationships/table" Target="../tables/table904.xml"/><Relationship Id="rId33" Type="http://schemas.openxmlformats.org/officeDocument/2006/relationships/table" Target="../tables/table33.xml"/><Relationship Id="rId129" Type="http://schemas.openxmlformats.org/officeDocument/2006/relationships/table" Target="../tables/table129.xml"/><Relationship Id="rId336" Type="http://schemas.openxmlformats.org/officeDocument/2006/relationships/table" Target="../tables/table336.xml"/><Relationship Id="rId543" Type="http://schemas.openxmlformats.org/officeDocument/2006/relationships/table" Target="../tables/table543.xml"/><Relationship Id="rId988" Type="http://schemas.openxmlformats.org/officeDocument/2006/relationships/table" Target="../tables/table988.xml"/><Relationship Id="rId1173" Type="http://schemas.openxmlformats.org/officeDocument/2006/relationships/table" Target="../tables/table1173.xml"/><Relationship Id="rId182" Type="http://schemas.openxmlformats.org/officeDocument/2006/relationships/table" Target="../tables/table182.xml"/><Relationship Id="rId403" Type="http://schemas.openxmlformats.org/officeDocument/2006/relationships/table" Target="../tables/table403.xml"/><Relationship Id="rId750" Type="http://schemas.openxmlformats.org/officeDocument/2006/relationships/table" Target="../tables/table750.xml"/><Relationship Id="rId848" Type="http://schemas.openxmlformats.org/officeDocument/2006/relationships/table" Target="../tables/table848.xml"/><Relationship Id="rId1033" Type="http://schemas.openxmlformats.org/officeDocument/2006/relationships/table" Target="../tables/table1033.xml"/><Relationship Id="rId487" Type="http://schemas.openxmlformats.org/officeDocument/2006/relationships/table" Target="../tables/table487.xml"/><Relationship Id="rId610" Type="http://schemas.openxmlformats.org/officeDocument/2006/relationships/table" Target="../tables/table610.xml"/><Relationship Id="rId694" Type="http://schemas.openxmlformats.org/officeDocument/2006/relationships/table" Target="../tables/table694.xml"/><Relationship Id="rId708" Type="http://schemas.openxmlformats.org/officeDocument/2006/relationships/table" Target="../tables/table708.xml"/><Relationship Id="rId915" Type="http://schemas.openxmlformats.org/officeDocument/2006/relationships/table" Target="../tables/table915.xml"/><Relationship Id="rId1240" Type="http://schemas.openxmlformats.org/officeDocument/2006/relationships/table" Target="../tables/table1240.xml"/><Relationship Id="rId347" Type="http://schemas.openxmlformats.org/officeDocument/2006/relationships/table" Target="../tables/table347.xml"/><Relationship Id="rId999" Type="http://schemas.openxmlformats.org/officeDocument/2006/relationships/table" Target="../tables/table999.xml"/><Relationship Id="rId1100" Type="http://schemas.openxmlformats.org/officeDocument/2006/relationships/table" Target="../tables/table1100.xml"/><Relationship Id="rId1184" Type="http://schemas.openxmlformats.org/officeDocument/2006/relationships/table" Target="../tables/table1184.xml"/><Relationship Id="rId44" Type="http://schemas.openxmlformats.org/officeDocument/2006/relationships/table" Target="../tables/table44.xml"/><Relationship Id="rId554" Type="http://schemas.openxmlformats.org/officeDocument/2006/relationships/table" Target="../tables/table554.xml"/><Relationship Id="rId761" Type="http://schemas.openxmlformats.org/officeDocument/2006/relationships/table" Target="../tables/table761.xml"/><Relationship Id="rId859" Type="http://schemas.openxmlformats.org/officeDocument/2006/relationships/table" Target="../tables/table859.xml"/><Relationship Id="rId193" Type="http://schemas.openxmlformats.org/officeDocument/2006/relationships/table" Target="../tables/table193.xml"/><Relationship Id="rId207" Type="http://schemas.openxmlformats.org/officeDocument/2006/relationships/table" Target="../tables/table207.xml"/><Relationship Id="rId414" Type="http://schemas.openxmlformats.org/officeDocument/2006/relationships/table" Target="../tables/table414.xml"/><Relationship Id="rId498" Type="http://schemas.openxmlformats.org/officeDocument/2006/relationships/table" Target="../tables/table498.xml"/><Relationship Id="rId621" Type="http://schemas.openxmlformats.org/officeDocument/2006/relationships/table" Target="../tables/table621.xml"/><Relationship Id="rId1044" Type="http://schemas.openxmlformats.org/officeDocument/2006/relationships/table" Target="../tables/table1044.xml"/><Relationship Id="rId1251" Type="http://schemas.openxmlformats.org/officeDocument/2006/relationships/table" Target="../tables/table1251.xml"/><Relationship Id="rId260" Type="http://schemas.openxmlformats.org/officeDocument/2006/relationships/table" Target="../tables/table260.xml"/><Relationship Id="rId719" Type="http://schemas.openxmlformats.org/officeDocument/2006/relationships/table" Target="../tables/table719.xml"/><Relationship Id="rId926" Type="http://schemas.openxmlformats.org/officeDocument/2006/relationships/table" Target="../tables/table926.xml"/><Relationship Id="rId1111" Type="http://schemas.openxmlformats.org/officeDocument/2006/relationships/table" Target="../tables/table1111.xml"/><Relationship Id="rId55" Type="http://schemas.openxmlformats.org/officeDocument/2006/relationships/table" Target="../tables/table55.xml"/><Relationship Id="rId120" Type="http://schemas.openxmlformats.org/officeDocument/2006/relationships/table" Target="../tables/table120.xml"/><Relationship Id="rId358" Type="http://schemas.openxmlformats.org/officeDocument/2006/relationships/table" Target="../tables/table358.xml"/><Relationship Id="rId565" Type="http://schemas.openxmlformats.org/officeDocument/2006/relationships/table" Target="../tables/table565.xml"/><Relationship Id="rId772" Type="http://schemas.openxmlformats.org/officeDocument/2006/relationships/table" Target="../tables/table772.xml"/><Relationship Id="rId1195" Type="http://schemas.openxmlformats.org/officeDocument/2006/relationships/table" Target="../tables/table1195.xml"/><Relationship Id="rId1209" Type="http://schemas.openxmlformats.org/officeDocument/2006/relationships/table" Target="../tables/table1209.xml"/><Relationship Id="rId218" Type="http://schemas.openxmlformats.org/officeDocument/2006/relationships/table" Target="../tables/table218.xml"/><Relationship Id="rId425" Type="http://schemas.openxmlformats.org/officeDocument/2006/relationships/table" Target="../tables/table425.xml"/><Relationship Id="rId632" Type="http://schemas.openxmlformats.org/officeDocument/2006/relationships/table" Target="../tables/table632.xml"/><Relationship Id="rId1055" Type="http://schemas.openxmlformats.org/officeDocument/2006/relationships/table" Target="../tables/table1055.xml"/><Relationship Id="rId271" Type="http://schemas.openxmlformats.org/officeDocument/2006/relationships/table" Target="../tables/table271.xml"/><Relationship Id="rId937" Type="http://schemas.openxmlformats.org/officeDocument/2006/relationships/table" Target="../tables/table937.xml"/><Relationship Id="rId1122" Type="http://schemas.openxmlformats.org/officeDocument/2006/relationships/table" Target="../tables/table1122.xml"/><Relationship Id="rId66" Type="http://schemas.openxmlformats.org/officeDocument/2006/relationships/table" Target="../tables/table66.xml"/><Relationship Id="rId131" Type="http://schemas.openxmlformats.org/officeDocument/2006/relationships/table" Target="../tables/table131.xml"/><Relationship Id="rId369" Type="http://schemas.openxmlformats.org/officeDocument/2006/relationships/table" Target="../tables/table369.xml"/><Relationship Id="rId576" Type="http://schemas.openxmlformats.org/officeDocument/2006/relationships/table" Target="../tables/table576.xml"/><Relationship Id="rId783" Type="http://schemas.openxmlformats.org/officeDocument/2006/relationships/table" Target="../tables/table783.xml"/><Relationship Id="rId990" Type="http://schemas.openxmlformats.org/officeDocument/2006/relationships/table" Target="../tables/table990.xml"/><Relationship Id="rId229" Type="http://schemas.openxmlformats.org/officeDocument/2006/relationships/table" Target="../tables/table229.xml"/><Relationship Id="rId436" Type="http://schemas.openxmlformats.org/officeDocument/2006/relationships/table" Target="../tables/table436.xml"/><Relationship Id="rId643" Type="http://schemas.openxmlformats.org/officeDocument/2006/relationships/table" Target="../tables/table643.xml"/><Relationship Id="rId1066" Type="http://schemas.openxmlformats.org/officeDocument/2006/relationships/table" Target="../tables/table1066.xml"/><Relationship Id="rId850" Type="http://schemas.openxmlformats.org/officeDocument/2006/relationships/table" Target="../tables/table850.xml"/><Relationship Id="rId948" Type="http://schemas.openxmlformats.org/officeDocument/2006/relationships/table" Target="../tables/table948.xml"/><Relationship Id="rId1133" Type="http://schemas.openxmlformats.org/officeDocument/2006/relationships/table" Target="../tables/table1133.xml"/><Relationship Id="rId77" Type="http://schemas.openxmlformats.org/officeDocument/2006/relationships/table" Target="../tables/table77.xml"/><Relationship Id="rId282" Type="http://schemas.openxmlformats.org/officeDocument/2006/relationships/table" Target="../tables/table282.xml"/><Relationship Id="rId503" Type="http://schemas.openxmlformats.org/officeDocument/2006/relationships/table" Target="../tables/table503.xml"/><Relationship Id="rId587" Type="http://schemas.openxmlformats.org/officeDocument/2006/relationships/table" Target="../tables/table587.xml"/><Relationship Id="rId710" Type="http://schemas.openxmlformats.org/officeDocument/2006/relationships/table" Target="../tables/table710.xml"/><Relationship Id="rId808" Type="http://schemas.openxmlformats.org/officeDocument/2006/relationships/table" Target="../tables/table808.xml"/><Relationship Id="rId8" Type="http://schemas.openxmlformats.org/officeDocument/2006/relationships/table" Target="../tables/table8.xml"/><Relationship Id="rId142" Type="http://schemas.openxmlformats.org/officeDocument/2006/relationships/table" Target="../tables/table142.xml"/><Relationship Id="rId447" Type="http://schemas.openxmlformats.org/officeDocument/2006/relationships/table" Target="../tables/table447.xml"/><Relationship Id="rId794" Type="http://schemas.openxmlformats.org/officeDocument/2006/relationships/table" Target="../tables/table794.xml"/><Relationship Id="rId1077" Type="http://schemas.openxmlformats.org/officeDocument/2006/relationships/table" Target="../tables/table1077.xml"/><Relationship Id="rId1200" Type="http://schemas.openxmlformats.org/officeDocument/2006/relationships/table" Target="../tables/table1200.xml"/><Relationship Id="rId654" Type="http://schemas.openxmlformats.org/officeDocument/2006/relationships/table" Target="../tables/table654.xml"/><Relationship Id="rId861" Type="http://schemas.openxmlformats.org/officeDocument/2006/relationships/table" Target="../tables/table861.xml"/><Relationship Id="rId959" Type="http://schemas.openxmlformats.org/officeDocument/2006/relationships/table" Target="../tables/table959.xml"/><Relationship Id="rId293" Type="http://schemas.openxmlformats.org/officeDocument/2006/relationships/table" Target="../tables/table293.xml"/><Relationship Id="rId307" Type="http://schemas.openxmlformats.org/officeDocument/2006/relationships/table" Target="../tables/table307.xml"/><Relationship Id="rId514" Type="http://schemas.openxmlformats.org/officeDocument/2006/relationships/table" Target="../tables/table514.xml"/><Relationship Id="rId721" Type="http://schemas.openxmlformats.org/officeDocument/2006/relationships/table" Target="../tables/table721.xml"/><Relationship Id="rId1144" Type="http://schemas.openxmlformats.org/officeDocument/2006/relationships/table" Target="../tables/table1144.xml"/><Relationship Id="rId88" Type="http://schemas.openxmlformats.org/officeDocument/2006/relationships/table" Target="../tables/table88.xml"/><Relationship Id="rId153" Type="http://schemas.openxmlformats.org/officeDocument/2006/relationships/table" Target="../tables/table153.xml"/><Relationship Id="rId360" Type="http://schemas.openxmlformats.org/officeDocument/2006/relationships/table" Target="../tables/table360.xml"/><Relationship Id="rId598" Type="http://schemas.openxmlformats.org/officeDocument/2006/relationships/table" Target="../tables/table598.xml"/><Relationship Id="rId819" Type="http://schemas.openxmlformats.org/officeDocument/2006/relationships/table" Target="../tables/table819.xml"/><Relationship Id="rId1004" Type="http://schemas.openxmlformats.org/officeDocument/2006/relationships/table" Target="../tables/table1004.xml"/><Relationship Id="rId1211" Type="http://schemas.openxmlformats.org/officeDocument/2006/relationships/table" Target="../tables/table1211.xml"/><Relationship Id="rId220" Type="http://schemas.openxmlformats.org/officeDocument/2006/relationships/table" Target="../tables/table220.xml"/><Relationship Id="rId458" Type="http://schemas.openxmlformats.org/officeDocument/2006/relationships/table" Target="../tables/table458.xml"/><Relationship Id="rId665" Type="http://schemas.openxmlformats.org/officeDocument/2006/relationships/table" Target="../tables/table665.xml"/><Relationship Id="rId872" Type="http://schemas.openxmlformats.org/officeDocument/2006/relationships/table" Target="../tables/table872.xml"/><Relationship Id="rId1088" Type="http://schemas.openxmlformats.org/officeDocument/2006/relationships/table" Target="../tables/table1088.xml"/><Relationship Id="rId15" Type="http://schemas.openxmlformats.org/officeDocument/2006/relationships/table" Target="../tables/table15.xml"/><Relationship Id="rId318" Type="http://schemas.openxmlformats.org/officeDocument/2006/relationships/table" Target="../tables/table318.xml"/><Relationship Id="rId525" Type="http://schemas.openxmlformats.org/officeDocument/2006/relationships/table" Target="../tables/table525.xml"/><Relationship Id="rId732" Type="http://schemas.openxmlformats.org/officeDocument/2006/relationships/table" Target="../tables/table732.xml"/><Relationship Id="rId1155" Type="http://schemas.openxmlformats.org/officeDocument/2006/relationships/table" Target="../tables/table1155.xml"/><Relationship Id="rId99" Type="http://schemas.openxmlformats.org/officeDocument/2006/relationships/table" Target="../tables/table99.xml"/><Relationship Id="rId164" Type="http://schemas.openxmlformats.org/officeDocument/2006/relationships/table" Target="../tables/table164.xml"/><Relationship Id="rId371" Type="http://schemas.openxmlformats.org/officeDocument/2006/relationships/table" Target="../tables/table371.xml"/><Relationship Id="rId1015" Type="http://schemas.openxmlformats.org/officeDocument/2006/relationships/table" Target="../tables/table1015.xml"/><Relationship Id="rId1222" Type="http://schemas.openxmlformats.org/officeDocument/2006/relationships/table" Target="../tables/table1222.xml"/><Relationship Id="rId469" Type="http://schemas.openxmlformats.org/officeDocument/2006/relationships/table" Target="../tables/table469.xml"/><Relationship Id="rId676" Type="http://schemas.openxmlformats.org/officeDocument/2006/relationships/table" Target="../tables/table676.xml"/><Relationship Id="rId883" Type="http://schemas.openxmlformats.org/officeDocument/2006/relationships/table" Target="../tables/table883.xml"/><Relationship Id="rId1099" Type="http://schemas.openxmlformats.org/officeDocument/2006/relationships/table" Target="../tables/table1099.xml"/><Relationship Id="rId26" Type="http://schemas.openxmlformats.org/officeDocument/2006/relationships/table" Target="../tables/table26.xml"/><Relationship Id="rId231" Type="http://schemas.openxmlformats.org/officeDocument/2006/relationships/table" Target="../tables/table231.xml"/><Relationship Id="rId329" Type="http://schemas.openxmlformats.org/officeDocument/2006/relationships/table" Target="../tables/table329.xml"/><Relationship Id="rId536" Type="http://schemas.openxmlformats.org/officeDocument/2006/relationships/table" Target="../tables/table536.xml"/><Relationship Id="rId1166" Type="http://schemas.openxmlformats.org/officeDocument/2006/relationships/table" Target="../tables/table1166.xml"/><Relationship Id="rId175" Type="http://schemas.openxmlformats.org/officeDocument/2006/relationships/table" Target="../tables/table175.xml"/><Relationship Id="rId743" Type="http://schemas.openxmlformats.org/officeDocument/2006/relationships/table" Target="../tables/table743.xml"/><Relationship Id="rId950" Type="http://schemas.openxmlformats.org/officeDocument/2006/relationships/table" Target="../tables/table950.xml"/><Relationship Id="rId1026" Type="http://schemas.openxmlformats.org/officeDocument/2006/relationships/table" Target="../tables/table1026.xml"/><Relationship Id="rId382" Type="http://schemas.openxmlformats.org/officeDocument/2006/relationships/table" Target="../tables/table382.xml"/><Relationship Id="rId603" Type="http://schemas.openxmlformats.org/officeDocument/2006/relationships/table" Target="../tables/table603.xml"/><Relationship Id="rId687" Type="http://schemas.openxmlformats.org/officeDocument/2006/relationships/table" Target="../tables/table687.xml"/><Relationship Id="rId810" Type="http://schemas.openxmlformats.org/officeDocument/2006/relationships/table" Target="../tables/table810.xml"/><Relationship Id="rId908" Type="http://schemas.openxmlformats.org/officeDocument/2006/relationships/table" Target="../tables/table908.xml"/><Relationship Id="rId1233" Type="http://schemas.openxmlformats.org/officeDocument/2006/relationships/table" Target="../tables/table1233.xml"/><Relationship Id="rId242" Type="http://schemas.openxmlformats.org/officeDocument/2006/relationships/table" Target="../tables/table242.xml"/><Relationship Id="rId894" Type="http://schemas.openxmlformats.org/officeDocument/2006/relationships/table" Target="../tables/table894.xml"/><Relationship Id="rId1177" Type="http://schemas.openxmlformats.org/officeDocument/2006/relationships/table" Target="../tables/table1177.xml"/><Relationship Id="rId37" Type="http://schemas.openxmlformats.org/officeDocument/2006/relationships/table" Target="../tables/table37.xml"/><Relationship Id="rId102" Type="http://schemas.openxmlformats.org/officeDocument/2006/relationships/table" Target="../tables/table102.xml"/><Relationship Id="rId547" Type="http://schemas.openxmlformats.org/officeDocument/2006/relationships/table" Target="../tables/table547.xml"/><Relationship Id="rId754" Type="http://schemas.openxmlformats.org/officeDocument/2006/relationships/table" Target="../tables/table754.xml"/><Relationship Id="rId961" Type="http://schemas.openxmlformats.org/officeDocument/2006/relationships/table" Target="../tables/table961.xml"/><Relationship Id="rId90" Type="http://schemas.openxmlformats.org/officeDocument/2006/relationships/table" Target="../tables/table90.xml"/><Relationship Id="rId186" Type="http://schemas.openxmlformats.org/officeDocument/2006/relationships/table" Target="../tables/table186.xml"/><Relationship Id="rId393" Type="http://schemas.openxmlformats.org/officeDocument/2006/relationships/table" Target="../tables/table393.xml"/><Relationship Id="rId407" Type="http://schemas.openxmlformats.org/officeDocument/2006/relationships/table" Target="../tables/table407.xml"/><Relationship Id="rId614" Type="http://schemas.openxmlformats.org/officeDocument/2006/relationships/table" Target="../tables/table614.xml"/><Relationship Id="rId821" Type="http://schemas.openxmlformats.org/officeDocument/2006/relationships/table" Target="../tables/table821.xml"/><Relationship Id="rId1037" Type="http://schemas.openxmlformats.org/officeDocument/2006/relationships/table" Target="../tables/table1037.xml"/><Relationship Id="rId1244" Type="http://schemas.openxmlformats.org/officeDocument/2006/relationships/table" Target="../tables/table1244.xml"/><Relationship Id="rId253" Type="http://schemas.openxmlformats.org/officeDocument/2006/relationships/table" Target="../tables/table253.xml"/><Relationship Id="rId460" Type="http://schemas.openxmlformats.org/officeDocument/2006/relationships/table" Target="../tables/table460.xml"/><Relationship Id="rId698" Type="http://schemas.openxmlformats.org/officeDocument/2006/relationships/table" Target="../tables/table698.xml"/><Relationship Id="rId919" Type="http://schemas.openxmlformats.org/officeDocument/2006/relationships/table" Target="../tables/table919.xml"/><Relationship Id="rId1090" Type="http://schemas.openxmlformats.org/officeDocument/2006/relationships/table" Target="../tables/table1090.xml"/><Relationship Id="rId1104" Type="http://schemas.openxmlformats.org/officeDocument/2006/relationships/table" Target="../tables/table1104.xml"/><Relationship Id="rId48" Type="http://schemas.openxmlformats.org/officeDocument/2006/relationships/table" Target="../tables/table48.xml"/><Relationship Id="rId113" Type="http://schemas.openxmlformats.org/officeDocument/2006/relationships/table" Target="../tables/table113.xml"/><Relationship Id="rId320" Type="http://schemas.openxmlformats.org/officeDocument/2006/relationships/table" Target="../tables/table320.xml"/><Relationship Id="rId558" Type="http://schemas.openxmlformats.org/officeDocument/2006/relationships/table" Target="../tables/table558.xml"/><Relationship Id="rId765" Type="http://schemas.openxmlformats.org/officeDocument/2006/relationships/table" Target="../tables/table765.xml"/><Relationship Id="rId972" Type="http://schemas.openxmlformats.org/officeDocument/2006/relationships/table" Target="../tables/table972.xml"/><Relationship Id="rId1188" Type="http://schemas.openxmlformats.org/officeDocument/2006/relationships/table" Target="../tables/table1188.xml"/><Relationship Id="rId197" Type="http://schemas.openxmlformats.org/officeDocument/2006/relationships/table" Target="../tables/table197.xml"/><Relationship Id="rId418" Type="http://schemas.openxmlformats.org/officeDocument/2006/relationships/table" Target="../tables/table418.xml"/><Relationship Id="rId625" Type="http://schemas.openxmlformats.org/officeDocument/2006/relationships/table" Target="../tables/table625.xml"/><Relationship Id="rId832" Type="http://schemas.openxmlformats.org/officeDocument/2006/relationships/table" Target="../tables/table832.xml"/><Relationship Id="rId1048" Type="http://schemas.openxmlformats.org/officeDocument/2006/relationships/table" Target="../tables/table1048.xml"/><Relationship Id="rId1255" Type="http://schemas.openxmlformats.org/officeDocument/2006/relationships/table" Target="../tables/table1255.xml"/><Relationship Id="rId264" Type="http://schemas.openxmlformats.org/officeDocument/2006/relationships/table" Target="../tables/table264.xml"/><Relationship Id="rId471" Type="http://schemas.openxmlformats.org/officeDocument/2006/relationships/table" Target="../tables/table471.xml"/><Relationship Id="rId1115" Type="http://schemas.openxmlformats.org/officeDocument/2006/relationships/table" Target="../tables/table1115.xml"/><Relationship Id="rId59" Type="http://schemas.openxmlformats.org/officeDocument/2006/relationships/table" Target="../tables/table59.xml"/><Relationship Id="rId124" Type="http://schemas.openxmlformats.org/officeDocument/2006/relationships/table" Target="../tables/table124.xml"/><Relationship Id="rId569" Type="http://schemas.openxmlformats.org/officeDocument/2006/relationships/table" Target="../tables/table569.xml"/><Relationship Id="rId776" Type="http://schemas.openxmlformats.org/officeDocument/2006/relationships/table" Target="../tables/table776.xml"/><Relationship Id="rId983" Type="http://schemas.openxmlformats.org/officeDocument/2006/relationships/table" Target="../tables/table983.xml"/><Relationship Id="rId1199" Type="http://schemas.openxmlformats.org/officeDocument/2006/relationships/table" Target="../tables/table1199.xml"/><Relationship Id="rId331" Type="http://schemas.openxmlformats.org/officeDocument/2006/relationships/table" Target="../tables/table331.xml"/><Relationship Id="rId429" Type="http://schemas.openxmlformats.org/officeDocument/2006/relationships/table" Target="../tables/table429.xml"/><Relationship Id="rId636" Type="http://schemas.openxmlformats.org/officeDocument/2006/relationships/table" Target="../tables/table636.xml"/><Relationship Id="rId1059" Type="http://schemas.openxmlformats.org/officeDocument/2006/relationships/table" Target="../tables/table1059.xml"/><Relationship Id="rId843" Type="http://schemas.openxmlformats.org/officeDocument/2006/relationships/table" Target="../tables/table843.xml"/><Relationship Id="rId1126" Type="http://schemas.openxmlformats.org/officeDocument/2006/relationships/table" Target="../tables/table1126.xml"/><Relationship Id="rId275" Type="http://schemas.openxmlformats.org/officeDocument/2006/relationships/table" Target="../tables/table275.xml"/><Relationship Id="rId482" Type="http://schemas.openxmlformats.org/officeDocument/2006/relationships/table" Target="../tables/table482.xml"/><Relationship Id="rId703" Type="http://schemas.openxmlformats.org/officeDocument/2006/relationships/table" Target="../tables/table703.xml"/><Relationship Id="rId910" Type="http://schemas.openxmlformats.org/officeDocument/2006/relationships/table" Target="../tables/table910.xml"/><Relationship Id="rId135" Type="http://schemas.openxmlformats.org/officeDocument/2006/relationships/table" Target="../tables/table135.xml"/><Relationship Id="rId342" Type="http://schemas.openxmlformats.org/officeDocument/2006/relationships/table" Target="../tables/table342.xml"/><Relationship Id="rId787" Type="http://schemas.openxmlformats.org/officeDocument/2006/relationships/table" Target="../tables/table787.xml"/><Relationship Id="rId994" Type="http://schemas.openxmlformats.org/officeDocument/2006/relationships/table" Target="../tables/table994.xml"/><Relationship Id="rId202" Type="http://schemas.openxmlformats.org/officeDocument/2006/relationships/table" Target="../tables/table202.xml"/><Relationship Id="rId647" Type="http://schemas.openxmlformats.org/officeDocument/2006/relationships/table" Target="../tables/table647.xml"/><Relationship Id="rId854" Type="http://schemas.openxmlformats.org/officeDocument/2006/relationships/table" Target="../tables/table854.xml"/><Relationship Id="rId286" Type="http://schemas.openxmlformats.org/officeDocument/2006/relationships/table" Target="../tables/table286.xml"/><Relationship Id="rId493" Type="http://schemas.openxmlformats.org/officeDocument/2006/relationships/table" Target="../tables/table493.xml"/><Relationship Id="rId507" Type="http://schemas.openxmlformats.org/officeDocument/2006/relationships/table" Target="../tables/table507.xml"/><Relationship Id="rId714" Type="http://schemas.openxmlformats.org/officeDocument/2006/relationships/table" Target="../tables/table714.xml"/><Relationship Id="rId921" Type="http://schemas.openxmlformats.org/officeDocument/2006/relationships/table" Target="../tables/table921.xml"/><Relationship Id="rId1137" Type="http://schemas.openxmlformats.org/officeDocument/2006/relationships/table" Target="../tables/table1137.xml"/><Relationship Id="rId50" Type="http://schemas.openxmlformats.org/officeDocument/2006/relationships/table" Target="../tables/table50.xml"/><Relationship Id="rId146" Type="http://schemas.openxmlformats.org/officeDocument/2006/relationships/table" Target="../tables/table146.xml"/><Relationship Id="rId353" Type="http://schemas.openxmlformats.org/officeDocument/2006/relationships/table" Target="../tables/table353.xml"/><Relationship Id="rId560" Type="http://schemas.openxmlformats.org/officeDocument/2006/relationships/table" Target="../tables/table560.xml"/><Relationship Id="rId798" Type="http://schemas.openxmlformats.org/officeDocument/2006/relationships/table" Target="../tables/table798.xml"/><Relationship Id="rId1190" Type="http://schemas.openxmlformats.org/officeDocument/2006/relationships/table" Target="../tables/table1190.xml"/><Relationship Id="rId1204" Type="http://schemas.openxmlformats.org/officeDocument/2006/relationships/table" Target="../tables/table1204.xml"/><Relationship Id="rId213" Type="http://schemas.openxmlformats.org/officeDocument/2006/relationships/table" Target="../tables/table213.xml"/><Relationship Id="rId420" Type="http://schemas.openxmlformats.org/officeDocument/2006/relationships/table" Target="../tables/table420.xml"/><Relationship Id="rId658" Type="http://schemas.openxmlformats.org/officeDocument/2006/relationships/table" Target="../tables/table658.xml"/><Relationship Id="rId865" Type="http://schemas.openxmlformats.org/officeDocument/2006/relationships/table" Target="../tables/table865.xml"/><Relationship Id="rId1050" Type="http://schemas.openxmlformats.org/officeDocument/2006/relationships/table" Target="../tables/table1050.xml"/><Relationship Id="rId297" Type="http://schemas.openxmlformats.org/officeDocument/2006/relationships/table" Target="../tables/table297.xml"/><Relationship Id="rId518" Type="http://schemas.openxmlformats.org/officeDocument/2006/relationships/table" Target="../tables/table518.xml"/><Relationship Id="rId725" Type="http://schemas.openxmlformats.org/officeDocument/2006/relationships/table" Target="../tables/table725.xml"/><Relationship Id="rId932" Type="http://schemas.openxmlformats.org/officeDocument/2006/relationships/table" Target="../tables/table932.xml"/><Relationship Id="rId1148" Type="http://schemas.openxmlformats.org/officeDocument/2006/relationships/table" Target="../tables/table1148.xml"/><Relationship Id="rId157" Type="http://schemas.openxmlformats.org/officeDocument/2006/relationships/table" Target="../tables/table157.xml"/><Relationship Id="rId364" Type="http://schemas.openxmlformats.org/officeDocument/2006/relationships/table" Target="../tables/table364.xml"/><Relationship Id="rId1008" Type="http://schemas.openxmlformats.org/officeDocument/2006/relationships/table" Target="../tables/table1008.xml"/><Relationship Id="rId1215" Type="http://schemas.openxmlformats.org/officeDocument/2006/relationships/table" Target="../tables/table1215.xml"/><Relationship Id="rId61" Type="http://schemas.openxmlformats.org/officeDocument/2006/relationships/table" Target="../tables/table61.xml"/><Relationship Id="rId571" Type="http://schemas.openxmlformats.org/officeDocument/2006/relationships/table" Target="../tables/table571.xml"/><Relationship Id="rId669" Type="http://schemas.openxmlformats.org/officeDocument/2006/relationships/table" Target="../tables/table669.xml"/><Relationship Id="rId876" Type="http://schemas.openxmlformats.org/officeDocument/2006/relationships/table" Target="../tables/table876.xml"/><Relationship Id="rId19" Type="http://schemas.openxmlformats.org/officeDocument/2006/relationships/table" Target="../tables/table19.xml"/><Relationship Id="rId224" Type="http://schemas.openxmlformats.org/officeDocument/2006/relationships/table" Target="../tables/table224.xml"/><Relationship Id="rId431" Type="http://schemas.openxmlformats.org/officeDocument/2006/relationships/table" Target="../tables/table431.xml"/><Relationship Id="rId529" Type="http://schemas.openxmlformats.org/officeDocument/2006/relationships/table" Target="../tables/table529.xml"/><Relationship Id="rId736" Type="http://schemas.openxmlformats.org/officeDocument/2006/relationships/table" Target="../tables/table736.xml"/><Relationship Id="rId1061" Type="http://schemas.openxmlformats.org/officeDocument/2006/relationships/table" Target="../tables/table1061.xml"/><Relationship Id="rId1159" Type="http://schemas.openxmlformats.org/officeDocument/2006/relationships/table" Target="../tables/table1159.xml"/><Relationship Id="rId168" Type="http://schemas.openxmlformats.org/officeDocument/2006/relationships/table" Target="../tables/table168.xml"/><Relationship Id="rId943" Type="http://schemas.openxmlformats.org/officeDocument/2006/relationships/table" Target="../tables/table943.xml"/><Relationship Id="rId1019" Type="http://schemas.openxmlformats.org/officeDocument/2006/relationships/table" Target="../tables/table1019.xml"/><Relationship Id="rId72" Type="http://schemas.openxmlformats.org/officeDocument/2006/relationships/table" Target="../tables/table72.xml"/><Relationship Id="rId375" Type="http://schemas.openxmlformats.org/officeDocument/2006/relationships/table" Target="../tables/table375.xml"/><Relationship Id="rId582" Type="http://schemas.openxmlformats.org/officeDocument/2006/relationships/table" Target="../tables/table582.xml"/><Relationship Id="rId803" Type="http://schemas.openxmlformats.org/officeDocument/2006/relationships/table" Target="../tables/table803.xml"/><Relationship Id="rId1226" Type="http://schemas.openxmlformats.org/officeDocument/2006/relationships/table" Target="../tables/table1226.xml"/><Relationship Id="rId3" Type="http://schemas.openxmlformats.org/officeDocument/2006/relationships/table" Target="../tables/table3.xml"/><Relationship Id="rId235" Type="http://schemas.openxmlformats.org/officeDocument/2006/relationships/table" Target="../tables/table235.xml"/><Relationship Id="rId442" Type="http://schemas.openxmlformats.org/officeDocument/2006/relationships/table" Target="../tables/table442.xml"/><Relationship Id="rId887" Type="http://schemas.openxmlformats.org/officeDocument/2006/relationships/table" Target="../tables/table887.xml"/><Relationship Id="rId1072" Type="http://schemas.openxmlformats.org/officeDocument/2006/relationships/table" Target="../tables/table1072.xml"/><Relationship Id="rId302" Type="http://schemas.openxmlformats.org/officeDocument/2006/relationships/table" Target="../tables/table302.xml"/><Relationship Id="rId747" Type="http://schemas.openxmlformats.org/officeDocument/2006/relationships/table" Target="../tables/table747.xml"/><Relationship Id="rId954" Type="http://schemas.openxmlformats.org/officeDocument/2006/relationships/table" Target="../tables/table954.xml"/><Relationship Id="rId83" Type="http://schemas.openxmlformats.org/officeDocument/2006/relationships/table" Target="../tables/table83.xml"/><Relationship Id="rId179" Type="http://schemas.openxmlformats.org/officeDocument/2006/relationships/table" Target="../tables/table179.xml"/><Relationship Id="rId386" Type="http://schemas.openxmlformats.org/officeDocument/2006/relationships/table" Target="../tables/table386.xml"/><Relationship Id="rId593" Type="http://schemas.openxmlformats.org/officeDocument/2006/relationships/table" Target="../tables/table593.xml"/><Relationship Id="rId607" Type="http://schemas.openxmlformats.org/officeDocument/2006/relationships/table" Target="../tables/table607.xml"/><Relationship Id="rId814" Type="http://schemas.openxmlformats.org/officeDocument/2006/relationships/table" Target="../tables/table814.xml"/><Relationship Id="rId1237" Type="http://schemas.openxmlformats.org/officeDocument/2006/relationships/table" Target="../tables/table1237.xml"/><Relationship Id="rId246" Type="http://schemas.openxmlformats.org/officeDocument/2006/relationships/table" Target="../tables/table246.xml"/><Relationship Id="rId453" Type="http://schemas.openxmlformats.org/officeDocument/2006/relationships/table" Target="../tables/table453.xml"/><Relationship Id="rId660" Type="http://schemas.openxmlformats.org/officeDocument/2006/relationships/table" Target="../tables/table660.xml"/><Relationship Id="rId898" Type="http://schemas.openxmlformats.org/officeDocument/2006/relationships/table" Target="../tables/table898.xml"/><Relationship Id="rId1083" Type="http://schemas.openxmlformats.org/officeDocument/2006/relationships/table" Target="../tables/table1083.xml"/><Relationship Id="rId106" Type="http://schemas.openxmlformats.org/officeDocument/2006/relationships/table" Target="../tables/table106.xml"/><Relationship Id="rId313" Type="http://schemas.openxmlformats.org/officeDocument/2006/relationships/table" Target="../tables/table313.xml"/><Relationship Id="rId758" Type="http://schemas.openxmlformats.org/officeDocument/2006/relationships/table" Target="../tables/table758.xml"/><Relationship Id="rId965" Type="http://schemas.openxmlformats.org/officeDocument/2006/relationships/table" Target="../tables/table965.xml"/><Relationship Id="rId1150" Type="http://schemas.openxmlformats.org/officeDocument/2006/relationships/table" Target="../tables/table1150.xml"/><Relationship Id="rId10" Type="http://schemas.openxmlformats.org/officeDocument/2006/relationships/table" Target="../tables/table10.xml"/><Relationship Id="rId94" Type="http://schemas.openxmlformats.org/officeDocument/2006/relationships/table" Target="../tables/table94.xml"/><Relationship Id="rId397" Type="http://schemas.openxmlformats.org/officeDocument/2006/relationships/table" Target="../tables/table397.xml"/><Relationship Id="rId520" Type="http://schemas.openxmlformats.org/officeDocument/2006/relationships/table" Target="../tables/table520.xml"/><Relationship Id="rId618" Type="http://schemas.openxmlformats.org/officeDocument/2006/relationships/table" Target="../tables/table618.xml"/><Relationship Id="rId825" Type="http://schemas.openxmlformats.org/officeDocument/2006/relationships/table" Target="../tables/table825.xml"/><Relationship Id="rId1248" Type="http://schemas.openxmlformats.org/officeDocument/2006/relationships/table" Target="../tables/table1248.xml"/><Relationship Id="rId257" Type="http://schemas.openxmlformats.org/officeDocument/2006/relationships/table" Target="../tables/table257.xml"/><Relationship Id="rId464" Type="http://schemas.openxmlformats.org/officeDocument/2006/relationships/table" Target="../tables/table464.xml"/><Relationship Id="rId1010" Type="http://schemas.openxmlformats.org/officeDocument/2006/relationships/table" Target="../tables/table1010.xml"/><Relationship Id="rId1094" Type="http://schemas.openxmlformats.org/officeDocument/2006/relationships/table" Target="../tables/table1094.xml"/><Relationship Id="rId1108" Type="http://schemas.openxmlformats.org/officeDocument/2006/relationships/table" Target="../tables/table1108.xml"/><Relationship Id="rId117" Type="http://schemas.openxmlformats.org/officeDocument/2006/relationships/table" Target="../tables/table117.xml"/><Relationship Id="rId671" Type="http://schemas.openxmlformats.org/officeDocument/2006/relationships/table" Target="../tables/table671.xml"/><Relationship Id="rId769" Type="http://schemas.openxmlformats.org/officeDocument/2006/relationships/table" Target="../tables/table769.xml"/><Relationship Id="rId976" Type="http://schemas.openxmlformats.org/officeDocument/2006/relationships/table" Target="../tables/table976.xml"/><Relationship Id="rId324" Type="http://schemas.openxmlformats.org/officeDocument/2006/relationships/table" Target="../tables/table324.xml"/><Relationship Id="rId531" Type="http://schemas.openxmlformats.org/officeDocument/2006/relationships/table" Target="../tables/table531.xml"/><Relationship Id="rId629" Type="http://schemas.openxmlformats.org/officeDocument/2006/relationships/table" Target="../tables/table629.xml"/><Relationship Id="rId1161" Type="http://schemas.openxmlformats.org/officeDocument/2006/relationships/table" Target="../tables/table1161.xml"/><Relationship Id="rId836" Type="http://schemas.openxmlformats.org/officeDocument/2006/relationships/table" Target="../tables/table836.xml"/><Relationship Id="rId1021" Type="http://schemas.openxmlformats.org/officeDocument/2006/relationships/table" Target="../tables/table1021.xml"/><Relationship Id="rId1119" Type="http://schemas.openxmlformats.org/officeDocument/2006/relationships/table" Target="../tables/table1119.xml"/><Relationship Id="rId903" Type="http://schemas.openxmlformats.org/officeDocument/2006/relationships/table" Target="../tables/table903.xml"/><Relationship Id="rId32" Type="http://schemas.openxmlformats.org/officeDocument/2006/relationships/table" Target="../tables/table32.xml"/><Relationship Id="rId181" Type="http://schemas.openxmlformats.org/officeDocument/2006/relationships/table" Target="../tables/table181.xml"/><Relationship Id="rId279" Type="http://schemas.openxmlformats.org/officeDocument/2006/relationships/table" Target="../tables/table279.xml"/><Relationship Id="rId486" Type="http://schemas.openxmlformats.org/officeDocument/2006/relationships/table" Target="../tables/table486.xml"/><Relationship Id="rId693" Type="http://schemas.openxmlformats.org/officeDocument/2006/relationships/table" Target="../tables/table693.xml"/><Relationship Id="rId139" Type="http://schemas.openxmlformats.org/officeDocument/2006/relationships/table" Target="../tables/table139.xml"/><Relationship Id="rId346" Type="http://schemas.openxmlformats.org/officeDocument/2006/relationships/table" Target="../tables/table346.xml"/><Relationship Id="rId553" Type="http://schemas.openxmlformats.org/officeDocument/2006/relationships/table" Target="../tables/table553.xml"/><Relationship Id="rId760" Type="http://schemas.openxmlformats.org/officeDocument/2006/relationships/table" Target="../tables/table760.xml"/><Relationship Id="rId998" Type="http://schemas.openxmlformats.org/officeDocument/2006/relationships/table" Target="../tables/table998.xml"/><Relationship Id="rId1183" Type="http://schemas.openxmlformats.org/officeDocument/2006/relationships/table" Target="../tables/table1183.xml"/><Relationship Id="rId206" Type="http://schemas.openxmlformats.org/officeDocument/2006/relationships/table" Target="../tables/table206.xml"/><Relationship Id="rId413" Type="http://schemas.openxmlformats.org/officeDocument/2006/relationships/table" Target="../tables/table413.xml"/><Relationship Id="rId858" Type="http://schemas.openxmlformats.org/officeDocument/2006/relationships/table" Target="../tables/table858.xml"/><Relationship Id="rId1043" Type="http://schemas.openxmlformats.org/officeDocument/2006/relationships/table" Target="../tables/table1043.xml"/><Relationship Id="rId620" Type="http://schemas.openxmlformats.org/officeDocument/2006/relationships/table" Target="../tables/table620.xml"/><Relationship Id="rId718" Type="http://schemas.openxmlformats.org/officeDocument/2006/relationships/table" Target="../tables/table718.xml"/><Relationship Id="rId925" Type="http://schemas.openxmlformats.org/officeDocument/2006/relationships/table" Target="../tables/table925.xml"/><Relationship Id="rId1250" Type="http://schemas.openxmlformats.org/officeDocument/2006/relationships/table" Target="../tables/table1250.xml"/><Relationship Id="rId1110" Type="http://schemas.openxmlformats.org/officeDocument/2006/relationships/table" Target="../tables/table1110.xml"/><Relationship Id="rId1208" Type="http://schemas.openxmlformats.org/officeDocument/2006/relationships/table" Target="../tables/table1208.xml"/><Relationship Id="rId54" Type="http://schemas.openxmlformats.org/officeDocument/2006/relationships/table" Target="../tables/table54.xml"/><Relationship Id="rId270" Type="http://schemas.openxmlformats.org/officeDocument/2006/relationships/table" Target="../tables/table270.xml"/><Relationship Id="rId130" Type="http://schemas.openxmlformats.org/officeDocument/2006/relationships/table" Target="../tables/table130.xml"/><Relationship Id="rId368" Type="http://schemas.openxmlformats.org/officeDocument/2006/relationships/table" Target="../tables/table368.xml"/><Relationship Id="rId575" Type="http://schemas.openxmlformats.org/officeDocument/2006/relationships/table" Target="../tables/table575.xml"/><Relationship Id="rId782" Type="http://schemas.openxmlformats.org/officeDocument/2006/relationships/table" Target="../tables/table782.xml"/><Relationship Id="rId228" Type="http://schemas.openxmlformats.org/officeDocument/2006/relationships/table" Target="../tables/table228.xml"/><Relationship Id="rId435" Type="http://schemas.openxmlformats.org/officeDocument/2006/relationships/table" Target="../tables/table435.xml"/><Relationship Id="rId642" Type="http://schemas.openxmlformats.org/officeDocument/2006/relationships/table" Target="../tables/table642.xml"/><Relationship Id="rId1065" Type="http://schemas.openxmlformats.org/officeDocument/2006/relationships/table" Target="../tables/table1065.xml"/><Relationship Id="rId502" Type="http://schemas.openxmlformats.org/officeDocument/2006/relationships/table" Target="../tables/table502.xml"/><Relationship Id="rId947" Type="http://schemas.openxmlformats.org/officeDocument/2006/relationships/table" Target="../tables/table947.xml"/><Relationship Id="rId1132" Type="http://schemas.openxmlformats.org/officeDocument/2006/relationships/table" Target="../tables/table1132.xml"/><Relationship Id="rId76" Type="http://schemas.openxmlformats.org/officeDocument/2006/relationships/table" Target="../tables/table76.xml"/><Relationship Id="rId807" Type="http://schemas.openxmlformats.org/officeDocument/2006/relationships/table" Target="../tables/table807.xml"/><Relationship Id="rId292" Type="http://schemas.openxmlformats.org/officeDocument/2006/relationships/table" Target="../tables/table292.xml"/><Relationship Id="rId597" Type="http://schemas.openxmlformats.org/officeDocument/2006/relationships/table" Target="../tables/table597.xml"/><Relationship Id="rId152" Type="http://schemas.openxmlformats.org/officeDocument/2006/relationships/table" Target="../tables/table152.xml"/><Relationship Id="rId457" Type="http://schemas.openxmlformats.org/officeDocument/2006/relationships/table" Target="../tables/table457.xml"/><Relationship Id="rId1087" Type="http://schemas.openxmlformats.org/officeDocument/2006/relationships/table" Target="../tables/table1087.xml"/><Relationship Id="rId664" Type="http://schemas.openxmlformats.org/officeDocument/2006/relationships/table" Target="../tables/table664.xml"/><Relationship Id="rId871" Type="http://schemas.openxmlformats.org/officeDocument/2006/relationships/table" Target="../tables/table871.xml"/><Relationship Id="rId969" Type="http://schemas.openxmlformats.org/officeDocument/2006/relationships/table" Target="../tables/table969.xml"/><Relationship Id="rId317" Type="http://schemas.openxmlformats.org/officeDocument/2006/relationships/table" Target="../tables/table317.xml"/><Relationship Id="rId524" Type="http://schemas.openxmlformats.org/officeDocument/2006/relationships/table" Target="../tables/table524.xml"/><Relationship Id="rId731" Type="http://schemas.openxmlformats.org/officeDocument/2006/relationships/table" Target="../tables/table731.xml"/><Relationship Id="rId1154" Type="http://schemas.openxmlformats.org/officeDocument/2006/relationships/table" Target="../tables/table1154.xml"/><Relationship Id="rId98" Type="http://schemas.openxmlformats.org/officeDocument/2006/relationships/table" Target="../tables/table98.xml"/><Relationship Id="rId829" Type="http://schemas.openxmlformats.org/officeDocument/2006/relationships/table" Target="../tables/table829.xml"/><Relationship Id="rId1014" Type="http://schemas.openxmlformats.org/officeDocument/2006/relationships/table" Target="../tables/table1014.xml"/><Relationship Id="rId1221" Type="http://schemas.openxmlformats.org/officeDocument/2006/relationships/table" Target="../tables/table1221.xml"/><Relationship Id="rId25" Type="http://schemas.openxmlformats.org/officeDocument/2006/relationships/table" Target="../tables/table25.xml"/><Relationship Id="rId174" Type="http://schemas.openxmlformats.org/officeDocument/2006/relationships/table" Target="../tables/table174.xml"/><Relationship Id="rId381" Type="http://schemas.openxmlformats.org/officeDocument/2006/relationships/table" Target="../tables/table381.xml"/><Relationship Id="rId241" Type="http://schemas.openxmlformats.org/officeDocument/2006/relationships/table" Target="../tables/table241.xml"/><Relationship Id="rId479" Type="http://schemas.openxmlformats.org/officeDocument/2006/relationships/table" Target="../tables/table479.xml"/><Relationship Id="rId686" Type="http://schemas.openxmlformats.org/officeDocument/2006/relationships/table" Target="../tables/table686.xml"/><Relationship Id="rId893" Type="http://schemas.openxmlformats.org/officeDocument/2006/relationships/table" Target="../tables/table893.xml"/><Relationship Id="rId339" Type="http://schemas.openxmlformats.org/officeDocument/2006/relationships/table" Target="../tables/table339.xml"/><Relationship Id="rId546" Type="http://schemas.openxmlformats.org/officeDocument/2006/relationships/table" Target="../tables/table546.xml"/><Relationship Id="rId753" Type="http://schemas.openxmlformats.org/officeDocument/2006/relationships/table" Target="../tables/table753.xml"/><Relationship Id="rId1176" Type="http://schemas.openxmlformats.org/officeDocument/2006/relationships/table" Target="../tables/table1176.xml"/><Relationship Id="rId101" Type="http://schemas.openxmlformats.org/officeDocument/2006/relationships/table" Target="../tables/table101.xml"/><Relationship Id="rId406" Type="http://schemas.openxmlformats.org/officeDocument/2006/relationships/table" Target="../tables/table406.xml"/><Relationship Id="rId960" Type="http://schemas.openxmlformats.org/officeDocument/2006/relationships/table" Target="../tables/table960.xml"/><Relationship Id="rId1036" Type="http://schemas.openxmlformats.org/officeDocument/2006/relationships/table" Target="../tables/table1036.xml"/><Relationship Id="rId1243" Type="http://schemas.openxmlformats.org/officeDocument/2006/relationships/table" Target="../tables/table1243.xml"/><Relationship Id="rId613" Type="http://schemas.openxmlformats.org/officeDocument/2006/relationships/table" Target="../tables/table613.xml"/><Relationship Id="rId820" Type="http://schemas.openxmlformats.org/officeDocument/2006/relationships/table" Target="../tables/table820.xml"/><Relationship Id="rId918" Type="http://schemas.openxmlformats.org/officeDocument/2006/relationships/table" Target="../tables/table918.xml"/><Relationship Id="rId1103" Type="http://schemas.openxmlformats.org/officeDocument/2006/relationships/table" Target="../tables/table1103.xml"/><Relationship Id="rId47" Type="http://schemas.openxmlformats.org/officeDocument/2006/relationships/table" Target="../tables/table47.xml"/><Relationship Id="rId196" Type="http://schemas.openxmlformats.org/officeDocument/2006/relationships/table" Target="../tables/table196.xml"/><Relationship Id="rId263" Type="http://schemas.openxmlformats.org/officeDocument/2006/relationships/table" Target="../tables/table263.xml"/><Relationship Id="rId470" Type="http://schemas.openxmlformats.org/officeDocument/2006/relationships/table" Target="../tables/table470.xml"/><Relationship Id="rId123" Type="http://schemas.openxmlformats.org/officeDocument/2006/relationships/table" Target="../tables/table123.xml"/><Relationship Id="rId330" Type="http://schemas.openxmlformats.org/officeDocument/2006/relationships/table" Target="../tables/table330.xml"/><Relationship Id="rId568" Type="http://schemas.openxmlformats.org/officeDocument/2006/relationships/table" Target="../tables/table568.xml"/><Relationship Id="rId775" Type="http://schemas.openxmlformats.org/officeDocument/2006/relationships/table" Target="../tables/table775.xml"/><Relationship Id="rId982" Type="http://schemas.openxmlformats.org/officeDocument/2006/relationships/table" Target="../tables/table982.xml"/><Relationship Id="rId1198" Type="http://schemas.openxmlformats.org/officeDocument/2006/relationships/table" Target="../tables/table1198.xml"/><Relationship Id="rId428" Type="http://schemas.openxmlformats.org/officeDocument/2006/relationships/table" Target="../tables/table428.xml"/><Relationship Id="rId635" Type="http://schemas.openxmlformats.org/officeDocument/2006/relationships/table" Target="../tables/table635.xml"/><Relationship Id="rId842" Type="http://schemas.openxmlformats.org/officeDocument/2006/relationships/table" Target="../tables/table842.xml"/><Relationship Id="rId1058" Type="http://schemas.openxmlformats.org/officeDocument/2006/relationships/table" Target="../tables/table1058.xml"/><Relationship Id="rId702" Type="http://schemas.openxmlformats.org/officeDocument/2006/relationships/table" Target="../tables/table702.xml"/><Relationship Id="rId1125" Type="http://schemas.openxmlformats.org/officeDocument/2006/relationships/table" Target="../tables/table1125.xml"/><Relationship Id="rId69" Type="http://schemas.openxmlformats.org/officeDocument/2006/relationships/table" Target="../tables/table69.xml"/><Relationship Id="rId285" Type="http://schemas.openxmlformats.org/officeDocument/2006/relationships/table" Target="../tables/table285.xml"/><Relationship Id="rId492" Type="http://schemas.openxmlformats.org/officeDocument/2006/relationships/table" Target="../tables/table492.xml"/><Relationship Id="rId797" Type="http://schemas.openxmlformats.org/officeDocument/2006/relationships/table" Target="../tables/table797.xml"/><Relationship Id="rId145" Type="http://schemas.openxmlformats.org/officeDocument/2006/relationships/table" Target="../tables/table145.xml"/><Relationship Id="rId352" Type="http://schemas.openxmlformats.org/officeDocument/2006/relationships/table" Target="../tables/table352.xml"/><Relationship Id="rId212" Type="http://schemas.openxmlformats.org/officeDocument/2006/relationships/table" Target="../tables/table212.xml"/><Relationship Id="rId657" Type="http://schemas.openxmlformats.org/officeDocument/2006/relationships/table" Target="../tables/table657.xml"/><Relationship Id="rId864" Type="http://schemas.openxmlformats.org/officeDocument/2006/relationships/table" Target="../tables/table864.xml"/><Relationship Id="rId517" Type="http://schemas.openxmlformats.org/officeDocument/2006/relationships/table" Target="../tables/table517.xml"/><Relationship Id="rId724" Type="http://schemas.openxmlformats.org/officeDocument/2006/relationships/table" Target="../tables/table724.xml"/><Relationship Id="rId931" Type="http://schemas.openxmlformats.org/officeDocument/2006/relationships/table" Target="../tables/table931.xml"/><Relationship Id="rId1147" Type="http://schemas.openxmlformats.org/officeDocument/2006/relationships/table" Target="../tables/table1147.xml"/><Relationship Id="rId60" Type="http://schemas.openxmlformats.org/officeDocument/2006/relationships/table" Target="../tables/table60.xml"/><Relationship Id="rId1007" Type="http://schemas.openxmlformats.org/officeDocument/2006/relationships/table" Target="../tables/table1007.xml"/><Relationship Id="rId1214" Type="http://schemas.openxmlformats.org/officeDocument/2006/relationships/table" Target="../tables/table1214.xml"/><Relationship Id="rId18" Type="http://schemas.openxmlformats.org/officeDocument/2006/relationships/table" Target="../tables/table18.xml"/><Relationship Id="rId167" Type="http://schemas.openxmlformats.org/officeDocument/2006/relationships/table" Target="../tables/table167.xml"/><Relationship Id="rId374" Type="http://schemas.openxmlformats.org/officeDocument/2006/relationships/table" Target="../tables/table374.xml"/><Relationship Id="rId581" Type="http://schemas.openxmlformats.org/officeDocument/2006/relationships/table" Target="../tables/table581.xml"/><Relationship Id="rId234" Type="http://schemas.openxmlformats.org/officeDocument/2006/relationships/table" Target="../tables/table234.xml"/><Relationship Id="rId679" Type="http://schemas.openxmlformats.org/officeDocument/2006/relationships/table" Target="../tables/table679.xml"/><Relationship Id="rId886" Type="http://schemas.openxmlformats.org/officeDocument/2006/relationships/table" Target="../tables/table886.xml"/><Relationship Id="rId2" Type="http://schemas.openxmlformats.org/officeDocument/2006/relationships/table" Target="../tables/table2.xml"/><Relationship Id="rId441" Type="http://schemas.openxmlformats.org/officeDocument/2006/relationships/table" Target="../tables/table441.xml"/><Relationship Id="rId539" Type="http://schemas.openxmlformats.org/officeDocument/2006/relationships/table" Target="../tables/table539.xml"/><Relationship Id="rId746" Type="http://schemas.openxmlformats.org/officeDocument/2006/relationships/table" Target="../tables/table746.xml"/><Relationship Id="rId1071" Type="http://schemas.openxmlformats.org/officeDocument/2006/relationships/table" Target="../tables/table1071.xml"/><Relationship Id="rId1169" Type="http://schemas.openxmlformats.org/officeDocument/2006/relationships/table" Target="../tables/table1169.xml"/><Relationship Id="rId301" Type="http://schemas.openxmlformats.org/officeDocument/2006/relationships/table" Target="../tables/table301.xml"/><Relationship Id="rId953" Type="http://schemas.openxmlformats.org/officeDocument/2006/relationships/table" Target="../tables/table953.xml"/><Relationship Id="rId1029" Type="http://schemas.openxmlformats.org/officeDocument/2006/relationships/table" Target="../tables/table1029.xml"/><Relationship Id="rId1236" Type="http://schemas.openxmlformats.org/officeDocument/2006/relationships/table" Target="../tables/table1236.xml"/><Relationship Id="rId82" Type="http://schemas.openxmlformats.org/officeDocument/2006/relationships/table" Target="../tables/table82.xml"/><Relationship Id="rId606" Type="http://schemas.openxmlformats.org/officeDocument/2006/relationships/table" Target="../tables/table606.xml"/><Relationship Id="rId813" Type="http://schemas.openxmlformats.org/officeDocument/2006/relationships/table" Target="../tables/table813.xml"/><Relationship Id="rId189" Type="http://schemas.openxmlformats.org/officeDocument/2006/relationships/table" Target="../tables/table189.xml"/><Relationship Id="rId396" Type="http://schemas.openxmlformats.org/officeDocument/2006/relationships/table" Target="../tables/table396.xml"/><Relationship Id="rId256" Type="http://schemas.openxmlformats.org/officeDocument/2006/relationships/table" Target="../tables/table256.xml"/><Relationship Id="rId463" Type="http://schemas.openxmlformats.org/officeDocument/2006/relationships/table" Target="../tables/table463.xml"/><Relationship Id="rId670" Type="http://schemas.openxmlformats.org/officeDocument/2006/relationships/table" Target="../tables/table670.xml"/><Relationship Id="rId1093" Type="http://schemas.openxmlformats.org/officeDocument/2006/relationships/table" Target="../tables/table1093.xml"/><Relationship Id="rId116" Type="http://schemas.openxmlformats.org/officeDocument/2006/relationships/table" Target="../tables/table116.xml"/><Relationship Id="rId323" Type="http://schemas.openxmlformats.org/officeDocument/2006/relationships/table" Target="../tables/table323.xml"/><Relationship Id="rId530" Type="http://schemas.openxmlformats.org/officeDocument/2006/relationships/table" Target="../tables/table530.xml"/><Relationship Id="rId768" Type="http://schemas.openxmlformats.org/officeDocument/2006/relationships/table" Target="../tables/table768.xml"/><Relationship Id="rId975" Type="http://schemas.openxmlformats.org/officeDocument/2006/relationships/table" Target="../tables/table975.xml"/><Relationship Id="rId1160" Type="http://schemas.openxmlformats.org/officeDocument/2006/relationships/table" Target="../tables/table116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0FD1-A1CE-4134-89BE-FFC1E6732F9D}">
  <sheetPr codeName="Hoja1"/>
  <dimension ref="A1:BE58"/>
  <sheetViews>
    <sheetView tabSelected="1" zoomScale="90" zoomScaleNormal="90" workbookViewId="0">
      <selection activeCell="O2" sqref="O2"/>
    </sheetView>
  </sheetViews>
  <sheetFormatPr defaultColWidth="0" defaultRowHeight="13.15" zeroHeight="1"/>
  <cols>
    <col min="1" max="1" width="2.7109375" style="27" customWidth="1"/>
    <col min="2" max="2" width="4.5703125" style="29" customWidth="1"/>
    <col min="3" max="13" width="11.42578125" style="27" customWidth="1"/>
    <col min="14" max="14" width="4.7109375" style="28" customWidth="1"/>
    <col min="15" max="15" width="3.28515625" style="27" customWidth="1"/>
    <col min="16" max="57" width="0" style="27" hidden="1" customWidth="1"/>
    <col min="58" max="16384" width="11.42578125" style="26" hidden="1"/>
  </cols>
  <sheetData>
    <row r="1" spans="2:15">
      <c r="B1" s="47"/>
      <c r="N1" s="27"/>
      <c r="O1" s="340" t="s">
        <v>0</v>
      </c>
    </row>
    <row r="2" spans="2:15">
      <c r="B2" s="46"/>
      <c r="C2" s="45"/>
      <c r="D2" s="45"/>
      <c r="E2" s="45"/>
      <c r="F2" s="45"/>
      <c r="G2" s="45"/>
      <c r="H2" s="45"/>
      <c r="I2" s="45"/>
      <c r="J2" s="45"/>
      <c r="K2" s="45"/>
      <c r="L2" s="45"/>
      <c r="M2" s="45"/>
      <c r="N2" s="44"/>
    </row>
    <row r="3" spans="2:15">
      <c r="B3" s="36"/>
      <c r="N3" s="33"/>
    </row>
    <row r="4" spans="2:15">
      <c r="B4" s="36"/>
      <c r="N4" s="33"/>
    </row>
    <row r="5" spans="2:15">
      <c r="B5" s="36"/>
      <c r="N5" s="33"/>
    </row>
    <row r="6" spans="2:15">
      <c r="B6" s="36"/>
      <c r="N6" s="33"/>
    </row>
    <row r="7" spans="2:15">
      <c r="B7" s="36"/>
      <c r="N7" s="33"/>
    </row>
    <row r="8" spans="2:15">
      <c r="B8" s="36"/>
      <c r="N8" s="33"/>
    </row>
    <row r="9" spans="2:15">
      <c r="B9" s="36"/>
      <c r="N9" s="33"/>
    </row>
    <row r="10" spans="2:15">
      <c r="B10" s="36"/>
      <c r="N10" s="33"/>
    </row>
    <row r="11" spans="2:15">
      <c r="B11" s="43"/>
      <c r="N11" s="33"/>
    </row>
    <row r="12" spans="2:15" ht="12.6" customHeight="1">
      <c r="B12" s="41"/>
      <c r="C12" s="356" t="s">
        <v>1</v>
      </c>
      <c r="D12" s="357"/>
      <c r="E12" s="357"/>
      <c r="F12" s="357"/>
      <c r="G12" s="357"/>
      <c r="H12" s="357"/>
      <c r="I12" s="357"/>
      <c r="J12" s="357"/>
      <c r="K12" s="357"/>
      <c r="L12" s="357"/>
      <c r="M12" s="358"/>
      <c r="N12" s="42"/>
    </row>
    <row r="13" spans="2:15" ht="12.6" customHeight="1">
      <c r="B13" s="41"/>
      <c r="C13" s="359"/>
      <c r="D13" s="360"/>
      <c r="E13" s="360"/>
      <c r="F13" s="360"/>
      <c r="G13" s="360"/>
      <c r="H13" s="360"/>
      <c r="I13" s="360"/>
      <c r="J13" s="360"/>
      <c r="K13" s="360"/>
      <c r="L13" s="360"/>
      <c r="M13" s="361"/>
      <c r="N13" s="39"/>
    </row>
    <row r="14" spans="2:15" ht="12.6" customHeight="1">
      <c r="B14" s="41"/>
      <c r="C14" s="359"/>
      <c r="D14" s="360"/>
      <c r="E14" s="360"/>
      <c r="F14" s="360"/>
      <c r="G14" s="360"/>
      <c r="H14" s="360"/>
      <c r="I14" s="360"/>
      <c r="J14" s="360"/>
      <c r="K14" s="360"/>
      <c r="L14" s="360"/>
      <c r="M14" s="361"/>
      <c r="N14" s="39"/>
    </row>
    <row r="15" spans="2:15" ht="12.6" customHeight="1">
      <c r="B15" s="41"/>
      <c r="C15" s="359"/>
      <c r="D15" s="360"/>
      <c r="E15" s="360"/>
      <c r="F15" s="360"/>
      <c r="G15" s="360"/>
      <c r="H15" s="360"/>
      <c r="I15" s="360"/>
      <c r="J15" s="360"/>
      <c r="K15" s="360"/>
      <c r="L15" s="360"/>
      <c r="M15" s="361"/>
      <c r="N15" s="39"/>
    </row>
    <row r="16" spans="2:15" ht="12.6" customHeight="1">
      <c r="B16" s="41"/>
      <c r="C16" s="359"/>
      <c r="D16" s="360"/>
      <c r="E16" s="360"/>
      <c r="F16" s="360"/>
      <c r="G16" s="360"/>
      <c r="H16" s="360"/>
      <c r="I16" s="360"/>
      <c r="J16" s="360"/>
      <c r="K16" s="360"/>
      <c r="L16" s="360"/>
      <c r="M16" s="361"/>
      <c r="N16" s="39"/>
    </row>
    <row r="17" spans="2:14" ht="12.6" customHeight="1">
      <c r="B17" s="41"/>
      <c r="C17" s="359"/>
      <c r="D17" s="360"/>
      <c r="E17" s="360"/>
      <c r="F17" s="360"/>
      <c r="G17" s="360"/>
      <c r="H17" s="360"/>
      <c r="I17" s="360"/>
      <c r="J17" s="360"/>
      <c r="K17" s="360"/>
      <c r="L17" s="360"/>
      <c r="M17" s="361"/>
      <c r="N17" s="39"/>
    </row>
    <row r="18" spans="2:14" ht="12.6" customHeight="1">
      <c r="B18" s="41"/>
      <c r="C18" s="359"/>
      <c r="D18" s="360"/>
      <c r="E18" s="360"/>
      <c r="F18" s="360"/>
      <c r="G18" s="360"/>
      <c r="H18" s="360"/>
      <c r="I18" s="360"/>
      <c r="J18" s="360"/>
      <c r="K18" s="360"/>
      <c r="L18" s="360"/>
      <c r="M18" s="361"/>
      <c r="N18" s="39"/>
    </row>
    <row r="19" spans="2:14" ht="12.6" customHeight="1">
      <c r="B19" s="40"/>
      <c r="C19" s="362"/>
      <c r="D19" s="363"/>
      <c r="E19" s="363"/>
      <c r="F19" s="363"/>
      <c r="G19" s="363"/>
      <c r="H19" s="363"/>
      <c r="I19" s="363"/>
      <c r="J19" s="363"/>
      <c r="K19" s="363"/>
      <c r="L19" s="363"/>
      <c r="M19" s="364"/>
      <c r="N19" s="39"/>
    </row>
    <row r="20" spans="2:14" ht="12.6" customHeight="1">
      <c r="B20" s="38"/>
      <c r="C20" s="353" t="s">
        <v>2</v>
      </c>
      <c r="D20" s="354"/>
      <c r="E20" s="354"/>
      <c r="F20" s="354"/>
      <c r="G20" s="354"/>
      <c r="H20" s="354"/>
      <c r="I20" s="354"/>
      <c r="J20" s="354"/>
      <c r="K20" s="354"/>
      <c r="L20" s="354"/>
      <c r="M20" s="355"/>
      <c r="N20" s="37"/>
    </row>
    <row r="21" spans="2:14">
      <c r="B21" s="36"/>
      <c r="N21" s="33"/>
    </row>
    <row r="22" spans="2:14">
      <c r="B22" s="36"/>
      <c r="C22" s="365" t="s">
        <v>3</v>
      </c>
      <c r="D22" s="366"/>
      <c r="E22" s="366"/>
      <c r="F22" s="366"/>
      <c r="G22" s="366"/>
      <c r="H22" s="366"/>
      <c r="I22" s="366"/>
      <c r="J22" s="366"/>
      <c r="K22" s="366"/>
      <c r="L22" s="366"/>
      <c r="M22" s="377"/>
      <c r="N22" s="33"/>
    </row>
    <row r="23" spans="2:14" ht="13.15" customHeight="1">
      <c r="B23" s="36"/>
      <c r="C23" s="378" t="s">
        <v>4</v>
      </c>
      <c r="D23" s="379"/>
      <c r="E23" s="379"/>
      <c r="F23" s="379"/>
      <c r="G23" s="379"/>
      <c r="H23" s="379"/>
      <c r="I23" s="379"/>
      <c r="J23" s="379"/>
      <c r="K23" s="379"/>
      <c r="L23" s="379"/>
      <c r="M23" s="380"/>
      <c r="N23" s="33"/>
    </row>
    <row r="24" spans="2:14" ht="12.6" customHeight="1">
      <c r="B24" s="36"/>
      <c r="C24" s="381"/>
      <c r="D24" s="382"/>
      <c r="E24" s="382"/>
      <c r="F24" s="382"/>
      <c r="G24" s="382"/>
      <c r="H24" s="382"/>
      <c r="I24" s="382"/>
      <c r="J24" s="382"/>
      <c r="K24" s="382"/>
      <c r="L24" s="382"/>
      <c r="M24" s="383"/>
      <c r="N24" s="33"/>
    </row>
    <row r="25" spans="2:14">
      <c r="B25" s="36"/>
      <c r="C25" s="381"/>
      <c r="D25" s="382"/>
      <c r="E25" s="382"/>
      <c r="F25" s="382"/>
      <c r="G25" s="382"/>
      <c r="H25" s="382"/>
      <c r="I25" s="382"/>
      <c r="J25" s="382"/>
      <c r="K25" s="382"/>
      <c r="L25" s="382"/>
      <c r="M25" s="383"/>
      <c r="N25" s="33"/>
    </row>
    <row r="26" spans="2:14">
      <c r="B26" s="36"/>
      <c r="C26" s="381"/>
      <c r="D26" s="382"/>
      <c r="E26" s="382"/>
      <c r="F26" s="382"/>
      <c r="G26" s="382"/>
      <c r="H26" s="382"/>
      <c r="I26" s="382"/>
      <c r="J26" s="382"/>
      <c r="K26" s="382"/>
      <c r="L26" s="382"/>
      <c r="M26" s="383"/>
      <c r="N26" s="33"/>
    </row>
    <row r="27" spans="2:14">
      <c r="B27" s="36"/>
      <c r="C27" s="381"/>
      <c r="D27" s="382"/>
      <c r="E27" s="382"/>
      <c r="F27" s="382"/>
      <c r="G27" s="382"/>
      <c r="H27" s="382"/>
      <c r="I27" s="382"/>
      <c r="J27" s="382"/>
      <c r="K27" s="382"/>
      <c r="L27" s="382"/>
      <c r="M27" s="383"/>
      <c r="N27" s="33"/>
    </row>
    <row r="28" spans="2:14">
      <c r="B28" s="36"/>
      <c r="C28" s="381"/>
      <c r="D28" s="382"/>
      <c r="E28" s="382"/>
      <c r="F28" s="382"/>
      <c r="G28" s="382"/>
      <c r="H28" s="382"/>
      <c r="I28" s="382"/>
      <c r="J28" s="382"/>
      <c r="K28" s="382"/>
      <c r="L28" s="382"/>
      <c r="M28" s="383"/>
      <c r="N28" s="33"/>
    </row>
    <row r="29" spans="2:14">
      <c r="B29" s="36"/>
      <c r="C29" s="381"/>
      <c r="D29" s="382"/>
      <c r="E29" s="382"/>
      <c r="F29" s="382"/>
      <c r="G29" s="382"/>
      <c r="H29" s="382"/>
      <c r="I29" s="382"/>
      <c r="J29" s="382"/>
      <c r="K29" s="382"/>
      <c r="L29" s="382"/>
      <c r="M29" s="383"/>
      <c r="N29" s="33"/>
    </row>
    <row r="30" spans="2:14">
      <c r="B30" s="36"/>
      <c r="C30" s="381"/>
      <c r="D30" s="382"/>
      <c r="E30" s="382"/>
      <c r="F30" s="382"/>
      <c r="G30" s="382"/>
      <c r="H30" s="382"/>
      <c r="I30" s="382"/>
      <c r="J30" s="382"/>
      <c r="K30" s="382"/>
      <c r="L30" s="382"/>
      <c r="M30" s="383"/>
      <c r="N30" s="33"/>
    </row>
    <row r="31" spans="2:14">
      <c r="B31" s="36"/>
      <c r="C31" s="381"/>
      <c r="D31" s="382"/>
      <c r="E31" s="382"/>
      <c r="F31" s="382"/>
      <c r="G31" s="382"/>
      <c r="H31" s="382"/>
      <c r="I31" s="382"/>
      <c r="J31" s="382"/>
      <c r="K31" s="382"/>
      <c r="L31" s="382"/>
      <c r="M31" s="383"/>
      <c r="N31" s="33"/>
    </row>
    <row r="32" spans="2:14">
      <c r="B32" s="36"/>
      <c r="C32" s="381"/>
      <c r="D32" s="382"/>
      <c r="E32" s="382"/>
      <c r="F32" s="382"/>
      <c r="G32" s="382"/>
      <c r="H32" s="382"/>
      <c r="I32" s="382"/>
      <c r="J32" s="382"/>
      <c r="K32" s="382"/>
      <c r="L32" s="382"/>
      <c r="M32" s="383"/>
      <c r="N32" s="33"/>
    </row>
    <row r="33" spans="2:14">
      <c r="B33" s="36"/>
      <c r="C33" s="381"/>
      <c r="D33" s="382"/>
      <c r="E33" s="382"/>
      <c r="F33" s="382"/>
      <c r="G33" s="382"/>
      <c r="H33" s="382"/>
      <c r="I33" s="382"/>
      <c r="J33" s="382"/>
      <c r="K33" s="382"/>
      <c r="L33" s="382"/>
      <c r="M33" s="383"/>
      <c r="N33" s="33"/>
    </row>
    <row r="34" spans="2:14">
      <c r="B34" s="36"/>
      <c r="C34" s="381"/>
      <c r="D34" s="382"/>
      <c r="E34" s="382"/>
      <c r="F34" s="382"/>
      <c r="G34" s="382"/>
      <c r="H34" s="382"/>
      <c r="I34" s="382"/>
      <c r="J34" s="382"/>
      <c r="K34" s="382"/>
      <c r="L34" s="382"/>
      <c r="M34" s="383"/>
      <c r="N34" s="33"/>
    </row>
    <row r="35" spans="2:14">
      <c r="B35" s="36"/>
      <c r="C35" s="381"/>
      <c r="D35" s="382"/>
      <c r="E35" s="382"/>
      <c r="F35" s="382"/>
      <c r="G35" s="382"/>
      <c r="H35" s="382"/>
      <c r="I35" s="382"/>
      <c r="J35" s="382"/>
      <c r="K35" s="382"/>
      <c r="L35" s="382"/>
      <c r="M35" s="383"/>
      <c r="N35" s="33"/>
    </row>
    <row r="36" spans="2:14">
      <c r="B36" s="36"/>
      <c r="C36" s="381"/>
      <c r="D36" s="382"/>
      <c r="E36" s="382"/>
      <c r="F36" s="382"/>
      <c r="G36" s="382"/>
      <c r="H36" s="382"/>
      <c r="I36" s="382"/>
      <c r="J36" s="382"/>
      <c r="K36" s="382"/>
      <c r="L36" s="382"/>
      <c r="M36" s="383"/>
      <c r="N36" s="33"/>
    </row>
    <row r="37" spans="2:14">
      <c r="B37" s="36"/>
      <c r="C37" s="381"/>
      <c r="D37" s="382"/>
      <c r="E37" s="382"/>
      <c r="F37" s="382"/>
      <c r="G37" s="382"/>
      <c r="H37" s="382"/>
      <c r="I37" s="382"/>
      <c r="J37" s="382"/>
      <c r="K37" s="382"/>
      <c r="L37" s="382"/>
      <c r="M37" s="383"/>
      <c r="N37" s="33"/>
    </row>
    <row r="38" spans="2:14">
      <c r="B38" s="36"/>
      <c r="C38" s="384" t="s">
        <v>5</v>
      </c>
      <c r="D38" s="384"/>
      <c r="E38" s="384"/>
      <c r="F38" s="384"/>
      <c r="G38" s="384"/>
      <c r="H38" s="384"/>
      <c r="I38" s="384"/>
      <c r="J38" s="384"/>
      <c r="K38" s="384"/>
      <c r="L38" s="384"/>
      <c r="M38" s="384"/>
      <c r="N38" s="33"/>
    </row>
    <row r="39" spans="2:14">
      <c r="B39" s="36"/>
      <c r="C39" s="384"/>
      <c r="D39" s="384"/>
      <c r="E39" s="384"/>
      <c r="F39" s="384"/>
      <c r="G39" s="384"/>
      <c r="H39" s="384"/>
      <c r="I39" s="384"/>
      <c r="J39" s="384"/>
      <c r="K39" s="384"/>
      <c r="L39" s="384"/>
      <c r="M39" s="384"/>
      <c r="N39" s="33"/>
    </row>
    <row r="40" spans="2:14">
      <c r="B40" s="36"/>
      <c r="N40" s="33"/>
    </row>
    <row r="41" spans="2:14">
      <c r="B41" s="36"/>
      <c r="N41" s="33"/>
    </row>
    <row r="42" spans="2:14">
      <c r="B42" s="36"/>
      <c r="C42" s="286" t="s">
        <v>6</v>
      </c>
      <c r="N42" s="33"/>
    </row>
    <row r="43" spans="2:14">
      <c r="B43" s="36"/>
      <c r="N43" s="33"/>
    </row>
    <row r="44" spans="2:14" ht="30" customHeight="1">
      <c r="B44" s="36"/>
      <c r="C44" s="365" t="s">
        <v>7</v>
      </c>
      <c r="D44" s="366"/>
      <c r="E44" s="366"/>
      <c r="F44" s="366"/>
      <c r="G44" s="376" t="str">
        <f>IF('2. Contexto'!C14="","No registrado",'2. Contexto'!C14)</f>
        <v>[PROYECTO TIPO - RUEDA DE NEGOCIOS INTERNACIONALES
(Reemplazar esta celda con el nombre específico del proyecto)(Acción o propósito+ Beneficiarios o lugar + Cómo)]</v>
      </c>
      <c r="H44" s="368"/>
      <c r="I44" s="368"/>
      <c r="J44" s="368"/>
      <c r="K44" s="368"/>
      <c r="L44" s="368"/>
      <c r="M44" s="369"/>
      <c r="N44" s="33"/>
    </row>
    <row r="45" spans="2:14" ht="30" customHeight="1">
      <c r="B45" s="36"/>
      <c r="C45" s="365" t="s">
        <v>8</v>
      </c>
      <c r="D45" s="366"/>
      <c r="E45" s="366"/>
      <c r="F45" s="366"/>
      <c r="G45" s="376" t="s">
        <v>9</v>
      </c>
      <c r="H45" s="368"/>
      <c r="I45" s="368"/>
      <c r="J45" s="368"/>
      <c r="K45" s="368"/>
      <c r="L45" s="368"/>
      <c r="M45" s="369"/>
      <c r="N45" s="33"/>
    </row>
    <row r="46" spans="2:14" ht="30" customHeight="1">
      <c r="B46" s="36"/>
      <c r="C46" s="365" t="s">
        <v>10</v>
      </c>
      <c r="D46" s="366"/>
      <c r="E46" s="366"/>
      <c r="F46" s="366"/>
      <c r="G46" s="376" t="s">
        <v>11</v>
      </c>
      <c r="H46" s="368"/>
      <c r="I46" s="368"/>
      <c r="J46" s="368"/>
      <c r="K46" s="368"/>
      <c r="L46" s="368"/>
      <c r="M46" s="369"/>
      <c r="N46" s="33"/>
    </row>
    <row r="47" spans="2:14" ht="30" customHeight="1">
      <c r="B47" s="36"/>
      <c r="C47" s="373" t="s">
        <v>12</v>
      </c>
      <c r="D47" s="374"/>
      <c r="E47" s="374"/>
      <c r="F47" s="375"/>
      <c r="G47" s="376" t="str">
        <f>IF('1. Información'!C14="","No registrado",'1. Información'!C14)</f>
        <v>XXX</v>
      </c>
      <c r="H47" s="368"/>
      <c r="I47" s="368"/>
      <c r="J47" s="368"/>
      <c r="K47" s="368"/>
      <c r="L47" s="368"/>
      <c r="M47" s="369"/>
      <c r="N47" s="33"/>
    </row>
    <row r="48" spans="2:14" ht="30" customHeight="1">
      <c r="B48" s="36"/>
      <c r="C48" s="365" t="s">
        <v>13</v>
      </c>
      <c r="D48" s="366"/>
      <c r="E48" s="366"/>
      <c r="F48" s="366"/>
      <c r="G48" s="367" t="str">
        <f>Auxiliar!F11</f>
        <v>No registrado</v>
      </c>
      <c r="H48" s="368"/>
      <c r="I48" s="368"/>
      <c r="J48" s="368"/>
      <c r="K48" s="368"/>
      <c r="L48" s="368"/>
      <c r="M48" s="369"/>
      <c r="N48" s="33"/>
    </row>
    <row r="49" spans="2:14" ht="30" customHeight="1">
      <c r="B49" s="36"/>
      <c r="C49" s="365" t="s">
        <v>14</v>
      </c>
      <c r="D49" s="366"/>
      <c r="E49" s="366"/>
      <c r="F49" s="366"/>
      <c r="G49" s="367" t="str">
        <f>Auxiliar!G11</f>
        <v>No registrado</v>
      </c>
      <c r="H49" s="368"/>
      <c r="I49" s="368"/>
      <c r="J49" s="368"/>
      <c r="K49" s="368"/>
      <c r="L49" s="368"/>
      <c r="M49" s="369"/>
      <c r="N49" s="33"/>
    </row>
    <row r="50" spans="2:14" ht="30" customHeight="1">
      <c r="B50" s="36"/>
      <c r="C50" s="365" t="s">
        <v>15</v>
      </c>
      <c r="D50" s="366"/>
      <c r="E50" s="366"/>
      <c r="F50" s="377"/>
      <c r="G50" s="376" t="str">
        <f>Auxiliar!F10</f>
        <v>No registrado</v>
      </c>
      <c r="H50" s="368"/>
      <c r="I50" s="368"/>
      <c r="J50" s="368"/>
      <c r="K50" s="368"/>
      <c r="L50" s="368"/>
      <c r="M50" s="369"/>
      <c r="N50" s="33"/>
    </row>
    <row r="51" spans="2:14" ht="30" customHeight="1">
      <c r="B51" s="36"/>
      <c r="C51" s="365" t="s">
        <v>16</v>
      </c>
      <c r="D51" s="366"/>
      <c r="E51" s="366"/>
      <c r="F51" s="377"/>
      <c r="G51" s="386" t="str">
        <f>IFERROR(IF((G50/30)=0,"",G50/30),"No registrado")</f>
        <v>No registrado</v>
      </c>
      <c r="H51" s="387"/>
      <c r="I51" s="387"/>
      <c r="J51" s="387"/>
      <c r="K51" s="387"/>
      <c r="L51" s="387"/>
      <c r="M51" s="388"/>
      <c r="N51" s="33"/>
    </row>
    <row r="52" spans="2:14" ht="30" customHeight="1">
      <c r="B52" s="36"/>
      <c r="C52" s="365" t="s">
        <v>17</v>
      </c>
      <c r="D52" s="366"/>
      <c r="E52" s="366"/>
      <c r="F52" s="366"/>
      <c r="G52" s="370">
        <f>Auxiliar!B812</f>
        <v>7984126</v>
      </c>
      <c r="H52" s="371"/>
      <c r="I52" s="371"/>
      <c r="J52" s="371"/>
      <c r="K52" s="371"/>
      <c r="L52" s="371"/>
      <c r="M52" s="372"/>
      <c r="N52" s="33"/>
    </row>
    <row r="53" spans="2:14" ht="30" customHeight="1">
      <c r="B53" s="36"/>
      <c r="C53" s="365" t="s">
        <v>18</v>
      </c>
      <c r="D53" s="366"/>
      <c r="E53" s="366"/>
      <c r="F53" s="366"/>
      <c r="G53" s="385">
        <f>Auxiliar!C812</f>
        <v>7984126</v>
      </c>
      <c r="H53" s="371"/>
      <c r="I53" s="371"/>
      <c r="J53" s="371"/>
      <c r="K53" s="371"/>
      <c r="L53" s="371"/>
      <c r="M53" s="372"/>
      <c r="N53" s="33"/>
    </row>
    <row r="54" spans="2:14" ht="30" customHeight="1">
      <c r="B54" s="36"/>
      <c r="C54" s="365" t="s">
        <v>19</v>
      </c>
      <c r="D54" s="366"/>
      <c r="E54" s="366"/>
      <c r="F54" s="366"/>
      <c r="G54" s="385">
        <f>Auxiliar!D812</f>
        <v>0</v>
      </c>
      <c r="H54" s="371"/>
      <c r="I54" s="371"/>
      <c r="J54" s="371"/>
      <c r="K54" s="371"/>
      <c r="L54" s="371"/>
      <c r="M54" s="372"/>
      <c r="N54" s="33"/>
    </row>
    <row r="55" spans="2:14" ht="30" customHeight="1">
      <c r="B55" s="36"/>
      <c r="C55" s="365" t="s">
        <v>20</v>
      </c>
      <c r="D55" s="366"/>
      <c r="E55" s="366"/>
      <c r="F55" s="366"/>
      <c r="G55" s="385">
        <f>Auxiliar!E812</f>
        <v>0</v>
      </c>
      <c r="H55" s="371"/>
      <c r="I55" s="371"/>
      <c r="J55" s="371"/>
      <c r="K55" s="371"/>
      <c r="L55" s="371"/>
      <c r="M55" s="372"/>
      <c r="N55" s="33"/>
    </row>
    <row r="56" spans="2:14" ht="30" customHeight="1">
      <c r="B56" s="36"/>
      <c r="C56" s="35"/>
      <c r="D56" s="35"/>
      <c r="E56" s="35"/>
      <c r="F56" s="35"/>
      <c r="G56" s="34"/>
      <c r="H56" s="34"/>
      <c r="I56" s="34"/>
      <c r="J56" s="34"/>
      <c r="K56" s="34"/>
      <c r="L56" s="34"/>
      <c r="M56" s="34"/>
      <c r="N56" s="33"/>
    </row>
    <row r="57" spans="2:14">
      <c r="B57" s="32"/>
      <c r="C57" s="31"/>
      <c r="D57" s="31"/>
      <c r="E57" s="31"/>
      <c r="F57" s="31"/>
      <c r="G57" s="31"/>
      <c r="H57" s="31"/>
      <c r="I57" s="31"/>
      <c r="J57" s="31"/>
      <c r="K57" s="31"/>
      <c r="L57" s="31"/>
      <c r="M57" s="31"/>
      <c r="N57" s="30"/>
    </row>
    <row r="58" spans="2:14"/>
  </sheetData>
  <sheetProtection algorithmName="SHA-512" hashValue="KB2M2LJuhYKllsHW99aJjmgcniKJ+pVVdv7NljpVZ7Oinc8Qk758qw2gb6f03xeEwKuD14HgbcJskC5y9gllig==" saltValue="THL0yNBWUkg1AXGZzrWaVg==" spinCount="100000" sheet="1" objects="1" scenarios="1"/>
  <mergeCells count="29">
    <mergeCell ref="C55:F55"/>
    <mergeCell ref="G55:M55"/>
    <mergeCell ref="C50:F50"/>
    <mergeCell ref="C51:F51"/>
    <mergeCell ref="G50:M50"/>
    <mergeCell ref="G51:M51"/>
    <mergeCell ref="C53:F53"/>
    <mergeCell ref="G53:M53"/>
    <mergeCell ref="C23:M37"/>
    <mergeCell ref="C38:M39"/>
    <mergeCell ref="G46:M46"/>
    <mergeCell ref="C54:F54"/>
    <mergeCell ref="G54:M54"/>
    <mergeCell ref="C20:M20"/>
    <mergeCell ref="C12:M19"/>
    <mergeCell ref="C49:F49"/>
    <mergeCell ref="G49:M49"/>
    <mergeCell ref="C52:F52"/>
    <mergeCell ref="G52:M52"/>
    <mergeCell ref="C47:F47"/>
    <mergeCell ref="G47:M47"/>
    <mergeCell ref="G48:M48"/>
    <mergeCell ref="C48:F48"/>
    <mergeCell ref="G44:M44"/>
    <mergeCell ref="C44:F44"/>
    <mergeCell ref="C22:M22"/>
    <mergeCell ref="C45:F45"/>
    <mergeCell ref="G45:M45"/>
    <mergeCell ref="C46:F4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4DEA-413F-402B-A3C6-BC2A5E6A74A5}">
  <sheetPr codeName="Hoja15" filterMode="1">
    <tabColor theme="4" tint="0.79998168889431442"/>
  </sheetPr>
  <dimension ref="A1:F5345"/>
  <sheetViews>
    <sheetView zoomScale="80" zoomScaleNormal="80" workbookViewId="0">
      <selection activeCell="E4" sqref="E4"/>
    </sheetView>
  </sheetViews>
  <sheetFormatPr defaultColWidth="0" defaultRowHeight="14.45"/>
  <cols>
    <col min="1" max="1" width="62.5703125" customWidth="1"/>
    <col min="2" max="2" width="12.7109375" customWidth="1"/>
    <col min="3" max="3" width="26.85546875" customWidth="1"/>
    <col min="4" max="4" width="43.7109375" customWidth="1"/>
    <col min="5" max="5" width="75.42578125" customWidth="1"/>
    <col min="6" max="6" width="0" hidden="1" customWidth="1"/>
    <col min="7" max="16384" width="10.85546875" hidden="1"/>
  </cols>
  <sheetData>
    <row r="1" spans="1:5">
      <c r="A1" s="163"/>
      <c r="B1" s="163"/>
      <c r="C1" s="163"/>
      <c r="D1" s="163"/>
      <c r="E1" s="163"/>
    </row>
    <row r="2" spans="1:5">
      <c r="A2" s="163"/>
      <c r="B2" s="163"/>
      <c r="C2" s="163"/>
      <c r="D2" s="163"/>
      <c r="E2" s="163"/>
    </row>
    <row r="3" spans="1:5">
      <c r="A3" s="163"/>
      <c r="B3" s="163"/>
      <c r="C3" s="163"/>
      <c r="D3" s="163"/>
      <c r="E3" s="163"/>
    </row>
    <row r="4" spans="1:5">
      <c r="A4" s="163"/>
      <c r="B4" s="163"/>
      <c r="C4" s="163"/>
      <c r="D4" s="163"/>
      <c r="E4" s="163"/>
    </row>
    <row r="5" spans="1:5">
      <c r="A5" s="163"/>
      <c r="B5" s="163"/>
      <c r="C5" s="163"/>
      <c r="D5" s="163"/>
      <c r="E5" s="163"/>
    </row>
    <row r="6" spans="1:5" ht="28.9" customHeight="1">
      <c r="A6" s="319" t="s">
        <v>3805</v>
      </c>
      <c r="B6" s="319" t="s">
        <v>3806</v>
      </c>
      <c r="C6" s="319" t="s">
        <v>3807</v>
      </c>
      <c r="D6" s="319" t="s">
        <v>3779</v>
      </c>
      <c r="E6" s="319" t="s">
        <v>3780</v>
      </c>
    </row>
    <row r="7" spans="1:5" hidden="1">
      <c r="A7" s="150" t="s">
        <v>3042</v>
      </c>
      <c r="B7" t="s">
        <v>3808</v>
      </c>
      <c r="C7" t="s">
        <v>1973</v>
      </c>
      <c r="D7" t="s">
        <v>2066</v>
      </c>
      <c r="E7" t="s">
        <v>2943</v>
      </c>
    </row>
    <row r="8" spans="1:5" hidden="1">
      <c r="A8" s="150" t="s">
        <v>3042</v>
      </c>
      <c r="B8" t="s">
        <v>3808</v>
      </c>
      <c r="C8" t="s">
        <v>1973</v>
      </c>
      <c r="D8" t="s">
        <v>2066</v>
      </c>
      <c r="E8" t="s">
        <v>1643</v>
      </c>
    </row>
    <row r="9" spans="1:5" hidden="1">
      <c r="A9" s="150" t="s">
        <v>3042</v>
      </c>
      <c r="B9" t="s">
        <v>3808</v>
      </c>
      <c r="C9" t="s">
        <v>1973</v>
      </c>
      <c r="D9" t="s">
        <v>3809</v>
      </c>
      <c r="E9" t="s">
        <v>1643</v>
      </c>
    </row>
    <row r="10" spans="1:5" hidden="1">
      <c r="A10" s="150" t="s">
        <v>3042</v>
      </c>
      <c r="B10" t="s">
        <v>3808</v>
      </c>
      <c r="C10" t="s">
        <v>1973</v>
      </c>
      <c r="D10" t="s">
        <v>3810</v>
      </c>
      <c r="E10" t="s">
        <v>2891</v>
      </c>
    </row>
    <row r="11" spans="1:5" hidden="1">
      <c r="A11" s="150" t="s">
        <v>3042</v>
      </c>
      <c r="B11" t="s">
        <v>3808</v>
      </c>
      <c r="C11" t="s">
        <v>1973</v>
      </c>
      <c r="D11" t="s">
        <v>3810</v>
      </c>
      <c r="E11" t="s">
        <v>1643</v>
      </c>
    </row>
    <row r="12" spans="1:5" hidden="1">
      <c r="A12" s="150" t="s">
        <v>3042</v>
      </c>
      <c r="B12" t="s">
        <v>3808</v>
      </c>
      <c r="C12" t="s">
        <v>1974</v>
      </c>
      <c r="D12" t="s">
        <v>2146</v>
      </c>
      <c r="E12" t="s">
        <v>2808</v>
      </c>
    </row>
    <row r="13" spans="1:5" hidden="1">
      <c r="A13" s="150" t="s">
        <v>3042</v>
      </c>
      <c r="B13" t="s">
        <v>3808</v>
      </c>
      <c r="C13" t="s">
        <v>1974</v>
      </c>
      <c r="D13" t="s">
        <v>2146</v>
      </c>
      <c r="E13" t="s">
        <v>2854</v>
      </c>
    </row>
    <row r="14" spans="1:5" hidden="1">
      <c r="A14" s="150" t="s">
        <v>3042</v>
      </c>
      <c r="B14" t="s">
        <v>3808</v>
      </c>
      <c r="C14" t="s">
        <v>1974</v>
      </c>
      <c r="D14" t="s">
        <v>2146</v>
      </c>
      <c r="E14" t="s">
        <v>2876</v>
      </c>
    </row>
    <row r="15" spans="1:5" hidden="1">
      <c r="A15" s="150" t="s">
        <v>3042</v>
      </c>
      <c r="B15" t="s">
        <v>3808</v>
      </c>
      <c r="C15" t="s">
        <v>1974</v>
      </c>
      <c r="D15" t="s">
        <v>2146</v>
      </c>
      <c r="E15" t="s">
        <v>2893</v>
      </c>
    </row>
    <row r="16" spans="1:5" hidden="1">
      <c r="A16" s="150" t="s">
        <v>3042</v>
      </c>
      <c r="B16" t="s">
        <v>3808</v>
      </c>
      <c r="C16" t="s">
        <v>1974</v>
      </c>
      <c r="D16" t="s">
        <v>2146</v>
      </c>
      <c r="E16" t="s">
        <v>2903</v>
      </c>
    </row>
    <row r="17" spans="1:5" hidden="1">
      <c r="A17" s="150" t="s">
        <v>3042</v>
      </c>
      <c r="B17" t="s">
        <v>3808</v>
      </c>
      <c r="C17" t="s">
        <v>1974</v>
      </c>
      <c r="D17" t="s">
        <v>2146</v>
      </c>
      <c r="E17" t="s">
        <v>2913</v>
      </c>
    </row>
    <row r="18" spans="1:5" hidden="1">
      <c r="A18" s="150" t="s">
        <v>3042</v>
      </c>
      <c r="B18" t="s">
        <v>3808</v>
      </c>
      <c r="C18" t="s">
        <v>1974</v>
      </c>
      <c r="D18" t="s">
        <v>3811</v>
      </c>
      <c r="E18" t="s">
        <v>2809</v>
      </c>
    </row>
    <row r="19" spans="1:5" hidden="1">
      <c r="A19" s="150" t="s">
        <v>3042</v>
      </c>
      <c r="B19" t="s">
        <v>3808</v>
      </c>
      <c r="C19" t="s">
        <v>1974</v>
      </c>
      <c r="D19" t="s">
        <v>3811</v>
      </c>
      <c r="E19" t="s">
        <v>2855</v>
      </c>
    </row>
    <row r="20" spans="1:5" hidden="1">
      <c r="A20" s="150" t="s">
        <v>3042</v>
      </c>
      <c r="B20" t="s">
        <v>3808</v>
      </c>
      <c r="C20" t="s">
        <v>1974</v>
      </c>
      <c r="D20" t="s">
        <v>3811</v>
      </c>
      <c r="E20" t="s">
        <v>1643</v>
      </c>
    </row>
    <row r="21" spans="1:5" hidden="1">
      <c r="A21" s="150" t="s">
        <v>3042</v>
      </c>
      <c r="B21" t="s">
        <v>3808</v>
      </c>
      <c r="C21" t="s">
        <v>1974</v>
      </c>
      <c r="D21" t="s">
        <v>3812</v>
      </c>
      <c r="E21" t="s">
        <v>2810</v>
      </c>
    </row>
    <row r="22" spans="1:5" hidden="1">
      <c r="A22" s="150" t="s">
        <v>3042</v>
      </c>
      <c r="B22" t="s">
        <v>3808</v>
      </c>
      <c r="C22" t="s">
        <v>1974</v>
      </c>
      <c r="D22" t="s">
        <v>3812</v>
      </c>
      <c r="E22" t="s">
        <v>1643</v>
      </c>
    </row>
    <row r="23" spans="1:5" hidden="1">
      <c r="A23" s="150" t="s">
        <v>3042</v>
      </c>
      <c r="B23" t="s">
        <v>3808</v>
      </c>
      <c r="C23" t="s">
        <v>1974</v>
      </c>
      <c r="D23" t="s">
        <v>3812</v>
      </c>
      <c r="E23" t="s">
        <v>2856</v>
      </c>
    </row>
    <row r="24" spans="1:5" ht="16.899999999999999" hidden="1" customHeight="1">
      <c r="A24" s="150" t="s">
        <v>3042</v>
      </c>
      <c r="B24" t="s">
        <v>3808</v>
      </c>
      <c r="C24" t="s">
        <v>1974</v>
      </c>
      <c r="D24" t="s">
        <v>3813</v>
      </c>
      <c r="E24" t="s">
        <v>2811</v>
      </c>
    </row>
    <row r="25" spans="1:5" hidden="1">
      <c r="A25" s="150" t="s">
        <v>3042</v>
      </c>
      <c r="B25" t="s">
        <v>3808</v>
      </c>
      <c r="C25" t="s">
        <v>1974</v>
      </c>
      <c r="D25" t="s">
        <v>3813</v>
      </c>
      <c r="E25" t="s">
        <v>2857</v>
      </c>
    </row>
    <row r="26" spans="1:5" hidden="1">
      <c r="A26" s="150" t="s">
        <v>3042</v>
      </c>
      <c r="B26" t="s">
        <v>3808</v>
      </c>
      <c r="C26" t="s">
        <v>1974</v>
      </c>
      <c r="D26" t="s">
        <v>3813</v>
      </c>
      <c r="E26" t="s">
        <v>1643</v>
      </c>
    </row>
    <row r="27" spans="1:5" hidden="1">
      <c r="A27" s="150" t="s">
        <v>3042</v>
      </c>
      <c r="B27" t="s">
        <v>3808</v>
      </c>
      <c r="C27" t="s">
        <v>1974</v>
      </c>
      <c r="D27" t="s">
        <v>3813</v>
      </c>
      <c r="E27" t="s">
        <v>2877</v>
      </c>
    </row>
    <row r="28" spans="1:5" hidden="1">
      <c r="A28" s="150" t="s">
        <v>3042</v>
      </c>
      <c r="B28" t="s">
        <v>3808</v>
      </c>
      <c r="C28" t="s">
        <v>1974</v>
      </c>
      <c r="D28" t="s">
        <v>3814</v>
      </c>
      <c r="E28" t="s">
        <v>2813</v>
      </c>
    </row>
    <row r="29" spans="1:5" hidden="1">
      <c r="A29" s="150" t="s">
        <v>3042</v>
      </c>
      <c r="B29" t="s">
        <v>3808</v>
      </c>
      <c r="C29" t="s">
        <v>1974</v>
      </c>
      <c r="D29" t="s">
        <v>3814</v>
      </c>
      <c r="E29" t="s">
        <v>2858</v>
      </c>
    </row>
    <row r="30" spans="1:5" hidden="1">
      <c r="A30" s="150" t="s">
        <v>3042</v>
      </c>
      <c r="B30" t="s">
        <v>3808</v>
      </c>
      <c r="C30" t="s">
        <v>1974</v>
      </c>
      <c r="D30" t="s">
        <v>3814</v>
      </c>
      <c r="E30" t="s">
        <v>2878</v>
      </c>
    </row>
    <row r="31" spans="1:5" hidden="1">
      <c r="A31" s="150" t="s">
        <v>3042</v>
      </c>
      <c r="B31" t="s">
        <v>3808</v>
      </c>
      <c r="C31" t="s">
        <v>1974</v>
      </c>
      <c r="D31" t="s">
        <v>3814</v>
      </c>
      <c r="E31" t="s">
        <v>1643</v>
      </c>
    </row>
    <row r="32" spans="1:5" hidden="1">
      <c r="A32" s="150" t="s">
        <v>3042</v>
      </c>
      <c r="B32" t="s">
        <v>3808</v>
      </c>
      <c r="C32" t="s">
        <v>1974</v>
      </c>
      <c r="D32" t="s">
        <v>3814</v>
      </c>
      <c r="E32" t="s">
        <v>2894</v>
      </c>
    </row>
    <row r="33" spans="1:5" hidden="1">
      <c r="A33" s="150" t="s">
        <v>3042</v>
      </c>
      <c r="B33" t="s">
        <v>3808</v>
      </c>
      <c r="C33" t="s">
        <v>1974</v>
      </c>
      <c r="D33" t="s">
        <v>3814</v>
      </c>
      <c r="E33" t="s">
        <v>2904</v>
      </c>
    </row>
    <row r="34" spans="1:5" hidden="1">
      <c r="A34" s="150" t="s">
        <v>3042</v>
      </c>
      <c r="B34" t="s">
        <v>3808</v>
      </c>
      <c r="C34" t="s">
        <v>1974</v>
      </c>
      <c r="D34" t="s">
        <v>3815</v>
      </c>
      <c r="E34" t="s">
        <v>2814</v>
      </c>
    </row>
    <row r="35" spans="1:5" hidden="1">
      <c r="A35" s="150" t="s">
        <v>3042</v>
      </c>
      <c r="B35" t="s">
        <v>3808</v>
      </c>
      <c r="C35" t="s">
        <v>1974</v>
      </c>
      <c r="D35" t="s">
        <v>3815</v>
      </c>
      <c r="E35" t="s">
        <v>2859</v>
      </c>
    </row>
    <row r="36" spans="1:5" hidden="1">
      <c r="A36" s="150" t="s">
        <v>3042</v>
      </c>
      <c r="B36" t="s">
        <v>3808</v>
      </c>
      <c r="C36" t="s">
        <v>1974</v>
      </c>
      <c r="D36" t="s">
        <v>3815</v>
      </c>
      <c r="E36" t="s">
        <v>1643</v>
      </c>
    </row>
    <row r="37" spans="1:5" hidden="1">
      <c r="A37" s="150" t="s">
        <v>3042</v>
      </c>
      <c r="B37" t="s">
        <v>3808</v>
      </c>
      <c r="C37" t="s">
        <v>1974</v>
      </c>
      <c r="D37" t="s">
        <v>3815</v>
      </c>
      <c r="E37" t="s">
        <v>2879</v>
      </c>
    </row>
    <row r="38" spans="1:5" hidden="1">
      <c r="A38" s="150" t="s">
        <v>3042</v>
      </c>
      <c r="B38" t="s">
        <v>3808</v>
      </c>
      <c r="C38" t="s">
        <v>1974</v>
      </c>
      <c r="D38" t="s">
        <v>3816</v>
      </c>
      <c r="E38" t="s">
        <v>2815</v>
      </c>
    </row>
    <row r="39" spans="1:5" hidden="1">
      <c r="A39" s="150" t="s">
        <v>3042</v>
      </c>
      <c r="B39" t="s">
        <v>3808</v>
      </c>
      <c r="C39" t="s">
        <v>1974</v>
      </c>
      <c r="D39" t="s">
        <v>3816</v>
      </c>
      <c r="E39" t="s">
        <v>1643</v>
      </c>
    </row>
    <row r="40" spans="1:5" hidden="1">
      <c r="A40" s="150" t="s">
        <v>3042</v>
      </c>
      <c r="B40" t="s">
        <v>3808</v>
      </c>
      <c r="C40" t="s">
        <v>1974</v>
      </c>
      <c r="D40" t="s">
        <v>2156</v>
      </c>
      <c r="E40" t="s">
        <v>2816</v>
      </c>
    </row>
    <row r="41" spans="1:5" hidden="1">
      <c r="A41" s="150" t="s">
        <v>3042</v>
      </c>
      <c r="B41" t="s">
        <v>3808</v>
      </c>
      <c r="C41" t="s">
        <v>1974</v>
      </c>
      <c r="D41" t="s">
        <v>1973</v>
      </c>
      <c r="E41" t="s">
        <v>1643</v>
      </c>
    </row>
    <row r="42" spans="1:5" hidden="1">
      <c r="A42" s="150" t="s">
        <v>3042</v>
      </c>
      <c r="B42" t="s">
        <v>3808</v>
      </c>
      <c r="C42" t="s">
        <v>1974</v>
      </c>
      <c r="D42" t="s">
        <v>1973</v>
      </c>
      <c r="E42" t="s">
        <v>2817</v>
      </c>
    </row>
    <row r="43" spans="1:5" hidden="1">
      <c r="A43" s="150" t="s">
        <v>3042</v>
      </c>
      <c r="B43" t="s">
        <v>3808</v>
      </c>
      <c r="C43" t="s">
        <v>1974</v>
      </c>
      <c r="D43" t="s">
        <v>1973</v>
      </c>
      <c r="E43" t="s">
        <v>2860</v>
      </c>
    </row>
    <row r="44" spans="1:5" hidden="1">
      <c r="A44" s="150" t="s">
        <v>3042</v>
      </c>
      <c r="B44" t="s">
        <v>3808</v>
      </c>
      <c r="C44" t="s">
        <v>1974</v>
      </c>
      <c r="D44" t="s">
        <v>1973</v>
      </c>
      <c r="E44" t="s">
        <v>2880</v>
      </c>
    </row>
    <row r="45" spans="1:5" hidden="1">
      <c r="A45" s="150" t="s">
        <v>3042</v>
      </c>
      <c r="B45" t="s">
        <v>3808</v>
      </c>
      <c r="C45" t="s">
        <v>1974</v>
      </c>
      <c r="D45" t="s">
        <v>3817</v>
      </c>
      <c r="E45" t="s">
        <v>1643</v>
      </c>
    </row>
    <row r="46" spans="1:5" hidden="1">
      <c r="A46" s="150" t="s">
        <v>3042</v>
      </c>
      <c r="B46" t="s">
        <v>3808</v>
      </c>
      <c r="C46" t="s">
        <v>1974</v>
      </c>
      <c r="D46" t="s">
        <v>3817</v>
      </c>
      <c r="E46" t="s">
        <v>2818</v>
      </c>
    </row>
    <row r="47" spans="1:5" hidden="1">
      <c r="A47" s="150" t="s">
        <v>3042</v>
      </c>
      <c r="B47" t="s">
        <v>3808</v>
      </c>
      <c r="C47" t="s">
        <v>1974</v>
      </c>
      <c r="D47" t="s">
        <v>3818</v>
      </c>
      <c r="E47" t="s">
        <v>1643</v>
      </c>
    </row>
    <row r="48" spans="1:5" hidden="1">
      <c r="A48" s="150" t="s">
        <v>3042</v>
      </c>
      <c r="B48" t="s">
        <v>3808</v>
      </c>
      <c r="C48" t="s">
        <v>1974</v>
      </c>
      <c r="D48" t="s">
        <v>3818</v>
      </c>
      <c r="E48" t="s">
        <v>2819</v>
      </c>
    </row>
    <row r="49" spans="1:5" hidden="1">
      <c r="A49" s="150" t="s">
        <v>3042</v>
      </c>
      <c r="B49" t="s">
        <v>3808</v>
      </c>
      <c r="C49" t="s">
        <v>1974</v>
      </c>
      <c r="D49" t="s">
        <v>2161</v>
      </c>
      <c r="E49" t="s">
        <v>2820</v>
      </c>
    </row>
    <row r="50" spans="1:5" hidden="1">
      <c r="A50" s="150" t="s">
        <v>3042</v>
      </c>
      <c r="B50" t="s">
        <v>3808</v>
      </c>
      <c r="C50" t="s">
        <v>1974</v>
      </c>
      <c r="D50" t="s">
        <v>2161</v>
      </c>
      <c r="E50" t="s">
        <v>1643</v>
      </c>
    </row>
    <row r="51" spans="1:5" hidden="1">
      <c r="A51" s="150" t="s">
        <v>3042</v>
      </c>
      <c r="B51" t="s">
        <v>3808</v>
      </c>
      <c r="C51" t="s">
        <v>1974</v>
      </c>
      <c r="D51" t="s">
        <v>3819</v>
      </c>
      <c r="E51" t="s">
        <v>1643</v>
      </c>
    </row>
    <row r="52" spans="1:5" hidden="1">
      <c r="A52" s="150" t="s">
        <v>3042</v>
      </c>
      <c r="B52" t="s">
        <v>3808</v>
      </c>
      <c r="C52" t="s">
        <v>1974</v>
      </c>
      <c r="D52" t="s">
        <v>3819</v>
      </c>
      <c r="E52" t="s">
        <v>3819</v>
      </c>
    </row>
    <row r="53" spans="1:5" hidden="1">
      <c r="A53" s="150" t="s">
        <v>3042</v>
      </c>
      <c r="B53" t="s">
        <v>3808</v>
      </c>
      <c r="C53" t="s">
        <v>1974</v>
      </c>
      <c r="D53" t="s">
        <v>3820</v>
      </c>
      <c r="E53" t="s">
        <v>1643</v>
      </c>
    </row>
    <row r="54" spans="1:5" hidden="1">
      <c r="A54" s="150" t="s">
        <v>3042</v>
      </c>
      <c r="B54" t="s">
        <v>3808</v>
      </c>
      <c r="C54" t="s">
        <v>1974</v>
      </c>
      <c r="D54" t="s">
        <v>3820</v>
      </c>
      <c r="E54" t="s">
        <v>2822</v>
      </c>
    </row>
    <row r="55" spans="1:5" hidden="1">
      <c r="A55" s="150" t="s">
        <v>3042</v>
      </c>
      <c r="B55" t="s">
        <v>3808</v>
      </c>
      <c r="C55" t="s">
        <v>1974</v>
      </c>
      <c r="D55" t="s">
        <v>3820</v>
      </c>
      <c r="E55" t="s">
        <v>2861</v>
      </c>
    </row>
    <row r="56" spans="1:5" hidden="1">
      <c r="A56" s="150" t="s">
        <v>3042</v>
      </c>
      <c r="B56" t="s">
        <v>3808</v>
      </c>
      <c r="C56" t="s">
        <v>1974</v>
      </c>
      <c r="D56" t="s">
        <v>3820</v>
      </c>
      <c r="E56" t="s">
        <v>2818</v>
      </c>
    </row>
    <row r="57" spans="1:5" hidden="1">
      <c r="A57" s="150" t="s">
        <v>3042</v>
      </c>
      <c r="B57" t="s">
        <v>3808</v>
      </c>
      <c r="C57" t="s">
        <v>1974</v>
      </c>
      <c r="D57" t="s">
        <v>3821</v>
      </c>
      <c r="E57" t="s">
        <v>1643</v>
      </c>
    </row>
    <row r="58" spans="1:5" hidden="1">
      <c r="A58" s="150" t="s">
        <v>3042</v>
      </c>
      <c r="B58" t="s">
        <v>3808</v>
      </c>
      <c r="C58" t="s">
        <v>1974</v>
      </c>
      <c r="D58" t="s">
        <v>3821</v>
      </c>
      <c r="E58" t="s">
        <v>2823</v>
      </c>
    </row>
    <row r="59" spans="1:5" hidden="1">
      <c r="A59" s="150" t="s">
        <v>3042</v>
      </c>
      <c r="B59" t="s">
        <v>3808</v>
      </c>
      <c r="C59" t="s">
        <v>1974</v>
      </c>
      <c r="D59" t="s">
        <v>3822</v>
      </c>
      <c r="E59" t="s">
        <v>1643</v>
      </c>
    </row>
    <row r="60" spans="1:5" hidden="1">
      <c r="A60" s="150" t="s">
        <v>3042</v>
      </c>
      <c r="B60" t="s">
        <v>3808</v>
      </c>
      <c r="C60" t="s">
        <v>1974</v>
      </c>
      <c r="D60" t="s">
        <v>3822</v>
      </c>
      <c r="E60" t="s">
        <v>2824</v>
      </c>
    </row>
    <row r="61" spans="1:5" hidden="1">
      <c r="A61" s="150" t="s">
        <v>3042</v>
      </c>
      <c r="B61" t="s">
        <v>3808</v>
      </c>
      <c r="C61" t="s">
        <v>1974</v>
      </c>
      <c r="D61" t="s">
        <v>3823</v>
      </c>
      <c r="E61" t="s">
        <v>2825</v>
      </c>
    </row>
    <row r="62" spans="1:5" hidden="1">
      <c r="A62" s="150" t="s">
        <v>3042</v>
      </c>
      <c r="B62" t="s">
        <v>3808</v>
      </c>
      <c r="C62" t="s">
        <v>1974</v>
      </c>
      <c r="D62" t="s">
        <v>2166</v>
      </c>
      <c r="E62" t="s">
        <v>1643</v>
      </c>
    </row>
    <row r="63" spans="1:5" hidden="1">
      <c r="A63" s="150" t="s">
        <v>3042</v>
      </c>
      <c r="B63" t="s">
        <v>3808</v>
      </c>
      <c r="C63" t="s">
        <v>1974</v>
      </c>
      <c r="D63" t="s">
        <v>2166</v>
      </c>
      <c r="E63" t="s">
        <v>2826</v>
      </c>
    </row>
    <row r="64" spans="1:5" hidden="1">
      <c r="A64" s="150" t="s">
        <v>3042</v>
      </c>
      <c r="B64" t="s">
        <v>3808</v>
      </c>
      <c r="C64" t="s">
        <v>1975</v>
      </c>
      <c r="D64" t="s">
        <v>3824</v>
      </c>
      <c r="E64" t="s">
        <v>2827</v>
      </c>
    </row>
    <row r="65" spans="1:5" hidden="1">
      <c r="A65" s="150" t="s">
        <v>3042</v>
      </c>
      <c r="B65" t="s">
        <v>3808</v>
      </c>
      <c r="C65" t="s">
        <v>1975</v>
      </c>
      <c r="D65" t="s">
        <v>3824</v>
      </c>
      <c r="E65" t="s">
        <v>2862</v>
      </c>
    </row>
    <row r="66" spans="1:5" hidden="1">
      <c r="A66" s="150" t="s">
        <v>3042</v>
      </c>
      <c r="B66" t="s">
        <v>3808</v>
      </c>
      <c r="C66" t="s">
        <v>1975</v>
      </c>
      <c r="D66" t="s">
        <v>3824</v>
      </c>
      <c r="E66" t="s">
        <v>2882</v>
      </c>
    </row>
    <row r="67" spans="1:5" hidden="1">
      <c r="A67" s="150" t="s">
        <v>3042</v>
      </c>
      <c r="B67" t="s">
        <v>3808</v>
      </c>
      <c r="C67" t="s">
        <v>1975</v>
      </c>
      <c r="D67" t="s">
        <v>3824</v>
      </c>
      <c r="E67" t="s">
        <v>2895</v>
      </c>
    </row>
    <row r="68" spans="1:5" hidden="1">
      <c r="A68" s="150" t="s">
        <v>3042</v>
      </c>
      <c r="B68" t="s">
        <v>3808</v>
      </c>
      <c r="C68" t="s">
        <v>1975</v>
      </c>
      <c r="D68" t="s">
        <v>3824</v>
      </c>
      <c r="E68" t="s">
        <v>2905</v>
      </c>
    </row>
    <row r="69" spans="1:5" hidden="1">
      <c r="A69" s="150" t="s">
        <v>3042</v>
      </c>
      <c r="B69" t="s">
        <v>3808</v>
      </c>
      <c r="C69" t="s">
        <v>1975</v>
      </c>
      <c r="D69" t="s">
        <v>3824</v>
      </c>
      <c r="E69" t="s">
        <v>2914</v>
      </c>
    </row>
    <row r="70" spans="1:5" hidden="1">
      <c r="A70" s="150" t="s">
        <v>3042</v>
      </c>
      <c r="B70" t="s">
        <v>3808</v>
      </c>
      <c r="C70" t="s">
        <v>1975</v>
      </c>
      <c r="D70" t="s">
        <v>3824</v>
      </c>
      <c r="E70" t="s">
        <v>2919</v>
      </c>
    </row>
    <row r="71" spans="1:5" hidden="1">
      <c r="A71" s="150" t="s">
        <v>3042</v>
      </c>
      <c r="B71" t="s">
        <v>3808</v>
      </c>
      <c r="C71" t="s">
        <v>1975</v>
      </c>
      <c r="D71" t="s">
        <v>3824</v>
      </c>
      <c r="E71" t="s">
        <v>1980</v>
      </c>
    </row>
    <row r="72" spans="1:5" hidden="1">
      <c r="A72" s="150" t="s">
        <v>3042</v>
      </c>
      <c r="B72" t="s">
        <v>3808</v>
      </c>
      <c r="C72" t="s">
        <v>1975</v>
      </c>
      <c r="D72" t="s">
        <v>3825</v>
      </c>
      <c r="E72" t="s">
        <v>2828</v>
      </c>
    </row>
    <row r="73" spans="1:5" hidden="1">
      <c r="A73" s="150" t="s">
        <v>3042</v>
      </c>
      <c r="B73" t="s">
        <v>3808</v>
      </c>
      <c r="C73" t="s">
        <v>1975</v>
      </c>
      <c r="D73" t="s">
        <v>3825</v>
      </c>
      <c r="E73" t="s">
        <v>2863</v>
      </c>
    </row>
    <row r="74" spans="1:5" hidden="1">
      <c r="A74" s="150" t="s">
        <v>3042</v>
      </c>
      <c r="B74" t="s">
        <v>3808</v>
      </c>
      <c r="C74" t="s">
        <v>1975</v>
      </c>
      <c r="D74" t="s">
        <v>3825</v>
      </c>
      <c r="E74" t="s">
        <v>1643</v>
      </c>
    </row>
    <row r="75" spans="1:5" hidden="1">
      <c r="A75" s="150" t="s">
        <v>3042</v>
      </c>
      <c r="B75" t="s">
        <v>3808</v>
      </c>
      <c r="C75" t="s">
        <v>1975</v>
      </c>
      <c r="D75" t="s">
        <v>3826</v>
      </c>
      <c r="E75" t="s">
        <v>1643</v>
      </c>
    </row>
    <row r="76" spans="1:5" hidden="1">
      <c r="A76" s="150" t="s">
        <v>3042</v>
      </c>
      <c r="B76" t="s">
        <v>3808</v>
      </c>
      <c r="C76" t="s">
        <v>1975</v>
      </c>
      <c r="D76" t="s">
        <v>3826</v>
      </c>
      <c r="E76" t="s">
        <v>2829</v>
      </c>
    </row>
    <row r="77" spans="1:5" hidden="1">
      <c r="A77" s="150" t="s">
        <v>3042</v>
      </c>
      <c r="B77" t="s">
        <v>3808</v>
      </c>
      <c r="C77" t="s">
        <v>1975</v>
      </c>
      <c r="D77" t="s">
        <v>3825</v>
      </c>
      <c r="E77" t="s">
        <v>2883</v>
      </c>
    </row>
    <row r="78" spans="1:5" hidden="1">
      <c r="A78" s="150" t="s">
        <v>3042</v>
      </c>
      <c r="B78" t="s">
        <v>3808</v>
      </c>
      <c r="C78" t="s">
        <v>3827</v>
      </c>
      <c r="D78" t="s">
        <v>3828</v>
      </c>
      <c r="E78" t="s">
        <v>2836</v>
      </c>
    </row>
    <row r="79" spans="1:5" hidden="1">
      <c r="A79" s="150" t="s">
        <v>3042</v>
      </c>
      <c r="B79" t="s">
        <v>3808</v>
      </c>
      <c r="C79" t="s">
        <v>3827</v>
      </c>
      <c r="D79" t="s">
        <v>3828</v>
      </c>
      <c r="E79" t="s">
        <v>2869</v>
      </c>
    </row>
    <row r="80" spans="1:5" hidden="1">
      <c r="A80" s="150" t="s">
        <v>3042</v>
      </c>
      <c r="B80" t="s">
        <v>3808</v>
      </c>
      <c r="C80" t="s">
        <v>3827</v>
      </c>
      <c r="D80" t="s">
        <v>3828</v>
      </c>
      <c r="E80" t="s">
        <v>2887</v>
      </c>
    </row>
    <row r="81" spans="1:5" hidden="1">
      <c r="A81" s="150" t="s">
        <v>3042</v>
      </c>
      <c r="B81" t="s">
        <v>3808</v>
      </c>
      <c r="C81" t="s">
        <v>3827</v>
      </c>
      <c r="D81" t="s">
        <v>3828</v>
      </c>
      <c r="E81" t="s">
        <v>2898</v>
      </c>
    </row>
    <row r="82" spans="1:5" hidden="1">
      <c r="A82" s="150" t="s">
        <v>3042</v>
      </c>
      <c r="B82" t="s">
        <v>3808</v>
      </c>
      <c r="C82" t="s">
        <v>3827</v>
      </c>
      <c r="D82" t="s">
        <v>3828</v>
      </c>
      <c r="E82" t="s">
        <v>2908</v>
      </c>
    </row>
    <row r="83" spans="1:5" hidden="1">
      <c r="A83" s="150" t="s">
        <v>3042</v>
      </c>
      <c r="B83" t="s">
        <v>3808</v>
      </c>
      <c r="C83" t="s">
        <v>3827</v>
      </c>
      <c r="D83" t="s">
        <v>3828</v>
      </c>
      <c r="E83" t="s">
        <v>2915</v>
      </c>
    </row>
    <row r="84" spans="1:5" hidden="1">
      <c r="A84" s="150" t="s">
        <v>3042</v>
      </c>
      <c r="B84" t="s">
        <v>3808</v>
      </c>
      <c r="C84" t="s">
        <v>3827</v>
      </c>
      <c r="D84" t="s">
        <v>3828</v>
      </c>
      <c r="E84" t="s">
        <v>2920</v>
      </c>
    </row>
    <row r="85" spans="1:5" hidden="1">
      <c r="A85" s="150" t="s">
        <v>3042</v>
      </c>
      <c r="B85" t="s">
        <v>3808</v>
      </c>
      <c r="C85" t="s">
        <v>3827</v>
      </c>
      <c r="D85" t="s">
        <v>3828</v>
      </c>
      <c r="E85" t="s">
        <v>1643</v>
      </c>
    </row>
    <row r="86" spans="1:5" hidden="1">
      <c r="A86" s="150" t="s">
        <v>3042</v>
      </c>
      <c r="B86" t="s">
        <v>3808</v>
      </c>
      <c r="C86" t="s">
        <v>3827</v>
      </c>
      <c r="D86" t="s">
        <v>3828</v>
      </c>
      <c r="E86" t="s">
        <v>2926</v>
      </c>
    </row>
    <row r="87" spans="1:5" hidden="1">
      <c r="A87" s="150" t="s">
        <v>3042</v>
      </c>
      <c r="B87" t="s">
        <v>3808</v>
      </c>
      <c r="C87" t="s">
        <v>3827</v>
      </c>
      <c r="D87" t="s">
        <v>3828</v>
      </c>
      <c r="E87" t="s">
        <v>2931</v>
      </c>
    </row>
    <row r="88" spans="1:5" hidden="1">
      <c r="A88" s="150" t="s">
        <v>3042</v>
      </c>
      <c r="B88" t="s">
        <v>3808</v>
      </c>
      <c r="C88" t="s">
        <v>3827</v>
      </c>
      <c r="D88" t="s">
        <v>3828</v>
      </c>
      <c r="E88" t="s">
        <v>2936</v>
      </c>
    </row>
    <row r="89" spans="1:5" hidden="1">
      <c r="A89" s="150" t="s">
        <v>3042</v>
      </c>
      <c r="B89" t="s">
        <v>3808</v>
      </c>
      <c r="C89" t="s">
        <v>3827</v>
      </c>
      <c r="D89" t="s">
        <v>3828</v>
      </c>
      <c r="E89" t="s">
        <v>2941</v>
      </c>
    </row>
    <row r="90" spans="1:5" hidden="1">
      <c r="A90" s="150" t="s">
        <v>3042</v>
      </c>
      <c r="B90" t="s">
        <v>3808</v>
      </c>
      <c r="C90" t="s">
        <v>3827</v>
      </c>
      <c r="D90" t="s">
        <v>3828</v>
      </c>
      <c r="E90" t="s">
        <v>2945</v>
      </c>
    </row>
    <row r="91" spans="1:5" hidden="1">
      <c r="A91" s="150" t="s">
        <v>3042</v>
      </c>
      <c r="B91" t="s">
        <v>3808</v>
      </c>
      <c r="C91" t="s">
        <v>3827</v>
      </c>
      <c r="D91" t="s">
        <v>3828</v>
      </c>
      <c r="E91" t="s">
        <v>2948</v>
      </c>
    </row>
    <row r="92" spans="1:5" hidden="1">
      <c r="A92" s="150" t="s">
        <v>3042</v>
      </c>
      <c r="B92" t="s">
        <v>3808</v>
      </c>
      <c r="C92" t="s">
        <v>3827</v>
      </c>
      <c r="D92" t="s">
        <v>3828</v>
      </c>
      <c r="E92" t="s">
        <v>2950</v>
      </c>
    </row>
    <row r="93" spans="1:5" hidden="1">
      <c r="A93" s="150" t="s">
        <v>3045</v>
      </c>
      <c r="B93" t="s">
        <v>3829</v>
      </c>
      <c r="C93" t="s">
        <v>1973</v>
      </c>
      <c r="D93" t="s">
        <v>2066</v>
      </c>
      <c r="E93" t="s">
        <v>2943</v>
      </c>
    </row>
    <row r="94" spans="1:5" hidden="1">
      <c r="A94" s="150" t="s">
        <v>3045</v>
      </c>
      <c r="B94" t="s">
        <v>3829</v>
      </c>
      <c r="C94" t="s">
        <v>1973</v>
      </c>
      <c r="D94" t="s">
        <v>2066</v>
      </c>
      <c r="E94" t="s">
        <v>1643</v>
      </c>
    </row>
    <row r="95" spans="1:5" hidden="1">
      <c r="A95" s="150" t="s">
        <v>3045</v>
      </c>
      <c r="B95" t="s">
        <v>3829</v>
      </c>
      <c r="C95" t="s">
        <v>1973</v>
      </c>
      <c r="D95" t="s">
        <v>3809</v>
      </c>
      <c r="E95" t="s">
        <v>1643</v>
      </c>
    </row>
    <row r="96" spans="1:5" hidden="1">
      <c r="A96" s="150" t="s">
        <v>3045</v>
      </c>
      <c r="B96" t="s">
        <v>3829</v>
      </c>
      <c r="C96" t="s">
        <v>1973</v>
      </c>
      <c r="D96" t="s">
        <v>3810</v>
      </c>
      <c r="E96" t="s">
        <v>2891</v>
      </c>
    </row>
    <row r="97" spans="1:5" hidden="1">
      <c r="A97" s="150" t="s">
        <v>3045</v>
      </c>
      <c r="B97" t="s">
        <v>3829</v>
      </c>
      <c r="C97" t="s">
        <v>1973</v>
      </c>
      <c r="D97" t="s">
        <v>3810</v>
      </c>
      <c r="E97" t="s">
        <v>1643</v>
      </c>
    </row>
    <row r="98" spans="1:5" hidden="1">
      <c r="A98" s="150" t="s">
        <v>3045</v>
      </c>
      <c r="B98" t="s">
        <v>3829</v>
      </c>
      <c r="C98" t="s">
        <v>1974</v>
      </c>
      <c r="D98" t="s">
        <v>2146</v>
      </c>
      <c r="E98" t="s">
        <v>2808</v>
      </c>
    </row>
    <row r="99" spans="1:5" hidden="1">
      <c r="A99" s="150" t="s">
        <v>3045</v>
      </c>
      <c r="B99" t="s">
        <v>3829</v>
      </c>
      <c r="C99" t="s">
        <v>1974</v>
      </c>
      <c r="D99" t="s">
        <v>2146</v>
      </c>
      <c r="E99" t="s">
        <v>2854</v>
      </c>
    </row>
    <row r="100" spans="1:5" hidden="1">
      <c r="A100" s="150" t="s">
        <v>3045</v>
      </c>
      <c r="B100" t="s">
        <v>3829</v>
      </c>
      <c r="C100" t="s">
        <v>1974</v>
      </c>
      <c r="D100" t="s">
        <v>2146</v>
      </c>
      <c r="E100" t="s">
        <v>2876</v>
      </c>
    </row>
    <row r="101" spans="1:5" hidden="1">
      <c r="A101" s="150" t="s">
        <v>3045</v>
      </c>
      <c r="B101" t="s">
        <v>3829</v>
      </c>
      <c r="C101" t="s">
        <v>1974</v>
      </c>
      <c r="D101" t="s">
        <v>2146</v>
      </c>
      <c r="E101" t="s">
        <v>2893</v>
      </c>
    </row>
    <row r="102" spans="1:5" hidden="1">
      <c r="A102" s="150" t="s">
        <v>3045</v>
      </c>
      <c r="B102" t="s">
        <v>3829</v>
      </c>
      <c r="C102" t="s">
        <v>1974</v>
      </c>
      <c r="D102" t="s">
        <v>2146</v>
      </c>
      <c r="E102" t="s">
        <v>2903</v>
      </c>
    </row>
    <row r="103" spans="1:5" hidden="1">
      <c r="A103" s="150" t="s">
        <v>3045</v>
      </c>
      <c r="B103" t="s">
        <v>3829</v>
      </c>
      <c r="C103" t="s">
        <v>1974</v>
      </c>
      <c r="D103" t="s">
        <v>2146</v>
      </c>
      <c r="E103" t="s">
        <v>2913</v>
      </c>
    </row>
    <row r="104" spans="1:5" hidden="1">
      <c r="A104" s="150" t="s">
        <v>3045</v>
      </c>
      <c r="B104" t="s">
        <v>3829</v>
      </c>
      <c r="C104" t="s">
        <v>1974</v>
      </c>
      <c r="D104" t="s">
        <v>3811</v>
      </c>
      <c r="E104" t="s">
        <v>2809</v>
      </c>
    </row>
    <row r="105" spans="1:5" hidden="1">
      <c r="A105" s="150" t="s">
        <v>3045</v>
      </c>
      <c r="B105" t="s">
        <v>3829</v>
      </c>
      <c r="C105" t="s">
        <v>1974</v>
      </c>
      <c r="D105" t="s">
        <v>3811</v>
      </c>
      <c r="E105" t="s">
        <v>2855</v>
      </c>
    </row>
    <row r="106" spans="1:5" hidden="1">
      <c r="A106" s="150" t="s">
        <v>3045</v>
      </c>
      <c r="B106" t="s">
        <v>3829</v>
      </c>
      <c r="C106" t="s">
        <v>1974</v>
      </c>
      <c r="D106" t="s">
        <v>3811</v>
      </c>
      <c r="E106" t="s">
        <v>1643</v>
      </c>
    </row>
    <row r="107" spans="1:5" hidden="1">
      <c r="A107" s="150" t="s">
        <v>3045</v>
      </c>
      <c r="B107" t="s">
        <v>3829</v>
      </c>
      <c r="C107" t="s">
        <v>1974</v>
      </c>
      <c r="D107" t="s">
        <v>3812</v>
      </c>
      <c r="E107" t="s">
        <v>2810</v>
      </c>
    </row>
    <row r="108" spans="1:5" hidden="1">
      <c r="A108" s="150" t="s">
        <v>3045</v>
      </c>
      <c r="B108" t="s">
        <v>3829</v>
      </c>
      <c r="C108" t="s">
        <v>1974</v>
      </c>
      <c r="D108" t="s">
        <v>3812</v>
      </c>
      <c r="E108" t="s">
        <v>1643</v>
      </c>
    </row>
    <row r="109" spans="1:5" hidden="1">
      <c r="A109" s="150" t="s">
        <v>3045</v>
      </c>
      <c r="B109" t="s">
        <v>3829</v>
      </c>
      <c r="C109" t="s">
        <v>1974</v>
      </c>
      <c r="D109" t="s">
        <v>3812</v>
      </c>
      <c r="E109" t="s">
        <v>2856</v>
      </c>
    </row>
    <row r="110" spans="1:5" hidden="1">
      <c r="A110" s="150" t="s">
        <v>3045</v>
      </c>
      <c r="B110" t="s">
        <v>3829</v>
      </c>
      <c r="C110" t="s">
        <v>1974</v>
      </c>
      <c r="D110" t="s">
        <v>3813</v>
      </c>
      <c r="E110" t="s">
        <v>2811</v>
      </c>
    </row>
    <row r="111" spans="1:5" hidden="1">
      <c r="A111" s="150" t="s">
        <v>3045</v>
      </c>
      <c r="B111" t="s">
        <v>3829</v>
      </c>
      <c r="C111" t="s">
        <v>1974</v>
      </c>
      <c r="D111" t="s">
        <v>3813</v>
      </c>
      <c r="E111" t="s">
        <v>2857</v>
      </c>
    </row>
    <row r="112" spans="1:5" hidden="1">
      <c r="A112" s="150" t="s">
        <v>3045</v>
      </c>
      <c r="B112" t="s">
        <v>3829</v>
      </c>
      <c r="C112" t="s">
        <v>1974</v>
      </c>
      <c r="D112" t="s">
        <v>3813</v>
      </c>
      <c r="E112" t="s">
        <v>1643</v>
      </c>
    </row>
    <row r="113" spans="1:5" hidden="1">
      <c r="A113" s="150" t="s">
        <v>3045</v>
      </c>
      <c r="B113" t="s">
        <v>3829</v>
      </c>
      <c r="C113" t="s">
        <v>1974</v>
      </c>
      <c r="D113" t="s">
        <v>3813</v>
      </c>
      <c r="E113" t="s">
        <v>2877</v>
      </c>
    </row>
    <row r="114" spans="1:5" hidden="1">
      <c r="A114" s="150" t="s">
        <v>3045</v>
      </c>
      <c r="B114" t="s">
        <v>3829</v>
      </c>
      <c r="C114" t="s">
        <v>1974</v>
      </c>
      <c r="D114" t="s">
        <v>3814</v>
      </c>
      <c r="E114" t="s">
        <v>2813</v>
      </c>
    </row>
    <row r="115" spans="1:5" hidden="1">
      <c r="A115" s="150" t="s">
        <v>3045</v>
      </c>
      <c r="B115" t="s">
        <v>3829</v>
      </c>
      <c r="C115" t="s">
        <v>1974</v>
      </c>
      <c r="D115" t="s">
        <v>3814</v>
      </c>
      <c r="E115" t="s">
        <v>2858</v>
      </c>
    </row>
    <row r="116" spans="1:5" hidden="1">
      <c r="A116" s="150" t="s">
        <v>3045</v>
      </c>
      <c r="B116" t="s">
        <v>3829</v>
      </c>
      <c r="C116" t="s">
        <v>1974</v>
      </c>
      <c r="D116" t="s">
        <v>3814</v>
      </c>
      <c r="E116" t="s">
        <v>2878</v>
      </c>
    </row>
    <row r="117" spans="1:5" hidden="1">
      <c r="A117" s="150" t="s">
        <v>3045</v>
      </c>
      <c r="B117" t="s">
        <v>3829</v>
      </c>
      <c r="C117" t="s">
        <v>1974</v>
      </c>
      <c r="D117" t="s">
        <v>3814</v>
      </c>
      <c r="E117" t="s">
        <v>1643</v>
      </c>
    </row>
    <row r="118" spans="1:5" hidden="1">
      <c r="A118" s="150" t="s">
        <v>3045</v>
      </c>
      <c r="B118" t="s">
        <v>3829</v>
      </c>
      <c r="C118" t="s">
        <v>1974</v>
      </c>
      <c r="D118" t="s">
        <v>3814</v>
      </c>
      <c r="E118" t="s">
        <v>2894</v>
      </c>
    </row>
    <row r="119" spans="1:5" hidden="1">
      <c r="A119" s="150" t="s">
        <v>3045</v>
      </c>
      <c r="B119" t="s">
        <v>3829</v>
      </c>
      <c r="C119" t="s">
        <v>1974</v>
      </c>
      <c r="D119" t="s">
        <v>3814</v>
      </c>
      <c r="E119" t="s">
        <v>2904</v>
      </c>
    </row>
    <row r="120" spans="1:5" hidden="1">
      <c r="A120" s="150" t="s">
        <v>3045</v>
      </c>
      <c r="B120" t="s">
        <v>3829</v>
      </c>
      <c r="C120" t="s">
        <v>1974</v>
      </c>
      <c r="D120" t="s">
        <v>3815</v>
      </c>
      <c r="E120" t="s">
        <v>2814</v>
      </c>
    </row>
    <row r="121" spans="1:5" hidden="1">
      <c r="A121" s="150" t="s">
        <v>3045</v>
      </c>
      <c r="B121" t="s">
        <v>3829</v>
      </c>
      <c r="C121" t="s">
        <v>1974</v>
      </c>
      <c r="D121" t="s">
        <v>3815</v>
      </c>
      <c r="E121" t="s">
        <v>2859</v>
      </c>
    </row>
    <row r="122" spans="1:5" hidden="1">
      <c r="A122" s="150" t="s">
        <v>3045</v>
      </c>
      <c r="B122" t="s">
        <v>3829</v>
      </c>
      <c r="C122" t="s">
        <v>1974</v>
      </c>
      <c r="D122" t="s">
        <v>3815</v>
      </c>
      <c r="E122" t="s">
        <v>1643</v>
      </c>
    </row>
    <row r="123" spans="1:5" hidden="1">
      <c r="A123" s="150" t="s">
        <v>3045</v>
      </c>
      <c r="B123" t="s">
        <v>3829</v>
      </c>
      <c r="C123" t="s">
        <v>1974</v>
      </c>
      <c r="D123" t="s">
        <v>3815</v>
      </c>
      <c r="E123" t="s">
        <v>2879</v>
      </c>
    </row>
    <row r="124" spans="1:5" hidden="1">
      <c r="A124" s="150" t="s">
        <v>3045</v>
      </c>
      <c r="B124" t="s">
        <v>3829</v>
      </c>
      <c r="C124" t="s">
        <v>1974</v>
      </c>
      <c r="D124" t="s">
        <v>3816</v>
      </c>
      <c r="E124" t="s">
        <v>2815</v>
      </c>
    </row>
    <row r="125" spans="1:5" hidden="1">
      <c r="A125" s="150" t="s">
        <v>3045</v>
      </c>
      <c r="B125" t="s">
        <v>3829</v>
      </c>
      <c r="C125" t="s">
        <v>1974</v>
      </c>
      <c r="D125" t="s">
        <v>3816</v>
      </c>
      <c r="E125" t="s">
        <v>1643</v>
      </c>
    </row>
    <row r="126" spans="1:5" hidden="1">
      <c r="A126" s="150" t="s">
        <v>3045</v>
      </c>
      <c r="B126" t="s">
        <v>3829</v>
      </c>
      <c r="C126" t="s">
        <v>1974</v>
      </c>
      <c r="D126" t="s">
        <v>2156</v>
      </c>
      <c r="E126" t="s">
        <v>2816</v>
      </c>
    </row>
    <row r="127" spans="1:5" hidden="1">
      <c r="A127" s="150" t="s">
        <v>3045</v>
      </c>
      <c r="B127" t="s">
        <v>3829</v>
      </c>
      <c r="C127" t="s">
        <v>1974</v>
      </c>
      <c r="D127" t="s">
        <v>1973</v>
      </c>
      <c r="E127" t="s">
        <v>1643</v>
      </c>
    </row>
    <row r="128" spans="1:5" hidden="1">
      <c r="A128" s="150" t="s">
        <v>3045</v>
      </c>
      <c r="B128" t="s">
        <v>3829</v>
      </c>
      <c r="C128" t="s">
        <v>1974</v>
      </c>
      <c r="D128" t="s">
        <v>1973</v>
      </c>
      <c r="E128" t="s">
        <v>2817</v>
      </c>
    </row>
    <row r="129" spans="1:5" hidden="1">
      <c r="A129" s="150" t="s">
        <v>3045</v>
      </c>
      <c r="B129" t="s">
        <v>3829</v>
      </c>
      <c r="C129" t="s">
        <v>1974</v>
      </c>
      <c r="D129" t="s">
        <v>1973</v>
      </c>
      <c r="E129" t="s">
        <v>2860</v>
      </c>
    </row>
    <row r="130" spans="1:5" hidden="1">
      <c r="A130" s="150" t="s">
        <v>3045</v>
      </c>
      <c r="B130" t="s">
        <v>3829</v>
      </c>
      <c r="C130" t="s">
        <v>1974</v>
      </c>
      <c r="D130" t="s">
        <v>1973</v>
      </c>
      <c r="E130" t="s">
        <v>2880</v>
      </c>
    </row>
    <row r="131" spans="1:5" hidden="1">
      <c r="A131" s="150" t="s">
        <v>3045</v>
      </c>
      <c r="B131" t="s">
        <v>3829</v>
      </c>
      <c r="C131" t="s">
        <v>1974</v>
      </c>
      <c r="D131" t="s">
        <v>3817</v>
      </c>
      <c r="E131" t="s">
        <v>1643</v>
      </c>
    </row>
    <row r="132" spans="1:5" hidden="1">
      <c r="A132" s="150" t="s">
        <v>3045</v>
      </c>
      <c r="B132" t="s">
        <v>3829</v>
      </c>
      <c r="C132" t="s">
        <v>1974</v>
      </c>
      <c r="D132" t="s">
        <v>3817</v>
      </c>
      <c r="E132" t="s">
        <v>2818</v>
      </c>
    </row>
    <row r="133" spans="1:5" hidden="1">
      <c r="A133" s="150" t="s">
        <v>3045</v>
      </c>
      <c r="B133" t="s">
        <v>3829</v>
      </c>
      <c r="C133" t="s">
        <v>1974</v>
      </c>
      <c r="D133" t="s">
        <v>3818</v>
      </c>
      <c r="E133" t="s">
        <v>1643</v>
      </c>
    </row>
    <row r="134" spans="1:5" hidden="1">
      <c r="A134" s="150" t="s">
        <v>3045</v>
      </c>
      <c r="B134" t="s">
        <v>3829</v>
      </c>
      <c r="C134" t="s">
        <v>1974</v>
      </c>
      <c r="D134" t="s">
        <v>3818</v>
      </c>
      <c r="E134" t="s">
        <v>2819</v>
      </c>
    </row>
    <row r="135" spans="1:5" hidden="1">
      <c r="A135" s="150" t="s">
        <v>3045</v>
      </c>
      <c r="B135" t="s">
        <v>3829</v>
      </c>
      <c r="C135" t="s">
        <v>1974</v>
      </c>
      <c r="D135" t="s">
        <v>2161</v>
      </c>
      <c r="E135" t="s">
        <v>2820</v>
      </c>
    </row>
    <row r="136" spans="1:5" hidden="1">
      <c r="A136" s="150" t="s">
        <v>3045</v>
      </c>
      <c r="B136" t="s">
        <v>3829</v>
      </c>
      <c r="C136" t="s">
        <v>1974</v>
      </c>
      <c r="D136" t="s">
        <v>2161</v>
      </c>
      <c r="E136" t="s">
        <v>1643</v>
      </c>
    </row>
    <row r="137" spans="1:5" hidden="1">
      <c r="A137" s="150" t="s">
        <v>3045</v>
      </c>
      <c r="B137" t="s">
        <v>3829</v>
      </c>
      <c r="C137" t="s">
        <v>1974</v>
      </c>
      <c r="D137" t="s">
        <v>3819</v>
      </c>
      <c r="E137" t="s">
        <v>1643</v>
      </c>
    </row>
    <row r="138" spans="1:5" hidden="1">
      <c r="A138" s="150" t="s">
        <v>3045</v>
      </c>
      <c r="B138" t="s">
        <v>3829</v>
      </c>
      <c r="C138" t="s">
        <v>1974</v>
      </c>
      <c r="D138" t="s">
        <v>3819</v>
      </c>
      <c r="E138" t="s">
        <v>3819</v>
      </c>
    </row>
    <row r="139" spans="1:5" hidden="1">
      <c r="A139" s="150" t="s">
        <v>3045</v>
      </c>
      <c r="B139" t="s">
        <v>3829</v>
      </c>
      <c r="C139" t="s">
        <v>1974</v>
      </c>
      <c r="D139" t="s">
        <v>3820</v>
      </c>
      <c r="E139" t="s">
        <v>1643</v>
      </c>
    </row>
    <row r="140" spans="1:5" hidden="1">
      <c r="A140" s="150" t="s">
        <v>3045</v>
      </c>
      <c r="B140" t="s">
        <v>3829</v>
      </c>
      <c r="C140" t="s">
        <v>1974</v>
      </c>
      <c r="D140" t="s">
        <v>3820</v>
      </c>
      <c r="E140" t="s">
        <v>2822</v>
      </c>
    </row>
    <row r="141" spans="1:5" hidden="1">
      <c r="A141" s="150" t="s">
        <v>3045</v>
      </c>
      <c r="B141" t="s">
        <v>3829</v>
      </c>
      <c r="C141" t="s">
        <v>1974</v>
      </c>
      <c r="D141" t="s">
        <v>3820</v>
      </c>
      <c r="E141" t="s">
        <v>2861</v>
      </c>
    </row>
    <row r="142" spans="1:5" hidden="1">
      <c r="A142" s="150" t="s">
        <v>3045</v>
      </c>
      <c r="B142" t="s">
        <v>3829</v>
      </c>
      <c r="C142" t="s">
        <v>1974</v>
      </c>
      <c r="D142" t="s">
        <v>3820</v>
      </c>
      <c r="E142" t="s">
        <v>2818</v>
      </c>
    </row>
    <row r="143" spans="1:5" hidden="1">
      <c r="A143" s="150" t="s">
        <v>3045</v>
      </c>
      <c r="B143" t="s">
        <v>3829</v>
      </c>
      <c r="C143" t="s">
        <v>1974</v>
      </c>
      <c r="D143" t="s">
        <v>3821</v>
      </c>
      <c r="E143" t="s">
        <v>1643</v>
      </c>
    </row>
    <row r="144" spans="1:5" hidden="1">
      <c r="A144" s="150" t="s">
        <v>3045</v>
      </c>
      <c r="B144" t="s">
        <v>3829</v>
      </c>
      <c r="C144" t="s">
        <v>1974</v>
      </c>
      <c r="D144" t="s">
        <v>3821</v>
      </c>
      <c r="E144" t="s">
        <v>2823</v>
      </c>
    </row>
    <row r="145" spans="1:5" hidden="1">
      <c r="A145" s="150" t="s">
        <v>3045</v>
      </c>
      <c r="B145" t="s">
        <v>3829</v>
      </c>
      <c r="C145" t="s">
        <v>1974</v>
      </c>
      <c r="D145" t="s">
        <v>3822</v>
      </c>
      <c r="E145" t="s">
        <v>1643</v>
      </c>
    </row>
    <row r="146" spans="1:5" hidden="1">
      <c r="A146" s="150" t="s">
        <v>3045</v>
      </c>
      <c r="B146" t="s">
        <v>3829</v>
      </c>
      <c r="C146" t="s">
        <v>1974</v>
      </c>
      <c r="D146" t="s">
        <v>3822</v>
      </c>
      <c r="E146" t="s">
        <v>2824</v>
      </c>
    </row>
    <row r="147" spans="1:5" hidden="1">
      <c r="A147" s="150" t="s">
        <v>3045</v>
      </c>
      <c r="B147" t="s">
        <v>3829</v>
      </c>
      <c r="C147" t="s">
        <v>1974</v>
      </c>
      <c r="D147" t="s">
        <v>3823</v>
      </c>
      <c r="E147" t="s">
        <v>2825</v>
      </c>
    </row>
    <row r="148" spans="1:5" hidden="1">
      <c r="A148" s="150" t="s">
        <v>3045</v>
      </c>
      <c r="B148" t="s">
        <v>3829</v>
      </c>
      <c r="C148" t="s">
        <v>1974</v>
      </c>
      <c r="D148" t="s">
        <v>2166</v>
      </c>
      <c r="E148" t="s">
        <v>1643</v>
      </c>
    </row>
    <row r="149" spans="1:5" hidden="1">
      <c r="A149" s="150" t="s">
        <v>3045</v>
      </c>
      <c r="B149" t="s">
        <v>3829</v>
      </c>
      <c r="C149" t="s">
        <v>1974</v>
      </c>
      <c r="D149" t="s">
        <v>2166</v>
      </c>
      <c r="E149" t="s">
        <v>2826</v>
      </c>
    </row>
    <row r="150" spans="1:5" hidden="1">
      <c r="A150" s="150" t="s">
        <v>3045</v>
      </c>
      <c r="B150" t="s">
        <v>3829</v>
      </c>
      <c r="C150" t="s">
        <v>1975</v>
      </c>
      <c r="D150" t="s">
        <v>3824</v>
      </c>
      <c r="E150" t="s">
        <v>2827</v>
      </c>
    </row>
    <row r="151" spans="1:5" hidden="1">
      <c r="A151" s="150" t="s">
        <v>3045</v>
      </c>
      <c r="B151" t="s">
        <v>3829</v>
      </c>
      <c r="C151" t="s">
        <v>1975</v>
      </c>
      <c r="D151" t="s">
        <v>3824</v>
      </c>
      <c r="E151" t="s">
        <v>2862</v>
      </c>
    </row>
    <row r="152" spans="1:5" hidden="1">
      <c r="A152" s="150" t="s">
        <v>3045</v>
      </c>
      <c r="B152" t="s">
        <v>3829</v>
      </c>
      <c r="C152" t="s">
        <v>1975</v>
      </c>
      <c r="D152" t="s">
        <v>3824</v>
      </c>
      <c r="E152" t="s">
        <v>2882</v>
      </c>
    </row>
    <row r="153" spans="1:5" hidden="1">
      <c r="A153" s="150" t="s">
        <v>3045</v>
      </c>
      <c r="B153" t="s">
        <v>3829</v>
      </c>
      <c r="C153" t="s">
        <v>1975</v>
      </c>
      <c r="D153" t="s">
        <v>3824</v>
      </c>
      <c r="E153" t="s">
        <v>2895</v>
      </c>
    </row>
    <row r="154" spans="1:5" hidden="1">
      <c r="A154" s="150" t="s">
        <v>3045</v>
      </c>
      <c r="B154" t="s">
        <v>3829</v>
      </c>
      <c r="C154" t="s">
        <v>1975</v>
      </c>
      <c r="D154" t="s">
        <v>3824</v>
      </c>
      <c r="E154" t="s">
        <v>2905</v>
      </c>
    </row>
    <row r="155" spans="1:5" hidden="1">
      <c r="A155" s="150" t="s">
        <v>3045</v>
      </c>
      <c r="B155" t="s">
        <v>3829</v>
      </c>
      <c r="C155" t="s">
        <v>1975</v>
      </c>
      <c r="D155" t="s">
        <v>3824</v>
      </c>
      <c r="E155" t="s">
        <v>2914</v>
      </c>
    </row>
    <row r="156" spans="1:5" hidden="1">
      <c r="A156" s="150" t="s">
        <v>3045</v>
      </c>
      <c r="B156" t="s">
        <v>3829</v>
      </c>
      <c r="C156" t="s">
        <v>1975</v>
      </c>
      <c r="D156" t="s">
        <v>3824</v>
      </c>
      <c r="E156" t="s">
        <v>2919</v>
      </c>
    </row>
    <row r="157" spans="1:5" hidden="1">
      <c r="A157" s="150" t="s">
        <v>3045</v>
      </c>
      <c r="B157" t="s">
        <v>3829</v>
      </c>
      <c r="C157" t="s">
        <v>1975</v>
      </c>
      <c r="D157" t="s">
        <v>3824</v>
      </c>
      <c r="E157" t="s">
        <v>1980</v>
      </c>
    </row>
    <row r="158" spans="1:5" hidden="1">
      <c r="A158" s="150" t="s">
        <v>3045</v>
      </c>
      <c r="B158" t="s">
        <v>3829</v>
      </c>
      <c r="C158" t="s">
        <v>1975</v>
      </c>
      <c r="D158" t="s">
        <v>3825</v>
      </c>
      <c r="E158" t="s">
        <v>2828</v>
      </c>
    </row>
    <row r="159" spans="1:5" hidden="1">
      <c r="A159" s="150" t="s">
        <v>3045</v>
      </c>
      <c r="B159" t="s">
        <v>3829</v>
      </c>
      <c r="C159" t="s">
        <v>1975</v>
      </c>
      <c r="D159" t="s">
        <v>3825</v>
      </c>
      <c r="E159" t="s">
        <v>2863</v>
      </c>
    </row>
    <row r="160" spans="1:5" hidden="1">
      <c r="A160" s="150" t="s">
        <v>3045</v>
      </c>
      <c r="B160" t="s">
        <v>3829</v>
      </c>
      <c r="C160" t="s">
        <v>1975</v>
      </c>
      <c r="D160" t="s">
        <v>3825</v>
      </c>
      <c r="E160" t="s">
        <v>1643</v>
      </c>
    </row>
    <row r="161" spans="1:5" hidden="1">
      <c r="A161" s="150" t="s">
        <v>3045</v>
      </c>
      <c r="B161" t="s">
        <v>3829</v>
      </c>
      <c r="C161" t="s">
        <v>1975</v>
      </c>
      <c r="D161" t="s">
        <v>3826</v>
      </c>
      <c r="E161" t="s">
        <v>1643</v>
      </c>
    </row>
    <row r="162" spans="1:5" hidden="1">
      <c r="A162" s="150" t="s">
        <v>3045</v>
      </c>
      <c r="B162" t="s">
        <v>3829</v>
      </c>
      <c r="C162" t="s">
        <v>1975</v>
      </c>
      <c r="D162" t="s">
        <v>3826</v>
      </c>
      <c r="E162" t="s">
        <v>2829</v>
      </c>
    </row>
    <row r="163" spans="1:5" hidden="1">
      <c r="A163" s="150" t="s">
        <v>3045</v>
      </c>
      <c r="B163" t="s">
        <v>3829</v>
      </c>
      <c r="C163" t="s">
        <v>1975</v>
      </c>
      <c r="D163" t="s">
        <v>3825</v>
      </c>
      <c r="E163" t="s">
        <v>2883</v>
      </c>
    </row>
    <row r="164" spans="1:5" hidden="1">
      <c r="A164" s="150" t="s">
        <v>3045</v>
      </c>
      <c r="B164" t="s">
        <v>3829</v>
      </c>
      <c r="C164" t="s">
        <v>3827</v>
      </c>
      <c r="D164" t="s">
        <v>3828</v>
      </c>
      <c r="E164" t="s">
        <v>2836</v>
      </c>
    </row>
    <row r="165" spans="1:5" hidden="1">
      <c r="A165" s="150" t="s">
        <v>3045</v>
      </c>
      <c r="B165" t="s">
        <v>3829</v>
      </c>
      <c r="C165" t="s">
        <v>3827</v>
      </c>
      <c r="D165" t="s">
        <v>3828</v>
      </c>
      <c r="E165" t="s">
        <v>2869</v>
      </c>
    </row>
    <row r="166" spans="1:5" hidden="1">
      <c r="A166" s="150" t="s">
        <v>3045</v>
      </c>
      <c r="B166" t="s">
        <v>3829</v>
      </c>
      <c r="C166" t="s">
        <v>3827</v>
      </c>
      <c r="D166" t="s">
        <v>3828</v>
      </c>
      <c r="E166" t="s">
        <v>2887</v>
      </c>
    </row>
    <row r="167" spans="1:5" hidden="1">
      <c r="A167" s="150" t="s">
        <v>3045</v>
      </c>
      <c r="B167" t="s">
        <v>3829</v>
      </c>
      <c r="C167" t="s">
        <v>3827</v>
      </c>
      <c r="D167" t="s">
        <v>3828</v>
      </c>
      <c r="E167" t="s">
        <v>2898</v>
      </c>
    </row>
    <row r="168" spans="1:5" hidden="1">
      <c r="A168" s="150" t="s">
        <v>3045</v>
      </c>
      <c r="B168" t="s">
        <v>3829</v>
      </c>
      <c r="C168" t="s">
        <v>3827</v>
      </c>
      <c r="D168" t="s">
        <v>3828</v>
      </c>
      <c r="E168" t="s">
        <v>2908</v>
      </c>
    </row>
    <row r="169" spans="1:5" hidden="1">
      <c r="A169" s="150" t="s">
        <v>3045</v>
      </c>
      <c r="B169" t="s">
        <v>3829</v>
      </c>
      <c r="C169" t="s">
        <v>3827</v>
      </c>
      <c r="D169" t="s">
        <v>3828</v>
      </c>
      <c r="E169" t="s">
        <v>2915</v>
      </c>
    </row>
    <row r="170" spans="1:5" hidden="1">
      <c r="A170" s="150" t="s">
        <v>3045</v>
      </c>
      <c r="B170" t="s">
        <v>3829</v>
      </c>
      <c r="C170" t="s">
        <v>3827</v>
      </c>
      <c r="D170" t="s">
        <v>3828</v>
      </c>
      <c r="E170" t="s">
        <v>2920</v>
      </c>
    </row>
    <row r="171" spans="1:5" hidden="1">
      <c r="A171" s="150" t="s">
        <v>3045</v>
      </c>
      <c r="B171" t="s">
        <v>3829</v>
      </c>
      <c r="C171" t="s">
        <v>3827</v>
      </c>
      <c r="D171" t="s">
        <v>3828</v>
      </c>
      <c r="E171" t="s">
        <v>1643</v>
      </c>
    </row>
    <row r="172" spans="1:5" hidden="1">
      <c r="A172" s="150" t="s">
        <v>3045</v>
      </c>
      <c r="B172" t="s">
        <v>3829</v>
      </c>
      <c r="C172" t="s">
        <v>3827</v>
      </c>
      <c r="D172" t="s">
        <v>3828</v>
      </c>
      <c r="E172" t="s">
        <v>2926</v>
      </c>
    </row>
    <row r="173" spans="1:5" hidden="1">
      <c r="A173" s="150" t="s">
        <v>3045</v>
      </c>
      <c r="B173" t="s">
        <v>3829</v>
      </c>
      <c r="C173" t="s">
        <v>3827</v>
      </c>
      <c r="D173" t="s">
        <v>3828</v>
      </c>
      <c r="E173" t="s">
        <v>2931</v>
      </c>
    </row>
    <row r="174" spans="1:5" hidden="1">
      <c r="A174" s="150" t="s">
        <v>3045</v>
      </c>
      <c r="B174" t="s">
        <v>3829</v>
      </c>
      <c r="C174" t="s">
        <v>3827</v>
      </c>
      <c r="D174" t="s">
        <v>3828</v>
      </c>
      <c r="E174" t="s">
        <v>2936</v>
      </c>
    </row>
    <row r="175" spans="1:5" hidden="1">
      <c r="A175" s="150" t="s">
        <v>3045</v>
      </c>
      <c r="B175" t="s">
        <v>3829</v>
      </c>
      <c r="C175" t="s">
        <v>3827</v>
      </c>
      <c r="D175" t="s">
        <v>3828</v>
      </c>
      <c r="E175" t="s">
        <v>2941</v>
      </c>
    </row>
    <row r="176" spans="1:5" hidden="1">
      <c r="A176" s="150" t="s">
        <v>3045</v>
      </c>
      <c r="B176" t="s">
        <v>3829</v>
      </c>
      <c r="C176" t="s">
        <v>3827</v>
      </c>
      <c r="D176" t="s">
        <v>3828</v>
      </c>
      <c r="E176" t="s">
        <v>2945</v>
      </c>
    </row>
    <row r="177" spans="1:5" hidden="1">
      <c r="A177" s="150" t="s">
        <v>3045</v>
      </c>
      <c r="B177" t="s">
        <v>3829</v>
      </c>
      <c r="C177" t="s">
        <v>3827</v>
      </c>
      <c r="D177" t="s">
        <v>3828</v>
      </c>
      <c r="E177" t="s">
        <v>2948</v>
      </c>
    </row>
    <row r="178" spans="1:5" hidden="1">
      <c r="A178" s="150" t="s">
        <v>3045</v>
      </c>
      <c r="B178" t="s">
        <v>3829</v>
      </c>
      <c r="C178" t="s">
        <v>3827</v>
      </c>
      <c r="D178" t="s">
        <v>3828</v>
      </c>
      <c r="E178" t="s">
        <v>2950</v>
      </c>
    </row>
    <row r="179" spans="1:5" ht="19.149999999999999" hidden="1" customHeight="1">
      <c r="A179" s="150" t="s">
        <v>3830</v>
      </c>
      <c r="B179" t="s">
        <v>3831</v>
      </c>
      <c r="C179" t="s">
        <v>1973</v>
      </c>
      <c r="D179" t="s">
        <v>2066</v>
      </c>
      <c r="E179" t="s">
        <v>2943</v>
      </c>
    </row>
    <row r="180" spans="1:5" hidden="1">
      <c r="A180" s="150" t="s">
        <v>3830</v>
      </c>
      <c r="B180" t="s">
        <v>3831</v>
      </c>
      <c r="C180" t="s">
        <v>1973</v>
      </c>
      <c r="D180" t="s">
        <v>2066</v>
      </c>
      <c r="E180" t="s">
        <v>1643</v>
      </c>
    </row>
    <row r="181" spans="1:5" hidden="1">
      <c r="A181" s="150" t="s">
        <v>3830</v>
      </c>
      <c r="B181" t="s">
        <v>3831</v>
      </c>
      <c r="C181" t="s">
        <v>1973</v>
      </c>
      <c r="D181" t="s">
        <v>3809</v>
      </c>
      <c r="E181" t="s">
        <v>1643</v>
      </c>
    </row>
    <row r="182" spans="1:5" hidden="1">
      <c r="A182" s="150" t="s">
        <v>3830</v>
      </c>
      <c r="B182" t="s">
        <v>3831</v>
      </c>
      <c r="C182" t="s">
        <v>1973</v>
      </c>
      <c r="D182" t="s">
        <v>3810</v>
      </c>
      <c r="E182" t="s">
        <v>2891</v>
      </c>
    </row>
    <row r="183" spans="1:5" hidden="1">
      <c r="A183" s="150" t="s">
        <v>3830</v>
      </c>
      <c r="B183" t="s">
        <v>3831</v>
      </c>
      <c r="C183" t="s">
        <v>1973</v>
      </c>
      <c r="D183" t="s">
        <v>3810</v>
      </c>
      <c r="E183" t="s">
        <v>1643</v>
      </c>
    </row>
    <row r="184" spans="1:5" hidden="1">
      <c r="A184" s="150" t="s">
        <v>3830</v>
      </c>
      <c r="B184" t="s">
        <v>3831</v>
      </c>
      <c r="C184" t="s">
        <v>1974</v>
      </c>
      <c r="D184" t="s">
        <v>2146</v>
      </c>
      <c r="E184" t="s">
        <v>2808</v>
      </c>
    </row>
    <row r="185" spans="1:5" hidden="1">
      <c r="A185" s="150" t="s">
        <v>3830</v>
      </c>
      <c r="B185" t="s">
        <v>3831</v>
      </c>
      <c r="C185" t="s">
        <v>1974</v>
      </c>
      <c r="D185" t="s">
        <v>2146</v>
      </c>
      <c r="E185" t="s">
        <v>2854</v>
      </c>
    </row>
    <row r="186" spans="1:5" hidden="1">
      <c r="A186" s="150" t="s">
        <v>3830</v>
      </c>
      <c r="B186" t="s">
        <v>3831</v>
      </c>
      <c r="C186" t="s">
        <v>1974</v>
      </c>
      <c r="D186" t="s">
        <v>2146</v>
      </c>
      <c r="E186" t="s">
        <v>2876</v>
      </c>
    </row>
    <row r="187" spans="1:5" hidden="1">
      <c r="A187" s="150" t="s">
        <v>3830</v>
      </c>
      <c r="B187" t="s">
        <v>3831</v>
      </c>
      <c r="C187" t="s">
        <v>1974</v>
      </c>
      <c r="D187" t="s">
        <v>2146</v>
      </c>
      <c r="E187" t="s">
        <v>2893</v>
      </c>
    </row>
    <row r="188" spans="1:5" hidden="1">
      <c r="A188" s="150" t="s">
        <v>3830</v>
      </c>
      <c r="B188" t="s">
        <v>3831</v>
      </c>
      <c r="C188" t="s">
        <v>1974</v>
      </c>
      <c r="D188" t="s">
        <v>2146</v>
      </c>
      <c r="E188" t="s">
        <v>2903</v>
      </c>
    </row>
    <row r="189" spans="1:5" hidden="1">
      <c r="A189" s="150" t="s">
        <v>3830</v>
      </c>
      <c r="B189" t="s">
        <v>3831</v>
      </c>
      <c r="C189" t="s">
        <v>1974</v>
      </c>
      <c r="D189" t="s">
        <v>2146</v>
      </c>
      <c r="E189" t="s">
        <v>2913</v>
      </c>
    </row>
    <row r="190" spans="1:5" hidden="1">
      <c r="A190" s="150" t="s">
        <v>3830</v>
      </c>
      <c r="B190" t="s">
        <v>3831</v>
      </c>
      <c r="C190" t="s">
        <v>1974</v>
      </c>
      <c r="D190" t="s">
        <v>3811</v>
      </c>
      <c r="E190" t="s">
        <v>2809</v>
      </c>
    </row>
    <row r="191" spans="1:5" hidden="1">
      <c r="A191" s="150" t="s">
        <v>3830</v>
      </c>
      <c r="B191" t="s">
        <v>3831</v>
      </c>
      <c r="C191" t="s">
        <v>1974</v>
      </c>
      <c r="D191" t="s">
        <v>3811</v>
      </c>
      <c r="E191" t="s">
        <v>2855</v>
      </c>
    </row>
    <row r="192" spans="1:5" hidden="1">
      <c r="A192" s="150" t="s">
        <v>3830</v>
      </c>
      <c r="B192" t="s">
        <v>3831</v>
      </c>
      <c r="C192" t="s">
        <v>1974</v>
      </c>
      <c r="D192" t="s">
        <v>3811</v>
      </c>
      <c r="E192" t="s">
        <v>1643</v>
      </c>
    </row>
    <row r="193" spans="1:5" hidden="1">
      <c r="A193" s="150" t="s">
        <v>3830</v>
      </c>
      <c r="B193" t="s">
        <v>3831</v>
      </c>
      <c r="C193" t="s">
        <v>1974</v>
      </c>
      <c r="D193" t="s">
        <v>3812</v>
      </c>
      <c r="E193" t="s">
        <v>2810</v>
      </c>
    </row>
    <row r="194" spans="1:5" hidden="1">
      <c r="A194" s="150" t="s">
        <v>3830</v>
      </c>
      <c r="B194" t="s">
        <v>3831</v>
      </c>
      <c r="C194" t="s">
        <v>1974</v>
      </c>
      <c r="D194" t="s">
        <v>3812</v>
      </c>
      <c r="E194" t="s">
        <v>1643</v>
      </c>
    </row>
    <row r="195" spans="1:5" hidden="1">
      <c r="A195" s="150" t="s">
        <v>3830</v>
      </c>
      <c r="B195" t="s">
        <v>3831</v>
      </c>
      <c r="C195" t="s">
        <v>1974</v>
      </c>
      <c r="D195" t="s">
        <v>3812</v>
      </c>
      <c r="E195" t="s">
        <v>2856</v>
      </c>
    </row>
    <row r="196" spans="1:5" hidden="1">
      <c r="A196" s="150" t="s">
        <v>3830</v>
      </c>
      <c r="B196" t="s">
        <v>3831</v>
      </c>
      <c r="C196" t="s">
        <v>1974</v>
      </c>
      <c r="D196" t="s">
        <v>3813</v>
      </c>
      <c r="E196" t="s">
        <v>2811</v>
      </c>
    </row>
    <row r="197" spans="1:5" hidden="1">
      <c r="A197" s="150" t="s">
        <v>3830</v>
      </c>
      <c r="B197" t="s">
        <v>3831</v>
      </c>
      <c r="C197" t="s">
        <v>1974</v>
      </c>
      <c r="D197" t="s">
        <v>3813</v>
      </c>
      <c r="E197" t="s">
        <v>2857</v>
      </c>
    </row>
    <row r="198" spans="1:5" hidden="1">
      <c r="A198" s="150" t="s">
        <v>3830</v>
      </c>
      <c r="B198" t="s">
        <v>3831</v>
      </c>
      <c r="C198" t="s">
        <v>1974</v>
      </c>
      <c r="D198" t="s">
        <v>3813</v>
      </c>
      <c r="E198" t="s">
        <v>1643</v>
      </c>
    </row>
    <row r="199" spans="1:5" hidden="1">
      <c r="A199" s="150" t="s">
        <v>3830</v>
      </c>
      <c r="B199" t="s">
        <v>3831</v>
      </c>
      <c r="C199" t="s">
        <v>1974</v>
      </c>
      <c r="D199" t="s">
        <v>3813</v>
      </c>
      <c r="E199" t="s">
        <v>2877</v>
      </c>
    </row>
    <row r="200" spans="1:5" hidden="1">
      <c r="A200" s="150" t="s">
        <v>3830</v>
      </c>
      <c r="B200" t="s">
        <v>3831</v>
      </c>
      <c r="C200" t="s">
        <v>1974</v>
      </c>
      <c r="D200" t="s">
        <v>3814</v>
      </c>
      <c r="E200" t="s">
        <v>2813</v>
      </c>
    </row>
    <row r="201" spans="1:5" hidden="1">
      <c r="A201" s="150" t="s">
        <v>3830</v>
      </c>
      <c r="B201" t="s">
        <v>3831</v>
      </c>
      <c r="C201" t="s">
        <v>1974</v>
      </c>
      <c r="D201" t="s">
        <v>3814</v>
      </c>
      <c r="E201" t="s">
        <v>2858</v>
      </c>
    </row>
    <row r="202" spans="1:5" hidden="1">
      <c r="A202" s="150" t="s">
        <v>3830</v>
      </c>
      <c r="B202" t="s">
        <v>3831</v>
      </c>
      <c r="C202" t="s">
        <v>1974</v>
      </c>
      <c r="D202" t="s">
        <v>3814</v>
      </c>
      <c r="E202" t="s">
        <v>2878</v>
      </c>
    </row>
    <row r="203" spans="1:5" hidden="1">
      <c r="A203" s="150" t="s">
        <v>3830</v>
      </c>
      <c r="B203" t="s">
        <v>3831</v>
      </c>
      <c r="C203" t="s">
        <v>1974</v>
      </c>
      <c r="D203" t="s">
        <v>3814</v>
      </c>
      <c r="E203" t="s">
        <v>1643</v>
      </c>
    </row>
    <row r="204" spans="1:5" hidden="1">
      <c r="A204" s="150" t="s">
        <v>3830</v>
      </c>
      <c r="B204" t="s">
        <v>3831</v>
      </c>
      <c r="C204" t="s">
        <v>1974</v>
      </c>
      <c r="D204" t="s">
        <v>3814</v>
      </c>
      <c r="E204" t="s">
        <v>2894</v>
      </c>
    </row>
    <row r="205" spans="1:5" hidden="1">
      <c r="A205" s="150" t="s">
        <v>3830</v>
      </c>
      <c r="B205" t="s">
        <v>3831</v>
      </c>
      <c r="C205" t="s">
        <v>1974</v>
      </c>
      <c r="D205" t="s">
        <v>3814</v>
      </c>
      <c r="E205" t="s">
        <v>2904</v>
      </c>
    </row>
    <row r="206" spans="1:5" hidden="1">
      <c r="A206" s="150" t="s">
        <v>3830</v>
      </c>
      <c r="B206" t="s">
        <v>3831</v>
      </c>
      <c r="C206" t="s">
        <v>1974</v>
      </c>
      <c r="D206" t="s">
        <v>3815</v>
      </c>
      <c r="E206" t="s">
        <v>2814</v>
      </c>
    </row>
    <row r="207" spans="1:5" hidden="1">
      <c r="A207" s="150" t="s">
        <v>3830</v>
      </c>
      <c r="B207" t="s">
        <v>3831</v>
      </c>
      <c r="C207" t="s">
        <v>1974</v>
      </c>
      <c r="D207" t="s">
        <v>3815</v>
      </c>
      <c r="E207" t="s">
        <v>2859</v>
      </c>
    </row>
    <row r="208" spans="1:5" hidden="1">
      <c r="A208" s="150" t="s">
        <v>3830</v>
      </c>
      <c r="B208" t="s">
        <v>3831</v>
      </c>
      <c r="C208" t="s">
        <v>1974</v>
      </c>
      <c r="D208" t="s">
        <v>3815</v>
      </c>
      <c r="E208" t="s">
        <v>1643</v>
      </c>
    </row>
    <row r="209" spans="1:5" hidden="1">
      <c r="A209" s="150" t="s">
        <v>3830</v>
      </c>
      <c r="B209" t="s">
        <v>3831</v>
      </c>
      <c r="C209" t="s">
        <v>1974</v>
      </c>
      <c r="D209" t="s">
        <v>3815</v>
      </c>
      <c r="E209" t="s">
        <v>2879</v>
      </c>
    </row>
    <row r="210" spans="1:5" hidden="1">
      <c r="A210" s="150" t="s">
        <v>3830</v>
      </c>
      <c r="B210" t="s">
        <v>3831</v>
      </c>
      <c r="C210" t="s">
        <v>1974</v>
      </c>
      <c r="D210" t="s">
        <v>3816</v>
      </c>
      <c r="E210" t="s">
        <v>2815</v>
      </c>
    </row>
    <row r="211" spans="1:5" hidden="1">
      <c r="A211" s="150" t="s">
        <v>3830</v>
      </c>
      <c r="B211" t="s">
        <v>3831</v>
      </c>
      <c r="C211" t="s">
        <v>1974</v>
      </c>
      <c r="D211" t="s">
        <v>3816</v>
      </c>
      <c r="E211" t="s">
        <v>1643</v>
      </c>
    </row>
    <row r="212" spans="1:5" hidden="1">
      <c r="A212" s="150" t="s">
        <v>3830</v>
      </c>
      <c r="B212" t="s">
        <v>3831</v>
      </c>
      <c r="C212" t="s">
        <v>1974</v>
      </c>
      <c r="D212" t="s">
        <v>2156</v>
      </c>
      <c r="E212" t="s">
        <v>2816</v>
      </c>
    </row>
    <row r="213" spans="1:5" hidden="1">
      <c r="A213" s="150" t="s">
        <v>3830</v>
      </c>
      <c r="B213" t="s">
        <v>3831</v>
      </c>
      <c r="C213" t="s">
        <v>1974</v>
      </c>
      <c r="D213" t="s">
        <v>1973</v>
      </c>
      <c r="E213" t="s">
        <v>1643</v>
      </c>
    </row>
    <row r="214" spans="1:5" hidden="1">
      <c r="A214" s="150" t="s">
        <v>3830</v>
      </c>
      <c r="B214" t="s">
        <v>3831</v>
      </c>
      <c r="C214" t="s">
        <v>1974</v>
      </c>
      <c r="D214" t="s">
        <v>1973</v>
      </c>
      <c r="E214" t="s">
        <v>2817</v>
      </c>
    </row>
    <row r="215" spans="1:5" hidden="1">
      <c r="A215" s="150" t="s">
        <v>3830</v>
      </c>
      <c r="B215" t="s">
        <v>3831</v>
      </c>
      <c r="C215" t="s">
        <v>1974</v>
      </c>
      <c r="D215" t="s">
        <v>1973</v>
      </c>
      <c r="E215" t="s">
        <v>2860</v>
      </c>
    </row>
    <row r="216" spans="1:5" hidden="1">
      <c r="A216" s="150" t="s">
        <v>3830</v>
      </c>
      <c r="B216" t="s">
        <v>3831</v>
      </c>
      <c r="C216" t="s">
        <v>1974</v>
      </c>
      <c r="D216" t="s">
        <v>1973</v>
      </c>
      <c r="E216" t="s">
        <v>2880</v>
      </c>
    </row>
    <row r="217" spans="1:5" hidden="1">
      <c r="A217" s="150" t="s">
        <v>3830</v>
      </c>
      <c r="B217" t="s">
        <v>3831</v>
      </c>
      <c r="C217" t="s">
        <v>1974</v>
      </c>
      <c r="D217" t="s">
        <v>3817</v>
      </c>
      <c r="E217" t="s">
        <v>1643</v>
      </c>
    </row>
    <row r="218" spans="1:5" hidden="1">
      <c r="A218" s="150" t="s">
        <v>3830</v>
      </c>
      <c r="B218" t="s">
        <v>3831</v>
      </c>
      <c r="C218" t="s">
        <v>1974</v>
      </c>
      <c r="D218" t="s">
        <v>3817</v>
      </c>
      <c r="E218" t="s">
        <v>2818</v>
      </c>
    </row>
    <row r="219" spans="1:5" hidden="1">
      <c r="A219" s="150" t="s">
        <v>3830</v>
      </c>
      <c r="B219" t="s">
        <v>3831</v>
      </c>
      <c r="C219" t="s">
        <v>1974</v>
      </c>
      <c r="D219" t="s">
        <v>3818</v>
      </c>
      <c r="E219" t="s">
        <v>1643</v>
      </c>
    </row>
    <row r="220" spans="1:5" hidden="1">
      <c r="A220" s="150" t="s">
        <v>3830</v>
      </c>
      <c r="B220" t="s">
        <v>3831</v>
      </c>
      <c r="C220" t="s">
        <v>1974</v>
      </c>
      <c r="D220" t="s">
        <v>3818</v>
      </c>
      <c r="E220" t="s">
        <v>2819</v>
      </c>
    </row>
    <row r="221" spans="1:5" hidden="1">
      <c r="A221" s="150" t="s">
        <v>3830</v>
      </c>
      <c r="B221" t="s">
        <v>3831</v>
      </c>
      <c r="C221" t="s">
        <v>1974</v>
      </c>
      <c r="D221" t="s">
        <v>2161</v>
      </c>
      <c r="E221" t="s">
        <v>2820</v>
      </c>
    </row>
    <row r="222" spans="1:5" hidden="1">
      <c r="A222" s="150" t="s">
        <v>3830</v>
      </c>
      <c r="B222" t="s">
        <v>3831</v>
      </c>
      <c r="C222" t="s">
        <v>1974</v>
      </c>
      <c r="D222" t="s">
        <v>2161</v>
      </c>
      <c r="E222" t="s">
        <v>1643</v>
      </c>
    </row>
    <row r="223" spans="1:5" hidden="1">
      <c r="A223" s="150" t="s">
        <v>3830</v>
      </c>
      <c r="B223" t="s">
        <v>3831</v>
      </c>
      <c r="C223" t="s">
        <v>1974</v>
      </c>
      <c r="D223" t="s">
        <v>3819</v>
      </c>
      <c r="E223" t="s">
        <v>1643</v>
      </c>
    </row>
    <row r="224" spans="1:5" hidden="1">
      <c r="A224" s="150" t="s">
        <v>3830</v>
      </c>
      <c r="B224" t="s">
        <v>3831</v>
      </c>
      <c r="C224" t="s">
        <v>1974</v>
      </c>
      <c r="D224" t="s">
        <v>3819</v>
      </c>
      <c r="E224" t="s">
        <v>3819</v>
      </c>
    </row>
    <row r="225" spans="1:5" hidden="1">
      <c r="A225" s="150" t="s">
        <v>3830</v>
      </c>
      <c r="B225" t="s">
        <v>3831</v>
      </c>
      <c r="C225" t="s">
        <v>1974</v>
      </c>
      <c r="D225" t="s">
        <v>3820</v>
      </c>
      <c r="E225" t="s">
        <v>1643</v>
      </c>
    </row>
    <row r="226" spans="1:5" hidden="1">
      <c r="A226" s="150" t="s">
        <v>3830</v>
      </c>
      <c r="B226" t="s">
        <v>3831</v>
      </c>
      <c r="C226" t="s">
        <v>1974</v>
      </c>
      <c r="D226" t="s">
        <v>3820</v>
      </c>
      <c r="E226" t="s">
        <v>2822</v>
      </c>
    </row>
    <row r="227" spans="1:5" hidden="1">
      <c r="A227" s="150" t="s">
        <v>3830</v>
      </c>
      <c r="B227" t="s">
        <v>3831</v>
      </c>
      <c r="C227" t="s">
        <v>1974</v>
      </c>
      <c r="D227" t="s">
        <v>3820</v>
      </c>
      <c r="E227" t="s">
        <v>2861</v>
      </c>
    </row>
    <row r="228" spans="1:5" hidden="1">
      <c r="A228" s="150" t="s">
        <v>3830</v>
      </c>
      <c r="B228" t="s">
        <v>3831</v>
      </c>
      <c r="C228" t="s">
        <v>1974</v>
      </c>
      <c r="D228" t="s">
        <v>3820</v>
      </c>
      <c r="E228" t="s">
        <v>2818</v>
      </c>
    </row>
    <row r="229" spans="1:5" hidden="1">
      <c r="A229" s="150" t="s">
        <v>3830</v>
      </c>
      <c r="B229" t="s">
        <v>3831</v>
      </c>
      <c r="C229" t="s">
        <v>1974</v>
      </c>
      <c r="D229" t="s">
        <v>3821</v>
      </c>
      <c r="E229" t="s">
        <v>1643</v>
      </c>
    </row>
    <row r="230" spans="1:5" hidden="1">
      <c r="A230" s="150" t="s">
        <v>3830</v>
      </c>
      <c r="B230" t="s">
        <v>3831</v>
      </c>
      <c r="C230" t="s">
        <v>1974</v>
      </c>
      <c r="D230" t="s">
        <v>3821</v>
      </c>
      <c r="E230" t="s">
        <v>2823</v>
      </c>
    </row>
    <row r="231" spans="1:5" hidden="1">
      <c r="A231" s="150" t="s">
        <v>3830</v>
      </c>
      <c r="B231" t="s">
        <v>3831</v>
      </c>
      <c r="C231" t="s">
        <v>1974</v>
      </c>
      <c r="D231" t="s">
        <v>3822</v>
      </c>
      <c r="E231" t="s">
        <v>1643</v>
      </c>
    </row>
    <row r="232" spans="1:5" hidden="1">
      <c r="A232" s="150" t="s">
        <v>3830</v>
      </c>
      <c r="B232" t="s">
        <v>3831</v>
      </c>
      <c r="C232" t="s">
        <v>1974</v>
      </c>
      <c r="D232" t="s">
        <v>3822</v>
      </c>
      <c r="E232" t="s">
        <v>2824</v>
      </c>
    </row>
    <row r="233" spans="1:5" hidden="1">
      <c r="A233" s="150" t="s">
        <v>3830</v>
      </c>
      <c r="B233" t="s">
        <v>3831</v>
      </c>
      <c r="C233" t="s">
        <v>1974</v>
      </c>
      <c r="D233" t="s">
        <v>3823</v>
      </c>
      <c r="E233" t="s">
        <v>2825</v>
      </c>
    </row>
    <row r="234" spans="1:5" hidden="1">
      <c r="A234" s="150" t="s">
        <v>3830</v>
      </c>
      <c r="B234" t="s">
        <v>3831</v>
      </c>
      <c r="C234" t="s">
        <v>1974</v>
      </c>
      <c r="D234" t="s">
        <v>2166</v>
      </c>
      <c r="E234" t="s">
        <v>1643</v>
      </c>
    </row>
    <row r="235" spans="1:5" hidden="1">
      <c r="A235" s="150" t="s">
        <v>3830</v>
      </c>
      <c r="B235" t="s">
        <v>3831</v>
      </c>
      <c r="C235" t="s">
        <v>1974</v>
      </c>
      <c r="D235" t="s">
        <v>2166</v>
      </c>
      <c r="E235" t="s">
        <v>2826</v>
      </c>
    </row>
    <row r="236" spans="1:5" hidden="1">
      <c r="A236" s="150" t="s">
        <v>3830</v>
      </c>
      <c r="B236" t="s">
        <v>3831</v>
      </c>
      <c r="C236" t="s">
        <v>1975</v>
      </c>
      <c r="D236" t="s">
        <v>3825</v>
      </c>
      <c r="E236" t="s">
        <v>2828</v>
      </c>
    </row>
    <row r="237" spans="1:5" hidden="1">
      <c r="A237" s="150" t="s">
        <v>3830</v>
      </c>
      <c r="B237" t="s">
        <v>3831</v>
      </c>
      <c r="C237" t="s">
        <v>1975</v>
      </c>
      <c r="D237" t="s">
        <v>3825</v>
      </c>
      <c r="E237" t="s">
        <v>2863</v>
      </c>
    </row>
    <row r="238" spans="1:5" hidden="1">
      <c r="A238" s="150" t="s">
        <v>3830</v>
      </c>
      <c r="B238" t="s">
        <v>3831</v>
      </c>
      <c r="C238" t="s">
        <v>1975</v>
      </c>
      <c r="D238" t="s">
        <v>3825</v>
      </c>
      <c r="E238" t="s">
        <v>1643</v>
      </c>
    </row>
    <row r="239" spans="1:5" hidden="1">
      <c r="A239" s="150" t="s">
        <v>3830</v>
      </c>
      <c r="B239" t="s">
        <v>3831</v>
      </c>
      <c r="C239" t="s">
        <v>1975</v>
      </c>
      <c r="D239" t="s">
        <v>3826</v>
      </c>
      <c r="E239" t="s">
        <v>1643</v>
      </c>
    </row>
    <row r="240" spans="1:5" hidden="1">
      <c r="A240" s="150" t="s">
        <v>3830</v>
      </c>
      <c r="B240" t="s">
        <v>3831</v>
      </c>
      <c r="C240" t="s">
        <v>1975</v>
      </c>
      <c r="D240" t="s">
        <v>3826</v>
      </c>
      <c r="E240" t="s">
        <v>2829</v>
      </c>
    </row>
    <row r="241" spans="1:5" hidden="1">
      <c r="A241" s="150" t="s">
        <v>3830</v>
      </c>
      <c r="B241" t="s">
        <v>3831</v>
      </c>
      <c r="C241" t="s">
        <v>1975</v>
      </c>
      <c r="D241" t="s">
        <v>3825</v>
      </c>
      <c r="E241" t="s">
        <v>2883</v>
      </c>
    </row>
    <row r="242" spans="1:5" hidden="1">
      <c r="A242" s="150" t="s">
        <v>3830</v>
      </c>
      <c r="B242" t="s">
        <v>3831</v>
      </c>
      <c r="C242" t="s">
        <v>3827</v>
      </c>
      <c r="D242" t="s">
        <v>3828</v>
      </c>
      <c r="E242" t="s">
        <v>2836</v>
      </c>
    </row>
    <row r="243" spans="1:5" hidden="1">
      <c r="A243" s="150" t="s">
        <v>3830</v>
      </c>
      <c r="B243" t="s">
        <v>3831</v>
      </c>
      <c r="C243" t="s">
        <v>3827</v>
      </c>
      <c r="D243" t="s">
        <v>3828</v>
      </c>
      <c r="E243" t="s">
        <v>2869</v>
      </c>
    </row>
    <row r="244" spans="1:5" hidden="1">
      <c r="A244" s="150" t="s">
        <v>3830</v>
      </c>
      <c r="B244" t="s">
        <v>3831</v>
      </c>
      <c r="C244" t="s">
        <v>3827</v>
      </c>
      <c r="D244" t="s">
        <v>3828</v>
      </c>
      <c r="E244" t="s">
        <v>2887</v>
      </c>
    </row>
    <row r="245" spans="1:5" hidden="1">
      <c r="A245" s="150" t="s">
        <v>3830</v>
      </c>
      <c r="B245" t="s">
        <v>3831</v>
      </c>
      <c r="C245" t="s">
        <v>3827</v>
      </c>
      <c r="D245" t="s">
        <v>3828</v>
      </c>
      <c r="E245" t="s">
        <v>2898</v>
      </c>
    </row>
    <row r="246" spans="1:5" hidden="1">
      <c r="A246" s="150" t="s">
        <v>3830</v>
      </c>
      <c r="B246" t="s">
        <v>3831</v>
      </c>
      <c r="C246" t="s">
        <v>3827</v>
      </c>
      <c r="D246" t="s">
        <v>3828</v>
      </c>
      <c r="E246" t="s">
        <v>2908</v>
      </c>
    </row>
    <row r="247" spans="1:5" hidden="1">
      <c r="A247" s="150" t="s">
        <v>3830</v>
      </c>
      <c r="B247" t="s">
        <v>3831</v>
      </c>
      <c r="C247" t="s">
        <v>3827</v>
      </c>
      <c r="D247" t="s">
        <v>3828</v>
      </c>
      <c r="E247" t="s">
        <v>2915</v>
      </c>
    </row>
    <row r="248" spans="1:5" hidden="1">
      <c r="A248" s="150" t="s">
        <v>3830</v>
      </c>
      <c r="B248" t="s">
        <v>3831</v>
      </c>
      <c r="C248" t="s">
        <v>3827</v>
      </c>
      <c r="D248" t="s">
        <v>3828</v>
      </c>
      <c r="E248" t="s">
        <v>2920</v>
      </c>
    </row>
    <row r="249" spans="1:5" hidden="1">
      <c r="A249" s="150" t="s">
        <v>3830</v>
      </c>
      <c r="B249" t="s">
        <v>3831</v>
      </c>
      <c r="C249" t="s">
        <v>3827</v>
      </c>
      <c r="D249" t="s">
        <v>3828</v>
      </c>
      <c r="E249" t="s">
        <v>1643</v>
      </c>
    </row>
    <row r="250" spans="1:5" hidden="1">
      <c r="A250" s="150" t="s">
        <v>3830</v>
      </c>
      <c r="B250" t="s">
        <v>3831</v>
      </c>
      <c r="C250" t="s">
        <v>3827</v>
      </c>
      <c r="D250" t="s">
        <v>3828</v>
      </c>
      <c r="E250" t="s">
        <v>2926</v>
      </c>
    </row>
    <row r="251" spans="1:5" hidden="1">
      <c r="A251" s="150" t="s">
        <v>3830</v>
      </c>
      <c r="B251" t="s">
        <v>3831</v>
      </c>
      <c r="C251" t="s">
        <v>3827</v>
      </c>
      <c r="D251" t="s">
        <v>3828</v>
      </c>
      <c r="E251" t="s">
        <v>2931</v>
      </c>
    </row>
    <row r="252" spans="1:5" hidden="1">
      <c r="A252" s="150" t="s">
        <v>3830</v>
      </c>
      <c r="B252" t="s">
        <v>3831</v>
      </c>
      <c r="C252" t="s">
        <v>3827</v>
      </c>
      <c r="D252" t="s">
        <v>3828</v>
      </c>
      <c r="E252" t="s">
        <v>2936</v>
      </c>
    </row>
    <row r="253" spans="1:5" hidden="1">
      <c r="A253" s="150" t="s">
        <v>3830</v>
      </c>
      <c r="B253" t="s">
        <v>3831</v>
      </c>
      <c r="C253" t="s">
        <v>3827</v>
      </c>
      <c r="D253" t="s">
        <v>3828</v>
      </c>
      <c r="E253" t="s">
        <v>2941</v>
      </c>
    </row>
    <row r="254" spans="1:5" hidden="1">
      <c r="A254" s="150" t="s">
        <v>3830</v>
      </c>
      <c r="B254" t="s">
        <v>3831</v>
      </c>
      <c r="C254" t="s">
        <v>3827</v>
      </c>
      <c r="D254" t="s">
        <v>3828</v>
      </c>
      <c r="E254" t="s">
        <v>2945</v>
      </c>
    </row>
    <row r="255" spans="1:5" hidden="1">
      <c r="A255" s="150" t="s">
        <v>3830</v>
      </c>
      <c r="B255" t="s">
        <v>3831</v>
      </c>
      <c r="C255" t="s">
        <v>3827</v>
      </c>
      <c r="D255" t="s">
        <v>3828</v>
      </c>
      <c r="E255" t="s">
        <v>2948</v>
      </c>
    </row>
    <row r="256" spans="1:5" hidden="1">
      <c r="A256" s="150" t="s">
        <v>3830</v>
      </c>
      <c r="B256" t="s">
        <v>3831</v>
      </c>
      <c r="C256" t="s">
        <v>3827</v>
      </c>
      <c r="D256" t="s">
        <v>3828</v>
      </c>
      <c r="E256" t="s">
        <v>2950</v>
      </c>
    </row>
    <row r="257" spans="1:5" hidden="1">
      <c r="A257" s="150" t="s">
        <v>3832</v>
      </c>
      <c r="B257" t="s">
        <v>3833</v>
      </c>
      <c r="C257" t="s">
        <v>1973</v>
      </c>
      <c r="D257" t="s">
        <v>2066</v>
      </c>
      <c r="E257" t="s">
        <v>2943</v>
      </c>
    </row>
    <row r="258" spans="1:5" hidden="1">
      <c r="A258" s="150" t="s">
        <v>3832</v>
      </c>
      <c r="B258" t="s">
        <v>3833</v>
      </c>
      <c r="C258" t="s">
        <v>1973</v>
      </c>
      <c r="D258" t="s">
        <v>2066</v>
      </c>
      <c r="E258" t="s">
        <v>1643</v>
      </c>
    </row>
    <row r="259" spans="1:5" hidden="1">
      <c r="A259" s="150" t="s">
        <v>3832</v>
      </c>
      <c r="B259" t="s">
        <v>3833</v>
      </c>
      <c r="C259" t="s">
        <v>1973</v>
      </c>
      <c r="D259" t="s">
        <v>3809</v>
      </c>
      <c r="E259" t="s">
        <v>1643</v>
      </c>
    </row>
    <row r="260" spans="1:5" hidden="1">
      <c r="A260" s="150" t="s">
        <v>3832</v>
      </c>
      <c r="B260" t="s">
        <v>3833</v>
      </c>
      <c r="C260" t="s">
        <v>1973</v>
      </c>
      <c r="D260" t="s">
        <v>3810</v>
      </c>
      <c r="E260" t="s">
        <v>2891</v>
      </c>
    </row>
    <row r="261" spans="1:5" hidden="1">
      <c r="A261" s="150" t="s">
        <v>3832</v>
      </c>
      <c r="B261" t="s">
        <v>3833</v>
      </c>
      <c r="C261" t="s">
        <v>1973</v>
      </c>
      <c r="D261" t="s">
        <v>3810</v>
      </c>
      <c r="E261" t="s">
        <v>1643</v>
      </c>
    </row>
    <row r="262" spans="1:5" hidden="1">
      <c r="A262" s="150" t="s">
        <v>3832</v>
      </c>
      <c r="B262" t="s">
        <v>3833</v>
      </c>
      <c r="C262" t="s">
        <v>1974</v>
      </c>
      <c r="D262" t="s">
        <v>2146</v>
      </c>
      <c r="E262" t="s">
        <v>2808</v>
      </c>
    </row>
    <row r="263" spans="1:5" hidden="1">
      <c r="A263" s="150" t="s">
        <v>3832</v>
      </c>
      <c r="B263" t="s">
        <v>3833</v>
      </c>
      <c r="C263" t="s">
        <v>1974</v>
      </c>
      <c r="D263" t="s">
        <v>2146</v>
      </c>
      <c r="E263" t="s">
        <v>2854</v>
      </c>
    </row>
    <row r="264" spans="1:5" hidden="1">
      <c r="A264" s="150" t="s">
        <v>3832</v>
      </c>
      <c r="B264" t="s">
        <v>3833</v>
      </c>
      <c r="C264" t="s">
        <v>1974</v>
      </c>
      <c r="D264" t="s">
        <v>2146</v>
      </c>
      <c r="E264" t="s">
        <v>2876</v>
      </c>
    </row>
    <row r="265" spans="1:5" hidden="1">
      <c r="A265" s="150" t="s">
        <v>3832</v>
      </c>
      <c r="B265" t="s">
        <v>3833</v>
      </c>
      <c r="C265" t="s">
        <v>1974</v>
      </c>
      <c r="D265" t="s">
        <v>2146</v>
      </c>
      <c r="E265" t="s">
        <v>2893</v>
      </c>
    </row>
    <row r="266" spans="1:5" hidden="1">
      <c r="A266" s="150" t="s">
        <v>3832</v>
      </c>
      <c r="B266" t="s">
        <v>3833</v>
      </c>
      <c r="C266" t="s">
        <v>1974</v>
      </c>
      <c r="D266" t="s">
        <v>2146</v>
      </c>
      <c r="E266" t="s">
        <v>2903</v>
      </c>
    </row>
    <row r="267" spans="1:5" hidden="1">
      <c r="A267" s="150" t="s">
        <v>3832</v>
      </c>
      <c r="B267" t="s">
        <v>3833</v>
      </c>
      <c r="C267" t="s">
        <v>1974</v>
      </c>
      <c r="D267" t="s">
        <v>2146</v>
      </c>
      <c r="E267" t="s">
        <v>2913</v>
      </c>
    </row>
    <row r="268" spans="1:5" hidden="1">
      <c r="A268" s="150" t="s">
        <v>3832</v>
      </c>
      <c r="B268" t="s">
        <v>3833</v>
      </c>
      <c r="C268" t="s">
        <v>1974</v>
      </c>
      <c r="D268" t="s">
        <v>3811</v>
      </c>
      <c r="E268" t="s">
        <v>2809</v>
      </c>
    </row>
    <row r="269" spans="1:5" hidden="1">
      <c r="A269" s="150" t="s">
        <v>3832</v>
      </c>
      <c r="B269" t="s">
        <v>3833</v>
      </c>
      <c r="C269" t="s">
        <v>1974</v>
      </c>
      <c r="D269" t="s">
        <v>3811</v>
      </c>
      <c r="E269" t="s">
        <v>2855</v>
      </c>
    </row>
    <row r="270" spans="1:5" hidden="1">
      <c r="A270" s="150" t="s">
        <v>3832</v>
      </c>
      <c r="B270" t="s">
        <v>3833</v>
      </c>
      <c r="C270" t="s">
        <v>1974</v>
      </c>
      <c r="D270" t="s">
        <v>3811</v>
      </c>
      <c r="E270" t="s">
        <v>1643</v>
      </c>
    </row>
    <row r="271" spans="1:5" hidden="1">
      <c r="A271" s="150" t="s">
        <v>3832</v>
      </c>
      <c r="B271" t="s">
        <v>3833</v>
      </c>
      <c r="C271" t="s">
        <v>1974</v>
      </c>
      <c r="D271" t="s">
        <v>3812</v>
      </c>
      <c r="E271" t="s">
        <v>2810</v>
      </c>
    </row>
    <row r="272" spans="1:5" hidden="1">
      <c r="A272" s="150" t="s">
        <v>3832</v>
      </c>
      <c r="B272" t="s">
        <v>3833</v>
      </c>
      <c r="C272" t="s">
        <v>1974</v>
      </c>
      <c r="D272" t="s">
        <v>3812</v>
      </c>
      <c r="E272" t="s">
        <v>1643</v>
      </c>
    </row>
    <row r="273" spans="1:5" hidden="1">
      <c r="A273" s="150" t="s">
        <v>3832</v>
      </c>
      <c r="B273" t="s">
        <v>3833</v>
      </c>
      <c r="C273" t="s">
        <v>1974</v>
      </c>
      <c r="D273" t="s">
        <v>3812</v>
      </c>
      <c r="E273" t="s">
        <v>2856</v>
      </c>
    </row>
    <row r="274" spans="1:5" hidden="1">
      <c r="A274" s="150" t="s">
        <v>3832</v>
      </c>
      <c r="B274" t="s">
        <v>3833</v>
      </c>
      <c r="C274" t="s">
        <v>1974</v>
      </c>
      <c r="D274" t="s">
        <v>3813</v>
      </c>
      <c r="E274" t="s">
        <v>2811</v>
      </c>
    </row>
    <row r="275" spans="1:5" hidden="1">
      <c r="A275" s="150" t="s">
        <v>3832</v>
      </c>
      <c r="B275" t="s">
        <v>3833</v>
      </c>
      <c r="C275" t="s">
        <v>1974</v>
      </c>
      <c r="D275" t="s">
        <v>3813</v>
      </c>
      <c r="E275" t="s">
        <v>2857</v>
      </c>
    </row>
    <row r="276" spans="1:5" hidden="1">
      <c r="A276" s="150" t="s">
        <v>3832</v>
      </c>
      <c r="B276" t="s">
        <v>3833</v>
      </c>
      <c r="C276" t="s">
        <v>1974</v>
      </c>
      <c r="D276" t="s">
        <v>3813</v>
      </c>
      <c r="E276" t="s">
        <v>1643</v>
      </c>
    </row>
    <row r="277" spans="1:5" hidden="1">
      <c r="A277" s="150" t="s">
        <v>3832</v>
      </c>
      <c r="B277" t="s">
        <v>3833</v>
      </c>
      <c r="C277" t="s">
        <v>1974</v>
      </c>
      <c r="D277" t="s">
        <v>3813</v>
      </c>
      <c r="E277" t="s">
        <v>2877</v>
      </c>
    </row>
    <row r="278" spans="1:5" hidden="1">
      <c r="A278" s="150" t="s">
        <v>3832</v>
      </c>
      <c r="B278" t="s">
        <v>3833</v>
      </c>
      <c r="C278" t="s">
        <v>1974</v>
      </c>
      <c r="D278" t="s">
        <v>3814</v>
      </c>
      <c r="E278" t="s">
        <v>2813</v>
      </c>
    </row>
    <row r="279" spans="1:5" hidden="1">
      <c r="A279" s="150" t="s">
        <v>3832</v>
      </c>
      <c r="B279" t="s">
        <v>3833</v>
      </c>
      <c r="C279" t="s">
        <v>1974</v>
      </c>
      <c r="D279" t="s">
        <v>3814</v>
      </c>
      <c r="E279" t="s">
        <v>2858</v>
      </c>
    </row>
    <row r="280" spans="1:5" hidden="1">
      <c r="A280" s="150" t="s">
        <v>3832</v>
      </c>
      <c r="B280" t="s">
        <v>3833</v>
      </c>
      <c r="C280" t="s">
        <v>1974</v>
      </c>
      <c r="D280" t="s">
        <v>3814</v>
      </c>
      <c r="E280" t="s">
        <v>2878</v>
      </c>
    </row>
    <row r="281" spans="1:5" hidden="1">
      <c r="A281" s="150" t="s">
        <v>3832</v>
      </c>
      <c r="B281" t="s">
        <v>3833</v>
      </c>
      <c r="C281" t="s">
        <v>1974</v>
      </c>
      <c r="D281" t="s">
        <v>3814</v>
      </c>
      <c r="E281" t="s">
        <v>1643</v>
      </c>
    </row>
    <row r="282" spans="1:5" hidden="1">
      <c r="A282" s="150" t="s">
        <v>3832</v>
      </c>
      <c r="B282" t="s">
        <v>3833</v>
      </c>
      <c r="C282" t="s">
        <v>1974</v>
      </c>
      <c r="D282" t="s">
        <v>3814</v>
      </c>
      <c r="E282" t="s">
        <v>2894</v>
      </c>
    </row>
    <row r="283" spans="1:5" hidden="1">
      <c r="A283" s="150" t="s">
        <v>3832</v>
      </c>
      <c r="B283" t="s">
        <v>3833</v>
      </c>
      <c r="C283" t="s">
        <v>1974</v>
      </c>
      <c r="D283" t="s">
        <v>3814</v>
      </c>
      <c r="E283" t="s">
        <v>2904</v>
      </c>
    </row>
    <row r="284" spans="1:5" hidden="1">
      <c r="A284" s="150" t="s">
        <v>3832</v>
      </c>
      <c r="B284" t="s">
        <v>3833</v>
      </c>
      <c r="C284" t="s">
        <v>1974</v>
      </c>
      <c r="D284" t="s">
        <v>3815</v>
      </c>
      <c r="E284" t="s">
        <v>2814</v>
      </c>
    </row>
    <row r="285" spans="1:5" hidden="1">
      <c r="A285" s="150" t="s">
        <v>3832</v>
      </c>
      <c r="B285" t="s">
        <v>3833</v>
      </c>
      <c r="C285" t="s">
        <v>1974</v>
      </c>
      <c r="D285" t="s">
        <v>3815</v>
      </c>
      <c r="E285" t="s">
        <v>2859</v>
      </c>
    </row>
    <row r="286" spans="1:5" hidden="1">
      <c r="A286" s="150" t="s">
        <v>3832</v>
      </c>
      <c r="B286" t="s">
        <v>3833</v>
      </c>
      <c r="C286" t="s">
        <v>1974</v>
      </c>
      <c r="D286" t="s">
        <v>3815</v>
      </c>
      <c r="E286" t="s">
        <v>1643</v>
      </c>
    </row>
    <row r="287" spans="1:5" hidden="1">
      <c r="A287" s="150" t="s">
        <v>3832</v>
      </c>
      <c r="B287" t="s">
        <v>3833</v>
      </c>
      <c r="C287" t="s">
        <v>1974</v>
      </c>
      <c r="D287" t="s">
        <v>3815</v>
      </c>
      <c r="E287" t="s">
        <v>2879</v>
      </c>
    </row>
    <row r="288" spans="1:5" hidden="1">
      <c r="A288" s="150" t="s">
        <v>3832</v>
      </c>
      <c r="B288" t="s">
        <v>3833</v>
      </c>
      <c r="C288" t="s">
        <v>1974</v>
      </c>
      <c r="D288" t="s">
        <v>3816</v>
      </c>
      <c r="E288" t="s">
        <v>2815</v>
      </c>
    </row>
    <row r="289" spans="1:5" hidden="1">
      <c r="A289" s="150" t="s">
        <v>3832</v>
      </c>
      <c r="B289" t="s">
        <v>3833</v>
      </c>
      <c r="C289" t="s">
        <v>1974</v>
      </c>
      <c r="D289" t="s">
        <v>3816</v>
      </c>
      <c r="E289" t="s">
        <v>1643</v>
      </c>
    </row>
    <row r="290" spans="1:5" hidden="1">
      <c r="A290" s="150" t="s">
        <v>3832</v>
      </c>
      <c r="B290" t="s">
        <v>3833</v>
      </c>
      <c r="C290" t="s">
        <v>1974</v>
      </c>
      <c r="D290" t="s">
        <v>2156</v>
      </c>
      <c r="E290" t="s">
        <v>2816</v>
      </c>
    </row>
    <row r="291" spans="1:5" hidden="1">
      <c r="A291" s="150" t="s">
        <v>3832</v>
      </c>
      <c r="B291" t="s">
        <v>3833</v>
      </c>
      <c r="C291" t="s">
        <v>1974</v>
      </c>
      <c r="D291" t="s">
        <v>1973</v>
      </c>
      <c r="E291" t="s">
        <v>1643</v>
      </c>
    </row>
    <row r="292" spans="1:5" hidden="1">
      <c r="A292" s="150" t="s">
        <v>3832</v>
      </c>
      <c r="B292" t="s">
        <v>3833</v>
      </c>
      <c r="C292" t="s">
        <v>1974</v>
      </c>
      <c r="D292" t="s">
        <v>1973</v>
      </c>
      <c r="E292" t="s">
        <v>2817</v>
      </c>
    </row>
    <row r="293" spans="1:5" hidden="1">
      <c r="A293" s="150" t="s">
        <v>3832</v>
      </c>
      <c r="B293" t="s">
        <v>3833</v>
      </c>
      <c r="C293" t="s">
        <v>1974</v>
      </c>
      <c r="D293" t="s">
        <v>1973</v>
      </c>
      <c r="E293" t="s">
        <v>2860</v>
      </c>
    </row>
    <row r="294" spans="1:5" hidden="1">
      <c r="A294" s="150" t="s">
        <v>3832</v>
      </c>
      <c r="B294" t="s">
        <v>3833</v>
      </c>
      <c r="C294" t="s">
        <v>1974</v>
      </c>
      <c r="D294" t="s">
        <v>1973</v>
      </c>
      <c r="E294" t="s">
        <v>2880</v>
      </c>
    </row>
    <row r="295" spans="1:5" hidden="1">
      <c r="A295" s="150" t="s">
        <v>3832</v>
      </c>
      <c r="B295" t="s">
        <v>3833</v>
      </c>
      <c r="C295" t="s">
        <v>1974</v>
      </c>
      <c r="D295" t="s">
        <v>3817</v>
      </c>
      <c r="E295" t="s">
        <v>1643</v>
      </c>
    </row>
    <row r="296" spans="1:5" hidden="1">
      <c r="A296" s="150" t="s">
        <v>3832</v>
      </c>
      <c r="B296" t="s">
        <v>3833</v>
      </c>
      <c r="C296" t="s">
        <v>1974</v>
      </c>
      <c r="D296" t="s">
        <v>3817</v>
      </c>
      <c r="E296" t="s">
        <v>2818</v>
      </c>
    </row>
    <row r="297" spans="1:5" hidden="1">
      <c r="A297" s="150" t="s">
        <v>3832</v>
      </c>
      <c r="B297" t="s">
        <v>3833</v>
      </c>
      <c r="C297" t="s">
        <v>1974</v>
      </c>
      <c r="D297" t="s">
        <v>3818</v>
      </c>
      <c r="E297" t="s">
        <v>1643</v>
      </c>
    </row>
    <row r="298" spans="1:5" hidden="1">
      <c r="A298" s="150" t="s">
        <v>3832</v>
      </c>
      <c r="B298" t="s">
        <v>3833</v>
      </c>
      <c r="C298" t="s">
        <v>1974</v>
      </c>
      <c r="D298" t="s">
        <v>3818</v>
      </c>
      <c r="E298" t="s">
        <v>2819</v>
      </c>
    </row>
    <row r="299" spans="1:5" hidden="1">
      <c r="A299" s="150" t="s">
        <v>3832</v>
      </c>
      <c r="B299" t="s">
        <v>3833</v>
      </c>
      <c r="C299" t="s">
        <v>1974</v>
      </c>
      <c r="D299" t="s">
        <v>2161</v>
      </c>
      <c r="E299" t="s">
        <v>2820</v>
      </c>
    </row>
    <row r="300" spans="1:5" hidden="1">
      <c r="A300" s="150" t="s">
        <v>3832</v>
      </c>
      <c r="B300" t="s">
        <v>3833</v>
      </c>
      <c r="C300" t="s">
        <v>1974</v>
      </c>
      <c r="D300" t="s">
        <v>2161</v>
      </c>
      <c r="E300" t="s">
        <v>1643</v>
      </c>
    </row>
    <row r="301" spans="1:5" hidden="1">
      <c r="A301" s="150" t="s">
        <v>3832</v>
      </c>
      <c r="B301" t="s">
        <v>3833</v>
      </c>
      <c r="C301" t="s">
        <v>1974</v>
      </c>
      <c r="D301" t="s">
        <v>3819</v>
      </c>
      <c r="E301" t="s">
        <v>1643</v>
      </c>
    </row>
    <row r="302" spans="1:5" hidden="1">
      <c r="A302" s="150" t="s">
        <v>3832</v>
      </c>
      <c r="B302" t="s">
        <v>3833</v>
      </c>
      <c r="C302" t="s">
        <v>1974</v>
      </c>
      <c r="D302" t="s">
        <v>3819</v>
      </c>
      <c r="E302" t="s">
        <v>3819</v>
      </c>
    </row>
    <row r="303" spans="1:5" hidden="1">
      <c r="A303" s="150" t="s">
        <v>3832</v>
      </c>
      <c r="B303" t="s">
        <v>3833</v>
      </c>
      <c r="C303" t="s">
        <v>1974</v>
      </c>
      <c r="D303" t="s">
        <v>3820</v>
      </c>
      <c r="E303" t="s">
        <v>1643</v>
      </c>
    </row>
    <row r="304" spans="1:5" hidden="1">
      <c r="A304" s="150" t="s">
        <v>3832</v>
      </c>
      <c r="B304" t="s">
        <v>3833</v>
      </c>
      <c r="C304" t="s">
        <v>1974</v>
      </c>
      <c r="D304" t="s">
        <v>3820</v>
      </c>
      <c r="E304" t="s">
        <v>2822</v>
      </c>
    </row>
    <row r="305" spans="1:5" hidden="1">
      <c r="A305" s="150" t="s">
        <v>3832</v>
      </c>
      <c r="B305" t="s">
        <v>3833</v>
      </c>
      <c r="C305" t="s">
        <v>1974</v>
      </c>
      <c r="D305" t="s">
        <v>3820</v>
      </c>
      <c r="E305" t="s">
        <v>2861</v>
      </c>
    </row>
    <row r="306" spans="1:5" hidden="1">
      <c r="A306" s="150" t="s">
        <v>3832</v>
      </c>
      <c r="B306" t="s">
        <v>3833</v>
      </c>
      <c r="C306" t="s">
        <v>1974</v>
      </c>
      <c r="D306" t="s">
        <v>3820</v>
      </c>
      <c r="E306" t="s">
        <v>2818</v>
      </c>
    </row>
    <row r="307" spans="1:5" hidden="1">
      <c r="A307" s="150" t="s">
        <v>3832</v>
      </c>
      <c r="B307" t="s">
        <v>3833</v>
      </c>
      <c r="C307" t="s">
        <v>1974</v>
      </c>
      <c r="D307" t="s">
        <v>3821</v>
      </c>
      <c r="E307" t="s">
        <v>1643</v>
      </c>
    </row>
    <row r="308" spans="1:5" hidden="1">
      <c r="A308" s="150" t="s">
        <v>3832</v>
      </c>
      <c r="B308" t="s">
        <v>3833</v>
      </c>
      <c r="C308" t="s">
        <v>1974</v>
      </c>
      <c r="D308" t="s">
        <v>3821</v>
      </c>
      <c r="E308" t="s">
        <v>2823</v>
      </c>
    </row>
    <row r="309" spans="1:5" hidden="1">
      <c r="A309" s="150" t="s">
        <v>3832</v>
      </c>
      <c r="B309" t="s">
        <v>3833</v>
      </c>
      <c r="C309" t="s">
        <v>1974</v>
      </c>
      <c r="D309" t="s">
        <v>3822</v>
      </c>
      <c r="E309" t="s">
        <v>1643</v>
      </c>
    </row>
    <row r="310" spans="1:5" hidden="1">
      <c r="A310" s="150" t="s">
        <v>3832</v>
      </c>
      <c r="B310" t="s">
        <v>3833</v>
      </c>
      <c r="C310" t="s">
        <v>1974</v>
      </c>
      <c r="D310" t="s">
        <v>3822</v>
      </c>
      <c r="E310" t="s">
        <v>2824</v>
      </c>
    </row>
    <row r="311" spans="1:5" hidden="1">
      <c r="A311" s="150" t="s">
        <v>3832</v>
      </c>
      <c r="B311" t="s">
        <v>3833</v>
      </c>
      <c r="C311" t="s">
        <v>1974</v>
      </c>
      <c r="D311" t="s">
        <v>3823</v>
      </c>
      <c r="E311" t="s">
        <v>2825</v>
      </c>
    </row>
    <row r="312" spans="1:5" hidden="1">
      <c r="A312" s="150" t="s">
        <v>3832</v>
      </c>
      <c r="B312" t="s">
        <v>3833</v>
      </c>
      <c r="C312" t="s">
        <v>1974</v>
      </c>
      <c r="D312" t="s">
        <v>2166</v>
      </c>
      <c r="E312" t="s">
        <v>1643</v>
      </c>
    </row>
    <row r="313" spans="1:5" hidden="1">
      <c r="A313" s="150" t="s">
        <v>3832</v>
      </c>
      <c r="B313" t="s">
        <v>3833</v>
      </c>
      <c r="C313" t="s">
        <v>1974</v>
      </c>
      <c r="D313" t="s">
        <v>2166</v>
      </c>
      <c r="E313" t="s">
        <v>2826</v>
      </c>
    </row>
    <row r="314" spans="1:5" hidden="1">
      <c r="A314" s="150" t="s">
        <v>3832</v>
      </c>
      <c r="B314" t="s">
        <v>3833</v>
      </c>
      <c r="C314" t="s">
        <v>1975</v>
      </c>
      <c r="D314" t="s">
        <v>3825</v>
      </c>
      <c r="E314" t="s">
        <v>2828</v>
      </c>
    </row>
    <row r="315" spans="1:5" hidden="1">
      <c r="A315" s="150" t="s">
        <v>3832</v>
      </c>
      <c r="B315" t="s">
        <v>3833</v>
      </c>
      <c r="C315" t="s">
        <v>1975</v>
      </c>
      <c r="D315" t="s">
        <v>3825</v>
      </c>
      <c r="E315" t="s">
        <v>2863</v>
      </c>
    </row>
    <row r="316" spans="1:5" hidden="1">
      <c r="A316" s="150" t="s">
        <v>3832</v>
      </c>
      <c r="B316" t="s">
        <v>3833</v>
      </c>
      <c r="C316" t="s">
        <v>1975</v>
      </c>
      <c r="D316" t="s">
        <v>3825</v>
      </c>
      <c r="E316" t="s">
        <v>1643</v>
      </c>
    </row>
    <row r="317" spans="1:5" hidden="1">
      <c r="A317" s="150" t="s">
        <v>3832</v>
      </c>
      <c r="B317" t="s">
        <v>3833</v>
      </c>
      <c r="C317" t="s">
        <v>1975</v>
      </c>
      <c r="D317" t="s">
        <v>3826</v>
      </c>
      <c r="E317" t="s">
        <v>1643</v>
      </c>
    </row>
    <row r="318" spans="1:5" hidden="1">
      <c r="A318" s="150" t="s">
        <v>3832</v>
      </c>
      <c r="B318" t="s">
        <v>3833</v>
      </c>
      <c r="C318" t="s">
        <v>1975</v>
      </c>
      <c r="D318" t="s">
        <v>3826</v>
      </c>
      <c r="E318" t="s">
        <v>2829</v>
      </c>
    </row>
    <row r="319" spans="1:5" hidden="1">
      <c r="A319" s="150" t="s">
        <v>3832</v>
      </c>
      <c r="B319" t="s">
        <v>3833</v>
      </c>
      <c r="C319" t="s">
        <v>1975</v>
      </c>
      <c r="D319" t="s">
        <v>3825</v>
      </c>
      <c r="E319" t="s">
        <v>2883</v>
      </c>
    </row>
    <row r="320" spans="1:5" hidden="1">
      <c r="A320" s="150" t="s">
        <v>3832</v>
      </c>
      <c r="B320" t="s">
        <v>3833</v>
      </c>
      <c r="C320" t="s">
        <v>3827</v>
      </c>
      <c r="D320" t="s">
        <v>3828</v>
      </c>
      <c r="E320" t="s">
        <v>2836</v>
      </c>
    </row>
    <row r="321" spans="1:5" hidden="1">
      <c r="A321" s="150" t="s">
        <v>3832</v>
      </c>
      <c r="B321" t="s">
        <v>3833</v>
      </c>
      <c r="C321" t="s">
        <v>3827</v>
      </c>
      <c r="D321" t="s">
        <v>3828</v>
      </c>
      <c r="E321" t="s">
        <v>2869</v>
      </c>
    </row>
    <row r="322" spans="1:5" hidden="1">
      <c r="A322" s="150" t="s">
        <v>3832</v>
      </c>
      <c r="B322" t="s">
        <v>3833</v>
      </c>
      <c r="C322" t="s">
        <v>3827</v>
      </c>
      <c r="D322" t="s">
        <v>3828</v>
      </c>
      <c r="E322" t="s">
        <v>2887</v>
      </c>
    </row>
    <row r="323" spans="1:5" hidden="1">
      <c r="A323" s="150" t="s">
        <v>3832</v>
      </c>
      <c r="B323" t="s">
        <v>3833</v>
      </c>
      <c r="C323" t="s">
        <v>3827</v>
      </c>
      <c r="D323" t="s">
        <v>3828</v>
      </c>
      <c r="E323" t="s">
        <v>2898</v>
      </c>
    </row>
    <row r="324" spans="1:5" hidden="1">
      <c r="A324" s="150" t="s">
        <v>3832</v>
      </c>
      <c r="B324" t="s">
        <v>3833</v>
      </c>
      <c r="C324" t="s">
        <v>3827</v>
      </c>
      <c r="D324" t="s">
        <v>3828</v>
      </c>
      <c r="E324" t="s">
        <v>2908</v>
      </c>
    </row>
    <row r="325" spans="1:5" hidden="1">
      <c r="A325" s="150" t="s">
        <v>3832</v>
      </c>
      <c r="B325" t="s">
        <v>3833</v>
      </c>
      <c r="C325" t="s">
        <v>3827</v>
      </c>
      <c r="D325" t="s">
        <v>3828</v>
      </c>
      <c r="E325" t="s">
        <v>2915</v>
      </c>
    </row>
    <row r="326" spans="1:5" hidden="1">
      <c r="A326" s="150" t="s">
        <v>3832</v>
      </c>
      <c r="B326" t="s">
        <v>3833</v>
      </c>
      <c r="C326" t="s">
        <v>3827</v>
      </c>
      <c r="D326" t="s">
        <v>3828</v>
      </c>
      <c r="E326" t="s">
        <v>2920</v>
      </c>
    </row>
    <row r="327" spans="1:5" hidden="1">
      <c r="A327" s="150" t="s">
        <v>3832</v>
      </c>
      <c r="B327" t="s">
        <v>3833</v>
      </c>
      <c r="C327" t="s">
        <v>3827</v>
      </c>
      <c r="D327" t="s">
        <v>3828</v>
      </c>
      <c r="E327" t="s">
        <v>1643</v>
      </c>
    </row>
    <row r="328" spans="1:5" hidden="1">
      <c r="A328" s="150" t="s">
        <v>3832</v>
      </c>
      <c r="B328" t="s">
        <v>3833</v>
      </c>
      <c r="C328" t="s">
        <v>3827</v>
      </c>
      <c r="D328" t="s">
        <v>3828</v>
      </c>
      <c r="E328" t="s">
        <v>2926</v>
      </c>
    </row>
    <row r="329" spans="1:5" hidden="1">
      <c r="A329" s="150" t="s">
        <v>3832</v>
      </c>
      <c r="B329" t="s">
        <v>3833</v>
      </c>
      <c r="C329" t="s">
        <v>3827</v>
      </c>
      <c r="D329" t="s">
        <v>3828</v>
      </c>
      <c r="E329" t="s">
        <v>2931</v>
      </c>
    </row>
    <row r="330" spans="1:5" hidden="1">
      <c r="A330" s="150" t="s">
        <v>3832</v>
      </c>
      <c r="B330" t="s">
        <v>3833</v>
      </c>
      <c r="C330" t="s">
        <v>3827</v>
      </c>
      <c r="D330" t="s">
        <v>3828</v>
      </c>
      <c r="E330" t="s">
        <v>2936</v>
      </c>
    </row>
    <row r="331" spans="1:5" hidden="1">
      <c r="A331" s="150" t="s">
        <v>3832</v>
      </c>
      <c r="B331" t="s">
        <v>3833</v>
      </c>
      <c r="C331" t="s">
        <v>3827</v>
      </c>
      <c r="D331" t="s">
        <v>3828</v>
      </c>
      <c r="E331" t="s">
        <v>2941</v>
      </c>
    </row>
    <row r="332" spans="1:5" hidden="1">
      <c r="A332" s="150" t="s">
        <v>3832</v>
      </c>
      <c r="B332" t="s">
        <v>3833</v>
      </c>
      <c r="C332" t="s">
        <v>3827</v>
      </c>
      <c r="D332" t="s">
        <v>3828</v>
      </c>
      <c r="E332" t="s">
        <v>2945</v>
      </c>
    </row>
    <row r="333" spans="1:5" hidden="1">
      <c r="A333" s="150" t="s">
        <v>3832</v>
      </c>
      <c r="B333" t="s">
        <v>3833</v>
      </c>
      <c r="C333" t="s">
        <v>3827</v>
      </c>
      <c r="D333" t="s">
        <v>3828</v>
      </c>
      <c r="E333" t="s">
        <v>2948</v>
      </c>
    </row>
    <row r="334" spans="1:5" hidden="1">
      <c r="A334" s="150" t="s">
        <v>3832</v>
      </c>
      <c r="B334" t="s">
        <v>3833</v>
      </c>
      <c r="C334" t="s">
        <v>3827</v>
      </c>
      <c r="D334" t="s">
        <v>3828</v>
      </c>
      <c r="E334" t="s">
        <v>2950</v>
      </c>
    </row>
    <row r="335" spans="1:5" hidden="1">
      <c r="A335" s="83" t="s">
        <v>3054</v>
      </c>
      <c r="B335" t="s">
        <v>3834</v>
      </c>
      <c r="C335" t="s">
        <v>1973</v>
      </c>
      <c r="D335" t="s">
        <v>2066</v>
      </c>
      <c r="E335" t="s">
        <v>2943</v>
      </c>
    </row>
    <row r="336" spans="1:5" hidden="1">
      <c r="A336" s="83" t="s">
        <v>3054</v>
      </c>
      <c r="B336" t="s">
        <v>3834</v>
      </c>
      <c r="C336" t="s">
        <v>1973</v>
      </c>
      <c r="D336" t="s">
        <v>2066</v>
      </c>
      <c r="E336" t="s">
        <v>1643</v>
      </c>
    </row>
    <row r="337" spans="1:5" hidden="1">
      <c r="A337" s="83" t="s">
        <v>3054</v>
      </c>
      <c r="B337" t="s">
        <v>3834</v>
      </c>
      <c r="C337" t="s">
        <v>1973</v>
      </c>
      <c r="D337" t="s">
        <v>3809</v>
      </c>
      <c r="E337" t="s">
        <v>1643</v>
      </c>
    </row>
    <row r="338" spans="1:5" hidden="1">
      <c r="A338" s="83" t="s">
        <v>3054</v>
      </c>
      <c r="B338" t="s">
        <v>3834</v>
      </c>
      <c r="C338" t="s">
        <v>1973</v>
      </c>
      <c r="D338" t="s">
        <v>3810</v>
      </c>
      <c r="E338" t="s">
        <v>2891</v>
      </c>
    </row>
    <row r="339" spans="1:5" hidden="1">
      <c r="A339" s="83" t="s">
        <v>3054</v>
      </c>
      <c r="B339" t="s">
        <v>3834</v>
      </c>
      <c r="C339" t="s">
        <v>1973</v>
      </c>
      <c r="D339" t="s">
        <v>3810</v>
      </c>
      <c r="E339" t="s">
        <v>1643</v>
      </c>
    </row>
    <row r="340" spans="1:5" hidden="1">
      <c r="A340" s="83" t="s">
        <v>3054</v>
      </c>
      <c r="B340" t="s">
        <v>3834</v>
      </c>
      <c r="C340" t="s">
        <v>1974</v>
      </c>
      <c r="D340" t="s">
        <v>2146</v>
      </c>
      <c r="E340" t="s">
        <v>2808</v>
      </c>
    </row>
    <row r="341" spans="1:5" hidden="1">
      <c r="A341" s="83" t="s">
        <v>3054</v>
      </c>
      <c r="B341" t="s">
        <v>3834</v>
      </c>
      <c r="C341" t="s">
        <v>1974</v>
      </c>
      <c r="D341" t="s">
        <v>2146</v>
      </c>
      <c r="E341" t="s">
        <v>2854</v>
      </c>
    </row>
    <row r="342" spans="1:5" hidden="1">
      <c r="A342" s="83" t="s">
        <v>3054</v>
      </c>
      <c r="B342" t="s">
        <v>3834</v>
      </c>
      <c r="C342" t="s">
        <v>1974</v>
      </c>
      <c r="D342" t="s">
        <v>2146</v>
      </c>
      <c r="E342" t="s">
        <v>2876</v>
      </c>
    </row>
    <row r="343" spans="1:5" hidden="1">
      <c r="A343" s="83" t="s">
        <v>3054</v>
      </c>
      <c r="B343" t="s">
        <v>3834</v>
      </c>
      <c r="C343" t="s">
        <v>1974</v>
      </c>
      <c r="D343" t="s">
        <v>2146</v>
      </c>
      <c r="E343" t="s">
        <v>2893</v>
      </c>
    </row>
    <row r="344" spans="1:5" hidden="1">
      <c r="A344" s="83" t="s">
        <v>3054</v>
      </c>
      <c r="B344" t="s">
        <v>3834</v>
      </c>
      <c r="C344" t="s">
        <v>1974</v>
      </c>
      <c r="D344" t="s">
        <v>2146</v>
      </c>
      <c r="E344" t="s">
        <v>2903</v>
      </c>
    </row>
    <row r="345" spans="1:5" hidden="1">
      <c r="A345" s="83" t="s">
        <v>3054</v>
      </c>
      <c r="B345" t="s">
        <v>3834</v>
      </c>
      <c r="C345" t="s">
        <v>1974</v>
      </c>
      <c r="D345" t="s">
        <v>2146</v>
      </c>
      <c r="E345" t="s">
        <v>2913</v>
      </c>
    </row>
    <row r="346" spans="1:5" hidden="1">
      <c r="A346" s="83" t="s">
        <v>3054</v>
      </c>
      <c r="B346" t="s">
        <v>3834</v>
      </c>
      <c r="C346" t="s">
        <v>1974</v>
      </c>
      <c r="D346" t="s">
        <v>3811</v>
      </c>
      <c r="E346" t="s">
        <v>2809</v>
      </c>
    </row>
    <row r="347" spans="1:5" hidden="1">
      <c r="A347" s="83" t="s">
        <v>3054</v>
      </c>
      <c r="B347" t="s">
        <v>3834</v>
      </c>
      <c r="C347" t="s">
        <v>1974</v>
      </c>
      <c r="D347" t="s">
        <v>3811</v>
      </c>
      <c r="E347" t="s">
        <v>2855</v>
      </c>
    </row>
    <row r="348" spans="1:5" hidden="1">
      <c r="A348" s="83" t="s">
        <v>3054</v>
      </c>
      <c r="B348" t="s">
        <v>3834</v>
      </c>
      <c r="C348" t="s">
        <v>1974</v>
      </c>
      <c r="D348" t="s">
        <v>3811</v>
      </c>
      <c r="E348" t="s">
        <v>1643</v>
      </c>
    </row>
    <row r="349" spans="1:5" hidden="1">
      <c r="A349" s="83" t="s">
        <v>3054</v>
      </c>
      <c r="B349" t="s">
        <v>3834</v>
      </c>
      <c r="C349" t="s">
        <v>1974</v>
      </c>
      <c r="D349" t="s">
        <v>3812</v>
      </c>
      <c r="E349" t="s">
        <v>2810</v>
      </c>
    </row>
    <row r="350" spans="1:5" hidden="1">
      <c r="A350" s="83" t="s">
        <v>3054</v>
      </c>
      <c r="B350" t="s">
        <v>3834</v>
      </c>
      <c r="C350" t="s">
        <v>1974</v>
      </c>
      <c r="D350" t="s">
        <v>3812</v>
      </c>
      <c r="E350" t="s">
        <v>1643</v>
      </c>
    </row>
    <row r="351" spans="1:5" hidden="1">
      <c r="A351" s="83" t="s">
        <v>3054</v>
      </c>
      <c r="B351" t="s">
        <v>3834</v>
      </c>
      <c r="C351" t="s">
        <v>1974</v>
      </c>
      <c r="D351" t="s">
        <v>3812</v>
      </c>
      <c r="E351" t="s">
        <v>2856</v>
      </c>
    </row>
    <row r="352" spans="1:5" hidden="1">
      <c r="A352" s="83" t="s">
        <v>3054</v>
      </c>
      <c r="B352" t="s">
        <v>3834</v>
      </c>
      <c r="C352" t="s">
        <v>1974</v>
      </c>
      <c r="D352" t="s">
        <v>3813</v>
      </c>
      <c r="E352" t="s">
        <v>2811</v>
      </c>
    </row>
    <row r="353" spans="1:5" hidden="1">
      <c r="A353" s="83" t="s">
        <v>3054</v>
      </c>
      <c r="B353" t="s">
        <v>3834</v>
      </c>
      <c r="C353" t="s">
        <v>1974</v>
      </c>
      <c r="D353" t="s">
        <v>3813</v>
      </c>
      <c r="E353" t="s">
        <v>2857</v>
      </c>
    </row>
    <row r="354" spans="1:5" hidden="1">
      <c r="A354" s="83" t="s">
        <v>3054</v>
      </c>
      <c r="B354" t="s">
        <v>3834</v>
      </c>
      <c r="C354" t="s">
        <v>1974</v>
      </c>
      <c r="D354" t="s">
        <v>3813</v>
      </c>
      <c r="E354" t="s">
        <v>1643</v>
      </c>
    </row>
    <row r="355" spans="1:5" hidden="1">
      <c r="A355" s="83" t="s">
        <v>3054</v>
      </c>
      <c r="B355" t="s">
        <v>3834</v>
      </c>
      <c r="C355" t="s">
        <v>1974</v>
      </c>
      <c r="D355" t="s">
        <v>3813</v>
      </c>
      <c r="E355" t="s">
        <v>2877</v>
      </c>
    </row>
    <row r="356" spans="1:5" hidden="1">
      <c r="A356" s="83" t="s">
        <v>3054</v>
      </c>
      <c r="B356" t="s">
        <v>3834</v>
      </c>
      <c r="C356" t="s">
        <v>1974</v>
      </c>
      <c r="D356" t="s">
        <v>3814</v>
      </c>
      <c r="E356" t="s">
        <v>2813</v>
      </c>
    </row>
    <row r="357" spans="1:5" hidden="1">
      <c r="A357" s="83" t="s">
        <v>3054</v>
      </c>
      <c r="B357" t="s">
        <v>3834</v>
      </c>
      <c r="C357" t="s">
        <v>1974</v>
      </c>
      <c r="D357" t="s">
        <v>3814</v>
      </c>
      <c r="E357" t="s">
        <v>2858</v>
      </c>
    </row>
    <row r="358" spans="1:5" hidden="1">
      <c r="A358" s="83" t="s">
        <v>3054</v>
      </c>
      <c r="B358" t="s">
        <v>3834</v>
      </c>
      <c r="C358" t="s">
        <v>1974</v>
      </c>
      <c r="D358" t="s">
        <v>3814</v>
      </c>
      <c r="E358" t="s">
        <v>2878</v>
      </c>
    </row>
    <row r="359" spans="1:5" hidden="1">
      <c r="A359" s="83" t="s">
        <v>3054</v>
      </c>
      <c r="B359" t="s">
        <v>3834</v>
      </c>
      <c r="C359" t="s">
        <v>1974</v>
      </c>
      <c r="D359" t="s">
        <v>3814</v>
      </c>
      <c r="E359" t="s">
        <v>1643</v>
      </c>
    </row>
    <row r="360" spans="1:5" hidden="1">
      <c r="A360" s="83" t="s">
        <v>3054</v>
      </c>
      <c r="B360" t="s">
        <v>3834</v>
      </c>
      <c r="C360" t="s">
        <v>1974</v>
      </c>
      <c r="D360" t="s">
        <v>3814</v>
      </c>
      <c r="E360" t="s">
        <v>2894</v>
      </c>
    </row>
    <row r="361" spans="1:5" hidden="1">
      <c r="A361" s="83" t="s">
        <v>3054</v>
      </c>
      <c r="B361" t="s">
        <v>3834</v>
      </c>
      <c r="C361" t="s">
        <v>1974</v>
      </c>
      <c r="D361" t="s">
        <v>3814</v>
      </c>
      <c r="E361" t="s">
        <v>2904</v>
      </c>
    </row>
    <row r="362" spans="1:5" hidden="1">
      <c r="A362" s="83" t="s">
        <v>3054</v>
      </c>
      <c r="B362" t="s">
        <v>3834</v>
      </c>
      <c r="C362" t="s">
        <v>1974</v>
      </c>
      <c r="D362" t="s">
        <v>3815</v>
      </c>
      <c r="E362" t="s">
        <v>2814</v>
      </c>
    </row>
    <row r="363" spans="1:5" hidden="1">
      <c r="A363" s="83" t="s">
        <v>3054</v>
      </c>
      <c r="B363" t="s">
        <v>3834</v>
      </c>
      <c r="C363" t="s">
        <v>1974</v>
      </c>
      <c r="D363" t="s">
        <v>3815</v>
      </c>
      <c r="E363" t="s">
        <v>2859</v>
      </c>
    </row>
    <row r="364" spans="1:5" hidden="1">
      <c r="A364" s="83" t="s">
        <v>3054</v>
      </c>
      <c r="B364" t="s">
        <v>3834</v>
      </c>
      <c r="C364" t="s">
        <v>1974</v>
      </c>
      <c r="D364" t="s">
        <v>3815</v>
      </c>
      <c r="E364" t="s">
        <v>1643</v>
      </c>
    </row>
    <row r="365" spans="1:5" hidden="1">
      <c r="A365" s="83" t="s">
        <v>3054</v>
      </c>
      <c r="B365" t="s">
        <v>3834</v>
      </c>
      <c r="C365" t="s">
        <v>1974</v>
      </c>
      <c r="D365" t="s">
        <v>3815</v>
      </c>
      <c r="E365" t="s">
        <v>2879</v>
      </c>
    </row>
    <row r="366" spans="1:5" hidden="1">
      <c r="A366" s="83" t="s">
        <v>3054</v>
      </c>
      <c r="B366" t="s">
        <v>3834</v>
      </c>
      <c r="C366" t="s">
        <v>1974</v>
      </c>
      <c r="D366" t="s">
        <v>3816</v>
      </c>
      <c r="E366" t="s">
        <v>2815</v>
      </c>
    </row>
    <row r="367" spans="1:5" hidden="1">
      <c r="A367" s="83" t="s">
        <v>3054</v>
      </c>
      <c r="B367" t="s">
        <v>3834</v>
      </c>
      <c r="C367" t="s">
        <v>1974</v>
      </c>
      <c r="D367" t="s">
        <v>3816</v>
      </c>
      <c r="E367" t="s">
        <v>1643</v>
      </c>
    </row>
    <row r="368" spans="1:5" hidden="1">
      <c r="A368" s="83" t="s">
        <v>3054</v>
      </c>
      <c r="B368" t="s">
        <v>3834</v>
      </c>
      <c r="C368" t="s">
        <v>1974</v>
      </c>
      <c r="D368" t="s">
        <v>2156</v>
      </c>
      <c r="E368" t="s">
        <v>2816</v>
      </c>
    </row>
    <row r="369" spans="1:5" hidden="1">
      <c r="A369" s="83" t="s">
        <v>3054</v>
      </c>
      <c r="B369" t="s">
        <v>3834</v>
      </c>
      <c r="C369" t="s">
        <v>1974</v>
      </c>
      <c r="D369" t="s">
        <v>1973</v>
      </c>
      <c r="E369" t="s">
        <v>1643</v>
      </c>
    </row>
    <row r="370" spans="1:5" hidden="1">
      <c r="A370" s="83" t="s">
        <v>3054</v>
      </c>
      <c r="B370" t="s">
        <v>3834</v>
      </c>
      <c r="C370" t="s">
        <v>1974</v>
      </c>
      <c r="D370" t="s">
        <v>1973</v>
      </c>
      <c r="E370" t="s">
        <v>2817</v>
      </c>
    </row>
    <row r="371" spans="1:5" hidden="1">
      <c r="A371" s="83" t="s">
        <v>3054</v>
      </c>
      <c r="B371" t="s">
        <v>3834</v>
      </c>
      <c r="C371" t="s">
        <v>1974</v>
      </c>
      <c r="D371" t="s">
        <v>1973</v>
      </c>
      <c r="E371" t="s">
        <v>2860</v>
      </c>
    </row>
    <row r="372" spans="1:5" hidden="1">
      <c r="A372" s="83" t="s">
        <v>3054</v>
      </c>
      <c r="B372" t="s">
        <v>3834</v>
      </c>
      <c r="C372" t="s">
        <v>1974</v>
      </c>
      <c r="D372" t="s">
        <v>1973</v>
      </c>
      <c r="E372" t="s">
        <v>2880</v>
      </c>
    </row>
    <row r="373" spans="1:5" hidden="1">
      <c r="A373" s="83" t="s">
        <v>3054</v>
      </c>
      <c r="B373" t="s">
        <v>3834</v>
      </c>
      <c r="C373" t="s">
        <v>1974</v>
      </c>
      <c r="D373" t="s">
        <v>3817</v>
      </c>
      <c r="E373" t="s">
        <v>1643</v>
      </c>
    </row>
    <row r="374" spans="1:5" hidden="1">
      <c r="A374" s="83" t="s">
        <v>3054</v>
      </c>
      <c r="B374" t="s">
        <v>3834</v>
      </c>
      <c r="C374" t="s">
        <v>1974</v>
      </c>
      <c r="D374" t="s">
        <v>3817</v>
      </c>
      <c r="E374" t="s">
        <v>2818</v>
      </c>
    </row>
    <row r="375" spans="1:5" hidden="1">
      <c r="A375" s="83" t="s">
        <v>3054</v>
      </c>
      <c r="B375" t="s">
        <v>3834</v>
      </c>
      <c r="C375" t="s">
        <v>1974</v>
      </c>
      <c r="D375" t="s">
        <v>3818</v>
      </c>
      <c r="E375" t="s">
        <v>1643</v>
      </c>
    </row>
    <row r="376" spans="1:5" hidden="1">
      <c r="A376" s="83" t="s">
        <v>3054</v>
      </c>
      <c r="B376" t="s">
        <v>3834</v>
      </c>
      <c r="C376" t="s">
        <v>1974</v>
      </c>
      <c r="D376" t="s">
        <v>3818</v>
      </c>
      <c r="E376" t="s">
        <v>2819</v>
      </c>
    </row>
    <row r="377" spans="1:5" hidden="1">
      <c r="A377" s="83" t="s">
        <v>3054</v>
      </c>
      <c r="B377" t="s">
        <v>3834</v>
      </c>
      <c r="C377" t="s">
        <v>1974</v>
      </c>
      <c r="D377" t="s">
        <v>2161</v>
      </c>
      <c r="E377" t="s">
        <v>2820</v>
      </c>
    </row>
    <row r="378" spans="1:5" hidden="1">
      <c r="A378" s="83" t="s">
        <v>3054</v>
      </c>
      <c r="B378" t="s">
        <v>3834</v>
      </c>
      <c r="C378" t="s">
        <v>1974</v>
      </c>
      <c r="D378" t="s">
        <v>2161</v>
      </c>
      <c r="E378" t="s">
        <v>1643</v>
      </c>
    </row>
    <row r="379" spans="1:5" hidden="1">
      <c r="A379" s="83" t="s">
        <v>3054</v>
      </c>
      <c r="B379" t="s">
        <v>3834</v>
      </c>
      <c r="C379" t="s">
        <v>1974</v>
      </c>
      <c r="D379" t="s">
        <v>3819</v>
      </c>
      <c r="E379" t="s">
        <v>1643</v>
      </c>
    </row>
    <row r="380" spans="1:5" hidden="1">
      <c r="A380" s="83" t="s">
        <v>3054</v>
      </c>
      <c r="B380" t="s">
        <v>3834</v>
      </c>
      <c r="C380" t="s">
        <v>1974</v>
      </c>
      <c r="D380" t="s">
        <v>3819</v>
      </c>
      <c r="E380" t="s">
        <v>3819</v>
      </c>
    </row>
    <row r="381" spans="1:5" hidden="1">
      <c r="A381" s="83" t="s">
        <v>3054</v>
      </c>
      <c r="B381" t="s">
        <v>3834</v>
      </c>
      <c r="C381" t="s">
        <v>1974</v>
      </c>
      <c r="D381" t="s">
        <v>3820</v>
      </c>
      <c r="E381" t="s">
        <v>1643</v>
      </c>
    </row>
    <row r="382" spans="1:5" hidden="1">
      <c r="A382" s="83" t="s">
        <v>3054</v>
      </c>
      <c r="B382" t="s">
        <v>3834</v>
      </c>
      <c r="C382" t="s">
        <v>1974</v>
      </c>
      <c r="D382" t="s">
        <v>3820</v>
      </c>
      <c r="E382" t="s">
        <v>2822</v>
      </c>
    </row>
    <row r="383" spans="1:5" hidden="1">
      <c r="A383" s="83" t="s">
        <v>3054</v>
      </c>
      <c r="B383" t="s">
        <v>3834</v>
      </c>
      <c r="C383" t="s">
        <v>1974</v>
      </c>
      <c r="D383" t="s">
        <v>3820</v>
      </c>
      <c r="E383" t="s">
        <v>2861</v>
      </c>
    </row>
    <row r="384" spans="1:5" hidden="1">
      <c r="A384" s="83" t="s">
        <v>3054</v>
      </c>
      <c r="B384" t="s">
        <v>3834</v>
      </c>
      <c r="C384" t="s">
        <v>1974</v>
      </c>
      <c r="D384" t="s">
        <v>3820</v>
      </c>
      <c r="E384" t="s">
        <v>2818</v>
      </c>
    </row>
    <row r="385" spans="1:5" hidden="1">
      <c r="A385" s="83" t="s">
        <v>3054</v>
      </c>
      <c r="B385" t="s">
        <v>3834</v>
      </c>
      <c r="C385" t="s">
        <v>1974</v>
      </c>
      <c r="D385" t="s">
        <v>3821</v>
      </c>
      <c r="E385" t="s">
        <v>1643</v>
      </c>
    </row>
    <row r="386" spans="1:5" hidden="1">
      <c r="A386" s="83" t="s">
        <v>3054</v>
      </c>
      <c r="B386" t="s">
        <v>3834</v>
      </c>
      <c r="C386" t="s">
        <v>1974</v>
      </c>
      <c r="D386" t="s">
        <v>3821</v>
      </c>
      <c r="E386" t="s">
        <v>2823</v>
      </c>
    </row>
    <row r="387" spans="1:5" hidden="1">
      <c r="A387" s="83" t="s">
        <v>3054</v>
      </c>
      <c r="B387" t="s">
        <v>3834</v>
      </c>
      <c r="C387" t="s">
        <v>1974</v>
      </c>
      <c r="D387" t="s">
        <v>3822</v>
      </c>
      <c r="E387" t="s">
        <v>1643</v>
      </c>
    </row>
    <row r="388" spans="1:5" hidden="1">
      <c r="A388" s="83" t="s">
        <v>3054</v>
      </c>
      <c r="B388" t="s">
        <v>3834</v>
      </c>
      <c r="C388" t="s">
        <v>1974</v>
      </c>
      <c r="D388" t="s">
        <v>3822</v>
      </c>
      <c r="E388" t="s">
        <v>2824</v>
      </c>
    </row>
    <row r="389" spans="1:5" hidden="1">
      <c r="A389" s="83" t="s">
        <v>3054</v>
      </c>
      <c r="B389" t="s">
        <v>3834</v>
      </c>
      <c r="C389" t="s">
        <v>1974</v>
      </c>
      <c r="D389" t="s">
        <v>3823</v>
      </c>
      <c r="E389" t="s">
        <v>2825</v>
      </c>
    </row>
    <row r="390" spans="1:5" hidden="1">
      <c r="A390" s="83" t="s">
        <v>3054</v>
      </c>
      <c r="B390" t="s">
        <v>3834</v>
      </c>
      <c r="C390" t="s">
        <v>1974</v>
      </c>
      <c r="D390" t="s">
        <v>2166</v>
      </c>
      <c r="E390" t="s">
        <v>1643</v>
      </c>
    </row>
    <row r="391" spans="1:5" hidden="1">
      <c r="A391" s="83" t="s">
        <v>3054</v>
      </c>
      <c r="B391" t="s">
        <v>3834</v>
      </c>
      <c r="C391" t="s">
        <v>1974</v>
      </c>
      <c r="D391" t="s">
        <v>2166</v>
      </c>
      <c r="E391" t="s">
        <v>2826</v>
      </c>
    </row>
    <row r="392" spans="1:5" hidden="1">
      <c r="A392" s="83" t="s">
        <v>3054</v>
      </c>
      <c r="B392" t="s">
        <v>3834</v>
      </c>
      <c r="C392" t="s">
        <v>1975</v>
      </c>
      <c r="D392" t="s">
        <v>3825</v>
      </c>
      <c r="E392" t="s">
        <v>2828</v>
      </c>
    </row>
    <row r="393" spans="1:5" hidden="1">
      <c r="A393" s="83" t="s">
        <v>3054</v>
      </c>
      <c r="B393" t="s">
        <v>3834</v>
      </c>
      <c r="C393" t="s">
        <v>1975</v>
      </c>
      <c r="D393" t="s">
        <v>3825</v>
      </c>
      <c r="E393" t="s">
        <v>2863</v>
      </c>
    </row>
    <row r="394" spans="1:5" hidden="1">
      <c r="A394" s="83" t="s">
        <v>3054</v>
      </c>
      <c r="B394" t="s">
        <v>3834</v>
      </c>
      <c r="C394" t="s">
        <v>1975</v>
      </c>
      <c r="D394" t="s">
        <v>3825</v>
      </c>
      <c r="E394" t="s">
        <v>1643</v>
      </c>
    </row>
    <row r="395" spans="1:5" hidden="1">
      <c r="A395" s="83" t="s">
        <v>3054</v>
      </c>
      <c r="B395" t="s">
        <v>3834</v>
      </c>
      <c r="C395" t="s">
        <v>1975</v>
      </c>
      <c r="D395" t="s">
        <v>3826</v>
      </c>
      <c r="E395" t="s">
        <v>1643</v>
      </c>
    </row>
    <row r="396" spans="1:5" hidden="1">
      <c r="A396" s="83" t="s">
        <v>3054</v>
      </c>
      <c r="B396" t="s">
        <v>3834</v>
      </c>
      <c r="C396" t="s">
        <v>1975</v>
      </c>
      <c r="D396" t="s">
        <v>3826</v>
      </c>
      <c r="E396" t="s">
        <v>2829</v>
      </c>
    </row>
    <row r="397" spans="1:5" hidden="1">
      <c r="A397" s="83" t="s">
        <v>3054</v>
      </c>
      <c r="B397" t="s">
        <v>3834</v>
      </c>
      <c r="C397" t="s">
        <v>1975</v>
      </c>
      <c r="D397" t="s">
        <v>3825</v>
      </c>
      <c r="E397" t="s">
        <v>2883</v>
      </c>
    </row>
    <row r="398" spans="1:5" hidden="1">
      <c r="A398" s="83" t="s">
        <v>3054</v>
      </c>
      <c r="B398" t="s">
        <v>3834</v>
      </c>
      <c r="C398" t="s">
        <v>3827</v>
      </c>
      <c r="D398" t="s">
        <v>3828</v>
      </c>
      <c r="E398" t="s">
        <v>2836</v>
      </c>
    </row>
    <row r="399" spans="1:5" hidden="1">
      <c r="A399" s="83" t="s">
        <v>3054</v>
      </c>
      <c r="B399" t="s">
        <v>3834</v>
      </c>
      <c r="C399" t="s">
        <v>3827</v>
      </c>
      <c r="D399" t="s">
        <v>3828</v>
      </c>
      <c r="E399" t="s">
        <v>2869</v>
      </c>
    </row>
    <row r="400" spans="1:5" hidden="1">
      <c r="A400" s="83" t="s">
        <v>3054</v>
      </c>
      <c r="B400" t="s">
        <v>3834</v>
      </c>
      <c r="C400" t="s">
        <v>3827</v>
      </c>
      <c r="D400" t="s">
        <v>3828</v>
      </c>
      <c r="E400" t="s">
        <v>2887</v>
      </c>
    </row>
    <row r="401" spans="1:5" hidden="1">
      <c r="A401" s="83" t="s">
        <v>3054</v>
      </c>
      <c r="B401" t="s">
        <v>3834</v>
      </c>
      <c r="C401" t="s">
        <v>3827</v>
      </c>
      <c r="D401" t="s">
        <v>3828</v>
      </c>
      <c r="E401" t="s">
        <v>2898</v>
      </c>
    </row>
    <row r="402" spans="1:5" hidden="1">
      <c r="A402" s="83" t="s">
        <v>3054</v>
      </c>
      <c r="B402" t="s">
        <v>3834</v>
      </c>
      <c r="C402" t="s">
        <v>3827</v>
      </c>
      <c r="D402" t="s">
        <v>3828</v>
      </c>
      <c r="E402" t="s">
        <v>2908</v>
      </c>
    </row>
    <row r="403" spans="1:5" hidden="1">
      <c r="A403" s="83" t="s">
        <v>3054</v>
      </c>
      <c r="B403" t="s">
        <v>3834</v>
      </c>
      <c r="C403" t="s">
        <v>3827</v>
      </c>
      <c r="D403" t="s">
        <v>3828</v>
      </c>
      <c r="E403" t="s">
        <v>2915</v>
      </c>
    </row>
    <row r="404" spans="1:5" hidden="1">
      <c r="A404" s="83" t="s">
        <v>3054</v>
      </c>
      <c r="B404" t="s">
        <v>3834</v>
      </c>
      <c r="C404" t="s">
        <v>3827</v>
      </c>
      <c r="D404" t="s">
        <v>3828</v>
      </c>
      <c r="E404" t="s">
        <v>2920</v>
      </c>
    </row>
    <row r="405" spans="1:5" hidden="1">
      <c r="A405" s="83" t="s">
        <v>3054</v>
      </c>
      <c r="B405" t="s">
        <v>3834</v>
      </c>
      <c r="C405" t="s">
        <v>3827</v>
      </c>
      <c r="D405" t="s">
        <v>3828</v>
      </c>
      <c r="E405" t="s">
        <v>1643</v>
      </c>
    </row>
    <row r="406" spans="1:5" hidden="1">
      <c r="A406" s="83" t="s">
        <v>3054</v>
      </c>
      <c r="B406" t="s">
        <v>3834</v>
      </c>
      <c r="C406" t="s">
        <v>3827</v>
      </c>
      <c r="D406" t="s">
        <v>3828</v>
      </c>
      <c r="E406" t="s">
        <v>2926</v>
      </c>
    </row>
    <row r="407" spans="1:5" hidden="1">
      <c r="A407" s="83" t="s">
        <v>3054</v>
      </c>
      <c r="B407" t="s">
        <v>3834</v>
      </c>
      <c r="C407" t="s">
        <v>3827</v>
      </c>
      <c r="D407" t="s">
        <v>3828</v>
      </c>
      <c r="E407" t="s">
        <v>2931</v>
      </c>
    </row>
    <row r="408" spans="1:5" hidden="1">
      <c r="A408" s="83" t="s">
        <v>3054</v>
      </c>
      <c r="B408" t="s">
        <v>3834</v>
      </c>
      <c r="C408" t="s">
        <v>3827</v>
      </c>
      <c r="D408" t="s">
        <v>3828</v>
      </c>
      <c r="E408" t="s">
        <v>2936</v>
      </c>
    </row>
    <row r="409" spans="1:5" hidden="1">
      <c r="A409" s="83" t="s">
        <v>3054</v>
      </c>
      <c r="B409" t="s">
        <v>3834</v>
      </c>
      <c r="C409" t="s">
        <v>3827</v>
      </c>
      <c r="D409" t="s">
        <v>3828</v>
      </c>
      <c r="E409" t="s">
        <v>2941</v>
      </c>
    </row>
    <row r="410" spans="1:5" hidden="1">
      <c r="A410" s="83" t="s">
        <v>3054</v>
      </c>
      <c r="B410" t="s">
        <v>3834</v>
      </c>
      <c r="C410" t="s">
        <v>3827</v>
      </c>
      <c r="D410" t="s">
        <v>3828</v>
      </c>
      <c r="E410" t="s">
        <v>2945</v>
      </c>
    </row>
    <row r="411" spans="1:5" hidden="1">
      <c r="A411" s="83" t="s">
        <v>3054</v>
      </c>
      <c r="B411" t="s">
        <v>3834</v>
      </c>
      <c r="C411" t="s">
        <v>3827</v>
      </c>
      <c r="D411" t="s">
        <v>3828</v>
      </c>
      <c r="E411" t="s">
        <v>2948</v>
      </c>
    </row>
    <row r="412" spans="1:5" hidden="1">
      <c r="A412" s="83" t="s">
        <v>3054</v>
      </c>
      <c r="B412" t="s">
        <v>3834</v>
      </c>
      <c r="C412" t="s">
        <v>3827</v>
      </c>
      <c r="D412" t="s">
        <v>3828</v>
      </c>
      <c r="E412" t="s">
        <v>2950</v>
      </c>
    </row>
    <row r="413" spans="1:5" hidden="1">
      <c r="A413" s="83" t="s">
        <v>3058</v>
      </c>
      <c r="B413" t="s">
        <v>3835</v>
      </c>
      <c r="C413" t="s">
        <v>1973</v>
      </c>
      <c r="D413" t="s">
        <v>2066</v>
      </c>
      <c r="E413" t="s">
        <v>2943</v>
      </c>
    </row>
    <row r="414" spans="1:5" hidden="1">
      <c r="A414" s="83" t="s">
        <v>3058</v>
      </c>
      <c r="B414" t="s">
        <v>3835</v>
      </c>
      <c r="C414" t="s">
        <v>1973</v>
      </c>
      <c r="D414" t="s">
        <v>2066</v>
      </c>
      <c r="E414" t="s">
        <v>1643</v>
      </c>
    </row>
    <row r="415" spans="1:5" hidden="1">
      <c r="A415" s="83" t="s">
        <v>3058</v>
      </c>
      <c r="B415" t="s">
        <v>3835</v>
      </c>
      <c r="C415" t="s">
        <v>1973</v>
      </c>
      <c r="D415" t="s">
        <v>3809</v>
      </c>
      <c r="E415" t="s">
        <v>1643</v>
      </c>
    </row>
    <row r="416" spans="1:5" hidden="1">
      <c r="A416" s="83" t="s">
        <v>3058</v>
      </c>
      <c r="B416" t="s">
        <v>3835</v>
      </c>
      <c r="C416" t="s">
        <v>1973</v>
      </c>
      <c r="D416" t="s">
        <v>3810</v>
      </c>
      <c r="E416" t="s">
        <v>2891</v>
      </c>
    </row>
    <row r="417" spans="1:5" hidden="1">
      <c r="A417" s="83" t="s">
        <v>3058</v>
      </c>
      <c r="B417" t="s">
        <v>3835</v>
      </c>
      <c r="C417" t="s">
        <v>1973</v>
      </c>
      <c r="D417" t="s">
        <v>3810</v>
      </c>
      <c r="E417" t="s">
        <v>1643</v>
      </c>
    </row>
    <row r="418" spans="1:5" hidden="1">
      <c r="A418" s="83" t="s">
        <v>3058</v>
      </c>
      <c r="B418" t="s">
        <v>3835</v>
      </c>
      <c r="C418" t="s">
        <v>1974</v>
      </c>
      <c r="D418" t="s">
        <v>2146</v>
      </c>
      <c r="E418" t="s">
        <v>2808</v>
      </c>
    </row>
    <row r="419" spans="1:5" hidden="1">
      <c r="A419" s="83" t="s">
        <v>3058</v>
      </c>
      <c r="B419" t="s">
        <v>3835</v>
      </c>
      <c r="C419" t="s">
        <v>1974</v>
      </c>
      <c r="D419" t="s">
        <v>2146</v>
      </c>
      <c r="E419" t="s">
        <v>2854</v>
      </c>
    </row>
    <row r="420" spans="1:5" hidden="1">
      <c r="A420" s="83" t="s">
        <v>3058</v>
      </c>
      <c r="B420" t="s">
        <v>3835</v>
      </c>
      <c r="C420" t="s">
        <v>1974</v>
      </c>
      <c r="D420" t="s">
        <v>2146</v>
      </c>
      <c r="E420" t="s">
        <v>2876</v>
      </c>
    </row>
    <row r="421" spans="1:5" hidden="1">
      <c r="A421" s="83" t="s">
        <v>3058</v>
      </c>
      <c r="B421" t="s">
        <v>3835</v>
      </c>
      <c r="C421" t="s">
        <v>1974</v>
      </c>
      <c r="D421" t="s">
        <v>2146</v>
      </c>
      <c r="E421" t="s">
        <v>2893</v>
      </c>
    </row>
    <row r="422" spans="1:5" hidden="1">
      <c r="A422" s="83" t="s">
        <v>3058</v>
      </c>
      <c r="B422" t="s">
        <v>3835</v>
      </c>
      <c r="C422" t="s">
        <v>1974</v>
      </c>
      <c r="D422" t="s">
        <v>2146</v>
      </c>
      <c r="E422" t="s">
        <v>2903</v>
      </c>
    </row>
    <row r="423" spans="1:5" hidden="1">
      <c r="A423" s="83" t="s">
        <v>3058</v>
      </c>
      <c r="B423" t="s">
        <v>3835</v>
      </c>
      <c r="C423" t="s">
        <v>1974</v>
      </c>
      <c r="D423" t="s">
        <v>2146</v>
      </c>
      <c r="E423" t="s">
        <v>2913</v>
      </c>
    </row>
    <row r="424" spans="1:5" hidden="1">
      <c r="A424" s="83" t="s">
        <v>3058</v>
      </c>
      <c r="B424" t="s">
        <v>3835</v>
      </c>
      <c r="C424" t="s">
        <v>1974</v>
      </c>
      <c r="D424" t="s">
        <v>3811</v>
      </c>
      <c r="E424" t="s">
        <v>2809</v>
      </c>
    </row>
    <row r="425" spans="1:5" hidden="1">
      <c r="A425" s="83" t="s">
        <v>3058</v>
      </c>
      <c r="B425" t="s">
        <v>3835</v>
      </c>
      <c r="C425" t="s">
        <v>1974</v>
      </c>
      <c r="D425" t="s">
        <v>3811</v>
      </c>
      <c r="E425" t="s">
        <v>2855</v>
      </c>
    </row>
    <row r="426" spans="1:5" hidden="1">
      <c r="A426" s="83" t="s">
        <v>3058</v>
      </c>
      <c r="B426" t="s">
        <v>3835</v>
      </c>
      <c r="C426" t="s">
        <v>1974</v>
      </c>
      <c r="D426" t="s">
        <v>3811</v>
      </c>
      <c r="E426" t="s">
        <v>1643</v>
      </c>
    </row>
    <row r="427" spans="1:5" hidden="1">
      <c r="A427" s="83" t="s">
        <v>3058</v>
      </c>
      <c r="B427" t="s">
        <v>3835</v>
      </c>
      <c r="C427" t="s">
        <v>1974</v>
      </c>
      <c r="D427" t="s">
        <v>3812</v>
      </c>
      <c r="E427" t="s">
        <v>2810</v>
      </c>
    </row>
    <row r="428" spans="1:5" hidden="1">
      <c r="A428" s="83" t="s">
        <v>3058</v>
      </c>
      <c r="B428" t="s">
        <v>3835</v>
      </c>
      <c r="C428" t="s">
        <v>1974</v>
      </c>
      <c r="D428" t="s">
        <v>3812</v>
      </c>
      <c r="E428" t="s">
        <v>1643</v>
      </c>
    </row>
    <row r="429" spans="1:5" hidden="1">
      <c r="A429" s="83" t="s">
        <v>3058</v>
      </c>
      <c r="B429" t="s">
        <v>3835</v>
      </c>
      <c r="C429" t="s">
        <v>1974</v>
      </c>
      <c r="D429" t="s">
        <v>3812</v>
      </c>
      <c r="E429" t="s">
        <v>2856</v>
      </c>
    </row>
    <row r="430" spans="1:5" hidden="1">
      <c r="A430" s="83" t="s">
        <v>3058</v>
      </c>
      <c r="B430" t="s">
        <v>3835</v>
      </c>
      <c r="C430" t="s">
        <v>1974</v>
      </c>
      <c r="D430" t="s">
        <v>3813</v>
      </c>
      <c r="E430" t="s">
        <v>2811</v>
      </c>
    </row>
    <row r="431" spans="1:5" hidden="1">
      <c r="A431" s="83" t="s">
        <v>3058</v>
      </c>
      <c r="B431" t="s">
        <v>3835</v>
      </c>
      <c r="C431" t="s">
        <v>1974</v>
      </c>
      <c r="D431" t="s">
        <v>3813</v>
      </c>
      <c r="E431" t="s">
        <v>2857</v>
      </c>
    </row>
    <row r="432" spans="1:5" hidden="1">
      <c r="A432" s="83" t="s">
        <v>3058</v>
      </c>
      <c r="B432" t="s">
        <v>3835</v>
      </c>
      <c r="C432" t="s">
        <v>1974</v>
      </c>
      <c r="D432" t="s">
        <v>3813</v>
      </c>
      <c r="E432" t="s">
        <v>1643</v>
      </c>
    </row>
    <row r="433" spans="1:5" hidden="1">
      <c r="A433" s="83" t="s">
        <v>3058</v>
      </c>
      <c r="B433" t="s">
        <v>3835</v>
      </c>
      <c r="C433" t="s">
        <v>1974</v>
      </c>
      <c r="D433" t="s">
        <v>3813</v>
      </c>
      <c r="E433" t="s">
        <v>2877</v>
      </c>
    </row>
    <row r="434" spans="1:5" hidden="1">
      <c r="A434" s="83" t="s">
        <v>3058</v>
      </c>
      <c r="B434" t="s">
        <v>3835</v>
      </c>
      <c r="C434" t="s">
        <v>1974</v>
      </c>
      <c r="D434" t="s">
        <v>3814</v>
      </c>
      <c r="E434" t="s">
        <v>2813</v>
      </c>
    </row>
    <row r="435" spans="1:5" hidden="1">
      <c r="A435" s="83" t="s">
        <v>3058</v>
      </c>
      <c r="B435" t="s">
        <v>3835</v>
      </c>
      <c r="C435" t="s">
        <v>1974</v>
      </c>
      <c r="D435" t="s">
        <v>3814</v>
      </c>
      <c r="E435" t="s">
        <v>2858</v>
      </c>
    </row>
    <row r="436" spans="1:5" hidden="1">
      <c r="A436" s="83" t="s">
        <v>3058</v>
      </c>
      <c r="B436" t="s">
        <v>3835</v>
      </c>
      <c r="C436" t="s">
        <v>1974</v>
      </c>
      <c r="D436" t="s">
        <v>3814</v>
      </c>
      <c r="E436" t="s">
        <v>2878</v>
      </c>
    </row>
    <row r="437" spans="1:5" hidden="1">
      <c r="A437" s="83" t="s">
        <v>3058</v>
      </c>
      <c r="B437" t="s">
        <v>3835</v>
      </c>
      <c r="C437" t="s">
        <v>1974</v>
      </c>
      <c r="D437" t="s">
        <v>3814</v>
      </c>
      <c r="E437" t="s">
        <v>1643</v>
      </c>
    </row>
    <row r="438" spans="1:5" hidden="1">
      <c r="A438" s="83" t="s">
        <v>3058</v>
      </c>
      <c r="B438" t="s">
        <v>3835</v>
      </c>
      <c r="C438" t="s">
        <v>1974</v>
      </c>
      <c r="D438" t="s">
        <v>3814</v>
      </c>
      <c r="E438" t="s">
        <v>2894</v>
      </c>
    </row>
    <row r="439" spans="1:5" hidden="1">
      <c r="A439" s="83" t="s">
        <v>3058</v>
      </c>
      <c r="B439" t="s">
        <v>3835</v>
      </c>
      <c r="C439" t="s">
        <v>1974</v>
      </c>
      <c r="D439" t="s">
        <v>3814</v>
      </c>
      <c r="E439" t="s">
        <v>2904</v>
      </c>
    </row>
    <row r="440" spans="1:5" hidden="1">
      <c r="A440" s="83" t="s">
        <v>3058</v>
      </c>
      <c r="B440" t="s">
        <v>3835</v>
      </c>
      <c r="C440" t="s">
        <v>1974</v>
      </c>
      <c r="D440" t="s">
        <v>3815</v>
      </c>
      <c r="E440" t="s">
        <v>2814</v>
      </c>
    </row>
    <row r="441" spans="1:5" hidden="1">
      <c r="A441" s="83" t="s">
        <v>3058</v>
      </c>
      <c r="B441" t="s">
        <v>3835</v>
      </c>
      <c r="C441" t="s">
        <v>1974</v>
      </c>
      <c r="D441" t="s">
        <v>3815</v>
      </c>
      <c r="E441" t="s">
        <v>2859</v>
      </c>
    </row>
    <row r="442" spans="1:5" hidden="1">
      <c r="A442" s="83" t="s">
        <v>3058</v>
      </c>
      <c r="B442" t="s">
        <v>3835</v>
      </c>
      <c r="C442" t="s">
        <v>1974</v>
      </c>
      <c r="D442" t="s">
        <v>3815</v>
      </c>
      <c r="E442" t="s">
        <v>1643</v>
      </c>
    </row>
    <row r="443" spans="1:5" hidden="1">
      <c r="A443" s="83" t="s">
        <v>3058</v>
      </c>
      <c r="B443" t="s">
        <v>3835</v>
      </c>
      <c r="C443" t="s">
        <v>1974</v>
      </c>
      <c r="D443" t="s">
        <v>3815</v>
      </c>
      <c r="E443" t="s">
        <v>2879</v>
      </c>
    </row>
    <row r="444" spans="1:5" hidden="1">
      <c r="A444" s="83" t="s">
        <v>3058</v>
      </c>
      <c r="B444" t="s">
        <v>3835</v>
      </c>
      <c r="C444" t="s">
        <v>1974</v>
      </c>
      <c r="D444" t="s">
        <v>3816</v>
      </c>
      <c r="E444" t="s">
        <v>2815</v>
      </c>
    </row>
    <row r="445" spans="1:5" hidden="1">
      <c r="A445" s="83" t="s">
        <v>3058</v>
      </c>
      <c r="B445" t="s">
        <v>3835</v>
      </c>
      <c r="C445" t="s">
        <v>1974</v>
      </c>
      <c r="D445" t="s">
        <v>3816</v>
      </c>
      <c r="E445" t="s">
        <v>1643</v>
      </c>
    </row>
    <row r="446" spans="1:5" hidden="1">
      <c r="A446" s="83" t="s">
        <v>3058</v>
      </c>
      <c r="B446" t="s">
        <v>3835</v>
      </c>
      <c r="C446" t="s">
        <v>1974</v>
      </c>
      <c r="D446" t="s">
        <v>2156</v>
      </c>
      <c r="E446" t="s">
        <v>2816</v>
      </c>
    </row>
    <row r="447" spans="1:5" hidden="1">
      <c r="A447" s="83" t="s">
        <v>3058</v>
      </c>
      <c r="B447" t="s">
        <v>3835</v>
      </c>
      <c r="C447" t="s">
        <v>1974</v>
      </c>
      <c r="D447" t="s">
        <v>1973</v>
      </c>
      <c r="E447" t="s">
        <v>1643</v>
      </c>
    </row>
    <row r="448" spans="1:5" hidden="1">
      <c r="A448" s="83" t="s">
        <v>3058</v>
      </c>
      <c r="B448" t="s">
        <v>3835</v>
      </c>
      <c r="C448" t="s">
        <v>1974</v>
      </c>
      <c r="D448" t="s">
        <v>1973</v>
      </c>
      <c r="E448" t="s">
        <v>2817</v>
      </c>
    </row>
    <row r="449" spans="1:5" hidden="1">
      <c r="A449" s="83" t="s">
        <v>3058</v>
      </c>
      <c r="B449" t="s">
        <v>3835</v>
      </c>
      <c r="C449" t="s">
        <v>1974</v>
      </c>
      <c r="D449" t="s">
        <v>1973</v>
      </c>
      <c r="E449" t="s">
        <v>2860</v>
      </c>
    </row>
    <row r="450" spans="1:5" hidden="1">
      <c r="A450" s="83" t="s">
        <v>3058</v>
      </c>
      <c r="B450" t="s">
        <v>3835</v>
      </c>
      <c r="C450" t="s">
        <v>1974</v>
      </c>
      <c r="D450" t="s">
        <v>1973</v>
      </c>
      <c r="E450" t="s">
        <v>2880</v>
      </c>
    </row>
    <row r="451" spans="1:5" hidden="1">
      <c r="A451" s="83" t="s">
        <v>3058</v>
      </c>
      <c r="B451" t="s">
        <v>3835</v>
      </c>
      <c r="C451" t="s">
        <v>1974</v>
      </c>
      <c r="D451" t="s">
        <v>3817</v>
      </c>
      <c r="E451" t="s">
        <v>1643</v>
      </c>
    </row>
    <row r="452" spans="1:5" hidden="1">
      <c r="A452" s="83" t="s">
        <v>3058</v>
      </c>
      <c r="B452" t="s">
        <v>3835</v>
      </c>
      <c r="C452" t="s">
        <v>1974</v>
      </c>
      <c r="D452" t="s">
        <v>3817</v>
      </c>
      <c r="E452" t="s">
        <v>2818</v>
      </c>
    </row>
    <row r="453" spans="1:5" hidden="1">
      <c r="A453" s="83" t="s">
        <v>3058</v>
      </c>
      <c r="B453" t="s">
        <v>3835</v>
      </c>
      <c r="C453" t="s">
        <v>1974</v>
      </c>
      <c r="D453" t="s">
        <v>3818</v>
      </c>
      <c r="E453" t="s">
        <v>1643</v>
      </c>
    </row>
    <row r="454" spans="1:5" hidden="1">
      <c r="A454" s="83" t="s">
        <v>3058</v>
      </c>
      <c r="B454" t="s">
        <v>3835</v>
      </c>
      <c r="C454" t="s">
        <v>1974</v>
      </c>
      <c r="D454" t="s">
        <v>3818</v>
      </c>
      <c r="E454" t="s">
        <v>2819</v>
      </c>
    </row>
    <row r="455" spans="1:5" hidden="1">
      <c r="A455" s="83" t="s">
        <v>3058</v>
      </c>
      <c r="B455" t="s">
        <v>3835</v>
      </c>
      <c r="C455" t="s">
        <v>1974</v>
      </c>
      <c r="D455" t="s">
        <v>2161</v>
      </c>
      <c r="E455" t="s">
        <v>2820</v>
      </c>
    </row>
    <row r="456" spans="1:5" hidden="1">
      <c r="A456" s="83" t="s">
        <v>3058</v>
      </c>
      <c r="B456" t="s">
        <v>3835</v>
      </c>
      <c r="C456" t="s">
        <v>1974</v>
      </c>
      <c r="D456" t="s">
        <v>2161</v>
      </c>
      <c r="E456" t="s">
        <v>1643</v>
      </c>
    </row>
    <row r="457" spans="1:5" hidden="1">
      <c r="A457" s="83" t="s">
        <v>3058</v>
      </c>
      <c r="B457" t="s">
        <v>3835</v>
      </c>
      <c r="C457" t="s">
        <v>1974</v>
      </c>
      <c r="D457" t="s">
        <v>3819</v>
      </c>
      <c r="E457" t="s">
        <v>1643</v>
      </c>
    </row>
    <row r="458" spans="1:5" hidden="1">
      <c r="A458" s="83" t="s">
        <v>3058</v>
      </c>
      <c r="B458" t="s">
        <v>3835</v>
      </c>
      <c r="C458" t="s">
        <v>1974</v>
      </c>
      <c r="D458" t="s">
        <v>3819</v>
      </c>
      <c r="E458" t="s">
        <v>3819</v>
      </c>
    </row>
    <row r="459" spans="1:5" hidden="1">
      <c r="A459" s="83" t="s">
        <v>3058</v>
      </c>
      <c r="B459" t="s">
        <v>3835</v>
      </c>
      <c r="C459" t="s">
        <v>1974</v>
      </c>
      <c r="D459" t="s">
        <v>3820</v>
      </c>
      <c r="E459" t="s">
        <v>1643</v>
      </c>
    </row>
    <row r="460" spans="1:5" hidden="1">
      <c r="A460" s="83" t="s">
        <v>3058</v>
      </c>
      <c r="B460" t="s">
        <v>3835</v>
      </c>
      <c r="C460" t="s">
        <v>1974</v>
      </c>
      <c r="D460" t="s">
        <v>3820</v>
      </c>
      <c r="E460" t="s">
        <v>2822</v>
      </c>
    </row>
    <row r="461" spans="1:5" hidden="1">
      <c r="A461" s="83" t="s">
        <v>3058</v>
      </c>
      <c r="B461" t="s">
        <v>3835</v>
      </c>
      <c r="C461" t="s">
        <v>1974</v>
      </c>
      <c r="D461" t="s">
        <v>3820</v>
      </c>
      <c r="E461" t="s">
        <v>2861</v>
      </c>
    </row>
    <row r="462" spans="1:5" hidden="1">
      <c r="A462" s="83" t="s">
        <v>3058</v>
      </c>
      <c r="B462" t="s">
        <v>3835</v>
      </c>
      <c r="C462" t="s">
        <v>1974</v>
      </c>
      <c r="D462" t="s">
        <v>3820</v>
      </c>
      <c r="E462" t="s">
        <v>2818</v>
      </c>
    </row>
    <row r="463" spans="1:5" hidden="1">
      <c r="A463" s="83" t="s">
        <v>3058</v>
      </c>
      <c r="B463" t="s">
        <v>3835</v>
      </c>
      <c r="C463" t="s">
        <v>1974</v>
      </c>
      <c r="D463" t="s">
        <v>3821</v>
      </c>
      <c r="E463" t="s">
        <v>1643</v>
      </c>
    </row>
    <row r="464" spans="1:5" hidden="1">
      <c r="A464" s="83" t="s">
        <v>3058</v>
      </c>
      <c r="B464" t="s">
        <v>3835</v>
      </c>
      <c r="C464" t="s">
        <v>1974</v>
      </c>
      <c r="D464" t="s">
        <v>3821</v>
      </c>
      <c r="E464" t="s">
        <v>2823</v>
      </c>
    </row>
    <row r="465" spans="1:5" hidden="1">
      <c r="A465" s="83" t="s">
        <v>3058</v>
      </c>
      <c r="B465" t="s">
        <v>3835</v>
      </c>
      <c r="C465" t="s">
        <v>1974</v>
      </c>
      <c r="D465" t="s">
        <v>3822</v>
      </c>
      <c r="E465" t="s">
        <v>1643</v>
      </c>
    </row>
    <row r="466" spans="1:5" hidden="1">
      <c r="A466" s="83" t="s">
        <v>3058</v>
      </c>
      <c r="B466" t="s">
        <v>3835</v>
      </c>
      <c r="C466" t="s">
        <v>1974</v>
      </c>
      <c r="D466" t="s">
        <v>3822</v>
      </c>
      <c r="E466" t="s">
        <v>2824</v>
      </c>
    </row>
    <row r="467" spans="1:5" hidden="1">
      <c r="A467" s="83" t="s">
        <v>3058</v>
      </c>
      <c r="B467" t="s">
        <v>3835</v>
      </c>
      <c r="C467" t="s">
        <v>1974</v>
      </c>
      <c r="D467" t="s">
        <v>3823</v>
      </c>
      <c r="E467" t="s">
        <v>2825</v>
      </c>
    </row>
    <row r="468" spans="1:5" hidden="1">
      <c r="A468" s="83" t="s">
        <v>3058</v>
      </c>
      <c r="B468" t="s">
        <v>3835</v>
      </c>
      <c r="C468" t="s">
        <v>1974</v>
      </c>
      <c r="D468" t="s">
        <v>2166</v>
      </c>
      <c r="E468" t="s">
        <v>1643</v>
      </c>
    </row>
    <row r="469" spans="1:5" hidden="1">
      <c r="A469" s="83" t="s">
        <v>3058</v>
      </c>
      <c r="B469" t="s">
        <v>3835</v>
      </c>
      <c r="C469" t="s">
        <v>1974</v>
      </c>
      <c r="D469" t="s">
        <v>2166</v>
      </c>
      <c r="E469" t="s">
        <v>2826</v>
      </c>
    </row>
    <row r="470" spans="1:5" hidden="1">
      <c r="A470" s="83" t="s">
        <v>3058</v>
      </c>
      <c r="B470" t="s">
        <v>3835</v>
      </c>
      <c r="C470" t="s">
        <v>1975</v>
      </c>
      <c r="D470" t="s">
        <v>3825</v>
      </c>
      <c r="E470" t="s">
        <v>2828</v>
      </c>
    </row>
    <row r="471" spans="1:5" hidden="1">
      <c r="A471" s="83" t="s">
        <v>3058</v>
      </c>
      <c r="B471" t="s">
        <v>3835</v>
      </c>
      <c r="C471" t="s">
        <v>1975</v>
      </c>
      <c r="D471" t="s">
        <v>3825</v>
      </c>
      <c r="E471" t="s">
        <v>2863</v>
      </c>
    </row>
    <row r="472" spans="1:5" hidden="1">
      <c r="A472" s="83" t="s">
        <v>3058</v>
      </c>
      <c r="B472" t="s">
        <v>3835</v>
      </c>
      <c r="C472" t="s">
        <v>1975</v>
      </c>
      <c r="D472" t="s">
        <v>3825</v>
      </c>
      <c r="E472" t="s">
        <v>1643</v>
      </c>
    </row>
    <row r="473" spans="1:5" hidden="1">
      <c r="A473" s="83" t="s">
        <v>3058</v>
      </c>
      <c r="B473" t="s">
        <v>3835</v>
      </c>
      <c r="C473" t="s">
        <v>1975</v>
      </c>
      <c r="D473" t="s">
        <v>3826</v>
      </c>
      <c r="E473" t="s">
        <v>1643</v>
      </c>
    </row>
    <row r="474" spans="1:5" hidden="1">
      <c r="A474" s="83" t="s">
        <v>3058</v>
      </c>
      <c r="B474" t="s">
        <v>3835</v>
      </c>
      <c r="C474" t="s">
        <v>1975</v>
      </c>
      <c r="D474" t="s">
        <v>3826</v>
      </c>
      <c r="E474" t="s">
        <v>2829</v>
      </c>
    </row>
    <row r="475" spans="1:5" hidden="1">
      <c r="A475" s="83" t="s">
        <v>3058</v>
      </c>
      <c r="B475" t="s">
        <v>3835</v>
      </c>
      <c r="C475" t="s">
        <v>1975</v>
      </c>
      <c r="D475" t="s">
        <v>3825</v>
      </c>
      <c r="E475" t="s">
        <v>2883</v>
      </c>
    </row>
    <row r="476" spans="1:5" hidden="1">
      <c r="A476" s="83" t="s">
        <v>3058</v>
      </c>
      <c r="B476" t="s">
        <v>3835</v>
      </c>
      <c r="C476" t="s">
        <v>3827</v>
      </c>
      <c r="D476" t="s">
        <v>3828</v>
      </c>
      <c r="E476" t="s">
        <v>2836</v>
      </c>
    </row>
    <row r="477" spans="1:5" hidden="1">
      <c r="A477" s="83" t="s">
        <v>3058</v>
      </c>
      <c r="B477" t="s">
        <v>3835</v>
      </c>
      <c r="C477" t="s">
        <v>3827</v>
      </c>
      <c r="D477" t="s">
        <v>3828</v>
      </c>
      <c r="E477" t="s">
        <v>2869</v>
      </c>
    </row>
    <row r="478" spans="1:5" hidden="1">
      <c r="A478" s="83" t="s">
        <v>3058</v>
      </c>
      <c r="B478" t="s">
        <v>3835</v>
      </c>
      <c r="C478" t="s">
        <v>3827</v>
      </c>
      <c r="D478" t="s">
        <v>3828</v>
      </c>
      <c r="E478" t="s">
        <v>2887</v>
      </c>
    </row>
    <row r="479" spans="1:5" hidden="1">
      <c r="A479" s="83" t="s">
        <v>3058</v>
      </c>
      <c r="B479" t="s">
        <v>3835</v>
      </c>
      <c r="C479" t="s">
        <v>3827</v>
      </c>
      <c r="D479" t="s">
        <v>3828</v>
      </c>
      <c r="E479" t="s">
        <v>2898</v>
      </c>
    </row>
    <row r="480" spans="1:5" hidden="1">
      <c r="A480" s="83" t="s">
        <v>3058</v>
      </c>
      <c r="B480" t="s">
        <v>3835</v>
      </c>
      <c r="C480" t="s">
        <v>3827</v>
      </c>
      <c r="D480" t="s">
        <v>3828</v>
      </c>
      <c r="E480" t="s">
        <v>2908</v>
      </c>
    </row>
    <row r="481" spans="1:5" hidden="1">
      <c r="A481" s="83" t="s">
        <v>3058</v>
      </c>
      <c r="B481" t="s">
        <v>3835</v>
      </c>
      <c r="C481" t="s">
        <v>3827</v>
      </c>
      <c r="D481" t="s">
        <v>3828</v>
      </c>
      <c r="E481" t="s">
        <v>2915</v>
      </c>
    </row>
    <row r="482" spans="1:5" hidden="1">
      <c r="A482" s="83" t="s">
        <v>3058</v>
      </c>
      <c r="B482" t="s">
        <v>3835</v>
      </c>
      <c r="C482" t="s">
        <v>3827</v>
      </c>
      <c r="D482" t="s">
        <v>3828</v>
      </c>
      <c r="E482" t="s">
        <v>2920</v>
      </c>
    </row>
    <row r="483" spans="1:5" hidden="1">
      <c r="A483" s="83" t="s">
        <v>3058</v>
      </c>
      <c r="B483" t="s">
        <v>3835</v>
      </c>
      <c r="C483" t="s">
        <v>3827</v>
      </c>
      <c r="D483" t="s">
        <v>3828</v>
      </c>
      <c r="E483" t="s">
        <v>1643</v>
      </c>
    </row>
    <row r="484" spans="1:5" hidden="1">
      <c r="A484" s="83" t="s">
        <v>3058</v>
      </c>
      <c r="B484" t="s">
        <v>3835</v>
      </c>
      <c r="C484" t="s">
        <v>3827</v>
      </c>
      <c r="D484" t="s">
        <v>3828</v>
      </c>
      <c r="E484" t="s">
        <v>2926</v>
      </c>
    </row>
    <row r="485" spans="1:5" hidden="1">
      <c r="A485" s="83" t="s">
        <v>3058</v>
      </c>
      <c r="B485" t="s">
        <v>3835</v>
      </c>
      <c r="C485" t="s">
        <v>3827</v>
      </c>
      <c r="D485" t="s">
        <v>3828</v>
      </c>
      <c r="E485" t="s">
        <v>2931</v>
      </c>
    </row>
    <row r="486" spans="1:5" hidden="1">
      <c r="A486" s="83" t="s">
        <v>3058</v>
      </c>
      <c r="B486" t="s">
        <v>3835</v>
      </c>
      <c r="C486" t="s">
        <v>3827</v>
      </c>
      <c r="D486" t="s">
        <v>3828</v>
      </c>
      <c r="E486" t="s">
        <v>2936</v>
      </c>
    </row>
    <row r="487" spans="1:5" hidden="1">
      <c r="A487" s="83" t="s">
        <v>3058</v>
      </c>
      <c r="B487" t="s">
        <v>3835</v>
      </c>
      <c r="C487" t="s">
        <v>3827</v>
      </c>
      <c r="D487" t="s">
        <v>3828</v>
      </c>
      <c r="E487" t="s">
        <v>2941</v>
      </c>
    </row>
    <row r="488" spans="1:5" hidden="1">
      <c r="A488" s="83" t="s">
        <v>3058</v>
      </c>
      <c r="B488" t="s">
        <v>3835</v>
      </c>
      <c r="C488" t="s">
        <v>3827</v>
      </c>
      <c r="D488" t="s">
        <v>3828</v>
      </c>
      <c r="E488" t="s">
        <v>2945</v>
      </c>
    </row>
    <row r="489" spans="1:5" hidden="1">
      <c r="A489" s="83" t="s">
        <v>3058</v>
      </c>
      <c r="B489" t="s">
        <v>3835</v>
      </c>
      <c r="C489" t="s">
        <v>3827</v>
      </c>
      <c r="D489" t="s">
        <v>3828</v>
      </c>
      <c r="E489" t="s">
        <v>2948</v>
      </c>
    </row>
    <row r="490" spans="1:5" hidden="1">
      <c r="A490" s="83" t="s">
        <v>3058</v>
      </c>
      <c r="B490" t="s">
        <v>3835</v>
      </c>
      <c r="C490" t="s">
        <v>3827</v>
      </c>
      <c r="D490" t="s">
        <v>3828</v>
      </c>
      <c r="E490" t="s">
        <v>2950</v>
      </c>
    </row>
    <row r="491" spans="1:5" hidden="1">
      <c r="A491" s="83" t="s">
        <v>3056</v>
      </c>
      <c r="B491" t="s">
        <v>3836</v>
      </c>
      <c r="C491" t="s">
        <v>1973</v>
      </c>
      <c r="D491" t="s">
        <v>2066</v>
      </c>
      <c r="E491" t="s">
        <v>2943</v>
      </c>
    </row>
    <row r="492" spans="1:5" hidden="1">
      <c r="A492" s="83" t="s">
        <v>3056</v>
      </c>
      <c r="B492" t="s">
        <v>3836</v>
      </c>
      <c r="C492" t="s">
        <v>1973</v>
      </c>
      <c r="D492" t="s">
        <v>2066</v>
      </c>
      <c r="E492" t="s">
        <v>1643</v>
      </c>
    </row>
    <row r="493" spans="1:5" hidden="1">
      <c r="A493" s="83" t="s">
        <v>3056</v>
      </c>
      <c r="B493" t="s">
        <v>3836</v>
      </c>
      <c r="C493" t="s">
        <v>1973</v>
      </c>
      <c r="D493" t="s">
        <v>3809</v>
      </c>
      <c r="E493" t="s">
        <v>1643</v>
      </c>
    </row>
    <row r="494" spans="1:5" hidden="1">
      <c r="A494" s="83" t="s">
        <v>3056</v>
      </c>
      <c r="B494" t="s">
        <v>3836</v>
      </c>
      <c r="C494" t="s">
        <v>1973</v>
      </c>
      <c r="D494" t="s">
        <v>3810</v>
      </c>
      <c r="E494" t="s">
        <v>2891</v>
      </c>
    </row>
    <row r="495" spans="1:5" hidden="1">
      <c r="A495" s="83" t="s">
        <v>3056</v>
      </c>
      <c r="B495" t="s">
        <v>3836</v>
      </c>
      <c r="C495" t="s">
        <v>1973</v>
      </c>
      <c r="D495" t="s">
        <v>3810</v>
      </c>
      <c r="E495" t="s">
        <v>1643</v>
      </c>
    </row>
    <row r="496" spans="1:5" hidden="1">
      <c r="A496" s="83" t="s">
        <v>3056</v>
      </c>
      <c r="B496" t="s">
        <v>3836</v>
      </c>
      <c r="C496" t="s">
        <v>1974</v>
      </c>
      <c r="D496" t="s">
        <v>2146</v>
      </c>
      <c r="E496" t="s">
        <v>2808</v>
      </c>
    </row>
    <row r="497" spans="1:5" hidden="1">
      <c r="A497" s="83" t="s">
        <v>3056</v>
      </c>
      <c r="B497" t="s">
        <v>3836</v>
      </c>
      <c r="C497" t="s">
        <v>1974</v>
      </c>
      <c r="D497" t="s">
        <v>2146</v>
      </c>
      <c r="E497" t="s">
        <v>2854</v>
      </c>
    </row>
    <row r="498" spans="1:5" hidden="1">
      <c r="A498" s="83" t="s">
        <v>3056</v>
      </c>
      <c r="B498" t="s">
        <v>3836</v>
      </c>
      <c r="C498" t="s">
        <v>1974</v>
      </c>
      <c r="D498" t="s">
        <v>2146</v>
      </c>
      <c r="E498" t="s">
        <v>2876</v>
      </c>
    </row>
    <row r="499" spans="1:5" hidden="1">
      <c r="A499" s="83" t="s">
        <v>3056</v>
      </c>
      <c r="B499" t="s">
        <v>3836</v>
      </c>
      <c r="C499" t="s">
        <v>1974</v>
      </c>
      <c r="D499" t="s">
        <v>2146</v>
      </c>
      <c r="E499" t="s">
        <v>2893</v>
      </c>
    </row>
    <row r="500" spans="1:5" hidden="1">
      <c r="A500" s="83" t="s">
        <v>3056</v>
      </c>
      <c r="B500" t="s">
        <v>3836</v>
      </c>
      <c r="C500" t="s">
        <v>1974</v>
      </c>
      <c r="D500" t="s">
        <v>2146</v>
      </c>
      <c r="E500" t="s">
        <v>2903</v>
      </c>
    </row>
    <row r="501" spans="1:5" hidden="1">
      <c r="A501" s="83" t="s">
        <v>3056</v>
      </c>
      <c r="B501" t="s">
        <v>3836</v>
      </c>
      <c r="C501" t="s">
        <v>1974</v>
      </c>
      <c r="D501" t="s">
        <v>2146</v>
      </c>
      <c r="E501" t="s">
        <v>2913</v>
      </c>
    </row>
    <row r="502" spans="1:5" hidden="1">
      <c r="A502" s="83" t="s">
        <v>3056</v>
      </c>
      <c r="B502" t="s">
        <v>3836</v>
      </c>
      <c r="C502" t="s">
        <v>1974</v>
      </c>
      <c r="D502" t="s">
        <v>3811</v>
      </c>
      <c r="E502" t="s">
        <v>2809</v>
      </c>
    </row>
    <row r="503" spans="1:5" hidden="1">
      <c r="A503" s="83" t="s">
        <v>3056</v>
      </c>
      <c r="B503" t="s">
        <v>3836</v>
      </c>
      <c r="C503" t="s">
        <v>1974</v>
      </c>
      <c r="D503" t="s">
        <v>3811</v>
      </c>
      <c r="E503" t="s">
        <v>2855</v>
      </c>
    </row>
    <row r="504" spans="1:5" hidden="1">
      <c r="A504" s="83" t="s">
        <v>3056</v>
      </c>
      <c r="B504" t="s">
        <v>3836</v>
      </c>
      <c r="C504" t="s">
        <v>1974</v>
      </c>
      <c r="D504" t="s">
        <v>3811</v>
      </c>
      <c r="E504" t="s">
        <v>1643</v>
      </c>
    </row>
    <row r="505" spans="1:5" hidden="1">
      <c r="A505" s="83" t="s">
        <v>3056</v>
      </c>
      <c r="B505" t="s">
        <v>3836</v>
      </c>
      <c r="C505" t="s">
        <v>1974</v>
      </c>
      <c r="D505" t="s">
        <v>3812</v>
      </c>
      <c r="E505" t="s">
        <v>2810</v>
      </c>
    </row>
    <row r="506" spans="1:5" hidden="1">
      <c r="A506" s="83" t="s">
        <v>3056</v>
      </c>
      <c r="B506" t="s">
        <v>3836</v>
      </c>
      <c r="C506" t="s">
        <v>1974</v>
      </c>
      <c r="D506" t="s">
        <v>3812</v>
      </c>
      <c r="E506" t="s">
        <v>1643</v>
      </c>
    </row>
    <row r="507" spans="1:5" hidden="1">
      <c r="A507" s="83" t="s">
        <v>3056</v>
      </c>
      <c r="B507" t="s">
        <v>3836</v>
      </c>
      <c r="C507" t="s">
        <v>1974</v>
      </c>
      <c r="D507" t="s">
        <v>3812</v>
      </c>
      <c r="E507" t="s">
        <v>2856</v>
      </c>
    </row>
    <row r="508" spans="1:5" hidden="1">
      <c r="A508" s="83" t="s">
        <v>3056</v>
      </c>
      <c r="B508" t="s">
        <v>3836</v>
      </c>
      <c r="C508" t="s">
        <v>1974</v>
      </c>
      <c r="D508" t="s">
        <v>3813</v>
      </c>
      <c r="E508" t="s">
        <v>2811</v>
      </c>
    </row>
    <row r="509" spans="1:5" hidden="1">
      <c r="A509" s="83" t="s">
        <v>3056</v>
      </c>
      <c r="B509" t="s">
        <v>3836</v>
      </c>
      <c r="C509" t="s">
        <v>1974</v>
      </c>
      <c r="D509" t="s">
        <v>3813</v>
      </c>
      <c r="E509" t="s">
        <v>2857</v>
      </c>
    </row>
    <row r="510" spans="1:5" hidden="1">
      <c r="A510" s="83" t="s">
        <v>3056</v>
      </c>
      <c r="B510" t="s">
        <v>3836</v>
      </c>
      <c r="C510" t="s">
        <v>1974</v>
      </c>
      <c r="D510" t="s">
        <v>3813</v>
      </c>
      <c r="E510" t="s">
        <v>1643</v>
      </c>
    </row>
    <row r="511" spans="1:5" hidden="1">
      <c r="A511" s="83" t="s">
        <v>3056</v>
      </c>
      <c r="B511" t="s">
        <v>3836</v>
      </c>
      <c r="C511" t="s">
        <v>1974</v>
      </c>
      <c r="D511" t="s">
        <v>3813</v>
      </c>
      <c r="E511" t="s">
        <v>2877</v>
      </c>
    </row>
    <row r="512" spans="1:5" hidden="1">
      <c r="A512" s="83" t="s">
        <v>3056</v>
      </c>
      <c r="B512" t="s">
        <v>3836</v>
      </c>
      <c r="C512" t="s">
        <v>1974</v>
      </c>
      <c r="D512" t="s">
        <v>3814</v>
      </c>
      <c r="E512" t="s">
        <v>2813</v>
      </c>
    </row>
    <row r="513" spans="1:5" hidden="1">
      <c r="A513" s="83" t="s">
        <v>3056</v>
      </c>
      <c r="B513" t="s">
        <v>3836</v>
      </c>
      <c r="C513" t="s">
        <v>1974</v>
      </c>
      <c r="D513" t="s">
        <v>3814</v>
      </c>
      <c r="E513" t="s">
        <v>2858</v>
      </c>
    </row>
    <row r="514" spans="1:5" hidden="1">
      <c r="A514" s="83" t="s">
        <v>3056</v>
      </c>
      <c r="B514" t="s">
        <v>3836</v>
      </c>
      <c r="C514" t="s">
        <v>1974</v>
      </c>
      <c r="D514" t="s">
        <v>3814</v>
      </c>
      <c r="E514" t="s">
        <v>2878</v>
      </c>
    </row>
    <row r="515" spans="1:5" hidden="1">
      <c r="A515" s="83" t="s">
        <v>3056</v>
      </c>
      <c r="B515" t="s">
        <v>3836</v>
      </c>
      <c r="C515" t="s">
        <v>1974</v>
      </c>
      <c r="D515" t="s">
        <v>3814</v>
      </c>
      <c r="E515" t="s">
        <v>1643</v>
      </c>
    </row>
    <row r="516" spans="1:5" hidden="1">
      <c r="A516" s="83" t="s">
        <v>3056</v>
      </c>
      <c r="B516" t="s">
        <v>3836</v>
      </c>
      <c r="C516" t="s">
        <v>1974</v>
      </c>
      <c r="D516" t="s">
        <v>3814</v>
      </c>
      <c r="E516" t="s">
        <v>2894</v>
      </c>
    </row>
    <row r="517" spans="1:5" hidden="1">
      <c r="A517" s="83" t="s">
        <v>3056</v>
      </c>
      <c r="B517" t="s">
        <v>3836</v>
      </c>
      <c r="C517" t="s">
        <v>1974</v>
      </c>
      <c r="D517" t="s">
        <v>3814</v>
      </c>
      <c r="E517" t="s">
        <v>2904</v>
      </c>
    </row>
    <row r="518" spans="1:5" hidden="1">
      <c r="A518" s="83" t="s">
        <v>3056</v>
      </c>
      <c r="B518" t="s">
        <v>3836</v>
      </c>
      <c r="C518" t="s">
        <v>1974</v>
      </c>
      <c r="D518" t="s">
        <v>3815</v>
      </c>
      <c r="E518" t="s">
        <v>2814</v>
      </c>
    </row>
    <row r="519" spans="1:5" hidden="1">
      <c r="A519" s="83" t="s">
        <v>3056</v>
      </c>
      <c r="B519" t="s">
        <v>3836</v>
      </c>
      <c r="C519" t="s">
        <v>1974</v>
      </c>
      <c r="D519" t="s">
        <v>3815</v>
      </c>
      <c r="E519" t="s">
        <v>2859</v>
      </c>
    </row>
    <row r="520" spans="1:5" hidden="1">
      <c r="A520" s="83" t="s">
        <v>3056</v>
      </c>
      <c r="B520" t="s">
        <v>3836</v>
      </c>
      <c r="C520" t="s">
        <v>1974</v>
      </c>
      <c r="D520" t="s">
        <v>3815</v>
      </c>
      <c r="E520" t="s">
        <v>1643</v>
      </c>
    </row>
    <row r="521" spans="1:5" hidden="1">
      <c r="A521" s="83" t="s">
        <v>3056</v>
      </c>
      <c r="B521" t="s">
        <v>3836</v>
      </c>
      <c r="C521" t="s">
        <v>1974</v>
      </c>
      <c r="D521" t="s">
        <v>3815</v>
      </c>
      <c r="E521" t="s">
        <v>2879</v>
      </c>
    </row>
    <row r="522" spans="1:5" hidden="1">
      <c r="A522" s="83" t="s">
        <v>3056</v>
      </c>
      <c r="B522" t="s">
        <v>3836</v>
      </c>
      <c r="C522" t="s">
        <v>1974</v>
      </c>
      <c r="D522" t="s">
        <v>3816</v>
      </c>
      <c r="E522" t="s">
        <v>2815</v>
      </c>
    </row>
    <row r="523" spans="1:5" hidden="1">
      <c r="A523" s="83" t="s">
        <v>3056</v>
      </c>
      <c r="B523" t="s">
        <v>3836</v>
      </c>
      <c r="C523" t="s">
        <v>1974</v>
      </c>
      <c r="D523" t="s">
        <v>3816</v>
      </c>
      <c r="E523" t="s">
        <v>1643</v>
      </c>
    </row>
    <row r="524" spans="1:5" hidden="1">
      <c r="A524" s="83" t="s">
        <v>3056</v>
      </c>
      <c r="B524" t="s">
        <v>3836</v>
      </c>
      <c r="C524" t="s">
        <v>1974</v>
      </c>
      <c r="D524" t="s">
        <v>2156</v>
      </c>
      <c r="E524" t="s">
        <v>2816</v>
      </c>
    </row>
    <row r="525" spans="1:5" hidden="1">
      <c r="A525" s="83" t="s">
        <v>3056</v>
      </c>
      <c r="B525" t="s">
        <v>3836</v>
      </c>
      <c r="C525" t="s">
        <v>1974</v>
      </c>
      <c r="D525" t="s">
        <v>1973</v>
      </c>
      <c r="E525" t="s">
        <v>1643</v>
      </c>
    </row>
    <row r="526" spans="1:5" hidden="1">
      <c r="A526" s="83" t="s">
        <v>3056</v>
      </c>
      <c r="B526" t="s">
        <v>3836</v>
      </c>
      <c r="C526" t="s">
        <v>1974</v>
      </c>
      <c r="D526" t="s">
        <v>1973</v>
      </c>
      <c r="E526" t="s">
        <v>2817</v>
      </c>
    </row>
    <row r="527" spans="1:5" hidden="1">
      <c r="A527" s="83" t="s">
        <v>3056</v>
      </c>
      <c r="B527" t="s">
        <v>3836</v>
      </c>
      <c r="C527" t="s">
        <v>1974</v>
      </c>
      <c r="D527" t="s">
        <v>1973</v>
      </c>
      <c r="E527" t="s">
        <v>2860</v>
      </c>
    </row>
    <row r="528" spans="1:5" hidden="1">
      <c r="A528" s="83" t="s">
        <v>3056</v>
      </c>
      <c r="B528" t="s">
        <v>3836</v>
      </c>
      <c r="C528" t="s">
        <v>1974</v>
      </c>
      <c r="D528" t="s">
        <v>1973</v>
      </c>
      <c r="E528" t="s">
        <v>2880</v>
      </c>
    </row>
    <row r="529" spans="1:5" hidden="1">
      <c r="A529" s="83" t="s">
        <v>3056</v>
      </c>
      <c r="B529" t="s">
        <v>3836</v>
      </c>
      <c r="C529" t="s">
        <v>1974</v>
      </c>
      <c r="D529" t="s">
        <v>3817</v>
      </c>
      <c r="E529" t="s">
        <v>1643</v>
      </c>
    </row>
    <row r="530" spans="1:5" hidden="1">
      <c r="A530" s="83" t="s">
        <v>3056</v>
      </c>
      <c r="B530" t="s">
        <v>3836</v>
      </c>
      <c r="C530" t="s">
        <v>1974</v>
      </c>
      <c r="D530" t="s">
        <v>3817</v>
      </c>
      <c r="E530" t="s">
        <v>2818</v>
      </c>
    </row>
    <row r="531" spans="1:5" hidden="1">
      <c r="A531" s="83" t="s">
        <v>3056</v>
      </c>
      <c r="B531" t="s">
        <v>3836</v>
      </c>
      <c r="C531" t="s">
        <v>1974</v>
      </c>
      <c r="D531" t="s">
        <v>3818</v>
      </c>
      <c r="E531" t="s">
        <v>1643</v>
      </c>
    </row>
    <row r="532" spans="1:5" hidden="1">
      <c r="A532" s="83" t="s">
        <v>3056</v>
      </c>
      <c r="B532" t="s">
        <v>3836</v>
      </c>
      <c r="C532" t="s">
        <v>1974</v>
      </c>
      <c r="D532" t="s">
        <v>3818</v>
      </c>
      <c r="E532" t="s">
        <v>2819</v>
      </c>
    </row>
    <row r="533" spans="1:5" hidden="1">
      <c r="A533" s="83" t="s">
        <v>3056</v>
      </c>
      <c r="B533" t="s">
        <v>3836</v>
      </c>
      <c r="C533" t="s">
        <v>1974</v>
      </c>
      <c r="D533" t="s">
        <v>2161</v>
      </c>
      <c r="E533" t="s">
        <v>2820</v>
      </c>
    </row>
    <row r="534" spans="1:5" hidden="1">
      <c r="A534" s="83" t="s">
        <v>3056</v>
      </c>
      <c r="B534" t="s">
        <v>3836</v>
      </c>
      <c r="C534" t="s">
        <v>1974</v>
      </c>
      <c r="D534" t="s">
        <v>2161</v>
      </c>
      <c r="E534" t="s">
        <v>1643</v>
      </c>
    </row>
    <row r="535" spans="1:5" hidden="1">
      <c r="A535" s="83" t="s">
        <v>3056</v>
      </c>
      <c r="B535" t="s">
        <v>3836</v>
      </c>
      <c r="C535" t="s">
        <v>1974</v>
      </c>
      <c r="D535" t="s">
        <v>3819</v>
      </c>
      <c r="E535" t="s">
        <v>1643</v>
      </c>
    </row>
    <row r="536" spans="1:5" hidden="1">
      <c r="A536" s="83" t="s">
        <v>3056</v>
      </c>
      <c r="B536" t="s">
        <v>3836</v>
      </c>
      <c r="C536" t="s">
        <v>1974</v>
      </c>
      <c r="D536" t="s">
        <v>3819</v>
      </c>
      <c r="E536" t="s">
        <v>3819</v>
      </c>
    </row>
    <row r="537" spans="1:5" hidden="1">
      <c r="A537" s="83" t="s">
        <v>3056</v>
      </c>
      <c r="B537" t="s">
        <v>3836</v>
      </c>
      <c r="C537" t="s">
        <v>1974</v>
      </c>
      <c r="D537" t="s">
        <v>3820</v>
      </c>
      <c r="E537" t="s">
        <v>1643</v>
      </c>
    </row>
    <row r="538" spans="1:5" hidden="1">
      <c r="A538" s="83" t="s">
        <v>3056</v>
      </c>
      <c r="B538" t="s">
        <v>3836</v>
      </c>
      <c r="C538" t="s">
        <v>1974</v>
      </c>
      <c r="D538" t="s">
        <v>3820</v>
      </c>
      <c r="E538" t="s">
        <v>2822</v>
      </c>
    </row>
    <row r="539" spans="1:5" hidden="1">
      <c r="A539" s="83" t="s">
        <v>3056</v>
      </c>
      <c r="B539" t="s">
        <v>3836</v>
      </c>
      <c r="C539" t="s">
        <v>1974</v>
      </c>
      <c r="D539" t="s">
        <v>3820</v>
      </c>
      <c r="E539" t="s">
        <v>2861</v>
      </c>
    </row>
    <row r="540" spans="1:5" hidden="1">
      <c r="A540" s="83" t="s">
        <v>3056</v>
      </c>
      <c r="B540" t="s">
        <v>3836</v>
      </c>
      <c r="C540" t="s">
        <v>1974</v>
      </c>
      <c r="D540" t="s">
        <v>3820</v>
      </c>
      <c r="E540" t="s">
        <v>2818</v>
      </c>
    </row>
    <row r="541" spans="1:5" hidden="1">
      <c r="A541" s="83" t="s">
        <v>3056</v>
      </c>
      <c r="B541" t="s">
        <v>3836</v>
      </c>
      <c r="C541" t="s">
        <v>1974</v>
      </c>
      <c r="D541" t="s">
        <v>3821</v>
      </c>
      <c r="E541" t="s">
        <v>1643</v>
      </c>
    </row>
    <row r="542" spans="1:5" hidden="1">
      <c r="A542" s="83" t="s">
        <v>3056</v>
      </c>
      <c r="B542" t="s">
        <v>3836</v>
      </c>
      <c r="C542" t="s">
        <v>1974</v>
      </c>
      <c r="D542" t="s">
        <v>3821</v>
      </c>
      <c r="E542" t="s">
        <v>2823</v>
      </c>
    </row>
    <row r="543" spans="1:5" hidden="1">
      <c r="A543" s="83" t="s">
        <v>3056</v>
      </c>
      <c r="B543" t="s">
        <v>3836</v>
      </c>
      <c r="C543" t="s">
        <v>1974</v>
      </c>
      <c r="D543" t="s">
        <v>3822</v>
      </c>
      <c r="E543" t="s">
        <v>1643</v>
      </c>
    </row>
    <row r="544" spans="1:5" hidden="1">
      <c r="A544" s="83" t="s">
        <v>3056</v>
      </c>
      <c r="B544" t="s">
        <v>3836</v>
      </c>
      <c r="C544" t="s">
        <v>1974</v>
      </c>
      <c r="D544" t="s">
        <v>3822</v>
      </c>
      <c r="E544" t="s">
        <v>2824</v>
      </c>
    </row>
    <row r="545" spans="1:5" hidden="1">
      <c r="A545" s="83" t="s">
        <v>3056</v>
      </c>
      <c r="B545" t="s">
        <v>3836</v>
      </c>
      <c r="C545" t="s">
        <v>1974</v>
      </c>
      <c r="D545" t="s">
        <v>3823</v>
      </c>
      <c r="E545" t="s">
        <v>2825</v>
      </c>
    </row>
    <row r="546" spans="1:5" hidden="1">
      <c r="A546" s="83" t="s">
        <v>3056</v>
      </c>
      <c r="B546" t="s">
        <v>3836</v>
      </c>
      <c r="C546" t="s">
        <v>1974</v>
      </c>
      <c r="D546" t="s">
        <v>2166</v>
      </c>
      <c r="E546" t="s">
        <v>1643</v>
      </c>
    </row>
    <row r="547" spans="1:5" hidden="1">
      <c r="A547" s="83" t="s">
        <v>3056</v>
      </c>
      <c r="B547" t="s">
        <v>3836</v>
      </c>
      <c r="C547" t="s">
        <v>1974</v>
      </c>
      <c r="D547" t="s">
        <v>2166</v>
      </c>
      <c r="E547" t="s">
        <v>2826</v>
      </c>
    </row>
    <row r="548" spans="1:5" hidden="1">
      <c r="A548" s="83" t="s">
        <v>3056</v>
      </c>
      <c r="B548" t="s">
        <v>3836</v>
      </c>
      <c r="C548" t="s">
        <v>1975</v>
      </c>
      <c r="D548" t="s">
        <v>3825</v>
      </c>
      <c r="E548" t="s">
        <v>2828</v>
      </c>
    </row>
    <row r="549" spans="1:5" hidden="1">
      <c r="A549" s="83" t="s">
        <v>3056</v>
      </c>
      <c r="B549" t="s">
        <v>3836</v>
      </c>
      <c r="C549" t="s">
        <v>1975</v>
      </c>
      <c r="D549" t="s">
        <v>3825</v>
      </c>
      <c r="E549" t="s">
        <v>2863</v>
      </c>
    </row>
    <row r="550" spans="1:5" hidden="1">
      <c r="A550" s="83" t="s">
        <v>3056</v>
      </c>
      <c r="B550" t="s">
        <v>3836</v>
      </c>
      <c r="C550" t="s">
        <v>1975</v>
      </c>
      <c r="D550" t="s">
        <v>3825</v>
      </c>
      <c r="E550" t="s">
        <v>1643</v>
      </c>
    </row>
    <row r="551" spans="1:5" hidden="1">
      <c r="A551" s="83" t="s">
        <v>3056</v>
      </c>
      <c r="B551" t="s">
        <v>3836</v>
      </c>
      <c r="C551" t="s">
        <v>1975</v>
      </c>
      <c r="D551" t="s">
        <v>3826</v>
      </c>
      <c r="E551" t="s">
        <v>1643</v>
      </c>
    </row>
    <row r="552" spans="1:5" hidden="1">
      <c r="A552" s="83" t="s">
        <v>3056</v>
      </c>
      <c r="B552" t="s">
        <v>3836</v>
      </c>
      <c r="C552" t="s">
        <v>1975</v>
      </c>
      <c r="D552" t="s">
        <v>3826</v>
      </c>
      <c r="E552" t="s">
        <v>2829</v>
      </c>
    </row>
    <row r="553" spans="1:5" hidden="1">
      <c r="A553" s="83" t="s">
        <v>3056</v>
      </c>
      <c r="B553" t="s">
        <v>3836</v>
      </c>
      <c r="C553" t="s">
        <v>1975</v>
      </c>
      <c r="D553" t="s">
        <v>3825</v>
      </c>
      <c r="E553" t="s">
        <v>2883</v>
      </c>
    </row>
    <row r="554" spans="1:5" hidden="1">
      <c r="A554" s="83" t="s">
        <v>3056</v>
      </c>
      <c r="B554" t="s">
        <v>3836</v>
      </c>
      <c r="C554" t="s">
        <v>3827</v>
      </c>
      <c r="D554" t="s">
        <v>3828</v>
      </c>
      <c r="E554" t="s">
        <v>2836</v>
      </c>
    </row>
    <row r="555" spans="1:5" hidden="1">
      <c r="A555" s="83" t="s">
        <v>3056</v>
      </c>
      <c r="B555" t="s">
        <v>3836</v>
      </c>
      <c r="C555" t="s">
        <v>3827</v>
      </c>
      <c r="D555" t="s">
        <v>3828</v>
      </c>
      <c r="E555" t="s">
        <v>2869</v>
      </c>
    </row>
    <row r="556" spans="1:5" hidden="1">
      <c r="A556" s="83" t="s">
        <v>3056</v>
      </c>
      <c r="B556" t="s">
        <v>3836</v>
      </c>
      <c r="C556" t="s">
        <v>3827</v>
      </c>
      <c r="D556" t="s">
        <v>3828</v>
      </c>
      <c r="E556" t="s">
        <v>2887</v>
      </c>
    </row>
    <row r="557" spans="1:5" hidden="1">
      <c r="A557" s="83" t="s">
        <v>3056</v>
      </c>
      <c r="B557" t="s">
        <v>3836</v>
      </c>
      <c r="C557" t="s">
        <v>3827</v>
      </c>
      <c r="D557" t="s">
        <v>3828</v>
      </c>
      <c r="E557" t="s">
        <v>2898</v>
      </c>
    </row>
    <row r="558" spans="1:5" hidden="1">
      <c r="A558" s="83" t="s">
        <v>3056</v>
      </c>
      <c r="B558" t="s">
        <v>3836</v>
      </c>
      <c r="C558" t="s">
        <v>3827</v>
      </c>
      <c r="D558" t="s">
        <v>3828</v>
      </c>
      <c r="E558" t="s">
        <v>2908</v>
      </c>
    </row>
    <row r="559" spans="1:5" hidden="1">
      <c r="A559" s="83" t="s">
        <v>3056</v>
      </c>
      <c r="B559" t="s">
        <v>3836</v>
      </c>
      <c r="C559" t="s">
        <v>3827</v>
      </c>
      <c r="D559" t="s">
        <v>3828</v>
      </c>
      <c r="E559" t="s">
        <v>2915</v>
      </c>
    </row>
    <row r="560" spans="1:5" hidden="1">
      <c r="A560" s="83" t="s">
        <v>3056</v>
      </c>
      <c r="B560" t="s">
        <v>3836</v>
      </c>
      <c r="C560" t="s">
        <v>3827</v>
      </c>
      <c r="D560" t="s">
        <v>3828</v>
      </c>
      <c r="E560" t="s">
        <v>2920</v>
      </c>
    </row>
    <row r="561" spans="1:5" hidden="1">
      <c r="A561" s="83" t="s">
        <v>3056</v>
      </c>
      <c r="B561" t="s">
        <v>3836</v>
      </c>
      <c r="C561" t="s">
        <v>3827</v>
      </c>
      <c r="D561" t="s">
        <v>3828</v>
      </c>
      <c r="E561" t="s">
        <v>1643</v>
      </c>
    </row>
    <row r="562" spans="1:5" hidden="1">
      <c r="A562" s="83" t="s">
        <v>3056</v>
      </c>
      <c r="B562" t="s">
        <v>3836</v>
      </c>
      <c r="C562" t="s">
        <v>3827</v>
      </c>
      <c r="D562" t="s">
        <v>3828</v>
      </c>
      <c r="E562" t="s">
        <v>2926</v>
      </c>
    </row>
    <row r="563" spans="1:5" hidden="1">
      <c r="A563" s="83" t="s">
        <v>3056</v>
      </c>
      <c r="B563" t="s">
        <v>3836</v>
      </c>
      <c r="C563" t="s">
        <v>3827</v>
      </c>
      <c r="D563" t="s">
        <v>3828</v>
      </c>
      <c r="E563" t="s">
        <v>2931</v>
      </c>
    </row>
    <row r="564" spans="1:5" hidden="1">
      <c r="A564" s="83" t="s">
        <v>3056</v>
      </c>
      <c r="B564" t="s">
        <v>3836</v>
      </c>
      <c r="C564" t="s">
        <v>3827</v>
      </c>
      <c r="D564" t="s">
        <v>3828</v>
      </c>
      <c r="E564" t="s">
        <v>2936</v>
      </c>
    </row>
    <row r="565" spans="1:5" hidden="1">
      <c r="A565" s="83" t="s">
        <v>3056</v>
      </c>
      <c r="B565" t="s">
        <v>3836</v>
      </c>
      <c r="C565" t="s">
        <v>3827</v>
      </c>
      <c r="D565" t="s">
        <v>3828</v>
      </c>
      <c r="E565" t="s">
        <v>2941</v>
      </c>
    </row>
    <row r="566" spans="1:5" hidden="1">
      <c r="A566" s="83" t="s">
        <v>3056</v>
      </c>
      <c r="B566" t="s">
        <v>3836</v>
      </c>
      <c r="C566" t="s">
        <v>3827</v>
      </c>
      <c r="D566" t="s">
        <v>3828</v>
      </c>
      <c r="E566" t="s">
        <v>2945</v>
      </c>
    </row>
    <row r="567" spans="1:5" hidden="1">
      <c r="A567" s="83" t="s">
        <v>3056</v>
      </c>
      <c r="B567" t="s">
        <v>3836</v>
      </c>
      <c r="C567" t="s">
        <v>3827</v>
      </c>
      <c r="D567" t="s">
        <v>3828</v>
      </c>
      <c r="E567" t="s">
        <v>2948</v>
      </c>
    </row>
    <row r="568" spans="1:5" hidden="1">
      <c r="A568" s="83" t="s">
        <v>3056</v>
      </c>
      <c r="B568" t="s">
        <v>3836</v>
      </c>
      <c r="C568" t="s">
        <v>3827</v>
      </c>
      <c r="D568" t="s">
        <v>3828</v>
      </c>
      <c r="E568" t="s">
        <v>2950</v>
      </c>
    </row>
    <row r="569" spans="1:5" hidden="1">
      <c r="A569" s="83" t="s">
        <v>3056</v>
      </c>
      <c r="B569" t="s">
        <v>3836</v>
      </c>
      <c r="C569" t="s">
        <v>3837</v>
      </c>
      <c r="D569" t="s">
        <v>3838</v>
      </c>
      <c r="E569" t="s">
        <v>2839</v>
      </c>
    </row>
    <row r="570" spans="1:5" hidden="1">
      <c r="A570" s="83" t="s">
        <v>3060</v>
      </c>
      <c r="B570" t="s">
        <v>3839</v>
      </c>
      <c r="C570" t="s">
        <v>1973</v>
      </c>
      <c r="D570" t="s">
        <v>2067</v>
      </c>
      <c r="E570" t="s">
        <v>3840</v>
      </c>
    </row>
    <row r="571" spans="1:5" hidden="1">
      <c r="A571" s="83" t="s">
        <v>3060</v>
      </c>
      <c r="B571" t="s">
        <v>3839</v>
      </c>
      <c r="C571" t="s">
        <v>1973</v>
      </c>
      <c r="D571" t="s">
        <v>2066</v>
      </c>
      <c r="E571" t="s">
        <v>2807</v>
      </c>
    </row>
    <row r="572" spans="1:5" hidden="1">
      <c r="A572" s="83" t="s">
        <v>3060</v>
      </c>
      <c r="B572" t="s">
        <v>3839</v>
      </c>
      <c r="C572" t="s">
        <v>1973</v>
      </c>
      <c r="D572" t="s">
        <v>2066</v>
      </c>
      <c r="E572" t="s">
        <v>2853</v>
      </c>
    </row>
    <row r="573" spans="1:5" hidden="1">
      <c r="A573" s="83" t="s">
        <v>3060</v>
      </c>
      <c r="B573" t="s">
        <v>3839</v>
      </c>
      <c r="C573" t="s">
        <v>1973</v>
      </c>
      <c r="D573" t="s">
        <v>2066</v>
      </c>
      <c r="E573" t="s">
        <v>2902</v>
      </c>
    </row>
    <row r="574" spans="1:5" hidden="1">
      <c r="A574" s="83" t="s">
        <v>3060</v>
      </c>
      <c r="B574" t="s">
        <v>3839</v>
      </c>
      <c r="C574" t="s">
        <v>1973</v>
      </c>
      <c r="D574" t="s">
        <v>2066</v>
      </c>
      <c r="E574" t="s">
        <v>2912</v>
      </c>
    </row>
    <row r="575" spans="1:5" hidden="1">
      <c r="A575" s="83" t="s">
        <v>3060</v>
      </c>
      <c r="B575" t="s">
        <v>3839</v>
      </c>
      <c r="C575" t="s">
        <v>1973</v>
      </c>
      <c r="D575" t="s">
        <v>2066</v>
      </c>
      <c r="E575" t="s">
        <v>2918</v>
      </c>
    </row>
    <row r="576" spans="1:5" hidden="1">
      <c r="A576" s="83" t="s">
        <v>3060</v>
      </c>
      <c r="B576" t="s">
        <v>3839</v>
      </c>
      <c r="C576" t="s">
        <v>1973</v>
      </c>
      <c r="D576" t="s">
        <v>2066</v>
      </c>
      <c r="E576" t="s">
        <v>2923</v>
      </c>
    </row>
    <row r="577" spans="1:5" hidden="1">
      <c r="A577" s="83" t="s">
        <v>3060</v>
      </c>
      <c r="B577" t="s">
        <v>3839</v>
      </c>
      <c r="C577" t="s">
        <v>1973</v>
      </c>
      <c r="D577" t="s">
        <v>2066</v>
      </c>
      <c r="E577" t="s">
        <v>2929</v>
      </c>
    </row>
    <row r="578" spans="1:5" hidden="1">
      <c r="A578" s="83" t="s">
        <v>3060</v>
      </c>
      <c r="B578" t="s">
        <v>3839</v>
      </c>
      <c r="C578" t="s">
        <v>1973</v>
      </c>
      <c r="D578" t="s">
        <v>2066</v>
      </c>
      <c r="E578" t="s">
        <v>2935</v>
      </c>
    </row>
    <row r="579" spans="1:5" hidden="1">
      <c r="A579" s="83" t="s">
        <v>3060</v>
      </c>
      <c r="B579" t="s">
        <v>3839</v>
      </c>
      <c r="C579" t="s">
        <v>1973</v>
      </c>
      <c r="D579" t="s">
        <v>2066</v>
      </c>
      <c r="E579" t="s">
        <v>2939</v>
      </c>
    </row>
    <row r="580" spans="1:5" hidden="1">
      <c r="A580" s="83" t="s">
        <v>3060</v>
      </c>
      <c r="B580" t="s">
        <v>3839</v>
      </c>
      <c r="C580" t="s">
        <v>1973</v>
      </c>
      <c r="D580" t="s">
        <v>2066</v>
      </c>
      <c r="E580" t="s">
        <v>1643</v>
      </c>
    </row>
    <row r="581" spans="1:5" hidden="1">
      <c r="A581" s="83" t="s">
        <v>3060</v>
      </c>
      <c r="B581" t="s">
        <v>3839</v>
      </c>
      <c r="C581" t="s">
        <v>1973</v>
      </c>
      <c r="D581" t="s">
        <v>3809</v>
      </c>
      <c r="E581" t="s">
        <v>1643</v>
      </c>
    </row>
    <row r="582" spans="1:5" hidden="1">
      <c r="A582" s="83" t="s">
        <v>3060</v>
      </c>
      <c r="B582" t="s">
        <v>3839</v>
      </c>
      <c r="C582" t="s">
        <v>1973</v>
      </c>
      <c r="D582" t="s">
        <v>3810</v>
      </c>
      <c r="E582" t="s">
        <v>1643</v>
      </c>
    </row>
    <row r="583" spans="1:5" hidden="1">
      <c r="A583" s="83" t="s">
        <v>3060</v>
      </c>
      <c r="B583" t="s">
        <v>3839</v>
      </c>
      <c r="C583" s="320" t="s">
        <v>1974</v>
      </c>
      <c r="D583" s="320" t="s">
        <v>2146</v>
      </c>
      <c r="E583" s="320" t="s">
        <v>2808</v>
      </c>
    </row>
    <row r="584" spans="1:5" hidden="1">
      <c r="A584" s="83" t="s">
        <v>3060</v>
      </c>
      <c r="B584" t="s">
        <v>3839</v>
      </c>
      <c r="C584" s="320" t="s">
        <v>1974</v>
      </c>
      <c r="D584" s="320" t="s">
        <v>2146</v>
      </c>
      <c r="E584" s="320" t="s">
        <v>2854</v>
      </c>
    </row>
    <row r="585" spans="1:5" hidden="1">
      <c r="A585" s="83" t="s">
        <v>3060</v>
      </c>
      <c r="B585" t="s">
        <v>3839</v>
      </c>
      <c r="C585" s="320" t="s">
        <v>1974</v>
      </c>
      <c r="D585" s="320" t="s">
        <v>2146</v>
      </c>
      <c r="E585" s="320" t="s">
        <v>2876</v>
      </c>
    </row>
    <row r="586" spans="1:5" hidden="1">
      <c r="A586" s="83" t="s">
        <v>3060</v>
      </c>
      <c r="B586" t="s">
        <v>3839</v>
      </c>
      <c r="C586" s="320" t="s">
        <v>1974</v>
      </c>
      <c r="D586" s="320" t="s">
        <v>2146</v>
      </c>
      <c r="E586" s="320" t="s">
        <v>2893</v>
      </c>
    </row>
    <row r="587" spans="1:5" hidden="1">
      <c r="A587" s="83" t="s">
        <v>3060</v>
      </c>
      <c r="B587" t="s">
        <v>3839</v>
      </c>
      <c r="C587" s="320" t="s">
        <v>1974</v>
      </c>
      <c r="D587" s="320" t="s">
        <v>2146</v>
      </c>
      <c r="E587" s="320" t="s">
        <v>2903</v>
      </c>
    </row>
    <row r="588" spans="1:5" hidden="1">
      <c r="A588" s="83" t="s">
        <v>3060</v>
      </c>
      <c r="B588" t="s">
        <v>3839</v>
      </c>
      <c r="C588" s="320" t="s">
        <v>1974</v>
      </c>
      <c r="D588" s="320" t="s">
        <v>2146</v>
      </c>
      <c r="E588" s="320" t="s">
        <v>2913</v>
      </c>
    </row>
    <row r="589" spans="1:5" hidden="1">
      <c r="A589" s="83" t="s">
        <v>3060</v>
      </c>
      <c r="B589" t="s">
        <v>3839</v>
      </c>
      <c r="C589" s="320" t="s">
        <v>1974</v>
      </c>
      <c r="D589" s="320" t="s">
        <v>3811</v>
      </c>
      <c r="E589" s="320" t="s">
        <v>2809</v>
      </c>
    </row>
    <row r="590" spans="1:5" hidden="1">
      <c r="A590" s="83" t="s">
        <v>3060</v>
      </c>
      <c r="B590" t="s">
        <v>3839</v>
      </c>
      <c r="C590" s="320" t="s">
        <v>1974</v>
      </c>
      <c r="D590" s="320" t="s">
        <v>3811</v>
      </c>
      <c r="E590" s="320" t="s">
        <v>2855</v>
      </c>
    </row>
    <row r="591" spans="1:5" hidden="1">
      <c r="A591" s="83" t="s">
        <v>3060</v>
      </c>
      <c r="B591" t="s">
        <v>3839</v>
      </c>
      <c r="C591" s="320" t="s">
        <v>1974</v>
      </c>
      <c r="D591" s="320" t="s">
        <v>3811</v>
      </c>
      <c r="E591" s="320" t="s">
        <v>1643</v>
      </c>
    </row>
    <row r="592" spans="1:5" hidden="1">
      <c r="A592" s="83" t="s">
        <v>3060</v>
      </c>
      <c r="B592" t="s">
        <v>3839</v>
      </c>
      <c r="C592" s="320" t="s">
        <v>1974</v>
      </c>
      <c r="D592" s="320" t="s">
        <v>3812</v>
      </c>
      <c r="E592" s="320" t="s">
        <v>2810</v>
      </c>
    </row>
    <row r="593" spans="1:5" hidden="1">
      <c r="A593" s="83" t="s">
        <v>3060</v>
      </c>
      <c r="B593" t="s">
        <v>3839</v>
      </c>
      <c r="C593" s="320" t="s">
        <v>1974</v>
      </c>
      <c r="D593" s="320" t="s">
        <v>3812</v>
      </c>
      <c r="E593" s="320" t="s">
        <v>1643</v>
      </c>
    </row>
    <row r="594" spans="1:5" hidden="1">
      <c r="A594" s="83" t="s">
        <v>3060</v>
      </c>
      <c r="B594" t="s">
        <v>3839</v>
      </c>
      <c r="C594" s="320" t="s">
        <v>1974</v>
      </c>
      <c r="D594" s="320" t="s">
        <v>3812</v>
      </c>
      <c r="E594" s="320" t="s">
        <v>2856</v>
      </c>
    </row>
    <row r="595" spans="1:5" hidden="1">
      <c r="A595" s="83" t="s">
        <v>3060</v>
      </c>
      <c r="B595" t="s">
        <v>3839</v>
      </c>
      <c r="C595" s="320" t="s">
        <v>1974</v>
      </c>
      <c r="D595" s="320" t="s">
        <v>3813</v>
      </c>
      <c r="E595" s="320" t="s">
        <v>2811</v>
      </c>
    </row>
    <row r="596" spans="1:5" hidden="1">
      <c r="A596" s="83" t="s">
        <v>3060</v>
      </c>
      <c r="B596" t="s">
        <v>3839</v>
      </c>
      <c r="C596" s="320" t="s">
        <v>1974</v>
      </c>
      <c r="D596" s="320" t="s">
        <v>3813</v>
      </c>
      <c r="E596" s="320" t="s">
        <v>2857</v>
      </c>
    </row>
    <row r="597" spans="1:5" hidden="1">
      <c r="A597" s="83" t="s">
        <v>3060</v>
      </c>
      <c r="B597" t="s">
        <v>3839</v>
      </c>
      <c r="C597" s="320" t="s">
        <v>1974</v>
      </c>
      <c r="D597" s="320" t="s">
        <v>3813</v>
      </c>
      <c r="E597" s="320" t="s">
        <v>1643</v>
      </c>
    </row>
    <row r="598" spans="1:5" hidden="1">
      <c r="A598" s="83" t="s">
        <v>3060</v>
      </c>
      <c r="B598" t="s">
        <v>3839</v>
      </c>
      <c r="C598" s="320" t="s">
        <v>1974</v>
      </c>
      <c r="D598" s="320" t="s">
        <v>3813</v>
      </c>
      <c r="E598" s="320" t="s">
        <v>2877</v>
      </c>
    </row>
    <row r="599" spans="1:5" hidden="1">
      <c r="A599" s="83" t="s">
        <v>3060</v>
      </c>
      <c r="B599" t="s">
        <v>3839</v>
      </c>
      <c r="C599" s="320" t="s">
        <v>1974</v>
      </c>
      <c r="D599" s="320" t="s">
        <v>3814</v>
      </c>
      <c r="E599" s="320" t="s">
        <v>2813</v>
      </c>
    </row>
    <row r="600" spans="1:5" hidden="1">
      <c r="A600" s="83" t="s">
        <v>3060</v>
      </c>
      <c r="B600" t="s">
        <v>3839</v>
      </c>
      <c r="C600" s="320" t="s">
        <v>1974</v>
      </c>
      <c r="D600" s="320" t="s">
        <v>3814</v>
      </c>
      <c r="E600" s="320" t="s">
        <v>2858</v>
      </c>
    </row>
    <row r="601" spans="1:5" hidden="1">
      <c r="A601" s="83" t="s">
        <v>3060</v>
      </c>
      <c r="B601" t="s">
        <v>3839</v>
      </c>
      <c r="C601" s="320" t="s">
        <v>1974</v>
      </c>
      <c r="D601" s="320" t="s">
        <v>3814</v>
      </c>
      <c r="E601" s="320" t="s">
        <v>2878</v>
      </c>
    </row>
    <row r="602" spans="1:5" hidden="1">
      <c r="A602" s="83" t="s">
        <v>3060</v>
      </c>
      <c r="B602" t="s">
        <v>3839</v>
      </c>
      <c r="C602" s="320" t="s">
        <v>1974</v>
      </c>
      <c r="D602" s="320" t="s">
        <v>3814</v>
      </c>
      <c r="E602" s="320" t="s">
        <v>1643</v>
      </c>
    </row>
    <row r="603" spans="1:5" hidden="1">
      <c r="A603" s="83" t="s">
        <v>3060</v>
      </c>
      <c r="B603" t="s">
        <v>3839</v>
      </c>
      <c r="C603" s="320" t="s">
        <v>1974</v>
      </c>
      <c r="D603" s="320" t="s">
        <v>3814</v>
      </c>
      <c r="E603" s="320" t="s">
        <v>2894</v>
      </c>
    </row>
    <row r="604" spans="1:5" hidden="1">
      <c r="A604" s="83" t="s">
        <v>3060</v>
      </c>
      <c r="B604" t="s">
        <v>3839</v>
      </c>
      <c r="C604" s="320" t="s">
        <v>1974</v>
      </c>
      <c r="D604" s="320" t="s">
        <v>3814</v>
      </c>
      <c r="E604" s="320" t="s">
        <v>2904</v>
      </c>
    </row>
    <row r="605" spans="1:5" hidden="1">
      <c r="A605" s="83" t="s">
        <v>3060</v>
      </c>
      <c r="B605" t="s">
        <v>3839</v>
      </c>
      <c r="C605" s="320" t="s">
        <v>1974</v>
      </c>
      <c r="D605" s="320" t="s">
        <v>3815</v>
      </c>
      <c r="E605" s="320" t="s">
        <v>2814</v>
      </c>
    </row>
    <row r="606" spans="1:5" hidden="1">
      <c r="A606" s="83" t="s">
        <v>3060</v>
      </c>
      <c r="B606" t="s">
        <v>3839</v>
      </c>
      <c r="C606" s="320" t="s">
        <v>1974</v>
      </c>
      <c r="D606" s="320" t="s">
        <v>3815</v>
      </c>
      <c r="E606" s="320" t="s">
        <v>2859</v>
      </c>
    </row>
    <row r="607" spans="1:5" hidden="1">
      <c r="A607" s="83" t="s">
        <v>3060</v>
      </c>
      <c r="B607" t="s">
        <v>3839</v>
      </c>
      <c r="C607" s="320" t="s">
        <v>1974</v>
      </c>
      <c r="D607" s="320" t="s">
        <v>3815</v>
      </c>
      <c r="E607" s="320" t="s">
        <v>1643</v>
      </c>
    </row>
    <row r="608" spans="1:5" hidden="1">
      <c r="A608" s="83" t="s">
        <v>3060</v>
      </c>
      <c r="B608" t="s">
        <v>3839</v>
      </c>
      <c r="C608" s="320" t="s">
        <v>1974</v>
      </c>
      <c r="D608" s="320" t="s">
        <v>3815</v>
      </c>
      <c r="E608" s="320" t="s">
        <v>2879</v>
      </c>
    </row>
    <row r="609" spans="1:5" hidden="1">
      <c r="A609" s="83" t="s">
        <v>3060</v>
      </c>
      <c r="B609" t="s">
        <v>3839</v>
      </c>
      <c r="C609" s="320" t="s">
        <v>1974</v>
      </c>
      <c r="D609" s="320" t="s">
        <v>3816</v>
      </c>
      <c r="E609" s="320" t="s">
        <v>2815</v>
      </c>
    </row>
    <row r="610" spans="1:5" hidden="1">
      <c r="A610" s="83" t="s">
        <v>3060</v>
      </c>
      <c r="B610" t="s">
        <v>3839</v>
      </c>
      <c r="C610" s="320" t="s">
        <v>1974</v>
      </c>
      <c r="D610" s="320" t="s">
        <v>3816</v>
      </c>
      <c r="E610" s="320" t="s">
        <v>1643</v>
      </c>
    </row>
    <row r="611" spans="1:5" hidden="1">
      <c r="A611" s="83" t="s">
        <v>3060</v>
      </c>
      <c r="B611" t="s">
        <v>3839</v>
      </c>
      <c r="C611" s="320" t="s">
        <v>1974</v>
      </c>
      <c r="D611" s="320" t="s">
        <v>2156</v>
      </c>
      <c r="E611" s="320" t="s">
        <v>2816</v>
      </c>
    </row>
    <row r="612" spans="1:5" hidden="1">
      <c r="A612" s="83" t="s">
        <v>3060</v>
      </c>
      <c r="B612" t="s">
        <v>3839</v>
      </c>
      <c r="C612" s="320" t="s">
        <v>1974</v>
      </c>
      <c r="D612" s="320" t="s">
        <v>1973</v>
      </c>
      <c r="E612" s="320" t="s">
        <v>1643</v>
      </c>
    </row>
    <row r="613" spans="1:5" hidden="1">
      <c r="A613" s="83" t="s">
        <v>3060</v>
      </c>
      <c r="B613" t="s">
        <v>3839</v>
      </c>
      <c r="C613" s="320" t="s">
        <v>1974</v>
      </c>
      <c r="D613" s="320" t="s">
        <v>1973</v>
      </c>
      <c r="E613" s="320" t="s">
        <v>2817</v>
      </c>
    </row>
    <row r="614" spans="1:5" hidden="1">
      <c r="A614" s="83" t="s">
        <v>3060</v>
      </c>
      <c r="B614" t="s">
        <v>3839</v>
      </c>
      <c r="C614" s="320" t="s">
        <v>1974</v>
      </c>
      <c r="D614" s="320" t="s">
        <v>1973</v>
      </c>
      <c r="E614" s="320" t="s">
        <v>2860</v>
      </c>
    </row>
    <row r="615" spans="1:5" hidden="1">
      <c r="A615" s="83" t="s">
        <v>3060</v>
      </c>
      <c r="B615" t="s">
        <v>3839</v>
      </c>
      <c r="C615" s="320" t="s">
        <v>1974</v>
      </c>
      <c r="D615" s="320" t="s">
        <v>1973</v>
      </c>
      <c r="E615" s="320" t="s">
        <v>2880</v>
      </c>
    </row>
    <row r="616" spans="1:5" hidden="1">
      <c r="A616" s="83" t="s">
        <v>3060</v>
      </c>
      <c r="B616" t="s">
        <v>3839</v>
      </c>
      <c r="C616" s="320" t="s">
        <v>1974</v>
      </c>
      <c r="D616" s="320" t="s">
        <v>3817</v>
      </c>
      <c r="E616" s="320" t="s">
        <v>1643</v>
      </c>
    </row>
    <row r="617" spans="1:5" hidden="1">
      <c r="A617" s="83" t="s">
        <v>3060</v>
      </c>
      <c r="B617" t="s">
        <v>3839</v>
      </c>
      <c r="C617" s="320" t="s">
        <v>1974</v>
      </c>
      <c r="D617" s="320" t="s">
        <v>3817</v>
      </c>
      <c r="E617" s="320" t="s">
        <v>2818</v>
      </c>
    </row>
    <row r="618" spans="1:5" hidden="1">
      <c r="A618" s="83" t="s">
        <v>3060</v>
      </c>
      <c r="B618" t="s">
        <v>3839</v>
      </c>
      <c r="C618" s="320" t="s">
        <v>1974</v>
      </c>
      <c r="D618" s="320" t="s">
        <v>3818</v>
      </c>
      <c r="E618" s="320" t="s">
        <v>1643</v>
      </c>
    </row>
    <row r="619" spans="1:5" hidden="1">
      <c r="A619" s="83" t="s">
        <v>3060</v>
      </c>
      <c r="B619" t="s">
        <v>3839</v>
      </c>
      <c r="C619" s="320" t="s">
        <v>1974</v>
      </c>
      <c r="D619" s="320" t="s">
        <v>3818</v>
      </c>
      <c r="E619" s="320" t="s">
        <v>2819</v>
      </c>
    </row>
    <row r="620" spans="1:5" hidden="1">
      <c r="A620" s="83" t="s">
        <v>3060</v>
      </c>
      <c r="B620" t="s">
        <v>3839</v>
      </c>
      <c r="C620" s="320" t="s">
        <v>1974</v>
      </c>
      <c r="D620" s="320" t="s">
        <v>2161</v>
      </c>
      <c r="E620" s="320" t="s">
        <v>2820</v>
      </c>
    </row>
    <row r="621" spans="1:5" hidden="1">
      <c r="A621" s="83" t="s">
        <v>3060</v>
      </c>
      <c r="B621" t="s">
        <v>3839</v>
      </c>
      <c r="C621" s="320" t="s">
        <v>1974</v>
      </c>
      <c r="D621" s="320" t="s">
        <v>2161</v>
      </c>
      <c r="E621" s="320" t="s">
        <v>1643</v>
      </c>
    </row>
    <row r="622" spans="1:5" hidden="1">
      <c r="A622" s="83" t="s">
        <v>3060</v>
      </c>
      <c r="B622" t="s">
        <v>3839</v>
      </c>
      <c r="C622" s="320" t="s">
        <v>1974</v>
      </c>
      <c r="D622" s="320" t="s">
        <v>3819</v>
      </c>
      <c r="E622" s="320" t="s">
        <v>1643</v>
      </c>
    </row>
    <row r="623" spans="1:5" hidden="1">
      <c r="A623" s="83" t="s">
        <v>3060</v>
      </c>
      <c r="B623" t="s">
        <v>3839</v>
      </c>
      <c r="C623" s="320" t="s">
        <v>1974</v>
      </c>
      <c r="D623" s="320" t="s">
        <v>3819</v>
      </c>
      <c r="E623" s="320" t="s">
        <v>3819</v>
      </c>
    </row>
    <row r="624" spans="1:5" hidden="1">
      <c r="A624" s="83" t="s">
        <v>3060</v>
      </c>
      <c r="B624" t="s">
        <v>3839</v>
      </c>
      <c r="C624" s="320" t="s">
        <v>1974</v>
      </c>
      <c r="D624" s="320" t="s">
        <v>3820</v>
      </c>
      <c r="E624" s="320" t="s">
        <v>1643</v>
      </c>
    </row>
    <row r="625" spans="1:5" hidden="1">
      <c r="A625" s="83" t="s">
        <v>3060</v>
      </c>
      <c r="B625" t="s">
        <v>3839</v>
      </c>
      <c r="C625" s="320" t="s">
        <v>1974</v>
      </c>
      <c r="D625" s="320" t="s">
        <v>3820</v>
      </c>
      <c r="E625" s="320" t="s">
        <v>2822</v>
      </c>
    </row>
    <row r="626" spans="1:5" hidden="1">
      <c r="A626" s="83" t="s">
        <v>3060</v>
      </c>
      <c r="B626" t="s">
        <v>3839</v>
      </c>
      <c r="C626" s="320" t="s">
        <v>1974</v>
      </c>
      <c r="D626" s="320" t="s">
        <v>3820</v>
      </c>
      <c r="E626" s="320" t="s">
        <v>2861</v>
      </c>
    </row>
    <row r="627" spans="1:5" hidden="1">
      <c r="A627" s="83" t="s">
        <v>3060</v>
      </c>
      <c r="B627" t="s">
        <v>3839</v>
      </c>
      <c r="C627" s="320" t="s">
        <v>1974</v>
      </c>
      <c r="D627" s="320" t="s">
        <v>3820</v>
      </c>
      <c r="E627" s="320" t="s">
        <v>2818</v>
      </c>
    </row>
    <row r="628" spans="1:5" hidden="1">
      <c r="A628" s="83" t="s">
        <v>3060</v>
      </c>
      <c r="B628" t="s">
        <v>3839</v>
      </c>
      <c r="C628" s="320" t="s">
        <v>1974</v>
      </c>
      <c r="D628" s="320" t="s">
        <v>3821</v>
      </c>
      <c r="E628" s="320" t="s">
        <v>1643</v>
      </c>
    </row>
    <row r="629" spans="1:5" hidden="1">
      <c r="A629" s="83" t="s">
        <v>3060</v>
      </c>
      <c r="B629" t="s">
        <v>3839</v>
      </c>
      <c r="C629" s="320" t="s">
        <v>1974</v>
      </c>
      <c r="D629" s="320" t="s">
        <v>3821</v>
      </c>
      <c r="E629" s="320" t="s">
        <v>2823</v>
      </c>
    </row>
    <row r="630" spans="1:5" hidden="1">
      <c r="A630" s="83" t="s">
        <v>3060</v>
      </c>
      <c r="B630" t="s">
        <v>3839</v>
      </c>
      <c r="C630" s="320" t="s">
        <v>1974</v>
      </c>
      <c r="D630" s="320" t="s">
        <v>3822</v>
      </c>
      <c r="E630" s="320" t="s">
        <v>1643</v>
      </c>
    </row>
    <row r="631" spans="1:5" hidden="1">
      <c r="A631" s="83" t="s">
        <v>3060</v>
      </c>
      <c r="B631" t="s">
        <v>3839</v>
      </c>
      <c r="C631" s="320" t="s">
        <v>1974</v>
      </c>
      <c r="D631" s="320" t="s">
        <v>3822</v>
      </c>
      <c r="E631" s="320" t="s">
        <v>2824</v>
      </c>
    </row>
    <row r="632" spans="1:5" hidden="1">
      <c r="A632" s="83" t="s">
        <v>3060</v>
      </c>
      <c r="B632" t="s">
        <v>3839</v>
      </c>
      <c r="C632" s="320" t="s">
        <v>1974</v>
      </c>
      <c r="D632" s="320" t="s">
        <v>3823</v>
      </c>
      <c r="E632" s="320" t="s">
        <v>2825</v>
      </c>
    </row>
    <row r="633" spans="1:5" hidden="1">
      <c r="A633" s="83" t="s">
        <v>3060</v>
      </c>
      <c r="B633" t="s">
        <v>3839</v>
      </c>
      <c r="C633" s="320" t="s">
        <v>1974</v>
      </c>
      <c r="D633" s="320" t="s">
        <v>2166</v>
      </c>
      <c r="E633" s="320" t="s">
        <v>1643</v>
      </c>
    </row>
    <row r="634" spans="1:5" hidden="1">
      <c r="A634" s="83" t="s">
        <v>3060</v>
      </c>
      <c r="B634" t="s">
        <v>3839</v>
      </c>
      <c r="C634" s="320" t="s">
        <v>1974</v>
      </c>
      <c r="D634" s="320" t="s">
        <v>2166</v>
      </c>
      <c r="E634" s="320" t="s">
        <v>2826</v>
      </c>
    </row>
    <row r="635" spans="1:5" hidden="1">
      <c r="A635" s="83" t="s">
        <v>3060</v>
      </c>
      <c r="B635" t="s">
        <v>3839</v>
      </c>
      <c r="C635" t="s">
        <v>1975</v>
      </c>
      <c r="D635" t="s">
        <v>3824</v>
      </c>
      <c r="E635" t="s">
        <v>2827</v>
      </c>
    </row>
    <row r="636" spans="1:5" hidden="1">
      <c r="A636" s="83" t="s">
        <v>3060</v>
      </c>
      <c r="B636" t="s">
        <v>3839</v>
      </c>
      <c r="C636" t="s">
        <v>1975</v>
      </c>
      <c r="D636" t="s">
        <v>3824</v>
      </c>
      <c r="E636" t="s">
        <v>2862</v>
      </c>
    </row>
    <row r="637" spans="1:5" hidden="1">
      <c r="A637" s="83" t="s">
        <v>3060</v>
      </c>
      <c r="B637" t="s">
        <v>3839</v>
      </c>
      <c r="C637" t="s">
        <v>1975</v>
      </c>
      <c r="D637" t="s">
        <v>3824</v>
      </c>
      <c r="E637" t="s">
        <v>2882</v>
      </c>
    </row>
    <row r="638" spans="1:5" hidden="1">
      <c r="A638" s="83" t="s">
        <v>3060</v>
      </c>
      <c r="B638" t="s">
        <v>3839</v>
      </c>
      <c r="C638" t="s">
        <v>1975</v>
      </c>
      <c r="D638" t="s">
        <v>3824</v>
      </c>
      <c r="E638" t="s">
        <v>2895</v>
      </c>
    </row>
    <row r="639" spans="1:5" hidden="1">
      <c r="A639" s="83" t="s">
        <v>3060</v>
      </c>
      <c r="B639" t="s">
        <v>3839</v>
      </c>
      <c r="C639" t="s">
        <v>1975</v>
      </c>
      <c r="D639" t="s">
        <v>3824</v>
      </c>
      <c r="E639" t="s">
        <v>2905</v>
      </c>
    </row>
    <row r="640" spans="1:5" hidden="1">
      <c r="A640" s="83" t="s">
        <v>3060</v>
      </c>
      <c r="B640" t="s">
        <v>3839</v>
      </c>
      <c r="C640" t="s">
        <v>1975</v>
      </c>
      <c r="D640" t="s">
        <v>3824</v>
      </c>
      <c r="E640" t="s">
        <v>2914</v>
      </c>
    </row>
    <row r="641" spans="1:5" hidden="1">
      <c r="A641" s="83" t="s">
        <v>3060</v>
      </c>
      <c r="B641" t="s">
        <v>3839</v>
      </c>
      <c r="C641" t="s">
        <v>1975</v>
      </c>
      <c r="D641" t="s">
        <v>3824</v>
      </c>
      <c r="E641" t="s">
        <v>2919</v>
      </c>
    </row>
    <row r="642" spans="1:5" hidden="1">
      <c r="A642" s="83" t="s">
        <v>3060</v>
      </c>
      <c r="B642" t="s">
        <v>3839</v>
      </c>
      <c r="C642" t="s">
        <v>1975</v>
      </c>
      <c r="D642" t="s">
        <v>3824</v>
      </c>
      <c r="E642" t="s">
        <v>1980</v>
      </c>
    </row>
    <row r="643" spans="1:5" hidden="1">
      <c r="A643" s="83" t="s">
        <v>3060</v>
      </c>
      <c r="B643" t="s">
        <v>3839</v>
      </c>
      <c r="C643" t="s">
        <v>1975</v>
      </c>
      <c r="D643" t="s">
        <v>3841</v>
      </c>
      <c r="E643" t="s">
        <v>3842</v>
      </c>
    </row>
    <row r="644" spans="1:5" hidden="1">
      <c r="A644" s="83" t="s">
        <v>3060</v>
      </c>
      <c r="B644" t="s">
        <v>3839</v>
      </c>
      <c r="C644" t="s">
        <v>1975</v>
      </c>
      <c r="D644" t="s">
        <v>3841</v>
      </c>
      <c r="E644" t="s">
        <v>2885</v>
      </c>
    </row>
    <row r="645" spans="1:5" hidden="1">
      <c r="A645" s="83" t="s">
        <v>3060</v>
      </c>
      <c r="B645" t="s">
        <v>3839</v>
      </c>
      <c r="C645" t="s">
        <v>1975</v>
      </c>
      <c r="D645" t="s">
        <v>3841</v>
      </c>
      <c r="E645" t="s">
        <v>2896</v>
      </c>
    </row>
    <row r="646" spans="1:5" hidden="1">
      <c r="A646" s="83" t="s">
        <v>3060</v>
      </c>
      <c r="B646" t="s">
        <v>3839</v>
      </c>
      <c r="C646" t="s">
        <v>1975</v>
      </c>
      <c r="D646" t="s">
        <v>3843</v>
      </c>
      <c r="E646" t="s">
        <v>2831</v>
      </c>
    </row>
    <row r="647" spans="1:5" hidden="1">
      <c r="A647" s="83" t="s">
        <v>3060</v>
      </c>
      <c r="B647" t="s">
        <v>3839</v>
      </c>
      <c r="C647" t="s">
        <v>1975</v>
      </c>
      <c r="D647" t="s">
        <v>3843</v>
      </c>
      <c r="E647" t="s">
        <v>2864</v>
      </c>
    </row>
    <row r="648" spans="1:5" hidden="1">
      <c r="A648" s="83" t="s">
        <v>3060</v>
      </c>
      <c r="B648" t="s">
        <v>3839</v>
      </c>
      <c r="C648" t="s">
        <v>1975</v>
      </c>
      <c r="D648" t="s">
        <v>3843</v>
      </c>
      <c r="E648" t="s">
        <v>1643</v>
      </c>
    </row>
    <row r="649" spans="1:5" hidden="1">
      <c r="A649" s="83" t="s">
        <v>3060</v>
      </c>
      <c r="B649" t="s">
        <v>3839</v>
      </c>
      <c r="C649" t="s">
        <v>1975</v>
      </c>
      <c r="D649" t="s">
        <v>3843</v>
      </c>
      <c r="E649" t="s">
        <v>2884</v>
      </c>
    </row>
    <row r="650" spans="1:5" hidden="1">
      <c r="A650" s="83" t="s">
        <v>3060</v>
      </c>
      <c r="B650" t="s">
        <v>3839</v>
      </c>
      <c r="C650" t="s">
        <v>1975</v>
      </c>
      <c r="D650" t="s">
        <v>3843</v>
      </c>
      <c r="E650" t="s">
        <v>2166</v>
      </c>
    </row>
    <row r="651" spans="1:5" hidden="1">
      <c r="A651" s="83" t="s">
        <v>3060</v>
      </c>
      <c r="B651" t="s">
        <v>3839</v>
      </c>
      <c r="C651" t="s">
        <v>1975</v>
      </c>
      <c r="D651" t="s">
        <v>3843</v>
      </c>
      <c r="E651" t="s">
        <v>3844</v>
      </c>
    </row>
    <row r="652" spans="1:5" hidden="1">
      <c r="A652" s="83" t="s">
        <v>3060</v>
      </c>
      <c r="B652" t="s">
        <v>3839</v>
      </c>
      <c r="C652" t="s">
        <v>1975</v>
      </c>
      <c r="D652" t="s">
        <v>3845</v>
      </c>
      <c r="E652" t="s">
        <v>3846</v>
      </c>
    </row>
    <row r="653" spans="1:5" hidden="1">
      <c r="A653" s="83" t="s">
        <v>3060</v>
      </c>
      <c r="B653" t="s">
        <v>3839</v>
      </c>
      <c r="C653" t="s">
        <v>3847</v>
      </c>
      <c r="D653" t="s">
        <v>2835</v>
      </c>
      <c r="E653" t="s">
        <v>3848</v>
      </c>
    </row>
    <row r="654" spans="1:5" hidden="1">
      <c r="A654" s="83" t="s">
        <v>3060</v>
      </c>
      <c r="B654" t="s">
        <v>3839</v>
      </c>
      <c r="C654" t="s">
        <v>3847</v>
      </c>
      <c r="D654" t="s">
        <v>2407</v>
      </c>
      <c r="E654" t="s">
        <v>2868</v>
      </c>
    </row>
    <row r="655" spans="1:5" hidden="1">
      <c r="A655" s="83" t="s">
        <v>3060</v>
      </c>
      <c r="B655" t="s">
        <v>3839</v>
      </c>
      <c r="C655" t="s">
        <v>3847</v>
      </c>
      <c r="D655" t="s">
        <v>2407</v>
      </c>
      <c r="E655" t="s">
        <v>1643</v>
      </c>
    </row>
    <row r="656" spans="1:5" hidden="1">
      <c r="A656" s="83" t="s">
        <v>3060</v>
      </c>
      <c r="B656" t="s">
        <v>3839</v>
      </c>
      <c r="C656" t="s">
        <v>3847</v>
      </c>
      <c r="D656" t="s">
        <v>2407</v>
      </c>
      <c r="E656" t="s">
        <v>2407</v>
      </c>
    </row>
    <row r="657" spans="1:5" hidden="1">
      <c r="A657" s="83" t="s">
        <v>3060</v>
      </c>
      <c r="B657" t="s">
        <v>3839</v>
      </c>
      <c r="C657" t="s">
        <v>3827</v>
      </c>
      <c r="D657" t="s">
        <v>3849</v>
      </c>
      <c r="E657" t="s">
        <v>2836</v>
      </c>
    </row>
    <row r="658" spans="1:5" hidden="1">
      <c r="A658" s="83" t="s">
        <v>3060</v>
      </c>
      <c r="B658" t="s">
        <v>3839</v>
      </c>
      <c r="C658" t="s">
        <v>3827</v>
      </c>
      <c r="D658" t="s">
        <v>3849</v>
      </c>
      <c r="E658" t="s">
        <v>2869</v>
      </c>
    </row>
    <row r="659" spans="1:5" hidden="1">
      <c r="A659" s="83" t="s">
        <v>3060</v>
      </c>
      <c r="B659" t="s">
        <v>3839</v>
      </c>
      <c r="C659" t="s">
        <v>3827</v>
      </c>
      <c r="D659" t="s">
        <v>3849</v>
      </c>
      <c r="E659" t="s">
        <v>2887</v>
      </c>
    </row>
    <row r="660" spans="1:5" hidden="1">
      <c r="A660" s="83" t="s">
        <v>3060</v>
      </c>
      <c r="B660" t="s">
        <v>3839</v>
      </c>
      <c r="C660" t="s">
        <v>3827</v>
      </c>
      <c r="D660" t="s">
        <v>3849</v>
      </c>
      <c r="E660" t="s">
        <v>2898</v>
      </c>
    </row>
    <row r="661" spans="1:5" hidden="1">
      <c r="A661" s="83" t="s">
        <v>3060</v>
      </c>
      <c r="B661" t="s">
        <v>3839</v>
      </c>
      <c r="C661" t="s">
        <v>3827</v>
      </c>
      <c r="D661" t="s">
        <v>3849</v>
      </c>
      <c r="E661" t="s">
        <v>2908</v>
      </c>
    </row>
    <row r="662" spans="1:5" hidden="1">
      <c r="A662" s="83" t="s">
        <v>3060</v>
      </c>
      <c r="B662" t="s">
        <v>3839</v>
      </c>
      <c r="C662" t="s">
        <v>3827</v>
      </c>
      <c r="D662" t="s">
        <v>3849</v>
      </c>
      <c r="E662" t="s">
        <v>2915</v>
      </c>
    </row>
    <row r="663" spans="1:5" hidden="1">
      <c r="A663" s="83" t="s">
        <v>3060</v>
      </c>
      <c r="B663" t="s">
        <v>3839</v>
      </c>
      <c r="C663" t="s">
        <v>3827</v>
      </c>
      <c r="D663" t="s">
        <v>3849</v>
      </c>
      <c r="E663" t="s">
        <v>2920</v>
      </c>
    </row>
    <row r="664" spans="1:5" hidden="1">
      <c r="A664" s="83" t="s">
        <v>3060</v>
      </c>
      <c r="B664" t="s">
        <v>3839</v>
      </c>
      <c r="C664" t="s">
        <v>3827</v>
      </c>
      <c r="D664" t="s">
        <v>3849</v>
      </c>
      <c r="E664" t="s">
        <v>2924</v>
      </c>
    </row>
    <row r="665" spans="1:5" hidden="1">
      <c r="A665" s="83" t="s">
        <v>3060</v>
      </c>
      <c r="B665" t="s">
        <v>3839</v>
      </c>
      <c r="C665" t="s">
        <v>3827</v>
      </c>
      <c r="D665" t="s">
        <v>3849</v>
      </c>
      <c r="E665" t="s">
        <v>2926</v>
      </c>
    </row>
    <row r="666" spans="1:5" hidden="1">
      <c r="A666" s="83" t="s">
        <v>3060</v>
      </c>
      <c r="B666" t="s">
        <v>3839</v>
      </c>
      <c r="C666" t="s">
        <v>3827</v>
      </c>
      <c r="D666" t="s">
        <v>3849</v>
      </c>
      <c r="E666" t="s">
        <v>2931</v>
      </c>
    </row>
    <row r="667" spans="1:5" hidden="1">
      <c r="A667" s="83" t="s">
        <v>3060</v>
      </c>
      <c r="B667" t="s">
        <v>3839</v>
      </c>
      <c r="C667" t="s">
        <v>3827</v>
      </c>
      <c r="D667" t="s">
        <v>3849</v>
      </c>
      <c r="E667" t="s">
        <v>2940</v>
      </c>
    </row>
    <row r="668" spans="1:5" hidden="1">
      <c r="A668" s="83" t="s">
        <v>3060</v>
      </c>
      <c r="B668" t="s">
        <v>3839</v>
      </c>
      <c r="C668" t="s">
        <v>3827</v>
      </c>
      <c r="D668" t="s">
        <v>3849</v>
      </c>
      <c r="E668" t="s">
        <v>2944</v>
      </c>
    </row>
    <row r="669" spans="1:5" hidden="1">
      <c r="A669" s="83" t="s">
        <v>3060</v>
      </c>
      <c r="B669" t="s">
        <v>3839</v>
      </c>
      <c r="C669" t="s">
        <v>3827</v>
      </c>
      <c r="D669" t="s">
        <v>3849</v>
      </c>
      <c r="E669" t="s">
        <v>2936</v>
      </c>
    </row>
    <row r="670" spans="1:5" hidden="1">
      <c r="A670" s="83" t="s">
        <v>3060</v>
      </c>
      <c r="B670" t="s">
        <v>3839</v>
      </c>
      <c r="C670" t="s">
        <v>3827</v>
      </c>
      <c r="D670" t="s">
        <v>3849</v>
      </c>
      <c r="E670" t="s">
        <v>2941</v>
      </c>
    </row>
    <row r="671" spans="1:5" hidden="1">
      <c r="A671" s="83" t="s">
        <v>3060</v>
      </c>
      <c r="B671" t="s">
        <v>3839</v>
      </c>
      <c r="C671" t="s">
        <v>3827</v>
      </c>
      <c r="D671" t="s">
        <v>3849</v>
      </c>
      <c r="E671" t="s">
        <v>2945</v>
      </c>
    </row>
    <row r="672" spans="1:5" hidden="1">
      <c r="A672" s="83" t="s">
        <v>3060</v>
      </c>
      <c r="B672" t="s">
        <v>3839</v>
      </c>
      <c r="C672" t="s">
        <v>3827</v>
      </c>
      <c r="D672" t="s">
        <v>3849</v>
      </c>
      <c r="E672" t="s">
        <v>2948</v>
      </c>
    </row>
    <row r="673" spans="1:5" hidden="1">
      <c r="A673" s="83" t="s">
        <v>3060</v>
      </c>
      <c r="B673" t="s">
        <v>3839</v>
      </c>
      <c r="C673" t="s">
        <v>3827</v>
      </c>
      <c r="D673" t="s">
        <v>3849</v>
      </c>
      <c r="E673" t="s">
        <v>2950</v>
      </c>
    </row>
    <row r="674" spans="1:5" hidden="1">
      <c r="A674" s="83" t="s">
        <v>3060</v>
      </c>
      <c r="B674" t="s">
        <v>3839</v>
      </c>
      <c r="C674" t="s">
        <v>3827</v>
      </c>
      <c r="D674" t="s">
        <v>3850</v>
      </c>
      <c r="E674" t="s">
        <v>2838</v>
      </c>
    </row>
    <row r="675" spans="1:5" hidden="1">
      <c r="A675" s="83" t="s">
        <v>3060</v>
      </c>
      <c r="B675" t="s">
        <v>3839</v>
      </c>
      <c r="C675" t="s">
        <v>3827</v>
      </c>
      <c r="D675" t="s">
        <v>3850</v>
      </c>
      <c r="E675" t="s">
        <v>2870</v>
      </c>
    </row>
    <row r="676" spans="1:5" hidden="1">
      <c r="A676" s="83" t="s">
        <v>3060</v>
      </c>
      <c r="B676" t="s">
        <v>3839</v>
      </c>
      <c r="C676" t="s">
        <v>3827</v>
      </c>
      <c r="D676" t="s">
        <v>3850</v>
      </c>
      <c r="E676" t="s">
        <v>2888</v>
      </c>
    </row>
    <row r="677" spans="1:5" hidden="1">
      <c r="A677" s="83" t="s">
        <v>3060</v>
      </c>
      <c r="B677" t="s">
        <v>3839</v>
      </c>
      <c r="C677" t="s">
        <v>3827</v>
      </c>
      <c r="D677" t="s">
        <v>3850</v>
      </c>
      <c r="E677" t="s">
        <v>2899</v>
      </c>
    </row>
    <row r="678" spans="1:5" hidden="1">
      <c r="A678" s="83" t="s">
        <v>3060</v>
      </c>
      <c r="B678" t="s">
        <v>3839</v>
      </c>
      <c r="C678" t="s">
        <v>3827</v>
      </c>
      <c r="D678" t="s">
        <v>3850</v>
      </c>
      <c r="E678" t="s">
        <v>2909</v>
      </c>
    </row>
    <row r="679" spans="1:5" hidden="1">
      <c r="A679" s="83" t="s">
        <v>3060</v>
      </c>
      <c r="B679" t="s">
        <v>3839</v>
      </c>
      <c r="C679" t="s">
        <v>3827</v>
      </c>
      <c r="D679" t="s">
        <v>3850</v>
      </c>
      <c r="E679" t="s">
        <v>2916</v>
      </c>
    </row>
    <row r="680" spans="1:5" hidden="1">
      <c r="A680" s="83" t="s">
        <v>3060</v>
      </c>
      <c r="B680" t="s">
        <v>3839</v>
      </c>
      <c r="C680" t="s">
        <v>3827</v>
      </c>
      <c r="D680" t="s">
        <v>3850</v>
      </c>
      <c r="E680" t="s">
        <v>2921</v>
      </c>
    </row>
    <row r="681" spans="1:5" hidden="1">
      <c r="A681" s="83" t="s">
        <v>3060</v>
      </c>
      <c r="B681" t="s">
        <v>3839</v>
      </c>
      <c r="C681" t="s">
        <v>3827</v>
      </c>
      <c r="D681" t="s">
        <v>3850</v>
      </c>
      <c r="E681" t="s">
        <v>2927</v>
      </c>
    </row>
    <row r="682" spans="1:5" hidden="1">
      <c r="A682" s="83" t="s">
        <v>3060</v>
      </c>
      <c r="B682" t="s">
        <v>3839</v>
      </c>
      <c r="C682" t="s">
        <v>3827</v>
      </c>
      <c r="D682" t="s">
        <v>3850</v>
      </c>
      <c r="E682" t="s">
        <v>2933</v>
      </c>
    </row>
    <row r="683" spans="1:5" hidden="1">
      <c r="A683" s="83" t="s">
        <v>3060</v>
      </c>
      <c r="B683" t="s">
        <v>3839</v>
      </c>
      <c r="C683" t="s">
        <v>3827</v>
      </c>
      <c r="D683" t="s">
        <v>3850</v>
      </c>
      <c r="E683" t="s">
        <v>2937</v>
      </c>
    </row>
    <row r="684" spans="1:5" hidden="1">
      <c r="A684" s="83" t="s">
        <v>3060</v>
      </c>
      <c r="B684" t="s">
        <v>3839</v>
      </c>
      <c r="C684" t="s">
        <v>3827</v>
      </c>
      <c r="D684" t="s">
        <v>3851</v>
      </c>
      <c r="E684" t="s">
        <v>2836</v>
      </c>
    </row>
    <row r="685" spans="1:5" hidden="1">
      <c r="A685" s="83" t="s">
        <v>3060</v>
      </c>
      <c r="B685" t="s">
        <v>3839</v>
      </c>
      <c r="C685" t="s">
        <v>3827</v>
      </c>
      <c r="D685" t="s">
        <v>3851</v>
      </c>
      <c r="E685" t="s">
        <v>2869</v>
      </c>
    </row>
    <row r="686" spans="1:5" hidden="1">
      <c r="A686" s="83" t="s">
        <v>3060</v>
      </c>
      <c r="B686" t="s">
        <v>3839</v>
      </c>
      <c r="C686" t="s">
        <v>3827</v>
      </c>
      <c r="D686" t="s">
        <v>3851</v>
      </c>
      <c r="E686" t="s">
        <v>2887</v>
      </c>
    </row>
    <row r="687" spans="1:5" hidden="1">
      <c r="A687" s="83" t="s">
        <v>3060</v>
      </c>
      <c r="B687" t="s">
        <v>3839</v>
      </c>
      <c r="C687" t="s">
        <v>3827</v>
      </c>
      <c r="D687" t="s">
        <v>3851</v>
      </c>
      <c r="E687" t="s">
        <v>2898</v>
      </c>
    </row>
    <row r="688" spans="1:5" hidden="1">
      <c r="A688" s="83" t="s">
        <v>3060</v>
      </c>
      <c r="B688" t="s">
        <v>3839</v>
      </c>
      <c r="C688" t="s">
        <v>3827</v>
      </c>
      <c r="D688" t="s">
        <v>3851</v>
      </c>
      <c r="E688" t="s">
        <v>2908</v>
      </c>
    </row>
    <row r="689" spans="1:5" hidden="1">
      <c r="A689" s="83" t="s">
        <v>3060</v>
      </c>
      <c r="B689" t="s">
        <v>3839</v>
      </c>
      <c r="C689" t="s">
        <v>3827</v>
      </c>
      <c r="D689" t="s">
        <v>3851</v>
      </c>
      <c r="E689" t="s">
        <v>2915</v>
      </c>
    </row>
    <row r="690" spans="1:5" hidden="1">
      <c r="A690" s="83" t="s">
        <v>3060</v>
      </c>
      <c r="B690" t="s">
        <v>3839</v>
      </c>
      <c r="C690" t="s">
        <v>3827</v>
      </c>
      <c r="D690" t="s">
        <v>3851</v>
      </c>
      <c r="E690" t="s">
        <v>2920</v>
      </c>
    </row>
    <row r="691" spans="1:5" hidden="1">
      <c r="A691" s="83" t="s">
        <v>3060</v>
      </c>
      <c r="B691" t="s">
        <v>3839</v>
      </c>
      <c r="C691" t="s">
        <v>3827</v>
      </c>
      <c r="D691" t="s">
        <v>3851</v>
      </c>
      <c r="E691" t="s">
        <v>2926</v>
      </c>
    </row>
    <row r="692" spans="1:5" hidden="1">
      <c r="A692" s="83" t="s">
        <v>3060</v>
      </c>
      <c r="B692" t="s">
        <v>3839</v>
      </c>
      <c r="C692" t="s">
        <v>3827</v>
      </c>
      <c r="D692" t="s">
        <v>3851</v>
      </c>
      <c r="E692" t="s">
        <v>2931</v>
      </c>
    </row>
    <row r="693" spans="1:5" hidden="1">
      <c r="A693" s="83" t="s">
        <v>3060</v>
      </c>
      <c r="B693" t="s">
        <v>3839</v>
      </c>
      <c r="C693" t="s">
        <v>3827</v>
      </c>
      <c r="D693" t="s">
        <v>3851</v>
      </c>
      <c r="E693" t="s">
        <v>2936</v>
      </c>
    </row>
    <row r="694" spans="1:5" hidden="1">
      <c r="A694" s="83" t="s">
        <v>3060</v>
      </c>
      <c r="B694" t="s">
        <v>3839</v>
      </c>
      <c r="C694" t="s">
        <v>3827</v>
      </c>
      <c r="D694" t="s">
        <v>3851</v>
      </c>
      <c r="E694" t="s">
        <v>2941</v>
      </c>
    </row>
    <row r="695" spans="1:5" hidden="1">
      <c r="A695" s="83" t="s">
        <v>3060</v>
      </c>
      <c r="B695" t="s">
        <v>3839</v>
      </c>
      <c r="C695" t="s">
        <v>3827</v>
      </c>
      <c r="D695" t="s">
        <v>3851</v>
      </c>
      <c r="E695" t="s">
        <v>2945</v>
      </c>
    </row>
    <row r="696" spans="1:5" hidden="1">
      <c r="A696" s="83" t="s">
        <v>3060</v>
      </c>
      <c r="B696" t="s">
        <v>3839</v>
      </c>
      <c r="C696" t="s">
        <v>3827</v>
      </c>
      <c r="D696" t="s">
        <v>3851</v>
      </c>
      <c r="E696" t="s">
        <v>2948</v>
      </c>
    </row>
    <row r="697" spans="1:5" hidden="1">
      <c r="A697" s="83" t="s">
        <v>3060</v>
      </c>
      <c r="B697" t="s">
        <v>3839</v>
      </c>
      <c r="C697" t="s">
        <v>3827</v>
      </c>
      <c r="D697" t="s">
        <v>3851</v>
      </c>
      <c r="E697" t="s">
        <v>2950</v>
      </c>
    </row>
    <row r="698" spans="1:5" hidden="1">
      <c r="A698" s="83" t="s">
        <v>3060</v>
      </c>
      <c r="B698" t="s">
        <v>3839</v>
      </c>
      <c r="C698" t="s">
        <v>3827</v>
      </c>
      <c r="D698" t="s">
        <v>3828</v>
      </c>
      <c r="E698" t="s">
        <v>2836</v>
      </c>
    </row>
    <row r="699" spans="1:5" hidden="1">
      <c r="A699" s="83" t="s">
        <v>3060</v>
      </c>
      <c r="B699" t="s">
        <v>3839</v>
      </c>
      <c r="C699" t="s">
        <v>3827</v>
      </c>
      <c r="D699" t="s">
        <v>3828</v>
      </c>
      <c r="E699" t="s">
        <v>2869</v>
      </c>
    </row>
    <row r="700" spans="1:5" hidden="1">
      <c r="A700" s="83" t="s">
        <v>3060</v>
      </c>
      <c r="B700" t="s">
        <v>3839</v>
      </c>
      <c r="C700" t="s">
        <v>3827</v>
      </c>
      <c r="D700" t="s">
        <v>3828</v>
      </c>
      <c r="E700" t="s">
        <v>2887</v>
      </c>
    </row>
    <row r="701" spans="1:5" hidden="1">
      <c r="A701" s="83" t="s">
        <v>3060</v>
      </c>
      <c r="B701" t="s">
        <v>3839</v>
      </c>
      <c r="C701" t="s">
        <v>3827</v>
      </c>
      <c r="D701" t="s">
        <v>3828</v>
      </c>
      <c r="E701" t="s">
        <v>2898</v>
      </c>
    </row>
    <row r="702" spans="1:5" hidden="1">
      <c r="A702" s="83" t="s">
        <v>3060</v>
      </c>
      <c r="B702" t="s">
        <v>3839</v>
      </c>
      <c r="C702" t="s">
        <v>3827</v>
      </c>
      <c r="D702" t="s">
        <v>3828</v>
      </c>
      <c r="E702" t="s">
        <v>2908</v>
      </c>
    </row>
    <row r="703" spans="1:5" hidden="1">
      <c r="A703" s="83" t="s">
        <v>3060</v>
      </c>
      <c r="B703" t="s">
        <v>3839</v>
      </c>
      <c r="C703" t="s">
        <v>3827</v>
      </c>
      <c r="D703" t="s">
        <v>3828</v>
      </c>
      <c r="E703" t="s">
        <v>2915</v>
      </c>
    </row>
    <row r="704" spans="1:5" hidden="1">
      <c r="A704" s="83" t="s">
        <v>3060</v>
      </c>
      <c r="B704" t="s">
        <v>3839</v>
      </c>
      <c r="C704" t="s">
        <v>3827</v>
      </c>
      <c r="D704" t="s">
        <v>3828</v>
      </c>
      <c r="E704" t="s">
        <v>2920</v>
      </c>
    </row>
    <row r="705" spans="1:5" hidden="1">
      <c r="A705" s="83" t="s">
        <v>3060</v>
      </c>
      <c r="B705" t="s">
        <v>3839</v>
      </c>
      <c r="C705" t="s">
        <v>3827</v>
      </c>
      <c r="D705" t="s">
        <v>3828</v>
      </c>
      <c r="E705" t="s">
        <v>1643</v>
      </c>
    </row>
    <row r="706" spans="1:5" hidden="1">
      <c r="A706" s="83" t="s">
        <v>3060</v>
      </c>
      <c r="B706" t="s">
        <v>3839</v>
      </c>
      <c r="C706" t="s">
        <v>3827</v>
      </c>
      <c r="D706" t="s">
        <v>3828</v>
      </c>
      <c r="E706" t="s">
        <v>2926</v>
      </c>
    </row>
    <row r="707" spans="1:5" hidden="1">
      <c r="A707" s="83" t="s">
        <v>3060</v>
      </c>
      <c r="B707" t="s">
        <v>3839</v>
      </c>
      <c r="C707" t="s">
        <v>3827</v>
      </c>
      <c r="D707" t="s">
        <v>3828</v>
      </c>
      <c r="E707" t="s">
        <v>2931</v>
      </c>
    </row>
    <row r="708" spans="1:5" hidden="1">
      <c r="A708" s="83" t="s">
        <v>3060</v>
      </c>
      <c r="B708" t="s">
        <v>3839</v>
      </c>
      <c r="C708" t="s">
        <v>3827</v>
      </c>
      <c r="D708" t="s">
        <v>3828</v>
      </c>
      <c r="E708" t="s">
        <v>2936</v>
      </c>
    </row>
    <row r="709" spans="1:5" hidden="1">
      <c r="A709" s="83" t="s">
        <v>3060</v>
      </c>
      <c r="B709" t="s">
        <v>3839</v>
      </c>
      <c r="C709" t="s">
        <v>3827</v>
      </c>
      <c r="D709" t="s">
        <v>3828</v>
      </c>
      <c r="E709" t="s">
        <v>2941</v>
      </c>
    </row>
    <row r="710" spans="1:5" hidden="1">
      <c r="A710" s="83" t="s">
        <v>3060</v>
      </c>
      <c r="B710" t="s">
        <v>3839</v>
      </c>
      <c r="C710" t="s">
        <v>3827</v>
      </c>
      <c r="D710" t="s">
        <v>3828</v>
      </c>
      <c r="E710" t="s">
        <v>2945</v>
      </c>
    </row>
    <row r="711" spans="1:5" hidden="1">
      <c r="A711" s="83" t="s">
        <v>3060</v>
      </c>
      <c r="B711" t="s">
        <v>3839</v>
      </c>
      <c r="C711" t="s">
        <v>3827</v>
      </c>
      <c r="D711" t="s">
        <v>3828</v>
      </c>
      <c r="E711" t="s">
        <v>2948</v>
      </c>
    </row>
    <row r="712" spans="1:5" hidden="1">
      <c r="A712" s="83" t="s">
        <v>3060</v>
      </c>
      <c r="B712" t="s">
        <v>3839</v>
      </c>
      <c r="C712" t="s">
        <v>3827</v>
      </c>
      <c r="D712" t="s">
        <v>3828</v>
      </c>
      <c r="E712" t="s">
        <v>2950</v>
      </c>
    </row>
    <row r="713" spans="1:5" hidden="1">
      <c r="A713" s="83" t="s">
        <v>3060</v>
      </c>
      <c r="B713" t="s">
        <v>3839</v>
      </c>
      <c r="C713" t="s">
        <v>3837</v>
      </c>
      <c r="D713" t="s">
        <v>3852</v>
      </c>
      <c r="E713" t="s">
        <v>2840</v>
      </c>
    </row>
    <row r="714" spans="1:5" hidden="1">
      <c r="A714" s="83" t="s">
        <v>3060</v>
      </c>
      <c r="B714" t="s">
        <v>3839</v>
      </c>
      <c r="C714" t="s">
        <v>3837</v>
      </c>
      <c r="D714" t="s">
        <v>3852</v>
      </c>
      <c r="E714" t="s">
        <v>2871</v>
      </c>
    </row>
    <row r="715" spans="1:5" hidden="1">
      <c r="A715" s="83" t="s">
        <v>3060</v>
      </c>
      <c r="B715" t="s">
        <v>3839</v>
      </c>
      <c r="C715" t="s">
        <v>3837</v>
      </c>
      <c r="D715" t="s">
        <v>3852</v>
      </c>
      <c r="E715" t="s">
        <v>2889</v>
      </c>
    </row>
    <row r="716" spans="1:5" hidden="1">
      <c r="A716" s="83" t="s">
        <v>3060</v>
      </c>
      <c r="B716" t="s">
        <v>3839</v>
      </c>
      <c r="C716" t="s">
        <v>3837</v>
      </c>
      <c r="D716" t="s">
        <v>3852</v>
      </c>
      <c r="E716" t="s">
        <v>2900</v>
      </c>
    </row>
    <row r="717" spans="1:5" hidden="1">
      <c r="A717" s="83" t="s">
        <v>3060</v>
      </c>
      <c r="B717" t="s">
        <v>3839</v>
      </c>
      <c r="C717" t="s">
        <v>3837</v>
      </c>
      <c r="D717" t="s">
        <v>3852</v>
      </c>
      <c r="E717" t="s">
        <v>2910</v>
      </c>
    </row>
    <row r="718" spans="1:5" hidden="1">
      <c r="A718" s="83" t="s">
        <v>3062</v>
      </c>
      <c r="B718" t="s">
        <v>3853</v>
      </c>
      <c r="C718" t="s">
        <v>1973</v>
      </c>
      <c r="D718" t="s">
        <v>2066</v>
      </c>
      <c r="E718" t="s">
        <v>2807</v>
      </c>
    </row>
    <row r="719" spans="1:5" hidden="1">
      <c r="A719" s="83" t="s">
        <v>3062</v>
      </c>
      <c r="B719" t="s">
        <v>3853</v>
      </c>
      <c r="C719" t="s">
        <v>1973</v>
      </c>
      <c r="D719" t="s">
        <v>2066</v>
      </c>
      <c r="E719" t="s">
        <v>2853</v>
      </c>
    </row>
    <row r="720" spans="1:5" hidden="1">
      <c r="A720" s="83" t="s">
        <v>3062</v>
      </c>
      <c r="B720" t="s">
        <v>3853</v>
      </c>
      <c r="C720" t="s">
        <v>1973</v>
      </c>
      <c r="D720" t="s">
        <v>2066</v>
      </c>
      <c r="E720" t="s">
        <v>2892</v>
      </c>
    </row>
    <row r="721" spans="1:5" hidden="1">
      <c r="A721" s="83" t="s">
        <v>3062</v>
      </c>
      <c r="B721" t="s">
        <v>3853</v>
      </c>
      <c r="C721" t="s">
        <v>1973</v>
      </c>
      <c r="D721" t="s">
        <v>2066</v>
      </c>
      <c r="E721" t="s">
        <v>2902</v>
      </c>
    </row>
    <row r="722" spans="1:5" hidden="1">
      <c r="A722" s="83" t="s">
        <v>3062</v>
      </c>
      <c r="B722" t="s">
        <v>3853</v>
      </c>
      <c r="C722" t="s">
        <v>1973</v>
      </c>
      <c r="D722" t="s">
        <v>2066</v>
      </c>
      <c r="E722" t="s">
        <v>2912</v>
      </c>
    </row>
    <row r="723" spans="1:5" hidden="1">
      <c r="A723" s="83" t="s">
        <v>3062</v>
      </c>
      <c r="B723" t="s">
        <v>3853</v>
      </c>
      <c r="C723" t="s">
        <v>1973</v>
      </c>
      <c r="D723" t="s">
        <v>2066</v>
      </c>
      <c r="E723" t="s">
        <v>2918</v>
      </c>
    </row>
    <row r="724" spans="1:5" hidden="1">
      <c r="A724" s="83" t="s">
        <v>3062</v>
      </c>
      <c r="B724" t="s">
        <v>3853</v>
      </c>
      <c r="C724" t="s">
        <v>1973</v>
      </c>
      <c r="D724" t="s">
        <v>2066</v>
      </c>
      <c r="E724" t="s">
        <v>2923</v>
      </c>
    </row>
    <row r="725" spans="1:5" hidden="1">
      <c r="A725" s="83" t="s">
        <v>3062</v>
      </c>
      <c r="B725" t="s">
        <v>3853</v>
      </c>
      <c r="C725" t="s">
        <v>1973</v>
      </c>
      <c r="D725" t="s">
        <v>2066</v>
      </c>
      <c r="E725" t="s">
        <v>2929</v>
      </c>
    </row>
    <row r="726" spans="1:5" hidden="1">
      <c r="A726" s="83" t="s">
        <v>3062</v>
      </c>
      <c r="B726" t="s">
        <v>3853</v>
      </c>
      <c r="C726" t="s">
        <v>1973</v>
      </c>
      <c r="D726" t="s">
        <v>2066</v>
      </c>
      <c r="E726" t="s">
        <v>2935</v>
      </c>
    </row>
    <row r="727" spans="1:5" hidden="1">
      <c r="A727" s="83" t="s">
        <v>3062</v>
      </c>
      <c r="B727" t="s">
        <v>3853</v>
      </c>
      <c r="C727" t="s">
        <v>1973</v>
      </c>
      <c r="D727" t="s">
        <v>2066</v>
      </c>
      <c r="E727" t="s">
        <v>2939</v>
      </c>
    </row>
    <row r="728" spans="1:5" hidden="1">
      <c r="A728" s="83" t="s">
        <v>3062</v>
      </c>
      <c r="B728" t="s">
        <v>3853</v>
      </c>
      <c r="C728" t="s">
        <v>1973</v>
      </c>
      <c r="D728" t="s">
        <v>2066</v>
      </c>
      <c r="E728" t="s">
        <v>2947</v>
      </c>
    </row>
    <row r="729" spans="1:5" hidden="1">
      <c r="A729" s="83" t="s">
        <v>3062</v>
      </c>
      <c r="B729" t="s">
        <v>3853</v>
      </c>
      <c r="C729" t="s">
        <v>1973</v>
      </c>
      <c r="D729" t="s">
        <v>2066</v>
      </c>
      <c r="E729" t="s">
        <v>1643</v>
      </c>
    </row>
    <row r="730" spans="1:5" hidden="1">
      <c r="A730" s="83" t="s">
        <v>3062</v>
      </c>
      <c r="B730" t="s">
        <v>3853</v>
      </c>
      <c r="C730" t="s">
        <v>1973</v>
      </c>
      <c r="D730" t="s">
        <v>3809</v>
      </c>
      <c r="E730" t="s">
        <v>1643</v>
      </c>
    </row>
    <row r="731" spans="1:5" hidden="1">
      <c r="A731" s="83" t="s">
        <v>3062</v>
      </c>
      <c r="B731" t="s">
        <v>3853</v>
      </c>
      <c r="C731" t="s">
        <v>1973</v>
      </c>
      <c r="D731" t="s">
        <v>3810</v>
      </c>
      <c r="E731" t="s">
        <v>1643</v>
      </c>
    </row>
    <row r="732" spans="1:5" hidden="1">
      <c r="A732" s="83" t="s">
        <v>3062</v>
      </c>
      <c r="B732" t="s">
        <v>3853</v>
      </c>
      <c r="C732" t="s">
        <v>1974</v>
      </c>
      <c r="D732" t="s">
        <v>2146</v>
      </c>
      <c r="E732" t="s">
        <v>2808</v>
      </c>
    </row>
    <row r="733" spans="1:5" hidden="1">
      <c r="A733" s="83" t="s">
        <v>3062</v>
      </c>
      <c r="B733" t="s">
        <v>3853</v>
      </c>
      <c r="C733" t="s">
        <v>1974</v>
      </c>
      <c r="D733" t="s">
        <v>2146</v>
      </c>
      <c r="E733" t="s">
        <v>2854</v>
      </c>
    </row>
    <row r="734" spans="1:5" hidden="1">
      <c r="A734" s="83" t="s">
        <v>3062</v>
      </c>
      <c r="B734" t="s">
        <v>3853</v>
      </c>
      <c r="C734" t="s">
        <v>1974</v>
      </c>
      <c r="D734" t="s">
        <v>2146</v>
      </c>
      <c r="E734" t="s">
        <v>2876</v>
      </c>
    </row>
    <row r="735" spans="1:5" hidden="1">
      <c r="A735" s="83" t="s">
        <v>3062</v>
      </c>
      <c r="B735" t="s">
        <v>3853</v>
      </c>
      <c r="C735" t="s">
        <v>1974</v>
      </c>
      <c r="D735" t="s">
        <v>2146</v>
      </c>
      <c r="E735" t="s">
        <v>2893</v>
      </c>
    </row>
    <row r="736" spans="1:5" hidden="1">
      <c r="A736" s="83" t="s">
        <v>3062</v>
      </c>
      <c r="B736" t="s">
        <v>3853</v>
      </c>
      <c r="C736" t="s">
        <v>1974</v>
      </c>
      <c r="D736" t="s">
        <v>2146</v>
      </c>
      <c r="E736" t="s">
        <v>2903</v>
      </c>
    </row>
    <row r="737" spans="1:5" hidden="1">
      <c r="A737" s="83" t="s">
        <v>3062</v>
      </c>
      <c r="B737" t="s">
        <v>3853</v>
      </c>
      <c r="C737" t="s">
        <v>1974</v>
      </c>
      <c r="D737" t="s">
        <v>2146</v>
      </c>
      <c r="E737" t="s">
        <v>2913</v>
      </c>
    </row>
    <row r="738" spans="1:5" hidden="1">
      <c r="A738" s="83" t="s">
        <v>3062</v>
      </c>
      <c r="B738" t="s">
        <v>3853</v>
      </c>
      <c r="C738" t="s">
        <v>1974</v>
      </c>
      <c r="D738" t="s">
        <v>3811</v>
      </c>
      <c r="E738" t="s">
        <v>2809</v>
      </c>
    </row>
    <row r="739" spans="1:5" hidden="1">
      <c r="A739" s="83" t="s">
        <v>3062</v>
      </c>
      <c r="B739" t="s">
        <v>3853</v>
      </c>
      <c r="C739" t="s">
        <v>1974</v>
      </c>
      <c r="D739" t="s">
        <v>3811</v>
      </c>
      <c r="E739" t="s">
        <v>2855</v>
      </c>
    </row>
    <row r="740" spans="1:5" hidden="1">
      <c r="A740" s="83" t="s">
        <v>3062</v>
      </c>
      <c r="B740" t="s">
        <v>3853</v>
      </c>
      <c r="C740" t="s">
        <v>1974</v>
      </c>
      <c r="D740" t="s">
        <v>3811</v>
      </c>
      <c r="E740" t="s">
        <v>1643</v>
      </c>
    </row>
    <row r="741" spans="1:5" hidden="1">
      <c r="A741" s="83" t="s">
        <v>3062</v>
      </c>
      <c r="B741" t="s">
        <v>3853</v>
      </c>
      <c r="C741" t="s">
        <v>1974</v>
      </c>
      <c r="D741" t="s">
        <v>3812</v>
      </c>
      <c r="E741" t="s">
        <v>2810</v>
      </c>
    </row>
    <row r="742" spans="1:5" hidden="1">
      <c r="A742" s="83" t="s">
        <v>3062</v>
      </c>
      <c r="B742" t="s">
        <v>3853</v>
      </c>
      <c r="C742" t="s">
        <v>1974</v>
      </c>
      <c r="D742" t="s">
        <v>3812</v>
      </c>
      <c r="E742" t="s">
        <v>1643</v>
      </c>
    </row>
    <row r="743" spans="1:5" hidden="1">
      <c r="A743" s="83" t="s">
        <v>3062</v>
      </c>
      <c r="B743" t="s">
        <v>3853</v>
      </c>
      <c r="C743" t="s">
        <v>1974</v>
      </c>
      <c r="D743" t="s">
        <v>3812</v>
      </c>
      <c r="E743" t="s">
        <v>2856</v>
      </c>
    </row>
    <row r="744" spans="1:5" hidden="1">
      <c r="A744" s="83" t="s">
        <v>3062</v>
      </c>
      <c r="B744" t="s">
        <v>3853</v>
      </c>
      <c r="C744" t="s">
        <v>1974</v>
      </c>
      <c r="D744" t="s">
        <v>3813</v>
      </c>
      <c r="E744" t="s">
        <v>2811</v>
      </c>
    </row>
    <row r="745" spans="1:5" hidden="1">
      <c r="A745" s="83" t="s">
        <v>3062</v>
      </c>
      <c r="B745" t="s">
        <v>3853</v>
      </c>
      <c r="C745" t="s">
        <v>1974</v>
      </c>
      <c r="D745" t="s">
        <v>3813</v>
      </c>
      <c r="E745" t="s">
        <v>2857</v>
      </c>
    </row>
    <row r="746" spans="1:5" hidden="1">
      <c r="A746" s="83" t="s">
        <v>3062</v>
      </c>
      <c r="B746" t="s">
        <v>3853</v>
      </c>
      <c r="C746" t="s">
        <v>1974</v>
      </c>
      <c r="D746" t="s">
        <v>3813</v>
      </c>
      <c r="E746" t="s">
        <v>1643</v>
      </c>
    </row>
    <row r="747" spans="1:5" hidden="1">
      <c r="A747" s="83" t="s">
        <v>3062</v>
      </c>
      <c r="B747" t="s">
        <v>3853</v>
      </c>
      <c r="C747" t="s">
        <v>1974</v>
      </c>
      <c r="D747" t="s">
        <v>3813</v>
      </c>
      <c r="E747" t="s">
        <v>2877</v>
      </c>
    </row>
    <row r="748" spans="1:5" hidden="1">
      <c r="A748" s="83" t="s">
        <v>3062</v>
      </c>
      <c r="B748" t="s">
        <v>3853</v>
      </c>
      <c r="C748" t="s">
        <v>1974</v>
      </c>
      <c r="D748" t="s">
        <v>3814</v>
      </c>
      <c r="E748" t="s">
        <v>2813</v>
      </c>
    </row>
    <row r="749" spans="1:5" hidden="1">
      <c r="A749" s="83" t="s">
        <v>3062</v>
      </c>
      <c r="B749" t="s">
        <v>3853</v>
      </c>
      <c r="C749" t="s">
        <v>1974</v>
      </c>
      <c r="D749" t="s">
        <v>3814</v>
      </c>
      <c r="E749" t="s">
        <v>2858</v>
      </c>
    </row>
    <row r="750" spans="1:5" hidden="1">
      <c r="A750" s="83" t="s">
        <v>3062</v>
      </c>
      <c r="B750" t="s">
        <v>3853</v>
      </c>
      <c r="C750" t="s">
        <v>1974</v>
      </c>
      <c r="D750" t="s">
        <v>3814</v>
      </c>
      <c r="E750" t="s">
        <v>2878</v>
      </c>
    </row>
    <row r="751" spans="1:5" hidden="1">
      <c r="A751" s="83" t="s">
        <v>3062</v>
      </c>
      <c r="B751" t="s">
        <v>3853</v>
      </c>
      <c r="C751" t="s">
        <v>1974</v>
      </c>
      <c r="D751" t="s">
        <v>3814</v>
      </c>
      <c r="E751" t="s">
        <v>1643</v>
      </c>
    </row>
    <row r="752" spans="1:5" hidden="1">
      <c r="A752" s="83" t="s">
        <v>3062</v>
      </c>
      <c r="B752" t="s">
        <v>3853</v>
      </c>
      <c r="C752" t="s">
        <v>1974</v>
      </c>
      <c r="D752" t="s">
        <v>3814</v>
      </c>
      <c r="E752" t="s">
        <v>2894</v>
      </c>
    </row>
    <row r="753" spans="1:5" hidden="1">
      <c r="A753" s="83" t="s">
        <v>3062</v>
      </c>
      <c r="B753" t="s">
        <v>3853</v>
      </c>
      <c r="C753" t="s">
        <v>1974</v>
      </c>
      <c r="D753" t="s">
        <v>3814</v>
      </c>
      <c r="E753" t="s">
        <v>2904</v>
      </c>
    </row>
    <row r="754" spans="1:5" hidden="1">
      <c r="A754" s="83" t="s">
        <v>3062</v>
      </c>
      <c r="B754" t="s">
        <v>3853</v>
      </c>
      <c r="C754" t="s">
        <v>1974</v>
      </c>
      <c r="D754" t="s">
        <v>3815</v>
      </c>
      <c r="E754" t="s">
        <v>2814</v>
      </c>
    </row>
    <row r="755" spans="1:5" hidden="1">
      <c r="A755" s="83" t="s">
        <v>3062</v>
      </c>
      <c r="B755" t="s">
        <v>3853</v>
      </c>
      <c r="C755" t="s">
        <v>1974</v>
      </c>
      <c r="D755" t="s">
        <v>3815</v>
      </c>
      <c r="E755" t="s">
        <v>2859</v>
      </c>
    </row>
    <row r="756" spans="1:5" hidden="1">
      <c r="A756" s="83" t="s">
        <v>3062</v>
      </c>
      <c r="B756" t="s">
        <v>3853</v>
      </c>
      <c r="C756" t="s">
        <v>1974</v>
      </c>
      <c r="D756" t="s">
        <v>3815</v>
      </c>
      <c r="E756" t="s">
        <v>1643</v>
      </c>
    </row>
    <row r="757" spans="1:5" hidden="1">
      <c r="A757" s="83" t="s">
        <v>3062</v>
      </c>
      <c r="B757" t="s">
        <v>3853</v>
      </c>
      <c r="C757" t="s">
        <v>1974</v>
      </c>
      <c r="D757" t="s">
        <v>3815</v>
      </c>
      <c r="E757" t="s">
        <v>2879</v>
      </c>
    </row>
    <row r="758" spans="1:5" hidden="1">
      <c r="A758" s="83" t="s">
        <v>3062</v>
      </c>
      <c r="B758" t="s">
        <v>3853</v>
      </c>
      <c r="C758" t="s">
        <v>1974</v>
      </c>
      <c r="D758" t="s">
        <v>3816</v>
      </c>
      <c r="E758" t="s">
        <v>2815</v>
      </c>
    </row>
    <row r="759" spans="1:5" hidden="1">
      <c r="A759" s="83" t="s">
        <v>3062</v>
      </c>
      <c r="B759" t="s">
        <v>3853</v>
      </c>
      <c r="C759" t="s">
        <v>1974</v>
      </c>
      <c r="D759" t="s">
        <v>3816</v>
      </c>
      <c r="E759" t="s">
        <v>1643</v>
      </c>
    </row>
    <row r="760" spans="1:5" hidden="1">
      <c r="A760" s="83" t="s">
        <v>3062</v>
      </c>
      <c r="B760" t="s">
        <v>3853</v>
      </c>
      <c r="C760" t="s">
        <v>1974</v>
      </c>
      <c r="D760" t="s">
        <v>2156</v>
      </c>
      <c r="E760" t="s">
        <v>2816</v>
      </c>
    </row>
    <row r="761" spans="1:5" hidden="1">
      <c r="A761" s="83" t="s">
        <v>3062</v>
      </c>
      <c r="B761" t="s">
        <v>3853</v>
      </c>
      <c r="C761" t="s">
        <v>1974</v>
      </c>
      <c r="D761" t="s">
        <v>1973</v>
      </c>
      <c r="E761" t="s">
        <v>1643</v>
      </c>
    </row>
    <row r="762" spans="1:5" hidden="1">
      <c r="A762" s="83" t="s">
        <v>3062</v>
      </c>
      <c r="B762" t="s">
        <v>3853</v>
      </c>
      <c r="C762" t="s">
        <v>1974</v>
      </c>
      <c r="D762" t="s">
        <v>1973</v>
      </c>
      <c r="E762" t="s">
        <v>2817</v>
      </c>
    </row>
    <row r="763" spans="1:5" hidden="1">
      <c r="A763" s="83" t="s">
        <v>3062</v>
      </c>
      <c r="B763" t="s">
        <v>3853</v>
      </c>
      <c r="C763" t="s">
        <v>1974</v>
      </c>
      <c r="D763" t="s">
        <v>1973</v>
      </c>
      <c r="E763" t="s">
        <v>2860</v>
      </c>
    </row>
    <row r="764" spans="1:5" hidden="1">
      <c r="A764" s="83" t="s">
        <v>3062</v>
      </c>
      <c r="B764" t="s">
        <v>3853</v>
      </c>
      <c r="C764" t="s">
        <v>1974</v>
      </c>
      <c r="D764" t="s">
        <v>1973</v>
      </c>
      <c r="E764" t="s">
        <v>2880</v>
      </c>
    </row>
    <row r="765" spans="1:5" hidden="1">
      <c r="A765" s="83" t="s">
        <v>3062</v>
      </c>
      <c r="B765" t="s">
        <v>3853</v>
      </c>
      <c r="C765" t="s">
        <v>1974</v>
      </c>
      <c r="D765" t="s">
        <v>3817</v>
      </c>
      <c r="E765" t="s">
        <v>1643</v>
      </c>
    </row>
    <row r="766" spans="1:5" hidden="1">
      <c r="A766" s="83" t="s">
        <v>3062</v>
      </c>
      <c r="B766" t="s">
        <v>3853</v>
      </c>
      <c r="C766" t="s">
        <v>1974</v>
      </c>
      <c r="D766" t="s">
        <v>3817</v>
      </c>
      <c r="E766" t="s">
        <v>2818</v>
      </c>
    </row>
    <row r="767" spans="1:5" hidden="1">
      <c r="A767" s="83" t="s">
        <v>3062</v>
      </c>
      <c r="B767" t="s">
        <v>3853</v>
      </c>
      <c r="C767" t="s">
        <v>1974</v>
      </c>
      <c r="D767" t="s">
        <v>3818</v>
      </c>
      <c r="E767" t="s">
        <v>1643</v>
      </c>
    </row>
    <row r="768" spans="1:5" hidden="1">
      <c r="A768" s="83" t="s">
        <v>3062</v>
      </c>
      <c r="B768" t="s">
        <v>3853</v>
      </c>
      <c r="C768" t="s">
        <v>1974</v>
      </c>
      <c r="D768" t="s">
        <v>3818</v>
      </c>
      <c r="E768" t="s">
        <v>2819</v>
      </c>
    </row>
    <row r="769" spans="1:5" hidden="1">
      <c r="A769" s="83" t="s">
        <v>3062</v>
      </c>
      <c r="B769" t="s">
        <v>3853</v>
      </c>
      <c r="C769" t="s">
        <v>1974</v>
      </c>
      <c r="D769" t="s">
        <v>2161</v>
      </c>
      <c r="E769" t="s">
        <v>2820</v>
      </c>
    </row>
    <row r="770" spans="1:5" hidden="1">
      <c r="A770" s="83" t="s">
        <v>3062</v>
      </c>
      <c r="B770" t="s">
        <v>3853</v>
      </c>
      <c r="C770" t="s">
        <v>1974</v>
      </c>
      <c r="D770" t="s">
        <v>2161</v>
      </c>
      <c r="E770" t="s">
        <v>1643</v>
      </c>
    </row>
    <row r="771" spans="1:5" hidden="1">
      <c r="A771" s="83" t="s">
        <v>3062</v>
      </c>
      <c r="B771" t="s">
        <v>3853</v>
      </c>
      <c r="C771" t="s">
        <v>1974</v>
      </c>
      <c r="D771" t="s">
        <v>3819</v>
      </c>
      <c r="E771" t="s">
        <v>1643</v>
      </c>
    </row>
    <row r="772" spans="1:5" hidden="1">
      <c r="A772" s="83" t="s">
        <v>3062</v>
      </c>
      <c r="B772" t="s">
        <v>3853</v>
      </c>
      <c r="C772" t="s">
        <v>1974</v>
      </c>
      <c r="D772" t="s">
        <v>3819</v>
      </c>
      <c r="E772" t="s">
        <v>3819</v>
      </c>
    </row>
    <row r="773" spans="1:5" hidden="1">
      <c r="A773" s="83" t="s">
        <v>3062</v>
      </c>
      <c r="B773" t="s">
        <v>3853</v>
      </c>
      <c r="C773" t="s">
        <v>1974</v>
      </c>
      <c r="D773" t="s">
        <v>3820</v>
      </c>
      <c r="E773" t="s">
        <v>1643</v>
      </c>
    </row>
    <row r="774" spans="1:5" hidden="1">
      <c r="A774" s="83" t="s">
        <v>3062</v>
      </c>
      <c r="B774" t="s">
        <v>3853</v>
      </c>
      <c r="C774" t="s">
        <v>1974</v>
      </c>
      <c r="D774" t="s">
        <v>3820</v>
      </c>
      <c r="E774" t="s">
        <v>2822</v>
      </c>
    </row>
    <row r="775" spans="1:5" hidden="1">
      <c r="A775" s="83" t="s">
        <v>3062</v>
      </c>
      <c r="B775" t="s">
        <v>3853</v>
      </c>
      <c r="C775" t="s">
        <v>1974</v>
      </c>
      <c r="D775" t="s">
        <v>3820</v>
      </c>
      <c r="E775" t="s">
        <v>2861</v>
      </c>
    </row>
    <row r="776" spans="1:5" hidden="1">
      <c r="A776" s="83" t="s">
        <v>3062</v>
      </c>
      <c r="B776" t="s">
        <v>3853</v>
      </c>
      <c r="C776" t="s">
        <v>1974</v>
      </c>
      <c r="D776" t="s">
        <v>3820</v>
      </c>
      <c r="E776" t="s">
        <v>2818</v>
      </c>
    </row>
    <row r="777" spans="1:5" hidden="1">
      <c r="A777" s="83" t="s">
        <v>3062</v>
      </c>
      <c r="B777" t="s">
        <v>3853</v>
      </c>
      <c r="C777" t="s">
        <v>1974</v>
      </c>
      <c r="D777" t="s">
        <v>3821</v>
      </c>
      <c r="E777" t="s">
        <v>1643</v>
      </c>
    </row>
    <row r="778" spans="1:5" hidden="1">
      <c r="A778" s="83" t="s">
        <v>3062</v>
      </c>
      <c r="B778" t="s">
        <v>3853</v>
      </c>
      <c r="C778" t="s">
        <v>1974</v>
      </c>
      <c r="D778" t="s">
        <v>3821</v>
      </c>
      <c r="E778" t="s">
        <v>2823</v>
      </c>
    </row>
    <row r="779" spans="1:5" hidden="1">
      <c r="A779" s="83" t="s">
        <v>3062</v>
      </c>
      <c r="B779" t="s">
        <v>3853</v>
      </c>
      <c r="C779" t="s">
        <v>1974</v>
      </c>
      <c r="D779" t="s">
        <v>3822</v>
      </c>
      <c r="E779" t="s">
        <v>1643</v>
      </c>
    </row>
    <row r="780" spans="1:5" hidden="1">
      <c r="A780" s="83" t="s">
        <v>3062</v>
      </c>
      <c r="B780" t="s">
        <v>3853</v>
      </c>
      <c r="C780" t="s">
        <v>1974</v>
      </c>
      <c r="D780" t="s">
        <v>3822</v>
      </c>
      <c r="E780" t="s">
        <v>2824</v>
      </c>
    </row>
    <row r="781" spans="1:5" hidden="1">
      <c r="A781" s="83" t="s">
        <v>3062</v>
      </c>
      <c r="B781" t="s">
        <v>3853</v>
      </c>
      <c r="C781" t="s">
        <v>1974</v>
      </c>
      <c r="D781" t="s">
        <v>3823</v>
      </c>
      <c r="E781" t="s">
        <v>2825</v>
      </c>
    </row>
    <row r="782" spans="1:5" hidden="1">
      <c r="A782" s="83" t="s">
        <v>3062</v>
      </c>
      <c r="B782" t="s">
        <v>3853</v>
      </c>
      <c r="C782" t="s">
        <v>1974</v>
      </c>
      <c r="D782" t="s">
        <v>2166</v>
      </c>
      <c r="E782" t="s">
        <v>1643</v>
      </c>
    </row>
    <row r="783" spans="1:5" hidden="1">
      <c r="A783" s="83" t="s">
        <v>3062</v>
      </c>
      <c r="B783" t="s">
        <v>3853</v>
      </c>
      <c r="C783" t="s">
        <v>1974</v>
      </c>
      <c r="D783" t="s">
        <v>2166</v>
      </c>
      <c r="E783" t="s">
        <v>2826</v>
      </c>
    </row>
    <row r="784" spans="1:5" hidden="1">
      <c r="A784" s="83" t="s">
        <v>3062</v>
      </c>
      <c r="B784" t="s">
        <v>3853</v>
      </c>
      <c r="C784" t="s">
        <v>1975</v>
      </c>
      <c r="D784" t="s">
        <v>3824</v>
      </c>
      <c r="E784" t="s">
        <v>2827</v>
      </c>
    </row>
    <row r="785" spans="1:5" hidden="1">
      <c r="A785" s="83" t="s">
        <v>3062</v>
      </c>
      <c r="B785" t="s">
        <v>3853</v>
      </c>
      <c r="C785" t="s">
        <v>1975</v>
      </c>
      <c r="D785" t="s">
        <v>3824</v>
      </c>
      <c r="E785" t="s">
        <v>2862</v>
      </c>
    </row>
    <row r="786" spans="1:5" hidden="1">
      <c r="A786" s="83" t="s">
        <v>3062</v>
      </c>
      <c r="B786" t="s">
        <v>3853</v>
      </c>
      <c r="C786" t="s">
        <v>1975</v>
      </c>
      <c r="D786" t="s">
        <v>3824</v>
      </c>
      <c r="E786" t="s">
        <v>2882</v>
      </c>
    </row>
    <row r="787" spans="1:5" hidden="1">
      <c r="A787" s="83" t="s">
        <v>3062</v>
      </c>
      <c r="B787" t="s">
        <v>3853</v>
      </c>
      <c r="C787" t="s">
        <v>1975</v>
      </c>
      <c r="D787" t="s">
        <v>3824</v>
      </c>
      <c r="E787" t="s">
        <v>2895</v>
      </c>
    </row>
    <row r="788" spans="1:5" hidden="1">
      <c r="A788" s="83" t="s">
        <v>3062</v>
      </c>
      <c r="B788" t="s">
        <v>3853</v>
      </c>
      <c r="C788" t="s">
        <v>1975</v>
      </c>
      <c r="D788" t="s">
        <v>3824</v>
      </c>
      <c r="E788" t="s">
        <v>2905</v>
      </c>
    </row>
    <row r="789" spans="1:5" hidden="1">
      <c r="A789" s="83" t="s">
        <v>3062</v>
      </c>
      <c r="B789" t="s">
        <v>3853</v>
      </c>
      <c r="C789" t="s">
        <v>1975</v>
      </c>
      <c r="D789" t="s">
        <v>3824</v>
      </c>
      <c r="E789" t="s">
        <v>2914</v>
      </c>
    </row>
    <row r="790" spans="1:5" hidden="1">
      <c r="A790" s="83" t="s">
        <v>3062</v>
      </c>
      <c r="B790" t="s">
        <v>3853</v>
      </c>
      <c r="C790" t="s">
        <v>1975</v>
      </c>
      <c r="D790" t="s">
        <v>3824</v>
      </c>
      <c r="E790" t="s">
        <v>2919</v>
      </c>
    </row>
    <row r="791" spans="1:5" hidden="1">
      <c r="A791" s="83" t="s">
        <v>3062</v>
      </c>
      <c r="B791" t="s">
        <v>3853</v>
      </c>
      <c r="C791" t="s">
        <v>1975</v>
      </c>
      <c r="D791" t="s">
        <v>3824</v>
      </c>
      <c r="E791" t="s">
        <v>1980</v>
      </c>
    </row>
    <row r="792" spans="1:5" hidden="1">
      <c r="A792" s="83" t="s">
        <v>3062</v>
      </c>
      <c r="B792" t="s">
        <v>3853</v>
      </c>
      <c r="C792" t="s">
        <v>1975</v>
      </c>
      <c r="D792" t="s">
        <v>3825</v>
      </c>
      <c r="E792" t="s">
        <v>2828</v>
      </c>
    </row>
    <row r="793" spans="1:5" hidden="1">
      <c r="A793" s="83" t="s">
        <v>3062</v>
      </c>
      <c r="B793" t="s">
        <v>3853</v>
      </c>
      <c r="C793" t="s">
        <v>1975</v>
      </c>
      <c r="D793" t="s">
        <v>3825</v>
      </c>
      <c r="E793" t="s">
        <v>2863</v>
      </c>
    </row>
    <row r="794" spans="1:5" hidden="1">
      <c r="A794" s="83" t="s">
        <v>3062</v>
      </c>
      <c r="B794" t="s">
        <v>3853</v>
      </c>
      <c r="C794" t="s">
        <v>1975</v>
      </c>
      <c r="D794" t="s">
        <v>3825</v>
      </c>
      <c r="E794" t="s">
        <v>1643</v>
      </c>
    </row>
    <row r="795" spans="1:5" hidden="1">
      <c r="A795" s="83" t="s">
        <v>3062</v>
      </c>
      <c r="B795" t="s">
        <v>3853</v>
      </c>
      <c r="C795" t="s">
        <v>1975</v>
      </c>
      <c r="D795" t="s">
        <v>3826</v>
      </c>
      <c r="E795" t="s">
        <v>1643</v>
      </c>
    </row>
    <row r="796" spans="1:5" hidden="1">
      <c r="A796" s="83" t="s">
        <v>3062</v>
      </c>
      <c r="B796" t="s">
        <v>3853</v>
      </c>
      <c r="C796" t="s">
        <v>1975</v>
      </c>
      <c r="D796" t="s">
        <v>3826</v>
      </c>
      <c r="E796" t="s">
        <v>2829</v>
      </c>
    </row>
    <row r="797" spans="1:5" hidden="1">
      <c r="A797" s="83" t="s">
        <v>3062</v>
      </c>
      <c r="B797" t="s">
        <v>3853</v>
      </c>
      <c r="C797" t="s">
        <v>1975</v>
      </c>
      <c r="D797" t="s">
        <v>3825</v>
      </c>
      <c r="E797" t="s">
        <v>2883</v>
      </c>
    </row>
    <row r="798" spans="1:5" hidden="1">
      <c r="A798" s="83" t="s">
        <v>3062</v>
      </c>
      <c r="B798" t="s">
        <v>3853</v>
      </c>
      <c r="C798" t="s">
        <v>3827</v>
      </c>
      <c r="D798" t="s">
        <v>3828</v>
      </c>
      <c r="E798" t="s">
        <v>2836</v>
      </c>
    </row>
    <row r="799" spans="1:5" hidden="1">
      <c r="A799" s="83" t="s">
        <v>3062</v>
      </c>
      <c r="B799" t="s">
        <v>3853</v>
      </c>
      <c r="C799" t="s">
        <v>3827</v>
      </c>
      <c r="D799" t="s">
        <v>3828</v>
      </c>
      <c r="E799" t="s">
        <v>2869</v>
      </c>
    </row>
    <row r="800" spans="1:5" hidden="1">
      <c r="A800" s="83" t="s">
        <v>3062</v>
      </c>
      <c r="B800" t="s">
        <v>3853</v>
      </c>
      <c r="C800" t="s">
        <v>3827</v>
      </c>
      <c r="D800" t="s">
        <v>3828</v>
      </c>
      <c r="E800" t="s">
        <v>2887</v>
      </c>
    </row>
    <row r="801" spans="1:5" hidden="1">
      <c r="A801" s="83" t="s">
        <v>3062</v>
      </c>
      <c r="B801" t="s">
        <v>3853</v>
      </c>
      <c r="C801" t="s">
        <v>3827</v>
      </c>
      <c r="D801" t="s">
        <v>3828</v>
      </c>
      <c r="E801" t="s">
        <v>2898</v>
      </c>
    </row>
    <row r="802" spans="1:5" hidden="1">
      <c r="A802" s="83" t="s">
        <v>3062</v>
      </c>
      <c r="B802" t="s">
        <v>3853</v>
      </c>
      <c r="C802" t="s">
        <v>3827</v>
      </c>
      <c r="D802" t="s">
        <v>3828</v>
      </c>
      <c r="E802" t="s">
        <v>2908</v>
      </c>
    </row>
    <row r="803" spans="1:5" hidden="1">
      <c r="A803" s="83" t="s">
        <v>3062</v>
      </c>
      <c r="B803" t="s">
        <v>3853</v>
      </c>
      <c r="C803" t="s">
        <v>3827</v>
      </c>
      <c r="D803" t="s">
        <v>3828</v>
      </c>
      <c r="E803" t="s">
        <v>2915</v>
      </c>
    </row>
    <row r="804" spans="1:5" hidden="1">
      <c r="A804" s="83" t="s">
        <v>3062</v>
      </c>
      <c r="B804" t="s">
        <v>3853</v>
      </c>
      <c r="C804" t="s">
        <v>3827</v>
      </c>
      <c r="D804" t="s">
        <v>3828</v>
      </c>
      <c r="E804" t="s">
        <v>2920</v>
      </c>
    </row>
    <row r="805" spans="1:5" hidden="1">
      <c r="A805" s="83" t="s">
        <v>3062</v>
      </c>
      <c r="B805" t="s">
        <v>3853</v>
      </c>
      <c r="C805" t="s">
        <v>3827</v>
      </c>
      <c r="D805" t="s">
        <v>3828</v>
      </c>
      <c r="E805" t="s">
        <v>1643</v>
      </c>
    </row>
    <row r="806" spans="1:5" hidden="1">
      <c r="A806" s="83" t="s">
        <v>3062</v>
      </c>
      <c r="B806" t="s">
        <v>3853</v>
      </c>
      <c r="C806" t="s">
        <v>3827</v>
      </c>
      <c r="D806" t="s">
        <v>3828</v>
      </c>
      <c r="E806" t="s">
        <v>2926</v>
      </c>
    </row>
    <row r="807" spans="1:5" hidden="1">
      <c r="A807" s="83" t="s">
        <v>3062</v>
      </c>
      <c r="B807" t="s">
        <v>3853</v>
      </c>
      <c r="C807" t="s">
        <v>3827</v>
      </c>
      <c r="D807" t="s">
        <v>3828</v>
      </c>
      <c r="E807" t="s">
        <v>2931</v>
      </c>
    </row>
    <row r="808" spans="1:5" hidden="1">
      <c r="A808" s="83" t="s">
        <v>3062</v>
      </c>
      <c r="B808" t="s">
        <v>3853</v>
      </c>
      <c r="C808" t="s">
        <v>3827</v>
      </c>
      <c r="D808" t="s">
        <v>3828</v>
      </c>
      <c r="E808" t="s">
        <v>2936</v>
      </c>
    </row>
    <row r="809" spans="1:5" hidden="1">
      <c r="A809" s="83" t="s">
        <v>3062</v>
      </c>
      <c r="B809" t="s">
        <v>3853</v>
      </c>
      <c r="C809" t="s">
        <v>3827</v>
      </c>
      <c r="D809" t="s">
        <v>3828</v>
      </c>
      <c r="E809" t="s">
        <v>2941</v>
      </c>
    </row>
    <row r="810" spans="1:5" hidden="1">
      <c r="A810" s="83" t="s">
        <v>3062</v>
      </c>
      <c r="B810" t="s">
        <v>3853</v>
      </c>
      <c r="C810" t="s">
        <v>3827</v>
      </c>
      <c r="D810" t="s">
        <v>3828</v>
      </c>
      <c r="E810" t="s">
        <v>2945</v>
      </c>
    </row>
    <row r="811" spans="1:5" hidden="1">
      <c r="A811" s="83" t="s">
        <v>3062</v>
      </c>
      <c r="B811" t="s">
        <v>3853</v>
      </c>
      <c r="C811" t="s">
        <v>3827</v>
      </c>
      <c r="D811" t="s">
        <v>3828</v>
      </c>
      <c r="E811" t="s">
        <v>2948</v>
      </c>
    </row>
    <row r="812" spans="1:5" hidden="1">
      <c r="A812" s="83" t="s">
        <v>3062</v>
      </c>
      <c r="B812" t="s">
        <v>3853</v>
      </c>
      <c r="C812" t="s">
        <v>3827</v>
      </c>
      <c r="D812" t="s">
        <v>3828</v>
      </c>
      <c r="E812" t="s">
        <v>2950</v>
      </c>
    </row>
    <row r="813" spans="1:5" hidden="1">
      <c r="A813" s="83" t="s">
        <v>3854</v>
      </c>
      <c r="B813" t="s">
        <v>3855</v>
      </c>
      <c r="C813" t="s">
        <v>1973</v>
      </c>
      <c r="D813" t="s">
        <v>2067</v>
      </c>
      <c r="E813" t="s">
        <v>3840</v>
      </c>
    </row>
    <row r="814" spans="1:5" hidden="1">
      <c r="A814" s="83" t="s">
        <v>3854</v>
      </c>
      <c r="B814" t="s">
        <v>3855</v>
      </c>
      <c r="C814" t="s">
        <v>1973</v>
      </c>
      <c r="D814" t="s">
        <v>2068</v>
      </c>
      <c r="E814" t="s">
        <v>2068</v>
      </c>
    </row>
    <row r="815" spans="1:5" hidden="1">
      <c r="A815" s="83" t="s">
        <v>3854</v>
      </c>
      <c r="B815" t="s">
        <v>3855</v>
      </c>
      <c r="C815" t="s">
        <v>1973</v>
      </c>
      <c r="D815" t="s">
        <v>2066</v>
      </c>
      <c r="E815" t="s">
        <v>2807</v>
      </c>
    </row>
    <row r="816" spans="1:5" hidden="1">
      <c r="A816" s="83" t="s">
        <v>3854</v>
      </c>
      <c r="B816" t="s">
        <v>3855</v>
      </c>
      <c r="C816" t="s">
        <v>1973</v>
      </c>
      <c r="D816" t="s">
        <v>2066</v>
      </c>
      <c r="E816" t="s">
        <v>2853</v>
      </c>
    </row>
    <row r="817" spans="1:5" hidden="1">
      <c r="A817" s="83" t="s">
        <v>3854</v>
      </c>
      <c r="B817" t="s">
        <v>3855</v>
      </c>
      <c r="C817" t="s">
        <v>1973</v>
      </c>
      <c r="D817" t="s">
        <v>2066</v>
      </c>
      <c r="E817" t="s">
        <v>2892</v>
      </c>
    </row>
    <row r="818" spans="1:5" hidden="1">
      <c r="A818" s="83" t="s">
        <v>3854</v>
      </c>
      <c r="B818" t="s">
        <v>3855</v>
      </c>
      <c r="C818" t="s">
        <v>1973</v>
      </c>
      <c r="D818" t="s">
        <v>2066</v>
      </c>
      <c r="E818" t="s">
        <v>2902</v>
      </c>
    </row>
    <row r="819" spans="1:5" hidden="1">
      <c r="A819" s="83" t="s">
        <v>3854</v>
      </c>
      <c r="B819" t="s">
        <v>3855</v>
      </c>
      <c r="C819" t="s">
        <v>1973</v>
      </c>
      <c r="D819" t="s">
        <v>2066</v>
      </c>
      <c r="E819" t="s">
        <v>2912</v>
      </c>
    </row>
    <row r="820" spans="1:5" hidden="1">
      <c r="A820" s="83" t="s">
        <v>3854</v>
      </c>
      <c r="B820" t="s">
        <v>3855</v>
      </c>
      <c r="C820" t="s">
        <v>1973</v>
      </c>
      <c r="D820" t="s">
        <v>2066</v>
      </c>
      <c r="E820" t="s">
        <v>2918</v>
      </c>
    </row>
    <row r="821" spans="1:5" hidden="1">
      <c r="A821" s="83" t="s">
        <v>3854</v>
      </c>
      <c r="B821" t="s">
        <v>3855</v>
      </c>
      <c r="C821" t="s">
        <v>1973</v>
      </c>
      <c r="D821" t="s">
        <v>2066</v>
      </c>
      <c r="E821" t="s">
        <v>2923</v>
      </c>
    </row>
    <row r="822" spans="1:5" hidden="1">
      <c r="A822" s="83" t="s">
        <v>3854</v>
      </c>
      <c r="B822" t="s">
        <v>3855</v>
      </c>
      <c r="C822" t="s">
        <v>1973</v>
      </c>
      <c r="D822" t="s">
        <v>2066</v>
      </c>
      <c r="E822" t="s">
        <v>2929</v>
      </c>
    </row>
    <row r="823" spans="1:5" hidden="1">
      <c r="A823" s="83" t="s">
        <v>3854</v>
      </c>
      <c r="B823" t="s">
        <v>3855</v>
      </c>
      <c r="C823" t="s">
        <v>1973</v>
      </c>
      <c r="D823" t="s">
        <v>2066</v>
      </c>
      <c r="E823" t="s">
        <v>2935</v>
      </c>
    </row>
    <row r="824" spans="1:5" hidden="1">
      <c r="A824" s="83" t="s">
        <v>3854</v>
      </c>
      <c r="B824" t="s">
        <v>3855</v>
      </c>
      <c r="C824" t="s">
        <v>1973</v>
      </c>
      <c r="D824" t="s">
        <v>2066</v>
      </c>
      <c r="E824" t="s">
        <v>2939</v>
      </c>
    </row>
    <row r="825" spans="1:5" hidden="1">
      <c r="A825" s="83" t="s">
        <v>3854</v>
      </c>
      <c r="B825" t="s">
        <v>3855</v>
      </c>
      <c r="C825" t="s">
        <v>1973</v>
      </c>
      <c r="D825" t="s">
        <v>2066</v>
      </c>
      <c r="E825" t="s">
        <v>2947</v>
      </c>
    </row>
    <row r="826" spans="1:5" hidden="1">
      <c r="A826" s="83" t="s">
        <v>3854</v>
      </c>
      <c r="B826" t="s">
        <v>3855</v>
      </c>
      <c r="C826" t="s">
        <v>1973</v>
      </c>
      <c r="D826" t="s">
        <v>2066</v>
      </c>
      <c r="E826" t="s">
        <v>1643</v>
      </c>
    </row>
    <row r="827" spans="1:5" hidden="1">
      <c r="A827" s="83" t="s">
        <v>3854</v>
      </c>
      <c r="B827" t="s">
        <v>3855</v>
      </c>
      <c r="C827" t="s">
        <v>1973</v>
      </c>
      <c r="D827" t="s">
        <v>3809</v>
      </c>
      <c r="E827" t="s">
        <v>1643</v>
      </c>
    </row>
    <row r="828" spans="1:5" hidden="1">
      <c r="A828" s="83" t="s">
        <v>3854</v>
      </c>
      <c r="B828" t="s">
        <v>3855</v>
      </c>
      <c r="C828" t="s">
        <v>1973</v>
      </c>
      <c r="D828" t="s">
        <v>3810</v>
      </c>
      <c r="E828" t="s">
        <v>1643</v>
      </c>
    </row>
    <row r="829" spans="1:5" hidden="1">
      <c r="A829" s="83" t="s">
        <v>3854</v>
      </c>
      <c r="B829" t="s">
        <v>3855</v>
      </c>
      <c r="C829" t="s">
        <v>1974</v>
      </c>
      <c r="D829" t="s">
        <v>2146</v>
      </c>
      <c r="E829" t="s">
        <v>2808</v>
      </c>
    </row>
    <row r="830" spans="1:5" hidden="1">
      <c r="A830" s="83" t="s">
        <v>3854</v>
      </c>
      <c r="B830" t="s">
        <v>3855</v>
      </c>
      <c r="C830" t="s">
        <v>1974</v>
      </c>
      <c r="D830" t="s">
        <v>2146</v>
      </c>
      <c r="E830" t="s">
        <v>2854</v>
      </c>
    </row>
    <row r="831" spans="1:5" hidden="1">
      <c r="A831" s="83" t="s">
        <v>3854</v>
      </c>
      <c r="B831" t="s">
        <v>3855</v>
      </c>
      <c r="C831" t="s">
        <v>1974</v>
      </c>
      <c r="D831" t="s">
        <v>2146</v>
      </c>
      <c r="E831" t="s">
        <v>2876</v>
      </c>
    </row>
    <row r="832" spans="1:5" hidden="1">
      <c r="A832" s="83" t="s">
        <v>3854</v>
      </c>
      <c r="B832" t="s">
        <v>3855</v>
      </c>
      <c r="C832" t="s">
        <v>1974</v>
      </c>
      <c r="D832" t="s">
        <v>2146</v>
      </c>
      <c r="E832" t="s">
        <v>2893</v>
      </c>
    </row>
    <row r="833" spans="1:5" hidden="1">
      <c r="A833" s="83" t="s">
        <v>3854</v>
      </c>
      <c r="B833" t="s">
        <v>3855</v>
      </c>
      <c r="C833" t="s">
        <v>1974</v>
      </c>
      <c r="D833" t="s">
        <v>2146</v>
      </c>
      <c r="E833" t="s">
        <v>2903</v>
      </c>
    </row>
    <row r="834" spans="1:5" hidden="1">
      <c r="A834" s="83" t="s">
        <v>3854</v>
      </c>
      <c r="B834" t="s">
        <v>3855</v>
      </c>
      <c r="C834" t="s">
        <v>1974</v>
      </c>
      <c r="D834" t="s">
        <v>2146</v>
      </c>
      <c r="E834" t="s">
        <v>2913</v>
      </c>
    </row>
    <row r="835" spans="1:5" hidden="1">
      <c r="A835" s="83" t="s">
        <v>3854</v>
      </c>
      <c r="B835" t="s">
        <v>3855</v>
      </c>
      <c r="C835" t="s">
        <v>1974</v>
      </c>
      <c r="D835" t="s">
        <v>3811</v>
      </c>
      <c r="E835" t="s">
        <v>2809</v>
      </c>
    </row>
    <row r="836" spans="1:5" hidden="1">
      <c r="A836" s="83" t="s">
        <v>3854</v>
      </c>
      <c r="B836" t="s">
        <v>3855</v>
      </c>
      <c r="C836" t="s">
        <v>1974</v>
      </c>
      <c r="D836" t="s">
        <v>3811</v>
      </c>
      <c r="E836" t="s">
        <v>2855</v>
      </c>
    </row>
    <row r="837" spans="1:5" hidden="1">
      <c r="A837" s="83" t="s">
        <v>3854</v>
      </c>
      <c r="B837" t="s">
        <v>3855</v>
      </c>
      <c r="C837" t="s">
        <v>1974</v>
      </c>
      <c r="D837" t="s">
        <v>3811</v>
      </c>
      <c r="E837" t="s">
        <v>1643</v>
      </c>
    </row>
    <row r="838" spans="1:5" hidden="1">
      <c r="A838" s="83" t="s">
        <v>3854</v>
      </c>
      <c r="B838" t="s">
        <v>3855</v>
      </c>
      <c r="C838" t="s">
        <v>1974</v>
      </c>
      <c r="D838" t="s">
        <v>3812</v>
      </c>
      <c r="E838" t="s">
        <v>2810</v>
      </c>
    </row>
    <row r="839" spans="1:5" hidden="1">
      <c r="A839" s="83" t="s">
        <v>3854</v>
      </c>
      <c r="B839" t="s">
        <v>3855</v>
      </c>
      <c r="C839" t="s">
        <v>1974</v>
      </c>
      <c r="D839" t="s">
        <v>3812</v>
      </c>
      <c r="E839" t="s">
        <v>1643</v>
      </c>
    </row>
    <row r="840" spans="1:5" hidden="1">
      <c r="A840" s="83" t="s">
        <v>3854</v>
      </c>
      <c r="B840" t="s">
        <v>3855</v>
      </c>
      <c r="C840" t="s">
        <v>1974</v>
      </c>
      <c r="D840" t="s">
        <v>3812</v>
      </c>
      <c r="E840" t="s">
        <v>2856</v>
      </c>
    </row>
    <row r="841" spans="1:5" hidden="1">
      <c r="A841" s="83" t="s">
        <v>3854</v>
      </c>
      <c r="B841" t="s">
        <v>3855</v>
      </c>
      <c r="C841" t="s">
        <v>1974</v>
      </c>
      <c r="D841" t="s">
        <v>3813</v>
      </c>
      <c r="E841" t="s">
        <v>2811</v>
      </c>
    </row>
    <row r="842" spans="1:5" hidden="1">
      <c r="A842" s="83" t="s">
        <v>3854</v>
      </c>
      <c r="B842" t="s">
        <v>3855</v>
      </c>
      <c r="C842" t="s">
        <v>1974</v>
      </c>
      <c r="D842" t="s">
        <v>3813</v>
      </c>
      <c r="E842" t="s">
        <v>2857</v>
      </c>
    </row>
    <row r="843" spans="1:5" hidden="1">
      <c r="A843" s="83" t="s">
        <v>3854</v>
      </c>
      <c r="B843" t="s">
        <v>3855</v>
      </c>
      <c r="C843" t="s">
        <v>1974</v>
      </c>
      <c r="D843" t="s">
        <v>3813</v>
      </c>
      <c r="E843" t="s">
        <v>1643</v>
      </c>
    </row>
    <row r="844" spans="1:5" hidden="1">
      <c r="A844" s="83" t="s">
        <v>3854</v>
      </c>
      <c r="B844" t="s">
        <v>3855</v>
      </c>
      <c r="C844" t="s">
        <v>1974</v>
      </c>
      <c r="D844" t="s">
        <v>3813</v>
      </c>
      <c r="E844" t="s">
        <v>2877</v>
      </c>
    </row>
    <row r="845" spans="1:5" hidden="1">
      <c r="A845" s="83" t="s">
        <v>3854</v>
      </c>
      <c r="B845" t="s">
        <v>3855</v>
      </c>
      <c r="C845" t="s">
        <v>1974</v>
      </c>
      <c r="D845" t="s">
        <v>3814</v>
      </c>
      <c r="E845" t="s">
        <v>2813</v>
      </c>
    </row>
    <row r="846" spans="1:5" hidden="1">
      <c r="A846" s="83" t="s">
        <v>3854</v>
      </c>
      <c r="B846" t="s">
        <v>3855</v>
      </c>
      <c r="C846" t="s">
        <v>1974</v>
      </c>
      <c r="D846" t="s">
        <v>3814</v>
      </c>
      <c r="E846" t="s">
        <v>2858</v>
      </c>
    </row>
    <row r="847" spans="1:5" hidden="1">
      <c r="A847" s="83" t="s">
        <v>3854</v>
      </c>
      <c r="B847" t="s">
        <v>3855</v>
      </c>
      <c r="C847" t="s">
        <v>1974</v>
      </c>
      <c r="D847" t="s">
        <v>3814</v>
      </c>
      <c r="E847" t="s">
        <v>2878</v>
      </c>
    </row>
    <row r="848" spans="1:5" hidden="1">
      <c r="A848" s="83" t="s">
        <v>3854</v>
      </c>
      <c r="B848" t="s">
        <v>3855</v>
      </c>
      <c r="C848" t="s">
        <v>1974</v>
      </c>
      <c r="D848" t="s">
        <v>3814</v>
      </c>
      <c r="E848" t="s">
        <v>1643</v>
      </c>
    </row>
    <row r="849" spans="1:5" hidden="1">
      <c r="A849" s="83" t="s">
        <v>3854</v>
      </c>
      <c r="B849" t="s">
        <v>3855</v>
      </c>
      <c r="C849" t="s">
        <v>1974</v>
      </c>
      <c r="D849" t="s">
        <v>3814</v>
      </c>
      <c r="E849" t="s">
        <v>2894</v>
      </c>
    </row>
    <row r="850" spans="1:5" hidden="1">
      <c r="A850" s="83" t="s">
        <v>3854</v>
      </c>
      <c r="B850" t="s">
        <v>3855</v>
      </c>
      <c r="C850" t="s">
        <v>1974</v>
      </c>
      <c r="D850" t="s">
        <v>3814</v>
      </c>
      <c r="E850" t="s">
        <v>2904</v>
      </c>
    </row>
    <row r="851" spans="1:5" hidden="1">
      <c r="A851" s="83" t="s">
        <v>3854</v>
      </c>
      <c r="B851" t="s">
        <v>3855</v>
      </c>
      <c r="C851" t="s">
        <v>1974</v>
      </c>
      <c r="D851" t="s">
        <v>3815</v>
      </c>
      <c r="E851" t="s">
        <v>2814</v>
      </c>
    </row>
    <row r="852" spans="1:5" hidden="1">
      <c r="A852" s="83" t="s">
        <v>3854</v>
      </c>
      <c r="B852" t="s">
        <v>3855</v>
      </c>
      <c r="C852" t="s">
        <v>1974</v>
      </c>
      <c r="D852" t="s">
        <v>3815</v>
      </c>
      <c r="E852" t="s">
        <v>2859</v>
      </c>
    </row>
    <row r="853" spans="1:5" hidden="1">
      <c r="A853" s="83" t="s">
        <v>3854</v>
      </c>
      <c r="B853" t="s">
        <v>3855</v>
      </c>
      <c r="C853" t="s">
        <v>1974</v>
      </c>
      <c r="D853" t="s">
        <v>3815</v>
      </c>
      <c r="E853" t="s">
        <v>1643</v>
      </c>
    </row>
    <row r="854" spans="1:5" hidden="1">
      <c r="A854" s="83" t="s">
        <v>3854</v>
      </c>
      <c r="B854" t="s">
        <v>3855</v>
      </c>
      <c r="C854" t="s">
        <v>1974</v>
      </c>
      <c r="D854" t="s">
        <v>3815</v>
      </c>
      <c r="E854" t="s">
        <v>2879</v>
      </c>
    </row>
    <row r="855" spans="1:5" hidden="1">
      <c r="A855" s="83" t="s">
        <v>3854</v>
      </c>
      <c r="B855" t="s">
        <v>3855</v>
      </c>
      <c r="C855" t="s">
        <v>1974</v>
      </c>
      <c r="D855" t="s">
        <v>3816</v>
      </c>
      <c r="E855" t="s">
        <v>2815</v>
      </c>
    </row>
    <row r="856" spans="1:5" hidden="1">
      <c r="A856" s="83" t="s">
        <v>3854</v>
      </c>
      <c r="B856" t="s">
        <v>3855</v>
      </c>
      <c r="C856" t="s">
        <v>1974</v>
      </c>
      <c r="D856" t="s">
        <v>3816</v>
      </c>
      <c r="E856" t="s">
        <v>1643</v>
      </c>
    </row>
    <row r="857" spans="1:5" hidden="1">
      <c r="A857" s="83" t="s">
        <v>3854</v>
      </c>
      <c r="B857" t="s">
        <v>3855</v>
      </c>
      <c r="C857" t="s">
        <v>1974</v>
      </c>
      <c r="D857" t="s">
        <v>2156</v>
      </c>
      <c r="E857" t="s">
        <v>2816</v>
      </c>
    </row>
    <row r="858" spans="1:5" hidden="1">
      <c r="A858" s="83" t="s">
        <v>3854</v>
      </c>
      <c r="B858" t="s">
        <v>3855</v>
      </c>
      <c r="C858" t="s">
        <v>1974</v>
      </c>
      <c r="D858" t="s">
        <v>1973</v>
      </c>
      <c r="E858" t="s">
        <v>1643</v>
      </c>
    </row>
    <row r="859" spans="1:5" hidden="1">
      <c r="A859" s="83" t="s">
        <v>3854</v>
      </c>
      <c r="B859" t="s">
        <v>3855</v>
      </c>
      <c r="C859" t="s">
        <v>1974</v>
      </c>
      <c r="D859" t="s">
        <v>1973</v>
      </c>
      <c r="E859" t="s">
        <v>2817</v>
      </c>
    </row>
    <row r="860" spans="1:5" hidden="1">
      <c r="A860" s="83" t="s">
        <v>3854</v>
      </c>
      <c r="B860" t="s">
        <v>3855</v>
      </c>
      <c r="C860" t="s">
        <v>1974</v>
      </c>
      <c r="D860" t="s">
        <v>1973</v>
      </c>
      <c r="E860" t="s">
        <v>2860</v>
      </c>
    </row>
    <row r="861" spans="1:5" hidden="1">
      <c r="A861" s="83" t="s">
        <v>3854</v>
      </c>
      <c r="B861" t="s">
        <v>3855</v>
      </c>
      <c r="C861" t="s">
        <v>1974</v>
      </c>
      <c r="D861" t="s">
        <v>1973</v>
      </c>
      <c r="E861" t="s">
        <v>2880</v>
      </c>
    </row>
    <row r="862" spans="1:5" hidden="1">
      <c r="A862" s="83" t="s">
        <v>3854</v>
      </c>
      <c r="B862" t="s">
        <v>3855</v>
      </c>
      <c r="C862" t="s">
        <v>1974</v>
      </c>
      <c r="D862" t="s">
        <v>3817</v>
      </c>
      <c r="E862" t="s">
        <v>1643</v>
      </c>
    </row>
    <row r="863" spans="1:5" hidden="1">
      <c r="A863" s="83" t="s">
        <v>3854</v>
      </c>
      <c r="B863" t="s">
        <v>3855</v>
      </c>
      <c r="C863" t="s">
        <v>1974</v>
      </c>
      <c r="D863" t="s">
        <v>3817</v>
      </c>
      <c r="E863" t="s">
        <v>2818</v>
      </c>
    </row>
    <row r="864" spans="1:5" hidden="1">
      <c r="A864" s="83" t="s">
        <v>3854</v>
      </c>
      <c r="B864" t="s">
        <v>3855</v>
      </c>
      <c r="C864" t="s">
        <v>1974</v>
      </c>
      <c r="D864" t="s">
        <v>3818</v>
      </c>
      <c r="E864" t="s">
        <v>1643</v>
      </c>
    </row>
    <row r="865" spans="1:5" hidden="1">
      <c r="A865" s="83" t="s">
        <v>3854</v>
      </c>
      <c r="B865" t="s">
        <v>3855</v>
      </c>
      <c r="C865" t="s">
        <v>1974</v>
      </c>
      <c r="D865" t="s">
        <v>3818</v>
      </c>
      <c r="E865" t="s">
        <v>2819</v>
      </c>
    </row>
    <row r="866" spans="1:5" hidden="1">
      <c r="A866" s="83" t="s">
        <v>3854</v>
      </c>
      <c r="B866" t="s">
        <v>3855</v>
      </c>
      <c r="C866" t="s">
        <v>1974</v>
      </c>
      <c r="D866" t="s">
        <v>2161</v>
      </c>
      <c r="E866" t="s">
        <v>2820</v>
      </c>
    </row>
    <row r="867" spans="1:5" hidden="1">
      <c r="A867" s="83" t="s">
        <v>3854</v>
      </c>
      <c r="B867" t="s">
        <v>3855</v>
      </c>
      <c r="C867" t="s">
        <v>1974</v>
      </c>
      <c r="D867" t="s">
        <v>2161</v>
      </c>
      <c r="E867" t="s">
        <v>1643</v>
      </c>
    </row>
    <row r="868" spans="1:5" hidden="1">
      <c r="A868" s="83" t="s">
        <v>3854</v>
      </c>
      <c r="B868" t="s">
        <v>3855</v>
      </c>
      <c r="C868" t="s">
        <v>1974</v>
      </c>
      <c r="D868" t="s">
        <v>3819</v>
      </c>
      <c r="E868" t="s">
        <v>1643</v>
      </c>
    </row>
    <row r="869" spans="1:5" hidden="1">
      <c r="A869" s="83" t="s">
        <v>3854</v>
      </c>
      <c r="B869" t="s">
        <v>3855</v>
      </c>
      <c r="C869" t="s">
        <v>1974</v>
      </c>
      <c r="D869" t="s">
        <v>3819</v>
      </c>
      <c r="E869" t="s">
        <v>3819</v>
      </c>
    </row>
    <row r="870" spans="1:5" hidden="1">
      <c r="A870" s="83" t="s">
        <v>3854</v>
      </c>
      <c r="B870" t="s">
        <v>3855</v>
      </c>
      <c r="C870" t="s">
        <v>1974</v>
      </c>
      <c r="D870" t="s">
        <v>3820</v>
      </c>
      <c r="E870" t="s">
        <v>1643</v>
      </c>
    </row>
    <row r="871" spans="1:5" hidden="1">
      <c r="A871" s="83" t="s">
        <v>3854</v>
      </c>
      <c r="B871" t="s">
        <v>3855</v>
      </c>
      <c r="C871" t="s">
        <v>1974</v>
      </c>
      <c r="D871" t="s">
        <v>3820</v>
      </c>
      <c r="E871" t="s">
        <v>2822</v>
      </c>
    </row>
    <row r="872" spans="1:5" hidden="1">
      <c r="A872" s="83" t="s">
        <v>3854</v>
      </c>
      <c r="B872" t="s">
        <v>3855</v>
      </c>
      <c r="C872" t="s">
        <v>1974</v>
      </c>
      <c r="D872" t="s">
        <v>3820</v>
      </c>
      <c r="E872" t="s">
        <v>2861</v>
      </c>
    </row>
    <row r="873" spans="1:5" hidden="1">
      <c r="A873" s="83" t="s">
        <v>3854</v>
      </c>
      <c r="B873" t="s">
        <v>3855</v>
      </c>
      <c r="C873" t="s">
        <v>1974</v>
      </c>
      <c r="D873" t="s">
        <v>3820</v>
      </c>
      <c r="E873" t="s">
        <v>2818</v>
      </c>
    </row>
    <row r="874" spans="1:5" hidden="1">
      <c r="A874" s="83" t="s">
        <v>3854</v>
      </c>
      <c r="B874" t="s">
        <v>3855</v>
      </c>
      <c r="C874" t="s">
        <v>1974</v>
      </c>
      <c r="D874" t="s">
        <v>3821</v>
      </c>
      <c r="E874" t="s">
        <v>1643</v>
      </c>
    </row>
    <row r="875" spans="1:5" hidden="1">
      <c r="A875" s="83" t="s">
        <v>3854</v>
      </c>
      <c r="B875" t="s">
        <v>3855</v>
      </c>
      <c r="C875" t="s">
        <v>1974</v>
      </c>
      <c r="D875" t="s">
        <v>3821</v>
      </c>
      <c r="E875" t="s">
        <v>2823</v>
      </c>
    </row>
    <row r="876" spans="1:5" hidden="1">
      <c r="A876" s="83" t="s">
        <v>3854</v>
      </c>
      <c r="B876" t="s">
        <v>3855</v>
      </c>
      <c r="C876" t="s">
        <v>1974</v>
      </c>
      <c r="D876" t="s">
        <v>3822</v>
      </c>
      <c r="E876" t="s">
        <v>1643</v>
      </c>
    </row>
    <row r="877" spans="1:5" hidden="1">
      <c r="A877" s="83" t="s">
        <v>3854</v>
      </c>
      <c r="B877" t="s">
        <v>3855</v>
      </c>
      <c r="C877" t="s">
        <v>1974</v>
      </c>
      <c r="D877" t="s">
        <v>3822</v>
      </c>
      <c r="E877" t="s">
        <v>2824</v>
      </c>
    </row>
    <row r="878" spans="1:5" hidden="1">
      <c r="A878" s="83" t="s">
        <v>3854</v>
      </c>
      <c r="B878" t="s">
        <v>3855</v>
      </c>
      <c r="C878" t="s">
        <v>1974</v>
      </c>
      <c r="D878" t="s">
        <v>3823</v>
      </c>
      <c r="E878" t="s">
        <v>2825</v>
      </c>
    </row>
    <row r="879" spans="1:5" hidden="1">
      <c r="A879" s="83" t="s">
        <v>3854</v>
      </c>
      <c r="B879" t="s">
        <v>3855</v>
      </c>
      <c r="C879" t="s">
        <v>1974</v>
      </c>
      <c r="D879" t="s">
        <v>2166</v>
      </c>
      <c r="E879" t="s">
        <v>1643</v>
      </c>
    </row>
    <row r="880" spans="1:5" hidden="1">
      <c r="A880" s="83" t="s">
        <v>3854</v>
      </c>
      <c r="B880" t="s">
        <v>3855</v>
      </c>
      <c r="C880" t="s">
        <v>1974</v>
      </c>
      <c r="D880" t="s">
        <v>2166</v>
      </c>
      <c r="E880" t="s">
        <v>2826</v>
      </c>
    </row>
    <row r="881" spans="1:5" hidden="1">
      <c r="A881" s="83" t="s">
        <v>3854</v>
      </c>
      <c r="B881" t="s">
        <v>3855</v>
      </c>
      <c r="C881" t="s">
        <v>1975</v>
      </c>
      <c r="D881" t="s">
        <v>3824</v>
      </c>
      <c r="E881" t="s">
        <v>2827</v>
      </c>
    </row>
    <row r="882" spans="1:5" hidden="1">
      <c r="A882" s="83" t="s">
        <v>3854</v>
      </c>
      <c r="B882" t="s">
        <v>3855</v>
      </c>
      <c r="C882" t="s">
        <v>1975</v>
      </c>
      <c r="D882" t="s">
        <v>3824</v>
      </c>
      <c r="E882" t="s">
        <v>2862</v>
      </c>
    </row>
    <row r="883" spans="1:5" hidden="1">
      <c r="A883" s="83" t="s">
        <v>3854</v>
      </c>
      <c r="B883" t="s">
        <v>3855</v>
      </c>
      <c r="C883" t="s">
        <v>1975</v>
      </c>
      <c r="D883" t="s">
        <v>3824</v>
      </c>
      <c r="E883" t="s">
        <v>2882</v>
      </c>
    </row>
    <row r="884" spans="1:5" hidden="1">
      <c r="A884" s="83" t="s">
        <v>3854</v>
      </c>
      <c r="B884" t="s">
        <v>3855</v>
      </c>
      <c r="C884" t="s">
        <v>1975</v>
      </c>
      <c r="D884" t="s">
        <v>3824</v>
      </c>
      <c r="E884" t="s">
        <v>2895</v>
      </c>
    </row>
    <row r="885" spans="1:5" hidden="1">
      <c r="A885" s="83" t="s">
        <v>3854</v>
      </c>
      <c r="B885" t="s">
        <v>3855</v>
      </c>
      <c r="C885" t="s">
        <v>1975</v>
      </c>
      <c r="D885" t="s">
        <v>3824</v>
      </c>
      <c r="E885" t="s">
        <v>2905</v>
      </c>
    </row>
    <row r="886" spans="1:5" hidden="1">
      <c r="A886" s="83" t="s">
        <v>3854</v>
      </c>
      <c r="B886" t="s">
        <v>3855</v>
      </c>
      <c r="C886" t="s">
        <v>1975</v>
      </c>
      <c r="D886" t="s">
        <v>3824</v>
      </c>
      <c r="E886" t="s">
        <v>2914</v>
      </c>
    </row>
    <row r="887" spans="1:5" hidden="1">
      <c r="A887" s="83" t="s">
        <v>3854</v>
      </c>
      <c r="B887" t="s">
        <v>3855</v>
      </c>
      <c r="C887" t="s">
        <v>1975</v>
      </c>
      <c r="D887" t="s">
        <v>3824</v>
      </c>
      <c r="E887" t="s">
        <v>2919</v>
      </c>
    </row>
    <row r="888" spans="1:5" hidden="1">
      <c r="A888" s="83" t="s">
        <v>3854</v>
      </c>
      <c r="B888" t="s">
        <v>3855</v>
      </c>
      <c r="C888" t="s">
        <v>1975</v>
      </c>
      <c r="D888" t="s">
        <v>3824</v>
      </c>
      <c r="E888" t="s">
        <v>1980</v>
      </c>
    </row>
    <row r="889" spans="1:5" hidden="1">
      <c r="A889" s="83" t="s">
        <v>3854</v>
      </c>
      <c r="B889" t="s">
        <v>3855</v>
      </c>
      <c r="C889" t="s">
        <v>1975</v>
      </c>
      <c r="D889" t="s">
        <v>3825</v>
      </c>
      <c r="E889" t="s">
        <v>2828</v>
      </c>
    </row>
    <row r="890" spans="1:5" hidden="1">
      <c r="A890" s="83" t="s">
        <v>3854</v>
      </c>
      <c r="B890" t="s">
        <v>3855</v>
      </c>
      <c r="C890" t="s">
        <v>1975</v>
      </c>
      <c r="D890" t="s">
        <v>3825</v>
      </c>
      <c r="E890" t="s">
        <v>2863</v>
      </c>
    </row>
    <row r="891" spans="1:5" hidden="1">
      <c r="A891" s="83" t="s">
        <v>3854</v>
      </c>
      <c r="B891" t="s">
        <v>3855</v>
      </c>
      <c r="C891" t="s">
        <v>1975</v>
      </c>
      <c r="D891" t="s">
        <v>3825</v>
      </c>
      <c r="E891" t="s">
        <v>1643</v>
      </c>
    </row>
    <row r="892" spans="1:5" hidden="1">
      <c r="A892" s="83" t="s">
        <v>3854</v>
      </c>
      <c r="B892" t="s">
        <v>3855</v>
      </c>
      <c r="C892" t="s">
        <v>1975</v>
      </c>
      <c r="D892" t="s">
        <v>3826</v>
      </c>
      <c r="E892" t="s">
        <v>1643</v>
      </c>
    </row>
    <row r="893" spans="1:5" hidden="1">
      <c r="A893" s="83" t="s">
        <v>3854</v>
      </c>
      <c r="B893" t="s">
        <v>3855</v>
      </c>
      <c r="C893" t="s">
        <v>1975</v>
      </c>
      <c r="D893" t="s">
        <v>3826</v>
      </c>
      <c r="E893" t="s">
        <v>2829</v>
      </c>
    </row>
    <row r="894" spans="1:5" hidden="1">
      <c r="A894" s="83" t="s">
        <v>3854</v>
      </c>
      <c r="B894" t="s">
        <v>3855</v>
      </c>
      <c r="C894" t="s">
        <v>1975</v>
      </c>
      <c r="D894" t="s">
        <v>3825</v>
      </c>
      <c r="E894" t="s">
        <v>2883</v>
      </c>
    </row>
    <row r="895" spans="1:5" hidden="1">
      <c r="A895" s="83" t="s">
        <v>3854</v>
      </c>
      <c r="B895" t="s">
        <v>3855</v>
      </c>
      <c r="C895" t="s">
        <v>3847</v>
      </c>
      <c r="D895" t="s">
        <v>2407</v>
      </c>
      <c r="E895" t="s">
        <v>2868</v>
      </c>
    </row>
    <row r="896" spans="1:5" hidden="1">
      <c r="A896" s="83" t="s">
        <v>3854</v>
      </c>
      <c r="B896" t="s">
        <v>3855</v>
      </c>
      <c r="C896" t="s">
        <v>3847</v>
      </c>
      <c r="D896" t="s">
        <v>2407</v>
      </c>
      <c r="E896" t="s">
        <v>1643</v>
      </c>
    </row>
    <row r="897" spans="1:5" hidden="1">
      <c r="A897" s="83" t="s">
        <v>3854</v>
      </c>
      <c r="B897" t="s">
        <v>3855</v>
      </c>
      <c r="C897" t="s">
        <v>3847</v>
      </c>
      <c r="D897" t="s">
        <v>2407</v>
      </c>
      <c r="E897" t="s">
        <v>2407</v>
      </c>
    </row>
    <row r="898" spans="1:5" hidden="1">
      <c r="A898" s="83" t="s">
        <v>3854</v>
      </c>
      <c r="B898" t="s">
        <v>3855</v>
      </c>
      <c r="C898" t="s">
        <v>3827</v>
      </c>
      <c r="D898" t="s">
        <v>3849</v>
      </c>
      <c r="E898" t="s">
        <v>2836</v>
      </c>
    </row>
    <row r="899" spans="1:5" hidden="1">
      <c r="A899" s="83" t="s">
        <v>3854</v>
      </c>
      <c r="B899" t="s">
        <v>3855</v>
      </c>
      <c r="C899" t="s">
        <v>3827</v>
      </c>
      <c r="D899" t="s">
        <v>3849</v>
      </c>
      <c r="E899" t="s">
        <v>2869</v>
      </c>
    </row>
    <row r="900" spans="1:5" hidden="1">
      <c r="A900" s="83" t="s">
        <v>3854</v>
      </c>
      <c r="B900" t="s">
        <v>3855</v>
      </c>
      <c r="C900" t="s">
        <v>3827</v>
      </c>
      <c r="D900" t="s">
        <v>3849</v>
      </c>
      <c r="E900" t="s">
        <v>2887</v>
      </c>
    </row>
    <row r="901" spans="1:5" hidden="1">
      <c r="A901" s="83" t="s">
        <v>3854</v>
      </c>
      <c r="B901" t="s">
        <v>3855</v>
      </c>
      <c r="C901" t="s">
        <v>3827</v>
      </c>
      <c r="D901" t="s">
        <v>3849</v>
      </c>
      <c r="E901" t="s">
        <v>2898</v>
      </c>
    </row>
    <row r="902" spans="1:5" hidden="1">
      <c r="A902" s="83" t="s">
        <v>3854</v>
      </c>
      <c r="B902" t="s">
        <v>3855</v>
      </c>
      <c r="C902" t="s">
        <v>3827</v>
      </c>
      <c r="D902" t="s">
        <v>3849</v>
      </c>
      <c r="E902" t="s">
        <v>2908</v>
      </c>
    </row>
    <row r="903" spans="1:5" hidden="1">
      <c r="A903" s="83" t="s">
        <v>3854</v>
      </c>
      <c r="B903" t="s">
        <v>3855</v>
      </c>
      <c r="C903" t="s">
        <v>3827</v>
      </c>
      <c r="D903" t="s">
        <v>3849</v>
      </c>
      <c r="E903" t="s">
        <v>2915</v>
      </c>
    </row>
    <row r="904" spans="1:5" hidden="1">
      <c r="A904" s="83" t="s">
        <v>3854</v>
      </c>
      <c r="B904" t="s">
        <v>3855</v>
      </c>
      <c r="C904" t="s">
        <v>3827</v>
      </c>
      <c r="D904" t="s">
        <v>3849</v>
      </c>
      <c r="E904" t="s">
        <v>2920</v>
      </c>
    </row>
    <row r="905" spans="1:5" hidden="1">
      <c r="A905" s="83" t="s">
        <v>3854</v>
      </c>
      <c r="B905" t="s">
        <v>3855</v>
      </c>
      <c r="C905" t="s">
        <v>3827</v>
      </c>
      <c r="D905" t="s">
        <v>3849</v>
      </c>
      <c r="E905" t="s">
        <v>2924</v>
      </c>
    </row>
    <row r="906" spans="1:5" hidden="1">
      <c r="A906" s="83" t="s">
        <v>3854</v>
      </c>
      <c r="B906" t="s">
        <v>3855</v>
      </c>
      <c r="C906" t="s">
        <v>3827</v>
      </c>
      <c r="D906" t="s">
        <v>3849</v>
      </c>
      <c r="E906" t="s">
        <v>2926</v>
      </c>
    </row>
    <row r="907" spans="1:5" hidden="1">
      <c r="A907" s="83" t="s">
        <v>3854</v>
      </c>
      <c r="B907" t="s">
        <v>3855</v>
      </c>
      <c r="C907" t="s">
        <v>3827</v>
      </c>
      <c r="D907" t="s">
        <v>3849</v>
      </c>
      <c r="E907" t="s">
        <v>2931</v>
      </c>
    </row>
    <row r="908" spans="1:5" hidden="1">
      <c r="A908" s="83" t="s">
        <v>3854</v>
      </c>
      <c r="B908" t="s">
        <v>3855</v>
      </c>
      <c r="C908" t="s">
        <v>3827</v>
      </c>
      <c r="D908" t="s">
        <v>3849</v>
      </c>
      <c r="E908" t="s">
        <v>2940</v>
      </c>
    </row>
    <row r="909" spans="1:5" hidden="1">
      <c r="A909" s="83" t="s">
        <v>3854</v>
      </c>
      <c r="B909" t="s">
        <v>3855</v>
      </c>
      <c r="C909" t="s">
        <v>3827</v>
      </c>
      <c r="D909" t="s">
        <v>3849</v>
      </c>
      <c r="E909" t="s">
        <v>2944</v>
      </c>
    </row>
    <row r="910" spans="1:5" hidden="1">
      <c r="A910" s="83" t="s">
        <v>3854</v>
      </c>
      <c r="B910" t="s">
        <v>3855</v>
      </c>
      <c r="C910" t="s">
        <v>3827</v>
      </c>
      <c r="D910" t="s">
        <v>3849</v>
      </c>
      <c r="E910" t="s">
        <v>2936</v>
      </c>
    </row>
    <row r="911" spans="1:5" hidden="1">
      <c r="A911" s="83" t="s">
        <v>3854</v>
      </c>
      <c r="B911" t="s">
        <v>3855</v>
      </c>
      <c r="C911" t="s">
        <v>3827</v>
      </c>
      <c r="D911" t="s">
        <v>3849</v>
      </c>
      <c r="E911" t="s">
        <v>2941</v>
      </c>
    </row>
    <row r="912" spans="1:5" hidden="1">
      <c r="A912" s="83" t="s">
        <v>3854</v>
      </c>
      <c r="B912" t="s">
        <v>3855</v>
      </c>
      <c r="C912" t="s">
        <v>3827</v>
      </c>
      <c r="D912" t="s">
        <v>3849</v>
      </c>
      <c r="E912" t="s">
        <v>2945</v>
      </c>
    </row>
    <row r="913" spans="1:5" hidden="1">
      <c r="A913" s="83" t="s">
        <v>3854</v>
      </c>
      <c r="B913" t="s">
        <v>3855</v>
      </c>
      <c r="C913" t="s">
        <v>3827</v>
      </c>
      <c r="D913" t="s">
        <v>3849</v>
      </c>
      <c r="E913" t="s">
        <v>2948</v>
      </c>
    </row>
    <row r="914" spans="1:5" hidden="1">
      <c r="A914" s="83" t="s">
        <v>3854</v>
      </c>
      <c r="B914" t="s">
        <v>3855</v>
      </c>
      <c r="C914" t="s">
        <v>3827</v>
      </c>
      <c r="D914" t="s">
        <v>3849</v>
      </c>
      <c r="E914" t="s">
        <v>2950</v>
      </c>
    </row>
    <row r="915" spans="1:5" hidden="1">
      <c r="A915" s="83" t="s">
        <v>3856</v>
      </c>
      <c r="B915" t="s">
        <v>3857</v>
      </c>
      <c r="C915" t="s">
        <v>1973</v>
      </c>
      <c r="D915" t="s">
        <v>3809</v>
      </c>
      <c r="E915" t="s">
        <v>1643</v>
      </c>
    </row>
    <row r="916" spans="1:5" hidden="1">
      <c r="A916" s="83" t="s">
        <v>3856</v>
      </c>
      <c r="B916" t="s">
        <v>3857</v>
      </c>
      <c r="C916" t="s">
        <v>1973</v>
      </c>
      <c r="D916" t="s">
        <v>3810</v>
      </c>
      <c r="E916" t="s">
        <v>2806</v>
      </c>
    </row>
    <row r="917" spans="1:5" hidden="1">
      <c r="A917" s="83" t="s">
        <v>3856</v>
      </c>
      <c r="B917" t="s">
        <v>3857</v>
      </c>
      <c r="C917" t="s">
        <v>1973</v>
      </c>
      <c r="D917" t="s">
        <v>3810</v>
      </c>
      <c r="E917" t="s">
        <v>2852</v>
      </c>
    </row>
    <row r="918" spans="1:5" hidden="1">
      <c r="A918" s="83" t="s">
        <v>3856</v>
      </c>
      <c r="B918" t="s">
        <v>3857</v>
      </c>
      <c r="C918" t="s">
        <v>1973</v>
      </c>
      <c r="D918" t="s">
        <v>3810</v>
      </c>
      <c r="E918" t="s">
        <v>2874</v>
      </c>
    </row>
    <row r="919" spans="1:5" hidden="1">
      <c r="A919" s="83" t="s">
        <v>3856</v>
      </c>
      <c r="B919" t="s">
        <v>3857</v>
      </c>
      <c r="C919" t="s">
        <v>1973</v>
      </c>
      <c r="D919" t="s">
        <v>3810</v>
      </c>
      <c r="E919" t="s">
        <v>2891</v>
      </c>
    </row>
    <row r="920" spans="1:5" hidden="1">
      <c r="A920" s="83" t="s">
        <v>3856</v>
      </c>
      <c r="B920" t="s">
        <v>3857</v>
      </c>
      <c r="C920" t="s">
        <v>1973</v>
      </c>
      <c r="D920" t="s">
        <v>3810</v>
      </c>
      <c r="E920" t="s">
        <v>1643</v>
      </c>
    </row>
    <row r="921" spans="1:5" hidden="1">
      <c r="A921" s="83" t="s">
        <v>3856</v>
      </c>
      <c r="B921" t="s">
        <v>3857</v>
      </c>
      <c r="C921" t="s">
        <v>1973</v>
      </c>
      <c r="D921" t="s">
        <v>3810</v>
      </c>
      <c r="E921" t="s">
        <v>2911</v>
      </c>
    </row>
    <row r="922" spans="1:5" hidden="1">
      <c r="A922" s="83" t="s">
        <v>3856</v>
      </c>
      <c r="B922" t="s">
        <v>3857</v>
      </c>
      <c r="C922" t="s">
        <v>1973</v>
      </c>
      <c r="D922" t="s">
        <v>3810</v>
      </c>
      <c r="E922" t="s">
        <v>2917</v>
      </c>
    </row>
    <row r="923" spans="1:5" hidden="1">
      <c r="A923" s="83" t="s">
        <v>3856</v>
      </c>
      <c r="B923" t="s">
        <v>3857</v>
      </c>
      <c r="C923" t="s">
        <v>1973</v>
      </c>
      <c r="D923" t="s">
        <v>3810</v>
      </c>
      <c r="E923" t="s">
        <v>2922</v>
      </c>
    </row>
    <row r="924" spans="1:5" hidden="1">
      <c r="A924" s="83" t="s">
        <v>3856</v>
      </c>
      <c r="B924" t="s">
        <v>3857</v>
      </c>
      <c r="C924" t="s">
        <v>1973</v>
      </c>
      <c r="D924" t="s">
        <v>3810</v>
      </c>
      <c r="E924" t="s">
        <v>2928</v>
      </c>
    </row>
    <row r="925" spans="1:5" hidden="1">
      <c r="A925" s="83" t="s">
        <v>3856</v>
      </c>
      <c r="B925" t="s">
        <v>3857</v>
      </c>
      <c r="C925" t="s">
        <v>1973</v>
      </c>
      <c r="D925" t="s">
        <v>3810</v>
      </c>
      <c r="E925" t="s">
        <v>2934</v>
      </c>
    </row>
    <row r="926" spans="1:5" hidden="1">
      <c r="A926" s="83" t="s">
        <v>3856</v>
      </c>
      <c r="B926" t="s">
        <v>3857</v>
      </c>
      <c r="C926" t="s">
        <v>1973</v>
      </c>
      <c r="D926" t="s">
        <v>3810</v>
      </c>
      <c r="E926" t="s">
        <v>2938</v>
      </c>
    </row>
    <row r="927" spans="1:5" hidden="1">
      <c r="A927" s="83" t="s">
        <v>3856</v>
      </c>
      <c r="B927" t="s">
        <v>3857</v>
      </c>
      <c r="C927" t="s">
        <v>1973</v>
      </c>
      <c r="D927" t="s">
        <v>3810</v>
      </c>
      <c r="E927" t="s">
        <v>2942</v>
      </c>
    </row>
    <row r="928" spans="1:5" hidden="1">
      <c r="A928" s="83" t="s">
        <v>3856</v>
      </c>
      <c r="B928" t="s">
        <v>3857</v>
      </c>
      <c r="C928" t="s">
        <v>1973</v>
      </c>
      <c r="D928" t="s">
        <v>3810</v>
      </c>
      <c r="E928" t="s">
        <v>2946</v>
      </c>
    </row>
    <row r="929" spans="1:5" hidden="1">
      <c r="A929" s="83" t="s">
        <v>3856</v>
      </c>
      <c r="B929" t="s">
        <v>3857</v>
      </c>
      <c r="C929" t="s">
        <v>1973</v>
      </c>
      <c r="D929" t="s">
        <v>3810</v>
      </c>
      <c r="E929" t="s">
        <v>2949</v>
      </c>
    </row>
    <row r="930" spans="1:5" hidden="1">
      <c r="A930" s="83" t="s">
        <v>3856</v>
      </c>
      <c r="B930" t="s">
        <v>3857</v>
      </c>
      <c r="C930" t="s">
        <v>1973</v>
      </c>
      <c r="D930" t="s">
        <v>3810</v>
      </c>
      <c r="E930" t="s">
        <v>2951</v>
      </c>
    </row>
    <row r="931" spans="1:5" hidden="1">
      <c r="A931" s="83" t="s">
        <v>3856</v>
      </c>
      <c r="B931" t="s">
        <v>3857</v>
      </c>
      <c r="C931" t="s">
        <v>1973</v>
      </c>
      <c r="D931" t="s">
        <v>3810</v>
      </c>
      <c r="E931" t="s">
        <v>2901</v>
      </c>
    </row>
    <row r="932" spans="1:5" hidden="1">
      <c r="A932" s="83" t="s">
        <v>3856</v>
      </c>
      <c r="B932" t="s">
        <v>3857</v>
      </c>
      <c r="C932" t="s">
        <v>1974</v>
      </c>
      <c r="D932" t="s">
        <v>2146</v>
      </c>
      <c r="E932" t="s">
        <v>2808</v>
      </c>
    </row>
    <row r="933" spans="1:5" hidden="1">
      <c r="A933" s="83" t="s">
        <v>3856</v>
      </c>
      <c r="B933" t="s">
        <v>3857</v>
      </c>
      <c r="C933" t="s">
        <v>1974</v>
      </c>
      <c r="D933" t="s">
        <v>2146</v>
      </c>
      <c r="E933" t="s">
        <v>2854</v>
      </c>
    </row>
    <row r="934" spans="1:5" hidden="1">
      <c r="A934" s="83" t="s">
        <v>3856</v>
      </c>
      <c r="B934" t="s">
        <v>3857</v>
      </c>
      <c r="C934" t="s">
        <v>1974</v>
      </c>
      <c r="D934" t="s">
        <v>2146</v>
      </c>
      <c r="E934" t="s">
        <v>2876</v>
      </c>
    </row>
    <row r="935" spans="1:5" hidden="1">
      <c r="A935" s="83" t="s">
        <v>3856</v>
      </c>
      <c r="B935" t="s">
        <v>3857</v>
      </c>
      <c r="C935" t="s">
        <v>1974</v>
      </c>
      <c r="D935" t="s">
        <v>2146</v>
      </c>
      <c r="E935" t="s">
        <v>2893</v>
      </c>
    </row>
    <row r="936" spans="1:5" hidden="1">
      <c r="A936" s="83" t="s">
        <v>3856</v>
      </c>
      <c r="B936" t="s">
        <v>3857</v>
      </c>
      <c r="C936" t="s">
        <v>1974</v>
      </c>
      <c r="D936" t="s">
        <v>2146</v>
      </c>
      <c r="E936" t="s">
        <v>2903</v>
      </c>
    </row>
    <row r="937" spans="1:5" hidden="1">
      <c r="A937" s="83" t="s">
        <v>3856</v>
      </c>
      <c r="B937" t="s">
        <v>3857</v>
      </c>
      <c r="C937" t="s">
        <v>1974</v>
      </c>
      <c r="D937" t="s">
        <v>2146</v>
      </c>
      <c r="E937" t="s">
        <v>2913</v>
      </c>
    </row>
    <row r="938" spans="1:5" hidden="1">
      <c r="A938" s="83" t="s">
        <v>3856</v>
      </c>
      <c r="B938" t="s">
        <v>3857</v>
      </c>
      <c r="C938" t="s">
        <v>1974</v>
      </c>
      <c r="D938" t="s">
        <v>3811</v>
      </c>
      <c r="E938" t="s">
        <v>2809</v>
      </c>
    </row>
    <row r="939" spans="1:5" hidden="1">
      <c r="A939" s="83" t="s">
        <v>3856</v>
      </c>
      <c r="B939" t="s">
        <v>3857</v>
      </c>
      <c r="C939" t="s">
        <v>1974</v>
      </c>
      <c r="D939" t="s">
        <v>3811</v>
      </c>
      <c r="E939" t="s">
        <v>2855</v>
      </c>
    </row>
    <row r="940" spans="1:5" hidden="1">
      <c r="A940" s="83" t="s">
        <v>3856</v>
      </c>
      <c r="B940" t="s">
        <v>3857</v>
      </c>
      <c r="C940" t="s">
        <v>1974</v>
      </c>
      <c r="D940" t="s">
        <v>3811</v>
      </c>
      <c r="E940" t="s">
        <v>1643</v>
      </c>
    </row>
    <row r="941" spans="1:5" hidden="1">
      <c r="A941" s="83" t="s">
        <v>3856</v>
      </c>
      <c r="B941" t="s">
        <v>3857</v>
      </c>
      <c r="C941" t="s">
        <v>1974</v>
      </c>
      <c r="D941" t="s">
        <v>3812</v>
      </c>
      <c r="E941" t="s">
        <v>2810</v>
      </c>
    </row>
    <row r="942" spans="1:5" hidden="1">
      <c r="A942" s="83" t="s">
        <v>3856</v>
      </c>
      <c r="B942" t="s">
        <v>3857</v>
      </c>
      <c r="C942" t="s">
        <v>1974</v>
      </c>
      <c r="D942" t="s">
        <v>3812</v>
      </c>
      <c r="E942" t="s">
        <v>1643</v>
      </c>
    </row>
    <row r="943" spans="1:5" hidden="1">
      <c r="A943" s="83" t="s">
        <v>3856</v>
      </c>
      <c r="B943" t="s">
        <v>3857</v>
      </c>
      <c r="C943" t="s">
        <v>1974</v>
      </c>
      <c r="D943" t="s">
        <v>3812</v>
      </c>
      <c r="E943" t="s">
        <v>2856</v>
      </c>
    </row>
    <row r="944" spans="1:5" hidden="1">
      <c r="A944" s="83" t="s">
        <v>3856</v>
      </c>
      <c r="B944" t="s">
        <v>3857</v>
      </c>
      <c r="C944" t="s">
        <v>1974</v>
      </c>
      <c r="D944" t="s">
        <v>3813</v>
      </c>
      <c r="E944" t="s">
        <v>2811</v>
      </c>
    </row>
    <row r="945" spans="1:5" hidden="1">
      <c r="A945" s="83" t="s">
        <v>3856</v>
      </c>
      <c r="B945" t="s">
        <v>3857</v>
      </c>
      <c r="C945" t="s">
        <v>1974</v>
      </c>
      <c r="D945" t="s">
        <v>3813</v>
      </c>
      <c r="E945" t="s">
        <v>2857</v>
      </c>
    </row>
    <row r="946" spans="1:5" hidden="1">
      <c r="A946" s="83" t="s">
        <v>3856</v>
      </c>
      <c r="B946" t="s">
        <v>3857</v>
      </c>
      <c r="C946" t="s">
        <v>1974</v>
      </c>
      <c r="D946" t="s">
        <v>3813</v>
      </c>
      <c r="E946" t="s">
        <v>1643</v>
      </c>
    </row>
    <row r="947" spans="1:5" hidden="1">
      <c r="A947" s="83" t="s">
        <v>3856</v>
      </c>
      <c r="B947" t="s">
        <v>3857</v>
      </c>
      <c r="C947" t="s">
        <v>1974</v>
      </c>
      <c r="D947" t="s">
        <v>3813</v>
      </c>
      <c r="E947" t="s">
        <v>2877</v>
      </c>
    </row>
    <row r="948" spans="1:5" hidden="1">
      <c r="A948" s="83" t="s">
        <v>3856</v>
      </c>
      <c r="B948" t="s">
        <v>3857</v>
      </c>
      <c r="C948" t="s">
        <v>1974</v>
      </c>
      <c r="D948" t="s">
        <v>3814</v>
      </c>
      <c r="E948" t="s">
        <v>2813</v>
      </c>
    </row>
    <row r="949" spans="1:5" hidden="1">
      <c r="A949" s="83" t="s">
        <v>3856</v>
      </c>
      <c r="B949" t="s">
        <v>3857</v>
      </c>
      <c r="C949" t="s">
        <v>1974</v>
      </c>
      <c r="D949" t="s">
        <v>3814</v>
      </c>
      <c r="E949" t="s">
        <v>2858</v>
      </c>
    </row>
    <row r="950" spans="1:5" hidden="1">
      <c r="A950" s="83" t="s">
        <v>3856</v>
      </c>
      <c r="B950" t="s">
        <v>3857</v>
      </c>
      <c r="C950" t="s">
        <v>1974</v>
      </c>
      <c r="D950" t="s">
        <v>3814</v>
      </c>
      <c r="E950" t="s">
        <v>2878</v>
      </c>
    </row>
    <row r="951" spans="1:5" hidden="1">
      <c r="A951" s="83" t="s">
        <v>3856</v>
      </c>
      <c r="B951" t="s">
        <v>3857</v>
      </c>
      <c r="C951" t="s">
        <v>1974</v>
      </c>
      <c r="D951" t="s">
        <v>3814</v>
      </c>
      <c r="E951" t="s">
        <v>1643</v>
      </c>
    </row>
    <row r="952" spans="1:5" hidden="1">
      <c r="A952" s="83" t="s">
        <v>3856</v>
      </c>
      <c r="B952" t="s">
        <v>3857</v>
      </c>
      <c r="C952" t="s">
        <v>1974</v>
      </c>
      <c r="D952" t="s">
        <v>3814</v>
      </c>
      <c r="E952" t="s">
        <v>2894</v>
      </c>
    </row>
    <row r="953" spans="1:5" hidden="1">
      <c r="A953" s="83" t="s">
        <v>3856</v>
      </c>
      <c r="B953" t="s">
        <v>3857</v>
      </c>
      <c r="C953" t="s">
        <v>1974</v>
      </c>
      <c r="D953" t="s">
        <v>3814</v>
      </c>
      <c r="E953" t="s">
        <v>2904</v>
      </c>
    </row>
    <row r="954" spans="1:5" hidden="1">
      <c r="A954" s="83" t="s">
        <v>3856</v>
      </c>
      <c r="B954" t="s">
        <v>3857</v>
      </c>
      <c r="C954" t="s">
        <v>1974</v>
      </c>
      <c r="D954" t="s">
        <v>3815</v>
      </c>
      <c r="E954" t="s">
        <v>2814</v>
      </c>
    </row>
    <row r="955" spans="1:5" hidden="1">
      <c r="A955" s="83" t="s">
        <v>3856</v>
      </c>
      <c r="B955" t="s">
        <v>3857</v>
      </c>
      <c r="C955" t="s">
        <v>1974</v>
      </c>
      <c r="D955" t="s">
        <v>3815</v>
      </c>
      <c r="E955" t="s">
        <v>2859</v>
      </c>
    </row>
    <row r="956" spans="1:5" hidden="1">
      <c r="A956" s="83" t="s">
        <v>3856</v>
      </c>
      <c r="B956" t="s">
        <v>3857</v>
      </c>
      <c r="C956" t="s">
        <v>1974</v>
      </c>
      <c r="D956" t="s">
        <v>3815</v>
      </c>
      <c r="E956" t="s">
        <v>1643</v>
      </c>
    </row>
    <row r="957" spans="1:5" hidden="1">
      <c r="A957" s="83" t="s">
        <v>3856</v>
      </c>
      <c r="B957" t="s">
        <v>3857</v>
      </c>
      <c r="C957" t="s">
        <v>1974</v>
      </c>
      <c r="D957" t="s">
        <v>3815</v>
      </c>
      <c r="E957" t="s">
        <v>2879</v>
      </c>
    </row>
    <row r="958" spans="1:5" hidden="1">
      <c r="A958" s="83" t="s">
        <v>3856</v>
      </c>
      <c r="B958" t="s">
        <v>3857</v>
      </c>
      <c r="C958" t="s">
        <v>1974</v>
      </c>
      <c r="D958" t="s">
        <v>3816</v>
      </c>
      <c r="E958" t="s">
        <v>2815</v>
      </c>
    </row>
    <row r="959" spans="1:5" hidden="1">
      <c r="A959" s="83" t="s">
        <v>3856</v>
      </c>
      <c r="B959" t="s">
        <v>3857</v>
      </c>
      <c r="C959" t="s">
        <v>1974</v>
      </c>
      <c r="D959" t="s">
        <v>3816</v>
      </c>
      <c r="E959" t="s">
        <v>1643</v>
      </c>
    </row>
    <row r="960" spans="1:5" hidden="1">
      <c r="A960" s="83" t="s">
        <v>3856</v>
      </c>
      <c r="B960" t="s">
        <v>3857</v>
      </c>
      <c r="C960" t="s">
        <v>1974</v>
      </c>
      <c r="D960" t="s">
        <v>2156</v>
      </c>
      <c r="E960" t="s">
        <v>2816</v>
      </c>
    </row>
    <row r="961" spans="1:5" hidden="1">
      <c r="A961" s="83" t="s">
        <v>3856</v>
      </c>
      <c r="B961" t="s">
        <v>3857</v>
      </c>
      <c r="C961" t="s">
        <v>1974</v>
      </c>
      <c r="D961" t="s">
        <v>1973</v>
      </c>
      <c r="E961" t="s">
        <v>1643</v>
      </c>
    </row>
    <row r="962" spans="1:5" hidden="1">
      <c r="A962" s="83" t="s">
        <v>3856</v>
      </c>
      <c r="B962" t="s">
        <v>3857</v>
      </c>
      <c r="C962" t="s">
        <v>1974</v>
      </c>
      <c r="D962" t="s">
        <v>1973</v>
      </c>
      <c r="E962" t="s">
        <v>2817</v>
      </c>
    </row>
    <row r="963" spans="1:5" hidden="1">
      <c r="A963" s="83" t="s">
        <v>3856</v>
      </c>
      <c r="B963" t="s">
        <v>3857</v>
      </c>
      <c r="C963" t="s">
        <v>1974</v>
      </c>
      <c r="D963" t="s">
        <v>1973</v>
      </c>
      <c r="E963" t="s">
        <v>2860</v>
      </c>
    </row>
    <row r="964" spans="1:5" hidden="1">
      <c r="A964" s="83" t="s">
        <v>3856</v>
      </c>
      <c r="B964" t="s">
        <v>3857</v>
      </c>
      <c r="C964" t="s">
        <v>1974</v>
      </c>
      <c r="D964" t="s">
        <v>1973</v>
      </c>
      <c r="E964" t="s">
        <v>2880</v>
      </c>
    </row>
    <row r="965" spans="1:5" hidden="1">
      <c r="A965" s="83" t="s">
        <v>3856</v>
      </c>
      <c r="B965" t="s">
        <v>3857</v>
      </c>
      <c r="C965" t="s">
        <v>1974</v>
      </c>
      <c r="D965" t="s">
        <v>3817</v>
      </c>
      <c r="E965" t="s">
        <v>1643</v>
      </c>
    </row>
    <row r="966" spans="1:5" hidden="1">
      <c r="A966" s="83" t="s">
        <v>3856</v>
      </c>
      <c r="B966" t="s">
        <v>3857</v>
      </c>
      <c r="C966" t="s">
        <v>1974</v>
      </c>
      <c r="D966" t="s">
        <v>3817</v>
      </c>
      <c r="E966" t="s">
        <v>2818</v>
      </c>
    </row>
    <row r="967" spans="1:5" hidden="1">
      <c r="A967" s="83" t="s">
        <v>3856</v>
      </c>
      <c r="B967" t="s">
        <v>3857</v>
      </c>
      <c r="C967" t="s">
        <v>1974</v>
      </c>
      <c r="D967" t="s">
        <v>3818</v>
      </c>
      <c r="E967" t="s">
        <v>1643</v>
      </c>
    </row>
    <row r="968" spans="1:5" hidden="1">
      <c r="A968" s="83" t="s">
        <v>3856</v>
      </c>
      <c r="B968" t="s">
        <v>3857</v>
      </c>
      <c r="C968" t="s">
        <v>1974</v>
      </c>
      <c r="D968" t="s">
        <v>3818</v>
      </c>
      <c r="E968" t="s">
        <v>2819</v>
      </c>
    </row>
    <row r="969" spans="1:5" hidden="1">
      <c r="A969" s="83" t="s">
        <v>3856</v>
      </c>
      <c r="B969" t="s">
        <v>3857</v>
      </c>
      <c r="C969" t="s">
        <v>1974</v>
      </c>
      <c r="D969" t="s">
        <v>2161</v>
      </c>
      <c r="E969" t="s">
        <v>2820</v>
      </c>
    </row>
    <row r="970" spans="1:5" hidden="1">
      <c r="A970" s="83" t="s">
        <v>3856</v>
      </c>
      <c r="B970" t="s">
        <v>3857</v>
      </c>
      <c r="C970" t="s">
        <v>1974</v>
      </c>
      <c r="D970" t="s">
        <v>2161</v>
      </c>
      <c r="E970" t="s">
        <v>1643</v>
      </c>
    </row>
    <row r="971" spans="1:5" hidden="1">
      <c r="A971" s="83" t="s">
        <v>3856</v>
      </c>
      <c r="B971" t="s">
        <v>3857</v>
      </c>
      <c r="C971" t="s">
        <v>1974</v>
      </c>
      <c r="D971" t="s">
        <v>3819</v>
      </c>
      <c r="E971" t="s">
        <v>1643</v>
      </c>
    </row>
    <row r="972" spans="1:5" hidden="1">
      <c r="A972" s="83" t="s">
        <v>3856</v>
      </c>
      <c r="B972" t="s">
        <v>3857</v>
      </c>
      <c r="C972" t="s">
        <v>1974</v>
      </c>
      <c r="D972" t="s">
        <v>3819</v>
      </c>
      <c r="E972" t="s">
        <v>3819</v>
      </c>
    </row>
    <row r="973" spans="1:5" hidden="1">
      <c r="A973" s="83" t="s">
        <v>3856</v>
      </c>
      <c r="B973" t="s">
        <v>3857</v>
      </c>
      <c r="C973" t="s">
        <v>1974</v>
      </c>
      <c r="D973" t="s">
        <v>3820</v>
      </c>
      <c r="E973" t="s">
        <v>1643</v>
      </c>
    </row>
    <row r="974" spans="1:5" hidden="1">
      <c r="A974" s="83" t="s">
        <v>3856</v>
      </c>
      <c r="B974" t="s">
        <v>3857</v>
      </c>
      <c r="C974" t="s">
        <v>1974</v>
      </c>
      <c r="D974" t="s">
        <v>3820</v>
      </c>
      <c r="E974" t="s">
        <v>2822</v>
      </c>
    </row>
    <row r="975" spans="1:5" hidden="1">
      <c r="A975" s="83" t="s">
        <v>3856</v>
      </c>
      <c r="B975" t="s">
        <v>3857</v>
      </c>
      <c r="C975" t="s">
        <v>1974</v>
      </c>
      <c r="D975" t="s">
        <v>3820</v>
      </c>
      <c r="E975" t="s">
        <v>2861</v>
      </c>
    </row>
    <row r="976" spans="1:5" hidden="1">
      <c r="A976" s="83" t="s">
        <v>3856</v>
      </c>
      <c r="B976" t="s">
        <v>3857</v>
      </c>
      <c r="C976" t="s">
        <v>1974</v>
      </c>
      <c r="D976" t="s">
        <v>3820</v>
      </c>
      <c r="E976" t="s">
        <v>2818</v>
      </c>
    </row>
    <row r="977" spans="1:5" hidden="1">
      <c r="A977" s="83" t="s">
        <v>3856</v>
      </c>
      <c r="B977" t="s">
        <v>3857</v>
      </c>
      <c r="C977" t="s">
        <v>1974</v>
      </c>
      <c r="D977" t="s">
        <v>3821</v>
      </c>
      <c r="E977" t="s">
        <v>1643</v>
      </c>
    </row>
    <row r="978" spans="1:5" hidden="1">
      <c r="A978" s="83" t="s">
        <v>3856</v>
      </c>
      <c r="B978" t="s">
        <v>3857</v>
      </c>
      <c r="C978" t="s">
        <v>1974</v>
      </c>
      <c r="D978" t="s">
        <v>3821</v>
      </c>
      <c r="E978" t="s">
        <v>2823</v>
      </c>
    </row>
    <row r="979" spans="1:5" hidden="1">
      <c r="A979" s="83" t="s">
        <v>3856</v>
      </c>
      <c r="B979" t="s">
        <v>3857</v>
      </c>
      <c r="C979" t="s">
        <v>1974</v>
      </c>
      <c r="D979" t="s">
        <v>3822</v>
      </c>
      <c r="E979" t="s">
        <v>1643</v>
      </c>
    </row>
    <row r="980" spans="1:5" hidden="1">
      <c r="A980" s="83" t="s">
        <v>3856</v>
      </c>
      <c r="B980" t="s">
        <v>3857</v>
      </c>
      <c r="C980" t="s">
        <v>1974</v>
      </c>
      <c r="D980" t="s">
        <v>3822</v>
      </c>
      <c r="E980" t="s">
        <v>2824</v>
      </c>
    </row>
    <row r="981" spans="1:5" hidden="1">
      <c r="A981" s="83" t="s">
        <v>3856</v>
      </c>
      <c r="B981" t="s">
        <v>3857</v>
      </c>
      <c r="C981" t="s">
        <v>1974</v>
      </c>
      <c r="D981" t="s">
        <v>3823</v>
      </c>
      <c r="E981" t="s">
        <v>2825</v>
      </c>
    </row>
    <row r="982" spans="1:5" hidden="1">
      <c r="A982" s="83" t="s">
        <v>3856</v>
      </c>
      <c r="B982" t="s">
        <v>3857</v>
      </c>
      <c r="C982" t="s">
        <v>1974</v>
      </c>
      <c r="D982" t="s">
        <v>2166</v>
      </c>
      <c r="E982" t="s">
        <v>1643</v>
      </c>
    </row>
    <row r="983" spans="1:5" hidden="1">
      <c r="A983" s="83" t="s">
        <v>3856</v>
      </c>
      <c r="B983" t="s">
        <v>3857</v>
      </c>
      <c r="C983" t="s">
        <v>1974</v>
      </c>
      <c r="D983" t="s">
        <v>2166</v>
      </c>
      <c r="E983" t="s">
        <v>2826</v>
      </c>
    </row>
    <row r="984" spans="1:5" hidden="1">
      <c r="A984" s="83" t="s">
        <v>3856</v>
      </c>
      <c r="B984" t="s">
        <v>3857</v>
      </c>
      <c r="C984" t="s">
        <v>1975</v>
      </c>
      <c r="D984" t="s">
        <v>3841</v>
      </c>
      <c r="E984" t="s">
        <v>3842</v>
      </c>
    </row>
    <row r="985" spans="1:5" hidden="1">
      <c r="A985" s="83" t="s">
        <v>3856</v>
      </c>
      <c r="B985" t="s">
        <v>3857</v>
      </c>
      <c r="C985" t="s">
        <v>1975</v>
      </c>
      <c r="D985" t="s">
        <v>3841</v>
      </c>
      <c r="E985" t="s">
        <v>2885</v>
      </c>
    </row>
    <row r="986" spans="1:5" hidden="1">
      <c r="A986" s="83" t="s">
        <v>3856</v>
      </c>
      <c r="B986" t="s">
        <v>3857</v>
      </c>
      <c r="C986" t="s">
        <v>1975</v>
      </c>
      <c r="D986" t="s">
        <v>3841</v>
      </c>
      <c r="E986" t="s">
        <v>2896</v>
      </c>
    </row>
    <row r="987" spans="1:5" hidden="1">
      <c r="A987" s="83" t="s">
        <v>3856</v>
      </c>
      <c r="B987" t="s">
        <v>3857</v>
      </c>
      <c r="C987" t="s">
        <v>1975</v>
      </c>
      <c r="D987" t="s">
        <v>3843</v>
      </c>
      <c r="E987" t="s">
        <v>2831</v>
      </c>
    </row>
    <row r="988" spans="1:5" hidden="1">
      <c r="A988" s="83" t="s">
        <v>3856</v>
      </c>
      <c r="B988" t="s">
        <v>3857</v>
      </c>
      <c r="C988" t="s">
        <v>1975</v>
      </c>
      <c r="D988" t="s">
        <v>3843</v>
      </c>
      <c r="E988" t="s">
        <v>2864</v>
      </c>
    </row>
    <row r="989" spans="1:5" hidden="1">
      <c r="A989" s="83" t="s">
        <v>3856</v>
      </c>
      <c r="B989" t="s">
        <v>3857</v>
      </c>
      <c r="C989" t="s">
        <v>1975</v>
      </c>
      <c r="D989" t="s">
        <v>3843</v>
      </c>
      <c r="E989" t="s">
        <v>1643</v>
      </c>
    </row>
    <row r="990" spans="1:5" hidden="1">
      <c r="A990" s="83" t="s">
        <v>3856</v>
      </c>
      <c r="B990" t="s">
        <v>3857</v>
      </c>
      <c r="C990" t="s">
        <v>1975</v>
      </c>
      <c r="D990" t="s">
        <v>3843</v>
      </c>
      <c r="E990" t="s">
        <v>2884</v>
      </c>
    </row>
    <row r="991" spans="1:5" hidden="1">
      <c r="A991" s="83" t="s">
        <v>3856</v>
      </c>
      <c r="B991" t="s">
        <v>3857</v>
      </c>
      <c r="C991" t="s">
        <v>1975</v>
      </c>
      <c r="D991" t="s">
        <v>3843</v>
      </c>
      <c r="E991" t="s">
        <v>2166</v>
      </c>
    </row>
    <row r="992" spans="1:5" hidden="1">
      <c r="A992" s="83" t="s">
        <v>3856</v>
      </c>
      <c r="B992" t="s">
        <v>3857</v>
      </c>
      <c r="C992" t="s">
        <v>1975</v>
      </c>
      <c r="D992" t="s">
        <v>3843</v>
      </c>
      <c r="E992" t="s">
        <v>3844</v>
      </c>
    </row>
    <row r="993" spans="1:5" hidden="1">
      <c r="A993" s="83" t="s">
        <v>3856</v>
      </c>
      <c r="B993" t="s">
        <v>3857</v>
      </c>
      <c r="C993" t="s">
        <v>1975</v>
      </c>
      <c r="D993" t="s">
        <v>3845</v>
      </c>
      <c r="E993" t="s">
        <v>3846</v>
      </c>
    </row>
    <row r="994" spans="1:5" hidden="1">
      <c r="A994" s="83" t="s">
        <v>3856</v>
      </c>
      <c r="B994" t="s">
        <v>3857</v>
      </c>
      <c r="C994" t="s">
        <v>3827</v>
      </c>
      <c r="D994" t="s">
        <v>3858</v>
      </c>
      <c r="E994" t="s">
        <v>2837</v>
      </c>
    </row>
    <row r="995" spans="1:5" hidden="1">
      <c r="A995" s="83" t="s">
        <v>3856</v>
      </c>
      <c r="B995" t="s">
        <v>3857</v>
      </c>
      <c r="C995" t="s">
        <v>3827</v>
      </c>
      <c r="D995" t="s">
        <v>3858</v>
      </c>
      <c r="E995" t="s">
        <v>2838</v>
      </c>
    </row>
    <row r="996" spans="1:5" hidden="1">
      <c r="A996" s="83" t="s">
        <v>3856</v>
      </c>
      <c r="B996" t="s">
        <v>3857</v>
      </c>
      <c r="C996" t="s">
        <v>3827</v>
      </c>
      <c r="D996" t="s">
        <v>3858</v>
      </c>
      <c r="E996" t="s">
        <v>2870</v>
      </c>
    </row>
    <row r="997" spans="1:5" hidden="1">
      <c r="A997" s="83" t="s">
        <v>3856</v>
      </c>
      <c r="B997" t="s">
        <v>3857</v>
      </c>
      <c r="C997" t="s">
        <v>3827</v>
      </c>
      <c r="D997" t="s">
        <v>3858</v>
      </c>
      <c r="E997" t="s">
        <v>2888</v>
      </c>
    </row>
    <row r="998" spans="1:5" hidden="1">
      <c r="A998" s="83" t="s">
        <v>3856</v>
      </c>
      <c r="B998" t="s">
        <v>3857</v>
      </c>
      <c r="C998" t="s">
        <v>3827</v>
      </c>
      <c r="D998" t="s">
        <v>3858</v>
      </c>
      <c r="E998" t="s">
        <v>2899</v>
      </c>
    </row>
    <row r="999" spans="1:5" hidden="1">
      <c r="A999" s="83" t="s">
        <v>3856</v>
      </c>
      <c r="B999" t="s">
        <v>3857</v>
      </c>
      <c r="C999" t="s">
        <v>3827</v>
      </c>
      <c r="D999" t="s">
        <v>3858</v>
      </c>
      <c r="E999" t="s">
        <v>2909</v>
      </c>
    </row>
    <row r="1000" spans="1:5" hidden="1">
      <c r="A1000" s="83" t="s">
        <v>3856</v>
      </c>
      <c r="B1000" t="s">
        <v>3857</v>
      </c>
      <c r="C1000" t="s">
        <v>3827</v>
      </c>
      <c r="D1000" t="s">
        <v>3858</v>
      </c>
      <c r="E1000" t="s">
        <v>2916</v>
      </c>
    </row>
    <row r="1001" spans="1:5" hidden="1">
      <c r="A1001" s="83" t="s">
        <v>3856</v>
      </c>
      <c r="B1001" t="s">
        <v>3857</v>
      </c>
      <c r="C1001" t="s">
        <v>3827</v>
      </c>
      <c r="D1001" t="s">
        <v>3858</v>
      </c>
      <c r="E1001" t="s">
        <v>2925</v>
      </c>
    </row>
    <row r="1002" spans="1:5" hidden="1">
      <c r="A1002" s="83" t="s">
        <v>3856</v>
      </c>
      <c r="B1002" t="s">
        <v>3857</v>
      </c>
      <c r="C1002" t="s">
        <v>3827</v>
      </c>
      <c r="D1002" t="s">
        <v>3858</v>
      </c>
      <c r="E1002" t="s">
        <v>2930</v>
      </c>
    </row>
    <row r="1003" spans="1:5" hidden="1">
      <c r="A1003" s="83" t="s">
        <v>3856</v>
      </c>
      <c r="B1003" t="s">
        <v>3857</v>
      </c>
      <c r="C1003" t="s">
        <v>3827</v>
      </c>
      <c r="D1003" t="s">
        <v>3858</v>
      </c>
      <c r="E1003" t="s">
        <v>2921</v>
      </c>
    </row>
    <row r="1004" spans="1:5" hidden="1">
      <c r="A1004" s="83" t="s">
        <v>3856</v>
      </c>
      <c r="B1004" t="s">
        <v>3857</v>
      </c>
      <c r="C1004" t="s">
        <v>3827</v>
      </c>
      <c r="D1004" t="s">
        <v>3858</v>
      </c>
      <c r="E1004" t="s">
        <v>2927</v>
      </c>
    </row>
    <row r="1005" spans="1:5" hidden="1">
      <c r="A1005" s="83" t="s">
        <v>3856</v>
      </c>
      <c r="B1005" t="s">
        <v>3857</v>
      </c>
      <c r="C1005" t="s">
        <v>3827</v>
      </c>
      <c r="D1005" t="s">
        <v>3858</v>
      </c>
      <c r="E1005" t="s">
        <v>2933</v>
      </c>
    </row>
    <row r="1006" spans="1:5" hidden="1">
      <c r="A1006" s="83" t="s">
        <v>3856</v>
      </c>
      <c r="B1006" t="s">
        <v>3857</v>
      </c>
      <c r="C1006" t="s">
        <v>3827</v>
      </c>
      <c r="D1006" t="s">
        <v>3858</v>
      </c>
      <c r="E1006" t="s">
        <v>2937</v>
      </c>
    </row>
    <row r="1007" spans="1:5" hidden="1">
      <c r="A1007" s="83" t="s">
        <v>3856</v>
      </c>
      <c r="B1007" t="s">
        <v>3857</v>
      </c>
      <c r="C1007" t="s">
        <v>3827</v>
      </c>
      <c r="D1007" t="s">
        <v>3828</v>
      </c>
      <c r="E1007" t="s">
        <v>2836</v>
      </c>
    </row>
    <row r="1008" spans="1:5" hidden="1">
      <c r="A1008" s="83" t="s">
        <v>3856</v>
      </c>
      <c r="B1008" t="s">
        <v>3857</v>
      </c>
      <c r="C1008" t="s">
        <v>3827</v>
      </c>
      <c r="D1008" t="s">
        <v>3828</v>
      </c>
      <c r="E1008" t="s">
        <v>2869</v>
      </c>
    </row>
    <row r="1009" spans="1:5" hidden="1">
      <c r="A1009" s="83" t="s">
        <v>3856</v>
      </c>
      <c r="B1009" t="s">
        <v>3857</v>
      </c>
      <c r="C1009" t="s">
        <v>3827</v>
      </c>
      <c r="D1009" t="s">
        <v>3828</v>
      </c>
      <c r="E1009" t="s">
        <v>2887</v>
      </c>
    </row>
    <row r="1010" spans="1:5" hidden="1">
      <c r="A1010" s="83" t="s">
        <v>3856</v>
      </c>
      <c r="B1010" t="s">
        <v>3857</v>
      </c>
      <c r="C1010" t="s">
        <v>3827</v>
      </c>
      <c r="D1010" t="s">
        <v>3828</v>
      </c>
      <c r="E1010" t="s">
        <v>2898</v>
      </c>
    </row>
    <row r="1011" spans="1:5" hidden="1">
      <c r="A1011" s="83" t="s">
        <v>3856</v>
      </c>
      <c r="B1011" t="s">
        <v>3857</v>
      </c>
      <c r="C1011" t="s">
        <v>3827</v>
      </c>
      <c r="D1011" t="s">
        <v>3828</v>
      </c>
      <c r="E1011" t="s">
        <v>2908</v>
      </c>
    </row>
    <row r="1012" spans="1:5" hidden="1">
      <c r="A1012" s="83" t="s">
        <v>3856</v>
      </c>
      <c r="B1012" t="s">
        <v>3857</v>
      </c>
      <c r="C1012" t="s">
        <v>3827</v>
      </c>
      <c r="D1012" t="s">
        <v>3828</v>
      </c>
      <c r="E1012" t="s">
        <v>2915</v>
      </c>
    </row>
    <row r="1013" spans="1:5" hidden="1">
      <c r="A1013" s="83" t="s">
        <v>3856</v>
      </c>
      <c r="B1013" t="s">
        <v>3857</v>
      </c>
      <c r="C1013" t="s">
        <v>3827</v>
      </c>
      <c r="D1013" t="s">
        <v>3828</v>
      </c>
      <c r="E1013" t="s">
        <v>2920</v>
      </c>
    </row>
    <row r="1014" spans="1:5" hidden="1">
      <c r="A1014" s="83" t="s">
        <v>3856</v>
      </c>
      <c r="B1014" t="s">
        <v>3857</v>
      </c>
      <c r="C1014" t="s">
        <v>3827</v>
      </c>
      <c r="D1014" t="s">
        <v>3828</v>
      </c>
      <c r="E1014" t="s">
        <v>1643</v>
      </c>
    </row>
    <row r="1015" spans="1:5" hidden="1">
      <c r="A1015" s="83" t="s">
        <v>3856</v>
      </c>
      <c r="B1015" t="s">
        <v>3857</v>
      </c>
      <c r="C1015" t="s">
        <v>3827</v>
      </c>
      <c r="D1015" t="s">
        <v>3828</v>
      </c>
      <c r="E1015" t="s">
        <v>2926</v>
      </c>
    </row>
    <row r="1016" spans="1:5" hidden="1">
      <c r="A1016" s="83" t="s">
        <v>3856</v>
      </c>
      <c r="B1016" t="s">
        <v>3857</v>
      </c>
      <c r="C1016" t="s">
        <v>3827</v>
      </c>
      <c r="D1016" t="s">
        <v>3828</v>
      </c>
      <c r="E1016" t="s">
        <v>2931</v>
      </c>
    </row>
    <row r="1017" spans="1:5" hidden="1">
      <c r="A1017" s="83" t="s">
        <v>3856</v>
      </c>
      <c r="B1017" t="s">
        <v>3857</v>
      </c>
      <c r="C1017" t="s">
        <v>3827</v>
      </c>
      <c r="D1017" t="s">
        <v>3828</v>
      </c>
      <c r="E1017" t="s">
        <v>2936</v>
      </c>
    </row>
    <row r="1018" spans="1:5" hidden="1">
      <c r="A1018" s="83" t="s">
        <v>3856</v>
      </c>
      <c r="B1018" t="s">
        <v>3857</v>
      </c>
      <c r="C1018" t="s">
        <v>3827</v>
      </c>
      <c r="D1018" t="s">
        <v>3828</v>
      </c>
      <c r="E1018" t="s">
        <v>2941</v>
      </c>
    </row>
    <row r="1019" spans="1:5" hidden="1">
      <c r="A1019" s="83" t="s">
        <v>3856</v>
      </c>
      <c r="B1019" t="s">
        <v>3857</v>
      </c>
      <c r="C1019" t="s">
        <v>3827</v>
      </c>
      <c r="D1019" t="s">
        <v>3828</v>
      </c>
      <c r="E1019" t="s">
        <v>2945</v>
      </c>
    </row>
    <row r="1020" spans="1:5" hidden="1">
      <c r="A1020" s="83" t="s">
        <v>3856</v>
      </c>
      <c r="B1020" t="s">
        <v>3857</v>
      </c>
      <c r="C1020" t="s">
        <v>3827</v>
      </c>
      <c r="D1020" t="s">
        <v>3828</v>
      </c>
      <c r="E1020" t="s">
        <v>2948</v>
      </c>
    </row>
    <row r="1021" spans="1:5" hidden="1">
      <c r="A1021" s="83" t="s">
        <v>3856</v>
      </c>
      <c r="B1021" t="s">
        <v>3857</v>
      </c>
      <c r="C1021" t="s">
        <v>3827</v>
      </c>
      <c r="D1021" t="s">
        <v>3828</v>
      </c>
      <c r="E1021" t="s">
        <v>2950</v>
      </c>
    </row>
    <row r="1022" spans="1:5" hidden="1">
      <c r="A1022" s="83" t="s">
        <v>3068</v>
      </c>
      <c r="B1022" t="s">
        <v>3859</v>
      </c>
      <c r="C1022" t="s">
        <v>1973</v>
      </c>
      <c r="D1022" t="s">
        <v>2066</v>
      </c>
      <c r="E1022" t="s">
        <v>1643</v>
      </c>
    </row>
    <row r="1023" spans="1:5" hidden="1">
      <c r="A1023" s="83" t="s">
        <v>3068</v>
      </c>
      <c r="B1023" t="s">
        <v>3859</v>
      </c>
      <c r="C1023" t="s">
        <v>1973</v>
      </c>
      <c r="D1023" t="s">
        <v>3809</v>
      </c>
      <c r="E1023" t="s">
        <v>1643</v>
      </c>
    </row>
    <row r="1024" spans="1:5" hidden="1">
      <c r="A1024" s="83" t="s">
        <v>3068</v>
      </c>
      <c r="B1024" t="s">
        <v>3859</v>
      </c>
      <c r="C1024" t="s">
        <v>1973</v>
      </c>
      <c r="D1024" t="s">
        <v>3810</v>
      </c>
      <c r="E1024" t="s">
        <v>1643</v>
      </c>
    </row>
    <row r="1025" spans="1:5" hidden="1">
      <c r="A1025" s="83" t="s">
        <v>3068</v>
      </c>
      <c r="B1025" t="s">
        <v>3859</v>
      </c>
      <c r="C1025" t="s">
        <v>1974</v>
      </c>
      <c r="D1025" t="s">
        <v>2146</v>
      </c>
      <c r="E1025" t="s">
        <v>2808</v>
      </c>
    </row>
    <row r="1026" spans="1:5" hidden="1">
      <c r="A1026" s="83" t="s">
        <v>3068</v>
      </c>
      <c r="B1026" t="s">
        <v>3859</v>
      </c>
      <c r="C1026" t="s">
        <v>1974</v>
      </c>
      <c r="D1026" t="s">
        <v>2146</v>
      </c>
      <c r="E1026" t="s">
        <v>2854</v>
      </c>
    </row>
    <row r="1027" spans="1:5" hidden="1">
      <c r="A1027" s="83" t="s">
        <v>3068</v>
      </c>
      <c r="B1027" t="s">
        <v>3859</v>
      </c>
      <c r="C1027" t="s">
        <v>1974</v>
      </c>
      <c r="D1027" t="s">
        <v>2146</v>
      </c>
      <c r="E1027" t="s">
        <v>2876</v>
      </c>
    </row>
    <row r="1028" spans="1:5" hidden="1">
      <c r="A1028" s="83" t="s">
        <v>3068</v>
      </c>
      <c r="B1028" t="s">
        <v>3859</v>
      </c>
      <c r="C1028" t="s">
        <v>1974</v>
      </c>
      <c r="D1028" t="s">
        <v>2146</v>
      </c>
      <c r="E1028" t="s">
        <v>2893</v>
      </c>
    </row>
    <row r="1029" spans="1:5" hidden="1">
      <c r="A1029" s="83" t="s">
        <v>3068</v>
      </c>
      <c r="B1029" t="s">
        <v>3859</v>
      </c>
      <c r="C1029" t="s">
        <v>1974</v>
      </c>
      <c r="D1029" t="s">
        <v>2146</v>
      </c>
      <c r="E1029" t="s">
        <v>2903</v>
      </c>
    </row>
    <row r="1030" spans="1:5" hidden="1">
      <c r="A1030" s="83" t="s">
        <v>3068</v>
      </c>
      <c r="B1030" t="s">
        <v>3859</v>
      </c>
      <c r="C1030" t="s">
        <v>1974</v>
      </c>
      <c r="D1030" t="s">
        <v>2146</v>
      </c>
      <c r="E1030" t="s">
        <v>2913</v>
      </c>
    </row>
    <row r="1031" spans="1:5" hidden="1">
      <c r="A1031" s="83" t="s">
        <v>3068</v>
      </c>
      <c r="B1031" t="s">
        <v>3859</v>
      </c>
      <c r="C1031" t="s">
        <v>1974</v>
      </c>
      <c r="D1031" t="s">
        <v>3811</v>
      </c>
      <c r="E1031" t="s">
        <v>2809</v>
      </c>
    </row>
    <row r="1032" spans="1:5" hidden="1">
      <c r="A1032" s="83" t="s">
        <v>3068</v>
      </c>
      <c r="B1032" t="s">
        <v>3859</v>
      </c>
      <c r="C1032" t="s">
        <v>1974</v>
      </c>
      <c r="D1032" t="s">
        <v>3811</v>
      </c>
      <c r="E1032" t="s">
        <v>2855</v>
      </c>
    </row>
    <row r="1033" spans="1:5" hidden="1">
      <c r="A1033" s="83" t="s">
        <v>3068</v>
      </c>
      <c r="B1033" t="s">
        <v>3859</v>
      </c>
      <c r="C1033" t="s">
        <v>1974</v>
      </c>
      <c r="D1033" t="s">
        <v>3811</v>
      </c>
      <c r="E1033" t="s">
        <v>1643</v>
      </c>
    </row>
    <row r="1034" spans="1:5" hidden="1">
      <c r="A1034" s="83" t="s">
        <v>3068</v>
      </c>
      <c r="B1034" t="s">
        <v>3859</v>
      </c>
      <c r="C1034" t="s">
        <v>1974</v>
      </c>
      <c r="D1034" t="s">
        <v>3812</v>
      </c>
      <c r="E1034" t="s">
        <v>2810</v>
      </c>
    </row>
    <row r="1035" spans="1:5" hidden="1">
      <c r="A1035" s="83" t="s">
        <v>3068</v>
      </c>
      <c r="B1035" t="s">
        <v>3859</v>
      </c>
      <c r="C1035" t="s">
        <v>1974</v>
      </c>
      <c r="D1035" t="s">
        <v>3812</v>
      </c>
      <c r="E1035" t="s">
        <v>1643</v>
      </c>
    </row>
    <row r="1036" spans="1:5" hidden="1">
      <c r="A1036" s="83" t="s">
        <v>3068</v>
      </c>
      <c r="B1036" t="s">
        <v>3859</v>
      </c>
      <c r="C1036" t="s">
        <v>1974</v>
      </c>
      <c r="D1036" t="s">
        <v>3812</v>
      </c>
      <c r="E1036" t="s">
        <v>2856</v>
      </c>
    </row>
    <row r="1037" spans="1:5" hidden="1">
      <c r="A1037" s="83" t="s">
        <v>3068</v>
      </c>
      <c r="B1037" t="s">
        <v>3859</v>
      </c>
      <c r="C1037" t="s">
        <v>1974</v>
      </c>
      <c r="D1037" t="s">
        <v>3813</v>
      </c>
      <c r="E1037" t="s">
        <v>2811</v>
      </c>
    </row>
    <row r="1038" spans="1:5" hidden="1">
      <c r="A1038" s="83" t="s">
        <v>3068</v>
      </c>
      <c r="B1038" t="s">
        <v>3859</v>
      </c>
      <c r="C1038" t="s">
        <v>1974</v>
      </c>
      <c r="D1038" t="s">
        <v>3813</v>
      </c>
      <c r="E1038" t="s">
        <v>2857</v>
      </c>
    </row>
    <row r="1039" spans="1:5" hidden="1">
      <c r="A1039" s="83" t="s">
        <v>3068</v>
      </c>
      <c r="B1039" t="s">
        <v>3859</v>
      </c>
      <c r="C1039" t="s">
        <v>1974</v>
      </c>
      <c r="D1039" t="s">
        <v>3813</v>
      </c>
      <c r="E1039" t="s">
        <v>1643</v>
      </c>
    </row>
    <row r="1040" spans="1:5" hidden="1">
      <c r="A1040" s="83" t="s">
        <v>3068</v>
      </c>
      <c r="B1040" t="s">
        <v>3859</v>
      </c>
      <c r="C1040" t="s">
        <v>1974</v>
      </c>
      <c r="D1040" t="s">
        <v>3813</v>
      </c>
      <c r="E1040" t="s">
        <v>2877</v>
      </c>
    </row>
    <row r="1041" spans="1:5" hidden="1">
      <c r="A1041" s="83" t="s">
        <v>3068</v>
      </c>
      <c r="B1041" t="s">
        <v>3859</v>
      </c>
      <c r="C1041" t="s">
        <v>1974</v>
      </c>
      <c r="D1041" t="s">
        <v>3814</v>
      </c>
      <c r="E1041" t="s">
        <v>2813</v>
      </c>
    </row>
    <row r="1042" spans="1:5" hidden="1">
      <c r="A1042" s="83" t="s">
        <v>3068</v>
      </c>
      <c r="B1042" t="s">
        <v>3859</v>
      </c>
      <c r="C1042" t="s">
        <v>1974</v>
      </c>
      <c r="D1042" t="s">
        <v>3814</v>
      </c>
      <c r="E1042" t="s">
        <v>2858</v>
      </c>
    </row>
    <row r="1043" spans="1:5" hidden="1">
      <c r="A1043" s="83" t="s">
        <v>3068</v>
      </c>
      <c r="B1043" t="s">
        <v>3859</v>
      </c>
      <c r="C1043" t="s">
        <v>1974</v>
      </c>
      <c r="D1043" t="s">
        <v>3814</v>
      </c>
      <c r="E1043" t="s">
        <v>2878</v>
      </c>
    </row>
    <row r="1044" spans="1:5" hidden="1">
      <c r="A1044" s="83" t="s">
        <v>3068</v>
      </c>
      <c r="B1044" t="s">
        <v>3859</v>
      </c>
      <c r="C1044" t="s">
        <v>1974</v>
      </c>
      <c r="D1044" t="s">
        <v>3814</v>
      </c>
      <c r="E1044" t="s">
        <v>1643</v>
      </c>
    </row>
    <row r="1045" spans="1:5" hidden="1">
      <c r="A1045" s="83" t="s">
        <v>3068</v>
      </c>
      <c r="B1045" t="s">
        <v>3859</v>
      </c>
      <c r="C1045" t="s">
        <v>1974</v>
      </c>
      <c r="D1045" t="s">
        <v>3814</v>
      </c>
      <c r="E1045" t="s">
        <v>2894</v>
      </c>
    </row>
    <row r="1046" spans="1:5" hidden="1">
      <c r="A1046" s="83" t="s">
        <v>3068</v>
      </c>
      <c r="B1046" t="s">
        <v>3859</v>
      </c>
      <c r="C1046" t="s">
        <v>1974</v>
      </c>
      <c r="D1046" t="s">
        <v>3814</v>
      </c>
      <c r="E1046" t="s">
        <v>2904</v>
      </c>
    </row>
    <row r="1047" spans="1:5" hidden="1">
      <c r="A1047" s="83" t="s">
        <v>3068</v>
      </c>
      <c r="B1047" t="s">
        <v>3859</v>
      </c>
      <c r="C1047" t="s">
        <v>1974</v>
      </c>
      <c r="D1047" t="s">
        <v>3815</v>
      </c>
      <c r="E1047" t="s">
        <v>2814</v>
      </c>
    </row>
    <row r="1048" spans="1:5" hidden="1">
      <c r="A1048" s="83" t="s">
        <v>3068</v>
      </c>
      <c r="B1048" t="s">
        <v>3859</v>
      </c>
      <c r="C1048" t="s">
        <v>1974</v>
      </c>
      <c r="D1048" t="s">
        <v>3815</v>
      </c>
      <c r="E1048" t="s">
        <v>2859</v>
      </c>
    </row>
    <row r="1049" spans="1:5" hidden="1">
      <c r="A1049" s="83" t="s">
        <v>3068</v>
      </c>
      <c r="B1049" t="s">
        <v>3859</v>
      </c>
      <c r="C1049" t="s">
        <v>1974</v>
      </c>
      <c r="D1049" t="s">
        <v>3815</v>
      </c>
      <c r="E1049" t="s">
        <v>1643</v>
      </c>
    </row>
    <row r="1050" spans="1:5" hidden="1">
      <c r="A1050" s="83" t="s">
        <v>3068</v>
      </c>
      <c r="B1050" t="s">
        <v>3859</v>
      </c>
      <c r="C1050" t="s">
        <v>1974</v>
      </c>
      <c r="D1050" t="s">
        <v>3815</v>
      </c>
      <c r="E1050" t="s">
        <v>2879</v>
      </c>
    </row>
    <row r="1051" spans="1:5" hidden="1">
      <c r="A1051" s="83" t="s">
        <v>3068</v>
      </c>
      <c r="B1051" t="s">
        <v>3859</v>
      </c>
      <c r="C1051" t="s">
        <v>1974</v>
      </c>
      <c r="D1051" t="s">
        <v>3816</v>
      </c>
      <c r="E1051" t="s">
        <v>2815</v>
      </c>
    </row>
    <row r="1052" spans="1:5" hidden="1">
      <c r="A1052" s="83" t="s">
        <v>3068</v>
      </c>
      <c r="B1052" t="s">
        <v>3859</v>
      </c>
      <c r="C1052" t="s">
        <v>1974</v>
      </c>
      <c r="D1052" t="s">
        <v>3816</v>
      </c>
      <c r="E1052" t="s">
        <v>1643</v>
      </c>
    </row>
    <row r="1053" spans="1:5" hidden="1">
      <c r="A1053" s="83" t="s">
        <v>3068</v>
      </c>
      <c r="B1053" t="s">
        <v>3859</v>
      </c>
      <c r="C1053" t="s">
        <v>1974</v>
      </c>
      <c r="D1053" t="s">
        <v>2156</v>
      </c>
      <c r="E1053" t="s">
        <v>2816</v>
      </c>
    </row>
    <row r="1054" spans="1:5" hidden="1">
      <c r="A1054" s="83" t="s">
        <v>3068</v>
      </c>
      <c r="B1054" t="s">
        <v>3859</v>
      </c>
      <c r="C1054" t="s">
        <v>1974</v>
      </c>
      <c r="D1054" t="s">
        <v>1973</v>
      </c>
      <c r="E1054" t="s">
        <v>1643</v>
      </c>
    </row>
    <row r="1055" spans="1:5" hidden="1">
      <c r="A1055" s="83" t="s">
        <v>3068</v>
      </c>
      <c r="B1055" t="s">
        <v>3859</v>
      </c>
      <c r="C1055" t="s">
        <v>1974</v>
      </c>
      <c r="D1055" t="s">
        <v>1973</v>
      </c>
      <c r="E1055" t="s">
        <v>2817</v>
      </c>
    </row>
    <row r="1056" spans="1:5" hidden="1">
      <c r="A1056" s="83" t="s">
        <v>3068</v>
      </c>
      <c r="B1056" t="s">
        <v>3859</v>
      </c>
      <c r="C1056" t="s">
        <v>1974</v>
      </c>
      <c r="D1056" t="s">
        <v>1973</v>
      </c>
      <c r="E1056" t="s">
        <v>2860</v>
      </c>
    </row>
    <row r="1057" spans="1:5" hidden="1">
      <c r="A1057" s="83" t="s">
        <v>3068</v>
      </c>
      <c r="B1057" t="s">
        <v>3859</v>
      </c>
      <c r="C1057" t="s">
        <v>1974</v>
      </c>
      <c r="D1057" t="s">
        <v>1973</v>
      </c>
      <c r="E1057" t="s">
        <v>2880</v>
      </c>
    </row>
    <row r="1058" spans="1:5" hidden="1">
      <c r="A1058" s="83" t="s">
        <v>3068</v>
      </c>
      <c r="B1058" t="s">
        <v>3859</v>
      </c>
      <c r="C1058" t="s">
        <v>1974</v>
      </c>
      <c r="D1058" t="s">
        <v>3817</v>
      </c>
      <c r="E1058" t="s">
        <v>1643</v>
      </c>
    </row>
    <row r="1059" spans="1:5" hidden="1">
      <c r="A1059" s="83" t="s">
        <v>3068</v>
      </c>
      <c r="B1059" t="s">
        <v>3859</v>
      </c>
      <c r="C1059" t="s">
        <v>1974</v>
      </c>
      <c r="D1059" t="s">
        <v>3817</v>
      </c>
      <c r="E1059" t="s">
        <v>2818</v>
      </c>
    </row>
    <row r="1060" spans="1:5" hidden="1">
      <c r="A1060" s="83" t="s">
        <v>3068</v>
      </c>
      <c r="B1060" t="s">
        <v>3859</v>
      </c>
      <c r="C1060" t="s">
        <v>1974</v>
      </c>
      <c r="D1060" t="s">
        <v>3818</v>
      </c>
      <c r="E1060" t="s">
        <v>1643</v>
      </c>
    </row>
    <row r="1061" spans="1:5" hidden="1">
      <c r="A1061" s="83" t="s">
        <v>3068</v>
      </c>
      <c r="B1061" t="s">
        <v>3859</v>
      </c>
      <c r="C1061" t="s">
        <v>1974</v>
      </c>
      <c r="D1061" t="s">
        <v>3818</v>
      </c>
      <c r="E1061" t="s">
        <v>2819</v>
      </c>
    </row>
    <row r="1062" spans="1:5" hidden="1">
      <c r="A1062" s="83" t="s">
        <v>3068</v>
      </c>
      <c r="B1062" t="s">
        <v>3859</v>
      </c>
      <c r="C1062" t="s">
        <v>1974</v>
      </c>
      <c r="D1062" t="s">
        <v>2161</v>
      </c>
      <c r="E1062" t="s">
        <v>2820</v>
      </c>
    </row>
    <row r="1063" spans="1:5" hidden="1">
      <c r="A1063" s="83" t="s">
        <v>3068</v>
      </c>
      <c r="B1063" t="s">
        <v>3859</v>
      </c>
      <c r="C1063" t="s">
        <v>1974</v>
      </c>
      <c r="D1063" t="s">
        <v>2161</v>
      </c>
      <c r="E1063" t="s">
        <v>1643</v>
      </c>
    </row>
    <row r="1064" spans="1:5" hidden="1">
      <c r="A1064" s="83" t="s">
        <v>3068</v>
      </c>
      <c r="B1064" t="s">
        <v>3859</v>
      </c>
      <c r="C1064" t="s">
        <v>1974</v>
      </c>
      <c r="D1064" t="s">
        <v>3819</v>
      </c>
      <c r="E1064" t="s">
        <v>1643</v>
      </c>
    </row>
    <row r="1065" spans="1:5" hidden="1">
      <c r="A1065" s="83" t="s">
        <v>3068</v>
      </c>
      <c r="B1065" t="s">
        <v>3859</v>
      </c>
      <c r="C1065" t="s">
        <v>1974</v>
      </c>
      <c r="D1065" t="s">
        <v>3819</v>
      </c>
      <c r="E1065" t="s">
        <v>3819</v>
      </c>
    </row>
    <row r="1066" spans="1:5" hidden="1">
      <c r="A1066" s="83" t="s">
        <v>3068</v>
      </c>
      <c r="B1066" t="s">
        <v>3859</v>
      </c>
      <c r="C1066" t="s">
        <v>1974</v>
      </c>
      <c r="D1066" t="s">
        <v>3820</v>
      </c>
      <c r="E1066" t="s">
        <v>1643</v>
      </c>
    </row>
    <row r="1067" spans="1:5" hidden="1">
      <c r="A1067" s="83" t="s">
        <v>3068</v>
      </c>
      <c r="B1067" t="s">
        <v>3859</v>
      </c>
      <c r="C1067" t="s">
        <v>1974</v>
      </c>
      <c r="D1067" t="s">
        <v>3820</v>
      </c>
      <c r="E1067" t="s">
        <v>2822</v>
      </c>
    </row>
    <row r="1068" spans="1:5" hidden="1">
      <c r="A1068" s="83" t="s">
        <v>3068</v>
      </c>
      <c r="B1068" t="s">
        <v>3859</v>
      </c>
      <c r="C1068" t="s">
        <v>1974</v>
      </c>
      <c r="D1068" t="s">
        <v>3820</v>
      </c>
      <c r="E1068" t="s">
        <v>2861</v>
      </c>
    </row>
    <row r="1069" spans="1:5" hidden="1">
      <c r="A1069" s="83" t="s">
        <v>3068</v>
      </c>
      <c r="B1069" t="s">
        <v>3859</v>
      </c>
      <c r="C1069" t="s">
        <v>1974</v>
      </c>
      <c r="D1069" t="s">
        <v>3820</v>
      </c>
      <c r="E1069" t="s">
        <v>2818</v>
      </c>
    </row>
    <row r="1070" spans="1:5" hidden="1">
      <c r="A1070" s="83" t="s">
        <v>3068</v>
      </c>
      <c r="B1070" t="s">
        <v>3859</v>
      </c>
      <c r="C1070" t="s">
        <v>1974</v>
      </c>
      <c r="D1070" t="s">
        <v>3821</v>
      </c>
      <c r="E1070" t="s">
        <v>1643</v>
      </c>
    </row>
    <row r="1071" spans="1:5" hidden="1">
      <c r="A1071" s="83" t="s">
        <v>3068</v>
      </c>
      <c r="B1071" t="s">
        <v>3859</v>
      </c>
      <c r="C1071" t="s">
        <v>1974</v>
      </c>
      <c r="D1071" t="s">
        <v>3821</v>
      </c>
      <c r="E1071" t="s">
        <v>2823</v>
      </c>
    </row>
    <row r="1072" spans="1:5" hidden="1">
      <c r="A1072" s="83" t="s">
        <v>3068</v>
      </c>
      <c r="B1072" t="s">
        <v>3859</v>
      </c>
      <c r="C1072" t="s">
        <v>1974</v>
      </c>
      <c r="D1072" t="s">
        <v>3822</v>
      </c>
      <c r="E1072" t="s">
        <v>1643</v>
      </c>
    </row>
    <row r="1073" spans="1:5" hidden="1">
      <c r="A1073" s="83" t="s">
        <v>3068</v>
      </c>
      <c r="B1073" t="s">
        <v>3859</v>
      </c>
      <c r="C1073" t="s">
        <v>1974</v>
      </c>
      <c r="D1073" t="s">
        <v>3822</v>
      </c>
      <c r="E1073" t="s">
        <v>2824</v>
      </c>
    </row>
    <row r="1074" spans="1:5" hidden="1">
      <c r="A1074" s="83" t="s">
        <v>3068</v>
      </c>
      <c r="B1074" t="s">
        <v>3859</v>
      </c>
      <c r="C1074" t="s">
        <v>1974</v>
      </c>
      <c r="D1074" t="s">
        <v>3823</v>
      </c>
      <c r="E1074" t="s">
        <v>2825</v>
      </c>
    </row>
    <row r="1075" spans="1:5" hidden="1">
      <c r="A1075" s="83" t="s">
        <v>3068</v>
      </c>
      <c r="B1075" t="s">
        <v>3859</v>
      </c>
      <c r="C1075" t="s">
        <v>1974</v>
      </c>
      <c r="D1075" t="s">
        <v>2166</v>
      </c>
      <c r="E1075" t="s">
        <v>1643</v>
      </c>
    </row>
    <row r="1076" spans="1:5" hidden="1">
      <c r="A1076" s="83" t="s">
        <v>3068</v>
      </c>
      <c r="B1076" t="s">
        <v>3859</v>
      </c>
      <c r="C1076" t="s">
        <v>1974</v>
      </c>
      <c r="D1076" t="s">
        <v>2166</v>
      </c>
      <c r="E1076" t="s">
        <v>2826</v>
      </c>
    </row>
    <row r="1077" spans="1:5" hidden="1">
      <c r="A1077" s="83" t="s">
        <v>3068</v>
      </c>
      <c r="B1077" t="s">
        <v>3859</v>
      </c>
      <c r="C1077" t="s">
        <v>3827</v>
      </c>
      <c r="D1077" t="s">
        <v>3850</v>
      </c>
      <c r="E1077" t="s">
        <v>2838</v>
      </c>
    </row>
    <row r="1078" spans="1:5" hidden="1">
      <c r="A1078" s="83" t="s">
        <v>3068</v>
      </c>
      <c r="B1078" t="s">
        <v>3859</v>
      </c>
      <c r="C1078" t="s">
        <v>3827</v>
      </c>
      <c r="D1078" t="s">
        <v>3850</v>
      </c>
      <c r="E1078" t="s">
        <v>2870</v>
      </c>
    </row>
    <row r="1079" spans="1:5" hidden="1">
      <c r="A1079" s="83" t="s">
        <v>3068</v>
      </c>
      <c r="B1079" t="s">
        <v>3859</v>
      </c>
      <c r="C1079" t="s">
        <v>3827</v>
      </c>
      <c r="D1079" t="s">
        <v>3850</v>
      </c>
      <c r="E1079" t="s">
        <v>2888</v>
      </c>
    </row>
    <row r="1080" spans="1:5" hidden="1">
      <c r="A1080" s="83" t="s">
        <v>3068</v>
      </c>
      <c r="B1080" t="s">
        <v>3859</v>
      </c>
      <c r="C1080" t="s">
        <v>3827</v>
      </c>
      <c r="D1080" t="s">
        <v>3850</v>
      </c>
      <c r="E1080" t="s">
        <v>2899</v>
      </c>
    </row>
    <row r="1081" spans="1:5" hidden="1">
      <c r="A1081" s="83" t="s">
        <v>3068</v>
      </c>
      <c r="B1081" t="s">
        <v>3859</v>
      </c>
      <c r="C1081" t="s">
        <v>3827</v>
      </c>
      <c r="D1081" t="s">
        <v>3850</v>
      </c>
      <c r="E1081" t="s">
        <v>2909</v>
      </c>
    </row>
    <row r="1082" spans="1:5" hidden="1">
      <c r="A1082" s="83" t="s">
        <v>3068</v>
      </c>
      <c r="B1082" t="s">
        <v>3859</v>
      </c>
      <c r="C1082" t="s">
        <v>3827</v>
      </c>
      <c r="D1082" t="s">
        <v>3850</v>
      </c>
      <c r="E1082" t="s">
        <v>2916</v>
      </c>
    </row>
    <row r="1083" spans="1:5" hidden="1">
      <c r="A1083" s="83" t="s">
        <v>3068</v>
      </c>
      <c r="B1083" t="s">
        <v>3859</v>
      </c>
      <c r="C1083" t="s">
        <v>3827</v>
      </c>
      <c r="D1083" t="s">
        <v>3850</v>
      </c>
      <c r="E1083" t="s">
        <v>2921</v>
      </c>
    </row>
    <row r="1084" spans="1:5" hidden="1">
      <c r="A1084" s="83" t="s">
        <v>3068</v>
      </c>
      <c r="B1084" t="s">
        <v>3859</v>
      </c>
      <c r="C1084" t="s">
        <v>3827</v>
      </c>
      <c r="D1084" t="s">
        <v>3850</v>
      </c>
      <c r="E1084" t="s">
        <v>2927</v>
      </c>
    </row>
    <row r="1085" spans="1:5" hidden="1">
      <c r="A1085" s="83" t="s">
        <v>3068</v>
      </c>
      <c r="B1085" t="s">
        <v>3859</v>
      </c>
      <c r="C1085" t="s">
        <v>3827</v>
      </c>
      <c r="D1085" t="s">
        <v>3850</v>
      </c>
      <c r="E1085" t="s">
        <v>2933</v>
      </c>
    </row>
    <row r="1086" spans="1:5" hidden="1">
      <c r="A1086" s="83" t="s">
        <v>3068</v>
      </c>
      <c r="B1086" t="s">
        <v>3859</v>
      </c>
      <c r="C1086" t="s">
        <v>3827</v>
      </c>
      <c r="D1086" t="s">
        <v>3850</v>
      </c>
      <c r="E1086" t="s">
        <v>2937</v>
      </c>
    </row>
    <row r="1087" spans="1:5" hidden="1">
      <c r="A1087" s="83" t="s">
        <v>3068</v>
      </c>
      <c r="B1087" t="s">
        <v>3859</v>
      </c>
      <c r="C1087" t="s">
        <v>3827</v>
      </c>
      <c r="D1087" t="s">
        <v>3851</v>
      </c>
      <c r="E1087" t="s">
        <v>2836</v>
      </c>
    </row>
    <row r="1088" spans="1:5" hidden="1">
      <c r="A1088" s="83" t="s">
        <v>3068</v>
      </c>
      <c r="B1088" t="s">
        <v>3859</v>
      </c>
      <c r="C1088" t="s">
        <v>3827</v>
      </c>
      <c r="D1088" t="s">
        <v>3851</v>
      </c>
      <c r="E1088" t="s">
        <v>2869</v>
      </c>
    </row>
    <row r="1089" spans="1:5" hidden="1">
      <c r="A1089" s="83" t="s">
        <v>3068</v>
      </c>
      <c r="B1089" t="s">
        <v>3859</v>
      </c>
      <c r="C1089" t="s">
        <v>3827</v>
      </c>
      <c r="D1089" t="s">
        <v>3851</v>
      </c>
      <c r="E1089" t="s">
        <v>2887</v>
      </c>
    </row>
    <row r="1090" spans="1:5" hidden="1">
      <c r="A1090" s="83" t="s">
        <v>3068</v>
      </c>
      <c r="B1090" t="s">
        <v>3859</v>
      </c>
      <c r="C1090" t="s">
        <v>3827</v>
      </c>
      <c r="D1090" t="s">
        <v>3851</v>
      </c>
      <c r="E1090" t="s">
        <v>2898</v>
      </c>
    </row>
    <row r="1091" spans="1:5" hidden="1">
      <c r="A1091" s="83" t="s">
        <v>3068</v>
      </c>
      <c r="B1091" t="s">
        <v>3859</v>
      </c>
      <c r="C1091" t="s">
        <v>3827</v>
      </c>
      <c r="D1091" t="s">
        <v>3851</v>
      </c>
      <c r="E1091" t="s">
        <v>2908</v>
      </c>
    </row>
    <row r="1092" spans="1:5" hidden="1">
      <c r="A1092" s="83" t="s">
        <v>3068</v>
      </c>
      <c r="B1092" t="s">
        <v>3859</v>
      </c>
      <c r="C1092" t="s">
        <v>3827</v>
      </c>
      <c r="D1092" t="s">
        <v>3851</v>
      </c>
      <c r="E1092" t="s">
        <v>2915</v>
      </c>
    </row>
    <row r="1093" spans="1:5" hidden="1">
      <c r="A1093" s="83" t="s">
        <v>3068</v>
      </c>
      <c r="B1093" t="s">
        <v>3859</v>
      </c>
      <c r="C1093" t="s">
        <v>3827</v>
      </c>
      <c r="D1093" t="s">
        <v>3851</v>
      </c>
      <c r="E1093" t="s">
        <v>2920</v>
      </c>
    </row>
    <row r="1094" spans="1:5" hidden="1">
      <c r="A1094" s="83" t="s">
        <v>3068</v>
      </c>
      <c r="B1094" t="s">
        <v>3859</v>
      </c>
      <c r="C1094" t="s">
        <v>3827</v>
      </c>
      <c r="D1094" t="s">
        <v>3851</v>
      </c>
      <c r="E1094" t="s">
        <v>2926</v>
      </c>
    </row>
    <row r="1095" spans="1:5" hidden="1">
      <c r="A1095" s="83" t="s">
        <v>3068</v>
      </c>
      <c r="B1095" t="s">
        <v>3859</v>
      </c>
      <c r="C1095" t="s">
        <v>3827</v>
      </c>
      <c r="D1095" t="s">
        <v>3851</v>
      </c>
      <c r="E1095" t="s">
        <v>2931</v>
      </c>
    </row>
    <row r="1096" spans="1:5" hidden="1">
      <c r="A1096" s="83" t="s">
        <v>3068</v>
      </c>
      <c r="B1096" t="s">
        <v>3859</v>
      </c>
      <c r="C1096" t="s">
        <v>3827</v>
      </c>
      <c r="D1096" t="s">
        <v>3851</v>
      </c>
      <c r="E1096" t="s">
        <v>2936</v>
      </c>
    </row>
    <row r="1097" spans="1:5" hidden="1">
      <c r="A1097" s="83" t="s">
        <v>3068</v>
      </c>
      <c r="B1097" t="s">
        <v>3859</v>
      </c>
      <c r="C1097" t="s">
        <v>3827</v>
      </c>
      <c r="D1097" t="s">
        <v>3851</v>
      </c>
      <c r="E1097" t="s">
        <v>2941</v>
      </c>
    </row>
    <row r="1098" spans="1:5" hidden="1">
      <c r="A1098" s="83" t="s">
        <v>3068</v>
      </c>
      <c r="B1098" t="s">
        <v>3859</v>
      </c>
      <c r="C1098" t="s">
        <v>3827</v>
      </c>
      <c r="D1098" t="s">
        <v>3851</v>
      </c>
      <c r="E1098" t="s">
        <v>2945</v>
      </c>
    </row>
    <row r="1099" spans="1:5" hidden="1">
      <c r="A1099" s="83" t="s">
        <v>3068</v>
      </c>
      <c r="B1099" t="s">
        <v>3859</v>
      </c>
      <c r="C1099" t="s">
        <v>3827</v>
      </c>
      <c r="D1099" t="s">
        <v>3851</v>
      </c>
      <c r="E1099" t="s">
        <v>2948</v>
      </c>
    </row>
    <row r="1100" spans="1:5" hidden="1">
      <c r="A1100" s="83" t="s">
        <v>3068</v>
      </c>
      <c r="B1100" t="s">
        <v>3859</v>
      </c>
      <c r="C1100" t="s">
        <v>3827</v>
      </c>
      <c r="D1100" t="s">
        <v>3851</v>
      </c>
      <c r="E1100" t="s">
        <v>2950</v>
      </c>
    </row>
    <row r="1101" spans="1:5" hidden="1">
      <c r="A1101" s="83" t="s">
        <v>3860</v>
      </c>
      <c r="B1101" t="s">
        <v>3861</v>
      </c>
      <c r="C1101" t="s">
        <v>1973</v>
      </c>
      <c r="D1101" t="s">
        <v>2066</v>
      </c>
      <c r="E1101" t="s">
        <v>1643</v>
      </c>
    </row>
    <row r="1102" spans="1:5" hidden="1">
      <c r="A1102" s="83" t="s">
        <v>3860</v>
      </c>
      <c r="B1102" t="s">
        <v>3861</v>
      </c>
      <c r="C1102" t="s">
        <v>1973</v>
      </c>
      <c r="D1102" t="s">
        <v>3809</v>
      </c>
      <c r="E1102" t="s">
        <v>1643</v>
      </c>
    </row>
    <row r="1103" spans="1:5" hidden="1">
      <c r="A1103" s="83" t="s">
        <v>3860</v>
      </c>
      <c r="B1103" t="s">
        <v>3861</v>
      </c>
      <c r="C1103" t="s">
        <v>1973</v>
      </c>
      <c r="D1103" t="s">
        <v>3810</v>
      </c>
      <c r="E1103" t="s">
        <v>1643</v>
      </c>
    </row>
    <row r="1104" spans="1:5" hidden="1">
      <c r="A1104" s="83" t="s">
        <v>3860</v>
      </c>
      <c r="B1104" t="s">
        <v>3861</v>
      </c>
      <c r="C1104" t="s">
        <v>1974</v>
      </c>
      <c r="D1104" t="s">
        <v>2146</v>
      </c>
      <c r="E1104" t="s">
        <v>2808</v>
      </c>
    </row>
    <row r="1105" spans="1:5" hidden="1">
      <c r="A1105" s="83" t="s">
        <v>3860</v>
      </c>
      <c r="B1105" t="s">
        <v>3861</v>
      </c>
      <c r="C1105" t="s">
        <v>1974</v>
      </c>
      <c r="D1105" t="s">
        <v>2146</v>
      </c>
      <c r="E1105" t="s">
        <v>2854</v>
      </c>
    </row>
    <row r="1106" spans="1:5" hidden="1">
      <c r="A1106" s="83" t="s">
        <v>3860</v>
      </c>
      <c r="B1106" t="s">
        <v>3861</v>
      </c>
      <c r="C1106" t="s">
        <v>1974</v>
      </c>
      <c r="D1106" t="s">
        <v>2146</v>
      </c>
      <c r="E1106" t="s">
        <v>2876</v>
      </c>
    </row>
    <row r="1107" spans="1:5" hidden="1">
      <c r="A1107" s="83" t="s">
        <v>3860</v>
      </c>
      <c r="B1107" t="s">
        <v>3861</v>
      </c>
      <c r="C1107" t="s">
        <v>1974</v>
      </c>
      <c r="D1107" t="s">
        <v>2146</v>
      </c>
      <c r="E1107" t="s">
        <v>2893</v>
      </c>
    </row>
    <row r="1108" spans="1:5" hidden="1">
      <c r="A1108" s="83" t="s">
        <v>3860</v>
      </c>
      <c r="B1108" t="s">
        <v>3861</v>
      </c>
      <c r="C1108" t="s">
        <v>1974</v>
      </c>
      <c r="D1108" t="s">
        <v>2146</v>
      </c>
      <c r="E1108" t="s">
        <v>2903</v>
      </c>
    </row>
    <row r="1109" spans="1:5" hidden="1">
      <c r="A1109" s="83" t="s">
        <v>3860</v>
      </c>
      <c r="B1109" t="s">
        <v>3861</v>
      </c>
      <c r="C1109" t="s">
        <v>1974</v>
      </c>
      <c r="D1109" t="s">
        <v>2146</v>
      </c>
      <c r="E1109" t="s">
        <v>2913</v>
      </c>
    </row>
    <row r="1110" spans="1:5" hidden="1">
      <c r="A1110" s="83" t="s">
        <v>3860</v>
      </c>
      <c r="B1110" t="s">
        <v>3861</v>
      </c>
      <c r="C1110" t="s">
        <v>1974</v>
      </c>
      <c r="D1110" t="s">
        <v>3811</v>
      </c>
      <c r="E1110" t="s">
        <v>2809</v>
      </c>
    </row>
    <row r="1111" spans="1:5" hidden="1">
      <c r="A1111" s="83" t="s">
        <v>3860</v>
      </c>
      <c r="B1111" t="s">
        <v>3861</v>
      </c>
      <c r="C1111" t="s">
        <v>1974</v>
      </c>
      <c r="D1111" t="s">
        <v>3811</v>
      </c>
      <c r="E1111" t="s">
        <v>2855</v>
      </c>
    </row>
    <row r="1112" spans="1:5" hidden="1">
      <c r="A1112" s="83" t="s">
        <v>3860</v>
      </c>
      <c r="B1112" t="s">
        <v>3861</v>
      </c>
      <c r="C1112" t="s">
        <v>1974</v>
      </c>
      <c r="D1112" t="s">
        <v>3811</v>
      </c>
      <c r="E1112" t="s">
        <v>1643</v>
      </c>
    </row>
    <row r="1113" spans="1:5" hidden="1">
      <c r="A1113" s="83" t="s">
        <v>3860</v>
      </c>
      <c r="B1113" t="s">
        <v>3861</v>
      </c>
      <c r="C1113" t="s">
        <v>1974</v>
      </c>
      <c r="D1113" t="s">
        <v>3812</v>
      </c>
      <c r="E1113" t="s">
        <v>2810</v>
      </c>
    </row>
    <row r="1114" spans="1:5" hidden="1">
      <c r="A1114" s="83" t="s">
        <v>3860</v>
      </c>
      <c r="B1114" t="s">
        <v>3861</v>
      </c>
      <c r="C1114" t="s">
        <v>1974</v>
      </c>
      <c r="D1114" t="s">
        <v>3812</v>
      </c>
      <c r="E1114" t="s">
        <v>1643</v>
      </c>
    </row>
    <row r="1115" spans="1:5" hidden="1">
      <c r="A1115" s="83" t="s">
        <v>3860</v>
      </c>
      <c r="B1115" t="s">
        <v>3861</v>
      </c>
      <c r="C1115" t="s">
        <v>1974</v>
      </c>
      <c r="D1115" t="s">
        <v>3812</v>
      </c>
      <c r="E1115" t="s">
        <v>2856</v>
      </c>
    </row>
    <row r="1116" spans="1:5" hidden="1">
      <c r="A1116" s="83" t="s">
        <v>3860</v>
      </c>
      <c r="B1116" t="s">
        <v>3861</v>
      </c>
      <c r="C1116" t="s">
        <v>1974</v>
      </c>
      <c r="D1116" t="s">
        <v>3813</v>
      </c>
      <c r="E1116" t="s">
        <v>2811</v>
      </c>
    </row>
    <row r="1117" spans="1:5" hidden="1">
      <c r="A1117" s="83" t="s">
        <v>3860</v>
      </c>
      <c r="B1117" t="s">
        <v>3861</v>
      </c>
      <c r="C1117" t="s">
        <v>1974</v>
      </c>
      <c r="D1117" t="s">
        <v>3813</v>
      </c>
      <c r="E1117" t="s">
        <v>2857</v>
      </c>
    </row>
    <row r="1118" spans="1:5" hidden="1">
      <c r="A1118" s="83" t="s">
        <v>3860</v>
      </c>
      <c r="B1118" t="s">
        <v>3861</v>
      </c>
      <c r="C1118" t="s">
        <v>1974</v>
      </c>
      <c r="D1118" t="s">
        <v>3813</v>
      </c>
      <c r="E1118" t="s">
        <v>1643</v>
      </c>
    </row>
    <row r="1119" spans="1:5" hidden="1">
      <c r="A1119" s="83" t="s">
        <v>3860</v>
      </c>
      <c r="B1119" t="s">
        <v>3861</v>
      </c>
      <c r="C1119" t="s">
        <v>1974</v>
      </c>
      <c r="D1119" t="s">
        <v>3813</v>
      </c>
      <c r="E1119" t="s">
        <v>2877</v>
      </c>
    </row>
    <row r="1120" spans="1:5" hidden="1">
      <c r="A1120" s="83" t="s">
        <v>3860</v>
      </c>
      <c r="B1120" t="s">
        <v>3861</v>
      </c>
      <c r="C1120" t="s">
        <v>1974</v>
      </c>
      <c r="D1120" t="s">
        <v>3814</v>
      </c>
      <c r="E1120" t="s">
        <v>2813</v>
      </c>
    </row>
    <row r="1121" spans="1:5" hidden="1">
      <c r="A1121" s="83" t="s">
        <v>3860</v>
      </c>
      <c r="B1121" t="s">
        <v>3861</v>
      </c>
      <c r="C1121" t="s">
        <v>1974</v>
      </c>
      <c r="D1121" t="s">
        <v>3814</v>
      </c>
      <c r="E1121" t="s">
        <v>2858</v>
      </c>
    </row>
    <row r="1122" spans="1:5" hidden="1">
      <c r="A1122" s="83" t="s">
        <v>3860</v>
      </c>
      <c r="B1122" t="s">
        <v>3861</v>
      </c>
      <c r="C1122" t="s">
        <v>1974</v>
      </c>
      <c r="D1122" t="s">
        <v>3814</v>
      </c>
      <c r="E1122" t="s">
        <v>2878</v>
      </c>
    </row>
    <row r="1123" spans="1:5" hidden="1">
      <c r="A1123" s="83" t="s">
        <v>3860</v>
      </c>
      <c r="B1123" t="s">
        <v>3861</v>
      </c>
      <c r="C1123" t="s">
        <v>1974</v>
      </c>
      <c r="D1123" t="s">
        <v>3814</v>
      </c>
      <c r="E1123" t="s">
        <v>1643</v>
      </c>
    </row>
    <row r="1124" spans="1:5" hidden="1">
      <c r="A1124" s="83" t="s">
        <v>3860</v>
      </c>
      <c r="B1124" t="s">
        <v>3861</v>
      </c>
      <c r="C1124" t="s">
        <v>1974</v>
      </c>
      <c r="D1124" t="s">
        <v>3814</v>
      </c>
      <c r="E1124" t="s">
        <v>2894</v>
      </c>
    </row>
    <row r="1125" spans="1:5" hidden="1">
      <c r="A1125" s="83" t="s">
        <v>3860</v>
      </c>
      <c r="B1125" t="s">
        <v>3861</v>
      </c>
      <c r="C1125" t="s">
        <v>1974</v>
      </c>
      <c r="D1125" t="s">
        <v>3814</v>
      </c>
      <c r="E1125" t="s">
        <v>2904</v>
      </c>
    </row>
    <row r="1126" spans="1:5" hidden="1">
      <c r="A1126" s="83" t="s">
        <v>3860</v>
      </c>
      <c r="B1126" t="s">
        <v>3861</v>
      </c>
      <c r="C1126" t="s">
        <v>1974</v>
      </c>
      <c r="D1126" t="s">
        <v>3815</v>
      </c>
      <c r="E1126" t="s">
        <v>2814</v>
      </c>
    </row>
    <row r="1127" spans="1:5" hidden="1">
      <c r="A1127" s="83" t="s">
        <v>3860</v>
      </c>
      <c r="B1127" t="s">
        <v>3861</v>
      </c>
      <c r="C1127" t="s">
        <v>1974</v>
      </c>
      <c r="D1127" t="s">
        <v>3815</v>
      </c>
      <c r="E1127" t="s">
        <v>2859</v>
      </c>
    </row>
    <row r="1128" spans="1:5" hidden="1">
      <c r="A1128" s="83" t="s">
        <v>3860</v>
      </c>
      <c r="B1128" t="s">
        <v>3861</v>
      </c>
      <c r="C1128" t="s">
        <v>1974</v>
      </c>
      <c r="D1128" t="s">
        <v>3815</v>
      </c>
      <c r="E1128" t="s">
        <v>1643</v>
      </c>
    </row>
    <row r="1129" spans="1:5" hidden="1">
      <c r="A1129" s="83" t="s">
        <v>3860</v>
      </c>
      <c r="B1129" t="s">
        <v>3861</v>
      </c>
      <c r="C1129" t="s">
        <v>1974</v>
      </c>
      <c r="D1129" t="s">
        <v>3815</v>
      </c>
      <c r="E1129" t="s">
        <v>2879</v>
      </c>
    </row>
    <row r="1130" spans="1:5" hidden="1">
      <c r="A1130" s="83" t="s">
        <v>3860</v>
      </c>
      <c r="B1130" t="s">
        <v>3861</v>
      </c>
      <c r="C1130" t="s">
        <v>1974</v>
      </c>
      <c r="D1130" t="s">
        <v>3816</v>
      </c>
      <c r="E1130" t="s">
        <v>2815</v>
      </c>
    </row>
    <row r="1131" spans="1:5" hidden="1">
      <c r="A1131" s="83" t="s">
        <v>3860</v>
      </c>
      <c r="B1131" t="s">
        <v>3861</v>
      </c>
      <c r="C1131" t="s">
        <v>1974</v>
      </c>
      <c r="D1131" t="s">
        <v>3816</v>
      </c>
      <c r="E1131" t="s">
        <v>1643</v>
      </c>
    </row>
    <row r="1132" spans="1:5" hidden="1">
      <c r="A1132" s="83" t="s">
        <v>3860</v>
      </c>
      <c r="B1132" t="s">
        <v>3861</v>
      </c>
      <c r="C1132" t="s">
        <v>1974</v>
      </c>
      <c r="D1132" t="s">
        <v>2156</v>
      </c>
      <c r="E1132" t="s">
        <v>2816</v>
      </c>
    </row>
    <row r="1133" spans="1:5" hidden="1">
      <c r="A1133" s="83" t="s">
        <v>3860</v>
      </c>
      <c r="B1133" t="s">
        <v>3861</v>
      </c>
      <c r="C1133" t="s">
        <v>1974</v>
      </c>
      <c r="D1133" t="s">
        <v>1973</v>
      </c>
      <c r="E1133" t="s">
        <v>1643</v>
      </c>
    </row>
    <row r="1134" spans="1:5" hidden="1">
      <c r="A1134" s="83" t="s">
        <v>3860</v>
      </c>
      <c r="B1134" t="s">
        <v>3861</v>
      </c>
      <c r="C1134" t="s">
        <v>1974</v>
      </c>
      <c r="D1134" t="s">
        <v>1973</v>
      </c>
      <c r="E1134" t="s">
        <v>2817</v>
      </c>
    </row>
    <row r="1135" spans="1:5" hidden="1">
      <c r="A1135" s="83" t="s">
        <v>3860</v>
      </c>
      <c r="B1135" t="s">
        <v>3861</v>
      </c>
      <c r="C1135" t="s">
        <v>1974</v>
      </c>
      <c r="D1135" t="s">
        <v>1973</v>
      </c>
      <c r="E1135" t="s">
        <v>2860</v>
      </c>
    </row>
    <row r="1136" spans="1:5" hidden="1">
      <c r="A1136" s="83" t="s">
        <v>3860</v>
      </c>
      <c r="B1136" t="s">
        <v>3861</v>
      </c>
      <c r="C1136" t="s">
        <v>1974</v>
      </c>
      <c r="D1136" t="s">
        <v>1973</v>
      </c>
      <c r="E1136" t="s">
        <v>2880</v>
      </c>
    </row>
    <row r="1137" spans="1:5" hidden="1">
      <c r="A1137" s="83" t="s">
        <v>3860</v>
      </c>
      <c r="B1137" t="s">
        <v>3861</v>
      </c>
      <c r="C1137" t="s">
        <v>1974</v>
      </c>
      <c r="D1137" t="s">
        <v>3817</v>
      </c>
      <c r="E1137" t="s">
        <v>1643</v>
      </c>
    </row>
    <row r="1138" spans="1:5" hidden="1">
      <c r="A1138" s="83" t="s">
        <v>3860</v>
      </c>
      <c r="B1138" t="s">
        <v>3861</v>
      </c>
      <c r="C1138" t="s">
        <v>1974</v>
      </c>
      <c r="D1138" t="s">
        <v>3817</v>
      </c>
      <c r="E1138" t="s">
        <v>2818</v>
      </c>
    </row>
    <row r="1139" spans="1:5" hidden="1">
      <c r="A1139" s="83" t="s">
        <v>3860</v>
      </c>
      <c r="B1139" t="s">
        <v>3861</v>
      </c>
      <c r="C1139" t="s">
        <v>1974</v>
      </c>
      <c r="D1139" t="s">
        <v>3818</v>
      </c>
      <c r="E1139" t="s">
        <v>1643</v>
      </c>
    </row>
    <row r="1140" spans="1:5" hidden="1">
      <c r="A1140" s="83" t="s">
        <v>3860</v>
      </c>
      <c r="B1140" t="s">
        <v>3861</v>
      </c>
      <c r="C1140" t="s">
        <v>1974</v>
      </c>
      <c r="D1140" t="s">
        <v>3818</v>
      </c>
      <c r="E1140" t="s">
        <v>2819</v>
      </c>
    </row>
    <row r="1141" spans="1:5" hidden="1">
      <c r="A1141" s="83" t="s">
        <v>3860</v>
      </c>
      <c r="B1141" t="s">
        <v>3861</v>
      </c>
      <c r="C1141" t="s">
        <v>1974</v>
      </c>
      <c r="D1141" t="s">
        <v>2161</v>
      </c>
      <c r="E1141" t="s">
        <v>2820</v>
      </c>
    </row>
    <row r="1142" spans="1:5" hidden="1">
      <c r="A1142" s="83" t="s">
        <v>3860</v>
      </c>
      <c r="B1142" t="s">
        <v>3861</v>
      </c>
      <c r="C1142" t="s">
        <v>1974</v>
      </c>
      <c r="D1142" t="s">
        <v>2161</v>
      </c>
      <c r="E1142" t="s">
        <v>1643</v>
      </c>
    </row>
    <row r="1143" spans="1:5" hidden="1">
      <c r="A1143" s="83" t="s">
        <v>3860</v>
      </c>
      <c r="B1143" t="s">
        <v>3861</v>
      </c>
      <c r="C1143" t="s">
        <v>1974</v>
      </c>
      <c r="D1143" t="s">
        <v>3819</v>
      </c>
      <c r="E1143" t="s">
        <v>1643</v>
      </c>
    </row>
    <row r="1144" spans="1:5" hidden="1">
      <c r="A1144" s="83" t="s">
        <v>3860</v>
      </c>
      <c r="B1144" t="s">
        <v>3861</v>
      </c>
      <c r="C1144" t="s">
        <v>1974</v>
      </c>
      <c r="D1144" t="s">
        <v>3819</v>
      </c>
      <c r="E1144" t="s">
        <v>3819</v>
      </c>
    </row>
    <row r="1145" spans="1:5" hidden="1">
      <c r="A1145" s="83" t="s">
        <v>3860</v>
      </c>
      <c r="B1145" t="s">
        <v>3861</v>
      </c>
      <c r="C1145" t="s">
        <v>1974</v>
      </c>
      <c r="D1145" t="s">
        <v>3820</v>
      </c>
      <c r="E1145" t="s">
        <v>1643</v>
      </c>
    </row>
    <row r="1146" spans="1:5" hidden="1">
      <c r="A1146" s="83" t="s">
        <v>3860</v>
      </c>
      <c r="B1146" t="s">
        <v>3861</v>
      </c>
      <c r="C1146" t="s">
        <v>1974</v>
      </c>
      <c r="D1146" t="s">
        <v>3820</v>
      </c>
      <c r="E1146" t="s">
        <v>2822</v>
      </c>
    </row>
    <row r="1147" spans="1:5" hidden="1">
      <c r="A1147" s="83" t="s">
        <v>3860</v>
      </c>
      <c r="B1147" t="s">
        <v>3861</v>
      </c>
      <c r="C1147" t="s">
        <v>1974</v>
      </c>
      <c r="D1147" t="s">
        <v>3820</v>
      </c>
      <c r="E1147" t="s">
        <v>2861</v>
      </c>
    </row>
    <row r="1148" spans="1:5" hidden="1">
      <c r="A1148" s="83" t="s">
        <v>3860</v>
      </c>
      <c r="B1148" t="s">
        <v>3861</v>
      </c>
      <c r="C1148" t="s">
        <v>1974</v>
      </c>
      <c r="D1148" t="s">
        <v>3820</v>
      </c>
      <c r="E1148" t="s">
        <v>2818</v>
      </c>
    </row>
    <row r="1149" spans="1:5" hidden="1">
      <c r="A1149" s="83" t="s">
        <v>3860</v>
      </c>
      <c r="B1149" t="s">
        <v>3861</v>
      </c>
      <c r="C1149" t="s">
        <v>1974</v>
      </c>
      <c r="D1149" t="s">
        <v>3821</v>
      </c>
      <c r="E1149" t="s">
        <v>1643</v>
      </c>
    </row>
    <row r="1150" spans="1:5" hidden="1">
      <c r="A1150" s="83" t="s">
        <v>3860</v>
      </c>
      <c r="B1150" t="s">
        <v>3861</v>
      </c>
      <c r="C1150" t="s">
        <v>1974</v>
      </c>
      <c r="D1150" t="s">
        <v>3821</v>
      </c>
      <c r="E1150" t="s">
        <v>2823</v>
      </c>
    </row>
    <row r="1151" spans="1:5" hidden="1">
      <c r="A1151" s="83" t="s">
        <v>3860</v>
      </c>
      <c r="B1151" t="s">
        <v>3861</v>
      </c>
      <c r="C1151" t="s">
        <v>1974</v>
      </c>
      <c r="D1151" t="s">
        <v>3822</v>
      </c>
      <c r="E1151" t="s">
        <v>1643</v>
      </c>
    </row>
    <row r="1152" spans="1:5" hidden="1">
      <c r="A1152" s="83" t="s">
        <v>3860</v>
      </c>
      <c r="B1152" t="s">
        <v>3861</v>
      </c>
      <c r="C1152" t="s">
        <v>1974</v>
      </c>
      <c r="D1152" t="s">
        <v>3822</v>
      </c>
      <c r="E1152" t="s">
        <v>2824</v>
      </c>
    </row>
    <row r="1153" spans="1:5" hidden="1">
      <c r="A1153" s="83" t="s">
        <v>3860</v>
      </c>
      <c r="B1153" t="s">
        <v>3861</v>
      </c>
      <c r="C1153" t="s">
        <v>1974</v>
      </c>
      <c r="D1153" t="s">
        <v>3823</v>
      </c>
      <c r="E1153" t="s">
        <v>2825</v>
      </c>
    </row>
    <row r="1154" spans="1:5" hidden="1">
      <c r="A1154" s="83" t="s">
        <v>3860</v>
      </c>
      <c r="B1154" t="s">
        <v>3861</v>
      </c>
      <c r="C1154" t="s">
        <v>1974</v>
      </c>
      <c r="D1154" t="s">
        <v>2166</v>
      </c>
      <c r="E1154" t="s">
        <v>1643</v>
      </c>
    </row>
    <row r="1155" spans="1:5" hidden="1">
      <c r="A1155" s="83" t="s">
        <v>3860</v>
      </c>
      <c r="B1155" t="s">
        <v>3861</v>
      </c>
      <c r="C1155" t="s">
        <v>1974</v>
      </c>
      <c r="D1155" t="s">
        <v>2166</v>
      </c>
      <c r="E1155" t="s">
        <v>2826</v>
      </c>
    </row>
    <row r="1156" spans="1:5" hidden="1">
      <c r="A1156" s="83" t="s">
        <v>3860</v>
      </c>
      <c r="B1156" t="s">
        <v>3861</v>
      </c>
      <c r="C1156" t="s">
        <v>1975</v>
      </c>
      <c r="D1156" t="s">
        <v>3824</v>
      </c>
      <c r="E1156" t="s">
        <v>2827</v>
      </c>
    </row>
    <row r="1157" spans="1:5" hidden="1">
      <c r="A1157" s="83" t="s">
        <v>3860</v>
      </c>
      <c r="B1157" t="s">
        <v>3861</v>
      </c>
      <c r="C1157" t="s">
        <v>1975</v>
      </c>
      <c r="D1157" t="s">
        <v>3824</v>
      </c>
      <c r="E1157" t="s">
        <v>2862</v>
      </c>
    </row>
    <row r="1158" spans="1:5" hidden="1">
      <c r="A1158" s="83" t="s">
        <v>3860</v>
      </c>
      <c r="B1158" t="s">
        <v>3861</v>
      </c>
      <c r="C1158" t="s">
        <v>1975</v>
      </c>
      <c r="D1158" t="s">
        <v>3824</v>
      </c>
      <c r="E1158" t="s">
        <v>2882</v>
      </c>
    </row>
    <row r="1159" spans="1:5" hidden="1">
      <c r="A1159" s="83" t="s">
        <v>3860</v>
      </c>
      <c r="B1159" t="s">
        <v>3861</v>
      </c>
      <c r="C1159" t="s">
        <v>1975</v>
      </c>
      <c r="D1159" t="s">
        <v>3824</v>
      </c>
      <c r="E1159" t="s">
        <v>2895</v>
      </c>
    </row>
    <row r="1160" spans="1:5" hidden="1">
      <c r="A1160" s="83" t="s">
        <v>3860</v>
      </c>
      <c r="B1160" t="s">
        <v>3861</v>
      </c>
      <c r="C1160" t="s">
        <v>1975</v>
      </c>
      <c r="D1160" t="s">
        <v>3824</v>
      </c>
      <c r="E1160" t="s">
        <v>2905</v>
      </c>
    </row>
    <row r="1161" spans="1:5" hidden="1">
      <c r="A1161" s="83" t="s">
        <v>3860</v>
      </c>
      <c r="B1161" t="s">
        <v>3861</v>
      </c>
      <c r="C1161" t="s">
        <v>1975</v>
      </c>
      <c r="D1161" t="s">
        <v>3824</v>
      </c>
      <c r="E1161" t="s">
        <v>2914</v>
      </c>
    </row>
    <row r="1162" spans="1:5" hidden="1">
      <c r="A1162" s="83" t="s">
        <v>3860</v>
      </c>
      <c r="B1162" t="s">
        <v>3861</v>
      </c>
      <c r="C1162" t="s">
        <v>1975</v>
      </c>
      <c r="D1162" t="s">
        <v>3824</v>
      </c>
      <c r="E1162" t="s">
        <v>2919</v>
      </c>
    </row>
    <row r="1163" spans="1:5" hidden="1">
      <c r="A1163" s="83" t="s">
        <v>3860</v>
      </c>
      <c r="B1163" t="s">
        <v>3861</v>
      </c>
      <c r="C1163" t="s">
        <v>1975</v>
      </c>
      <c r="D1163" t="s">
        <v>3824</v>
      </c>
      <c r="E1163" t="s">
        <v>1980</v>
      </c>
    </row>
    <row r="1164" spans="1:5" hidden="1">
      <c r="A1164" s="83" t="s">
        <v>3860</v>
      </c>
      <c r="B1164" t="s">
        <v>3861</v>
      </c>
      <c r="C1164" t="s">
        <v>1975</v>
      </c>
      <c r="D1164" t="s">
        <v>3825</v>
      </c>
      <c r="E1164" t="s">
        <v>2828</v>
      </c>
    </row>
    <row r="1165" spans="1:5" hidden="1">
      <c r="A1165" s="83" t="s">
        <v>3860</v>
      </c>
      <c r="B1165" t="s">
        <v>3861</v>
      </c>
      <c r="C1165" t="s">
        <v>1975</v>
      </c>
      <c r="D1165" t="s">
        <v>3825</v>
      </c>
      <c r="E1165" t="s">
        <v>2863</v>
      </c>
    </row>
    <row r="1166" spans="1:5" hidden="1">
      <c r="A1166" s="83" t="s">
        <v>3860</v>
      </c>
      <c r="B1166" t="s">
        <v>3861</v>
      </c>
      <c r="C1166" t="s">
        <v>1975</v>
      </c>
      <c r="D1166" t="s">
        <v>3825</v>
      </c>
      <c r="E1166" t="s">
        <v>1643</v>
      </c>
    </row>
    <row r="1167" spans="1:5" hidden="1">
      <c r="A1167" s="83" t="s">
        <v>3860</v>
      </c>
      <c r="B1167" t="s">
        <v>3861</v>
      </c>
      <c r="C1167" t="s">
        <v>1975</v>
      </c>
      <c r="D1167" t="s">
        <v>3826</v>
      </c>
      <c r="E1167" t="s">
        <v>1643</v>
      </c>
    </row>
    <row r="1168" spans="1:5" hidden="1">
      <c r="A1168" s="83" t="s">
        <v>3860</v>
      </c>
      <c r="B1168" t="s">
        <v>3861</v>
      </c>
      <c r="C1168" t="s">
        <v>1975</v>
      </c>
      <c r="D1168" t="s">
        <v>3826</v>
      </c>
      <c r="E1168" t="s">
        <v>2829</v>
      </c>
    </row>
    <row r="1169" spans="1:5" hidden="1">
      <c r="A1169" s="83" t="s">
        <v>3860</v>
      </c>
      <c r="B1169" t="s">
        <v>3861</v>
      </c>
      <c r="C1169" t="s">
        <v>1975</v>
      </c>
      <c r="D1169" t="s">
        <v>3825</v>
      </c>
      <c r="E1169" t="s">
        <v>2883</v>
      </c>
    </row>
    <row r="1170" spans="1:5" hidden="1">
      <c r="A1170" s="83" t="s">
        <v>3860</v>
      </c>
      <c r="B1170" t="s">
        <v>3861</v>
      </c>
      <c r="C1170" t="s">
        <v>3827</v>
      </c>
      <c r="D1170" t="s">
        <v>3828</v>
      </c>
      <c r="E1170" t="s">
        <v>2836</v>
      </c>
    </row>
    <row r="1171" spans="1:5" hidden="1">
      <c r="A1171" s="83" t="s">
        <v>3860</v>
      </c>
      <c r="B1171" t="s">
        <v>3861</v>
      </c>
      <c r="C1171" t="s">
        <v>3827</v>
      </c>
      <c r="D1171" t="s">
        <v>3828</v>
      </c>
      <c r="E1171" t="s">
        <v>2869</v>
      </c>
    </row>
    <row r="1172" spans="1:5" hidden="1">
      <c r="A1172" s="83" t="s">
        <v>3860</v>
      </c>
      <c r="B1172" t="s">
        <v>3861</v>
      </c>
      <c r="C1172" t="s">
        <v>3827</v>
      </c>
      <c r="D1172" t="s">
        <v>3828</v>
      </c>
      <c r="E1172" t="s">
        <v>2887</v>
      </c>
    </row>
    <row r="1173" spans="1:5" hidden="1">
      <c r="A1173" s="83" t="s">
        <v>3860</v>
      </c>
      <c r="B1173" t="s">
        <v>3861</v>
      </c>
      <c r="C1173" t="s">
        <v>3827</v>
      </c>
      <c r="D1173" t="s">
        <v>3828</v>
      </c>
      <c r="E1173" t="s">
        <v>2898</v>
      </c>
    </row>
    <row r="1174" spans="1:5" hidden="1">
      <c r="A1174" s="83" t="s">
        <v>3860</v>
      </c>
      <c r="B1174" t="s">
        <v>3861</v>
      </c>
      <c r="C1174" t="s">
        <v>3827</v>
      </c>
      <c r="D1174" t="s">
        <v>3828</v>
      </c>
      <c r="E1174" t="s">
        <v>2908</v>
      </c>
    </row>
    <row r="1175" spans="1:5" hidden="1">
      <c r="A1175" s="83" t="s">
        <v>3860</v>
      </c>
      <c r="B1175" t="s">
        <v>3861</v>
      </c>
      <c r="C1175" t="s">
        <v>3827</v>
      </c>
      <c r="D1175" t="s">
        <v>3828</v>
      </c>
      <c r="E1175" t="s">
        <v>2915</v>
      </c>
    </row>
    <row r="1176" spans="1:5" hidden="1">
      <c r="A1176" s="83" t="s">
        <v>3860</v>
      </c>
      <c r="B1176" t="s">
        <v>3861</v>
      </c>
      <c r="C1176" t="s">
        <v>3827</v>
      </c>
      <c r="D1176" t="s">
        <v>3828</v>
      </c>
      <c r="E1176" t="s">
        <v>2920</v>
      </c>
    </row>
    <row r="1177" spans="1:5" hidden="1">
      <c r="A1177" s="83" t="s">
        <v>3860</v>
      </c>
      <c r="B1177" t="s">
        <v>3861</v>
      </c>
      <c r="C1177" t="s">
        <v>3827</v>
      </c>
      <c r="D1177" t="s">
        <v>3828</v>
      </c>
      <c r="E1177" t="s">
        <v>1643</v>
      </c>
    </row>
    <row r="1178" spans="1:5" hidden="1">
      <c r="A1178" s="83" t="s">
        <v>3860</v>
      </c>
      <c r="B1178" t="s">
        <v>3861</v>
      </c>
      <c r="C1178" t="s">
        <v>3827</v>
      </c>
      <c r="D1178" t="s">
        <v>3828</v>
      </c>
      <c r="E1178" t="s">
        <v>2926</v>
      </c>
    </row>
    <row r="1179" spans="1:5" hidden="1">
      <c r="A1179" s="83" t="s">
        <v>3860</v>
      </c>
      <c r="B1179" t="s">
        <v>3861</v>
      </c>
      <c r="C1179" t="s">
        <v>3827</v>
      </c>
      <c r="D1179" t="s">
        <v>3828</v>
      </c>
      <c r="E1179" t="s">
        <v>2931</v>
      </c>
    </row>
    <row r="1180" spans="1:5" hidden="1">
      <c r="A1180" s="83" t="s">
        <v>3860</v>
      </c>
      <c r="B1180" t="s">
        <v>3861</v>
      </c>
      <c r="C1180" t="s">
        <v>3827</v>
      </c>
      <c r="D1180" t="s">
        <v>3828</v>
      </c>
      <c r="E1180" t="s">
        <v>2936</v>
      </c>
    </row>
    <row r="1181" spans="1:5" hidden="1">
      <c r="A1181" s="83" t="s">
        <v>3860</v>
      </c>
      <c r="B1181" t="s">
        <v>3861</v>
      </c>
      <c r="C1181" t="s">
        <v>3827</v>
      </c>
      <c r="D1181" t="s">
        <v>3828</v>
      </c>
      <c r="E1181" t="s">
        <v>2941</v>
      </c>
    </row>
    <row r="1182" spans="1:5" hidden="1">
      <c r="A1182" s="83" t="s">
        <v>3860</v>
      </c>
      <c r="B1182" t="s">
        <v>3861</v>
      </c>
      <c r="C1182" t="s">
        <v>3827</v>
      </c>
      <c r="D1182" t="s">
        <v>3828</v>
      </c>
      <c r="E1182" t="s">
        <v>2945</v>
      </c>
    </row>
    <row r="1183" spans="1:5" hidden="1">
      <c r="A1183" s="83" t="s">
        <v>3860</v>
      </c>
      <c r="B1183" t="s">
        <v>3861</v>
      </c>
      <c r="C1183" t="s">
        <v>3827</v>
      </c>
      <c r="D1183" t="s">
        <v>3828</v>
      </c>
      <c r="E1183" t="s">
        <v>2948</v>
      </c>
    </row>
    <row r="1184" spans="1:5" hidden="1">
      <c r="A1184" s="83" t="s">
        <v>3860</v>
      </c>
      <c r="B1184" t="s">
        <v>3861</v>
      </c>
      <c r="C1184" t="s">
        <v>3827</v>
      </c>
      <c r="D1184" t="s">
        <v>3828</v>
      </c>
      <c r="E1184" t="s">
        <v>2950</v>
      </c>
    </row>
    <row r="1185" spans="1:5" hidden="1">
      <c r="A1185" s="83" t="s">
        <v>3074</v>
      </c>
      <c r="B1185" t="s">
        <v>3862</v>
      </c>
      <c r="C1185" t="s">
        <v>1973</v>
      </c>
      <c r="D1185" t="s">
        <v>2067</v>
      </c>
      <c r="E1185" t="s">
        <v>3840</v>
      </c>
    </row>
    <row r="1186" spans="1:5" hidden="1">
      <c r="A1186" s="83" t="s">
        <v>3074</v>
      </c>
      <c r="B1186" t="s">
        <v>3862</v>
      </c>
      <c r="C1186" t="s">
        <v>1973</v>
      </c>
      <c r="D1186" t="s">
        <v>2066</v>
      </c>
      <c r="E1186" t="s">
        <v>1643</v>
      </c>
    </row>
    <row r="1187" spans="1:5" hidden="1">
      <c r="A1187" s="83" t="s">
        <v>3074</v>
      </c>
      <c r="B1187" t="s">
        <v>3862</v>
      </c>
      <c r="C1187" t="s">
        <v>1973</v>
      </c>
      <c r="D1187" t="s">
        <v>3809</v>
      </c>
      <c r="E1187" t="s">
        <v>1643</v>
      </c>
    </row>
    <row r="1188" spans="1:5" hidden="1">
      <c r="A1188" s="83" t="s">
        <v>3074</v>
      </c>
      <c r="B1188" t="s">
        <v>3862</v>
      </c>
      <c r="C1188" t="s">
        <v>1973</v>
      </c>
      <c r="D1188" t="s">
        <v>3810</v>
      </c>
      <c r="E1188" t="s">
        <v>1643</v>
      </c>
    </row>
    <row r="1189" spans="1:5" hidden="1">
      <c r="A1189" s="83" t="s">
        <v>3074</v>
      </c>
      <c r="B1189" t="s">
        <v>3862</v>
      </c>
      <c r="C1189" t="s">
        <v>1974</v>
      </c>
      <c r="D1189" t="s">
        <v>2146</v>
      </c>
      <c r="E1189" t="s">
        <v>2808</v>
      </c>
    </row>
    <row r="1190" spans="1:5" hidden="1">
      <c r="A1190" s="83" t="s">
        <v>3074</v>
      </c>
      <c r="B1190" t="s">
        <v>3862</v>
      </c>
      <c r="C1190" t="s">
        <v>1974</v>
      </c>
      <c r="D1190" t="s">
        <v>2146</v>
      </c>
      <c r="E1190" t="s">
        <v>2854</v>
      </c>
    </row>
    <row r="1191" spans="1:5" hidden="1">
      <c r="A1191" s="83" t="s">
        <v>3074</v>
      </c>
      <c r="B1191" t="s">
        <v>3862</v>
      </c>
      <c r="C1191" t="s">
        <v>1974</v>
      </c>
      <c r="D1191" t="s">
        <v>2146</v>
      </c>
      <c r="E1191" t="s">
        <v>2876</v>
      </c>
    </row>
    <row r="1192" spans="1:5" hidden="1">
      <c r="A1192" s="83" t="s">
        <v>3074</v>
      </c>
      <c r="B1192" t="s">
        <v>3862</v>
      </c>
      <c r="C1192" t="s">
        <v>1974</v>
      </c>
      <c r="D1192" t="s">
        <v>2146</v>
      </c>
      <c r="E1192" t="s">
        <v>2893</v>
      </c>
    </row>
    <row r="1193" spans="1:5" hidden="1">
      <c r="A1193" s="83" t="s">
        <v>3074</v>
      </c>
      <c r="B1193" t="s">
        <v>3862</v>
      </c>
      <c r="C1193" t="s">
        <v>1974</v>
      </c>
      <c r="D1193" t="s">
        <v>2146</v>
      </c>
      <c r="E1193" t="s">
        <v>2903</v>
      </c>
    </row>
    <row r="1194" spans="1:5" hidden="1">
      <c r="A1194" s="83" t="s">
        <v>3074</v>
      </c>
      <c r="B1194" t="s">
        <v>3862</v>
      </c>
      <c r="C1194" t="s">
        <v>1974</v>
      </c>
      <c r="D1194" t="s">
        <v>2146</v>
      </c>
      <c r="E1194" t="s">
        <v>2913</v>
      </c>
    </row>
    <row r="1195" spans="1:5" hidden="1">
      <c r="A1195" s="83" t="s">
        <v>3074</v>
      </c>
      <c r="B1195" t="s">
        <v>3862</v>
      </c>
      <c r="C1195" t="s">
        <v>1974</v>
      </c>
      <c r="D1195" t="s">
        <v>3811</v>
      </c>
      <c r="E1195" t="s">
        <v>2809</v>
      </c>
    </row>
    <row r="1196" spans="1:5" hidden="1">
      <c r="A1196" s="83" t="s">
        <v>3074</v>
      </c>
      <c r="B1196" t="s">
        <v>3862</v>
      </c>
      <c r="C1196" t="s">
        <v>1974</v>
      </c>
      <c r="D1196" t="s">
        <v>3811</v>
      </c>
      <c r="E1196" t="s">
        <v>2855</v>
      </c>
    </row>
    <row r="1197" spans="1:5" hidden="1">
      <c r="A1197" s="83" t="s">
        <v>3074</v>
      </c>
      <c r="B1197" t="s">
        <v>3862</v>
      </c>
      <c r="C1197" t="s">
        <v>1974</v>
      </c>
      <c r="D1197" t="s">
        <v>3811</v>
      </c>
      <c r="E1197" t="s">
        <v>1643</v>
      </c>
    </row>
    <row r="1198" spans="1:5" hidden="1">
      <c r="A1198" s="83" t="s">
        <v>3074</v>
      </c>
      <c r="B1198" t="s">
        <v>3862</v>
      </c>
      <c r="C1198" t="s">
        <v>1974</v>
      </c>
      <c r="D1198" t="s">
        <v>3812</v>
      </c>
      <c r="E1198" t="s">
        <v>2810</v>
      </c>
    </row>
    <row r="1199" spans="1:5" hidden="1">
      <c r="A1199" s="83" t="s">
        <v>3074</v>
      </c>
      <c r="B1199" t="s">
        <v>3862</v>
      </c>
      <c r="C1199" t="s">
        <v>1974</v>
      </c>
      <c r="D1199" t="s">
        <v>3812</v>
      </c>
      <c r="E1199" t="s">
        <v>1643</v>
      </c>
    </row>
    <row r="1200" spans="1:5" hidden="1">
      <c r="A1200" s="83" t="s">
        <v>3074</v>
      </c>
      <c r="B1200" t="s">
        <v>3862</v>
      </c>
      <c r="C1200" t="s">
        <v>1974</v>
      </c>
      <c r="D1200" t="s">
        <v>3812</v>
      </c>
      <c r="E1200" t="s">
        <v>2856</v>
      </c>
    </row>
    <row r="1201" spans="1:5" hidden="1">
      <c r="A1201" s="83" t="s">
        <v>3074</v>
      </c>
      <c r="B1201" t="s">
        <v>3862</v>
      </c>
      <c r="C1201" t="s">
        <v>1974</v>
      </c>
      <c r="D1201" t="s">
        <v>3813</v>
      </c>
      <c r="E1201" t="s">
        <v>2811</v>
      </c>
    </row>
    <row r="1202" spans="1:5" hidden="1">
      <c r="A1202" s="83" t="s">
        <v>3074</v>
      </c>
      <c r="B1202" t="s">
        <v>3862</v>
      </c>
      <c r="C1202" t="s">
        <v>1974</v>
      </c>
      <c r="D1202" t="s">
        <v>3813</v>
      </c>
      <c r="E1202" t="s">
        <v>2857</v>
      </c>
    </row>
    <row r="1203" spans="1:5" hidden="1">
      <c r="A1203" s="83" t="s">
        <v>3074</v>
      </c>
      <c r="B1203" t="s">
        <v>3862</v>
      </c>
      <c r="C1203" t="s">
        <v>1974</v>
      </c>
      <c r="D1203" t="s">
        <v>3813</v>
      </c>
      <c r="E1203" t="s">
        <v>1643</v>
      </c>
    </row>
    <row r="1204" spans="1:5" hidden="1">
      <c r="A1204" s="83" t="s">
        <v>3074</v>
      </c>
      <c r="B1204" t="s">
        <v>3862</v>
      </c>
      <c r="C1204" t="s">
        <v>1974</v>
      </c>
      <c r="D1204" t="s">
        <v>3813</v>
      </c>
      <c r="E1204" t="s">
        <v>2877</v>
      </c>
    </row>
    <row r="1205" spans="1:5" hidden="1">
      <c r="A1205" s="83" t="s">
        <v>3074</v>
      </c>
      <c r="B1205" t="s">
        <v>3862</v>
      </c>
      <c r="C1205" t="s">
        <v>1974</v>
      </c>
      <c r="D1205" t="s">
        <v>3814</v>
      </c>
      <c r="E1205" t="s">
        <v>2813</v>
      </c>
    </row>
    <row r="1206" spans="1:5" hidden="1">
      <c r="A1206" s="83" t="s">
        <v>3074</v>
      </c>
      <c r="B1206" t="s">
        <v>3862</v>
      </c>
      <c r="C1206" t="s">
        <v>1974</v>
      </c>
      <c r="D1206" t="s">
        <v>3814</v>
      </c>
      <c r="E1206" t="s">
        <v>2858</v>
      </c>
    </row>
    <row r="1207" spans="1:5" hidden="1">
      <c r="A1207" s="83" t="s">
        <v>3074</v>
      </c>
      <c r="B1207" t="s">
        <v>3862</v>
      </c>
      <c r="C1207" t="s">
        <v>1974</v>
      </c>
      <c r="D1207" t="s">
        <v>3814</v>
      </c>
      <c r="E1207" t="s">
        <v>2878</v>
      </c>
    </row>
    <row r="1208" spans="1:5" hidden="1">
      <c r="A1208" s="83" t="s">
        <v>3074</v>
      </c>
      <c r="B1208" t="s">
        <v>3862</v>
      </c>
      <c r="C1208" t="s">
        <v>1974</v>
      </c>
      <c r="D1208" t="s">
        <v>3814</v>
      </c>
      <c r="E1208" t="s">
        <v>1643</v>
      </c>
    </row>
    <row r="1209" spans="1:5" hidden="1">
      <c r="A1209" s="83" t="s">
        <v>3074</v>
      </c>
      <c r="B1209" t="s">
        <v>3862</v>
      </c>
      <c r="C1209" t="s">
        <v>1974</v>
      </c>
      <c r="D1209" t="s">
        <v>3814</v>
      </c>
      <c r="E1209" t="s">
        <v>2894</v>
      </c>
    </row>
    <row r="1210" spans="1:5" hidden="1">
      <c r="A1210" s="83" t="s">
        <v>3074</v>
      </c>
      <c r="B1210" t="s">
        <v>3862</v>
      </c>
      <c r="C1210" t="s">
        <v>1974</v>
      </c>
      <c r="D1210" t="s">
        <v>3814</v>
      </c>
      <c r="E1210" t="s">
        <v>2904</v>
      </c>
    </row>
    <row r="1211" spans="1:5" hidden="1">
      <c r="A1211" s="83" t="s">
        <v>3074</v>
      </c>
      <c r="B1211" t="s">
        <v>3862</v>
      </c>
      <c r="C1211" t="s">
        <v>1974</v>
      </c>
      <c r="D1211" t="s">
        <v>3815</v>
      </c>
      <c r="E1211" t="s">
        <v>2814</v>
      </c>
    </row>
    <row r="1212" spans="1:5" hidden="1">
      <c r="A1212" s="83" t="s">
        <v>3074</v>
      </c>
      <c r="B1212" t="s">
        <v>3862</v>
      </c>
      <c r="C1212" t="s">
        <v>1974</v>
      </c>
      <c r="D1212" t="s">
        <v>3815</v>
      </c>
      <c r="E1212" t="s">
        <v>2859</v>
      </c>
    </row>
    <row r="1213" spans="1:5" hidden="1">
      <c r="A1213" s="83" t="s">
        <v>3074</v>
      </c>
      <c r="B1213" t="s">
        <v>3862</v>
      </c>
      <c r="C1213" t="s">
        <v>1974</v>
      </c>
      <c r="D1213" t="s">
        <v>3815</v>
      </c>
      <c r="E1213" t="s">
        <v>1643</v>
      </c>
    </row>
    <row r="1214" spans="1:5" hidden="1">
      <c r="A1214" s="83" t="s">
        <v>3074</v>
      </c>
      <c r="B1214" t="s">
        <v>3862</v>
      </c>
      <c r="C1214" t="s">
        <v>1974</v>
      </c>
      <c r="D1214" t="s">
        <v>3815</v>
      </c>
      <c r="E1214" t="s">
        <v>2879</v>
      </c>
    </row>
    <row r="1215" spans="1:5" hidden="1">
      <c r="A1215" s="83" t="s">
        <v>3074</v>
      </c>
      <c r="B1215" t="s">
        <v>3862</v>
      </c>
      <c r="C1215" t="s">
        <v>1974</v>
      </c>
      <c r="D1215" t="s">
        <v>3816</v>
      </c>
      <c r="E1215" t="s">
        <v>2815</v>
      </c>
    </row>
    <row r="1216" spans="1:5" hidden="1">
      <c r="A1216" s="83" t="s">
        <v>3074</v>
      </c>
      <c r="B1216" t="s">
        <v>3862</v>
      </c>
      <c r="C1216" t="s">
        <v>1974</v>
      </c>
      <c r="D1216" t="s">
        <v>3816</v>
      </c>
      <c r="E1216" t="s">
        <v>1643</v>
      </c>
    </row>
    <row r="1217" spans="1:5" hidden="1">
      <c r="A1217" s="83" t="s">
        <v>3074</v>
      </c>
      <c r="B1217" t="s">
        <v>3862</v>
      </c>
      <c r="C1217" t="s">
        <v>1974</v>
      </c>
      <c r="D1217" t="s">
        <v>2156</v>
      </c>
      <c r="E1217" t="s">
        <v>2816</v>
      </c>
    </row>
    <row r="1218" spans="1:5" hidden="1">
      <c r="A1218" s="83" t="s">
        <v>3074</v>
      </c>
      <c r="B1218" t="s">
        <v>3862</v>
      </c>
      <c r="C1218" t="s">
        <v>1974</v>
      </c>
      <c r="D1218" t="s">
        <v>1973</v>
      </c>
      <c r="E1218" t="s">
        <v>1643</v>
      </c>
    </row>
    <row r="1219" spans="1:5" hidden="1">
      <c r="A1219" s="83" t="s">
        <v>3074</v>
      </c>
      <c r="B1219" t="s">
        <v>3862</v>
      </c>
      <c r="C1219" t="s">
        <v>1974</v>
      </c>
      <c r="D1219" t="s">
        <v>1973</v>
      </c>
      <c r="E1219" t="s">
        <v>2817</v>
      </c>
    </row>
    <row r="1220" spans="1:5" hidden="1">
      <c r="A1220" s="83" t="s">
        <v>3074</v>
      </c>
      <c r="B1220" t="s">
        <v>3862</v>
      </c>
      <c r="C1220" t="s">
        <v>1974</v>
      </c>
      <c r="D1220" t="s">
        <v>1973</v>
      </c>
      <c r="E1220" t="s">
        <v>2860</v>
      </c>
    </row>
    <row r="1221" spans="1:5" hidden="1">
      <c r="A1221" s="83" t="s">
        <v>3074</v>
      </c>
      <c r="B1221" t="s">
        <v>3862</v>
      </c>
      <c r="C1221" t="s">
        <v>1974</v>
      </c>
      <c r="D1221" t="s">
        <v>1973</v>
      </c>
      <c r="E1221" t="s">
        <v>2880</v>
      </c>
    </row>
    <row r="1222" spans="1:5" hidden="1">
      <c r="A1222" s="83" t="s">
        <v>3074</v>
      </c>
      <c r="B1222" t="s">
        <v>3862</v>
      </c>
      <c r="C1222" t="s">
        <v>1974</v>
      </c>
      <c r="D1222" t="s">
        <v>3817</v>
      </c>
      <c r="E1222" t="s">
        <v>1643</v>
      </c>
    </row>
    <row r="1223" spans="1:5" hidden="1">
      <c r="A1223" s="83" t="s">
        <v>3074</v>
      </c>
      <c r="B1223" t="s">
        <v>3862</v>
      </c>
      <c r="C1223" t="s">
        <v>1974</v>
      </c>
      <c r="D1223" t="s">
        <v>3817</v>
      </c>
      <c r="E1223" t="s">
        <v>2818</v>
      </c>
    </row>
    <row r="1224" spans="1:5" hidden="1">
      <c r="A1224" s="83" t="s">
        <v>3074</v>
      </c>
      <c r="B1224" t="s">
        <v>3862</v>
      </c>
      <c r="C1224" t="s">
        <v>1974</v>
      </c>
      <c r="D1224" t="s">
        <v>3818</v>
      </c>
      <c r="E1224" t="s">
        <v>1643</v>
      </c>
    </row>
    <row r="1225" spans="1:5" hidden="1">
      <c r="A1225" s="83" t="s">
        <v>3074</v>
      </c>
      <c r="B1225" t="s">
        <v>3862</v>
      </c>
      <c r="C1225" t="s">
        <v>1974</v>
      </c>
      <c r="D1225" t="s">
        <v>3818</v>
      </c>
      <c r="E1225" t="s">
        <v>2819</v>
      </c>
    </row>
    <row r="1226" spans="1:5" hidden="1">
      <c r="A1226" s="83" t="s">
        <v>3074</v>
      </c>
      <c r="B1226" t="s">
        <v>3862</v>
      </c>
      <c r="C1226" t="s">
        <v>1974</v>
      </c>
      <c r="D1226" t="s">
        <v>2161</v>
      </c>
      <c r="E1226" t="s">
        <v>2820</v>
      </c>
    </row>
    <row r="1227" spans="1:5" hidden="1">
      <c r="A1227" s="83" t="s">
        <v>3074</v>
      </c>
      <c r="B1227" t="s">
        <v>3862</v>
      </c>
      <c r="C1227" t="s">
        <v>1974</v>
      </c>
      <c r="D1227" t="s">
        <v>2161</v>
      </c>
      <c r="E1227" t="s">
        <v>1643</v>
      </c>
    </row>
    <row r="1228" spans="1:5" hidden="1">
      <c r="A1228" s="83" t="s">
        <v>3074</v>
      </c>
      <c r="B1228" t="s">
        <v>3862</v>
      </c>
      <c r="C1228" t="s">
        <v>1974</v>
      </c>
      <c r="D1228" t="s">
        <v>3819</v>
      </c>
      <c r="E1228" t="s">
        <v>1643</v>
      </c>
    </row>
    <row r="1229" spans="1:5" hidden="1">
      <c r="A1229" s="83" t="s">
        <v>3074</v>
      </c>
      <c r="B1229" t="s">
        <v>3862</v>
      </c>
      <c r="C1229" t="s">
        <v>1974</v>
      </c>
      <c r="D1229" t="s">
        <v>3819</v>
      </c>
      <c r="E1229" t="s">
        <v>3819</v>
      </c>
    </row>
    <row r="1230" spans="1:5" hidden="1">
      <c r="A1230" s="83" t="s">
        <v>3074</v>
      </c>
      <c r="B1230" t="s">
        <v>3862</v>
      </c>
      <c r="C1230" t="s">
        <v>1974</v>
      </c>
      <c r="D1230" t="s">
        <v>3820</v>
      </c>
      <c r="E1230" t="s">
        <v>1643</v>
      </c>
    </row>
    <row r="1231" spans="1:5" hidden="1">
      <c r="A1231" s="83" t="s">
        <v>3074</v>
      </c>
      <c r="B1231" t="s">
        <v>3862</v>
      </c>
      <c r="C1231" t="s">
        <v>1974</v>
      </c>
      <c r="D1231" t="s">
        <v>3820</v>
      </c>
      <c r="E1231" t="s">
        <v>2822</v>
      </c>
    </row>
    <row r="1232" spans="1:5" hidden="1">
      <c r="A1232" s="83" t="s">
        <v>3074</v>
      </c>
      <c r="B1232" t="s">
        <v>3862</v>
      </c>
      <c r="C1232" t="s">
        <v>1974</v>
      </c>
      <c r="D1232" t="s">
        <v>3820</v>
      </c>
      <c r="E1232" t="s">
        <v>2861</v>
      </c>
    </row>
    <row r="1233" spans="1:5" hidden="1">
      <c r="A1233" s="83" t="s">
        <v>3074</v>
      </c>
      <c r="B1233" t="s">
        <v>3862</v>
      </c>
      <c r="C1233" t="s">
        <v>1974</v>
      </c>
      <c r="D1233" t="s">
        <v>3820</v>
      </c>
      <c r="E1233" t="s">
        <v>2818</v>
      </c>
    </row>
    <row r="1234" spans="1:5" hidden="1">
      <c r="A1234" s="83" t="s">
        <v>3074</v>
      </c>
      <c r="B1234" t="s">
        <v>3862</v>
      </c>
      <c r="C1234" t="s">
        <v>1974</v>
      </c>
      <c r="D1234" t="s">
        <v>3821</v>
      </c>
      <c r="E1234" t="s">
        <v>1643</v>
      </c>
    </row>
    <row r="1235" spans="1:5" hidden="1">
      <c r="A1235" s="83" t="s">
        <v>3074</v>
      </c>
      <c r="B1235" t="s">
        <v>3862</v>
      </c>
      <c r="C1235" t="s">
        <v>1974</v>
      </c>
      <c r="D1235" t="s">
        <v>3821</v>
      </c>
      <c r="E1235" t="s">
        <v>2823</v>
      </c>
    </row>
    <row r="1236" spans="1:5" hidden="1">
      <c r="A1236" s="83" t="s">
        <v>3074</v>
      </c>
      <c r="B1236" t="s">
        <v>3862</v>
      </c>
      <c r="C1236" t="s">
        <v>1974</v>
      </c>
      <c r="D1236" t="s">
        <v>3822</v>
      </c>
      <c r="E1236" t="s">
        <v>1643</v>
      </c>
    </row>
    <row r="1237" spans="1:5" hidden="1">
      <c r="A1237" s="83" t="s">
        <v>3074</v>
      </c>
      <c r="B1237" t="s">
        <v>3862</v>
      </c>
      <c r="C1237" t="s">
        <v>1974</v>
      </c>
      <c r="D1237" t="s">
        <v>3822</v>
      </c>
      <c r="E1237" t="s">
        <v>2824</v>
      </c>
    </row>
    <row r="1238" spans="1:5" hidden="1">
      <c r="A1238" s="83" t="s">
        <v>3074</v>
      </c>
      <c r="B1238" t="s">
        <v>3862</v>
      </c>
      <c r="C1238" t="s">
        <v>1974</v>
      </c>
      <c r="D1238" t="s">
        <v>3823</v>
      </c>
      <c r="E1238" t="s">
        <v>2825</v>
      </c>
    </row>
    <row r="1239" spans="1:5" hidden="1">
      <c r="A1239" s="83" t="s">
        <v>3074</v>
      </c>
      <c r="B1239" t="s">
        <v>3862</v>
      </c>
      <c r="C1239" t="s">
        <v>1974</v>
      </c>
      <c r="D1239" t="s">
        <v>2166</v>
      </c>
      <c r="E1239" t="s">
        <v>1643</v>
      </c>
    </row>
    <row r="1240" spans="1:5" hidden="1">
      <c r="A1240" s="83" t="s">
        <v>3074</v>
      </c>
      <c r="B1240" t="s">
        <v>3862</v>
      </c>
      <c r="C1240" t="s">
        <v>1974</v>
      </c>
      <c r="D1240" t="s">
        <v>2166</v>
      </c>
      <c r="E1240" t="s">
        <v>2826</v>
      </c>
    </row>
    <row r="1241" spans="1:5" hidden="1">
      <c r="A1241" s="83" t="s">
        <v>3074</v>
      </c>
      <c r="B1241" t="s">
        <v>3862</v>
      </c>
      <c r="C1241" t="s">
        <v>1975</v>
      </c>
      <c r="D1241" t="s">
        <v>3824</v>
      </c>
      <c r="E1241" t="s">
        <v>2827</v>
      </c>
    </row>
    <row r="1242" spans="1:5" hidden="1">
      <c r="A1242" s="83" t="s">
        <v>3074</v>
      </c>
      <c r="B1242" t="s">
        <v>3862</v>
      </c>
      <c r="C1242" t="s">
        <v>1975</v>
      </c>
      <c r="D1242" t="s">
        <v>3824</v>
      </c>
      <c r="E1242" t="s">
        <v>2862</v>
      </c>
    </row>
    <row r="1243" spans="1:5" hidden="1">
      <c r="A1243" s="83" t="s">
        <v>3074</v>
      </c>
      <c r="B1243" t="s">
        <v>3862</v>
      </c>
      <c r="C1243" t="s">
        <v>1975</v>
      </c>
      <c r="D1243" t="s">
        <v>3824</v>
      </c>
      <c r="E1243" t="s">
        <v>2882</v>
      </c>
    </row>
    <row r="1244" spans="1:5" hidden="1">
      <c r="A1244" s="83" t="s">
        <v>3074</v>
      </c>
      <c r="B1244" t="s">
        <v>3862</v>
      </c>
      <c r="C1244" t="s">
        <v>1975</v>
      </c>
      <c r="D1244" t="s">
        <v>3824</v>
      </c>
      <c r="E1244" t="s">
        <v>2895</v>
      </c>
    </row>
    <row r="1245" spans="1:5" hidden="1">
      <c r="A1245" s="83" t="s">
        <v>3074</v>
      </c>
      <c r="B1245" t="s">
        <v>3862</v>
      </c>
      <c r="C1245" t="s">
        <v>1975</v>
      </c>
      <c r="D1245" t="s">
        <v>3824</v>
      </c>
      <c r="E1245" t="s">
        <v>2905</v>
      </c>
    </row>
    <row r="1246" spans="1:5" hidden="1">
      <c r="A1246" s="83" t="s">
        <v>3074</v>
      </c>
      <c r="B1246" t="s">
        <v>3862</v>
      </c>
      <c r="C1246" t="s">
        <v>1975</v>
      </c>
      <c r="D1246" t="s">
        <v>3824</v>
      </c>
      <c r="E1246" t="s">
        <v>2914</v>
      </c>
    </row>
    <row r="1247" spans="1:5" hidden="1">
      <c r="A1247" s="83" t="s">
        <v>3074</v>
      </c>
      <c r="B1247" t="s">
        <v>3862</v>
      </c>
      <c r="C1247" t="s">
        <v>1975</v>
      </c>
      <c r="D1247" t="s">
        <v>3824</v>
      </c>
      <c r="E1247" t="s">
        <v>2919</v>
      </c>
    </row>
    <row r="1248" spans="1:5" hidden="1">
      <c r="A1248" s="83" t="s">
        <v>3074</v>
      </c>
      <c r="B1248" t="s">
        <v>3862</v>
      </c>
      <c r="C1248" t="s">
        <v>1975</v>
      </c>
      <c r="D1248" t="s">
        <v>3824</v>
      </c>
      <c r="E1248" t="s">
        <v>1980</v>
      </c>
    </row>
    <row r="1249" spans="1:5" hidden="1">
      <c r="A1249" s="83" t="s">
        <v>3074</v>
      </c>
      <c r="B1249" t="s">
        <v>3862</v>
      </c>
      <c r="C1249" t="s">
        <v>1975</v>
      </c>
      <c r="D1249" t="s">
        <v>3825</v>
      </c>
      <c r="E1249" t="s">
        <v>2828</v>
      </c>
    </row>
    <row r="1250" spans="1:5" hidden="1">
      <c r="A1250" s="83" t="s">
        <v>3074</v>
      </c>
      <c r="B1250" t="s">
        <v>3862</v>
      </c>
      <c r="C1250" t="s">
        <v>1975</v>
      </c>
      <c r="D1250" t="s">
        <v>3825</v>
      </c>
      <c r="E1250" t="s">
        <v>2863</v>
      </c>
    </row>
    <row r="1251" spans="1:5" hidden="1">
      <c r="A1251" s="83" t="s">
        <v>3074</v>
      </c>
      <c r="B1251" t="s">
        <v>3862</v>
      </c>
      <c r="C1251" t="s">
        <v>1975</v>
      </c>
      <c r="D1251" t="s">
        <v>3825</v>
      </c>
      <c r="E1251" t="s">
        <v>1643</v>
      </c>
    </row>
    <row r="1252" spans="1:5" hidden="1">
      <c r="A1252" s="83" t="s">
        <v>3074</v>
      </c>
      <c r="B1252" t="s">
        <v>3862</v>
      </c>
      <c r="C1252" t="s">
        <v>1975</v>
      </c>
      <c r="D1252" t="s">
        <v>3826</v>
      </c>
      <c r="E1252" t="s">
        <v>1643</v>
      </c>
    </row>
    <row r="1253" spans="1:5" hidden="1">
      <c r="A1253" s="83" t="s">
        <v>3074</v>
      </c>
      <c r="B1253" t="s">
        <v>3862</v>
      </c>
      <c r="C1253" t="s">
        <v>1975</v>
      </c>
      <c r="D1253" t="s">
        <v>3826</v>
      </c>
      <c r="E1253" t="s">
        <v>2829</v>
      </c>
    </row>
    <row r="1254" spans="1:5" hidden="1">
      <c r="A1254" s="83" t="s">
        <v>3074</v>
      </c>
      <c r="B1254" t="s">
        <v>3862</v>
      </c>
      <c r="C1254" t="s">
        <v>1975</v>
      </c>
      <c r="D1254" t="s">
        <v>3825</v>
      </c>
      <c r="E1254" t="s">
        <v>2883</v>
      </c>
    </row>
    <row r="1255" spans="1:5" hidden="1">
      <c r="A1255" s="83" t="s">
        <v>3074</v>
      </c>
      <c r="B1255" t="s">
        <v>3862</v>
      </c>
      <c r="C1255" t="s">
        <v>3827</v>
      </c>
      <c r="D1255" t="s">
        <v>3828</v>
      </c>
      <c r="E1255" t="s">
        <v>2836</v>
      </c>
    </row>
    <row r="1256" spans="1:5" hidden="1">
      <c r="A1256" s="83" t="s">
        <v>3074</v>
      </c>
      <c r="B1256" t="s">
        <v>3862</v>
      </c>
      <c r="C1256" t="s">
        <v>3827</v>
      </c>
      <c r="D1256" t="s">
        <v>3828</v>
      </c>
      <c r="E1256" t="s">
        <v>2869</v>
      </c>
    </row>
    <row r="1257" spans="1:5" hidden="1">
      <c r="A1257" s="83" t="s">
        <v>3074</v>
      </c>
      <c r="B1257" t="s">
        <v>3862</v>
      </c>
      <c r="C1257" t="s">
        <v>3827</v>
      </c>
      <c r="D1257" t="s">
        <v>3828</v>
      </c>
      <c r="E1257" t="s">
        <v>2887</v>
      </c>
    </row>
    <row r="1258" spans="1:5" hidden="1">
      <c r="A1258" s="83" t="s">
        <v>3074</v>
      </c>
      <c r="B1258" t="s">
        <v>3862</v>
      </c>
      <c r="C1258" t="s">
        <v>3827</v>
      </c>
      <c r="D1258" t="s">
        <v>3828</v>
      </c>
      <c r="E1258" t="s">
        <v>2898</v>
      </c>
    </row>
    <row r="1259" spans="1:5" hidden="1">
      <c r="A1259" s="83" t="s">
        <v>3074</v>
      </c>
      <c r="B1259" t="s">
        <v>3862</v>
      </c>
      <c r="C1259" t="s">
        <v>3827</v>
      </c>
      <c r="D1259" t="s">
        <v>3828</v>
      </c>
      <c r="E1259" t="s">
        <v>2908</v>
      </c>
    </row>
    <row r="1260" spans="1:5" hidden="1">
      <c r="A1260" s="83" t="s">
        <v>3074</v>
      </c>
      <c r="B1260" t="s">
        <v>3862</v>
      </c>
      <c r="C1260" t="s">
        <v>3827</v>
      </c>
      <c r="D1260" t="s">
        <v>3828</v>
      </c>
      <c r="E1260" t="s">
        <v>2915</v>
      </c>
    </row>
    <row r="1261" spans="1:5" hidden="1">
      <c r="A1261" s="83" t="s">
        <v>3074</v>
      </c>
      <c r="B1261" t="s">
        <v>3862</v>
      </c>
      <c r="C1261" t="s">
        <v>3827</v>
      </c>
      <c r="D1261" t="s">
        <v>3828</v>
      </c>
      <c r="E1261" t="s">
        <v>2920</v>
      </c>
    </row>
    <row r="1262" spans="1:5" hidden="1">
      <c r="A1262" s="83" t="s">
        <v>3074</v>
      </c>
      <c r="B1262" t="s">
        <v>3862</v>
      </c>
      <c r="C1262" t="s">
        <v>3827</v>
      </c>
      <c r="D1262" t="s">
        <v>3828</v>
      </c>
      <c r="E1262" t="s">
        <v>1643</v>
      </c>
    </row>
    <row r="1263" spans="1:5" hidden="1">
      <c r="A1263" s="83" t="s">
        <v>3074</v>
      </c>
      <c r="B1263" t="s">
        <v>3862</v>
      </c>
      <c r="C1263" t="s">
        <v>3827</v>
      </c>
      <c r="D1263" t="s">
        <v>3828</v>
      </c>
      <c r="E1263" t="s">
        <v>2926</v>
      </c>
    </row>
    <row r="1264" spans="1:5" hidden="1">
      <c r="A1264" s="83" t="s">
        <v>3074</v>
      </c>
      <c r="B1264" t="s">
        <v>3862</v>
      </c>
      <c r="C1264" t="s">
        <v>3827</v>
      </c>
      <c r="D1264" t="s">
        <v>3828</v>
      </c>
      <c r="E1264" t="s">
        <v>2931</v>
      </c>
    </row>
    <row r="1265" spans="1:5" hidden="1">
      <c r="A1265" s="83" t="s">
        <v>3074</v>
      </c>
      <c r="B1265" t="s">
        <v>3862</v>
      </c>
      <c r="C1265" t="s">
        <v>3827</v>
      </c>
      <c r="D1265" t="s">
        <v>3828</v>
      </c>
      <c r="E1265" t="s">
        <v>2936</v>
      </c>
    </row>
    <row r="1266" spans="1:5" hidden="1">
      <c r="A1266" s="83" t="s">
        <v>3074</v>
      </c>
      <c r="B1266" t="s">
        <v>3862</v>
      </c>
      <c r="C1266" t="s">
        <v>3827</v>
      </c>
      <c r="D1266" t="s">
        <v>3828</v>
      </c>
      <c r="E1266" t="s">
        <v>2941</v>
      </c>
    </row>
    <row r="1267" spans="1:5" hidden="1">
      <c r="A1267" s="83" t="s">
        <v>3074</v>
      </c>
      <c r="B1267" t="s">
        <v>3862</v>
      </c>
      <c r="C1267" t="s">
        <v>3827</v>
      </c>
      <c r="D1267" t="s">
        <v>3828</v>
      </c>
      <c r="E1267" t="s">
        <v>2945</v>
      </c>
    </row>
    <row r="1268" spans="1:5" hidden="1">
      <c r="A1268" s="83" t="s">
        <v>3074</v>
      </c>
      <c r="B1268" t="s">
        <v>3862</v>
      </c>
      <c r="C1268" t="s">
        <v>3827</v>
      </c>
      <c r="D1268" t="s">
        <v>3828</v>
      </c>
      <c r="E1268" t="s">
        <v>2948</v>
      </c>
    </row>
    <row r="1269" spans="1:5" hidden="1">
      <c r="A1269" s="83" t="s">
        <v>3074</v>
      </c>
      <c r="B1269" t="s">
        <v>3862</v>
      </c>
      <c r="C1269" t="s">
        <v>3827</v>
      </c>
      <c r="D1269" t="s">
        <v>3828</v>
      </c>
      <c r="E1269" t="s">
        <v>2950</v>
      </c>
    </row>
    <row r="1270" spans="1:5" hidden="1">
      <c r="A1270" s="83" t="s">
        <v>3074</v>
      </c>
      <c r="B1270" t="s">
        <v>3862</v>
      </c>
      <c r="C1270" t="s">
        <v>3837</v>
      </c>
      <c r="D1270" t="s">
        <v>3838</v>
      </c>
      <c r="E1270" t="s">
        <v>2839</v>
      </c>
    </row>
    <row r="1271" spans="1:5" hidden="1">
      <c r="A1271" s="83" t="s">
        <v>3076</v>
      </c>
      <c r="B1271" t="s">
        <v>3863</v>
      </c>
      <c r="C1271" t="s">
        <v>1973</v>
      </c>
      <c r="D1271" t="s">
        <v>2066</v>
      </c>
      <c r="E1271" t="s">
        <v>2807</v>
      </c>
    </row>
    <row r="1272" spans="1:5" hidden="1">
      <c r="A1272" s="83" t="s">
        <v>3076</v>
      </c>
      <c r="B1272" t="s">
        <v>3863</v>
      </c>
      <c r="C1272" t="s">
        <v>1973</v>
      </c>
      <c r="D1272" t="s">
        <v>2066</v>
      </c>
      <c r="E1272" t="s">
        <v>2853</v>
      </c>
    </row>
    <row r="1273" spans="1:5" hidden="1">
      <c r="A1273" s="83" t="s">
        <v>3076</v>
      </c>
      <c r="B1273" t="s">
        <v>3863</v>
      </c>
      <c r="C1273" t="s">
        <v>1973</v>
      </c>
      <c r="D1273" t="s">
        <v>2066</v>
      </c>
      <c r="E1273" t="s">
        <v>2875</v>
      </c>
    </row>
    <row r="1274" spans="1:5" hidden="1">
      <c r="A1274" s="83" t="s">
        <v>3076</v>
      </c>
      <c r="B1274" t="s">
        <v>3863</v>
      </c>
      <c r="C1274" t="s">
        <v>1973</v>
      </c>
      <c r="D1274" t="s">
        <v>2066</v>
      </c>
      <c r="E1274" t="s">
        <v>2892</v>
      </c>
    </row>
    <row r="1275" spans="1:5" hidden="1">
      <c r="A1275" s="83" t="s">
        <v>3076</v>
      </c>
      <c r="B1275" t="s">
        <v>3863</v>
      </c>
      <c r="C1275" t="s">
        <v>1973</v>
      </c>
      <c r="D1275" t="s">
        <v>2066</v>
      </c>
      <c r="E1275" t="s">
        <v>2902</v>
      </c>
    </row>
    <row r="1276" spans="1:5" hidden="1">
      <c r="A1276" s="83" t="s">
        <v>3076</v>
      </c>
      <c r="B1276" t="s">
        <v>3863</v>
      </c>
      <c r="C1276" t="s">
        <v>1973</v>
      </c>
      <c r="D1276" t="s">
        <v>2066</v>
      </c>
      <c r="E1276" t="s">
        <v>2912</v>
      </c>
    </row>
    <row r="1277" spans="1:5" hidden="1">
      <c r="A1277" s="83" t="s">
        <v>3076</v>
      </c>
      <c r="B1277" t="s">
        <v>3863</v>
      </c>
      <c r="C1277" t="s">
        <v>1973</v>
      </c>
      <c r="D1277" t="s">
        <v>2066</v>
      </c>
      <c r="E1277" t="s">
        <v>2918</v>
      </c>
    </row>
    <row r="1278" spans="1:5" hidden="1">
      <c r="A1278" s="83" t="s">
        <v>3076</v>
      </c>
      <c r="B1278" t="s">
        <v>3863</v>
      </c>
      <c r="C1278" t="s">
        <v>1973</v>
      </c>
      <c r="D1278" t="s">
        <v>2066</v>
      </c>
      <c r="E1278" t="s">
        <v>2923</v>
      </c>
    </row>
    <row r="1279" spans="1:5" hidden="1">
      <c r="A1279" s="83" t="s">
        <v>3076</v>
      </c>
      <c r="B1279" t="s">
        <v>3863</v>
      </c>
      <c r="C1279" t="s">
        <v>1973</v>
      </c>
      <c r="D1279" t="s">
        <v>2066</v>
      </c>
      <c r="E1279" t="s">
        <v>2929</v>
      </c>
    </row>
    <row r="1280" spans="1:5" hidden="1">
      <c r="A1280" s="83" t="s">
        <v>3076</v>
      </c>
      <c r="B1280" t="s">
        <v>3863</v>
      </c>
      <c r="C1280" t="s">
        <v>1973</v>
      </c>
      <c r="D1280" t="s">
        <v>2066</v>
      </c>
      <c r="E1280" t="s">
        <v>2935</v>
      </c>
    </row>
    <row r="1281" spans="1:5" hidden="1">
      <c r="A1281" s="83" t="s">
        <v>3076</v>
      </c>
      <c r="B1281" t="s">
        <v>3863</v>
      </c>
      <c r="C1281" t="s">
        <v>1973</v>
      </c>
      <c r="D1281" t="s">
        <v>2066</v>
      </c>
      <c r="E1281" t="s">
        <v>2939</v>
      </c>
    </row>
    <row r="1282" spans="1:5" hidden="1">
      <c r="A1282" s="83" t="s">
        <v>3076</v>
      </c>
      <c r="B1282" t="s">
        <v>3863</v>
      </c>
      <c r="C1282" t="s">
        <v>1973</v>
      </c>
      <c r="D1282" t="s">
        <v>2066</v>
      </c>
      <c r="E1282" t="s">
        <v>2947</v>
      </c>
    </row>
    <row r="1283" spans="1:5" hidden="1">
      <c r="A1283" s="83" t="s">
        <v>3076</v>
      </c>
      <c r="B1283" t="s">
        <v>3863</v>
      </c>
      <c r="C1283" t="s">
        <v>1973</v>
      </c>
      <c r="D1283" t="s">
        <v>2066</v>
      </c>
      <c r="E1283" t="s">
        <v>1643</v>
      </c>
    </row>
    <row r="1284" spans="1:5" hidden="1">
      <c r="A1284" s="83" t="s">
        <v>3076</v>
      </c>
      <c r="B1284" t="s">
        <v>3863</v>
      </c>
      <c r="C1284" t="s">
        <v>1973</v>
      </c>
      <c r="D1284" t="s">
        <v>3809</v>
      </c>
      <c r="E1284" t="s">
        <v>1643</v>
      </c>
    </row>
    <row r="1285" spans="1:5" hidden="1">
      <c r="A1285" s="83" t="s">
        <v>3076</v>
      </c>
      <c r="B1285" t="s">
        <v>3863</v>
      </c>
      <c r="C1285" t="s">
        <v>1973</v>
      </c>
      <c r="D1285" t="s">
        <v>3810</v>
      </c>
      <c r="E1285" t="s">
        <v>1643</v>
      </c>
    </row>
    <row r="1286" spans="1:5" hidden="1">
      <c r="A1286" s="83" t="s">
        <v>3076</v>
      </c>
      <c r="B1286" t="s">
        <v>3863</v>
      </c>
      <c r="C1286" t="s">
        <v>1974</v>
      </c>
      <c r="D1286" t="s">
        <v>2146</v>
      </c>
      <c r="E1286" t="s">
        <v>2808</v>
      </c>
    </row>
    <row r="1287" spans="1:5" hidden="1">
      <c r="A1287" s="83" t="s">
        <v>3076</v>
      </c>
      <c r="B1287" t="s">
        <v>3863</v>
      </c>
      <c r="C1287" t="s">
        <v>1974</v>
      </c>
      <c r="D1287" t="s">
        <v>2146</v>
      </c>
      <c r="E1287" t="s">
        <v>2854</v>
      </c>
    </row>
    <row r="1288" spans="1:5" hidden="1">
      <c r="A1288" s="83" t="s">
        <v>3076</v>
      </c>
      <c r="B1288" t="s">
        <v>3863</v>
      </c>
      <c r="C1288" t="s">
        <v>1974</v>
      </c>
      <c r="D1288" t="s">
        <v>2146</v>
      </c>
      <c r="E1288" t="s">
        <v>2876</v>
      </c>
    </row>
    <row r="1289" spans="1:5" hidden="1">
      <c r="A1289" s="83" t="s">
        <v>3076</v>
      </c>
      <c r="B1289" t="s">
        <v>3863</v>
      </c>
      <c r="C1289" t="s">
        <v>1974</v>
      </c>
      <c r="D1289" t="s">
        <v>2146</v>
      </c>
      <c r="E1289" t="s">
        <v>2893</v>
      </c>
    </row>
    <row r="1290" spans="1:5" hidden="1">
      <c r="A1290" s="83" t="s">
        <v>3076</v>
      </c>
      <c r="B1290" t="s">
        <v>3863</v>
      </c>
      <c r="C1290" t="s">
        <v>1974</v>
      </c>
      <c r="D1290" t="s">
        <v>2146</v>
      </c>
      <c r="E1290" t="s">
        <v>2903</v>
      </c>
    </row>
    <row r="1291" spans="1:5" hidden="1">
      <c r="A1291" s="83" t="s">
        <v>3076</v>
      </c>
      <c r="B1291" t="s">
        <v>3863</v>
      </c>
      <c r="C1291" t="s">
        <v>1974</v>
      </c>
      <c r="D1291" t="s">
        <v>2146</v>
      </c>
      <c r="E1291" t="s">
        <v>2913</v>
      </c>
    </row>
    <row r="1292" spans="1:5" hidden="1">
      <c r="A1292" s="83" t="s">
        <v>3076</v>
      </c>
      <c r="B1292" t="s">
        <v>3863</v>
      </c>
      <c r="C1292" t="s">
        <v>1974</v>
      </c>
      <c r="D1292" t="s">
        <v>3811</v>
      </c>
      <c r="E1292" t="s">
        <v>2809</v>
      </c>
    </row>
    <row r="1293" spans="1:5" hidden="1">
      <c r="A1293" s="83" t="s">
        <v>3076</v>
      </c>
      <c r="B1293" t="s">
        <v>3863</v>
      </c>
      <c r="C1293" t="s">
        <v>1974</v>
      </c>
      <c r="D1293" t="s">
        <v>3811</v>
      </c>
      <c r="E1293" t="s">
        <v>2855</v>
      </c>
    </row>
    <row r="1294" spans="1:5" hidden="1">
      <c r="A1294" s="83" t="s">
        <v>3076</v>
      </c>
      <c r="B1294" t="s">
        <v>3863</v>
      </c>
      <c r="C1294" t="s">
        <v>1974</v>
      </c>
      <c r="D1294" t="s">
        <v>3811</v>
      </c>
      <c r="E1294" t="s">
        <v>1643</v>
      </c>
    </row>
    <row r="1295" spans="1:5" hidden="1">
      <c r="A1295" s="83" t="s">
        <v>3076</v>
      </c>
      <c r="B1295" t="s">
        <v>3863</v>
      </c>
      <c r="C1295" t="s">
        <v>1974</v>
      </c>
      <c r="D1295" t="s">
        <v>3812</v>
      </c>
      <c r="E1295" t="s">
        <v>2810</v>
      </c>
    </row>
    <row r="1296" spans="1:5" hidden="1">
      <c r="A1296" s="83" t="s">
        <v>3076</v>
      </c>
      <c r="B1296" t="s">
        <v>3863</v>
      </c>
      <c r="C1296" t="s">
        <v>1974</v>
      </c>
      <c r="D1296" t="s">
        <v>3812</v>
      </c>
      <c r="E1296" t="s">
        <v>1643</v>
      </c>
    </row>
    <row r="1297" spans="1:5" hidden="1">
      <c r="A1297" s="83" t="s">
        <v>3076</v>
      </c>
      <c r="B1297" t="s">
        <v>3863</v>
      </c>
      <c r="C1297" t="s">
        <v>1974</v>
      </c>
      <c r="D1297" t="s">
        <v>3812</v>
      </c>
      <c r="E1297" t="s">
        <v>2856</v>
      </c>
    </row>
    <row r="1298" spans="1:5" hidden="1">
      <c r="A1298" s="83" t="s">
        <v>3076</v>
      </c>
      <c r="B1298" t="s">
        <v>3863</v>
      </c>
      <c r="C1298" t="s">
        <v>1974</v>
      </c>
      <c r="D1298" t="s">
        <v>3813</v>
      </c>
      <c r="E1298" t="s">
        <v>2811</v>
      </c>
    </row>
    <row r="1299" spans="1:5" hidden="1">
      <c r="A1299" s="83" t="s">
        <v>3076</v>
      </c>
      <c r="B1299" t="s">
        <v>3863</v>
      </c>
      <c r="C1299" t="s">
        <v>1974</v>
      </c>
      <c r="D1299" t="s">
        <v>3813</v>
      </c>
      <c r="E1299" t="s">
        <v>2857</v>
      </c>
    </row>
    <row r="1300" spans="1:5" hidden="1">
      <c r="A1300" s="83" t="s">
        <v>3076</v>
      </c>
      <c r="B1300" t="s">
        <v>3863</v>
      </c>
      <c r="C1300" t="s">
        <v>1974</v>
      </c>
      <c r="D1300" t="s">
        <v>3813</v>
      </c>
      <c r="E1300" t="s">
        <v>1643</v>
      </c>
    </row>
    <row r="1301" spans="1:5" hidden="1">
      <c r="A1301" s="83" t="s">
        <v>3076</v>
      </c>
      <c r="B1301" t="s">
        <v>3863</v>
      </c>
      <c r="C1301" t="s">
        <v>1974</v>
      </c>
      <c r="D1301" t="s">
        <v>3813</v>
      </c>
      <c r="E1301" t="s">
        <v>2877</v>
      </c>
    </row>
    <row r="1302" spans="1:5" hidden="1">
      <c r="A1302" s="83" t="s">
        <v>3076</v>
      </c>
      <c r="B1302" t="s">
        <v>3863</v>
      </c>
      <c r="C1302" t="s">
        <v>1974</v>
      </c>
      <c r="D1302" t="s">
        <v>3814</v>
      </c>
      <c r="E1302" t="s">
        <v>2813</v>
      </c>
    </row>
    <row r="1303" spans="1:5" hidden="1">
      <c r="A1303" s="83" t="s">
        <v>3076</v>
      </c>
      <c r="B1303" t="s">
        <v>3863</v>
      </c>
      <c r="C1303" t="s">
        <v>1974</v>
      </c>
      <c r="D1303" t="s">
        <v>3814</v>
      </c>
      <c r="E1303" t="s">
        <v>2858</v>
      </c>
    </row>
    <row r="1304" spans="1:5" hidden="1">
      <c r="A1304" s="83" t="s">
        <v>3076</v>
      </c>
      <c r="B1304" t="s">
        <v>3863</v>
      </c>
      <c r="C1304" t="s">
        <v>1974</v>
      </c>
      <c r="D1304" t="s">
        <v>3814</v>
      </c>
      <c r="E1304" t="s">
        <v>2878</v>
      </c>
    </row>
    <row r="1305" spans="1:5" hidden="1">
      <c r="A1305" s="83" t="s">
        <v>3076</v>
      </c>
      <c r="B1305" t="s">
        <v>3863</v>
      </c>
      <c r="C1305" t="s">
        <v>1974</v>
      </c>
      <c r="D1305" t="s">
        <v>3814</v>
      </c>
      <c r="E1305" t="s">
        <v>1643</v>
      </c>
    </row>
    <row r="1306" spans="1:5" hidden="1">
      <c r="A1306" s="83" t="s">
        <v>3076</v>
      </c>
      <c r="B1306" t="s">
        <v>3863</v>
      </c>
      <c r="C1306" t="s">
        <v>1974</v>
      </c>
      <c r="D1306" t="s">
        <v>3814</v>
      </c>
      <c r="E1306" t="s">
        <v>2894</v>
      </c>
    </row>
    <row r="1307" spans="1:5" hidden="1">
      <c r="A1307" s="83" t="s">
        <v>3076</v>
      </c>
      <c r="B1307" t="s">
        <v>3863</v>
      </c>
      <c r="C1307" t="s">
        <v>1974</v>
      </c>
      <c r="D1307" t="s">
        <v>3814</v>
      </c>
      <c r="E1307" t="s">
        <v>2904</v>
      </c>
    </row>
    <row r="1308" spans="1:5" hidden="1">
      <c r="A1308" s="83" t="s">
        <v>3076</v>
      </c>
      <c r="B1308" t="s">
        <v>3863</v>
      </c>
      <c r="C1308" t="s">
        <v>1974</v>
      </c>
      <c r="D1308" t="s">
        <v>3815</v>
      </c>
      <c r="E1308" t="s">
        <v>2814</v>
      </c>
    </row>
    <row r="1309" spans="1:5" hidden="1">
      <c r="A1309" s="83" t="s">
        <v>3076</v>
      </c>
      <c r="B1309" t="s">
        <v>3863</v>
      </c>
      <c r="C1309" t="s">
        <v>1974</v>
      </c>
      <c r="D1309" t="s">
        <v>3815</v>
      </c>
      <c r="E1309" t="s">
        <v>2859</v>
      </c>
    </row>
    <row r="1310" spans="1:5" hidden="1">
      <c r="A1310" s="83" t="s">
        <v>3076</v>
      </c>
      <c r="B1310" t="s">
        <v>3863</v>
      </c>
      <c r="C1310" t="s">
        <v>1974</v>
      </c>
      <c r="D1310" t="s">
        <v>3815</v>
      </c>
      <c r="E1310" t="s">
        <v>1643</v>
      </c>
    </row>
    <row r="1311" spans="1:5" hidden="1">
      <c r="A1311" s="83" t="s">
        <v>3076</v>
      </c>
      <c r="B1311" t="s">
        <v>3863</v>
      </c>
      <c r="C1311" t="s">
        <v>1974</v>
      </c>
      <c r="D1311" t="s">
        <v>3815</v>
      </c>
      <c r="E1311" t="s">
        <v>2879</v>
      </c>
    </row>
    <row r="1312" spans="1:5" hidden="1">
      <c r="A1312" s="83" t="s">
        <v>3076</v>
      </c>
      <c r="B1312" t="s">
        <v>3863</v>
      </c>
      <c r="C1312" t="s">
        <v>1974</v>
      </c>
      <c r="D1312" t="s">
        <v>3816</v>
      </c>
      <c r="E1312" t="s">
        <v>2815</v>
      </c>
    </row>
    <row r="1313" spans="1:5" hidden="1">
      <c r="A1313" s="83" t="s">
        <v>3076</v>
      </c>
      <c r="B1313" t="s">
        <v>3863</v>
      </c>
      <c r="C1313" t="s">
        <v>1974</v>
      </c>
      <c r="D1313" t="s">
        <v>3816</v>
      </c>
      <c r="E1313" t="s">
        <v>1643</v>
      </c>
    </row>
    <row r="1314" spans="1:5" hidden="1">
      <c r="A1314" s="83" t="s">
        <v>3076</v>
      </c>
      <c r="B1314" t="s">
        <v>3863</v>
      </c>
      <c r="C1314" t="s">
        <v>1974</v>
      </c>
      <c r="D1314" t="s">
        <v>2156</v>
      </c>
      <c r="E1314" t="s">
        <v>2816</v>
      </c>
    </row>
    <row r="1315" spans="1:5" hidden="1">
      <c r="A1315" s="83" t="s">
        <v>3076</v>
      </c>
      <c r="B1315" t="s">
        <v>3863</v>
      </c>
      <c r="C1315" t="s">
        <v>1974</v>
      </c>
      <c r="D1315" t="s">
        <v>1973</v>
      </c>
      <c r="E1315" t="s">
        <v>1643</v>
      </c>
    </row>
    <row r="1316" spans="1:5" hidden="1">
      <c r="A1316" s="83" t="s">
        <v>3076</v>
      </c>
      <c r="B1316" t="s">
        <v>3863</v>
      </c>
      <c r="C1316" t="s">
        <v>1974</v>
      </c>
      <c r="D1316" t="s">
        <v>1973</v>
      </c>
      <c r="E1316" t="s">
        <v>2817</v>
      </c>
    </row>
    <row r="1317" spans="1:5" hidden="1">
      <c r="A1317" s="83" t="s">
        <v>3076</v>
      </c>
      <c r="B1317" t="s">
        <v>3863</v>
      </c>
      <c r="C1317" t="s">
        <v>1974</v>
      </c>
      <c r="D1317" t="s">
        <v>1973</v>
      </c>
      <c r="E1317" t="s">
        <v>2860</v>
      </c>
    </row>
    <row r="1318" spans="1:5" hidden="1">
      <c r="A1318" s="83" t="s">
        <v>3076</v>
      </c>
      <c r="B1318" t="s">
        <v>3863</v>
      </c>
      <c r="C1318" t="s">
        <v>1974</v>
      </c>
      <c r="D1318" t="s">
        <v>1973</v>
      </c>
      <c r="E1318" t="s">
        <v>2880</v>
      </c>
    </row>
    <row r="1319" spans="1:5" hidden="1">
      <c r="A1319" s="83" t="s">
        <v>3076</v>
      </c>
      <c r="B1319" t="s">
        <v>3863</v>
      </c>
      <c r="C1319" t="s">
        <v>1974</v>
      </c>
      <c r="D1319" t="s">
        <v>3817</v>
      </c>
      <c r="E1319" t="s">
        <v>1643</v>
      </c>
    </row>
    <row r="1320" spans="1:5" hidden="1">
      <c r="A1320" s="83" t="s">
        <v>3076</v>
      </c>
      <c r="B1320" t="s">
        <v>3863</v>
      </c>
      <c r="C1320" t="s">
        <v>1974</v>
      </c>
      <c r="D1320" t="s">
        <v>3817</v>
      </c>
      <c r="E1320" t="s">
        <v>2818</v>
      </c>
    </row>
    <row r="1321" spans="1:5" hidden="1">
      <c r="A1321" s="83" t="s">
        <v>3076</v>
      </c>
      <c r="B1321" t="s">
        <v>3863</v>
      </c>
      <c r="C1321" t="s">
        <v>1974</v>
      </c>
      <c r="D1321" t="s">
        <v>3818</v>
      </c>
      <c r="E1321" t="s">
        <v>1643</v>
      </c>
    </row>
    <row r="1322" spans="1:5" hidden="1">
      <c r="A1322" s="83" t="s">
        <v>3076</v>
      </c>
      <c r="B1322" t="s">
        <v>3863</v>
      </c>
      <c r="C1322" t="s">
        <v>1974</v>
      </c>
      <c r="D1322" t="s">
        <v>3818</v>
      </c>
      <c r="E1322" t="s">
        <v>2819</v>
      </c>
    </row>
    <row r="1323" spans="1:5" hidden="1">
      <c r="A1323" s="83" t="s">
        <v>3076</v>
      </c>
      <c r="B1323" t="s">
        <v>3863</v>
      </c>
      <c r="C1323" t="s">
        <v>1974</v>
      </c>
      <c r="D1323" t="s">
        <v>2161</v>
      </c>
      <c r="E1323" t="s">
        <v>2820</v>
      </c>
    </row>
    <row r="1324" spans="1:5" hidden="1">
      <c r="A1324" s="83" t="s">
        <v>3076</v>
      </c>
      <c r="B1324" t="s">
        <v>3863</v>
      </c>
      <c r="C1324" t="s">
        <v>1974</v>
      </c>
      <c r="D1324" t="s">
        <v>2161</v>
      </c>
      <c r="E1324" t="s">
        <v>1643</v>
      </c>
    </row>
    <row r="1325" spans="1:5" hidden="1">
      <c r="A1325" s="83" t="s">
        <v>3076</v>
      </c>
      <c r="B1325" t="s">
        <v>3863</v>
      </c>
      <c r="C1325" t="s">
        <v>1974</v>
      </c>
      <c r="D1325" t="s">
        <v>3819</v>
      </c>
      <c r="E1325" t="s">
        <v>1643</v>
      </c>
    </row>
    <row r="1326" spans="1:5" hidden="1">
      <c r="A1326" s="83" t="s">
        <v>3076</v>
      </c>
      <c r="B1326" t="s">
        <v>3863</v>
      </c>
      <c r="C1326" t="s">
        <v>1974</v>
      </c>
      <c r="D1326" t="s">
        <v>3819</v>
      </c>
      <c r="E1326" t="s">
        <v>3819</v>
      </c>
    </row>
    <row r="1327" spans="1:5" hidden="1">
      <c r="A1327" s="83" t="s">
        <v>3076</v>
      </c>
      <c r="B1327" t="s">
        <v>3863</v>
      </c>
      <c r="C1327" t="s">
        <v>1974</v>
      </c>
      <c r="D1327" t="s">
        <v>3820</v>
      </c>
      <c r="E1327" t="s">
        <v>1643</v>
      </c>
    </row>
    <row r="1328" spans="1:5" hidden="1">
      <c r="A1328" s="83" t="s">
        <v>3076</v>
      </c>
      <c r="B1328" t="s">
        <v>3863</v>
      </c>
      <c r="C1328" t="s">
        <v>1974</v>
      </c>
      <c r="D1328" t="s">
        <v>3820</v>
      </c>
      <c r="E1328" t="s">
        <v>2822</v>
      </c>
    </row>
    <row r="1329" spans="1:5" hidden="1">
      <c r="A1329" s="83" t="s">
        <v>3076</v>
      </c>
      <c r="B1329" t="s">
        <v>3863</v>
      </c>
      <c r="C1329" t="s">
        <v>1974</v>
      </c>
      <c r="D1329" t="s">
        <v>3820</v>
      </c>
      <c r="E1329" t="s">
        <v>2861</v>
      </c>
    </row>
    <row r="1330" spans="1:5" hidden="1">
      <c r="A1330" s="83" t="s">
        <v>3076</v>
      </c>
      <c r="B1330" t="s">
        <v>3863</v>
      </c>
      <c r="C1330" t="s">
        <v>1974</v>
      </c>
      <c r="D1330" t="s">
        <v>3820</v>
      </c>
      <c r="E1330" t="s">
        <v>2818</v>
      </c>
    </row>
    <row r="1331" spans="1:5" hidden="1">
      <c r="A1331" s="83" t="s">
        <v>3076</v>
      </c>
      <c r="B1331" t="s">
        <v>3863</v>
      </c>
      <c r="C1331" t="s">
        <v>1974</v>
      </c>
      <c r="D1331" t="s">
        <v>3821</v>
      </c>
      <c r="E1331" t="s">
        <v>1643</v>
      </c>
    </row>
    <row r="1332" spans="1:5" hidden="1">
      <c r="A1332" s="83" t="s">
        <v>3076</v>
      </c>
      <c r="B1332" t="s">
        <v>3863</v>
      </c>
      <c r="C1332" t="s">
        <v>1974</v>
      </c>
      <c r="D1332" t="s">
        <v>3821</v>
      </c>
      <c r="E1332" t="s">
        <v>2823</v>
      </c>
    </row>
    <row r="1333" spans="1:5" hidden="1">
      <c r="A1333" s="83" t="s">
        <v>3076</v>
      </c>
      <c r="B1333" t="s">
        <v>3863</v>
      </c>
      <c r="C1333" t="s">
        <v>1974</v>
      </c>
      <c r="D1333" t="s">
        <v>3822</v>
      </c>
      <c r="E1333" t="s">
        <v>1643</v>
      </c>
    </row>
    <row r="1334" spans="1:5" hidden="1">
      <c r="A1334" s="83" t="s">
        <v>3076</v>
      </c>
      <c r="B1334" t="s">
        <v>3863</v>
      </c>
      <c r="C1334" t="s">
        <v>1974</v>
      </c>
      <c r="D1334" t="s">
        <v>3822</v>
      </c>
      <c r="E1334" t="s">
        <v>2824</v>
      </c>
    </row>
    <row r="1335" spans="1:5" hidden="1">
      <c r="A1335" s="83" t="s">
        <v>3076</v>
      </c>
      <c r="B1335" t="s">
        <v>3863</v>
      </c>
      <c r="C1335" t="s">
        <v>1974</v>
      </c>
      <c r="D1335" t="s">
        <v>3823</v>
      </c>
      <c r="E1335" t="s">
        <v>2825</v>
      </c>
    </row>
    <row r="1336" spans="1:5" hidden="1">
      <c r="A1336" s="83" t="s">
        <v>3076</v>
      </c>
      <c r="B1336" t="s">
        <v>3863</v>
      </c>
      <c r="C1336" t="s">
        <v>1974</v>
      </c>
      <c r="D1336" t="s">
        <v>2166</v>
      </c>
      <c r="E1336" t="s">
        <v>1643</v>
      </c>
    </row>
    <row r="1337" spans="1:5" hidden="1">
      <c r="A1337" s="83" t="s">
        <v>3076</v>
      </c>
      <c r="B1337" t="s">
        <v>3863</v>
      </c>
      <c r="C1337" t="s">
        <v>1974</v>
      </c>
      <c r="D1337" t="s">
        <v>2166</v>
      </c>
      <c r="E1337" t="s">
        <v>2826</v>
      </c>
    </row>
    <row r="1338" spans="1:5" hidden="1">
      <c r="A1338" s="83" t="s">
        <v>3076</v>
      </c>
      <c r="B1338" t="s">
        <v>3863</v>
      </c>
      <c r="C1338" t="s">
        <v>1975</v>
      </c>
      <c r="D1338" t="s">
        <v>3824</v>
      </c>
      <c r="E1338" t="s">
        <v>2827</v>
      </c>
    </row>
    <row r="1339" spans="1:5" hidden="1">
      <c r="A1339" s="83" t="s">
        <v>3076</v>
      </c>
      <c r="B1339" t="s">
        <v>3863</v>
      </c>
      <c r="C1339" t="s">
        <v>1975</v>
      </c>
      <c r="D1339" t="s">
        <v>3824</v>
      </c>
      <c r="E1339" t="s">
        <v>2862</v>
      </c>
    </row>
    <row r="1340" spans="1:5" hidden="1">
      <c r="A1340" s="83" t="s">
        <v>3076</v>
      </c>
      <c r="B1340" t="s">
        <v>3863</v>
      </c>
      <c r="C1340" t="s">
        <v>1975</v>
      </c>
      <c r="D1340" t="s">
        <v>3824</v>
      </c>
      <c r="E1340" t="s">
        <v>2882</v>
      </c>
    </row>
    <row r="1341" spans="1:5" hidden="1">
      <c r="A1341" s="83" t="s">
        <v>3076</v>
      </c>
      <c r="B1341" t="s">
        <v>3863</v>
      </c>
      <c r="C1341" t="s">
        <v>1975</v>
      </c>
      <c r="D1341" t="s">
        <v>3824</v>
      </c>
      <c r="E1341" t="s">
        <v>2895</v>
      </c>
    </row>
    <row r="1342" spans="1:5" hidden="1">
      <c r="A1342" s="83" t="s">
        <v>3076</v>
      </c>
      <c r="B1342" t="s">
        <v>3863</v>
      </c>
      <c r="C1342" t="s">
        <v>1975</v>
      </c>
      <c r="D1342" t="s">
        <v>3824</v>
      </c>
      <c r="E1342" t="s">
        <v>2905</v>
      </c>
    </row>
    <row r="1343" spans="1:5" hidden="1">
      <c r="A1343" s="83" t="s">
        <v>3076</v>
      </c>
      <c r="B1343" t="s">
        <v>3863</v>
      </c>
      <c r="C1343" t="s">
        <v>1975</v>
      </c>
      <c r="D1343" t="s">
        <v>3824</v>
      </c>
      <c r="E1343" t="s">
        <v>2914</v>
      </c>
    </row>
    <row r="1344" spans="1:5" hidden="1">
      <c r="A1344" s="83" t="s">
        <v>3076</v>
      </c>
      <c r="B1344" t="s">
        <v>3863</v>
      </c>
      <c r="C1344" t="s">
        <v>1975</v>
      </c>
      <c r="D1344" t="s">
        <v>3824</v>
      </c>
      <c r="E1344" t="s">
        <v>2919</v>
      </c>
    </row>
    <row r="1345" spans="1:5" hidden="1">
      <c r="A1345" s="83" t="s">
        <v>3076</v>
      </c>
      <c r="B1345" t="s">
        <v>3863</v>
      </c>
      <c r="C1345" t="s">
        <v>1975</v>
      </c>
      <c r="D1345" t="s">
        <v>3824</v>
      </c>
      <c r="E1345" t="s">
        <v>1980</v>
      </c>
    </row>
    <row r="1346" spans="1:5" hidden="1">
      <c r="A1346" s="83" t="s">
        <v>3076</v>
      </c>
      <c r="B1346" t="s">
        <v>3863</v>
      </c>
      <c r="C1346" t="s">
        <v>1975</v>
      </c>
      <c r="D1346" t="s">
        <v>3825</v>
      </c>
      <c r="E1346" t="s">
        <v>2828</v>
      </c>
    </row>
    <row r="1347" spans="1:5" hidden="1">
      <c r="A1347" s="83" t="s">
        <v>3076</v>
      </c>
      <c r="B1347" t="s">
        <v>3863</v>
      </c>
      <c r="C1347" t="s">
        <v>1975</v>
      </c>
      <c r="D1347" t="s">
        <v>3825</v>
      </c>
      <c r="E1347" t="s">
        <v>2863</v>
      </c>
    </row>
    <row r="1348" spans="1:5" hidden="1">
      <c r="A1348" s="83" t="s">
        <v>3076</v>
      </c>
      <c r="B1348" t="s">
        <v>3863</v>
      </c>
      <c r="C1348" t="s">
        <v>1975</v>
      </c>
      <c r="D1348" t="s">
        <v>3825</v>
      </c>
      <c r="E1348" t="s">
        <v>1643</v>
      </c>
    </row>
    <row r="1349" spans="1:5" hidden="1">
      <c r="A1349" s="83" t="s">
        <v>3076</v>
      </c>
      <c r="B1349" t="s">
        <v>3863</v>
      </c>
      <c r="C1349" t="s">
        <v>1975</v>
      </c>
      <c r="D1349" t="s">
        <v>3826</v>
      </c>
      <c r="E1349" t="s">
        <v>1643</v>
      </c>
    </row>
    <row r="1350" spans="1:5" hidden="1">
      <c r="A1350" s="83" t="s">
        <v>3076</v>
      </c>
      <c r="B1350" t="s">
        <v>3863</v>
      </c>
      <c r="C1350" t="s">
        <v>1975</v>
      </c>
      <c r="D1350" t="s">
        <v>3826</v>
      </c>
      <c r="E1350" t="s">
        <v>2829</v>
      </c>
    </row>
    <row r="1351" spans="1:5" hidden="1">
      <c r="A1351" s="83" t="s">
        <v>3076</v>
      </c>
      <c r="B1351" t="s">
        <v>3863</v>
      </c>
      <c r="C1351" t="s">
        <v>1975</v>
      </c>
      <c r="D1351" t="s">
        <v>3825</v>
      </c>
      <c r="E1351" t="s">
        <v>2883</v>
      </c>
    </row>
    <row r="1352" spans="1:5" hidden="1">
      <c r="A1352" s="83" t="s">
        <v>3076</v>
      </c>
      <c r="B1352" t="s">
        <v>3863</v>
      </c>
      <c r="C1352" t="s">
        <v>3827</v>
      </c>
      <c r="D1352" t="s">
        <v>3864</v>
      </c>
      <c r="E1352" t="s">
        <v>2836</v>
      </c>
    </row>
    <row r="1353" spans="1:5" hidden="1">
      <c r="A1353" s="83" t="s">
        <v>3076</v>
      </c>
      <c r="B1353" t="s">
        <v>3863</v>
      </c>
      <c r="C1353" t="s">
        <v>3827</v>
      </c>
      <c r="D1353" t="s">
        <v>3864</v>
      </c>
      <c r="E1353" t="s">
        <v>2869</v>
      </c>
    </row>
    <row r="1354" spans="1:5" hidden="1">
      <c r="A1354" s="83" t="s">
        <v>3076</v>
      </c>
      <c r="B1354" t="s">
        <v>3863</v>
      </c>
      <c r="C1354" t="s">
        <v>3827</v>
      </c>
      <c r="D1354" t="s">
        <v>3864</v>
      </c>
      <c r="E1354" t="s">
        <v>2887</v>
      </c>
    </row>
    <row r="1355" spans="1:5" hidden="1">
      <c r="A1355" s="83" t="s">
        <v>3076</v>
      </c>
      <c r="B1355" t="s">
        <v>3863</v>
      </c>
      <c r="C1355" t="s">
        <v>3827</v>
      </c>
      <c r="D1355" t="s">
        <v>3864</v>
      </c>
      <c r="E1355" t="s">
        <v>2898</v>
      </c>
    </row>
    <row r="1356" spans="1:5" hidden="1">
      <c r="A1356" s="83" t="s">
        <v>3076</v>
      </c>
      <c r="B1356" t="s">
        <v>3863</v>
      </c>
      <c r="C1356" t="s">
        <v>3827</v>
      </c>
      <c r="D1356" t="s">
        <v>3864</v>
      </c>
      <c r="E1356" t="s">
        <v>2908</v>
      </c>
    </row>
    <row r="1357" spans="1:5" hidden="1">
      <c r="A1357" s="83" t="s">
        <v>3076</v>
      </c>
      <c r="B1357" t="s">
        <v>3863</v>
      </c>
      <c r="C1357" t="s">
        <v>3827</v>
      </c>
      <c r="D1357" t="s">
        <v>3864</v>
      </c>
      <c r="E1357" t="s">
        <v>2915</v>
      </c>
    </row>
    <row r="1358" spans="1:5" hidden="1">
      <c r="A1358" s="83" t="s">
        <v>3076</v>
      </c>
      <c r="B1358" t="s">
        <v>3863</v>
      </c>
      <c r="C1358" t="s">
        <v>3827</v>
      </c>
      <c r="D1358" t="s">
        <v>3864</v>
      </c>
      <c r="E1358" t="s">
        <v>2920</v>
      </c>
    </row>
    <row r="1359" spans="1:5" hidden="1">
      <c r="A1359" s="83" t="s">
        <v>3076</v>
      </c>
      <c r="B1359" t="s">
        <v>3863</v>
      </c>
      <c r="C1359" t="s">
        <v>3827</v>
      </c>
      <c r="D1359" t="s">
        <v>3864</v>
      </c>
      <c r="E1359" t="s">
        <v>2926</v>
      </c>
    </row>
    <row r="1360" spans="1:5" hidden="1">
      <c r="A1360" s="83" t="s">
        <v>3076</v>
      </c>
      <c r="B1360" t="s">
        <v>3863</v>
      </c>
      <c r="C1360" t="s">
        <v>3827</v>
      </c>
      <c r="D1360" t="s">
        <v>3864</v>
      </c>
      <c r="E1360" t="s">
        <v>2931</v>
      </c>
    </row>
    <row r="1361" spans="1:5" hidden="1">
      <c r="A1361" s="83" t="s">
        <v>3076</v>
      </c>
      <c r="B1361" t="s">
        <v>3863</v>
      </c>
      <c r="C1361" t="s">
        <v>3827</v>
      </c>
      <c r="D1361" t="s">
        <v>3864</v>
      </c>
      <c r="E1361" t="s">
        <v>2936</v>
      </c>
    </row>
    <row r="1362" spans="1:5" hidden="1">
      <c r="A1362" s="83" t="s">
        <v>3076</v>
      </c>
      <c r="B1362" t="s">
        <v>3863</v>
      </c>
      <c r="C1362" t="s">
        <v>3827</v>
      </c>
      <c r="D1362" t="s">
        <v>3864</v>
      </c>
      <c r="E1362" t="s">
        <v>2941</v>
      </c>
    </row>
    <row r="1363" spans="1:5" hidden="1">
      <c r="A1363" s="83" t="s">
        <v>3076</v>
      </c>
      <c r="B1363" t="s">
        <v>3863</v>
      </c>
      <c r="C1363" t="s">
        <v>3827</v>
      </c>
      <c r="D1363" t="s">
        <v>3864</v>
      </c>
      <c r="E1363" t="s">
        <v>2945</v>
      </c>
    </row>
    <row r="1364" spans="1:5" hidden="1">
      <c r="A1364" s="83" t="s">
        <v>3076</v>
      </c>
      <c r="B1364" t="s">
        <v>3863</v>
      </c>
      <c r="C1364" t="s">
        <v>3827</v>
      </c>
      <c r="D1364" t="s">
        <v>3864</v>
      </c>
      <c r="E1364" t="s">
        <v>2948</v>
      </c>
    </row>
    <row r="1365" spans="1:5" hidden="1">
      <c r="A1365" s="83" t="s">
        <v>3076</v>
      </c>
      <c r="B1365" t="s">
        <v>3863</v>
      </c>
      <c r="C1365" t="s">
        <v>3827</v>
      </c>
      <c r="D1365" t="s">
        <v>3864</v>
      </c>
      <c r="E1365" t="s">
        <v>2950</v>
      </c>
    </row>
    <row r="1366" spans="1:5" hidden="1">
      <c r="A1366" s="83" t="s">
        <v>3076</v>
      </c>
      <c r="B1366" t="s">
        <v>3863</v>
      </c>
      <c r="C1366" t="s">
        <v>3827</v>
      </c>
      <c r="D1366" t="s">
        <v>3828</v>
      </c>
      <c r="E1366" t="s">
        <v>2836</v>
      </c>
    </row>
    <row r="1367" spans="1:5" hidden="1">
      <c r="A1367" s="83" t="s">
        <v>3076</v>
      </c>
      <c r="B1367" t="s">
        <v>3863</v>
      </c>
      <c r="C1367" t="s">
        <v>3827</v>
      </c>
      <c r="D1367" t="s">
        <v>3828</v>
      </c>
      <c r="E1367" t="s">
        <v>2869</v>
      </c>
    </row>
    <row r="1368" spans="1:5" hidden="1">
      <c r="A1368" s="83" t="s">
        <v>3076</v>
      </c>
      <c r="B1368" t="s">
        <v>3863</v>
      </c>
      <c r="C1368" t="s">
        <v>3827</v>
      </c>
      <c r="D1368" t="s">
        <v>3828</v>
      </c>
      <c r="E1368" t="s">
        <v>2887</v>
      </c>
    </row>
    <row r="1369" spans="1:5" hidden="1">
      <c r="A1369" s="83" t="s">
        <v>3076</v>
      </c>
      <c r="B1369" t="s">
        <v>3863</v>
      </c>
      <c r="C1369" t="s">
        <v>3827</v>
      </c>
      <c r="D1369" t="s">
        <v>3828</v>
      </c>
      <c r="E1369" t="s">
        <v>2898</v>
      </c>
    </row>
    <row r="1370" spans="1:5" hidden="1">
      <c r="A1370" s="83" t="s">
        <v>3076</v>
      </c>
      <c r="B1370" t="s">
        <v>3863</v>
      </c>
      <c r="C1370" t="s">
        <v>3827</v>
      </c>
      <c r="D1370" t="s">
        <v>3828</v>
      </c>
      <c r="E1370" t="s">
        <v>2908</v>
      </c>
    </row>
    <row r="1371" spans="1:5" hidden="1">
      <c r="A1371" s="83" t="s">
        <v>3076</v>
      </c>
      <c r="B1371" t="s">
        <v>3863</v>
      </c>
      <c r="C1371" t="s">
        <v>3827</v>
      </c>
      <c r="D1371" t="s">
        <v>3828</v>
      </c>
      <c r="E1371" t="s">
        <v>2915</v>
      </c>
    </row>
    <row r="1372" spans="1:5" hidden="1">
      <c r="A1372" s="83" t="s">
        <v>3076</v>
      </c>
      <c r="B1372" t="s">
        <v>3863</v>
      </c>
      <c r="C1372" t="s">
        <v>3827</v>
      </c>
      <c r="D1372" t="s">
        <v>3828</v>
      </c>
      <c r="E1372" t="s">
        <v>2920</v>
      </c>
    </row>
    <row r="1373" spans="1:5" hidden="1">
      <c r="A1373" s="83" t="s">
        <v>3076</v>
      </c>
      <c r="B1373" t="s">
        <v>3863</v>
      </c>
      <c r="C1373" t="s">
        <v>3827</v>
      </c>
      <c r="D1373" t="s">
        <v>3828</v>
      </c>
      <c r="E1373" t="s">
        <v>1643</v>
      </c>
    </row>
    <row r="1374" spans="1:5" hidden="1">
      <c r="A1374" s="83" t="s">
        <v>3076</v>
      </c>
      <c r="B1374" t="s">
        <v>3863</v>
      </c>
      <c r="C1374" t="s">
        <v>3827</v>
      </c>
      <c r="D1374" t="s">
        <v>3828</v>
      </c>
      <c r="E1374" t="s">
        <v>2926</v>
      </c>
    </row>
    <row r="1375" spans="1:5" hidden="1">
      <c r="A1375" s="83" t="s">
        <v>3076</v>
      </c>
      <c r="B1375" t="s">
        <v>3863</v>
      </c>
      <c r="C1375" t="s">
        <v>3827</v>
      </c>
      <c r="D1375" t="s">
        <v>3828</v>
      </c>
      <c r="E1375" t="s">
        <v>2931</v>
      </c>
    </row>
    <row r="1376" spans="1:5" hidden="1">
      <c r="A1376" s="83" t="s">
        <v>3076</v>
      </c>
      <c r="B1376" t="s">
        <v>3863</v>
      </c>
      <c r="C1376" t="s">
        <v>3827</v>
      </c>
      <c r="D1376" t="s">
        <v>3828</v>
      </c>
      <c r="E1376" t="s">
        <v>2936</v>
      </c>
    </row>
    <row r="1377" spans="1:5" hidden="1">
      <c r="A1377" s="83" t="s">
        <v>3076</v>
      </c>
      <c r="B1377" t="s">
        <v>3863</v>
      </c>
      <c r="C1377" t="s">
        <v>3827</v>
      </c>
      <c r="D1377" t="s">
        <v>3828</v>
      </c>
      <c r="E1377" t="s">
        <v>2941</v>
      </c>
    </row>
    <row r="1378" spans="1:5" hidden="1">
      <c r="A1378" s="83" t="s">
        <v>3076</v>
      </c>
      <c r="B1378" t="s">
        <v>3863</v>
      </c>
      <c r="C1378" t="s">
        <v>3827</v>
      </c>
      <c r="D1378" t="s">
        <v>3828</v>
      </c>
      <c r="E1378" t="s">
        <v>2945</v>
      </c>
    </row>
    <row r="1379" spans="1:5" hidden="1">
      <c r="A1379" s="83" t="s">
        <v>3076</v>
      </c>
      <c r="B1379" t="s">
        <v>3863</v>
      </c>
      <c r="C1379" t="s">
        <v>3827</v>
      </c>
      <c r="D1379" t="s">
        <v>3828</v>
      </c>
      <c r="E1379" t="s">
        <v>2948</v>
      </c>
    </row>
    <row r="1380" spans="1:5" hidden="1">
      <c r="A1380" s="83" t="s">
        <v>3076</v>
      </c>
      <c r="B1380" t="s">
        <v>3863</v>
      </c>
      <c r="C1380" t="s">
        <v>3827</v>
      </c>
      <c r="D1380" t="s">
        <v>3828</v>
      </c>
      <c r="E1380" t="s">
        <v>2950</v>
      </c>
    </row>
    <row r="1381" spans="1:5" hidden="1">
      <c r="A1381" s="83" t="s">
        <v>3076</v>
      </c>
      <c r="B1381" t="s">
        <v>3863</v>
      </c>
      <c r="C1381" t="s">
        <v>3827</v>
      </c>
      <c r="D1381" t="s">
        <v>3865</v>
      </c>
      <c r="E1381" t="s">
        <v>2836</v>
      </c>
    </row>
    <row r="1382" spans="1:5" hidden="1">
      <c r="A1382" s="83" t="s">
        <v>3076</v>
      </c>
      <c r="B1382" t="s">
        <v>3863</v>
      </c>
      <c r="C1382" t="s">
        <v>3827</v>
      </c>
      <c r="D1382" t="s">
        <v>3865</v>
      </c>
      <c r="E1382" t="s">
        <v>2869</v>
      </c>
    </row>
    <row r="1383" spans="1:5" hidden="1">
      <c r="A1383" s="83" t="s">
        <v>3076</v>
      </c>
      <c r="B1383" t="s">
        <v>3863</v>
      </c>
      <c r="C1383" t="s">
        <v>3827</v>
      </c>
      <c r="D1383" t="s">
        <v>3865</v>
      </c>
      <c r="E1383" t="s">
        <v>2887</v>
      </c>
    </row>
    <row r="1384" spans="1:5" hidden="1">
      <c r="A1384" s="83" t="s">
        <v>3076</v>
      </c>
      <c r="B1384" t="s">
        <v>3863</v>
      </c>
      <c r="C1384" t="s">
        <v>3827</v>
      </c>
      <c r="D1384" t="s">
        <v>3865</v>
      </c>
      <c r="E1384" t="s">
        <v>2898</v>
      </c>
    </row>
    <row r="1385" spans="1:5" hidden="1">
      <c r="A1385" s="83" t="s">
        <v>3076</v>
      </c>
      <c r="B1385" t="s">
        <v>3863</v>
      </c>
      <c r="C1385" t="s">
        <v>3827</v>
      </c>
      <c r="D1385" t="s">
        <v>3865</v>
      </c>
      <c r="E1385" t="s">
        <v>2908</v>
      </c>
    </row>
    <row r="1386" spans="1:5" hidden="1">
      <c r="A1386" s="83" t="s">
        <v>3076</v>
      </c>
      <c r="B1386" t="s">
        <v>3863</v>
      </c>
      <c r="C1386" t="s">
        <v>3827</v>
      </c>
      <c r="D1386" t="s">
        <v>3865</v>
      </c>
      <c r="E1386" t="s">
        <v>2915</v>
      </c>
    </row>
    <row r="1387" spans="1:5" hidden="1">
      <c r="A1387" s="83" t="s">
        <v>3076</v>
      </c>
      <c r="B1387" t="s">
        <v>3863</v>
      </c>
      <c r="C1387" t="s">
        <v>3827</v>
      </c>
      <c r="D1387" t="s">
        <v>3865</v>
      </c>
      <c r="E1387" t="s">
        <v>2920</v>
      </c>
    </row>
    <row r="1388" spans="1:5" hidden="1">
      <c r="A1388" s="83" t="s">
        <v>3076</v>
      </c>
      <c r="B1388" t="s">
        <v>3863</v>
      </c>
      <c r="C1388" t="s">
        <v>3827</v>
      </c>
      <c r="D1388" t="s">
        <v>3865</v>
      </c>
      <c r="E1388" t="s">
        <v>2926</v>
      </c>
    </row>
    <row r="1389" spans="1:5" hidden="1">
      <c r="A1389" s="83" t="s">
        <v>3076</v>
      </c>
      <c r="B1389" t="s">
        <v>3863</v>
      </c>
      <c r="C1389" t="s">
        <v>3827</v>
      </c>
      <c r="D1389" t="s">
        <v>3865</v>
      </c>
      <c r="E1389" t="s">
        <v>2931</v>
      </c>
    </row>
    <row r="1390" spans="1:5" hidden="1">
      <c r="A1390" s="83" t="s">
        <v>3076</v>
      </c>
      <c r="B1390" t="s">
        <v>3863</v>
      </c>
      <c r="C1390" t="s">
        <v>3827</v>
      </c>
      <c r="D1390" t="s">
        <v>3865</v>
      </c>
      <c r="E1390" t="s">
        <v>2936</v>
      </c>
    </row>
    <row r="1391" spans="1:5" hidden="1">
      <c r="A1391" s="83" t="s">
        <v>3076</v>
      </c>
      <c r="B1391" t="s">
        <v>3863</v>
      </c>
      <c r="C1391" t="s">
        <v>3827</v>
      </c>
      <c r="D1391" t="s">
        <v>3865</v>
      </c>
      <c r="E1391" t="s">
        <v>2941</v>
      </c>
    </row>
    <row r="1392" spans="1:5" hidden="1">
      <c r="A1392" s="83" t="s">
        <v>3076</v>
      </c>
      <c r="B1392" t="s">
        <v>3863</v>
      </c>
      <c r="C1392" t="s">
        <v>3827</v>
      </c>
      <c r="D1392" t="s">
        <v>3865</v>
      </c>
      <c r="E1392" t="s">
        <v>2945</v>
      </c>
    </row>
    <row r="1393" spans="1:5" hidden="1">
      <c r="A1393" s="83" t="s">
        <v>3076</v>
      </c>
      <c r="B1393" t="s">
        <v>3863</v>
      </c>
      <c r="C1393" t="s">
        <v>3827</v>
      </c>
      <c r="D1393" t="s">
        <v>3865</v>
      </c>
      <c r="E1393" t="s">
        <v>2948</v>
      </c>
    </row>
    <row r="1394" spans="1:5" hidden="1">
      <c r="A1394" s="83" t="s">
        <v>3076</v>
      </c>
      <c r="B1394" t="s">
        <v>3863</v>
      </c>
      <c r="C1394" t="s">
        <v>3827</v>
      </c>
      <c r="D1394" t="s">
        <v>3865</v>
      </c>
      <c r="E1394" t="s">
        <v>2950</v>
      </c>
    </row>
    <row r="1395" spans="1:5" hidden="1">
      <c r="A1395" s="83" t="s">
        <v>3078</v>
      </c>
      <c r="B1395" t="s">
        <v>3866</v>
      </c>
      <c r="C1395" t="s">
        <v>1973</v>
      </c>
      <c r="D1395" t="s">
        <v>2066</v>
      </c>
      <c r="E1395" t="s">
        <v>2807</v>
      </c>
    </row>
    <row r="1396" spans="1:5" hidden="1">
      <c r="A1396" s="83" t="s">
        <v>3078</v>
      </c>
      <c r="B1396" t="s">
        <v>3866</v>
      </c>
      <c r="C1396" t="s">
        <v>1973</v>
      </c>
      <c r="D1396" t="s">
        <v>2066</v>
      </c>
      <c r="E1396" t="s">
        <v>2853</v>
      </c>
    </row>
    <row r="1397" spans="1:5" hidden="1">
      <c r="A1397" s="83" t="s">
        <v>3078</v>
      </c>
      <c r="B1397" t="s">
        <v>3866</v>
      </c>
      <c r="C1397" t="s">
        <v>1973</v>
      </c>
      <c r="D1397" t="s">
        <v>2066</v>
      </c>
      <c r="E1397" t="s">
        <v>2875</v>
      </c>
    </row>
    <row r="1398" spans="1:5" hidden="1">
      <c r="A1398" s="83" t="s">
        <v>3078</v>
      </c>
      <c r="B1398" t="s">
        <v>3866</v>
      </c>
      <c r="C1398" t="s">
        <v>1973</v>
      </c>
      <c r="D1398" t="s">
        <v>2066</v>
      </c>
      <c r="E1398" t="s">
        <v>2892</v>
      </c>
    </row>
    <row r="1399" spans="1:5" hidden="1">
      <c r="A1399" s="83" t="s">
        <v>3078</v>
      </c>
      <c r="B1399" t="s">
        <v>3866</v>
      </c>
      <c r="C1399" t="s">
        <v>1973</v>
      </c>
      <c r="D1399" t="s">
        <v>2066</v>
      </c>
      <c r="E1399" t="s">
        <v>2902</v>
      </c>
    </row>
    <row r="1400" spans="1:5" hidden="1">
      <c r="A1400" s="83" t="s">
        <v>3078</v>
      </c>
      <c r="B1400" t="s">
        <v>3866</v>
      </c>
      <c r="C1400" t="s">
        <v>1973</v>
      </c>
      <c r="D1400" t="s">
        <v>2066</v>
      </c>
      <c r="E1400" t="s">
        <v>2912</v>
      </c>
    </row>
    <row r="1401" spans="1:5" hidden="1">
      <c r="A1401" s="83" t="s">
        <v>3078</v>
      </c>
      <c r="B1401" t="s">
        <v>3866</v>
      </c>
      <c r="C1401" t="s">
        <v>1973</v>
      </c>
      <c r="D1401" t="s">
        <v>2066</v>
      </c>
      <c r="E1401" t="s">
        <v>2918</v>
      </c>
    </row>
    <row r="1402" spans="1:5" hidden="1">
      <c r="A1402" s="83" t="s">
        <v>3078</v>
      </c>
      <c r="B1402" t="s">
        <v>3866</v>
      </c>
      <c r="C1402" t="s">
        <v>1973</v>
      </c>
      <c r="D1402" t="s">
        <v>2066</v>
      </c>
      <c r="E1402" t="s">
        <v>2923</v>
      </c>
    </row>
    <row r="1403" spans="1:5" hidden="1">
      <c r="A1403" s="83" t="s">
        <v>3078</v>
      </c>
      <c r="B1403" t="s">
        <v>3866</v>
      </c>
      <c r="C1403" t="s">
        <v>1973</v>
      </c>
      <c r="D1403" t="s">
        <v>2066</v>
      </c>
      <c r="E1403" t="s">
        <v>2929</v>
      </c>
    </row>
    <row r="1404" spans="1:5" hidden="1">
      <c r="A1404" s="83" t="s">
        <v>3078</v>
      </c>
      <c r="B1404" t="s">
        <v>3866</v>
      </c>
      <c r="C1404" t="s">
        <v>1973</v>
      </c>
      <c r="D1404" t="s">
        <v>2066</v>
      </c>
      <c r="E1404" t="s">
        <v>2935</v>
      </c>
    </row>
    <row r="1405" spans="1:5" hidden="1">
      <c r="A1405" s="83" t="s">
        <v>3078</v>
      </c>
      <c r="B1405" t="s">
        <v>3866</v>
      </c>
      <c r="C1405" t="s">
        <v>1973</v>
      </c>
      <c r="D1405" t="s">
        <v>2066</v>
      </c>
      <c r="E1405" t="s">
        <v>2939</v>
      </c>
    </row>
    <row r="1406" spans="1:5" hidden="1">
      <c r="A1406" s="83" t="s">
        <v>3078</v>
      </c>
      <c r="B1406" t="s">
        <v>3866</v>
      </c>
      <c r="C1406" t="s">
        <v>1973</v>
      </c>
      <c r="D1406" t="s">
        <v>2066</v>
      </c>
      <c r="E1406" t="s">
        <v>2947</v>
      </c>
    </row>
    <row r="1407" spans="1:5" hidden="1">
      <c r="A1407" s="83" t="s">
        <v>3078</v>
      </c>
      <c r="B1407" t="s">
        <v>3866</v>
      </c>
      <c r="C1407" t="s">
        <v>1973</v>
      </c>
      <c r="D1407" t="s">
        <v>2066</v>
      </c>
      <c r="E1407" t="s">
        <v>1643</v>
      </c>
    </row>
    <row r="1408" spans="1:5" hidden="1">
      <c r="A1408" s="83" t="s">
        <v>3078</v>
      </c>
      <c r="B1408" t="s">
        <v>3866</v>
      </c>
      <c r="C1408" t="s">
        <v>1973</v>
      </c>
      <c r="D1408" t="s">
        <v>3809</v>
      </c>
      <c r="E1408" t="s">
        <v>1643</v>
      </c>
    </row>
    <row r="1409" spans="1:5" hidden="1">
      <c r="A1409" s="83" t="s">
        <v>3078</v>
      </c>
      <c r="B1409" t="s">
        <v>3866</v>
      </c>
      <c r="C1409" t="s">
        <v>1973</v>
      </c>
      <c r="D1409" t="s">
        <v>3810</v>
      </c>
      <c r="E1409" t="s">
        <v>1643</v>
      </c>
    </row>
    <row r="1410" spans="1:5" hidden="1">
      <c r="A1410" s="83" t="s">
        <v>3078</v>
      </c>
      <c r="B1410" t="s">
        <v>3866</v>
      </c>
      <c r="C1410" t="s">
        <v>1975</v>
      </c>
      <c r="D1410" t="s">
        <v>3824</v>
      </c>
      <c r="E1410" t="s">
        <v>2827</v>
      </c>
    </row>
    <row r="1411" spans="1:5" hidden="1">
      <c r="A1411" s="83" t="s">
        <v>3078</v>
      </c>
      <c r="B1411" t="s">
        <v>3866</v>
      </c>
      <c r="C1411" t="s">
        <v>1975</v>
      </c>
      <c r="D1411" t="s">
        <v>3824</v>
      </c>
      <c r="E1411" t="s">
        <v>2862</v>
      </c>
    </row>
    <row r="1412" spans="1:5" hidden="1">
      <c r="A1412" s="83" t="s">
        <v>3078</v>
      </c>
      <c r="B1412" t="s">
        <v>3866</v>
      </c>
      <c r="C1412" t="s">
        <v>1975</v>
      </c>
      <c r="D1412" t="s">
        <v>3824</v>
      </c>
      <c r="E1412" t="s">
        <v>2882</v>
      </c>
    </row>
    <row r="1413" spans="1:5" hidden="1">
      <c r="A1413" s="83" t="s">
        <v>3078</v>
      </c>
      <c r="B1413" t="s">
        <v>3866</v>
      </c>
      <c r="C1413" t="s">
        <v>1975</v>
      </c>
      <c r="D1413" t="s">
        <v>3824</v>
      </c>
      <c r="E1413" t="s">
        <v>2895</v>
      </c>
    </row>
    <row r="1414" spans="1:5" hidden="1">
      <c r="A1414" s="83" t="s">
        <v>3078</v>
      </c>
      <c r="B1414" t="s">
        <v>3866</v>
      </c>
      <c r="C1414" t="s">
        <v>1975</v>
      </c>
      <c r="D1414" t="s">
        <v>3824</v>
      </c>
      <c r="E1414" t="s">
        <v>2905</v>
      </c>
    </row>
    <row r="1415" spans="1:5" hidden="1">
      <c r="A1415" s="83" t="s">
        <v>3078</v>
      </c>
      <c r="B1415" t="s">
        <v>3866</v>
      </c>
      <c r="C1415" t="s">
        <v>1975</v>
      </c>
      <c r="D1415" t="s">
        <v>3824</v>
      </c>
      <c r="E1415" t="s">
        <v>2914</v>
      </c>
    </row>
    <row r="1416" spans="1:5" hidden="1">
      <c r="A1416" s="83" t="s">
        <v>3078</v>
      </c>
      <c r="B1416" t="s">
        <v>3866</v>
      </c>
      <c r="C1416" t="s">
        <v>1975</v>
      </c>
      <c r="D1416" t="s">
        <v>3824</v>
      </c>
      <c r="E1416" t="s">
        <v>2919</v>
      </c>
    </row>
    <row r="1417" spans="1:5" hidden="1">
      <c r="A1417" s="83" t="s">
        <v>3078</v>
      </c>
      <c r="B1417" t="s">
        <v>3866</v>
      </c>
      <c r="C1417" t="s">
        <v>1975</v>
      </c>
      <c r="D1417" t="s">
        <v>3824</v>
      </c>
      <c r="E1417" t="s">
        <v>1980</v>
      </c>
    </row>
    <row r="1418" spans="1:5" hidden="1">
      <c r="A1418" s="83" t="s">
        <v>3078</v>
      </c>
      <c r="B1418" t="s">
        <v>3866</v>
      </c>
      <c r="C1418" t="s">
        <v>1975</v>
      </c>
      <c r="D1418" t="s">
        <v>3825</v>
      </c>
      <c r="E1418" t="s">
        <v>2828</v>
      </c>
    </row>
    <row r="1419" spans="1:5" hidden="1">
      <c r="A1419" s="83" t="s">
        <v>3078</v>
      </c>
      <c r="B1419" t="s">
        <v>3866</v>
      </c>
      <c r="C1419" t="s">
        <v>1975</v>
      </c>
      <c r="D1419" t="s">
        <v>3825</v>
      </c>
      <c r="E1419" t="s">
        <v>2863</v>
      </c>
    </row>
    <row r="1420" spans="1:5" hidden="1">
      <c r="A1420" s="83" t="s">
        <v>3078</v>
      </c>
      <c r="B1420" t="s">
        <v>3866</v>
      </c>
      <c r="C1420" t="s">
        <v>1975</v>
      </c>
      <c r="D1420" t="s">
        <v>3825</v>
      </c>
      <c r="E1420" t="s">
        <v>1643</v>
      </c>
    </row>
    <row r="1421" spans="1:5" hidden="1">
      <c r="A1421" s="83" t="s">
        <v>3078</v>
      </c>
      <c r="B1421" t="s">
        <v>3866</v>
      </c>
      <c r="C1421" t="s">
        <v>1975</v>
      </c>
      <c r="D1421" t="s">
        <v>3826</v>
      </c>
      <c r="E1421" t="s">
        <v>1643</v>
      </c>
    </row>
    <row r="1422" spans="1:5" hidden="1">
      <c r="A1422" s="83" t="s">
        <v>3078</v>
      </c>
      <c r="B1422" t="s">
        <v>3866</v>
      </c>
      <c r="C1422" t="s">
        <v>1975</v>
      </c>
      <c r="D1422" t="s">
        <v>3826</v>
      </c>
      <c r="E1422" t="s">
        <v>2829</v>
      </c>
    </row>
    <row r="1423" spans="1:5" hidden="1">
      <c r="A1423" s="83" t="s">
        <v>3078</v>
      </c>
      <c r="B1423" t="s">
        <v>3866</v>
      </c>
      <c r="C1423" t="s">
        <v>1975</v>
      </c>
      <c r="D1423" t="s">
        <v>3825</v>
      </c>
      <c r="E1423" t="s">
        <v>2883</v>
      </c>
    </row>
    <row r="1424" spans="1:5" hidden="1">
      <c r="A1424" s="83" t="s">
        <v>3078</v>
      </c>
      <c r="B1424" t="s">
        <v>3866</v>
      </c>
      <c r="C1424" t="s">
        <v>1976</v>
      </c>
      <c r="D1424" t="s">
        <v>3867</v>
      </c>
      <c r="E1424" t="s">
        <v>2833</v>
      </c>
    </row>
    <row r="1425" spans="1:5" hidden="1">
      <c r="A1425" s="83" t="s">
        <v>3078</v>
      </c>
      <c r="B1425" t="s">
        <v>3866</v>
      </c>
      <c r="C1425" t="s">
        <v>1976</v>
      </c>
      <c r="D1425" t="s">
        <v>3867</v>
      </c>
      <c r="E1425" t="s">
        <v>2866</v>
      </c>
    </row>
    <row r="1426" spans="1:5" hidden="1">
      <c r="A1426" s="83" t="s">
        <v>3078</v>
      </c>
      <c r="B1426" t="s">
        <v>3866</v>
      </c>
      <c r="C1426" t="s">
        <v>1976</v>
      </c>
      <c r="D1426" t="s">
        <v>3867</v>
      </c>
      <c r="E1426" t="s">
        <v>1643</v>
      </c>
    </row>
    <row r="1427" spans="1:5" hidden="1">
      <c r="A1427" s="83" t="s">
        <v>3078</v>
      </c>
      <c r="B1427" t="s">
        <v>3866</v>
      </c>
      <c r="C1427" t="s">
        <v>1976</v>
      </c>
      <c r="D1427" t="s">
        <v>3867</v>
      </c>
      <c r="E1427" t="s">
        <v>2897</v>
      </c>
    </row>
    <row r="1428" spans="1:5" hidden="1">
      <c r="A1428" s="83" t="s">
        <v>3078</v>
      </c>
      <c r="B1428" t="s">
        <v>3866</v>
      </c>
      <c r="C1428" t="s">
        <v>1976</v>
      </c>
      <c r="D1428" t="s">
        <v>3867</v>
      </c>
      <c r="E1428" t="s">
        <v>2907</v>
      </c>
    </row>
    <row r="1429" spans="1:5" hidden="1">
      <c r="A1429" s="83" t="s">
        <v>3078</v>
      </c>
      <c r="B1429" t="s">
        <v>3866</v>
      </c>
      <c r="C1429" t="s">
        <v>1976</v>
      </c>
      <c r="D1429" t="s">
        <v>3868</v>
      </c>
      <c r="E1429" t="s">
        <v>2834</v>
      </c>
    </row>
    <row r="1430" spans="1:5" hidden="1">
      <c r="A1430" s="83" t="s">
        <v>3078</v>
      </c>
      <c r="B1430" t="s">
        <v>3866</v>
      </c>
      <c r="C1430" t="s">
        <v>1976</v>
      </c>
      <c r="D1430" t="s">
        <v>3868</v>
      </c>
      <c r="E1430" t="s">
        <v>2867</v>
      </c>
    </row>
    <row r="1431" spans="1:5" hidden="1">
      <c r="A1431" s="83" t="s">
        <v>3078</v>
      </c>
      <c r="B1431" t="s">
        <v>3866</v>
      </c>
      <c r="C1431" t="s">
        <v>1976</v>
      </c>
      <c r="D1431" t="s">
        <v>3868</v>
      </c>
      <c r="E1431" t="s">
        <v>2833</v>
      </c>
    </row>
    <row r="1432" spans="1:5" hidden="1">
      <c r="A1432" s="83" t="s">
        <v>3078</v>
      </c>
      <c r="B1432" t="s">
        <v>3866</v>
      </c>
      <c r="C1432" t="s">
        <v>1976</v>
      </c>
      <c r="D1432" t="s">
        <v>3868</v>
      </c>
      <c r="E1432" t="s">
        <v>1643</v>
      </c>
    </row>
    <row r="1433" spans="1:5" hidden="1">
      <c r="A1433" s="83" t="s">
        <v>3078</v>
      </c>
      <c r="B1433" t="s">
        <v>3866</v>
      </c>
      <c r="C1433" t="s">
        <v>1976</v>
      </c>
      <c r="D1433" t="s">
        <v>3867</v>
      </c>
      <c r="E1433" t="s">
        <v>1643</v>
      </c>
    </row>
    <row r="1434" spans="1:5" hidden="1">
      <c r="A1434" s="83" t="s">
        <v>3078</v>
      </c>
      <c r="B1434" t="s">
        <v>3866</v>
      </c>
      <c r="C1434" t="s">
        <v>1976</v>
      </c>
      <c r="D1434" t="s">
        <v>3867</v>
      </c>
      <c r="E1434" t="s">
        <v>2886</v>
      </c>
    </row>
    <row r="1435" spans="1:5" hidden="1">
      <c r="A1435" s="83" t="s">
        <v>3078</v>
      </c>
      <c r="B1435" t="s">
        <v>3866</v>
      </c>
      <c r="C1435" t="s">
        <v>1976</v>
      </c>
      <c r="D1435" t="s">
        <v>3868</v>
      </c>
      <c r="E1435" t="s">
        <v>2834</v>
      </c>
    </row>
    <row r="1436" spans="1:5" hidden="1">
      <c r="A1436" s="83" t="s">
        <v>3078</v>
      </c>
      <c r="B1436" t="s">
        <v>3866</v>
      </c>
      <c r="C1436" t="s">
        <v>1976</v>
      </c>
      <c r="D1436" t="s">
        <v>3868</v>
      </c>
      <c r="E1436" t="s">
        <v>1643</v>
      </c>
    </row>
    <row r="1437" spans="1:5" hidden="1">
      <c r="A1437" s="83" t="s">
        <v>3078</v>
      </c>
      <c r="B1437" t="s">
        <v>3866</v>
      </c>
      <c r="C1437" t="s">
        <v>3827</v>
      </c>
      <c r="D1437" t="s">
        <v>3828</v>
      </c>
      <c r="E1437" t="s">
        <v>2836</v>
      </c>
    </row>
    <row r="1438" spans="1:5" hidden="1">
      <c r="A1438" s="83" t="s">
        <v>3078</v>
      </c>
      <c r="B1438" t="s">
        <v>3866</v>
      </c>
      <c r="C1438" t="s">
        <v>3827</v>
      </c>
      <c r="D1438" t="s">
        <v>3828</v>
      </c>
      <c r="E1438" t="s">
        <v>2869</v>
      </c>
    </row>
    <row r="1439" spans="1:5" hidden="1">
      <c r="A1439" s="83" t="s">
        <v>3078</v>
      </c>
      <c r="B1439" t="s">
        <v>3866</v>
      </c>
      <c r="C1439" t="s">
        <v>3827</v>
      </c>
      <c r="D1439" t="s">
        <v>3828</v>
      </c>
      <c r="E1439" t="s">
        <v>2887</v>
      </c>
    </row>
    <row r="1440" spans="1:5" hidden="1">
      <c r="A1440" s="83" t="s">
        <v>3078</v>
      </c>
      <c r="B1440" t="s">
        <v>3866</v>
      </c>
      <c r="C1440" t="s">
        <v>3827</v>
      </c>
      <c r="D1440" t="s">
        <v>3828</v>
      </c>
      <c r="E1440" t="s">
        <v>2898</v>
      </c>
    </row>
    <row r="1441" spans="1:5" hidden="1">
      <c r="A1441" s="83" t="s">
        <v>3078</v>
      </c>
      <c r="B1441" t="s">
        <v>3866</v>
      </c>
      <c r="C1441" t="s">
        <v>3827</v>
      </c>
      <c r="D1441" t="s">
        <v>3828</v>
      </c>
      <c r="E1441" t="s">
        <v>2908</v>
      </c>
    </row>
    <row r="1442" spans="1:5" hidden="1">
      <c r="A1442" s="83" t="s">
        <v>3078</v>
      </c>
      <c r="B1442" t="s">
        <v>3866</v>
      </c>
      <c r="C1442" t="s">
        <v>3827</v>
      </c>
      <c r="D1442" t="s">
        <v>3828</v>
      </c>
      <c r="E1442" t="s">
        <v>2915</v>
      </c>
    </row>
    <row r="1443" spans="1:5" hidden="1">
      <c r="A1443" s="83" t="s">
        <v>3078</v>
      </c>
      <c r="B1443" t="s">
        <v>3866</v>
      </c>
      <c r="C1443" t="s">
        <v>3827</v>
      </c>
      <c r="D1443" t="s">
        <v>3828</v>
      </c>
      <c r="E1443" t="s">
        <v>2920</v>
      </c>
    </row>
    <row r="1444" spans="1:5" hidden="1">
      <c r="A1444" s="83" t="s">
        <v>3078</v>
      </c>
      <c r="B1444" t="s">
        <v>3866</v>
      </c>
      <c r="C1444" t="s">
        <v>3827</v>
      </c>
      <c r="D1444" t="s">
        <v>3828</v>
      </c>
      <c r="E1444" t="s">
        <v>1643</v>
      </c>
    </row>
    <row r="1445" spans="1:5" hidden="1">
      <c r="A1445" s="83" t="s">
        <v>3078</v>
      </c>
      <c r="B1445" t="s">
        <v>3866</v>
      </c>
      <c r="C1445" t="s">
        <v>3827</v>
      </c>
      <c r="D1445" t="s">
        <v>3828</v>
      </c>
      <c r="E1445" t="s">
        <v>2926</v>
      </c>
    </row>
    <row r="1446" spans="1:5" hidden="1">
      <c r="A1446" s="83" t="s">
        <v>3078</v>
      </c>
      <c r="B1446" t="s">
        <v>3866</v>
      </c>
      <c r="C1446" t="s">
        <v>3827</v>
      </c>
      <c r="D1446" t="s">
        <v>3828</v>
      </c>
      <c r="E1446" t="s">
        <v>2931</v>
      </c>
    </row>
    <row r="1447" spans="1:5" hidden="1">
      <c r="A1447" s="83" t="s">
        <v>3078</v>
      </c>
      <c r="B1447" t="s">
        <v>3866</v>
      </c>
      <c r="C1447" t="s">
        <v>3827</v>
      </c>
      <c r="D1447" t="s">
        <v>3828</v>
      </c>
      <c r="E1447" t="s">
        <v>2936</v>
      </c>
    </row>
    <row r="1448" spans="1:5" hidden="1">
      <c r="A1448" s="83" t="s">
        <v>3078</v>
      </c>
      <c r="B1448" t="s">
        <v>3866</v>
      </c>
      <c r="C1448" t="s">
        <v>3827</v>
      </c>
      <c r="D1448" t="s">
        <v>3828</v>
      </c>
      <c r="E1448" t="s">
        <v>2941</v>
      </c>
    </row>
    <row r="1449" spans="1:5" hidden="1">
      <c r="A1449" s="83" t="s">
        <v>3078</v>
      </c>
      <c r="B1449" t="s">
        <v>3866</v>
      </c>
      <c r="C1449" t="s">
        <v>3827</v>
      </c>
      <c r="D1449" t="s">
        <v>3828</v>
      </c>
      <c r="E1449" t="s">
        <v>2945</v>
      </c>
    </row>
    <row r="1450" spans="1:5" hidden="1">
      <c r="A1450" s="83" t="s">
        <v>3078</v>
      </c>
      <c r="B1450" t="s">
        <v>3866</v>
      </c>
      <c r="C1450" t="s">
        <v>3827</v>
      </c>
      <c r="D1450" t="s">
        <v>3828</v>
      </c>
      <c r="E1450" t="s">
        <v>2948</v>
      </c>
    </row>
    <row r="1451" spans="1:5" hidden="1">
      <c r="A1451" s="83" t="s">
        <v>3078</v>
      </c>
      <c r="B1451" t="s">
        <v>3866</v>
      </c>
      <c r="C1451" t="s">
        <v>3827</v>
      </c>
      <c r="D1451" t="s">
        <v>3828</v>
      </c>
      <c r="E1451" t="s">
        <v>2950</v>
      </c>
    </row>
    <row r="1452" spans="1:5" hidden="1">
      <c r="A1452" s="83" t="s">
        <v>3078</v>
      </c>
      <c r="B1452" t="s">
        <v>3866</v>
      </c>
      <c r="C1452" t="s">
        <v>3837</v>
      </c>
      <c r="D1452" t="s">
        <v>3869</v>
      </c>
      <c r="E1452" t="s">
        <v>2843</v>
      </c>
    </row>
    <row r="1453" spans="1:5" hidden="1">
      <c r="A1453" s="83" t="s">
        <v>3082</v>
      </c>
      <c r="B1453" t="s">
        <v>3870</v>
      </c>
      <c r="C1453" t="s">
        <v>1973</v>
      </c>
      <c r="D1453" t="s">
        <v>2066</v>
      </c>
      <c r="E1453" t="s">
        <v>2807</v>
      </c>
    </row>
    <row r="1454" spans="1:5" hidden="1">
      <c r="A1454" s="83" t="s">
        <v>3082</v>
      </c>
      <c r="B1454" t="s">
        <v>3870</v>
      </c>
      <c r="C1454" t="s">
        <v>1973</v>
      </c>
      <c r="D1454" t="s">
        <v>2066</v>
      </c>
      <c r="E1454" t="s">
        <v>2853</v>
      </c>
    </row>
    <row r="1455" spans="1:5" hidden="1">
      <c r="A1455" s="83" t="s">
        <v>3082</v>
      </c>
      <c r="B1455" t="s">
        <v>3870</v>
      </c>
      <c r="C1455" t="s">
        <v>1973</v>
      </c>
      <c r="D1455" t="s">
        <v>2066</v>
      </c>
      <c r="E1455" t="s">
        <v>2875</v>
      </c>
    </row>
    <row r="1456" spans="1:5" hidden="1">
      <c r="A1456" s="83" t="s">
        <v>3082</v>
      </c>
      <c r="B1456" t="s">
        <v>3870</v>
      </c>
      <c r="C1456" t="s">
        <v>1973</v>
      </c>
      <c r="D1456" t="s">
        <v>2066</v>
      </c>
      <c r="E1456" t="s">
        <v>2892</v>
      </c>
    </row>
    <row r="1457" spans="1:5" hidden="1">
      <c r="A1457" s="83" t="s">
        <v>3082</v>
      </c>
      <c r="B1457" t="s">
        <v>3870</v>
      </c>
      <c r="C1457" t="s">
        <v>1973</v>
      </c>
      <c r="D1457" t="s">
        <v>2066</v>
      </c>
      <c r="E1457" t="s">
        <v>2902</v>
      </c>
    </row>
    <row r="1458" spans="1:5" hidden="1">
      <c r="A1458" s="83" t="s">
        <v>3082</v>
      </c>
      <c r="B1458" t="s">
        <v>3870</v>
      </c>
      <c r="C1458" t="s">
        <v>1973</v>
      </c>
      <c r="D1458" t="s">
        <v>2066</v>
      </c>
      <c r="E1458" t="s">
        <v>2912</v>
      </c>
    </row>
    <row r="1459" spans="1:5" hidden="1">
      <c r="A1459" s="83" t="s">
        <v>3082</v>
      </c>
      <c r="B1459" t="s">
        <v>3870</v>
      </c>
      <c r="C1459" t="s">
        <v>1973</v>
      </c>
      <c r="D1459" t="s">
        <v>2066</v>
      </c>
      <c r="E1459" t="s">
        <v>2918</v>
      </c>
    </row>
    <row r="1460" spans="1:5" hidden="1">
      <c r="A1460" s="83" t="s">
        <v>3082</v>
      </c>
      <c r="B1460" t="s">
        <v>3870</v>
      </c>
      <c r="C1460" t="s">
        <v>1973</v>
      </c>
      <c r="D1460" t="s">
        <v>2066</v>
      </c>
      <c r="E1460" t="s">
        <v>2923</v>
      </c>
    </row>
    <row r="1461" spans="1:5" hidden="1">
      <c r="A1461" s="83" t="s">
        <v>3082</v>
      </c>
      <c r="B1461" t="s">
        <v>3870</v>
      </c>
      <c r="C1461" t="s">
        <v>1973</v>
      </c>
      <c r="D1461" t="s">
        <v>2066</v>
      </c>
      <c r="E1461" t="s">
        <v>2929</v>
      </c>
    </row>
    <row r="1462" spans="1:5" hidden="1">
      <c r="A1462" s="83" t="s">
        <v>3082</v>
      </c>
      <c r="B1462" t="s">
        <v>3870</v>
      </c>
      <c r="C1462" t="s">
        <v>1973</v>
      </c>
      <c r="D1462" t="s">
        <v>2066</v>
      </c>
      <c r="E1462" t="s">
        <v>2935</v>
      </c>
    </row>
    <row r="1463" spans="1:5" hidden="1">
      <c r="A1463" s="83" t="s">
        <v>3082</v>
      </c>
      <c r="B1463" t="s">
        <v>3870</v>
      </c>
      <c r="C1463" t="s">
        <v>1973</v>
      </c>
      <c r="D1463" t="s">
        <v>2066</v>
      </c>
      <c r="E1463" t="s">
        <v>2939</v>
      </c>
    </row>
    <row r="1464" spans="1:5" hidden="1">
      <c r="A1464" s="83" t="s">
        <v>3082</v>
      </c>
      <c r="B1464" t="s">
        <v>3870</v>
      </c>
      <c r="C1464" t="s">
        <v>1973</v>
      </c>
      <c r="D1464" t="s">
        <v>2066</v>
      </c>
      <c r="E1464" t="s">
        <v>2947</v>
      </c>
    </row>
    <row r="1465" spans="1:5" hidden="1">
      <c r="A1465" s="83" t="s">
        <v>3082</v>
      </c>
      <c r="B1465" t="s">
        <v>3870</v>
      </c>
      <c r="C1465" t="s">
        <v>1973</v>
      </c>
      <c r="D1465" t="s">
        <v>2066</v>
      </c>
      <c r="E1465" t="s">
        <v>1643</v>
      </c>
    </row>
    <row r="1466" spans="1:5" hidden="1">
      <c r="A1466" s="83" t="s">
        <v>3082</v>
      </c>
      <c r="B1466" t="s">
        <v>3870</v>
      </c>
      <c r="C1466" t="s">
        <v>1973</v>
      </c>
      <c r="D1466" t="s">
        <v>3809</v>
      </c>
      <c r="E1466" t="s">
        <v>1643</v>
      </c>
    </row>
    <row r="1467" spans="1:5" hidden="1">
      <c r="A1467" s="83" t="s">
        <v>3082</v>
      </c>
      <c r="B1467" t="s">
        <v>3870</v>
      </c>
      <c r="C1467" t="s">
        <v>1973</v>
      </c>
      <c r="D1467" t="s">
        <v>3810</v>
      </c>
    </row>
    <row r="1468" spans="1:5" hidden="1">
      <c r="A1468" s="83" t="s">
        <v>3082</v>
      </c>
      <c r="B1468" t="s">
        <v>3870</v>
      </c>
      <c r="C1468" t="s">
        <v>1973</v>
      </c>
      <c r="D1468" t="s">
        <v>3810</v>
      </c>
    </row>
    <row r="1469" spans="1:5" hidden="1">
      <c r="A1469" s="83" t="s">
        <v>3082</v>
      </c>
      <c r="B1469" t="s">
        <v>3870</v>
      </c>
      <c r="C1469" t="s">
        <v>1973</v>
      </c>
      <c r="D1469" t="s">
        <v>3810</v>
      </c>
    </row>
    <row r="1470" spans="1:5" hidden="1">
      <c r="A1470" s="83" t="s">
        <v>3082</v>
      </c>
      <c r="B1470" t="s">
        <v>3870</v>
      </c>
      <c r="C1470" t="s">
        <v>1973</v>
      </c>
      <c r="D1470" t="s">
        <v>3810</v>
      </c>
    </row>
    <row r="1471" spans="1:5" hidden="1">
      <c r="A1471" s="83" t="s">
        <v>3082</v>
      </c>
      <c r="B1471" t="s">
        <v>3870</v>
      </c>
      <c r="C1471" t="s">
        <v>1973</v>
      </c>
      <c r="D1471" t="s">
        <v>3810</v>
      </c>
    </row>
    <row r="1472" spans="1:5" hidden="1">
      <c r="A1472" s="83" t="s">
        <v>3082</v>
      </c>
      <c r="B1472" t="s">
        <v>3870</v>
      </c>
      <c r="C1472" t="s">
        <v>1973</v>
      </c>
      <c r="D1472" t="s">
        <v>3810</v>
      </c>
    </row>
    <row r="1473" spans="1:5" hidden="1">
      <c r="A1473" s="83" t="s">
        <v>3082</v>
      </c>
      <c r="B1473" t="s">
        <v>3870</v>
      </c>
      <c r="C1473" t="s">
        <v>1973</v>
      </c>
      <c r="D1473" t="s">
        <v>3810</v>
      </c>
    </row>
    <row r="1474" spans="1:5" hidden="1">
      <c r="A1474" s="83" t="s">
        <v>3082</v>
      </c>
      <c r="B1474" t="s">
        <v>3870</v>
      </c>
      <c r="C1474" t="s">
        <v>1973</v>
      </c>
      <c r="D1474" t="s">
        <v>3810</v>
      </c>
    </row>
    <row r="1475" spans="1:5" hidden="1">
      <c r="A1475" s="83" t="s">
        <v>3082</v>
      </c>
      <c r="B1475" t="s">
        <v>3870</v>
      </c>
      <c r="C1475" t="s">
        <v>1973</v>
      </c>
      <c r="D1475" t="s">
        <v>3810</v>
      </c>
    </row>
    <row r="1476" spans="1:5" hidden="1">
      <c r="A1476" s="83" t="s">
        <v>3082</v>
      </c>
      <c r="B1476" t="s">
        <v>3870</v>
      </c>
      <c r="C1476" t="s">
        <v>1973</v>
      </c>
      <c r="D1476" t="s">
        <v>3810</v>
      </c>
    </row>
    <row r="1477" spans="1:5" hidden="1">
      <c r="A1477" s="83" t="s">
        <v>3082</v>
      </c>
      <c r="B1477" t="s">
        <v>3870</v>
      </c>
      <c r="C1477" t="s">
        <v>1973</v>
      </c>
      <c r="D1477" t="s">
        <v>3810</v>
      </c>
    </row>
    <row r="1478" spans="1:5" hidden="1">
      <c r="A1478" s="83" t="s">
        <v>3082</v>
      </c>
      <c r="B1478" t="s">
        <v>3870</v>
      </c>
      <c r="C1478" t="s">
        <v>1973</v>
      </c>
      <c r="D1478" t="s">
        <v>3810</v>
      </c>
    </row>
    <row r="1479" spans="1:5" hidden="1">
      <c r="A1479" s="83" t="s">
        <v>3082</v>
      </c>
      <c r="B1479" t="s">
        <v>3870</v>
      </c>
      <c r="C1479" t="s">
        <v>1973</v>
      </c>
      <c r="D1479" t="s">
        <v>3810</v>
      </c>
    </row>
    <row r="1480" spans="1:5" hidden="1">
      <c r="A1480" s="83" t="s">
        <v>3082</v>
      </c>
      <c r="B1480" t="s">
        <v>3870</v>
      </c>
      <c r="C1480" t="s">
        <v>1973</v>
      </c>
      <c r="D1480" t="s">
        <v>3810</v>
      </c>
    </row>
    <row r="1481" spans="1:5" hidden="1">
      <c r="A1481" s="83" t="s">
        <v>3082</v>
      </c>
      <c r="B1481" t="s">
        <v>3870</v>
      </c>
      <c r="C1481" t="s">
        <v>1973</v>
      </c>
      <c r="D1481" t="s">
        <v>3810</v>
      </c>
    </row>
    <row r="1482" spans="1:5" hidden="1">
      <c r="A1482" s="83" t="s">
        <v>3082</v>
      </c>
      <c r="B1482" t="s">
        <v>3870</v>
      </c>
      <c r="C1482" t="s">
        <v>1973</v>
      </c>
      <c r="D1482" t="s">
        <v>3810</v>
      </c>
    </row>
    <row r="1483" spans="1:5" hidden="1">
      <c r="A1483" s="83" t="s">
        <v>3082</v>
      </c>
      <c r="B1483" t="s">
        <v>3870</v>
      </c>
      <c r="C1483" t="s">
        <v>1974</v>
      </c>
      <c r="D1483" t="s">
        <v>2146</v>
      </c>
      <c r="E1483" t="s">
        <v>2808</v>
      </c>
    </row>
    <row r="1484" spans="1:5" hidden="1">
      <c r="A1484" s="83" t="s">
        <v>3082</v>
      </c>
      <c r="B1484" t="s">
        <v>3870</v>
      </c>
      <c r="C1484" t="s">
        <v>1974</v>
      </c>
      <c r="D1484" t="s">
        <v>2146</v>
      </c>
      <c r="E1484" t="s">
        <v>2854</v>
      </c>
    </row>
    <row r="1485" spans="1:5" hidden="1">
      <c r="A1485" s="83" t="s">
        <v>3082</v>
      </c>
      <c r="B1485" t="s">
        <v>3870</v>
      </c>
      <c r="C1485" t="s">
        <v>1974</v>
      </c>
      <c r="D1485" t="s">
        <v>2146</v>
      </c>
      <c r="E1485" t="s">
        <v>2876</v>
      </c>
    </row>
    <row r="1486" spans="1:5" hidden="1">
      <c r="A1486" s="83" t="s">
        <v>3082</v>
      </c>
      <c r="B1486" t="s">
        <v>3870</v>
      </c>
      <c r="C1486" t="s">
        <v>1974</v>
      </c>
      <c r="D1486" t="s">
        <v>2146</v>
      </c>
      <c r="E1486" t="s">
        <v>2893</v>
      </c>
    </row>
    <row r="1487" spans="1:5" hidden="1">
      <c r="A1487" s="83" t="s">
        <v>3082</v>
      </c>
      <c r="B1487" t="s">
        <v>3870</v>
      </c>
      <c r="C1487" t="s">
        <v>1974</v>
      </c>
      <c r="D1487" t="s">
        <v>2146</v>
      </c>
      <c r="E1487" t="s">
        <v>2903</v>
      </c>
    </row>
    <row r="1488" spans="1:5" hidden="1">
      <c r="A1488" s="83" t="s">
        <v>3082</v>
      </c>
      <c r="B1488" t="s">
        <v>3870</v>
      </c>
      <c r="C1488" t="s">
        <v>1974</v>
      </c>
      <c r="D1488" t="s">
        <v>2146</v>
      </c>
      <c r="E1488" t="s">
        <v>2913</v>
      </c>
    </row>
    <row r="1489" spans="1:5" hidden="1">
      <c r="A1489" s="83" t="s">
        <v>3082</v>
      </c>
      <c r="B1489" t="s">
        <v>3870</v>
      </c>
      <c r="C1489" t="s">
        <v>1974</v>
      </c>
      <c r="D1489" t="s">
        <v>3811</v>
      </c>
      <c r="E1489" t="s">
        <v>2809</v>
      </c>
    </row>
    <row r="1490" spans="1:5" hidden="1">
      <c r="A1490" s="83" t="s">
        <v>3082</v>
      </c>
      <c r="B1490" t="s">
        <v>3870</v>
      </c>
      <c r="C1490" t="s">
        <v>1974</v>
      </c>
      <c r="D1490" t="s">
        <v>3811</v>
      </c>
      <c r="E1490" t="s">
        <v>2855</v>
      </c>
    </row>
    <row r="1491" spans="1:5" hidden="1">
      <c r="A1491" s="83" t="s">
        <v>3082</v>
      </c>
      <c r="B1491" t="s">
        <v>3870</v>
      </c>
      <c r="C1491" t="s">
        <v>1974</v>
      </c>
      <c r="D1491" t="s">
        <v>3811</v>
      </c>
      <c r="E1491" t="s">
        <v>1643</v>
      </c>
    </row>
    <row r="1492" spans="1:5" hidden="1">
      <c r="A1492" s="83" t="s">
        <v>3082</v>
      </c>
      <c r="B1492" t="s">
        <v>3870</v>
      </c>
      <c r="C1492" t="s">
        <v>1974</v>
      </c>
      <c r="D1492" t="s">
        <v>3812</v>
      </c>
      <c r="E1492" t="s">
        <v>2810</v>
      </c>
    </row>
    <row r="1493" spans="1:5" hidden="1">
      <c r="A1493" s="83" t="s">
        <v>3082</v>
      </c>
      <c r="B1493" t="s">
        <v>3870</v>
      </c>
      <c r="C1493" t="s">
        <v>1974</v>
      </c>
      <c r="D1493" t="s">
        <v>3812</v>
      </c>
      <c r="E1493" t="s">
        <v>1643</v>
      </c>
    </row>
    <row r="1494" spans="1:5" hidden="1">
      <c r="A1494" s="83" t="s">
        <v>3082</v>
      </c>
      <c r="B1494" t="s">
        <v>3870</v>
      </c>
      <c r="C1494" t="s">
        <v>1974</v>
      </c>
      <c r="D1494" t="s">
        <v>3812</v>
      </c>
      <c r="E1494" t="s">
        <v>2856</v>
      </c>
    </row>
    <row r="1495" spans="1:5" hidden="1">
      <c r="A1495" s="83" t="s">
        <v>3082</v>
      </c>
      <c r="B1495" t="s">
        <v>3870</v>
      </c>
      <c r="C1495" t="s">
        <v>1974</v>
      </c>
      <c r="D1495" t="s">
        <v>3813</v>
      </c>
      <c r="E1495" t="s">
        <v>2811</v>
      </c>
    </row>
    <row r="1496" spans="1:5" hidden="1">
      <c r="A1496" s="83" t="s">
        <v>3082</v>
      </c>
      <c r="B1496" t="s">
        <v>3870</v>
      </c>
      <c r="C1496" t="s">
        <v>1974</v>
      </c>
      <c r="D1496" t="s">
        <v>3813</v>
      </c>
      <c r="E1496" t="s">
        <v>2857</v>
      </c>
    </row>
    <row r="1497" spans="1:5" hidden="1">
      <c r="A1497" s="83" t="s">
        <v>3082</v>
      </c>
      <c r="B1497" t="s">
        <v>3870</v>
      </c>
      <c r="C1497" t="s">
        <v>1974</v>
      </c>
      <c r="D1497" t="s">
        <v>3813</v>
      </c>
      <c r="E1497" t="s">
        <v>1643</v>
      </c>
    </row>
    <row r="1498" spans="1:5" hidden="1">
      <c r="A1498" s="83" t="s">
        <v>3082</v>
      </c>
      <c r="B1498" t="s">
        <v>3870</v>
      </c>
      <c r="C1498" t="s">
        <v>1974</v>
      </c>
      <c r="D1498" t="s">
        <v>3813</v>
      </c>
      <c r="E1498" t="s">
        <v>2877</v>
      </c>
    </row>
    <row r="1499" spans="1:5" hidden="1">
      <c r="A1499" s="83" t="s">
        <v>3082</v>
      </c>
      <c r="B1499" t="s">
        <v>3870</v>
      </c>
      <c r="C1499" t="s">
        <v>1974</v>
      </c>
      <c r="D1499" t="s">
        <v>3814</v>
      </c>
      <c r="E1499" t="s">
        <v>2813</v>
      </c>
    </row>
    <row r="1500" spans="1:5" hidden="1">
      <c r="A1500" s="83" t="s">
        <v>3082</v>
      </c>
      <c r="B1500" t="s">
        <v>3870</v>
      </c>
      <c r="C1500" t="s">
        <v>1974</v>
      </c>
      <c r="D1500" t="s">
        <v>3814</v>
      </c>
      <c r="E1500" t="s">
        <v>2858</v>
      </c>
    </row>
    <row r="1501" spans="1:5" hidden="1">
      <c r="A1501" s="83" t="s">
        <v>3082</v>
      </c>
      <c r="B1501" t="s">
        <v>3870</v>
      </c>
      <c r="C1501" t="s">
        <v>1974</v>
      </c>
      <c r="D1501" t="s">
        <v>3814</v>
      </c>
      <c r="E1501" t="s">
        <v>2878</v>
      </c>
    </row>
    <row r="1502" spans="1:5" hidden="1">
      <c r="A1502" s="83" t="s">
        <v>3082</v>
      </c>
      <c r="B1502" t="s">
        <v>3870</v>
      </c>
      <c r="C1502" t="s">
        <v>1974</v>
      </c>
      <c r="D1502" t="s">
        <v>3814</v>
      </c>
      <c r="E1502" t="s">
        <v>1643</v>
      </c>
    </row>
    <row r="1503" spans="1:5" hidden="1">
      <c r="A1503" s="83" t="s">
        <v>3082</v>
      </c>
      <c r="B1503" t="s">
        <v>3870</v>
      </c>
      <c r="C1503" t="s">
        <v>1974</v>
      </c>
      <c r="D1503" t="s">
        <v>3814</v>
      </c>
      <c r="E1503" t="s">
        <v>2894</v>
      </c>
    </row>
    <row r="1504" spans="1:5" hidden="1">
      <c r="A1504" s="83" t="s">
        <v>3082</v>
      </c>
      <c r="B1504" t="s">
        <v>3870</v>
      </c>
      <c r="C1504" t="s">
        <v>1974</v>
      </c>
      <c r="D1504" t="s">
        <v>3814</v>
      </c>
      <c r="E1504" t="s">
        <v>2904</v>
      </c>
    </row>
    <row r="1505" spans="1:5" hidden="1">
      <c r="A1505" s="83" t="s">
        <v>3082</v>
      </c>
      <c r="B1505" t="s">
        <v>3870</v>
      </c>
      <c r="C1505" t="s">
        <v>1974</v>
      </c>
      <c r="D1505" t="s">
        <v>3815</v>
      </c>
      <c r="E1505" t="s">
        <v>2814</v>
      </c>
    </row>
    <row r="1506" spans="1:5" hidden="1">
      <c r="A1506" s="83" t="s">
        <v>3082</v>
      </c>
      <c r="B1506" t="s">
        <v>3870</v>
      </c>
      <c r="C1506" t="s">
        <v>1974</v>
      </c>
      <c r="D1506" t="s">
        <v>3815</v>
      </c>
      <c r="E1506" t="s">
        <v>2859</v>
      </c>
    </row>
    <row r="1507" spans="1:5" hidden="1">
      <c r="A1507" s="83" t="s">
        <v>3082</v>
      </c>
      <c r="B1507" t="s">
        <v>3870</v>
      </c>
      <c r="C1507" t="s">
        <v>1974</v>
      </c>
      <c r="D1507" t="s">
        <v>3815</v>
      </c>
      <c r="E1507" t="s">
        <v>1643</v>
      </c>
    </row>
    <row r="1508" spans="1:5" hidden="1">
      <c r="A1508" s="83" t="s">
        <v>3082</v>
      </c>
      <c r="B1508" t="s">
        <v>3870</v>
      </c>
      <c r="C1508" t="s">
        <v>1974</v>
      </c>
      <c r="D1508" t="s">
        <v>3815</v>
      </c>
      <c r="E1508" t="s">
        <v>2879</v>
      </c>
    </row>
    <row r="1509" spans="1:5" hidden="1">
      <c r="A1509" s="83" t="s">
        <v>3082</v>
      </c>
      <c r="B1509" t="s">
        <v>3870</v>
      </c>
      <c r="C1509" t="s">
        <v>1974</v>
      </c>
      <c r="D1509" t="s">
        <v>3816</v>
      </c>
      <c r="E1509" t="s">
        <v>2815</v>
      </c>
    </row>
    <row r="1510" spans="1:5" hidden="1">
      <c r="A1510" s="83" t="s">
        <v>3082</v>
      </c>
      <c r="B1510" t="s">
        <v>3870</v>
      </c>
      <c r="C1510" t="s">
        <v>1974</v>
      </c>
      <c r="D1510" t="s">
        <v>3816</v>
      </c>
      <c r="E1510" t="s">
        <v>1643</v>
      </c>
    </row>
    <row r="1511" spans="1:5" hidden="1">
      <c r="A1511" s="83" t="s">
        <v>3082</v>
      </c>
      <c r="B1511" t="s">
        <v>3870</v>
      </c>
      <c r="C1511" t="s">
        <v>1974</v>
      </c>
      <c r="D1511" t="s">
        <v>2156</v>
      </c>
      <c r="E1511" t="s">
        <v>2816</v>
      </c>
    </row>
    <row r="1512" spans="1:5" hidden="1">
      <c r="A1512" s="83" t="s">
        <v>3082</v>
      </c>
      <c r="B1512" t="s">
        <v>3870</v>
      </c>
      <c r="C1512" t="s">
        <v>1974</v>
      </c>
      <c r="D1512" t="s">
        <v>1973</v>
      </c>
      <c r="E1512" t="s">
        <v>1643</v>
      </c>
    </row>
    <row r="1513" spans="1:5" hidden="1">
      <c r="A1513" s="83" t="s">
        <v>3082</v>
      </c>
      <c r="B1513" t="s">
        <v>3870</v>
      </c>
      <c r="C1513" t="s">
        <v>1974</v>
      </c>
      <c r="D1513" t="s">
        <v>1973</v>
      </c>
      <c r="E1513" t="s">
        <v>2817</v>
      </c>
    </row>
    <row r="1514" spans="1:5" hidden="1">
      <c r="A1514" s="83" t="s">
        <v>3082</v>
      </c>
      <c r="B1514" t="s">
        <v>3870</v>
      </c>
      <c r="C1514" t="s">
        <v>1974</v>
      </c>
      <c r="D1514" t="s">
        <v>1973</v>
      </c>
      <c r="E1514" t="s">
        <v>2860</v>
      </c>
    </row>
    <row r="1515" spans="1:5" hidden="1">
      <c r="A1515" s="83" t="s">
        <v>3082</v>
      </c>
      <c r="B1515" t="s">
        <v>3870</v>
      </c>
      <c r="C1515" t="s">
        <v>1974</v>
      </c>
      <c r="D1515" t="s">
        <v>1973</v>
      </c>
      <c r="E1515" t="s">
        <v>2880</v>
      </c>
    </row>
    <row r="1516" spans="1:5" hidden="1">
      <c r="A1516" s="83" t="s">
        <v>3082</v>
      </c>
      <c r="B1516" t="s">
        <v>3870</v>
      </c>
      <c r="C1516" t="s">
        <v>1974</v>
      </c>
      <c r="D1516" t="s">
        <v>3817</v>
      </c>
      <c r="E1516" t="s">
        <v>1643</v>
      </c>
    </row>
    <row r="1517" spans="1:5" hidden="1">
      <c r="A1517" s="83" t="s">
        <v>3082</v>
      </c>
      <c r="B1517" t="s">
        <v>3870</v>
      </c>
      <c r="C1517" t="s">
        <v>1974</v>
      </c>
      <c r="D1517" t="s">
        <v>3817</v>
      </c>
      <c r="E1517" t="s">
        <v>2818</v>
      </c>
    </row>
    <row r="1518" spans="1:5" hidden="1">
      <c r="A1518" s="83" t="s">
        <v>3082</v>
      </c>
      <c r="B1518" t="s">
        <v>3870</v>
      </c>
      <c r="C1518" t="s">
        <v>1974</v>
      </c>
      <c r="D1518" t="s">
        <v>3818</v>
      </c>
      <c r="E1518" t="s">
        <v>1643</v>
      </c>
    </row>
    <row r="1519" spans="1:5" hidden="1">
      <c r="A1519" s="83" t="s">
        <v>3082</v>
      </c>
      <c r="B1519" t="s">
        <v>3870</v>
      </c>
      <c r="C1519" t="s">
        <v>1974</v>
      </c>
      <c r="D1519" t="s">
        <v>3818</v>
      </c>
      <c r="E1519" t="s">
        <v>2819</v>
      </c>
    </row>
    <row r="1520" spans="1:5" hidden="1">
      <c r="A1520" s="83" t="s">
        <v>3082</v>
      </c>
      <c r="B1520" t="s">
        <v>3870</v>
      </c>
      <c r="C1520" t="s">
        <v>1974</v>
      </c>
      <c r="D1520" t="s">
        <v>2161</v>
      </c>
      <c r="E1520" t="s">
        <v>2820</v>
      </c>
    </row>
    <row r="1521" spans="1:5" hidden="1">
      <c r="A1521" s="83" t="s">
        <v>3082</v>
      </c>
      <c r="B1521" t="s">
        <v>3870</v>
      </c>
      <c r="C1521" t="s">
        <v>1974</v>
      </c>
      <c r="D1521" t="s">
        <v>2161</v>
      </c>
      <c r="E1521" t="s">
        <v>1643</v>
      </c>
    </row>
    <row r="1522" spans="1:5" hidden="1">
      <c r="A1522" s="83" t="s">
        <v>3082</v>
      </c>
      <c r="B1522" t="s">
        <v>3870</v>
      </c>
      <c r="C1522" t="s">
        <v>1974</v>
      </c>
      <c r="D1522" t="s">
        <v>3819</v>
      </c>
      <c r="E1522" t="s">
        <v>1643</v>
      </c>
    </row>
    <row r="1523" spans="1:5" hidden="1">
      <c r="A1523" s="83" t="s">
        <v>3082</v>
      </c>
      <c r="B1523" t="s">
        <v>3870</v>
      </c>
      <c r="C1523" t="s">
        <v>1974</v>
      </c>
      <c r="D1523" t="s">
        <v>3819</v>
      </c>
      <c r="E1523" t="s">
        <v>3819</v>
      </c>
    </row>
    <row r="1524" spans="1:5" hidden="1">
      <c r="A1524" s="83" t="s">
        <v>3082</v>
      </c>
      <c r="B1524" t="s">
        <v>3870</v>
      </c>
      <c r="C1524" t="s">
        <v>1974</v>
      </c>
      <c r="D1524" t="s">
        <v>3820</v>
      </c>
      <c r="E1524" t="s">
        <v>1643</v>
      </c>
    </row>
    <row r="1525" spans="1:5" hidden="1">
      <c r="A1525" s="83" t="s">
        <v>3082</v>
      </c>
      <c r="B1525" t="s">
        <v>3870</v>
      </c>
      <c r="C1525" t="s">
        <v>1974</v>
      </c>
      <c r="D1525" t="s">
        <v>3820</v>
      </c>
      <c r="E1525" t="s">
        <v>2822</v>
      </c>
    </row>
    <row r="1526" spans="1:5" hidden="1">
      <c r="A1526" s="83" t="s">
        <v>3082</v>
      </c>
      <c r="B1526" t="s">
        <v>3870</v>
      </c>
      <c r="C1526" t="s">
        <v>1974</v>
      </c>
      <c r="D1526" t="s">
        <v>3820</v>
      </c>
      <c r="E1526" t="s">
        <v>2861</v>
      </c>
    </row>
    <row r="1527" spans="1:5" hidden="1">
      <c r="A1527" s="83" t="s">
        <v>3082</v>
      </c>
      <c r="B1527" t="s">
        <v>3870</v>
      </c>
      <c r="C1527" t="s">
        <v>1974</v>
      </c>
      <c r="D1527" t="s">
        <v>3820</v>
      </c>
      <c r="E1527" t="s">
        <v>2818</v>
      </c>
    </row>
    <row r="1528" spans="1:5" hidden="1">
      <c r="A1528" s="83" t="s">
        <v>3082</v>
      </c>
      <c r="B1528" t="s">
        <v>3870</v>
      </c>
      <c r="C1528" t="s">
        <v>1974</v>
      </c>
      <c r="D1528" t="s">
        <v>3821</v>
      </c>
      <c r="E1528" t="s">
        <v>1643</v>
      </c>
    </row>
    <row r="1529" spans="1:5" hidden="1">
      <c r="A1529" s="83" t="s">
        <v>3082</v>
      </c>
      <c r="B1529" t="s">
        <v>3870</v>
      </c>
      <c r="C1529" t="s">
        <v>1974</v>
      </c>
      <c r="D1529" t="s">
        <v>3821</v>
      </c>
      <c r="E1529" t="s">
        <v>2823</v>
      </c>
    </row>
    <row r="1530" spans="1:5" hidden="1">
      <c r="A1530" s="83" t="s">
        <v>3082</v>
      </c>
      <c r="B1530" t="s">
        <v>3870</v>
      </c>
      <c r="C1530" t="s">
        <v>1974</v>
      </c>
      <c r="D1530" t="s">
        <v>3822</v>
      </c>
      <c r="E1530" t="s">
        <v>1643</v>
      </c>
    </row>
    <row r="1531" spans="1:5" hidden="1">
      <c r="A1531" s="83" t="s">
        <v>3082</v>
      </c>
      <c r="B1531" t="s">
        <v>3870</v>
      </c>
      <c r="C1531" t="s">
        <v>1974</v>
      </c>
      <c r="D1531" t="s">
        <v>3822</v>
      </c>
      <c r="E1531" t="s">
        <v>2824</v>
      </c>
    </row>
    <row r="1532" spans="1:5" hidden="1">
      <c r="A1532" s="83" t="s">
        <v>3082</v>
      </c>
      <c r="B1532" t="s">
        <v>3870</v>
      </c>
      <c r="C1532" t="s">
        <v>1974</v>
      </c>
      <c r="D1532" t="s">
        <v>3823</v>
      </c>
      <c r="E1532" t="s">
        <v>2825</v>
      </c>
    </row>
    <row r="1533" spans="1:5" hidden="1">
      <c r="A1533" s="83" t="s">
        <v>3082</v>
      </c>
      <c r="B1533" t="s">
        <v>3870</v>
      </c>
      <c r="C1533" t="s">
        <v>1974</v>
      </c>
      <c r="D1533" t="s">
        <v>2166</v>
      </c>
      <c r="E1533" t="s">
        <v>1643</v>
      </c>
    </row>
    <row r="1534" spans="1:5" hidden="1">
      <c r="A1534" s="83" t="s">
        <v>3082</v>
      </c>
      <c r="B1534" t="s">
        <v>3870</v>
      </c>
      <c r="C1534" t="s">
        <v>1974</v>
      </c>
      <c r="D1534" t="s">
        <v>2166</v>
      </c>
      <c r="E1534" t="s">
        <v>2826</v>
      </c>
    </row>
    <row r="1535" spans="1:5" hidden="1">
      <c r="A1535" s="83" t="s">
        <v>3082</v>
      </c>
      <c r="B1535" t="s">
        <v>3870</v>
      </c>
      <c r="C1535" t="s">
        <v>3827</v>
      </c>
      <c r="D1535" t="s">
        <v>3828</v>
      </c>
      <c r="E1535" t="s">
        <v>2836</v>
      </c>
    </row>
    <row r="1536" spans="1:5" hidden="1">
      <c r="A1536" s="83" t="s">
        <v>3082</v>
      </c>
      <c r="B1536" t="s">
        <v>3870</v>
      </c>
      <c r="C1536" t="s">
        <v>3827</v>
      </c>
      <c r="D1536" t="s">
        <v>3828</v>
      </c>
      <c r="E1536" t="s">
        <v>2869</v>
      </c>
    </row>
    <row r="1537" spans="1:5" hidden="1">
      <c r="A1537" s="83" t="s">
        <v>3082</v>
      </c>
      <c r="B1537" t="s">
        <v>3870</v>
      </c>
      <c r="C1537" t="s">
        <v>3827</v>
      </c>
      <c r="D1537" t="s">
        <v>3828</v>
      </c>
      <c r="E1537" t="s">
        <v>2887</v>
      </c>
    </row>
    <row r="1538" spans="1:5" hidden="1">
      <c r="A1538" s="83" t="s">
        <v>3082</v>
      </c>
      <c r="B1538" t="s">
        <v>3870</v>
      </c>
      <c r="C1538" t="s">
        <v>3827</v>
      </c>
      <c r="D1538" t="s">
        <v>3828</v>
      </c>
      <c r="E1538" t="s">
        <v>2898</v>
      </c>
    </row>
    <row r="1539" spans="1:5" hidden="1">
      <c r="A1539" s="83" t="s">
        <v>3082</v>
      </c>
      <c r="B1539" t="s">
        <v>3870</v>
      </c>
      <c r="C1539" t="s">
        <v>3827</v>
      </c>
      <c r="D1539" t="s">
        <v>3828</v>
      </c>
      <c r="E1539" t="s">
        <v>2908</v>
      </c>
    </row>
    <row r="1540" spans="1:5" hidden="1">
      <c r="A1540" s="83" t="s">
        <v>3082</v>
      </c>
      <c r="B1540" t="s">
        <v>3870</v>
      </c>
      <c r="C1540" t="s">
        <v>3827</v>
      </c>
      <c r="D1540" t="s">
        <v>3828</v>
      </c>
      <c r="E1540" t="s">
        <v>2915</v>
      </c>
    </row>
    <row r="1541" spans="1:5" hidden="1">
      <c r="A1541" s="83" t="s">
        <v>3082</v>
      </c>
      <c r="B1541" t="s">
        <v>3870</v>
      </c>
      <c r="C1541" t="s">
        <v>3827</v>
      </c>
      <c r="D1541" t="s">
        <v>3828</v>
      </c>
      <c r="E1541" t="s">
        <v>2920</v>
      </c>
    </row>
    <row r="1542" spans="1:5" hidden="1">
      <c r="A1542" s="83" t="s">
        <v>3082</v>
      </c>
      <c r="B1542" t="s">
        <v>3870</v>
      </c>
      <c r="C1542" t="s">
        <v>3827</v>
      </c>
      <c r="D1542" t="s">
        <v>3828</v>
      </c>
      <c r="E1542" t="s">
        <v>1643</v>
      </c>
    </row>
    <row r="1543" spans="1:5" hidden="1">
      <c r="A1543" s="83" t="s">
        <v>3082</v>
      </c>
      <c r="B1543" t="s">
        <v>3870</v>
      </c>
      <c r="C1543" t="s">
        <v>3827</v>
      </c>
      <c r="D1543" t="s">
        <v>3828</v>
      </c>
      <c r="E1543" t="s">
        <v>2926</v>
      </c>
    </row>
    <row r="1544" spans="1:5" hidden="1">
      <c r="A1544" s="83" t="s">
        <v>3082</v>
      </c>
      <c r="B1544" t="s">
        <v>3870</v>
      </c>
      <c r="C1544" t="s">
        <v>3827</v>
      </c>
      <c r="D1544" t="s">
        <v>3828</v>
      </c>
      <c r="E1544" t="s">
        <v>2931</v>
      </c>
    </row>
    <row r="1545" spans="1:5" hidden="1">
      <c r="A1545" s="83" t="s">
        <v>3082</v>
      </c>
      <c r="B1545" t="s">
        <v>3870</v>
      </c>
      <c r="C1545" t="s">
        <v>3827</v>
      </c>
      <c r="D1545" t="s">
        <v>3828</v>
      </c>
      <c r="E1545" t="s">
        <v>2936</v>
      </c>
    </row>
    <row r="1546" spans="1:5" hidden="1">
      <c r="A1546" s="83" t="s">
        <v>3082</v>
      </c>
      <c r="B1546" t="s">
        <v>3870</v>
      </c>
      <c r="C1546" t="s">
        <v>3827</v>
      </c>
      <c r="D1546" t="s">
        <v>3828</v>
      </c>
      <c r="E1546" t="s">
        <v>2941</v>
      </c>
    </row>
    <row r="1547" spans="1:5" hidden="1">
      <c r="A1547" s="83" t="s">
        <v>3082</v>
      </c>
      <c r="B1547" t="s">
        <v>3870</v>
      </c>
      <c r="C1547" t="s">
        <v>3827</v>
      </c>
      <c r="D1547" t="s">
        <v>3828</v>
      </c>
      <c r="E1547" t="s">
        <v>2945</v>
      </c>
    </row>
    <row r="1548" spans="1:5" hidden="1">
      <c r="A1548" s="83" t="s">
        <v>3082</v>
      </c>
      <c r="B1548" t="s">
        <v>3870</v>
      </c>
      <c r="C1548" t="s">
        <v>3827</v>
      </c>
      <c r="D1548" t="s">
        <v>3828</v>
      </c>
      <c r="E1548" t="s">
        <v>2948</v>
      </c>
    </row>
    <row r="1549" spans="1:5" hidden="1">
      <c r="A1549" s="83" t="s">
        <v>3082</v>
      </c>
      <c r="B1549" t="s">
        <v>3870</v>
      </c>
      <c r="C1549" t="s">
        <v>3827</v>
      </c>
      <c r="D1549" t="s">
        <v>3828</v>
      </c>
      <c r="E1549" t="s">
        <v>2950</v>
      </c>
    </row>
    <row r="1550" spans="1:5" hidden="1">
      <c r="A1550" s="83" t="s">
        <v>3082</v>
      </c>
      <c r="B1550" t="s">
        <v>3870</v>
      </c>
      <c r="C1550" t="s">
        <v>3837</v>
      </c>
      <c r="D1550" t="s">
        <v>3838</v>
      </c>
      <c r="E1550" t="s">
        <v>2839</v>
      </c>
    </row>
    <row r="1551" spans="1:5" hidden="1">
      <c r="A1551" s="83" t="s">
        <v>3871</v>
      </c>
      <c r="B1551" t="s">
        <v>3872</v>
      </c>
      <c r="C1551" t="s">
        <v>1973</v>
      </c>
      <c r="D1551" t="s">
        <v>2066</v>
      </c>
      <c r="E1551" t="s">
        <v>2807</v>
      </c>
    </row>
    <row r="1552" spans="1:5" hidden="1">
      <c r="A1552" s="83" t="s">
        <v>3871</v>
      </c>
      <c r="B1552" t="s">
        <v>3872</v>
      </c>
      <c r="C1552" t="s">
        <v>1973</v>
      </c>
      <c r="D1552" t="s">
        <v>2066</v>
      </c>
      <c r="E1552" t="s">
        <v>2853</v>
      </c>
    </row>
    <row r="1553" spans="1:5" hidden="1">
      <c r="A1553" s="83" t="s">
        <v>3871</v>
      </c>
      <c r="B1553" t="s">
        <v>3872</v>
      </c>
      <c r="C1553" t="s">
        <v>1973</v>
      </c>
      <c r="D1553" t="s">
        <v>2066</v>
      </c>
      <c r="E1553" t="s">
        <v>2875</v>
      </c>
    </row>
    <row r="1554" spans="1:5" hidden="1">
      <c r="A1554" s="83" t="s">
        <v>3871</v>
      </c>
      <c r="B1554" t="s">
        <v>3872</v>
      </c>
      <c r="C1554" t="s">
        <v>1973</v>
      </c>
      <c r="D1554" t="s">
        <v>2066</v>
      </c>
      <c r="E1554" t="s">
        <v>2892</v>
      </c>
    </row>
    <row r="1555" spans="1:5" hidden="1">
      <c r="A1555" s="83" t="s">
        <v>3871</v>
      </c>
      <c r="B1555" t="s">
        <v>3872</v>
      </c>
      <c r="C1555" t="s">
        <v>1973</v>
      </c>
      <c r="D1555" t="s">
        <v>2066</v>
      </c>
      <c r="E1555" t="s">
        <v>2902</v>
      </c>
    </row>
    <row r="1556" spans="1:5" hidden="1">
      <c r="A1556" s="83" t="s">
        <v>3871</v>
      </c>
      <c r="B1556" t="s">
        <v>3872</v>
      </c>
      <c r="C1556" t="s">
        <v>1973</v>
      </c>
      <c r="D1556" t="s">
        <v>2066</v>
      </c>
      <c r="E1556" t="s">
        <v>2912</v>
      </c>
    </row>
    <row r="1557" spans="1:5" hidden="1">
      <c r="A1557" s="83" t="s">
        <v>3871</v>
      </c>
      <c r="B1557" t="s">
        <v>3872</v>
      </c>
      <c r="C1557" t="s">
        <v>1973</v>
      </c>
      <c r="D1557" t="s">
        <v>2066</v>
      </c>
      <c r="E1557" t="s">
        <v>2918</v>
      </c>
    </row>
    <row r="1558" spans="1:5" hidden="1">
      <c r="A1558" s="83" t="s">
        <v>3871</v>
      </c>
      <c r="B1558" t="s">
        <v>3872</v>
      </c>
      <c r="C1558" t="s">
        <v>1973</v>
      </c>
      <c r="D1558" t="s">
        <v>2066</v>
      </c>
      <c r="E1558" t="s">
        <v>2923</v>
      </c>
    </row>
    <row r="1559" spans="1:5" hidden="1">
      <c r="A1559" s="83" t="s">
        <v>3871</v>
      </c>
      <c r="B1559" t="s">
        <v>3872</v>
      </c>
      <c r="C1559" t="s">
        <v>1973</v>
      </c>
      <c r="D1559" t="s">
        <v>2066</v>
      </c>
      <c r="E1559" t="s">
        <v>2929</v>
      </c>
    </row>
    <row r="1560" spans="1:5" hidden="1">
      <c r="A1560" s="83" t="s">
        <v>3871</v>
      </c>
      <c r="B1560" t="s">
        <v>3872</v>
      </c>
      <c r="C1560" t="s">
        <v>1973</v>
      </c>
      <c r="D1560" t="s">
        <v>2066</v>
      </c>
      <c r="E1560" t="s">
        <v>2935</v>
      </c>
    </row>
    <row r="1561" spans="1:5" hidden="1">
      <c r="A1561" s="83" t="s">
        <v>3871</v>
      </c>
      <c r="B1561" t="s">
        <v>3872</v>
      </c>
      <c r="C1561" t="s">
        <v>1973</v>
      </c>
      <c r="D1561" t="s">
        <v>2066</v>
      </c>
      <c r="E1561" t="s">
        <v>2939</v>
      </c>
    </row>
    <row r="1562" spans="1:5" hidden="1">
      <c r="A1562" s="83" t="s">
        <v>3871</v>
      </c>
      <c r="B1562" t="s">
        <v>3872</v>
      </c>
      <c r="C1562" t="s">
        <v>1973</v>
      </c>
      <c r="D1562" t="s">
        <v>2066</v>
      </c>
      <c r="E1562" t="s">
        <v>2947</v>
      </c>
    </row>
    <row r="1563" spans="1:5" hidden="1">
      <c r="A1563" s="83" t="s">
        <v>3871</v>
      </c>
      <c r="B1563" t="s">
        <v>3872</v>
      </c>
      <c r="C1563" t="s">
        <v>1973</v>
      </c>
      <c r="D1563" t="s">
        <v>2066</v>
      </c>
      <c r="E1563" t="s">
        <v>1643</v>
      </c>
    </row>
    <row r="1564" spans="1:5" hidden="1">
      <c r="A1564" s="83" t="s">
        <v>3871</v>
      </c>
      <c r="B1564" t="s">
        <v>3872</v>
      </c>
      <c r="C1564" t="s">
        <v>1973</v>
      </c>
      <c r="D1564" t="s">
        <v>3809</v>
      </c>
      <c r="E1564" t="s">
        <v>1643</v>
      </c>
    </row>
    <row r="1565" spans="1:5" hidden="1">
      <c r="A1565" s="83" t="s">
        <v>3871</v>
      </c>
      <c r="B1565" t="s">
        <v>3872</v>
      </c>
      <c r="C1565" t="s">
        <v>1973</v>
      </c>
      <c r="D1565" t="s">
        <v>3810</v>
      </c>
      <c r="E1565" t="s">
        <v>2806</v>
      </c>
    </row>
    <row r="1566" spans="1:5" hidden="1">
      <c r="A1566" s="83" t="s">
        <v>3871</v>
      </c>
      <c r="B1566" t="s">
        <v>3872</v>
      </c>
      <c r="C1566" t="s">
        <v>1973</v>
      </c>
      <c r="D1566" t="s">
        <v>3810</v>
      </c>
      <c r="E1566" t="s">
        <v>2852</v>
      </c>
    </row>
    <row r="1567" spans="1:5" hidden="1">
      <c r="A1567" s="83" t="s">
        <v>3871</v>
      </c>
      <c r="B1567" t="s">
        <v>3872</v>
      </c>
      <c r="C1567" t="s">
        <v>1973</v>
      </c>
      <c r="D1567" t="s">
        <v>3810</v>
      </c>
      <c r="E1567" t="s">
        <v>2874</v>
      </c>
    </row>
    <row r="1568" spans="1:5" hidden="1">
      <c r="A1568" s="83" t="s">
        <v>3871</v>
      </c>
      <c r="B1568" t="s">
        <v>3872</v>
      </c>
      <c r="C1568" t="s">
        <v>1973</v>
      </c>
      <c r="D1568" t="s">
        <v>3810</v>
      </c>
      <c r="E1568" t="s">
        <v>2891</v>
      </c>
    </row>
    <row r="1569" spans="1:5" hidden="1">
      <c r="A1569" s="83" t="s">
        <v>3871</v>
      </c>
      <c r="B1569" t="s">
        <v>3872</v>
      </c>
      <c r="C1569" t="s">
        <v>1973</v>
      </c>
      <c r="D1569" t="s">
        <v>3810</v>
      </c>
      <c r="E1569" t="s">
        <v>1643</v>
      </c>
    </row>
    <row r="1570" spans="1:5" hidden="1">
      <c r="A1570" s="83" t="s">
        <v>3871</v>
      </c>
      <c r="B1570" t="s">
        <v>3872</v>
      </c>
      <c r="C1570" t="s">
        <v>1973</v>
      </c>
      <c r="D1570" t="s">
        <v>3810</v>
      </c>
      <c r="E1570" t="s">
        <v>2911</v>
      </c>
    </row>
    <row r="1571" spans="1:5" hidden="1">
      <c r="A1571" s="83" t="s">
        <v>3871</v>
      </c>
      <c r="B1571" t="s">
        <v>3872</v>
      </c>
      <c r="C1571" t="s">
        <v>1973</v>
      </c>
      <c r="D1571" t="s">
        <v>3810</v>
      </c>
      <c r="E1571" t="s">
        <v>2917</v>
      </c>
    </row>
    <row r="1572" spans="1:5" hidden="1">
      <c r="A1572" s="83" t="s">
        <v>3871</v>
      </c>
      <c r="B1572" t="s">
        <v>3872</v>
      </c>
      <c r="C1572" t="s">
        <v>1973</v>
      </c>
      <c r="D1572" t="s">
        <v>3810</v>
      </c>
      <c r="E1572" t="s">
        <v>2922</v>
      </c>
    </row>
    <row r="1573" spans="1:5" hidden="1">
      <c r="A1573" s="83" t="s">
        <v>3871</v>
      </c>
      <c r="B1573" t="s">
        <v>3872</v>
      </c>
      <c r="C1573" t="s">
        <v>1973</v>
      </c>
      <c r="D1573" t="s">
        <v>3810</v>
      </c>
      <c r="E1573" t="s">
        <v>2928</v>
      </c>
    </row>
    <row r="1574" spans="1:5" hidden="1">
      <c r="A1574" s="83" t="s">
        <v>3871</v>
      </c>
      <c r="B1574" t="s">
        <v>3872</v>
      </c>
      <c r="C1574" t="s">
        <v>1973</v>
      </c>
      <c r="D1574" t="s">
        <v>3810</v>
      </c>
      <c r="E1574" t="s">
        <v>2934</v>
      </c>
    </row>
    <row r="1575" spans="1:5" hidden="1">
      <c r="A1575" s="83" t="s">
        <v>3871</v>
      </c>
      <c r="B1575" t="s">
        <v>3872</v>
      </c>
      <c r="C1575" t="s">
        <v>1973</v>
      </c>
      <c r="D1575" t="s">
        <v>3810</v>
      </c>
      <c r="E1575" t="s">
        <v>2938</v>
      </c>
    </row>
    <row r="1576" spans="1:5" hidden="1">
      <c r="A1576" s="83" t="s">
        <v>3871</v>
      </c>
      <c r="B1576" t="s">
        <v>3872</v>
      </c>
      <c r="C1576" t="s">
        <v>1973</v>
      </c>
      <c r="D1576" t="s">
        <v>3810</v>
      </c>
      <c r="E1576" t="s">
        <v>2942</v>
      </c>
    </row>
    <row r="1577" spans="1:5" hidden="1">
      <c r="A1577" s="83" t="s">
        <v>3871</v>
      </c>
      <c r="B1577" t="s">
        <v>3872</v>
      </c>
      <c r="C1577" t="s">
        <v>1973</v>
      </c>
      <c r="D1577" t="s">
        <v>3810</v>
      </c>
      <c r="E1577" t="s">
        <v>2946</v>
      </c>
    </row>
    <row r="1578" spans="1:5" hidden="1">
      <c r="A1578" s="83" t="s">
        <v>3871</v>
      </c>
      <c r="B1578" t="s">
        <v>3872</v>
      </c>
      <c r="C1578" t="s">
        <v>1973</v>
      </c>
      <c r="D1578" t="s">
        <v>3810</v>
      </c>
      <c r="E1578" t="s">
        <v>2949</v>
      </c>
    </row>
    <row r="1579" spans="1:5" hidden="1">
      <c r="A1579" s="83" t="s">
        <v>3871</v>
      </c>
      <c r="B1579" t="s">
        <v>3872</v>
      </c>
      <c r="C1579" t="s">
        <v>1973</v>
      </c>
      <c r="D1579" t="s">
        <v>3810</v>
      </c>
      <c r="E1579" t="s">
        <v>2951</v>
      </c>
    </row>
    <row r="1580" spans="1:5" hidden="1">
      <c r="A1580" s="83" t="s">
        <v>3871</v>
      </c>
      <c r="B1580" t="s">
        <v>3872</v>
      </c>
      <c r="C1580" t="s">
        <v>1973</v>
      </c>
      <c r="D1580" t="s">
        <v>3810</v>
      </c>
      <c r="E1580" t="s">
        <v>2901</v>
      </c>
    </row>
    <row r="1581" spans="1:5" hidden="1">
      <c r="A1581" s="83" t="s">
        <v>3871</v>
      </c>
      <c r="B1581" t="s">
        <v>3872</v>
      </c>
      <c r="C1581" t="s">
        <v>1974</v>
      </c>
      <c r="D1581" t="s">
        <v>2146</v>
      </c>
      <c r="E1581" t="s">
        <v>2808</v>
      </c>
    </row>
    <row r="1582" spans="1:5" hidden="1">
      <c r="A1582" s="83" t="s">
        <v>3871</v>
      </c>
      <c r="B1582" t="s">
        <v>3872</v>
      </c>
      <c r="C1582" t="s">
        <v>1974</v>
      </c>
      <c r="D1582" t="s">
        <v>2146</v>
      </c>
      <c r="E1582" t="s">
        <v>2854</v>
      </c>
    </row>
    <row r="1583" spans="1:5" hidden="1">
      <c r="A1583" s="83" t="s">
        <v>3871</v>
      </c>
      <c r="B1583" t="s">
        <v>3872</v>
      </c>
      <c r="C1583" t="s">
        <v>1974</v>
      </c>
      <c r="D1583" t="s">
        <v>2146</v>
      </c>
      <c r="E1583" t="s">
        <v>2876</v>
      </c>
    </row>
    <row r="1584" spans="1:5" hidden="1">
      <c r="A1584" s="83" t="s">
        <v>3871</v>
      </c>
      <c r="B1584" t="s">
        <v>3872</v>
      </c>
      <c r="C1584" t="s">
        <v>1974</v>
      </c>
      <c r="D1584" t="s">
        <v>2146</v>
      </c>
      <c r="E1584" t="s">
        <v>2893</v>
      </c>
    </row>
    <row r="1585" spans="1:5" hidden="1">
      <c r="A1585" s="83" t="s">
        <v>3871</v>
      </c>
      <c r="B1585" t="s">
        <v>3872</v>
      </c>
      <c r="C1585" t="s">
        <v>1974</v>
      </c>
      <c r="D1585" t="s">
        <v>2146</v>
      </c>
      <c r="E1585" t="s">
        <v>2903</v>
      </c>
    </row>
    <row r="1586" spans="1:5" hidden="1">
      <c r="A1586" s="83" t="s">
        <v>3871</v>
      </c>
      <c r="B1586" t="s">
        <v>3872</v>
      </c>
      <c r="C1586" t="s">
        <v>1974</v>
      </c>
      <c r="D1586" t="s">
        <v>2146</v>
      </c>
      <c r="E1586" t="s">
        <v>2913</v>
      </c>
    </row>
    <row r="1587" spans="1:5" hidden="1">
      <c r="A1587" s="83" t="s">
        <v>3871</v>
      </c>
      <c r="B1587" t="s">
        <v>3872</v>
      </c>
      <c r="C1587" t="s">
        <v>1974</v>
      </c>
      <c r="D1587" t="s">
        <v>3811</v>
      </c>
      <c r="E1587" t="s">
        <v>2809</v>
      </c>
    </row>
    <row r="1588" spans="1:5" hidden="1">
      <c r="A1588" s="83" t="s">
        <v>3871</v>
      </c>
      <c r="B1588" t="s">
        <v>3872</v>
      </c>
      <c r="C1588" t="s">
        <v>1974</v>
      </c>
      <c r="D1588" t="s">
        <v>3811</v>
      </c>
      <c r="E1588" t="s">
        <v>2855</v>
      </c>
    </row>
    <row r="1589" spans="1:5" hidden="1">
      <c r="A1589" s="83" t="s">
        <v>3871</v>
      </c>
      <c r="B1589" t="s">
        <v>3872</v>
      </c>
      <c r="C1589" t="s">
        <v>1974</v>
      </c>
      <c r="D1589" t="s">
        <v>3811</v>
      </c>
      <c r="E1589" t="s">
        <v>1643</v>
      </c>
    </row>
    <row r="1590" spans="1:5" hidden="1">
      <c r="A1590" s="83" t="s">
        <v>3871</v>
      </c>
      <c r="B1590" t="s">
        <v>3872</v>
      </c>
      <c r="C1590" t="s">
        <v>1974</v>
      </c>
      <c r="D1590" t="s">
        <v>3812</v>
      </c>
      <c r="E1590" t="s">
        <v>2810</v>
      </c>
    </row>
    <row r="1591" spans="1:5" hidden="1">
      <c r="A1591" s="83" t="s">
        <v>3871</v>
      </c>
      <c r="B1591" t="s">
        <v>3872</v>
      </c>
      <c r="C1591" t="s">
        <v>1974</v>
      </c>
      <c r="D1591" t="s">
        <v>3812</v>
      </c>
      <c r="E1591" t="s">
        <v>1643</v>
      </c>
    </row>
    <row r="1592" spans="1:5" hidden="1">
      <c r="A1592" s="83" t="s">
        <v>3871</v>
      </c>
      <c r="B1592" t="s">
        <v>3872</v>
      </c>
      <c r="C1592" t="s">
        <v>1974</v>
      </c>
      <c r="D1592" t="s">
        <v>3812</v>
      </c>
      <c r="E1592" t="s">
        <v>2856</v>
      </c>
    </row>
    <row r="1593" spans="1:5" hidden="1">
      <c r="A1593" s="83" t="s">
        <v>3871</v>
      </c>
      <c r="B1593" t="s">
        <v>3872</v>
      </c>
      <c r="C1593" t="s">
        <v>1974</v>
      </c>
      <c r="D1593" t="s">
        <v>3813</v>
      </c>
      <c r="E1593" t="s">
        <v>2811</v>
      </c>
    </row>
    <row r="1594" spans="1:5" hidden="1">
      <c r="A1594" s="83" t="s">
        <v>3871</v>
      </c>
      <c r="B1594" t="s">
        <v>3872</v>
      </c>
      <c r="C1594" t="s">
        <v>1974</v>
      </c>
      <c r="D1594" t="s">
        <v>3813</v>
      </c>
      <c r="E1594" t="s">
        <v>2857</v>
      </c>
    </row>
    <row r="1595" spans="1:5" hidden="1">
      <c r="A1595" s="83" t="s">
        <v>3871</v>
      </c>
      <c r="B1595" t="s">
        <v>3872</v>
      </c>
      <c r="C1595" t="s">
        <v>1974</v>
      </c>
      <c r="D1595" t="s">
        <v>3813</v>
      </c>
      <c r="E1595" t="s">
        <v>1643</v>
      </c>
    </row>
    <row r="1596" spans="1:5" hidden="1">
      <c r="A1596" s="83" t="s">
        <v>3871</v>
      </c>
      <c r="B1596" t="s">
        <v>3872</v>
      </c>
      <c r="C1596" t="s">
        <v>1974</v>
      </c>
      <c r="D1596" t="s">
        <v>3813</v>
      </c>
      <c r="E1596" t="s">
        <v>2877</v>
      </c>
    </row>
    <row r="1597" spans="1:5" hidden="1">
      <c r="A1597" s="83" t="s">
        <v>3871</v>
      </c>
      <c r="B1597" t="s">
        <v>3872</v>
      </c>
      <c r="C1597" t="s">
        <v>1974</v>
      </c>
      <c r="D1597" t="s">
        <v>3814</v>
      </c>
      <c r="E1597" t="s">
        <v>2813</v>
      </c>
    </row>
    <row r="1598" spans="1:5" hidden="1">
      <c r="A1598" s="83" t="s">
        <v>3871</v>
      </c>
      <c r="B1598" t="s">
        <v>3872</v>
      </c>
      <c r="C1598" t="s">
        <v>1974</v>
      </c>
      <c r="D1598" t="s">
        <v>3814</v>
      </c>
      <c r="E1598" t="s">
        <v>2858</v>
      </c>
    </row>
    <row r="1599" spans="1:5" hidden="1">
      <c r="A1599" s="83" t="s">
        <v>3871</v>
      </c>
      <c r="B1599" t="s">
        <v>3872</v>
      </c>
      <c r="C1599" t="s">
        <v>1974</v>
      </c>
      <c r="D1599" t="s">
        <v>3814</v>
      </c>
      <c r="E1599" t="s">
        <v>2878</v>
      </c>
    </row>
    <row r="1600" spans="1:5" hidden="1">
      <c r="A1600" s="83" t="s">
        <v>3871</v>
      </c>
      <c r="B1600" t="s">
        <v>3872</v>
      </c>
      <c r="C1600" t="s">
        <v>1974</v>
      </c>
      <c r="D1600" t="s">
        <v>3814</v>
      </c>
      <c r="E1600" t="s">
        <v>1643</v>
      </c>
    </row>
    <row r="1601" spans="1:5" hidden="1">
      <c r="A1601" s="83" t="s">
        <v>3871</v>
      </c>
      <c r="B1601" t="s">
        <v>3872</v>
      </c>
      <c r="C1601" t="s">
        <v>1974</v>
      </c>
      <c r="D1601" t="s">
        <v>3814</v>
      </c>
      <c r="E1601" t="s">
        <v>2894</v>
      </c>
    </row>
    <row r="1602" spans="1:5" hidden="1">
      <c r="A1602" s="83" t="s">
        <v>3871</v>
      </c>
      <c r="B1602" t="s">
        <v>3872</v>
      </c>
      <c r="C1602" t="s">
        <v>1974</v>
      </c>
      <c r="D1602" t="s">
        <v>3814</v>
      </c>
      <c r="E1602" t="s">
        <v>2904</v>
      </c>
    </row>
    <row r="1603" spans="1:5" hidden="1">
      <c r="A1603" s="83" t="s">
        <v>3871</v>
      </c>
      <c r="B1603" t="s">
        <v>3872</v>
      </c>
      <c r="C1603" t="s">
        <v>1974</v>
      </c>
      <c r="D1603" t="s">
        <v>3815</v>
      </c>
      <c r="E1603" t="s">
        <v>2814</v>
      </c>
    </row>
    <row r="1604" spans="1:5" hidden="1">
      <c r="A1604" s="83" t="s">
        <v>3871</v>
      </c>
      <c r="B1604" t="s">
        <v>3872</v>
      </c>
      <c r="C1604" t="s">
        <v>1974</v>
      </c>
      <c r="D1604" t="s">
        <v>3815</v>
      </c>
      <c r="E1604" t="s">
        <v>2859</v>
      </c>
    </row>
    <row r="1605" spans="1:5" hidden="1">
      <c r="A1605" s="83" t="s">
        <v>3871</v>
      </c>
      <c r="B1605" t="s">
        <v>3872</v>
      </c>
      <c r="C1605" t="s">
        <v>1974</v>
      </c>
      <c r="D1605" t="s">
        <v>3815</v>
      </c>
      <c r="E1605" t="s">
        <v>1643</v>
      </c>
    </row>
    <row r="1606" spans="1:5" hidden="1">
      <c r="A1606" s="83" t="s">
        <v>3871</v>
      </c>
      <c r="B1606" t="s">
        <v>3872</v>
      </c>
      <c r="C1606" t="s">
        <v>1974</v>
      </c>
      <c r="D1606" t="s">
        <v>3815</v>
      </c>
      <c r="E1606" t="s">
        <v>2879</v>
      </c>
    </row>
    <row r="1607" spans="1:5" hidden="1">
      <c r="A1607" s="83" t="s">
        <v>3871</v>
      </c>
      <c r="B1607" t="s">
        <v>3872</v>
      </c>
      <c r="C1607" t="s">
        <v>1974</v>
      </c>
      <c r="D1607" t="s">
        <v>3816</v>
      </c>
      <c r="E1607" t="s">
        <v>2815</v>
      </c>
    </row>
    <row r="1608" spans="1:5" hidden="1">
      <c r="A1608" s="83" t="s">
        <v>3871</v>
      </c>
      <c r="B1608" t="s">
        <v>3872</v>
      </c>
      <c r="C1608" t="s">
        <v>1974</v>
      </c>
      <c r="D1608" t="s">
        <v>3816</v>
      </c>
      <c r="E1608" t="s">
        <v>1643</v>
      </c>
    </row>
    <row r="1609" spans="1:5" hidden="1">
      <c r="A1609" s="83" t="s">
        <v>3871</v>
      </c>
      <c r="B1609" t="s">
        <v>3872</v>
      </c>
      <c r="C1609" t="s">
        <v>1974</v>
      </c>
      <c r="D1609" t="s">
        <v>2156</v>
      </c>
      <c r="E1609" t="s">
        <v>2816</v>
      </c>
    </row>
    <row r="1610" spans="1:5" hidden="1">
      <c r="A1610" s="83" t="s">
        <v>3871</v>
      </c>
      <c r="B1610" t="s">
        <v>3872</v>
      </c>
      <c r="C1610" t="s">
        <v>1974</v>
      </c>
      <c r="D1610" t="s">
        <v>1973</v>
      </c>
      <c r="E1610" t="s">
        <v>1643</v>
      </c>
    </row>
    <row r="1611" spans="1:5" hidden="1">
      <c r="A1611" s="83" t="s">
        <v>3871</v>
      </c>
      <c r="B1611" t="s">
        <v>3872</v>
      </c>
      <c r="C1611" t="s">
        <v>1974</v>
      </c>
      <c r="D1611" t="s">
        <v>1973</v>
      </c>
      <c r="E1611" t="s">
        <v>2817</v>
      </c>
    </row>
    <row r="1612" spans="1:5" hidden="1">
      <c r="A1612" s="83" t="s">
        <v>3871</v>
      </c>
      <c r="B1612" t="s">
        <v>3872</v>
      </c>
      <c r="C1612" t="s">
        <v>1974</v>
      </c>
      <c r="D1612" t="s">
        <v>1973</v>
      </c>
      <c r="E1612" t="s">
        <v>2860</v>
      </c>
    </row>
    <row r="1613" spans="1:5" hidden="1">
      <c r="A1613" s="83" t="s">
        <v>3871</v>
      </c>
      <c r="B1613" t="s">
        <v>3872</v>
      </c>
      <c r="C1613" t="s">
        <v>1974</v>
      </c>
      <c r="D1613" t="s">
        <v>1973</v>
      </c>
      <c r="E1613" t="s">
        <v>2880</v>
      </c>
    </row>
    <row r="1614" spans="1:5" hidden="1">
      <c r="A1614" s="83" t="s">
        <v>3871</v>
      </c>
      <c r="B1614" t="s">
        <v>3872</v>
      </c>
      <c r="C1614" t="s">
        <v>1974</v>
      </c>
      <c r="D1614" t="s">
        <v>3817</v>
      </c>
      <c r="E1614" t="s">
        <v>1643</v>
      </c>
    </row>
    <row r="1615" spans="1:5" hidden="1">
      <c r="A1615" s="83" t="s">
        <v>3871</v>
      </c>
      <c r="B1615" t="s">
        <v>3872</v>
      </c>
      <c r="C1615" t="s">
        <v>1974</v>
      </c>
      <c r="D1615" t="s">
        <v>3817</v>
      </c>
      <c r="E1615" t="s">
        <v>2818</v>
      </c>
    </row>
    <row r="1616" spans="1:5" hidden="1">
      <c r="A1616" s="83" t="s">
        <v>3871</v>
      </c>
      <c r="B1616" t="s">
        <v>3872</v>
      </c>
      <c r="C1616" t="s">
        <v>1974</v>
      </c>
      <c r="D1616" t="s">
        <v>3818</v>
      </c>
      <c r="E1616" t="s">
        <v>1643</v>
      </c>
    </row>
    <row r="1617" spans="1:5" hidden="1">
      <c r="A1617" s="83" t="s">
        <v>3871</v>
      </c>
      <c r="B1617" t="s">
        <v>3872</v>
      </c>
      <c r="C1617" t="s">
        <v>1974</v>
      </c>
      <c r="D1617" t="s">
        <v>3818</v>
      </c>
      <c r="E1617" t="s">
        <v>2819</v>
      </c>
    </row>
    <row r="1618" spans="1:5" hidden="1">
      <c r="A1618" s="83" t="s">
        <v>3871</v>
      </c>
      <c r="B1618" t="s">
        <v>3872</v>
      </c>
      <c r="C1618" t="s">
        <v>1974</v>
      </c>
      <c r="D1618" t="s">
        <v>2161</v>
      </c>
      <c r="E1618" t="s">
        <v>2820</v>
      </c>
    </row>
    <row r="1619" spans="1:5" hidden="1">
      <c r="A1619" s="83" t="s">
        <v>3871</v>
      </c>
      <c r="B1619" t="s">
        <v>3872</v>
      </c>
      <c r="C1619" t="s">
        <v>1974</v>
      </c>
      <c r="D1619" t="s">
        <v>2161</v>
      </c>
      <c r="E1619" t="s">
        <v>1643</v>
      </c>
    </row>
    <row r="1620" spans="1:5" hidden="1">
      <c r="A1620" s="83" t="s">
        <v>3871</v>
      </c>
      <c r="B1620" t="s">
        <v>3872</v>
      </c>
      <c r="C1620" t="s">
        <v>1974</v>
      </c>
      <c r="D1620" t="s">
        <v>3819</v>
      </c>
      <c r="E1620" t="s">
        <v>1643</v>
      </c>
    </row>
    <row r="1621" spans="1:5" hidden="1">
      <c r="A1621" s="83" t="s">
        <v>3871</v>
      </c>
      <c r="B1621" t="s">
        <v>3872</v>
      </c>
      <c r="C1621" t="s">
        <v>1974</v>
      </c>
      <c r="D1621" t="s">
        <v>3819</v>
      </c>
      <c r="E1621" t="s">
        <v>3819</v>
      </c>
    </row>
    <row r="1622" spans="1:5" hidden="1">
      <c r="A1622" s="83" t="s">
        <v>3871</v>
      </c>
      <c r="B1622" t="s">
        <v>3872</v>
      </c>
      <c r="C1622" t="s">
        <v>1974</v>
      </c>
      <c r="D1622" t="s">
        <v>3820</v>
      </c>
      <c r="E1622" t="s">
        <v>1643</v>
      </c>
    </row>
    <row r="1623" spans="1:5" hidden="1">
      <c r="A1623" s="83" t="s">
        <v>3871</v>
      </c>
      <c r="B1623" t="s">
        <v>3872</v>
      </c>
      <c r="C1623" t="s">
        <v>1974</v>
      </c>
      <c r="D1623" t="s">
        <v>3820</v>
      </c>
      <c r="E1623" t="s">
        <v>2822</v>
      </c>
    </row>
    <row r="1624" spans="1:5" hidden="1">
      <c r="A1624" s="83" t="s">
        <v>3871</v>
      </c>
      <c r="B1624" t="s">
        <v>3872</v>
      </c>
      <c r="C1624" t="s">
        <v>1974</v>
      </c>
      <c r="D1624" t="s">
        <v>3820</v>
      </c>
      <c r="E1624" t="s">
        <v>2861</v>
      </c>
    </row>
    <row r="1625" spans="1:5" hidden="1">
      <c r="A1625" s="83" t="s">
        <v>3871</v>
      </c>
      <c r="B1625" t="s">
        <v>3872</v>
      </c>
      <c r="C1625" t="s">
        <v>1974</v>
      </c>
      <c r="D1625" t="s">
        <v>3820</v>
      </c>
      <c r="E1625" t="s">
        <v>2818</v>
      </c>
    </row>
    <row r="1626" spans="1:5" hidden="1">
      <c r="A1626" s="83" t="s">
        <v>3871</v>
      </c>
      <c r="B1626" t="s">
        <v>3872</v>
      </c>
      <c r="C1626" t="s">
        <v>1974</v>
      </c>
      <c r="D1626" t="s">
        <v>3821</v>
      </c>
      <c r="E1626" t="s">
        <v>1643</v>
      </c>
    </row>
    <row r="1627" spans="1:5" hidden="1">
      <c r="A1627" s="83" t="s">
        <v>3871</v>
      </c>
      <c r="B1627" t="s">
        <v>3872</v>
      </c>
      <c r="C1627" t="s">
        <v>1974</v>
      </c>
      <c r="D1627" t="s">
        <v>3821</v>
      </c>
      <c r="E1627" t="s">
        <v>2823</v>
      </c>
    </row>
    <row r="1628" spans="1:5" hidden="1">
      <c r="A1628" s="83" t="s">
        <v>3871</v>
      </c>
      <c r="B1628" t="s">
        <v>3872</v>
      </c>
      <c r="C1628" t="s">
        <v>1974</v>
      </c>
      <c r="D1628" t="s">
        <v>3822</v>
      </c>
      <c r="E1628" t="s">
        <v>1643</v>
      </c>
    </row>
    <row r="1629" spans="1:5" hidden="1">
      <c r="A1629" s="83" t="s">
        <v>3871</v>
      </c>
      <c r="B1629" t="s">
        <v>3872</v>
      </c>
      <c r="C1629" t="s">
        <v>1974</v>
      </c>
      <c r="D1629" t="s">
        <v>3822</v>
      </c>
      <c r="E1629" t="s">
        <v>2824</v>
      </c>
    </row>
    <row r="1630" spans="1:5" hidden="1">
      <c r="A1630" s="83" t="s">
        <v>3871</v>
      </c>
      <c r="B1630" t="s">
        <v>3872</v>
      </c>
      <c r="C1630" t="s">
        <v>1974</v>
      </c>
      <c r="D1630" t="s">
        <v>3823</v>
      </c>
      <c r="E1630" t="s">
        <v>2825</v>
      </c>
    </row>
    <row r="1631" spans="1:5" hidden="1">
      <c r="A1631" s="83" t="s">
        <v>3871</v>
      </c>
      <c r="B1631" t="s">
        <v>3872</v>
      </c>
      <c r="C1631" t="s">
        <v>1974</v>
      </c>
      <c r="D1631" t="s">
        <v>2166</v>
      </c>
      <c r="E1631" t="s">
        <v>1643</v>
      </c>
    </row>
    <row r="1632" spans="1:5" hidden="1">
      <c r="A1632" s="83" t="s">
        <v>3871</v>
      </c>
      <c r="B1632" t="s">
        <v>3872</v>
      </c>
      <c r="C1632" t="s">
        <v>1974</v>
      </c>
      <c r="D1632" t="s">
        <v>2166</v>
      </c>
      <c r="E1632" t="s">
        <v>2826</v>
      </c>
    </row>
    <row r="1633" spans="1:5" hidden="1">
      <c r="A1633" s="83" t="s">
        <v>3871</v>
      </c>
      <c r="B1633" t="s">
        <v>3872</v>
      </c>
      <c r="C1633" t="s">
        <v>1975</v>
      </c>
      <c r="D1633" t="s">
        <v>3824</v>
      </c>
      <c r="E1633" t="s">
        <v>2827</v>
      </c>
    </row>
    <row r="1634" spans="1:5" hidden="1">
      <c r="A1634" s="83" t="s">
        <v>3871</v>
      </c>
      <c r="B1634" t="s">
        <v>3872</v>
      </c>
      <c r="C1634" t="s">
        <v>1975</v>
      </c>
      <c r="D1634" t="s">
        <v>3824</v>
      </c>
      <c r="E1634" t="s">
        <v>2862</v>
      </c>
    </row>
    <row r="1635" spans="1:5" hidden="1">
      <c r="A1635" s="83" t="s">
        <v>3871</v>
      </c>
      <c r="B1635" t="s">
        <v>3872</v>
      </c>
      <c r="C1635" t="s">
        <v>1975</v>
      </c>
      <c r="D1635" t="s">
        <v>3824</v>
      </c>
      <c r="E1635" t="s">
        <v>2882</v>
      </c>
    </row>
    <row r="1636" spans="1:5" hidden="1">
      <c r="A1636" s="83" t="s">
        <v>3871</v>
      </c>
      <c r="B1636" t="s">
        <v>3872</v>
      </c>
      <c r="C1636" t="s">
        <v>1975</v>
      </c>
      <c r="D1636" t="s">
        <v>3824</v>
      </c>
      <c r="E1636" t="s">
        <v>2895</v>
      </c>
    </row>
    <row r="1637" spans="1:5" hidden="1">
      <c r="A1637" s="83" t="s">
        <v>3871</v>
      </c>
      <c r="B1637" t="s">
        <v>3872</v>
      </c>
      <c r="C1637" t="s">
        <v>1975</v>
      </c>
      <c r="D1637" t="s">
        <v>3824</v>
      </c>
      <c r="E1637" t="s">
        <v>2905</v>
      </c>
    </row>
    <row r="1638" spans="1:5" hidden="1">
      <c r="A1638" s="83" t="s">
        <v>3871</v>
      </c>
      <c r="B1638" t="s">
        <v>3872</v>
      </c>
      <c r="C1638" t="s">
        <v>1975</v>
      </c>
      <c r="D1638" t="s">
        <v>3824</v>
      </c>
      <c r="E1638" t="s">
        <v>2914</v>
      </c>
    </row>
    <row r="1639" spans="1:5" hidden="1">
      <c r="A1639" s="83" t="s">
        <v>3871</v>
      </c>
      <c r="B1639" t="s">
        <v>3872</v>
      </c>
      <c r="C1639" t="s">
        <v>1975</v>
      </c>
      <c r="D1639" t="s">
        <v>3824</v>
      </c>
      <c r="E1639" t="s">
        <v>2919</v>
      </c>
    </row>
    <row r="1640" spans="1:5" hidden="1">
      <c r="A1640" s="83" t="s">
        <v>3871</v>
      </c>
      <c r="B1640" t="s">
        <v>3872</v>
      </c>
      <c r="C1640" t="s">
        <v>1975</v>
      </c>
      <c r="D1640" t="s">
        <v>3824</v>
      </c>
      <c r="E1640" t="s">
        <v>1980</v>
      </c>
    </row>
    <row r="1641" spans="1:5" hidden="1">
      <c r="A1641" s="83" t="s">
        <v>3871</v>
      </c>
      <c r="B1641" t="s">
        <v>3872</v>
      </c>
      <c r="C1641" t="s">
        <v>1975</v>
      </c>
      <c r="D1641" t="s">
        <v>3841</v>
      </c>
      <c r="E1641" t="s">
        <v>3842</v>
      </c>
    </row>
    <row r="1642" spans="1:5" hidden="1">
      <c r="A1642" s="83" t="s">
        <v>3871</v>
      </c>
      <c r="B1642" t="s">
        <v>3872</v>
      </c>
      <c r="C1642" t="s">
        <v>1975</v>
      </c>
      <c r="D1642" t="s">
        <v>3841</v>
      </c>
      <c r="E1642" t="s">
        <v>2885</v>
      </c>
    </row>
    <row r="1643" spans="1:5" hidden="1">
      <c r="A1643" s="83" t="s">
        <v>3871</v>
      </c>
      <c r="B1643" t="s">
        <v>3872</v>
      </c>
      <c r="C1643" t="s">
        <v>1975</v>
      </c>
      <c r="D1643" t="s">
        <v>3841</v>
      </c>
      <c r="E1643" t="s">
        <v>2896</v>
      </c>
    </row>
    <row r="1644" spans="1:5" hidden="1">
      <c r="A1644" s="83" t="s">
        <v>3871</v>
      </c>
      <c r="B1644" t="s">
        <v>3872</v>
      </c>
      <c r="C1644" t="s">
        <v>1975</v>
      </c>
      <c r="D1644" t="s">
        <v>3843</v>
      </c>
      <c r="E1644" t="s">
        <v>2831</v>
      </c>
    </row>
    <row r="1645" spans="1:5" hidden="1">
      <c r="A1645" s="83" t="s">
        <v>3871</v>
      </c>
      <c r="B1645" t="s">
        <v>3872</v>
      </c>
      <c r="C1645" t="s">
        <v>1975</v>
      </c>
      <c r="D1645" t="s">
        <v>3843</v>
      </c>
      <c r="E1645" t="s">
        <v>2864</v>
      </c>
    </row>
    <row r="1646" spans="1:5" hidden="1">
      <c r="A1646" s="83" t="s">
        <v>3871</v>
      </c>
      <c r="B1646" t="s">
        <v>3872</v>
      </c>
      <c r="C1646" t="s">
        <v>1975</v>
      </c>
      <c r="D1646" t="s">
        <v>3843</v>
      </c>
      <c r="E1646" t="s">
        <v>1643</v>
      </c>
    </row>
    <row r="1647" spans="1:5" hidden="1">
      <c r="A1647" s="83" t="s">
        <v>3871</v>
      </c>
      <c r="B1647" t="s">
        <v>3872</v>
      </c>
      <c r="C1647" t="s">
        <v>1975</v>
      </c>
      <c r="D1647" t="s">
        <v>3843</v>
      </c>
      <c r="E1647" t="s">
        <v>2884</v>
      </c>
    </row>
    <row r="1648" spans="1:5" hidden="1">
      <c r="A1648" s="83" t="s">
        <v>3871</v>
      </c>
      <c r="B1648" t="s">
        <v>3872</v>
      </c>
      <c r="C1648" t="s">
        <v>1975</v>
      </c>
      <c r="D1648" t="s">
        <v>3843</v>
      </c>
      <c r="E1648" t="s">
        <v>2166</v>
      </c>
    </row>
    <row r="1649" spans="1:5" hidden="1">
      <c r="A1649" s="83" t="s">
        <v>3871</v>
      </c>
      <c r="B1649" t="s">
        <v>3872</v>
      </c>
      <c r="C1649" t="s">
        <v>1975</v>
      </c>
      <c r="D1649" t="s">
        <v>3843</v>
      </c>
      <c r="E1649" t="s">
        <v>3844</v>
      </c>
    </row>
    <row r="1650" spans="1:5" hidden="1">
      <c r="A1650" s="83" t="s">
        <v>3871</v>
      </c>
      <c r="B1650" t="s">
        <v>3872</v>
      </c>
      <c r="C1650" t="s">
        <v>1975</v>
      </c>
      <c r="D1650" t="s">
        <v>3845</v>
      </c>
      <c r="E1650" t="s">
        <v>3846</v>
      </c>
    </row>
    <row r="1651" spans="1:5" hidden="1">
      <c r="A1651" s="83" t="s">
        <v>3871</v>
      </c>
      <c r="B1651" t="s">
        <v>3872</v>
      </c>
      <c r="C1651" t="s">
        <v>3827</v>
      </c>
      <c r="D1651" t="s">
        <v>3828</v>
      </c>
      <c r="E1651" t="s">
        <v>2836</v>
      </c>
    </row>
    <row r="1652" spans="1:5" hidden="1">
      <c r="A1652" s="83" t="s">
        <v>3871</v>
      </c>
      <c r="B1652" t="s">
        <v>3872</v>
      </c>
      <c r="C1652" t="s">
        <v>3827</v>
      </c>
      <c r="D1652" t="s">
        <v>3828</v>
      </c>
      <c r="E1652" t="s">
        <v>2869</v>
      </c>
    </row>
    <row r="1653" spans="1:5" hidden="1">
      <c r="A1653" s="83" t="s">
        <v>3871</v>
      </c>
      <c r="B1653" t="s">
        <v>3872</v>
      </c>
      <c r="C1653" t="s">
        <v>3827</v>
      </c>
      <c r="D1653" t="s">
        <v>3828</v>
      </c>
      <c r="E1653" t="s">
        <v>2887</v>
      </c>
    </row>
    <row r="1654" spans="1:5" hidden="1">
      <c r="A1654" s="83" t="s">
        <v>3871</v>
      </c>
      <c r="B1654" t="s">
        <v>3872</v>
      </c>
      <c r="C1654" t="s">
        <v>3827</v>
      </c>
      <c r="D1654" t="s">
        <v>3828</v>
      </c>
      <c r="E1654" t="s">
        <v>2898</v>
      </c>
    </row>
    <row r="1655" spans="1:5" hidden="1">
      <c r="A1655" s="83" t="s">
        <v>3871</v>
      </c>
      <c r="B1655" t="s">
        <v>3872</v>
      </c>
      <c r="C1655" t="s">
        <v>3827</v>
      </c>
      <c r="D1655" t="s">
        <v>3828</v>
      </c>
      <c r="E1655" t="s">
        <v>2908</v>
      </c>
    </row>
    <row r="1656" spans="1:5" hidden="1">
      <c r="A1656" s="83" t="s">
        <v>3871</v>
      </c>
      <c r="B1656" t="s">
        <v>3872</v>
      </c>
      <c r="C1656" t="s">
        <v>3827</v>
      </c>
      <c r="D1656" t="s">
        <v>3828</v>
      </c>
      <c r="E1656" t="s">
        <v>2915</v>
      </c>
    </row>
    <row r="1657" spans="1:5" hidden="1">
      <c r="A1657" s="83" t="s">
        <v>3871</v>
      </c>
      <c r="B1657" t="s">
        <v>3872</v>
      </c>
      <c r="C1657" t="s">
        <v>3827</v>
      </c>
      <c r="D1657" t="s">
        <v>3828</v>
      </c>
      <c r="E1657" t="s">
        <v>2920</v>
      </c>
    </row>
    <row r="1658" spans="1:5" hidden="1">
      <c r="A1658" s="83" t="s">
        <v>3871</v>
      </c>
      <c r="B1658" t="s">
        <v>3872</v>
      </c>
      <c r="C1658" t="s">
        <v>3827</v>
      </c>
      <c r="D1658" t="s">
        <v>3828</v>
      </c>
      <c r="E1658" t="s">
        <v>1643</v>
      </c>
    </row>
    <row r="1659" spans="1:5" hidden="1">
      <c r="A1659" s="83" t="s">
        <v>3871</v>
      </c>
      <c r="B1659" t="s">
        <v>3872</v>
      </c>
      <c r="C1659" t="s">
        <v>3827</v>
      </c>
      <c r="D1659" t="s">
        <v>3828</v>
      </c>
      <c r="E1659" t="s">
        <v>2926</v>
      </c>
    </row>
    <row r="1660" spans="1:5" hidden="1">
      <c r="A1660" s="83" t="s">
        <v>3871</v>
      </c>
      <c r="B1660" t="s">
        <v>3872</v>
      </c>
      <c r="C1660" t="s">
        <v>3827</v>
      </c>
      <c r="D1660" t="s">
        <v>3828</v>
      </c>
      <c r="E1660" t="s">
        <v>2931</v>
      </c>
    </row>
    <row r="1661" spans="1:5" hidden="1">
      <c r="A1661" s="83" t="s">
        <v>3871</v>
      </c>
      <c r="B1661" t="s">
        <v>3872</v>
      </c>
      <c r="C1661" t="s">
        <v>3827</v>
      </c>
      <c r="D1661" t="s">
        <v>3828</v>
      </c>
      <c r="E1661" t="s">
        <v>2936</v>
      </c>
    </row>
    <row r="1662" spans="1:5" hidden="1">
      <c r="A1662" s="83" t="s">
        <v>3871</v>
      </c>
      <c r="B1662" t="s">
        <v>3872</v>
      </c>
      <c r="C1662" t="s">
        <v>3827</v>
      </c>
      <c r="D1662" t="s">
        <v>3828</v>
      </c>
      <c r="E1662" t="s">
        <v>2941</v>
      </c>
    </row>
    <row r="1663" spans="1:5" hidden="1">
      <c r="A1663" s="83" t="s">
        <v>3871</v>
      </c>
      <c r="B1663" t="s">
        <v>3872</v>
      </c>
      <c r="C1663" t="s">
        <v>3827</v>
      </c>
      <c r="D1663" t="s">
        <v>3828</v>
      </c>
      <c r="E1663" t="s">
        <v>2945</v>
      </c>
    </row>
    <row r="1664" spans="1:5" hidden="1">
      <c r="A1664" s="83" t="s">
        <v>3871</v>
      </c>
      <c r="B1664" t="s">
        <v>3872</v>
      </c>
      <c r="C1664" t="s">
        <v>3827</v>
      </c>
      <c r="D1664" t="s">
        <v>3828</v>
      </c>
      <c r="E1664" t="s">
        <v>2948</v>
      </c>
    </row>
    <row r="1665" spans="1:5" hidden="1">
      <c r="A1665" s="83" t="s">
        <v>3871</v>
      </c>
      <c r="B1665" t="s">
        <v>3872</v>
      </c>
      <c r="C1665" t="s">
        <v>3827</v>
      </c>
      <c r="D1665" t="s">
        <v>3828</v>
      </c>
      <c r="E1665" t="s">
        <v>2950</v>
      </c>
    </row>
    <row r="1666" spans="1:5" hidden="1">
      <c r="A1666" s="83" t="s">
        <v>3873</v>
      </c>
      <c r="B1666" t="s">
        <v>3874</v>
      </c>
      <c r="C1666" t="s">
        <v>1973</v>
      </c>
      <c r="D1666" t="s">
        <v>2066</v>
      </c>
      <c r="E1666" t="s">
        <v>2807</v>
      </c>
    </row>
    <row r="1667" spans="1:5" hidden="1">
      <c r="A1667" s="83" t="s">
        <v>3873</v>
      </c>
      <c r="B1667" t="s">
        <v>3874</v>
      </c>
      <c r="C1667" t="s">
        <v>1973</v>
      </c>
      <c r="D1667" t="s">
        <v>2066</v>
      </c>
      <c r="E1667" t="s">
        <v>2853</v>
      </c>
    </row>
    <row r="1668" spans="1:5" hidden="1">
      <c r="A1668" s="83" t="s">
        <v>3873</v>
      </c>
      <c r="B1668" t="s">
        <v>3874</v>
      </c>
      <c r="C1668" t="s">
        <v>1973</v>
      </c>
      <c r="D1668" t="s">
        <v>2066</v>
      </c>
      <c r="E1668" t="s">
        <v>2875</v>
      </c>
    </row>
    <row r="1669" spans="1:5" hidden="1">
      <c r="A1669" s="83" t="s">
        <v>3873</v>
      </c>
      <c r="B1669" t="s">
        <v>3874</v>
      </c>
      <c r="C1669" t="s">
        <v>1973</v>
      </c>
      <c r="D1669" t="s">
        <v>2066</v>
      </c>
      <c r="E1669" t="s">
        <v>2892</v>
      </c>
    </row>
    <row r="1670" spans="1:5" hidden="1">
      <c r="A1670" s="83" t="s">
        <v>3873</v>
      </c>
      <c r="B1670" t="s">
        <v>3874</v>
      </c>
      <c r="C1670" t="s">
        <v>1973</v>
      </c>
      <c r="D1670" t="s">
        <v>2066</v>
      </c>
      <c r="E1670" t="s">
        <v>2902</v>
      </c>
    </row>
    <row r="1671" spans="1:5" hidden="1">
      <c r="A1671" s="83" t="s">
        <v>3873</v>
      </c>
      <c r="B1671" t="s">
        <v>3874</v>
      </c>
      <c r="C1671" t="s">
        <v>1973</v>
      </c>
      <c r="D1671" t="s">
        <v>2066</v>
      </c>
      <c r="E1671" t="s">
        <v>2912</v>
      </c>
    </row>
    <row r="1672" spans="1:5" hidden="1">
      <c r="A1672" s="83" t="s">
        <v>3873</v>
      </c>
      <c r="B1672" t="s">
        <v>3874</v>
      </c>
      <c r="C1672" t="s">
        <v>1973</v>
      </c>
      <c r="D1672" t="s">
        <v>2066</v>
      </c>
      <c r="E1672" t="s">
        <v>2918</v>
      </c>
    </row>
    <row r="1673" spans="1:5" hidden="1">
      <c r="A1673" s="83" t="s">
        <v>3873</v>
      </c>
      <c r="B1673" t="s">
        <v>3874</v>
      </c>
      <c r="C1673" t="s">
        <v>1973</v>
      </c>
      <c r="D1673" t="s">
        <v>2066</v>
      </c>
      <c r="E1673" t="s">
        <v>2923</v>
      </c>
    </row>
    <row r="1674" spans="1:5" hidden="1">
      <c r="A1674" s="83" t="s">
        <v>3873</v>
      </c>
      <c r="B1674" t="s">
        <v>3874</v>
      </c>
      <c r="C1674" t="s">
        <v>1973</v>
      </c>
      <c r="D1674" t="s">
        <v>2066</v>
      </c>
      <c r="E1674" t="s">
        <v>2929</v>
      </c>
    </row>
    <row r="1675" spans="1:5" hidden="1">
      <c r="A1675" s="83" t="s">
        <v>3873</v>
      </c>
      <c r="B1675" t="s">
        <v>3874</v>
      </c>
      <c r="C1675" t="s">
        <v>1973</v>
      </c>
      <c r="D1675" t="s">
        <v>2066</v>
      </c>
      <c r="E1675" t="s">
        <v>2935</v>
      </c>
    </row>
    <row r="1676" spans="1:5" hidden="1">
      <c r="A1676" s="83" t="s">
        <v>3873</v>
      </c>
      <c r="B1676" t="s">
        <v>3874</v>
      </c>
      <c r="C1676" t="s">
        <v>1973</v>
      </c>
      <c r="D1676" t="s">
        <v>2066</v>
      </c>
      <c r="E1676" t="s">
        <v>2939</v>
      </c>
    </row>
    <row r="1677" spans="1:5" hidden="1">
      <c r="A1677" s="83" t="s">
        <v>3873</v>
      </c>
      <c r="B1677" t="s">
        <v>3874</v>
      </c>
      <c r="C1677" t="s">
        <v>1973</v>
      </c>
      <c r="D1677" t="s">
        <v>2066</v>
      </c>
      <c r="E1677" t="s">
        <v>2947</v>
      </c>
    </row>
    <row r="1678" spans="1:5" hidden="1">
      <c r="A1678" s="83" t="s">
        <v>3873</v>
      </c>
      <c r="B1678" t="s">
        <v>3874</v>
      </c>
      <c r="C1678" t="s">
        <v>1973</v>
      </c>
      <c r="D1678" t="s">
        <v>2066</v>
      </c>
      <c r="E1678" t="s">
        <v>1643</v>
      </c>
    </row>
    <row r="1679" spans="1:5" hidden="1">
      <c r="A1679" s="83" t="s">
        <v>3873</v>
      </c>
      <c r="B1679" t="s">
        <v>3874</v>
      </c>
      <c r="C1679" t="s">
        <v>1973</v>
      </c>
      <c r="D1679" t="s">
        <v>3809</v>
      </c>
      <c r="E1679" t="s">
        <v>1643</v>
      </c>
    </row>
    <row r="1680" spans="1:5" hidden="1">
      <c r="A1680" s="83" t="s">
        <v>3873</v>
      </c>
      <c r="B1680" t="s">
        <v>3874</v>
      </c>
      <c r="C1680" t="s">
        <v>1973</v>
      </c>
      <c r="D1680" t="s">
        <v>3810</v>
      </c>
      <c r="E1680" t="s">
        <v>1643</v>
      </c>
    </row>
    <row r="1681" spans="1:5" hidden="1">
      <c r="A1681" s="83" t="s">
        <v>3873</v>
      </c>
      <c r="B1681" t="s">
        <v>3874</v>
      </c>
      <c r="C1681" t="s">
        <v>1974</v>
      </c>
      <c r="D1681" t="s">
        <v>2146</v>
      </c>
      <c r="E1681" t="s">
        <v>2808</v>
      </c>
    </row>
    <row r="1682" spans="1:5" hidden="1">
      <c r="A1682" s="83" t="s">
        <v>3873</v>
      </c>
      <c r="B1682" t="s">
        <v>3874</v>
      </c>
      <c r="C1682" t="s">
        <v>1974</v>
      </c>
      <c r="D1682" t="s">
        <v>2146</v>
      </c>
      <c r="E1682" t="s">
        <v>2854</v>
      </c>
    </row>
    <row r="1683" spans="1:5" hidden="1">
      <c r="A1683" s="83" t="s">
        <v>3873</v>
      </c>
      <c r="B1683" t="s">
        <v>3874</v>
      </c>
      <c r="C1683" t="s">
        <v>1974</v>
      </c>
      <c r="D1683" t="s">
        <v>2146</v>
      </c>
      <c r="E1683" t="s">
        <v>2876</v>
      </c>
    </row>
    <row r="1684" spans="1:5" hidden="1">
      <c r="A1684" s="83" t="s">
        <v>3873</v>
      </c>
      <c r="B1684" t="s">
        <v>3874</v>
      </c>
      <c r="C1684" t="s">
        <v>1974</v>
      </c>
      <c r="D1684" t="s">
        <v>2146</v>
      </c>
      <c r="E1684" t="s">
        <v>2893</v>
      </c>
    </row>
    <row r="1685" spans="1:5" hidden="1">
      <c r="A1685" s="83" t="s">
        <v>3873</v>
      </c>
      <c r="B1685" t="s">
        <v>3874</v>
      </c>
      <c r="C1685" t="s">
        <v>1974</v>
      </c>
      <c r="D1685" t="s">
        <v>2146</v>
      </c>
      <c r="E1685" t="s">
        <v>2903</v>
      </c>
    </row>
    <row r="1686" spans="1:5" hidden="1">
      <c r="A1686" s="83" t="s">
        <v>3873</v>
      </c>
      <c r="B1686" t="s">
        <v>3874</v>
      </c>
      <c r="C1686" t="s">
        <v>1974</v>
      </c>
      <c r="D1686" t="s">
        <v>2146</v>
      </c>
      <c r="E1686" t="s">
        <v>2913</v>
      </c>
    </row>
    <row r="1687" spans="1:5" hidden="1">
      <c r="A1687" s="83" t="s">
        <v>3873</v>
      </c>
      <c r="B1687" t="s">
        <v>3874</v>
      </c>
      <c r="C1687" t="s">
        <v>1974</v>
      </c>
      <c r="D1687" t="s">
        <v>3811</v>
      </c>
      <c r="E1687" t="s">
        <v>2809</v>
      </c>
    </row>
    <row r="1688" spans="1:5" hidden="1">
      <c r="A1688" s="83" t="s">
        <v>3873</v>
      </c>
      <c r="B1688" t="s">
        <v>3874</v>
      </c>
      <c r="C1688" t="s">
        <v>1974</v>
      </c>
      <c r="D1688" t="s">
        <v>3811</v>
      </c>
      <c r="E1688" t="s">
        <v>2855</v>
      </c>
    </row>
    <row r="1689" spans="1:5" hidden="1">
      <c r="A1689" s="83" t="s">
        <v>3873</v>
      </c>
      <c r="B1689" t="s">
        <v>3874</v>
      </c>
      <c r="C1689" t="s">
        <v>1974</v>
      </c>
      <c r="D1689" t="s">
        <v>3811</v>
      </c>
      <c r="E1689" t="s">
        <v>1643</v>
      </c>
    </row>
    <row r="1690" spans="1:5" hidden="1">
      <c r="A1690" s="83" t="s">
        <v>3873</v>
      </c>
      <c r="B1690" t="s">
        <v>3874</v>
      </c>
      <c r="C1690" t="s">
        <v>1974</v>
      </c>
      <c r="D1690" t="s">
        <v>3812</v>
      </c>
      <c r="E1690" t="s">
        <v>2810</v>
      </c>
    </row>
    <row r="1691" spans="1:5" hidden="1">
      <c r="A1691" s="83" t="s">
        <v>3873</v>
      </c>
      <c r="B1691" t="s">
        <v>3874</v>
      </c>
      <c r="C1691" t="s">
        <v>1974</v>
      </c>
      <c r="D1691" t="s">
        <v>3812</v>
      </c>
      <c r="E1691" t="s">
        <v>1643</v>
      </c>
    </row>
    <row r="1692" spans="1:5" hidden="1">
      <c r="A1692" s="83" t="s">
        <v>3873</v>
      </c>
      <c r="B1692" t="s">
        <v>3874</v>
      </c>
      <c r="C1692" t="s">
        <v>1974</v>
      </c>
      <c r="D1692" t="s">
        <v>3812</v>
      </c>
      <c r="E1692" t="s">
        <v>2856</v>
      </c>
    </row>
    <row r="1693" spans="1:5" hidden="1">
      <c r="A1693" s="83" t="s">
        <v>3873</v>
      </c>
      <c r="B1693" t="s">
        <v>3874</v>
      </c>
      <c r="C1693" t="s">
        <v>1974</v>
      </c>
      <c r="D1693" t="s">
        <v>3813</v>
      </c>
      <c r="E1693" t="s">
        <v>2811</v>
      </c>
    </row>
    <row r="1694" spans="1:5" hidden="1">
      <c r="A1694" s="83" t="s">
        <v>3873</v>
      </c>
      <c r="B1694" t="s">
        <v>3874</v>
      </c>
      <c r="C1694" t="s">
        <v>1974</v>
      </c>
      <c r="D1694" t="s">
        <v>3813</v>
      </c>
      <c r="E1694" t="s">
        <v>2857</v>
      </c>
    </row>
    <row r="1695" spans="1:5" hidden="1">
      <c r="A1695" s="83" t="s">
        <v>3873</v>
      </c>
      <c r="B1695" t="s">
        <v>3874</v>
      </c>
      <c r="C1695" t="s">
        <v>1974</v>
      </c>
      <c r="D1695" t="s">
        <v>3813</v>
      </c>
      <c r="E1695" t="s">
        <v>1643</v>
      </c>
    </row>
    <row r="1696" spans="1:5" hidden="1">
      <c r="A1696" s="83" t="s">
        <v>3873</v>
      </c>
      <c r="B1696" t="s">
        <v>3874</v>
      </c>
      <c r="C1696" t="s">
        <v>1974</v>
      </c>
      <c r="D1696" t="s">
        <v>3813</v>
      </c>
      <c r="E1696" t="s">
        <v>2877</v>
      </c>
    </row>
    <row r="1697" spans="1:5" hidden="1">
      <c r="A1697" s="83" t="s">
        <v>3873</v>
      </c>
      <c r="B1697" t="s">
        <v>3874</v>
      </c>
      <c r="C1697" t="s">
        <v>1974</v>
      </c>
      <c r="D1697" t="s">
        <v>3814</v>
      </c>
      <c r="E1697" t="s">
        <v>2813</v>
      </c>
    </row>
    <row r="1698" spans="1:5" hidden="1">
      <c r="A1698" s="83" t="s">
        <v>3873</v>
      </c>
      <c r="B1698" t="s">
        <v>3874</v>
      </c>
      <c r="C1698" t="s">
        <v>1974</v>
      </c>
      <c r="D1698" t="s">
        <v>3814</v>
      </c>
      <c r="E1698" t="s">
        <v>2858</v>
      </c>
    </row>
    <row r="1699" spans="1:5" hidden="1">
      <c r="A1699" s="83" t="s">
        <v>3873</v>
      </c>
      <c r="B1699" t="s">
        <v>3874</v>
      </c>
      <c r="C1699" t="s">
        <v>1974</v>
      </c>
      <c r="D1699" t="s">
        <v>3814</v>
      </c>
      <c r="E1699" t="s">
        <v>2878</v>
      </c>
    </row>
    <row r="1700" spans="1:5" hidden="1">
      <c r="A1700" s="83" t="s">
        <v>3873</v>
      </c>
      <c r="B1700" t="s">
        <v>3874</v>
      </c>
      <c r="C1700" t="s">
        <v>1974</v>
      </c>
      <c r="D1700" t="s">
        <v>3814</v>
      </c>
      <c r="E1700" t="s">
        <v>1643</v>
      </c>
    </row>
    <row r="1701" spans="1:5" hidden="1">
      <c r="A1701" s="83" t="s">
        <v>3873</v>
      </c>
      <c r="B1701" t="s">
        <v>3874</v>
      </c>
      <c r="C1701" t="s">
        <v>1974</v>
      </c>
      <c r="D1701" t="s">
        <v>3814</v>
      </c>
      <c r="E1701" t="s">
        <v>2894</v>
      </c>
    </row>
    <row r="1702" spans="1:5" hidden="1">
      <c r="A1702" s="83" t="s">
        <v>3873</v>
      </c>
      <c r="B1702" t="s">
        <v>3874</v>
      </c>
      <c r="C1702" t="s">
        <v>1974</v>
      </c>
      <c r="D1702" t="s">
        <v>3814</v>
      </c>
      <c r="E1702" t="s">
        <v>2904</v>
      </c>
    </row>
    <row r="1703" spans="1:5" hidden="1">
      <c r="A1703" s="83" t="s">
        <v>3873</v>
      </c>
      <c r="B1703" t="s">
        <v>3874</v>
      </c>
      <c r="C1703" t="s">
        <v>1974</v>
      </c>
      <c r="D1703" t="s">
        <v>3815</v>
      </c>
      <c r="E1703" t="s">
        <v>2814</v>
      </c>
    </row>
    <row r="1704" spans="1:5" hidden="1">
      <c r="A1704" s="83" t="s">
        <v>3873</v>
      </c>
      <c r="B1704" t="s">
        <v>3874</v>
      </c>
      <c r="C1704" t="s">
        <v>1974</v>
      </c>
      <c r="D1704" t="s">
        <v>3815</v>
      </c>
      <c r="E1704" t="s">
        <v>2859</v>
      </c>
    </row>
    <row r="1705" spans="1:5" hidden="1">
      <c r="A1705" s="83" t="s">
        <v>3873</v>
      </c>
      <c r="B1705" t="s">
        <v>3874</v>
      </c>
      <c r="C1705" t="s">
        <v>1974</v>
      </c>
      <c r="D1705" t="s">
        <v>3815</v>
      </c>
      <c r="E1705" t="s">
        <v>1643</v>
      </c>
    </row>
    <row r="1706" spans="1:5" hidden="1">
      <c r="A1706" s="83" t="s">
        <v>3873</v>
      </c>
      <c r="B1706" t="s">
        <v>3874</v>
      </c>
      <c r="C1706" t="s">
        <v>1974</v>
      </c>
      <c r="D1706" t="s">
        <v>3815</v>
      </c>
      <c r="E1706" t="s">
        <v>2879</v>
      </c>
    </row>
    <row r="1707" spans="1:5" hidden="1">
      <c r="A1707" s="83" t="s">
        <v>3873</v>
      </c>
      <c r="B1707" t="s">
        <v>3874</v>
      </c>
      <c r="C1707" t="s">
        <v>1974</v>
      </c>
      <c r="D1707" t="s">
        <v>3816</v>
      </c>
      <c r="E1707" t="s">
        <v>2815</v>
      </c>
    </row>
    <row r="1708" spans="1:5" hidden="1">
      <c r="A1708" s="83" t="s">
        <v>3873</v>
      </c>
      <c r="B1708" t="s">
        <v>3874</v>
      </c>
      <c r="C1708" t="s">
        <v>1974</v>
      </c>
      <c r="D1708" t="s">
        <v>3816</v>
      </c>
      <c r="E1708" t="s">
        <v>1643</v>
      </c>
    </row>
    <row r="1709" spans="1:5" hidden="1">
      <c r="A1709" s="83" t="s">
        <v>3873</v>
      </c>
      <c r="B1709" t="s">
        <v>3874</v>
      </c>
      <c r="C1709" t="s">
        <v>1974</v>
      </c>
      <c r="D1709" t="s">
        <v>2156</v>
      </c>
      <c r="E1709" t="s">
        <v>2816</v>
      </c>
    </row>
    <row r="1710" spans="1:5" hidden="1">
      <c r="A1710" s="83" t="s">
        <v>3873</v>
      </c>
      <c r="B1710" t="s">
        <v>3874</v>
      </c>
      <c r="C1710" t="s">
        <v>1974</v>
      </c>
      <c r="D1710" t="s">
        <v>1973</v>
      </c>
      <c r="E1710" t="s">
        <v>1643</v>
      </c>
    </row>
    <row r="1711" spans="1:5" hidden="1">
      <c r="A1711" s="83" t="s">
        <v>3873</v>
      </c>
      <c r="B1711" t="s">
        <v>3874</v>
      </c>
      <c r="C1711" t="s">
        <v>1974</v>
      </c>
      <c r="D1711" t="s">
        <v>1973</v>
      </c>
      <c r="E1711" t="s">
        <v>2817</v>
      </c>
    </row>
    <row r="1712" spans="1:5" hidden="1">
      <c r="A1712" s="83" t="s">
        <v>3873</v>
      </c>
      <c r="B1712" t="s">
        <v>3874</v>
      </c>
      <c r="C1712" t="s">
        <v>1974</v>
      </c>
      <c r="D1712" t="s">
        <v>1973</v>
      </c>
      <c r="E1712" t="s">
        <v>2860</v>
      </c>
    </row>
    <row r="1713" spans="1:5" hidden="1">
      <c r="A1713" s="83" t="s">
        <v>3873</v>
      </c>
      <c r="B1713" t="s">
        <v>3874</v>
      </c>
      <c r="C1713" t="s">
        <v>1974</v>
      </c>
      <c r="D1713" t="s">
        <v>1973</v>
      </c>
      <c r="E1713" t="s">
        <v>2880</v>
      </c>
    </row>
    <row r="1714" spans="1:5" hidden="1">
      <c r="A1714" s="83" t="s">
        <v>3873</v>
      </c>
      <c r="B1714" t="s">
        <v>3874</v>
      </c>
      <c r="C1714" t="s">
        <v>1974</v>
      </c>
      <c r="D1714" t="s">
        <v>3817</v>
      </c>
      <c r="E1714" t="s">
        <v>1643</v>
      </c>
    </row>
    <row r="1715" spans="1:5" hidden="1">
      <c r="A1715" s="83" t="s">
        <v>3873</v>
      </c>
      <c r="B1715" t="s">
        <v>3874</v>
      </c>
      <c r="C1715" t="s">
        <v>1974</v>
      </c>
      <c r="D1715" t="s">
        <v>3817</v>
      </c>
      <c r="E1715" t="s">
        <v>2818</v>
      </c>
    </row>
    <row r="1716" spans="1:5" hidden="1">
      <c r="A1716" s="83" t="s">
        <v>3873</v>
      </c>
      <c r="B1716" t="s">
        <v>3874</v>
      </c>
      <c r="C1716" t="s">
        <v>1974</v>
      </c>
      <c r="D1716" t="s">
        <v>3818</v>
      </c>
      <c r="E1716" t="s">
        <v>1643</v>
      </c>
    </row>
    <row r="1717" spans="1:5" hidden="1">
      <c r="A1717" s="83" t="s">
        <v>3873</v>
      </c>
      <c r="B1717" t="s">
        <v>3874</v>
      </c>
      <c r="C1717" t="s">
        <v>1974</v>
      </c>
      <c r="D1717" t="s">
        <v>3818</v>
      </c>
      <c r="E1717" t="s">
        <v>2819</v>
      </c>
    </row>
    <row r="1718" spans="1:5" hidden="1">
      <c r="A1718" s="83" t="s">
        <v>3873</v>
      </c>
      <c r="B1718" t="s">
        <v>3874</v>
      </c>
      <c r="C1718" t="s">
        <v>1974</v>
      </c>
      <c r="D1718" t="s">
        <v>2161</v>
      </c>
      <c r="E1718" t="s">
        <v>2820</v>
      </c>
    </row>
    <row r="1719" spans="1:5" hidden="1">
      <c r="A1719" s="83" t="s">
        <v>3873</v>
      </c>
      <c r="B1719" t="s">
        <v>3874</v>
      </c>
      <c r="C1719" t="s">
        <v>1974</v>
      </c>
      <c r="D1719" t="s">
        <v>2161</v>
      </c>
      <c r="E1719" t="s">
        <v>1643</v>
      </c>
    </row>
    <row r="1720" spans="1:5" hidden="1">
      <c r="A1720" s="83" t="s">
        <v>3873</v>
      </c>
      <c r="B1720" t="s">
        <v>3874</v>
      </c>
      <c r="C1720" t="s">
        <v>1974</v>
      </c>
      <c r="D1720" t="s">
        <v>3819</v>
      </c>
      <c r="E1720" t="s">
        <v>1643</v>
      </c>
    </row>
    <row r="1721" spans="1:5" hidden="1">
      <c r="A1721" s="83" t="s">
        <v>3873</v>
      </c>
      <c r="B1721" t="s">
        <v>3874</v>
      </c>
      <c r="C1721" t="s">
        <v>1974</v>
      </c>
      <c r="D1721" t="s">
        <v>3819</v>
      </c>
      <c r="E1721" t="s">
        <v>3819</v>
      </c>
    </row>
    <row r="1722" spans="1:5" hidden="1">
      <c r="A1722" s="83" t="s">
        <v>3873</v>
      </c>
      <c r="B1722" t="s">
        <v>3874</v>
      </c>
      <c r="C1722" t="s">
        <v>1974</v>
      </c>
      <c r="D1722" t="s">
        <v>3820</v>
      </c>
      <c r="E1722" t="s">
        <v>1643</v>
      </c>
    </row>
    <row r="1723" spans="1:5" hidden="1">
      <c r="A1723" s="83" t="s">
        <v>3873</v>
      </c>
      <c r="B1723" t="s">
        <v>3874</v>
      </c>
      <c r="C1723" t="s">
        <v>1974</v>
      </c>
      <c r="D1723" t="s">
        <v>3820</v>
      </c>
      <c r="E1723" t="s">
        <v>2822</v>
      </c>
    </row>
    <row r="1724" spans="1:5" hidden="1">
      <c r="A1724" s="83" t="s">
        <v>3873</v>
      </c>
      <c r="B1724" t="s">
        <v>3874</v>
      </c>
      <c r="C1724" t="s">
        <v>1974</v>
      </c>
      <c r="D1724" t="s">
        <v>3820</v>
      </c>
      <c r="E1724" t="s">
        <v>2861</v>
      </c>
    </row>
    <row r="1725" spans="1:5" hidden="1">
      <c r="A1725" s="83" t="s">
        <v>3873</v>
      </c>
      <c r="B1725" t="s">
        <v>3874</v>
      </c>
      <c r="C1725" t="s">
        <v>1974</v>
      </c>
      <c r="D1725" t="s">
        <v>3820</v>
      </c>
      <c r="E1725" t="s">
        <v>2818</v>
      </c>
    </row>
    <row r="1726" spans="1:5" hidden="1">
      <c r="A1726" s="83" t="s">
        <v>3873</v>
      </c>
      <c r="B1726" t="s">
        <v>3874</v>
      </c>
      <c r="C1726" t="s">
        <v>1974</v>
      </c>
      <c r="D1726" t="s">
        <v>3821</v>
      </c>
      <c r="E1726" t="s">
        <v>1643</v>
      </c>
    </row>
    <row r="1727" spans="1:5" hidden="1">
      <c r="A1727" s="83" t="s">
        <v>3873</v>
      </c>
      <c r="B1727" t="s">
        <v>3874</v>
      </c>
      <c r="C1727" t="s">
        <v>1974</v>
      </c>
      <c r="D1727" t="s">
        <v>3821</v>
      </c>
      <c r="E1727" t="s">
        <v>2823</v>
      </c>
    </row>
    <row r="1728" spans="1:5" hidden="1">
      <c r="A1728" s="83" t="s">
        <v>3873</v>
      </c>
      <c r="B1728" t="s">
        <v>3874</v>
      </c>
      <c r="C1728" t="s">
        <v>1974</v>
      </c>
      <c r="D1728" t="s">
        <v>3822</v>
      </c>
      <c r="E1728" t="s">
        <v>1643</v>
      </c>
    </row>
    <row r="1729" spans="1:5" hidden="1">
      <c r="A1729" s="83" t="s">
        <v>3873</v>
      </c>
      <c r="B1729" t="s">
        <v>3874</v>
      </c>
      <c r="C1729" t="s">
        <v>1974</v>
      </c>
      <c r="D1729" t="s">
        <v>3822</v>
      </c>
      <c r="E1729" t="s">
        <v>2824</v>
      </c>
    </row>
    <row r="1730" spans="1:5" hidden="1">
      <c r="A1730" s="83" t="s">
        <v>3873</v>
      </c>
      <c r="B1730" t="s">
        <v>3874</v>
      </c>
      <c r="C1730" t="s">
        <v>1974</v>
      </c>
      <c r="D1730" t="s">
        <v>3823</v>
      </c>
      <c r="E1730" t="s">
        <v>2825</v>
      </c>
    </row>
    <row r="1731" spans="1:5" hidden="1">
      <c r="A1731" s="83" t="s">
        <v>3873</v>
      </c>
      <c r="B1731" t="s">
        <v>3874</v>
      </c>
      <c r="C1731" t="s">
        <v>1974</v>
      </c>
      <c r="D1731" t="s">
        <v>2166</v>
      </c>
      <c r="E1731" t="s">
        <v>1643</v>
      </c>
    </row>
    <row r="1732" spans="1:5" hidden="1">
      <c r="A1732" s="83" t="s">
        <v>3873</v>
      </c>
      <c r="B1732" t="s">
        <v>3874</v>
      </c>
      <c r="C1732" t="s">
        <v>1974</v>
      </c>
      <c r="D1732" t="s">
        <v>2166</v>
      </c>
      <c r="E1732" t="s">
        <v>2826</v>
      </c>
    </row>
    <row r="1733" spans="1:5" hidden="1">
      <c r="A1733" s="83" t="s">
        <v>3873</v>
      </c>
      <c r="B1733" t="s">
        <v>3874</v>
      </c>
      <c r="C1733" t="s">
        <v>3827</v>
      </c>
      <c r="D1733" t="s">
        <v>3828</v>
      </c>
      <c r="E1733" t="s">
        <v>2836</v>
      </c>
    </row>
    <row r="1734" spans="1:5" hidden="1">
      <c r="A1734" s="83" t="s">
        <v>3873</v>
      </c>
      <c r="B1734" t="s">
        <v>3874</v>
      </c>
      <c r="C1734" t="s">
        <v>3827</v>
      </c>
      <c r="D1734" t="s">
        <v>3828</v>
      </c>
      <c r="E1734" t="s">
        <v>2869</v>
      </c>
    </row>
    <row r="1735" spans="1:5" hidden="1">
      <c r="A1735" s="83" t="s">
        <v>3873</v>
      </c>
      <c r="B1735" t="s">
        <v>3874</v>
      </c>
      <c r="C1735" t="s">
        <v>3827</v>
      </c>
      <c r="D1735" t="s">
        <v>3828</v>
      </c>
      <c r="E1735" t="s">
        <v>2887</v>
      </c>
    </row>
    <row r="1736" spans="1:5" hidden="1">
      <c r="A1736" s="83" t="s">
        <v>3873</v>
      </c>
      <c r="B1736" t="s">
        <v>3874</v>
      </c>
      <c r="C1736" t="s">
        <v>3827</v>
      </c>
      <c r="D1736" t="s">
        <v>3828</v>
      </c>
      <c r="E1736" t="s">
        <v>2898</v>
      </c>
    </row>
    <row r="1737" spans="1:5" hidden="1">
      <c r="A1737" s="83" t="s">
        <v>3873</v>
      </c>
      <c r="B1737" t="s">
        <v>3874</v>
      </c>
      <c r="C1737" t="s">
        <v>3827</v>
      </c>
      <c r="D1737" t="s">
        <v>3828</v>
      </c>
      <c r="E1737" t="s">
        <v>2908</v>
      </c>
    </row>
    <row r="1738" spans="1:5" hidden="1">
      <c r="A1738" s="83" t="s">
        <v>3873</v>
      </c>
      <c r="B1738" t="s">
        <v>3874</v>
      </c>
      <c r="C1738" t="s">
        <v>3827</v>
      </c>
      <c r="D1738" t="s">
        <v>3828</v>
      </c>
      <c r="E1738" t="s">
        <v>2915</v>
      </c>
    </row>
    <row r="1739" spans="1:5" hidden="1">
      <c r="A1739" s="83" t="s">
        <v>3873</v>
      </c>
      <c r="B1739" t="s">
        <v>3874</v>
      </c>
      <c r="C1739" t="s">
        <v>3827</v>
      </c>
      <c r="D1739" t="s">
        <v>3828</v>
      </c>
      <c r="E1739" t="s">
        <v>2920</v>
      </c>
    </row>
    <row r="1740" spans="1:5" hidden="1">
      <c r="A1740" s="83" t="s">
        <v>3873</v>
      </c>
      <c r="B1740" t="s">
        <v>3874</v>
      </c>
      <c r="C1740" t="s">
        <v>3827</v>
      </c>
      <c r="D1740" t="s">
        <v>3828</v>
      </c>
      <c r="E1740" t="s">
        <v>1643</v>
      </c>
    </row>
    <row r="1741" spans="1:5" hidden="1">
      <c r="A1741" s="83" t="s">
        <v>3873</v>
      </c>
      <c r="B1741" t="s">
        <v>3874</v>
      </c>
      <c r="C1741" t="s">
        <v>3827</v>
      </c>
      <c r="D1741" t="s">
        <v>3828</v>
      </c>
      <c r="E1741" t="s">
        <v>2926</v>
      </c>
    </row>
    <row r="1742" spans="1:5" hidden="1">
      <c r="A1742" s="83" t="s">
        <v>3873</v>
      </c>
      <c r="B1742" t="s">
        <v>3874</v>
      </c>
      <c r="C1742" t="s">
        <v>3827</v>
      </c>
      <c r="D1742" t="s">
        <v>3828</v>
      </c>
      <c r="E1742" t="s">
        <v>2931</v>
      </c>
    </row>
    <row r="1743" spans="1:5" hidden="1">
      <c r="A1743" s="83" t="s">
        <v>3873</v>
      </c>
      <c r="B1743" t="s">
        <v>3874</v>
      </c>
      <c r="C1743" t="s">
        <v>3827</v>
      </c>
      <c r="D1743" t="s">
        <v>3828</v>
      </c>
      <c r="E1743" t="s">
        <v>2936</v>
      </c>
    </row>
    <row r="1744" spans="1:5" hidden="1">
      <c r="A1744" s="83" t="s">
        <v>3873</v>
      </c>
      <c r="B1744" t="s">
        <v>3874</v>
      </c>
      <c r="C1744" t="s">
        <v>3827</v>
      </c>
      <c r="D1744" t="s">
        <v>3828</v>
      </c>
      <c r="E1744" t="s">
        <v>2941</v>
      </c>
    </row>
    <row r="1745" spans="1:5" hidden="1">
      <c r="A1745" s="83" t="s">
        <v>3873</v>
      </c>
      <c r="B1745" t="s">
        <v>3874</v>
      </c>
      <c r="C1745" t="s">
        <v>3827</v>
      </c>
      <c r="D1745" t="s">
        <v>3828</v>
      </c>
      <c r="E1745" t="s">
        <v>2945</v>
      </c>
    </row>
    <row r="1746" spans="1:5" hidden="1">
      <c r="A1746" s="83" t="s">
        <v>3873</v>
      </c>
      <c r="B1746" t="s">
        <v>3874</v>
      </c>
      <c r="C1746" t="s">
        <v>3827</v>
      </c>
      <c r="D1746" t="s">
        <v>3828</v>
      </c>
      <c r="E1746" t="s">
        <v>2948</v>
      </c>
    </row>
    <row r="1747" spans="1:5" hidden="1">
      <c r="A1747" s="83" t="s">
        <v>3873</v>
      </c>
      <c r="B1747" t="s">
        <v>3874</v>
      </c>
      <c r="C1747" t="s">
        <v>3827</v>
      </c>
      <c r="D1747" t="s">
        <v>3828</v>
      </c>
      <c r="E1747" t="s">
        <v>2950</v>
      </c>
    </row>
    <row r="1748" spans="1:5" hidden="1">
      <c r="A1748" s="83" t="s">
        <v>3087</v>
      </c>
      <c r="B1748" t="s">
        <v>3875</v>
      </c>
      <c r="C1748" t="s">
        <v>1973</v>
      </c>
      <c r="D1748" t="s">
        <v>2066</v>
      </c>
      <c r="E1748" t="s">
        <v>2902</v>
      </c>
    </row>
    <row r="1749" spans="1:5" hidden="1">
      <c r="A1749" s="83" t="s">
        <v>3087</v>
      </c>
      <c r="B1749" t="s">
        <v>3875</v>
      </c>
      <c r="C1749" t="s">
        <v>1973</v>
      </c>
      <c r="D1749" t="s">
        <v>2066</v>
      </c>
      <c r="E1749" t="s">
        <v>1643</v>
      </c>
    </row>
    <row r="1750" spans="1:5" hidden="1">
      <c r="A1750" s="83" t="s">
        <v>3087</v>
      </c>
      <c r="B1750" t="s">
        <v>3875</v>
      </c>
      <c r="C1750" t="s">
        <v>1973</v>
      </c>
      <c r="D1750" t="s">
        <v>3809</v>
      </c>
      <c r="E1750" t="s">
        <v>1643</v>
      </c>
    </row>
    <row r="1751" spans="1:5" hidden="1">
      <c r="A1751" s="83" t="s">
        <v>3087</v>
      </c>
      <c r="B1751" t="s">
        <v>3875</v>
      </c>
      <c r="C1751" t="s">
        <v>1973</v>
      </c>
      <c r="D1751" t="s">
        <v>3810</v>
      </c>
      <c r="E1751" t="s">
        <v>1643</v>
      </c>
    </row>
    <row r="1752" spans="1:5" hidden="1">
      <c r="A1752" s="83" t="s">
        <v>3087</v>
      </c>
      <c r="B1752" t="s">
        <v>3875</v>
      </c>
      <c r="C1752" t="s">
        <v>1974</v>
      </c>
      <c r="D1752" t="s">
        <v>2146</v>
      </c>
      <c r="E1752" t="s">
        <v>2808</v>
      </c>
    </row>
    <row r="1753" spans="1:5" hidden="1">
      <c r="A1753" s="83" t="s">
        <v>3087</v>
      </c>
      <c r="B1753" t="s">
        <v>3875</v>
      </c>
      <c r="C1753" t="s">
        <v>1974</v>
      </c>
      <c r="D1753" t="s">
        <v>2146</v>
      </c>
      <c r="E1753" t="s">
        <v>2854</v>
      </c>
    </row>
    <row r="1754" spans="1:5" hidden="1">
      <c r="A1754" s="83" t="s">
        <v>3087</v>
      </c>
      <c r="B1754" t="s">
        <v>3875</v>
      </c>
      <c r="C1754" t="s">
        <v>1974</v>
      </c>
      <c r="D1754" t="s">
        <v>2146</v>
      </c>
      <c r="E1754" t="s">
        <v>2876</v>
      </c>
    </row>
    <row r="1755" spans="1:5" hidden="1">
      <c r="A1755" s="83" t="s">
        <v>3087</v>
      </c>
      <c r="B1755" t="s">
        <v>3875</v>
      </c>
      <c r="C1755" t="s">
        <v>1974</v>
      </c>
      <c r="D1755" t="s">
        <v>2146</v>
      </c>
      <c r="E1755" t="s">
        <v>2893</v>
      </c>
    </row>
    <row r="1756" spans="1:5" hidden="1">
      <c r="A1756" s="83" t="s">
        <v>3087</v>
      </c>
      <c r="B1756" t="s">
        <v>3875</v>
      </c>
      <c r="C1756" t="s">
        <v>1974</v>
      </c>
      <c r="D1756" t="s">
        <v>2146</v>
      </c>
      <c r="E1756" t="s">
        <v>2903</v>
      </c>
    </row>
    <row r="1757" spans="1:5" hidden="1">
      <c r="A1757" s="83" t="s">
        <v>3087</v>
      </c>
      <c r="B1757" t="s">
        <v>3875</v>
      </c>
      <c r="C1757" t="s">
        <v>1974</v>
      </c>
      <c r="D1757" t="s">
        <v>2146</v>
      </c>
      <c r="E1757" t="s">
        <v>2913</v>
      </c>
    </row>
    <row r="1758" spans="1:5" hidden="1">
      <c r="A1758" s="83" t="s">
        <v>3087</v>
      </c>
      <c r="B1758" t="s">
        <v>3875</v>
      </c>
      <c r="C1758" t="s">
        <v>1974</v>
      </c>
      <c r="D1758" t="s">
        <v>3811</v>
      </c>
      <c r="E1758" t="s">
        <v>2809</v>
      </c>
    </row>
    <row r="1759" spans="1:5" hidden="1">
      <c r="A1759" s="83" t="s">
        <v>3087</v>
      </c>
      <c r="B1759" t="s">
        <v>3875</v>
      </c>
      <c r="C1759" t="s">
        <v>1974</v>
      </c>
      <c r="D1759" t="s">
        <v>3811</v>
      </c>
      <c r="E1759" t="s">
        <v>2855</v>
      </c>
    </row>
    <row r="1760" spans="1:5" hidden="1">
      <c r="A1760" s="83" t="s">
        <v>3087</v>
      </c>
      <c r="B1760" t="s">
        <v>3875</v>
      </c>
      <c r="C1760" t="s">
        <v>1974</v>
      </c>
      <c r="D1760" t="s">
        <v>3811</v>
      </c>
      <c r="E1760" t="s">
        <v>1643</v>
      </c>
    </row>
    <row r="1761" spans="1:5" hidden="1">
      <c r="A1761" s="83" t="s">
        <v>3087</v>
      </c>
      <c r="B1761" t="s">
        <v>3875</v>
      </c>
      <c r="C1761" t="s">
        <v>1974</v>
      </c>
      <c r="D1761" t="s">
        <v>3812</v>
      </c>
      <c r="E1761" t="s">
        <v>2810</v>
      </c>
    </row>
    <row r="1762" spans="1:5" hidden="1">
      <c r="A1762" s="83" t="s">
        <v>3087</v>
      </c>
      <c r="B1762" t="s">
        <v>3875</v>
      </c>
      <c r="C1762" t="s">
        <v>1974</v>
      </c>
      <c r="D1762" t="s">
        <v>3812</v>
      </c>
      <c r="E1762" t="s">
        <v>1643</v>
      </c>
    </row>
    <row r="1763" spans="1:5" hidden="1">
      <c r="A1763" s="83" t="s">
        <v>3087</v>
      </c>
      <c r="B1763" t="s">
        <v>3875</v>
      </c>
      <c r="C1763" t="s">
        <v>1974</v>
      </c>
      <c r="D1763" t="s">
        <v>3812</v>
      </c>
      <c r="E1763" t="s">
        <v>2856</v>
      </c>
    </row>
    <row r="1764" spans="1:5" hidden="1">
      <c r="A1764" s="83" t="s">
        <v>3087</v>
      </c>
      <c r="B1764" t="s">
        <v>3875</v>
      </c>
      <c r="C1764" t="s">
        <v>1974</v>
      </c>
      <c r="D1764" t="s">
        <v>3813</v>
      </c>
      <c r="E1764" t="s">
        <v>2811</v>
      </c>
    </row>
    <row r="1765" spans="1:5" hidden="1">
      <c r="A1765" s="83" t="s">
        <v>3087</v>
      </c>
      <c r="B1765" t="s">
        <v>3875</v>
      </c>
      <c r="C1765" t="s">
        <v>1974</v>
      </c>
      <c r="D1765" t="s">
        <v>3813</v>
      </c>
      <c r="E1765" t="s">
        <v>2857</v>
      </c>
    </row>
    <row r="1766" spans="1:5" hidden="1">
      <c r="A1766" s="83" t="s">
        <v>3087</v>
      </c>
      <c r="B1766" t="s">
        <v>3875</v>
      </c>
      <c r="C1766" t="s">
        <v>1974</v>
      </c>
      <c r="D1766" t="s">
        <v>3813</v>
      </c>
      <c r="E1766" t="s">
        <v>1643</v>
      </c>
    </row>
    <row r="1767" spans="1:5" hidden="1">
      <c r="A1767" s="83" t="s">
        <v>3087</v>
      </c>
      <c r="B1767" t="s">
        <v>3875</v>
      </c>
      <c r="C1767" t="s">
        <v>1974</v>
      </c>
      <c r="D1767" t="s">
        <v>3813</v>
      </c>
      <c r="E1767" t="s">
        <v>2877</v>
      </c>
    </row>
    <row r="1768" spans="1:5" hidden="1">
      <c r="A1768" s="83" t="s">
        <v>3087</v>
      </c>
      <c r="B1768" t="s">
        <v>3875</v>
      </c>
      <c r="C1768" t="s">
        <v>1974</v>
      </c>
      <c r="D1768" t="s">
        <v>3814</v>
      </c>
      <c r="E1768" t="s">
        <v>2813</v>
      </c>
    </row>
    <row r="1769" spans="1:5" hidden="1">
      <c r="A1769" s="83" t="s">
        <v>3087</v>
      </c>
      <c r="B1769" t="s">
        <v>3875</v>
      </c>
      <c r="C1769" t="s">
        <v>1974</v>
      </c>
      <c r="D1769" t="s">
        <v>3814</v>
      </c>
      <c r="E1769" t="s">
        <v>2858</v>
      </c>
    </row>
    <row r="1770" spans="1:5" hidden="1">
      <c r="A1770" s="83" t="s">
        <v>3087</v>
      </c>
      <c r="B1770" t="s">
        <v>3875</v>
      </c>
      <c r="C1770" t="s">
        <v>1974</v>
      </c>
      <c r="D1770" t="s">
        <v>3814</v>
      </c>
      <c r="E1770" t="s">
        <v>2878</v>
      </c>
    </row>
    <row r="1771" spans="1:5" hidden="1">
      <c r="A1771" s="83" t="s">
        <v>3087</v>
      </c>
      <c r="B1771" t="s">
        <v>3875</v>
      </c>
      <c r="C1771" t="s">
        <v>1974</v>
      </c>
      <c r="D1771" t="s">
        <v>3814</v>
      </c>
      <c r="E1771" t="s">
        <v>1643</v>
      </c>
    </row>
    <row r="1772" spans="1:5" hidden="1">
      <c r="A1772" s="83" t="s">
        <v>3087</v>
      </c>
      <c r="B1772" t="s">
        <v>3875</v>
      </c>
      <c r="C1772" t="s">
        <v>1974</v>
      </c>
      <c r="D1772" t="s">
        <v>3814</v>
      </c>
      <c r="E1772" t="s">
        <v>2894</v>
      </c>
    </row>
    <row r="1773" spans="1:5" hidden="1">
      <c r="A1773" s="83" t="s">
        <v>3087</v>
      </c>
      <c r="B1773" t="s">
        <v>3875</v>
      </c>
      <c r="C1773" t="s">
        <v>1974</v>
      </c>
      <c r="D1773" t="s">
        <v>3814</v>
      </c>
      <c r="E1773" t="s">
        <v>2904</v>
      </c>
    </row>
    <row r="1774" spans="1:5" hidden="1">
      <c r="A1774" s="83" t="s">
        <v>3087</v>
      </c>
      <c r="B1774" t="s">
        <v>3875</v>
      </c>
      <c r="C1774" t="s">
        <v>1974</v>
      </c>
      <c r="D1774" t="s">
        <v>3815</v>
      </c>
      <c r="E1774" t="s">
        <v>2814</v>
      </c>
    </row>
    <row r="1775" spans="1:5" hidden="1">
      <c r="A1775" s="83" t="s">
        <v>3087</v>
      </c>
      <c r="B1775" t="s">
        <v>3875</v>
      </c>
      <c r="C1775" t="s">
        <v>1974</v>
      </c>
      <c r="D1775" t="s">
        <v>3815</v>
      </c>
      <c r="E1775" t="s">
        <v>2859</v>
      </c>
    </row>
    <row r="1776" spans="1:5" hidden="1">
      <c r="A1776" s="83" t="s">
        <v>3087</v>
      </c>
      <c r="B1776" t="s">
        <v>3875</v>
      </c>
      <c r="C1776" t="s">
        <v>1974</v>
      </c>
      <c r="D1776" t="s">
        <v>3815</v>
      </c>
      <c r="E1776" t="s">
        <v>1643</v>
      </c>
    </row>
    <row r="1777" spans="1:5" hidden="1">
      <c r="A1777" s="83" t="s">
        <v>3087</v>
      </c>
      <c r="B1777" t="s">
        <v>3875</v>
      </c>
      <c r="C1777" t="s">
        <v>1974</v>
      </c>
      <c r="D1777" t="s">
        <v>3815</v>
      </c>
      <c r="E1777" t="s">
        <v>2879</v>
      </c>
    </row>
    <row r="1778" spans="1:5" hidden="1">
      <c r="A1778" s="83" t="s">
        <v>3087</v>
      </c>
      <c r="B1778" t="s">
        <v>3875</v>
      </c>
      <c r="C1778" t="s">
        <v>1974</v>
      </c>
      <c r="D1778" t="s">
        <v>3816</v>
      </c>
      <c r="E1778" t="s">
        <v>2815</v>
      </c>
    </row>
    <row r="1779" spans="1:5" hidden="1">
      <c r="A1779" s="83" t="s">
        <v>3087</v>
      </c>
      <c r="B1779" t="s">
        <v>3875</v>
      </c>
      <c r="C1779" t="s">
        <v>1974</v>
      </c>
      <c r="D1779" t="s">
        <v>3816</v>
      </c>
      <c r="E1779" t="s">
        <v>1643</v>
      </c>
    </row>
    <row r="1780" spans="1:5" hidden="1">
      <c r="A1780" s="83" t="s">
        <v>3087</v>
      </c>
      <c r="B1780" t="s">
        <v>3875</v>
      </c>
      <c r="C1780" t="s">
        <v>1974</v>
      </c>
      <c r="D1780" t="s">
        <v>2156</v>
      </c>
      <c r="E1780" t="s">
        <v>2816</v>
      </c>
    </row>
    <row r="1781" spans="1:5" hidden="1">
      <c r="A1781" s="83" t="s">
        <v>3087</v>
      </c>
      <c r="B1781" t="s">
        <v>3875</v>
      </c>
      <c r="C1781" t="s">
        <v>1974</v>
      </c>
      <c r="D1781" t="s">
        <v>1973</v>
      </c>
      <c r="E1781" t="s">
        <v>1643</v>
      </c>
    </row>
    <row r="1782" spans="1:5" hidden="1">
      <c r="A1782" s="83" t="s">
        <v>3087</v>
      </c>
      <c r="B1782" t="s">
        <v>3875</v>
      </c>
      <c r="C1782" t="s">
        <v>1974</v>
      </c>
      <c r="D1782" t="s">
        <v>1973</v>
      </c>
      <c r="E1782" t="s">
        <v>2817</v>
      </c>
    </row>
    <row r="1783" spans="1:5" hidden="1">
      <c r="A1783" s="83" t="s">
        <v>3087</v>
      </c>
      <c r="B1783" t="s">
        <v>3875</v>
      </c>
      <c r="C1783" t="s">
        <v>1974</v>
      </c>
      <c r="D1783" t="s">
        <v>1973</v>
      </c>
      <c r="E1783" t="s">
        <v>2860</v>
      </c>
    </row>
    <row r="1784" spans="1:5" hidden="1">
      <c r="A1784" s="83" t="s">
        <v>3087</v>
      </c>
      <c r="B1784" t="s">
        <v>3875</v>
      </c>
      <c r="C1784" t="s">
        <v>1974</v>
      </c>
      <c r="D1784" t="s">
        <v>1973</v>
      </c>
      <c r="E1784" t="s">
        <v>2880</v>
      </c>
    </row>
    <row r="1785" spans="1:5" hidden="1">
      <c r="A1785" s="83" t="s">
        <v>3087</v>
      </c>
      <c r="B1785" t="s">
        <v>3875</v>
      </c>
      <c r="C1785" t="s">
        <v>1974</v>
      </c>
      <c r="D1785" t="s">
        <v>3817</v>
      </c>
      <c r="E1785" t="s">
        <v>1643</v>
      </c>
    </row>
    <row r="1786" spans="1:5" hidden="1">
      <c r="A1786" s="83" t="s">
        <v>3087</v>
      </c>
      <c r="B1786" t="s">
        <v>3875</v>
      </c>
      <c r="C1786" t="s">
        <v>1974</v>
      </c>
      <c r="D1786" t="s">
        <v>3817</v>
      </c>
      <c r="E1786" t="s">
        <v>2818</v>
      </c>
    </row>
    <row r="1787" spans="1:5" hidden="1">
      <c r="A1787" s="83" t="s">
        <v>3087</v>
      </c>
      <c r="B1787" t="s">
        <v>3875</v>
      </c>
      <c r="C1787" t="s">
        <v>1974</v>
      </c>
      <c r="D1787" t="s">
        <v>3818</v>
      </c>
      <c r="E1787" t="s">
        <v>1643</v>
      </c>
    </row>
    <row r="1788" spans="1:5" hidden="1">
      <c r="A1788" s="83" t="s">
        <v>3087</v>
      </c>
      <c r="B1788" t="s">
        <v>3875</v>
      </c>
      <c r="C1788" t="s">
        <v>1974</v>
      </c>
      <c r="D1788" t="s">
        <v>3818</v>
      </c>
      <c r="E1788" t="s">
        <v>2819</v>
      </c>
    </row>
    <row r="1789" spans="1:5" hidden="1">
      <c r="A1789" s="83" t="s">
        <v>3087</v>
      </c>
      <c r="B1789" t="s">
        <v>3875</v>
      </c>
      <c r="C1789" t="s">
        <v>1974</v>
      </c>
      <c r="D1789" t="s">
        <v>2161</v>
      </c>
      <c r="E1789" t="s">
        <v>2820</v>
      </c>
    </row>
    <row r="1790" spans="1:5" hidden="1">
      <c r="A1790" s="83" t="s">
        <v>3087</v>
      </c>
      <c r="B1790" t="s">
        <v>3875</v>
      </c>
      <c r="C1790" t="s">
        <v>1974</v>
      </c>
      <c r="D1790" t="s">
        <v>2161</v>
      </c>
      <c r="E1790" t="s">
        <v>1643</v>
      </c>
    </row>
    <row r="1791" spans="1:5" hidden="1">
      <c r="A1791" s="83" t="s">
        <v>3087</v>
      </c>
      <c r="B1791" t="s">
        <v>3875</v>
      </c>
      <c r="C1791" t="s">
        <v>1974</v>
      </c>
      <c r="D1791" t="s">
        <v>3819</v>
      </c>
      <c r="E1791" t="s">
        <v>1643</v>
      </c>
    </row>
    <row r="1792" spans="1:5" hidden="1">
      <c r="A1792" s="83" t="s">
        <v>3087</v>
      </c>
      <c r="B1792" t="s">
        <v>3875</v>
      </c>
      <c r="C1792" t="s">
        <v>1974</v>
      </c>
      <c r="D1792" t="s">
        <v>3819</v>
      </c>
      <c r="E1792" t="s">
        <v>3819</v>
      </c>
    </row>
    <row r="1793" spans="1:5" hidden="1">
      <c r="A1793" s="83" t="s">
        <v>3087</v>
      </c>
      <c r="B1793" t="s">
        <v>3875</v>
      </c>
      <c r="C1793" t="s">
        <v>1974</v>
      </c>
      <c r="D1793" t="s">
        <v>3820</v>
      </c>
      <c r="E1793" t="s">
        <v>1643</v>
      </c>
    </row>
    <row r="1794" spans="1:5" hidden="1">
      <c r="A1794" s="83" t="s">
        <v>3087</v>
      </c>
      <c r="B1794" t="s">
        <v>3875</v>
      </c>
      <c r="C1794" t="s">
        <v>1974</v>
      </c>
      <c r="D1794" t="s">
        <v>3820</v>
      </c>
      <c r="E1794" t="s">
        <v>2822</v>
      </c>
    </row>
    <row r="1795" spans="1:5" hidden="1">
      <c r="A1795" s="83" t="s">
        <v>3087</v>
      </c>
      <c r="B1795" t="s">
        <v>3875</v>
      </c>
      <c r="C1795" t="s">
        <v>1974</v>
      </c>
      <c r="D1795" t="s">
        <v>3820</v>
      </c>
      <c r="E1795" t="s">
        <v>2861</v>
      </c>
    </row>
    <row r="1796" spans="1:5" hidden="1">
      <c r="A1796" s="83" t="s">
        <v>3087</v>
      </c>
      <c r="B1796" t="s">
        <v>3875</v>
      </c>
      <c r="C1796" t="s">
        <v>1974</v>
      </c>
      <c r="D1796" t="s">
        <v>3820</v>
      </c>
      <c r="E1796" t="s">
        <v>2818</v>
      </c>
    </row>
    <row r="1797" spans="1:5" hidden="1">
      <c r="A1797" s="83" t="s">
        <v>3087</v>
      </c>
      <c r="B1797" t="s">
        <v>3875</v>
      </c>
      <c r="C1797" t="s">
        <v>1974</v>
      </c>
      <c r="D1797" t="s">
        <v>3821</v>
      </c>
      <c r="E1797" t="s">
        <v>1643</v>
      </c>
    </row>
    <row r="1798" spans="1:5" hidden="1">
      <c r="A1798" s="83" t="s">
        <v>3087</v>
      </c>
      <c r="B1798" t="s">
        <v>3875</v>
      </c>
      <c r="C1798" t="s">
        <v>1974</v>
      </c>
      <c r="D1798" t="s">
        <v>3821</v>
      </c>
      <c r="E1798" t="s">
        <v>2823</v>
      </c>
    </row>
    <row r="1799" spans="1:5" hidden="1">
      <c r="A1799" s="83" t="s">
        <v>3087</v>
      </c>
      <c r="B1799" t="s">
        <v>3875</v>
      </c>
      <c r="C1799" t="s">
        <v>1974</v>
      </c>
      <c r="D1799" t="s">
        <v>3822</v>
      </c>
      <c r="E1799" t="s">
        <v>1643</v>
      </c>
    </row>
    <row r="1800" spans="1:5" hidden="1">
      <c r="A1800" s="83" t="s">
        <v>3087</v>
      </c>
      <c r="B1800" t="s">
        <v>3875</v>
      </c>
      <c r="C1800" t="s">
        <v>1974</v>
      </c>
      <c r="D1800" t="s">
        <v>3822</v>
      </c>
      <c r="E1800" t="s">
        <v>2824</v>
      </c>
    </row>
    <row r="1801" spans="1:5" hidden="1">
      <c r="A1801" s="83" t="s">
        <v>3087</v>
      </c>
      <c r="B1801" t="s">
        <v>3875</v>
      </c>
      <c r="C1801" t="s">
        <v>1974</v>
      </c>
      <c r="D1801" t="s">
        <v>3823</v>
      </c>
      <c r="E1801" t="s">
        <v>2825</v>
      </c>
    </row>
    <row r="1802" spans="1:5" hidden="1">
      <c r="A1802" s="83" t="s">
        <v>3087</v>
      </c>
      <c r="B1802" t="s">
        <v>3875</v>
      </c>
      <c r="C1802" t="s">
        <v>1974</v>
      </c>
      <c r="D1802" t="s">
        <v>2166</v>
      </c>
      <c r="E1802" t="s">
        <v>1643</v>
      </c>
    </row>
    <row r="1803" spans="1:5" hidden="1">
      <c r="A1803" s="83" t="s">
        <v>3087</v>
      </c>
      <c r="B1803" t="s">
        <v>3875</v>
      </c>
      <c r="C1803" t="s">
        <v>1974</v>
      </c>
      <c r="D1803" t="s">
        <v>2166</v>
      </c>
      <c r="E1803" t="s">
        <v>2826</v>
      </c>
    </row>
    <row r="1804" spans="1:5" hidden="1">
      <c r="A1804" s="83" t="s">
        <v>3087</v>
      </c>
      <c r="B1804" t="s">
        <v>3875</v>
      </c>
      <c r="C1804" t="s">
        <v>3827</v>
      </c>
      <c r="D1804" t="s">
        <v>3828</v>
      </c>
      <c r="E1804" t="s">
        <v>2836</v>
      </c>
    </row>
    <row r="1805" spans="1:5" hidden="1">
      <c r="A1805" s="83" t="s">
        <v>3087</v>
      </c>
      <c r="B1805" t="s">
        <v>3875</v>
      </c>
      <c r="C1805" t="s">
        <v>3827</v>
      </c>
      <c r="D1805" t="s">
        <v>3828</v>
      </c>
      <c r="E1805" t="s">
        <v>2869</v>
      </c>
    </row>
    <row r="1806" spans="1:5" hidden="1">
      <c r="A1806" s="83" t="s">
        <v>3087</v>
      </c>
      <c r="B1806" t="s">
        <v>3875</v>
      </c>
      <c r="C1806" t="s">
        <v>3827</v>
      </c>
      <c r="D1806" t="s">
        <v>3828</v>
      </c>
      <c r="E1806" t="s">
        <v>2887</v>
      </c>
    </row>
    <row r="1807" spans="1:5" hidden="1">
      <c r="A1807" s="83" t="s">
        <v>3087</v>
      </c>
      <c r="B1807" t="s">
        <v>3875</v>
      </c>
      <c r="C1807" t="s">
        <v>3827</v>
      </c>
      <c r="D1807" t="s">
        <v>3828</v>
      </c>
      <c r="E1807" t="s">
        <v>2898</v>
      </c>
    </row>
    <row r="1808" spans="1:5" hidden="1">
      <c r="A1808" s="83" t="s">
        <v>3087</v>
      </c>
      <c r="B1808" t="s">
        <v>3875</v>
      </c>
      <c r="C1808" t="s">
        <v>3827</v>
      </c>
      <c r="D1808" t="s">
        <v>3828</v>
      </c>
      <c r="E1808" t="s">
        <v>2908</v>
      </c>
    </row>
    <row r="1809" spans="1:5" hidden="1">
      <c r="A1809" s="83" t="s">
        <v>3087</v>
      </c>
      <c r="B1809" t="s">
        <v>3875</v>
      </c>
      <c r="C1809" t="s">
        <v>3827</v>
      </c>
      <c r="D1809" t="s">
        <v>3828</v>
      </c>
      <c r="E1809" t="s">
        <v>2915</v>
      </c>
    </row>
    <row r="1810" spans="1:5" hidden="1">
      <c r="A1810" s="83" t="s">
        <v>3087</v>
      </c>
      <c r="B1810" t="s">
        <v>3875</v>
      </c>
      <c r="C1810" t="s">
        <v>3827</v>
      </c>
      <c r="D1810" t="s">
        <v>3828</v>
      </c>
      <c r="E1810" t="s">
        <v>2920</v>
      </c>
    </row>
    <row r="1811" spans="1:5" hidden="1">
      <c r="A1811" s="83" t="s">
        <v>3087</v>
      </c>
      <c r="B1811" t="s">
        <v>3875</v>
      </c>
      <c r="C1811" t="s">
        <v>3827</v>
      </c>
      <c r="D1811" t="s">
        <v>3828</v>
      </c>
      <c r="E1811" t="s">
        <v>1643</v>
      </c>
    </row>
    <row r="1812" spans="1:5" hidden="1">
      <c r="A1812" s="83" t="s">
        <v>3087</v>
      </c>
      <c r="B1812" t="s">
        <v>3875</v>
      </c>
      <c r="C1812" t="s">
        <v>3827</v>
      </c>
      <c r="D1812" t="s">
        <v>3828</v>
      </c>
      <c r="E1812" t="s">
        <v>2926</v>
      </c>
    </row>
    <row r="1813" spans="1:5" hidden="1">
      <c r="A1813" s="83" t="s">
        <v>3087</v>
      </c>
      <c r="B1813" t="s">
        <v>3875</v>
      </c>
      <c r="C1813" t="s">
        <v>3827</v>
      </c>
      <c r="D1813" t="s">
        <v>3828</v>
      </c>
      <c r="E1813" t="s">
        <v>2931</v>
      </c>
    </row>
    <row r="1814" spans="1:5" hidden="1">
      <c r="A1814" s="83" t="s">
        <v>3087</v>
      </c>
      <c r="B1814" t="s">
        <v>3875</v>
      </c>
      <c r="C1814" t="s">
        <v>3827</v>
      </c>
      <c r="D1814" t="s">
        <v>3828</v>
      </c>
      <c r="E1814" t="s">
        <v>2936</v>
      </c>
    </row>
    <row r="1815" spans="1:5" hidden="1">
      <c r="A1815" s="83" t="s">
        <v>3087</v>
      </c>
      <c r="B1815" t="s">
        <v>3875</v>
      </c>
      <c r="C1815" t="s">
        <v>3827</v>
      </c>
      <c r="D1815" t="s">
        <v>3828</v>
      </c>
      <c r="E1815" t="s">
        <v>2941</v>
      </c>
    </row>
    <row r="1816" spans="1:5" hidden="1">
      <c r="A1816" s="83" t="s">
        <v>3087</v>
      </c>
      <c r="B1816" t="s">
        <v>3875</v>
      </c>
      <c r="C1816" t="s">
        <v>3827</v>
      </c>
      <c r="D1816" t="s">
        <v>3828</v>
      </c>
      <c r="E1816" t="s">
        <v>2945</v>
      </c>
    </row>
    <row r="1817" spans="1:5" hidden="1">
      <c r="A1817" s="83" t="s">
        <v>3087</v>
      </c>
      <c r="B1817" t="s">
        <v>3875</v>
      </c>
      <c r="C1817" t="s">
        <v>3827</v>
      </c>
      <c r="D1817" t="s">
        <v>3828</v>
      </c>
      <c r="E1817" t="s">
        <v>2948</v>
      </c>
    </row>
    <row r="1818" spans="1:5" hidden="1">
      <c r="A1818" s="83" t="s">
        <v>3087</v>
      </c>
      <c r="B1818" t="s">
        <v>3875</v>
      </c>
      <c r="C1818" t="s">
        <v>3827</v>
      </c>
      <c r="D1818" t="s">
        <v>3828</v>
      </c>
      <c r="E1818" t="s">
        <v>2950</v>
      </c>
    </row>
    <row r="1819" spans="1:5" hidden="1">
      <c r="A1819" s="83" t="s">
        <v>3087</v>
      </c>
      <c r="B1819" t="s">
        <v>3875</v>
      </c>
      <c r="C1819" t="s">
        <v>3837</v>
      </c>
      <c r="D1819" t="s">
        <v>3838</v>
      </c>
      <c r="E1819" t="s">
        <v>2839</v>
      </c>
    </row>
    <row r="1820" spans="1:5" hidden="1">
      <c r="A1820" s="83" t="s">
        <v>3089</v>
      </c>
      <c r="B1820" t="s">
        <v>3876</v>
      </c>
      <c r="C1820" t="s">
        <v>1973</v>
      </c>
      <c r="D1820" t="s">
        <v>2066</v>
      </c>
      <c r="E1820" t="s">
        <v>2902</v>
      </c>
    </row>
    <row r="1821" spans="1:5" hidden="1">
      <c r="A1821" s="83" t="s">
        <v>3089</v>
      </c>
      <c r="B1821" t="s">
        <v>3876</v>
      </c>
      <c r="C1821" t="s">
        <v>1973</v>
      </c>
      <c r="D1821" t="s">
        <v>2066</v>
      </c>
      <c r="E1821" t="s">
        <v>1643</v>
      </c>
    </row>
    <row r="1822" spans="1:5" hidden="1">
      <c r="A1822" s="83" t="s">
        <v>3089</v>
      </c>
      <c r="B1822" t="s">
        <v>3876</v>
      </c>
      <c r="C1822" t="s">
        <v>1973</v>
      </c>
      <c r="D1822" t="s">
        <v>3809</v>
      </c>
      <c r="E1822" t="s">
        <v>1643</v>
      </c>
    </row>
    <row r="1823" spans="1:5" hidden="1">
      <c r="A1823" s="83" t="s">
        <v>3089</v>
      </c>
      <c r="B1823" t="s">
        <v>3876</v>
      </c>
      <c r="C1823" t="s">
        <v>1973</v>
      </c>
      <c r="D1823" t="s">
        <v>3810</v>
      </c>
      <c r="E1823" t="s">
        <v>1643</v>
      </c>
    </row>
    <row r="1824" spans="1:5" hidden="1">
      <c r="A1824" s="83" t="s">
        <v>3089</v>
      </c>
      <c r="B1824" t="s">
        <v>3876</v>
      </c>
      <c r="C1824" t="s">
        <v>1974</v>
      </c>
      <c r="D1824" t="s">
        <v>2146</v>
      </c>
      <c r="E1824" t="s">
        <v>2808</v>
      </c>
    </row>
    <row r="1825" spans="1:5" hidden="1">
      <c r="A1825" s="83" t="s">
        <v>3089</v>
      </c>
      <c r="B1825" t="s">
        <v>3876</v>
      </c>
      <c r="C1825" t="s">
        <v>1974</v>
      </c>
      <c r="D1825" t="s">
        <v>2146</v>
      </c>
      <c r="E1825" t="s">
        <v>2854</v>
      </c>
    </row>
    <row r="1826" spans="1:5" hidden="1">
      <c r="A1826" s="83" t="s">
        <v>3089</v>
      </c>
      <c r="B1826" t="s">
        <v>3876</v>
      </c>
      <c r="C1826" t="s">
        <v>1974</v>
      </c>
      <c r="D1826" t="s">
        <v>2146</v>
      </c>
      <c r="E1826" t="s">
        <v>2876</v>
      </c>
    </row>
    <row r="1827" spans="1:5" hidden="1">
      <c r="A1827" s="83" t="s">
        <v>3089</v>
      </c>
      <c r="B1827" t="s">
        <v>3876</v>
      </c>
      <c r="C1827" t="s">
        <v>1974</v>
      </c>
      <c r="D1827" t="s">
        <v>2146</v>
      </c>
      <c r="E1827" t="s">
        <v>2893</v>
      </c>
    </row>
    <row r="1828" spans="1:5" hidden="1">
      <c r="A1828" s="83" t="s">
        <v>3089</v>
      </c>
      <c r="B1828" t="s">
        <v>3876</v>
      </c>
      <c r="C1828" t="s">
        <v>1974</v>
      </c>
      <c r="D1828" t="s">
        <v>2146</v>
      </c>
      <c r="E1828" t="s">
        <v>2903</v>
      </c>
    </row>
    <row r="1829" spans="1:5" hidden="1">
      <c r="A1829" s="83" t="s">
        <v>3089</v>
      </c>
      <c r="B1829" t="s">
        <v>3876</v>
      </c>
      <c r="C1829" t="s">
        <v>1974</v>
      </c>
      <c r="D1829" t="s">
        <v>2146</v>
      </c>
      <c r="E1829" t="s">
        <v>2913</v>
      </c>
    </row>
    <row r="1830" spans="1:5" hidden="1">
      <c r="A1830" s="83" t="s">
        <v>3089</v>
      </c>
      <c r="B1830" t="s">
        <v>3876</v>
      </c>
      <c r="C1830" t="s">
        <v>1974</v>
      </c>
      <c r="D1830" t="s">
        <v>3811</v>
      </c>
      <c r="E1830" t="s">
        <v>2809</v>
      </c>
    </row>
    <row r="1831" spans="1:5" hidden="1">
      <c r="A1831" s="83" t="s">
        <v>3089</v>
      </c>
      <c r="B1831" t="s">
        <v>3876</v>
      </c>
      <c r="C1831" t="s">
        <v>1974</v>
      </c>
      <c r="D1831" t="s">
        <v>3811</v>
      </c>
      <c r="E1831" t="s">
        <v>2855</v>
      </c>
    </row>
    <row r="1832" spans="1:5" hidden="1">
      <c r="A1832" s="83" t="s">
        <v>3089</v>
      </c>
      <c r="B1832" t="s">
        <v>3876</v>
      </c>
      <c r="C1832" t="s">
        <v>1974</v>
      </c>
      <c r="D1832" t="s">
        <v>3811</v>
      </c>
      <c r="E1832" t="s">
        <v>1643</v>
      </c>
    </row>
    <row r="1833" spans="1:5" hidden="1">
      <c r="A1833" s="83" t="s">
        <v>3089</v>
      </c>
      <c r="B1833" t="s">
        <v>3876</v>
      </c>
      <c r="C1833" t="s">
        <v>1974</v>
      </c>
      <c r="D1833" t="s">
        <v>3812</v>
      </c>
      <c r="E1833" t="s">
        <v>2810</v>
      </c>
    </row>
    <row r="1834" spans="1:5" hidden="1">
      <c r="A1834" s="83" t="s">
        <v>3089</v>
      </c>
      <c r="B1834" t="s">
        <v>3876</v>
      </c>
      <c r="C1834" t="s">
        <v>1974</v>
      </c>
      <c r="D1834" t="s">
        <v>3812</v>
      </c>
      <c r="E1834" t="s">
        <v>1643</v>
      </c>
    </row>
    <row r="1835" spans="1:5" hidden="1">
      <c r="A1835" s="83" t="s">
        <v>3089</v>
      </c>
      <c r="B1835" t="s">
        <v>3876</v>
      </c>
      <c r="C1835" t="s">
        <v>1974</v>
      </c>
      <c r="D1835" t="s">
        <v>3812</v>
      </c>
      <c r="E1835" t="s">
        <v>2856</v>
      </c>
    </row>
    <row r="1836" spans="1:5" hidden="1">
      <c r="A1836" s="83" t="s">
        <v>3089</v>
      </c>
      <c r="B1836" t="s">
        <v>3876</v>
      </c>
      <c r="C1836" t="s">
        <v>1974</v>
      </c>
      <c r="D1836" t="s">
        <v>3813</v>
      </c>
      <c r="E1836" t="s">
        <v>2811</v>
      </c>
    </row>
    <row r="1837" spans="1:5" hidden="1">
      <c r="A1837" s="83" t="s">
        <v>3089</v>
      </c>
      <c r="B1837" t="s">
        <v>3876</v>
      </c>
      <c r="C1837" t="s">
        <v>1974</v>
      </c>
      <c r="D1837" t="s">
        <v>3813</v>
      </c>
      <c r="E1837" t="s">
        <v>2857</v>
      </c>
    </row>
    <row r="1838" spans="1:5" hidden="1">
      <c r="A1838" s="83" t="s">
        <v>3089</v>
      </c>
      <c r="B1838" t="s">
        <v>3876</v>
      </c>
      <c r="C1838" t="s">
        <v>1974</v>
      </c>
      <c r="D1838" t="s">
        <v>3813</v>
      </c>
      <c r="E1838" t="s">
        <v>1643</v>
      </c>
    </row>
    <row r="1839" spans="1:5" hidden="1">
      <c r="A1839" s="83" t="s">
        <v>3089</v>
      </c>
      <c r="B1839" t="s">
        <v>3876</v>
      </c>
      <c r="C1839" t="s">
        <v>1974</v>
      </c>
      <c r="D1839" t="s">
        <v>3813</v>
      </c>
      <c r="E1839" t="s">
        <v>2877</v>
      </c>
    </row>
    <row r="1840" spans="1:5" hidden="1">
      <c r="A1840" s="83" t="s">
        <v>3089</v>
      </c>
      <c r="B1840" t="s">
        <v>3876</v>
      </c>
      <c r="C1840" t="s">
        <v>1974</v>
      </c>
      <c r="D1840" t="s">
        <v>3814</v>
      </c>
      <c r="E1840" t="s">
        <v>2813</v>
      </c>
    </row>
    <row r="1841" spans="1:5" hidden="1">
      <c r="A1841" s="83" t="s">
        <v>3089</v>
      </c>
      <c r="B1841" t="s">
        <v>3876</v>
      </c>
      <c r="C1841" t="s">
        <v>1974</v>
      </c>
      <c r="D1841" t="s">
        <v>3814</v>
      </c>
      <c r="E1841" t="s">
        <v>2858</v>
      </c>
    </row>
    <row r="1842" spans="1:5" hidden="1">
      <c r="A1842" s="83" t="s">
        <v>3089</v>
      </c>
      <c r="B1842" t="s">
        <v>3876</v>
      </c>
      <c r="C1842" t="s">
        <v>1974</v>
      </c>
      <c r="D1842" t="s">
        <v>3814</v>
      </c>
      <c r="E1842" t="s">
        <v>2878</v>
      </c>
    </row>
    <row r="1843" spans="1:5" hidden="1">
      <c r="A1843" s="83" t="s">
        <v>3089</v>
      </c>
      <c r="B1843" t="s">
        <v>3876</v>
      </c>
      <c r="C1843" t="s">
        <v>1974</v>
      </c>
      <c r="D1843" t="s">
        <v>3814</v>
      </c>
      <c r="E1843" t="s">
        <v>1643</v>
      </c>
    </row>
    <row r="1844" spans="1:5" hidden="1">
      <c r="A1844" s="83" t="s">
        <v>3089</v>
      </c>
      <c r="B1844" t="s">
        <v>3876</v>
      </c>
      <c r="C1844" t="s">
        <v>1974</v>
      </c>
      <c r="D1844" t="s">
        <v>3814</v>
      </c>
      <c r="E1844" t="s">
        <v>2894</v>
      </c>
    </row>
    <row r="1845" spans="1:5" hidden="1">
      <c r="A1845" s="83" t="s">
        <v>3089</v>
      </c>
      <c r="B1845" t="s">
        <v>3876</v>
      </c>
      <c r="C1845" t="s">
        <v>1974</v>
      </c>
      <c r="D1845" t="s">
        <v>3814</v>
      </c>
      <c r="E1845" t="s">
        <v>2904</v>
      </c>
    </row>
    <row r="1846" spans="1:5" hidden="1">
      <c r="A1846" s="83" t="s">
        <v>3089</v>
      </c>
      <c r="B1846" t="s">
        <v>3876</v>
      </c>
      <c r="C1846" t="s">
        <v>1974</v>
      </c>
      <c r="D1846" t="s">
        <v>3815</v>
      </c>
      <c r="E1846" t="s">
        <v>2814</v>
      </c>
    </row>
    <row r="1847" spans="1:5" hidden="1">
      <c r="A1847" s="83" t="s">
        <v>3089</v>
      </c>
      <c r="B1847" t="s">
        <v>3876</v>
      </c>
      <c r="C1847" t="s">
        <v>1974</v>
      </c>
      <c r="D1847" t="s">
        <v>3815</v>
      </c>
      <c r="E1847" t="s">
        <v>2859</v>
      </c>
    </row>
    <row r="1848" spans="1:5" hidden="1">
      <c r="A1848" s="83" t="s">
        <v>3089</v>
      </c>
      <c r="B1848" t="s">
        <v>3876</v>
      </c>
      <c r="C1848" t="s">
        <v>1974</v>
      </c>
      <c r="D1848" t="s">
        <v>3815</v>
      </c>
      <c r="E1848" t="s">
        <v>1643</v>
      </c>
    </row>
    <row r="1849" spans="1:5" hidden="1">
      <c r="A1849" s="83" t="s">
        <v>3089</v>
      </c>
      <c r="B1849" t="s">
        <v>3876</v>
      </c>
      <c r="C1849" t="s">
        <v>1974</v>
      </c>
      <c r="D1849" t="s">
        <v>3815</v>
      </c>
      <c r="E1849" t="s">
        <v>2879</v>
      </c>
    </row>
    <row r="1850" spans="1:5" hidden="1">
      <c r="A1850" s="83" t="s">
        <v>3089</v>
      </c>
      <c r="B1850" t="s">
        <v>3876</v>
      </c>
      <c r="C1850" t="s">
        <v>1974</v>
      </c>
      <c r="D1850" t="s">
        <v>3816</v>
      </c>
      <c r="E1850" t="s">
        <v>2815</v>
      </c>
    </row>
    <row r="1851" spans="1:5" hidden="1">
      <c r="A1851" s="83" t="s">
        <v>3089</v>
      </c>
      <c r="B1851" t="s">
        <v>3876</v>
      </c>
      <c r="C1851" t="s">
        <v>1974</v>
      </c>
      <c r="D1851" t="s">
        <v>3816</v>
      </c>
      <c r="E1851" t="s">
        <v>1643</v>
      </c>
    </row>
    <row r="1852" spans="1:5" hidden="1">
      <c r="A1852" s="83" t="s">
        <v>3089</v>
      </c>
      <c r="B1852" t="s">
        <v>3876</v>
      </c>
      <c r="C1852" t="s">
        <v>1974</v>
      </c>
      <c r="D1852" t="s">
        <v>2156</v>
      </c>
      <c r="E1852" t="s">
        <v>2816</v>
      </c>
    </row>
    <row r="1853" spans="1:5" hidden="1">
      <c r="A1853" s="83" t="s">
        <v>3089</v>
      </c>
      <c r="B1853" t="s">
        <v>3876</v>
      </c>
      <c r="C1853" t="s">
        <v>1974</v>
      </c>
      <c r="D1853" t="s">
        <v>1973</v>
      </c>
      <c r="E1853" t="s">
        <v>1643</v>
      </c>
    </row>
    <row r="1854" spans="1:5" hidden="1">
      <c r="A1854" s="83" t="s">
        <v>3089</v>
      </c>
      <c r="B1854" t="s">
        <v>3876</v>
      </c>
      <c r="C1854" t="s">
        <v>1974</v>
      </c>
      <c r="D1854" t="s">
        <v>1973</v>
      </c>
      <c r="E1854" t="s">
        <v>2817</v>
      </c>
    </row>
    <row r="1855" spans="1:5" hidden="1">
      <c r="A1855" s="83" t="s">
        <v>3089</v>
      </c>
      <c r="B1855" t="s">
        <v>3876</v>
      </c>
      <c r="C1855" t="s">
        <v>1974</v>
      </c>
      <c r="D1855" t="s">
        <v>1973</v>
      </c>
      <c r="E1855" t="s">
        <v>2860</v>
      </c>
    </row>
    <row r="1856" spans="1:5" hidden="1">
      <c r="A1856" s="83" t="s">
        <v>3089</v>
      </c>
      <c r="B1856" t="s">
        <v>3876</v>
      </c>
      <c r="C1856" t="s">
        <v>1974</v>
      </c>
      <c r="D1856" t="s">
        <v>1973</v>
      </c>
      <c r="E1856" t="s">
        <v>2880</v>
      </c>
    </row>
    <row r="1857" spans="1:5" hidden="1">
      <c r="A1857" s="83" t="s">
        <v>3089</v>
      </c>
      <c r="B1857" t="s">
        <v>3876</v>
      </c>
      <c r="C1857" t="s">
        <v>1974</v>
      </c>
      <c r="D1857" t="s">
        <v>3817</v>
      </c>
      <c r="E1857" t="s">
        <v>1643</v>
      </c>
    </row>
    <row r="1858" spans="1:5" hidden="1">
      <c r="A1858" s="83" t="s">
        <v>3089</v>
      </c>
      <c r="B1858" t="s">
        <v>3876</v>
      </c>
      <c r="C1858" t="s">
        <v>1974</v>
      </c>
      <c r="D1858" t="s">
        <v>3817</v>
      </c>
      <c r="E1858" t="s">
        <v>2818</v>
      </c>
    </row>
    <row r="1859" spans="1:5" hidden="1">
      <c r="A1859" s="83" t="s">
        <v>3089</v>
      </c>
      <c r="B1859" t="s">
        <v>3876</v>
      </c>
      <c r="C1859" t="s">
        <v>1974</v>
      </c>
      <c r="D1859" t="s">
        <v>3818</v>
      </c>
      <c r="E1859" t="s">
        <v>1643</v>
      </c>
    </row>
    <row r="1860" spans="1:5" hidden="1">
      <c r="A1860" s="83" t="s">
        <v>3089</v>
      </c>
      <c r="B1860" t="s">
        <v>3876</v>
      </c>
      <c r="C1860" t="s">
        <v>1974</v>
      </c>
      <c r="D1860" t="s">
        <v>3818</v>
      </c>
      <c r="E1860" t="s">
        <v>2819</v>
      </c>
    </row>
    <row r="1861" spans="1:5" hidden="1">
      <c r="A1861" s="83" t="s">
        <v>3089</v>
      </c>
      <c r="B1861" t="s">
        <v>3876</v>
      </c>
      <c r="C1861" t="s">
        <v>1974</v>
      </c>
      <c r="D1861" t="s">
        <v>2161</v>
      </c>
      <c r="E1861" t="s">
        <v>2820</v>
      </c>
    </row>
    <row r="1862" spans="1:5" hidden="1">
      <c r="A1862" s="83" t="s">
        <v>3089</v>
      </c>
      <c r="B1862" t="s">
        <v>3876</v>
      </c>
      <c r="C1862" t="s">
        <v>1974</v>
      </c>
      <c r="D1862" t="s">
        <v>2161</v>
      </c>
      <c r="E1862" t="s">
        <v>1643</v>
      </c>
    </row>
    <row r="1863" spans="1:5" hidden="1">
      <c r="A1863" s="83" t="s">
        <v>3089</v>
      </c>
      <c r="B1863" t="s">
        <v>3876</v>
      </c>
      <c r="C1863" t="s">
        <v>1974</v>
      </c>
      <c r="D1863" t="s">
        <v>3819</v>
      </c>
      <c r="E1863" t="s">
        <v>1643</v>
      </c>
    </row>
    <row r="1864" spans="1:5" hidden="1">
      <c r="A1864" s="83" t="s">
        <v>3089</v>
      </c>
      <c r="B1864" t="s">
        <v>3876</v>
      </c>
      <c r="C1864" t="s">
        <v>1974</v>
      </c>
      <c r="D1864" t="s">
        <v>3819</v>
      </c>
      <c r="E1864" t="s">
        <v>3819</v>
      </c>
    </row>
    <row r="1865" spans="1:5" hidden="1">
      <c r="A1865" s="83" t="s">
        <v>3089</v>
      </c>
      <c r="B1865" t="s">
        <v>3876</v>
      </c>
      <c r="C1865" t="s">
        <v>1974</v>
      </c>
      <c r="D1865" t="s">
        <v>3820</v>
      </c>
      <c r="E1865" t="s">
        <v>1643</v>
      </c>
    </row>
    <row r="1866" spans="1:5" hidden="1">
      <c r="A1866" s="83" t="s">
        <v>3089</v>
      </c>
      <c r="B1866" t="s">
        <v>3876</v>
      </c>
      <c r="C1866" t="s">
        <v>1974</v>
      </c>
      <c r="D1866" t="s">
        <v>3820</v>
      </c>
      <c r="E1866" t="s">
        <v>2822</v>
      </c>
    </row>
    <row r="1867" spans="1:5" hidden="1">
      <c r="A1867" s="83" t="s">
        <v>3089</v>
      </c>
      <c r="B1867" t="s">
        <v>3876</v>
      </c>
      <c r="C1867" t="s">
        <v>1974</v>
      </c>
      <c r="D1867" t="s">
        <v>3820</v>
      </c>
      <c r="E1867" t="s">
        <v>2861</v>
      </c>
    </row>
    <row r="1868" spans="1:5" hidden="1">
      <c r="A1868" s="83" t="s">
        <v>3089</v>
      </c>
      <c r="B1868" t="s">
        <v>3876</v>
      </c>
      <c r="C1868" t="s">
        <v>1974</v>
      </c>
      <c r="D1868" t="s">
        <v>3820</v>
      </c>
      <c r="E1868" t="s">
        <v>2818</v>
      </c>
    </row>
    <row r="1869" spans="1:5" hidden="1">
      <c r="A1869" s="83" t="s">
        <v>3089</v>
      </c>
      <c r="B1869" t="s">
        <v>3876</v>
      </c>
      <c r="C1869" t="s">
        <v>1974</v>
      </c>
      <c r="D1869" t="s">
        <v>3821</v>
      </c>
      <c r="E1869" t="s">
        <v>1643</v>
      </c>
    </row>
    <row r="1870" spans="1:5" hidden="1">
      <c r="A1870" s="83" t="s">
        <v>3089</v>
      </c>
      <c r="B1870" t="s">
        <v>3876</v>
      </c>
      <c r="C1870" t="s">
        <v>1974</v>
      </c>
      <c r="D1870" t="s">
        <v>3821</v>
      </c>
      <c r="E1870" t="s">
        <v>2823</v>
      </c>
    </row>
    <row r="1871" spans="1:5" hidden="1">
      <c r="A1871" s="83" t="s">
        <v>3089</v>
      </c>
      <c r="B1871" t="s">
        <v>3876</v>
      </c>
      <c r="C1871" t="s">
        <v>1974</v>
      </c>
      <c r="D1871" t="s">
        <v>3822</v>
      </c>
      <c r="E1871" t="s">
        <v>1643</v>
      </c>
    </row>
    <row r="1872" spans="1:5" hidden="1">
      <c r="A1872" s="83" t="s">
        <v>3089</v>
      </c>
      <c r="B1872" t="s">
        <v>3876</v>
      </c>
      <c r="C1872" t="s">
        <v>1974</v>
      </c>
      <c r="D1872" t="s">
        <v>3822</v>
      </c>
      <c r="E1872" t="s">
        <v>2824</v>
      </c>
    </row>
    <row r="1873" spans="1:5" hidden="1">
      <c r="A1873" s="83" t="s">
        <v>3089</v>
      </c>
      <c r="B1873" t="s">
        <v>3876</v>
      </c>
      <c r="C1873" t="s">
        <v>1974</v>
      </c>
      <c r="D1873" t="s">
        <v>3823</v>
      </c>
      <c r="E1873" t="s">
        <v>2825</v>
      </c>
    </row>
    <row r="1874" spans="1:5" hidden="1">
      <c r="A1874" s="83" t="s">
        <v>3089</v>
      </c>
      <c r="B1874" t="s">
        <v>3876</v>
      </c>
      <c r="C1874" t="s">
        <v>1974</v>
      </c>
      <c r="D1874" t="s">
        <v>2166</v>
      </c>
      <c r="E1874" t="s">
        <v>1643</v>
      </c>
    </row>
    <row r="1875" spans="1:5" hidden="1">
      <c r="A1875" s="83" t="s">
        <v>3089</v>
      </c>
      <c r="B1875" t="s">
        <v>3876</v>
      </c>
      <c r="C1875" t="s">
        <v>1974</v>
      </c>
      <c r="D1875" t="s">
        <v>2166</v>
      </c>
      <c r="E1875" t="s">
        <v>2826</v>
      </c>
    </row>
    <row r="1876" spans="1:5" hidden="1">
      <c r="A1876" s="83" t="s">
        <v>3089</v>
      </c>
      <c r="B1876" t="s">
        <v>3876</v>
      </c>
      <c r="C1876" t="s">
        <v>3827</v>
      </c>
      <c r="D1876" t="s">
        <v>3828</v>
      </c>
      <c r="E1876" t="s">
        <v>2836</v>
      </c>
    </row>
    <row r="1877" spans="1:5" hidden="1">
      <c r="A1877" s="83" t="s">
        <v>3089</v>
      </c>
      <c r="B1877" t="s">
        <v>3876</v>
      </c>
      <c r="C1877" t="s">
        <v>3827</v>
      </c>
      <c r="D1877" t="s">
        <v>3828</v>
      </c>
      <c r="E1877" t="s">
        <v>2869</v>
      </c>
    </row>
    <row r="1878" spans="1:5" hidden="1">
      <c r="A1878" s="83" t="s">
        <v>3089</v>
      </c>
      <c r="B1878" t="s">
        <v>3876</v>
      </c>
      <c r="C1878" t="s">
        <v>3827</v>
      </c>
      <c r="D1878" t="s">
        <v>3828</v>
      </c>
      <c r="E1878" t="s">
        <v>2887</v>
      </c>
    </row>
    <row r="1879" spans="1:5" hidden="1">
      <c r="A1879" s="83" t="s">
        <v>3089</v>
      </c>
      <c r="B1879" t="s">
        <v>3876</v>
      </c>
      <c r="C1879" t="s">
        <v>3827</v>
      </c>
      <c r="D1879" t="s">
        <v>3828</v>
      </c>
      <c r="E1879" t="s">
        <v>2898</v>
      </c>
    </row>
    <row r="1880" spans="1:5" hidden="1">
      <c r="A1880" s="83" t="s">
        <v>3089</v>
      </c>
      <c r="B1880" t="s">
        <v>3876</v>
      </c>
      <c r="C1880" t="s">
        <v>3827</v>
      </c>
      <c r="D1880" t="s">
        <v>3828</v>
      </c>
      <c r="E1880" t="s">
        <v>2908</v>
      </c>
    </row>
    <row r="1881" spans="1:5" hidden="1">
      <c r="A1881" s="83" t="s">
        <v>3089</v>
      </c>
      <c r="B1881" t="s">
        <v>3876</v>
      </c>
      <c r="C1881" t="s">
        <v>3827</v>
      </c>
      <c r="D1881" t="s">
        <v>3828</v>
      </c>
      <c r="E1881" t="s">
        <v>2915</v>
      </c>
    </row>
    <row r="1882" spans="1:5" hidden="1">
      <c r="A1882" s="83" t="s">
        <v>3089</v>
      </c>
      <c r="B1882" t="s">
        <v>3876</v>
      </c>
      <c r="C1882" t="s">
        <v>3827</v>
      </c>
      <c r="D1882" t="s">
        <v>3828</v>
      </c>
      <c r="E1882" t="s">
        <v>2920</v>
      </c>
    </row>
    <row r="1883" spans="1:5" hidden="1">
      <c r="A1883" s="83" t="s">
        <v>3089</v>
      </c>
      <c r="B1883" t="s">
        <v>3876</v>
      </c>
      <c r="C1883" t="s">
        <v>3827</v>
      </c>
      <c r="D1883" t="s">
        <v>3828</v>
      </c>
      <c r="E1883" t="s">
        <v>1643</v>
      </c>
    </row>
    <row r="1884" spans="1:5" hidden="1">
      <c r="A1884" s="83" t="s">
        <v>3089</v>
      </c>
      <c r="B1884" t="s">
        <v>3876</v>
      </c>
      <c r="C1884" t="s">
        <v>3827</v>
      </c>
      <c r="D1884" t="s">
        <v>3828</v>
      </c>
      <c r="E1884" t="s">
        <v>2926</v>
      </c>
    </row>
    <row r="1885" spans="1:5" hidden="1">
      <c r="A1885" s="83" t="s">
        <v>3089</v>
      </c>
      <c r="B1885" t="s">
        <v>3876</v>
      </c>
      <c r="C1885" t="s">
        <v>3827</v>
      </c>
      <c r="D1885" t="s">
        <v>3828</v>
      </c>
      <c r="E1885" t="s">
        <v>2931</v>
      </c>
    </row>
    <row r="1886" spans="1:5" hidden="1">
      <c r="A1886" s="83" t="s">
        <v>3089</v>
      </c>
      <c r="B1886" t="s">
        <v>3876</v>
      </c>
      <c r="C1886" t="s">
        <v>3827</v>
      </c>
      <c r="D1886" t="s">
        <v>3828</v>
      </c>
      <c r="E1886" t="s">
        <v>2936</v>
      </c>
    </row>
    <row r="1887" spans="1:5" hidden="1">
      <c r="A1887" s="83" t="s">
        <v>3089</v>
      </c>
      <c r="B1887" t="s">
        <v>3876</v>
      </c>
      <c r="C1887" t="s">
        <v>3827</v>
      </c>
      <c r="D1887" t="s">
        <v>3828</v>
      </c>
      <c r="E1887" t="s">
        <v>2941</v>
      </c>
    </row>
    <row r="1888" spans="1:5" hidden="1">
      <c r="A1888" s="83" t="s">
        <v>3089</v>
      </c>
      <c r="B1888" t="s">
        <v>3876</v>
      </c>
      <c r="C1888" t="s">
        <v>3827</v>
      </c>
      <c r="D1888" t="s">
        <v>3828</v>
      </c>
      <c r="E1888" t="s">
        <v>2945</v>
      </c>
    </row>
    <row r="1889" spans="1:5" hidden="1">
      <c r="A1889" s="83" t="s">
        <v>3089</v>
      </c>
      <c r="B1889" t="s">
        <v>3876</v>
      </c>
      <c r="C1889" t="s">
        <v>3827</v>
      </c>
      <c r="D1889" t="s">
        <v>3828</v>
      </c>
      <c r="E1889" t="s">
        <v>2948</v>
      </c>
    </row>
    <row r="1890" spans="1:5" hidden="1">
      <c r="A1890" s="83" t="s">
        <v>3089</v>
      </c>
      <c r="B1890" t="s">
        <v>3876</v>
      </c>
      <c r="C1890" t="s">
        <v>3827</v>
      </c>
      <c r="D1890" t="s">
        <v>3828</v>
      </c>
      <c r="E1890" t="s">
        <v>2950</v>
      </c>
    </row>
    <row r="1891" spans="1:5" hidden="1">
      <c r="A1891" s="83" t="s">
        <v>3089</v>
      </c>
      <c r="B1891" t="s">
        <v>3876</v>
      </c>
      <c r="C1891" t="s">
        <v>3837</v>
      </c>
      <c r="D1891" t="s">
        <v>3838</v>
      </c>
      <c r="E1891" t="s">
        <v>2839</v>
      </c>
    </row>
    <row r="1892" spans="1:5" hidden="1">
      <c r="A1892" s="83" t="s">
        <v>3091</v>
      </c>
      <c r="B1892" t="s">
        <v>3877</v>
      </c>
      <c r="C1892" t="s">
        <v>1973</v>
      </c>
      <c r="D1892" t="s">
        <v>2066</v>
      </c>
      <c r="E1892" t="s">
        <v>1643</v>
      </c>
    </row>
    <row r="1893" spans="1:5" hidden="1">
      <c r="A1893" s="83" t="s">
        <v>3091</v>
      </c>
      <c r="B1893" t="s">
        <v>3877</v>
      </c>
      <c r="C1893" t="s">
        <v>1973</v>
      </c>
      <c r="D1893" t="s">
        <v>3809</v>
      </c>
      <c r="E1893" t="s">
        <v>1643</v>
      </c>
    </row>
    <row r="1894" spans="1:5" hidden="1">
      <c r="A1894" s="83" t="s">
        <v>3091</v>
      </c>
      <c r="B1894" t="s">
        <v>3877</v>
      </c>
      <c r="C1894" t="s">
        <v>1973</v>
      </c>
      <c r="D1894" t="s">
        <v>3810</v>
      </c>
      <c r="E1894" t="s">
        <v>1643</v>
      </c>
    </row>
    <row r="1895" spans="1:5" hidden="1">
      <c r="A1895" s="83" t="s">
        <v>3091</v>
      </c>
      <c r="B1895" t="s">
        <v>3877</v>
      </c>
      <c r="C1895" t="s">
        <v>1974</v>
      </c>
      <c r="D1895" t="s">
        <v>2146</v>
      </c>
      <c r="E1895" t="s">
        <v>2808</v>
      </c>
    </row>
    <row r="1896" spans="1:5" hidden="1">
      <c r="A1896" s="83" t="s">
        <v>3091</v>
      </c>
      <c r="B1896" t="s">
        <v>3877</v>
      </c>
      <c r="C1896" t="s">
        <v>1974</v>
      </c>
      <c r="D1896" t="s">
        <v>2146</v>
      </c>
      <c r="E1896" t="s">
        <v>2854</v>
      </c>
    </row>
    <row r="1897" spans="1:5" hidden="1">
      <c r="A1897" s="83" t="s">
        <v>3091</v>
      </c>
      <c r="B1897" t="s">
        <v>3877</v>
      </c>
      <c r="C1897" t="s">
        <v>1974</v>
      </c>
      <c r="D1897" t="s">
        <v>2146</v>
      </c>
      <c r="E1897" t="s">
        <v>2876</v>
      </c>
    </row>
    <row r="1898" spans="1:5" hidden="1">
      <c r="A1898" s="83" t="s">
        <v>3091</v>
      </c>
      <c r="B1898" t="s">
        <v>3877</v>
      </c>
      <c r="C1898" t="s">
        <v>1974</v>
      </c>
      <c r="D1898" t="s">
        <v>2146</v>
      </c>
      <c r="E1898" t="s">
        <v>2893</v>
      </c>
    </row>
    <row r="1899" spans="1:5" hidden="1">
      <c r="A1899" s="83" t="s">
        <v>3091</v>
      </c>
      <c r="B1899" t="s">
        <v>3877</v>
      </c>
      <c r="C1899" t="s">
        <v>1974</v>
      </c>
      <c r="D1899" t="s">
        <v>2146</v>
      </c>
      <c r="E1899" t="s">
        <v>2903</v>
      </c>
    </row>
    <row r="1900" spans="1:5" hidden="1">
      <c r="A1900" s="83" t="s">
        <v>3091</v>
      </c>
      <c r="B1900" t="s">
        <v>3877</v>
      </c>
      <c r="C1900" t="s">
        <v>1974</v>
      </c>
      <c r="D1900" t="s">
        <v>2146</v>
      </c>
      <c r="E1900" t="s">
        <v>2913</v>
      </c>
    </row>
    <row r="1901" spans="1:5" hidden="1">
      <c r="A1901" s="83" t="s">
        <v>3091</v>
      </c>
      <c r="B1901" t="s">
        <v>3877</v>
      </c>
      <c r="C1901" t="s">
        <v>1974</v>
      </c>
      <c r="D1901" t="s">
        <v>3811</v>
      </c>
      <c r="E1901" t="s">
        <v>2809</v>
      </c>
    </row>
    <row r="1902" spans="1:5" hidden="1">
      <c r="A1902" s="83" t="s">
        <v>3091</v>
      </c>
      <c r="B1902" t="s">
        <v>3877</v>
      </c>
      <c r="C1902" t="s">
        <v>1974</v>
      </c>
      <c r="D1902" t="s">
        <v>3811</v>
      </c>
      <c r="E1902" t="s">
        <v>2855</v>
      </c>
    </row>
    <row r="1903" spans="1:5" hidden="1">
      <c r="A1903" s="83" t="s">
        <v>3091</v>
      </c>
      <c r="B1903" t="s">
        <v>3877</v>
      </c>
      <c r="C1903" t="s">
        <v>1974</v>
      </c>
      <c r="D1903" t="s">
        <v>3811</v>
      </c>
      <c r="E1903" t="s">
        <v>1643</v>
      </c>
    </row>
    <row r="1904" spans="1:5" hidden="1">
      <c r="A1904" s="83" t="s">
        <v>3091</v>
      </c>
      <c r="B1904" t="s">
        <v>3877</v>
      </c>
      <c r="C1904" t="s">
        <v>1974</v>
      </c>
      <c r="D1904" t="s">
        <v>3812</v>
      </c>
      <c r="E1904" t="s">
        <v>2810</v>
      </c>
    </row>
    <row r="1905" spans="1:5" hidden="1">
      <c r="A1905" s="83" t="s">
        <v>3091</v>
      </c>
      <c r="B1905" t="s">
        <v>3877</v>
      </c>
      <c r="C1905" t="s">
        <v>1974</v>
      </c>
      <c r="D1905" t="s">
        <v>3812</v>
      </c>
      <c r="E1905" t="s">
        <v>1643</v>
      </c>
    </row>
    <row r="1906" spans="1:5" hidden="1">
      <c r="A1906" s="83" t="s">
        <v>3091</v>
      </c>
      <c r="B1906" t="s">
        <v>3877</v>
      </c>
      <c r="C1906" t="s">
        <v>1974</v>
      </c>
      <c r="D1906" t="s">
        <v>3812</v>
      </c>
      <c r="E1906" t="s">
        <v>2856</v>
      </c>
    </row>
    <row r="1907" spans="1:5" hidden="1">
      <c r="A1907" s="83" t="s">
        <v>3091</v>
      </c>
      <c r="B1907" t="s">
        <v>3877</v>
      </c>
      <c r="C1907" t="s">
        <v>1974</v>
      </c>
      <c r="D1907" t="s">
        <v>3813</v>
      </c>
      <c r="E1907" t="s">
        <v>2811</v>
      </c>
    </row>
    <row r="1908" spans="1:5" hidden="1">
      <c r="A1908" s="83" t="s">
        <v>3091</v>
      </c>
      <c r="B1908" t="s">
        <v>3877</v>
      </c>
      <c r="C1908" t="s">
        <v>1974</v>
      </c>
      <c r="D1908" t="s">
        <v>3813</v>
      </c>
      <c r="E1908" t="s">
        <v>2857</v>
      </c>
    </row>
    <row r="1909" spans="1:5" hidden="1">
      <c r="A1909" s="83" t="s">
        <v>3091</v>
      </c>
      <c r="B1909" t="s">
        <v>3877</v>
      </c>
      <c r="C1909" t="s">
        <v>1974</v>
      </c>
      <c r="D1909" t="s">
        <v>3813</v>
      </c>
      <c r="E1909" t="s">
        <v>1643</v>
      </c>
    </row>
    <row r="1910" spans="1:5" hidden="1">
      <c r="A1910" s="83" t="s">
        <v>3091</v>
      </c>
      <c r="B1910" t="s">
        <v>3877</v>
      </c>
      <c r="C1910" t="s">
        <v>1974</v>
      </c>
      <c r="D1910" t="s">
        <v>3813</v>
      </c>
      <c r="E1910" t="s">
        <v>2877</v>
      </c>
    </row>
    <row r="1911" spans="1:5" hidden="1">
      <c r="A1911" s="83" t="s">
        <v>3091</v>
      </c>
      <c r="B1911" t="s">
        <v>3877</v>
      </c>
      <c r="C1911" t="s">
        <v>1974</v>
      </c>
      <c r="D1911" t="s">
        <v>3814</v>
      </c>
      <c r="E1911" t="s">
        <v>2813</v>
      </c>
    </row>
    <row r="1912" spans="1:5" hidden="1">
      <c r="A1912" s="83" t="s">
        <v>3091</v>
      </c>
      <c r="B1912" t="s">
        <v>3877</v>
      </c>
      <c r="C1912" t="s">
        <v>1974</v>
      </c>
      <c r="D1912" t="s">
        <v>3814</v>
      </c>
      <c r="E1912" t="s">
        <v>2858</v>
      </c>
    </row>
    <row r="1913" spans="1:5" hidden="1">
      <c r="A1913" s="83" t="s">
        <v>3091</v>
      </c>
      <c r="B1913" t="s">
        <v>3877</v>
      </c>
      <c r="C1913" t="s">
        <v>1974</v>
      </c>
      <c r="D1913" t="s">
        <v>3814</v>
      </c>
      <c r="E1913" t="s">
        <v>2878</v>
      </c>
    </row>
    <row r="1914" spans="1:5" hidden="1">
      <c r="A1914" s="83" t="s">
        <v>3091</v>
      </c>
      <c r="B1914" t="s">
        <v>3877</v>
      </c>
      <c r="C1914" t="s">
        <v>1974</v>
      </c>
      <c r="D1914" t="s">
        <v>3814</v>
      </c>
      <c r="E1914" t="s">
        <v>1643</v>
      </c>
    </row>
    <row r="1915" spans="1:5" hidden="1">
      <c r="A1915" s="83" t="s">
        <v>3091</v>
      </c>
      <c r="B1915" t="s">
        <v>3877</v>
      </c>
      <c r="C1915" t="s">
        <v>1974</v>
      </c>
      <c r="D1915" t="s">
        <v>3814</v>
      </c>
      <c r="E1915" t="s">
        <v>2894</v>
      </c>
    </row>
    <row r="1916" spans="1:5" hidden="1">
      <c r="A1916" s="83" t="s">
        <v>3091</v>
      </c>
      <c r="B1916" t="s">
        <v>3877</v>
      </c>
      <c r="C1916" t="s">
        <v>1974</v>
      </c>
      <c r="D1916" t="s">
        <v>3814</v>
      </c>
      <c r="E1916" t="s">
        <v>2904</v>
      </c>
    </row>
    <row r="1917" spans="1:5" hidden="1">
      <c r="A1917" s="83" t="s">
        <v>3091</v>
      </c>
      <c r="B1917" t="s">
        <v>3877</v>
      </c>
      <c r="C1917" t="s">
        <v>1974</v>
      </c>
      <c r="D1917" t="s">
        <v>3815</v>
      </c>
      <c r="E1917" t="s">
        <v>2814</v>
      </c>
    </row>
    <row r="1918" spans="1:5" hidden="1">
      <c r="A1918" s="83" t="s">
        <v>3091</v>
      </c>
      <c r="B1918" t="s">
        <v>3877</v>
      </c>
      <c r="C1918" t="s">
        <v>1974</v>
      </c>
      <c r="D1918" t="s">
        <v>3815</v>
      </c>
      <c r="E1918" t="s">
        <v>2859</v>
      </c>
    </row>
    <row r="1919" spans="1:5" hidden="1">
      <c r="A1919" s="83" t="s">
        <v>3091</v>
      </c>
      <c r="B1919" t="s">
        <v>3877</v>
      </c>
      <c r="C1919" t="s">
        <v>1974</v>
      </c>
      <c r="D1919" t="s">
        <v>3815</v>
      </c>
      <c r="E1919" t="s">
        <v>1643</v>
      </c>
    </row>
    <row r="1920" spans="1:5" hidden="1">
      <c r="A1920" s="83" t="s">
        <v>3091</v>
      </c>
      <c r="B1920" t="s">
        <v>3877</v>
      </c>
      <c r="C1920" t="s">
        <v>1974</v>
      </c>
      <c r="D1920" t="s">
        <v>3815</v>
      </c>
      <c r="E1920" t="s">
        <v>2879</v>
      </c>
    </row>
    <row r="1921" spans="1:5" hidden="1">
      <c r="A1921" s="83" t="s">
        <v>3091</v>
      </c>
      <c r="B1921" t="s">
        <v>3877</v>
      </c>
      <c r="C1921" t="s">
        <v>1974</v>
      </c>
      <c r="D1921" t="s">
        <v>3816</v>
      </c>
      <c r="E1921" t="s">
        <v>2815</v>
      </c>
    </row>
    <row r="1922" spans="1:5" hidden="1">
      <c r="A1922" s="83" t="s">
        <v>3091</v>
      </c>
      <c r="B1922" t="s">
        <v>3877</v>
      </c>
      <c r="C1922" t="s">
        <v>1974</v>
      </c>
      <c r="D1922" t="s">
        <v>3816</v>
      </c>
      <c r="E1922" t="s">
        <v>1643</v>
      </c>
    </row>
    <row r="1923" spans="1:5" hidden="1">
      <c r="A1923" s="83" t="s">
        <v>3091</v>
      </c>
      <c r="B1923" t="s">
        <v>3877</v>
      </c>
      <c r="C1923" t="s">
        <v>1974</v>
      </c>
      <c r="D1923" t="s">
        <v>2156</v>
      </c>
      <c r="E1923" t="s">
        <v>2816</v>
      </c>
    </row>
    <row r="1924" spans="1:5" hidden="1">
      <c r="A1924" s="83" t="s">
        <v>3091</v>
      </c>
      <c r="B1924" t="s">
        <v>3877</v>
      </c>
      <c r="C1924" t="s">
        <v>1974</v>
      </c>
      <c r="D1924" t="s">
        <v>1973</v>
      </c>
      <c r="E1924" t="s">
        <v>1643</v>
      </c>
    </row>
    <row r="1925" spans="1:5" hidden="1">
      <c r="A1925" s="83" t="s">
        <v>3091</v>
      </c>
      <c r="B1925" t="s">
        <v>3877</v>
      </c>
      <c r="C1925" t="s">
        <v>1974</v>
      </c>
      <c r="D1925" t="s">
        <v>1973</v>
      </c>
      <c r="E1925" t="s">
        <v>2817</v>
      </c>
    </row>
    <row r="1926" spans="1:5" hidden="1">
      <c r="A1926" s="83" t="s">
        <v>3091</v>
      </c>
      <c r="B1926" t="s">
        <v>3877</v>
      </c>
      <c r="C1926" t="s">
        <v>1974</v>
      </c>
      <c r="D1926" t="s">
        <v>1973</v>
      </c>
      <c r="E1926" t="s">
        <v>2860</v>
      </c>
    </row>
    <row r="1927" spans="1:5" hidden="1">
      <c r="A1927" s="83" t="s">
        <v>3091</v>
      </c>
      <c r="B1927" t="s">
        <v>3877</v>
      </c>
      <c r="C1927" t="s">
        <v>1974</v>
      </c>
      <c r="D1927" t="s">
        <v>1973</v>
      </c>
      <c r="E1927" t="s">
        <v>2880</v>
      </c>
    </row>
    <row r="1928" spans="1:5" hidden="1">
      <c r="A1928" s="83" t="s">
        <v>3091</v>
      </c>
      <c r="B1928" t="s">
        <v>3877</v>
      </c>
      <c r="C1928" t="s">
        <v>1974</v>
      </c>
      <c r="D1928" t="s">
        <v>3817</v>
      </c>
      <c r="E1928" t="s">
        <v>1643</v>
      </c>
    </row>
    <row r="1929" spans="1:5" hidden="1">
      <c r="A1929" s="83" t="s">
        <v>3091</v>
      </c>
      <c r="B1929" t="s">
        <v>3877</v>
      </c>
      <c r="C1929" t="s">
        <v>1974</v>
      </c>
      <c r="D1929" t="s">
        <v>3817</v>
      </c>
      <c r="E1929" t="s">
        <v>2818</v>
      </c>
    </row>
    <row r="1930" spans="1:5" hidden="1">
      <c r="A1930" s="83" t="s">
        <v>3091</v>
      </c>
      <c r="B1930" t="s">
        <v>3877</v>
      </c>
      <c r="C1930" t="s">
        <v>1974</v>
      </c>
      <c r="D1930" t="s">
        <v>3818</v>
      </c>
      <c r="E1930" t="s">
        <v>1643</v>
      </c>
    </row>
    <row r="1931" spans="1:5" hidden="1">
      <c r="A1931" s="83" t="s">
        <v>3091</v>
      </c>
      <c r="B1931" t="s">
        <v>3877</v>
      </c>
      <c r="C1931" t="s">
        <v>1974</v>
      </c>
      <c r="D1931" t="s">
        <v>3818</v>
      </c>
      <c r="E1931" t="s">
        <v>2819</v>
      </c>
    </row>
    <row r="1932" spans="1:5" hidden="1">
      <c r="A1932" s="83" t="s">
        <v>3091</v>
      </c>
      <c r="B1932" t="s">
        <v>3877</v>
      </c>
      <c r="C1932" t="s">
        <v>1974</v>
      </c>
      <c r="D1932" t="s">
        <v>2161</v>
      </c>
      <c r="E1932" t="s">
        <v>2820</v>
      </c>
    </row>
    <row r="1933" spans="1:5" hidden="1">
      <c r="A1933" s="83" t="s">
        <v>3091</v>
      </c>
      <c r="B1933" t="s">
        <v>3877</v>
      </c>
      <c r="C1933" t="s">
        <v>1974</v>
      </c>
      <c r="D1933" t="s">
        <v>2161</v>
      </c>
      <c r="E1933" t="s">
        <v>1643</v>
      </c>
    </row>
    <row r="1934" spans="1:5" hidden="1">
      <c r="A1934" s="83" t="s">
        <v>3091</v>
      </c>
      <c r="B1934" t="s">
        <v>3877</v>
      </c>
      <c r="C1934" t="s">
        <v>1974</v>
      </c>
      <c r="D1934" t="s">
        <v>3819</v>
      </c>
      <c r="E1934" t="s">
        <v>1643</v>
      </c>
    </row>
    <row r="1935" spans="1:5" hidden="1">
      <c r="A1935" s="83" t="s">
        <v>3091</v>
      </c>
      <c r="B1935" t="s">
        <v>3877</v>
      </c>
      <c r="C1935" t="s">
        <v>1974</v>
      </c>
      <c r="D1935" t="s">
        <v>3819</v>
      </c>
      <c r="E1935" t="s">
        <v>3819</v>
      </c>
    </row>
    <row r="1936" spans="1:5" hidden="1">
      <c r="A1936" s="83" t="s">
        <v>3091</v>
      </c>
      <c r="B1936" t="s">
        <v>3877</v>
      </c>
      <c r="C1936" t="s">
        <v>1974</v>
      </c>
      <c r="D1936" t="s">
        <v>3820</v>
      </c>
      <c r="E1936" t="s">
        <v>1643</v>
      </c>
    </row>
    <row r="1937" spans="1:5" hidden="1">
      <c r="A1937" s="83" t="s">
        <v>3091</v>
      </c>
      <c r="B1937" t="s">
        <v>3877</v>
      </c>
      <c r="C1937" t="s">
        <v>1974</v>
      </c>
      <c r="D1937" t="s">
        <v>3820</v>
      </c>
      <c r="E1937" t="s">
        <v>2822</v>
      </c>
    </row>
    <row r="1938" spans="1:5" hidden="1">
      <c r="A1938" s="83" t="s">
        <v>3091</v>
      </c>
      <c r="B1938" t="s">
        <v>3877</v>
      </c>
      <c r="C1938" t="s">
        <v>1974</v>
      </c>
      <c r="D1938" t="s">
        <v>3820</v>
      </c>
      <c r="E1938" t="s">
        <v>2861</v>
      </c>
    </row>
    <row r="1939" spans="1:5" hidden="1">
      <c r="A1939" s="83" t="s">
        <v>3091</v>
      </c>
      <c r="B1939" t="s">
        <v>3877</v>
      </c>
      <c r="C1939" t="s">
        <v>1974</v>
      </c>
      <c r="D1939" t="s">
        <v>3820</v>
      </c>
      <c r="E1939" t="s">
        <v>2818</v>
      </c>
    </row>
    <row r="1940" spans="1:5" hidden="1">
      <c r="A1940" s="83" t="s">
        <v>3091</v>
      </c>
      <c r="B1940" t="s">
        <v>3877</v>
      </c>
      <c r="C1940" t="s">
        <v>1974</v>
      </c>
      <c r="D1940" t="s">
        <v>3821</v>
      </c>
      <c r="E1940" t="s">
        <v>1643</v>
      </c>
    </row>
    <row r="1941" spans="1:5" hidden="1">
      <c r="A1941" s="83" t="s">
        <v>3091</v>
      </c>
      <c r="B1941" t="s">
        <v>3877</v>
      </c>
      <c r="C1941" t="s">
        <v>1974</v>
      </c>
      <c r="D1941" t="s">
        <v>3821</v>
      </c>
      <c r="E1941" t="s">
        <v>2823</v>
      </c>
    </row>
    <row r="1942" spans="1:5" hidden="1">
      <c r="A1942" s="83" t="s">
        <v>3091</v>
      </c>
      <c r="B1942" t="s">
        <v>3877</v>
      </c>
      <c r="C1942" t="s">
        <v>1974</v>
      </c>
      <c r="D1942" t="s">
        <v>3822</v>
      </c>
      <c r="E1942" t="s">
        <v>1643</v>
      </c>
    </row>
    <row r="1943" spans="1:5" hidden="1">
      <c r="A1943" s="83" t="s">
        <v>3091</v>
      </c>
      <c r="B1943" t="s">
        <v>3877</v>
      </c>
      <c r="C1943" t="s">
        <v>1974</v>
      </c>
      <c r="D1943" t="s">
        <v>3822</v>
      </c>
      <c r="E1943" t="s">
        <v>2824</v>
      </c>
    </row>
    <row r="1944" spans="1:5" hidden="1">
      <c r="A1944" s="83" t="s">
        <v>3091</v>
      </c>
      <c r="B1944" t="s">
        <v>3877</v>
      </c>
      <c r="C1944" t="s">
        <v>1974</v>
      </c>
      <c r="D1944" t="s">
        <v>3823</v>
      </c>
      <c r="E1944" t="s">
        <v>2825</v>
      </c>
    </row>
    <row r="1945" spans="1:5" hidden="1">
      <c r="A1945" s="83" t="s">
        <v>3091</v>
      </c>
      <c r="B1945" t="s">
        <v>3877</v>
      </c>
      <c r="C1945" t="s">
        <v>1974</v>
      </c>
      <c r="D1945" t="s">
        <v>2166</v>
      </c>
      <c r="E1945" t="s">
        <v>1643</v>
      </c>
    </row>
    <row r="1946" spans="1:5" hidden="1">
      <c r="A1946" s="83" t="s">
        <v>3091</v>
      </c>
      <c r="B1946" t="s">
        <v>3877</v>
      </c>
      <c r="C1946" t="s">
        <v>1974</v>
      </c>
      <c r="D1946" t="s">
        <v>2166</v>
      </c>
      <c r="E1946" t="s">
        <v>2826</v>
      </c>
    </row>
    <row r="1947" spans="1:5" hidden="1">
      <c r="A1947" s="83" t="s">
        <v>3091</v>
      </c>
      <c r="B1947" t="s">
        <v>3877</v>
      </c>
      <c r="C1947" t="s">
        <v>3827</v>
      </c>
      <c r="D1947" t="s">
        <v>3828</v>
      </c>
      <c r="E1947" t="s">
        <v>2836</v>
      </c>
    </row>
    <row r="1948" spans="1:5" hidden="1">
      <c r="A1948" s="83" t="s">
        <v>3091</v>
      </c>
      <c r="B1948" t="s">
        <v>3877</v>
      </c>
      <c r="C1948" t="s">
        <v>3827</v>
      </c>
      <c r="D1948" t="s">
        <v>3828</v>
      </c>
      <c r="E1948" t="s">
        <v>2869</v>
      </c>
    </row>
    <row r="1949" spans="1:5" hidden="1">
      <c r="A1949" s="83" t="s">
        <v>3091</v>
      </c>
      <c r="B1949" t="s">
        <v>3877</v>
      </c>
      <c r="C1949" t="s">
        <v>3827</v>
      </c>
      <c r="D1949" t="s">
        <v>3828</v>
      </c>
      <c r="E1949" t="s">
        <v>2887</v>
      </c>
    </row>
    <row r="1950" spans="1:5" hidden="1">
      <c r="A1950" s="83" t="s">
        <v>3091</v>
      </c>
      <c r="B1950" t="s">
        <v>3877</v>
      </c>
      <c r="C1950" t="s">
        <v>3827</v>
      </c>
      <c r="D1950" t="s">
        <v>3828</v>
      </c>
      <c r="E1950" t="s">
        <v>2898</v>
      </c>
    </row>
    <row r="1951" spans="1:5" hidden="1">
      <c r="A1951" s="83" t="s">
        <v>3091</v>
      </c>
      <c r="B1951" t="s">
        <v>3877</v>
      </c>
      <c r="C1951" t="s">
        <v>3827</v>
      </c>
      <c r="D1951" t="s">
        <v>3828</v>
      </c>
      <c r="E1951" t="s">
        <v>2908</v>
      </c>
    </row>
    <row r="1952" spans="1:5" hidden="1">
      <c r="A1952" s="83" t="s">
        <v>3091</v>
      </c>
      <c r="B1952" t="s">
        <v>3877</v>
      </c>
      <c r="C1952" t="s">
        <v>3827</v>
      </c>
      <c r="D1952" t="s">
        <v>3828</v>
      </c>
      <c r="E1952" t="s">
        <v>2915</v>
      </c>
    </row>
    <row r="1953" spans="1:5" hidden="1">
      <c r="A1953" s="83" t="s">
        <v>3091</v>
      </c>
      <c r="B1953" t="s">
        <v>3877</v>
      </c>
      <c r="C1953" t="s">
        <v>3827</v>
      </c>
      <c r="D1953" t="s">
        <v>3828</v>
      </c>
      <c r="E1953" t="s">
        <v>2920</v>
      </c>
    </row>
    <row r="1954" spans="1:5" hidden="1">
      <c r="A1954" s="83" t="s">
        <v>3091</v>
      </c>
      <c r="B1954" t="s">
        <v>3877</v>
      </c>
      <c r="C1954" t="s">
        <v>3827</v>
      </c>
      <c r="D1954" t="s">
        <v>3828</v>
      </c>
      <c r="E1954" t="s">
        <v>1643</v>
      </c>
    </row>
    <row r="1955" spans="1:5" hidden="1">
      <c r="A1955" s="83" t="s">
        <v>3091</v>
      </c>
      <c r="B1955" t="s">
        <v>3877</v>
      </c>
      <c r="C1955" t="s">
        <v>3827</v>
      </c>
      <c r="D1955" t="s">
        <v>3828</v>
      </c>
      <c r="E1955" t="s">
        <v>2926</v>
      </c>
    </row>
    <row r="1956" spans="1:5" hidden="1">
      <c r="A1956" s="83" t="s">
        <v>3091</v>
      </c>
      <c r="B1956" t="s">
        <v>3877</v>
      </c>
      <c r="C1956" t="s">
        <v>3827</v>
      </c>
      <c r="D1956" t="s">
        <v>3828</v>
      </c>
      <c r="E1956" t="s">
        <v>2931</v>
      </c>
    </row>
    <row r="1957" spans="1:5" hidden="1">
      <c r="A1957" s="83" t="s">
        <v>3091</v>
      </c>
      <c r="B1957" t="s">
        <v>3877</v>
      </c>
      <c r="C1957" t="s">
        <v>3827</v>
      </c>
      <c r="D1957" t="s">
        <v>3828</v>
      </c>
      <c r="E1957" t="s">
        <v>2936</v>
      </c>
    </row>
    <row r="1958" spans="1:5" hidden="1">
      <c r="A1958" s="83" t="s">
        <v>3091</v>
      </c>
      <c r="B1958" t="s">
        <v>3877</v>
      </c>
      <c r="C1958" t="s">
        <v>3827</v>
      </c>
      <c r="D1958" t="s">
        <v>3828</v>
      </c>
      <c r="E1958" t="s">
        <v>2941</v>
      </c>
    </row>
    <row r="1959" spans="1:5" hidden="1">
      <c r="A1959" s="83" t="s">
        <v>3091</v>
      </c>
      <c r="B1959" t="s">
        <v>3877</v>
      </c>
      <c r="C1959" t="s">
        <v>3827</v>
      </c>
      <c r="D1959" t="s">
        <v>3828</v>
      </c>
      <c r="E1959" t="s">
        <v>2945</v>
      </c>
    </row>
    <row r="1960" spans="1:5" hidden="1">
      <c r="A1960" s="83" t="s">
        <v>3091</v>
      </c>
      <c r="B1960" t="s">
        <v>3877</v>
      </c>
      <c r="C1960" t="s">
        <v>3827</v>
      </c>
      <c r="D1960" t="s">
        <v>3828</v>
      </c>
      <c r="E1960" t="s">
        <v>2948</v>
      </c>
    </row>
    <row r="1961" spans="1:5" hidden="1">
      <c r="A1961" s="83" t="s">
        <v>3091</v>
      </c>
      <c r="B1961" t="s">
        <v>3877</v>
      </c>
      <c r="C1961" t="s">
        <v>3827</v>
      </c>
      <c r="D1961" t="s">
        <v>3828</v>
      </c>
      <c r="E1961" t="s">
        <v>2950</v>
      </c>
    </row>
    <row r="1962" spans="1:5" hidden="1">
      <c r="A1962" s="83" t="s">
        <v>3091</v>
      </c>
      <c r="B1962" t="s">
        <v>3877</v>
      </c>
      <c r="C1962" t="s">
        <v>3837</v>
      </c>
      <c r="D1962" t="s">
        <v>3838</v>
      </c>
      <c r="E1962" t="s">
        <v>2839</v>
      </c>
    </row>
    <row r="1963" spans="1:5" hidden="1">
      <c r="A1963" s="83" t="s">
        <v>3094</v>
      </c>
      <c r="B1963" t="s">
        <v>3878</v>
      </c>
      <c r="C1963" t="s">
        <v>1973</v>
      </c>
      <c r="D1963" t="s">
        <v>2066</v>
      </c>
      <c r="E1963" t="s">
        <v>1643</v>
      </c>
    </row>
    <row r="1964" spans="1:5" hidden="1">
      <c r="A1964" s="83" t="s">
        <v>3094</v>
      </c>
      <c r="B1964" t="s">
        <v>3878</v>
      </c>
      <c r="C1964" t="s">
        <v>1973</v>
      </c>
      <c r="D1964" t="s">
        <v>3809</v>
      </c>
      <c r="E1964" t="s">
        <v>1643</v>
      </c>
    </row>
    <row r="1965" spans="1:5" hidden="1">
      <c r="A1965" s="83" t="s">
        <v>3094</v>
      </c>
      <c r="B1965" t="s">
        <v>3878</v>
      </c>
      <c r="C1965" t="s">
        <v>1973</v>
      </c>
      <c r="D1965" t="s">
        <v>3810</v>
      </c>
      <c r="E1965" t="s">
        <v>1643</v>
      </c>
    </row>
    <row r="1966" spans="1:5" hidden="1">
      <c r="A1966" s="83" t="s">
        <v>3094</v>
      </c>
      <c r="B1966" t="s">
        <v>3878</v>
      </c>
      <c r="C1966" t="s">
        <v>1973</v>
      </c>
      <c r="D1966" t="s">
        <v>3810</v>
      </c>
      <c r="E1966" t="s">
        <v>2942</v>
      </c>
    </row>
    <row r="1967" spans="1:5" hidden="1">
      <c r="A1967" s="83" t="s">
        <v>3094</v>
      </c>
      <c r="B1967" t="s">
        <v>3878</v>
      </c>
      <c r="C1967" t="s">
        <v>1974</v>
      </c>
      <c r="D1967" t="s">
        <v>2146</v>
      </c>
      <c r="E1967" t="s">
        <v>2808</v>
      </c>
    </row>
    <row r="1968" spans="1:5" hidden="1">
      <c r="A1968" s="83" t="s">
        <v>3094</v>
      </c>
      <c r="B1968" t="s">
        <v>3878</v>
      </c>
      <c r="C1968" t="s">
        <v>1974</v>
      </c>
      <c r="D1968" t="s">
        <v>2146</v>
      </c>
      <c r="E1968" t="s">
        <v>2854</v>
      </c>
    </row>
    <row r="1969" spans="1:5" hidden="1">
      <c r="A1969" s="83" t="s">
        <v>3094</v>
      </c>
      <c r="B1969" t="s">
        <v>3878</v>
      </c>
      <c r="C1969" t="s">
        <v>1974</v>
      </c>
      <c r="D1969" t="s">
        <v>2146</v>
      </c>
      <c r="E1969" t="s">
        <v>2876</v>
      </c>
    </row>
    <row r="1970" spans="1:5" hidden="1">
      <c r="A1970" s="83" t="s">
        <v>3094</v>
      </c>
      <c r="B1970" t="s">
        <v>3878</v>
      </c>
      <c r="C1970" t="s">
        <v>1974</v>
      </c>
      <c r="D1970" t="s">
        <v>2146</v>
      </c>
      <c r="E1970" t="s">
        <v>2893</v>
      </c>
    </row>
    <row r="1971" spans="1:5" hidden="1">
      <c r="A1971" s="83" t="s">
        <v>3094</v>
      </c>
      <c r="B1971" t="s">
        <v>3878</v>
      </c>
      <c r="C1971" t="s">
        <v>1974</v>
      </c>
      <c r="D1971" t="s">
        <v>2146</v>
      </c>
      <c r="E1971" t="s">
        <v>2903</v>
      </c>
    </row>
    <row r="1972" spans="1:5" hidden="1">
      <c r="A1972" s="83" t="s">
        <v>3094</v>
      </c>
      <c r="B1972" t="s">
        <v>3878</v>
      </c>
      <c r="C1972" t="s">
        <v>1974</v>
      </c>
      <c r="D1972" t="s">
        <v>2146</v>
      </c>
      <c r="E1972" t="s">
        <v>2913</v>
      </c>
    </row>
    <row r="1973" spans="1:5" hidden="1">
      <c r="A1973" s="83" t="s">
        <v>3094</v>
      </c>
      <c r="B1973" t="s">
        <v>3878</v>
      </c>
      <c r="C1973" t="s">
        <v>1974</v>
      </c>
      <c r="D1973" t="s">
        <v>3811</v>
      </c>
      <c r="E1973" t="s">
        <v>2809</v>
      </c>
    </row>
    <row r="1974" spans="1:5" hidden="1">
      <c r="A1974" s="83" t="s">
        <v>3094</v>
      </c>
      <c r="B1974" t="s">
        <v>3878</v>
      </c>
      <c r="C1974" t="s">
        <v>1974</v>
      </c>
      <c r="D1974" t="s">
        <v>3811</v>
      </c>
      <c r="E1974" t="s">
        <v>2855</v>
      </c>
    </row>
    <row r="1975" spans="1:5" hidden="1">
      <c r="A1975" s="83" t="s">
        <v>3094</v>
      </c>
      <c r="B1975" t="s">
        <v>3878</v>
      </c>
      <c r="C1975" t="s">
        <v>1974</v>
      </c>
      <c r="D1975" t="s">
        <v>3811</v>
      </c>
      <c r="E1975" t="s">
        <v>1643</v>
      </c>
    </row>
    <row r="1976" spans="1:5" hidden="1">
      <c r="A1976" s="83" t="s">
        <v>3094</v>
      </c>
      <c r="B1976" t="s">
        <v>3878</v>
      </c>
      <c r="C1976" t="s">
        <v>1974</v>
      </c>
      <c r="D1976" t="s">
        <v>3812</v>
      </c>
      <c r="E1976" t="s">
        <v>2810</v>
      </c>
    </row>
    <row r="1977" spans="1:5" hidden="1">
      <c r="A1977" s="83" t="s">
        <v>3094</v>
      </c>
      <c r="B1977" t="s">
        <v>3878</v>
      </c>
      <c r="C1977" t="s">
        <v>1974</v>
      </c>
      <c r="D1977" t="s">
        <v>3812</v>
      </c>
      <c r="E1977" t="s">
        <v>1643</v>
      </c>
    </row>
    <row r="1978" spans="1:5" hidden="1">
      <c r="A1978" s="83" t="s">
        <v>3094</v>
      </c>
      <c r="B1978" t="s">
        <v>3878</v>
      </c>
      <c r="C1978" t="s">
        <v>1974</v>
      </c>
      <c r="D1978" t="s">
        <v>3812</v>
      </c>
      <c r="E1978" t="s">
        <v>2856</v>
      </c>
    </row>
    <row r="1979" spans="1:5" hidden="1">
      <c r="A1979" s="83" t="s">
        <v>3094</v>
      </c>
      <c r="B1979" t="s">
        <v>3878</v>
      </c>
      <c r="C1979" t="s">
        <v>1974</v>
      </c>
      <c r="D1979" t="s">
        <v>3813</v>
      </c>
      <c r="E1979" t="s">
        <v>2811</v>
      </c>
    </row>
    <row r="1980" spans="1:5" hidden="1">
      <c r="A1980" s="83" t="s">
        <v>3094</v>
      </c>
      <c r="B1980" t="s">
        <v>3878</v>
      </c>
      <c r="C1980" t="s">
        <v>1974</v>
      </c>
      <c r="D1980" t="s">
        <v>3813</v>
      </c>
      <c r="E1980" t="s">
        <v>2857</v>
      </c>
    </row>
    <row r="1981" spans="1:5" hidden="1">
      <c r="A1981" s="83" t="s">
        <v>3094</v>
      </c>
      <c r="B1981" t="s">
        <v>3878</v>
      </c>
      <c r="C1981" t="s">
        <v>1974</v>
      </c>
      <c r="D1981" t="s">
        <v>3813</v>
      </c>
      <c r="E1981" t="s">
        <v>1643</v>
      </c>
    </row>
    <row r="1982" spans="1:5" hidden="1">
      <c r="A1982" s="83" t="s">
        <v>3094</v>
      </c>
      <c r="B1982" t="s">
        <v>3878</v>
      </c>
      <c r="C1982" t="s">
        <v>1974</v>
      </c>
      <c r="D1982" t="s">
        <v>3813</v>
      </c>
      <c r="E1982" t="s">
        <v>2877</v>
      </c>
    </row>
    <row r="1983" spans="1:5" hidden="1">
      <c r="A1983" s="83" t="s">
        <v>3094</v>
      </c>
      <c r="B1983" t="s">
        <v>3878</v>
      </c>
      <c r="C1983" t="s">
        <v>1974</v>
      </c>
      <c r="D1983" t="s">
        <v>3814</v>
      </c>
      <c r="E1983" t="s">
        <v>2813</v>
      </c>
    </row>
    <row r="1984" spans="1:5" hidden="1">
      <c r="A1984" s="83" t="s">
        <v>3094</v>
      </c>
      <c r="B1984" t="s">
        <v>3878</v>
      </c>
      <c r="C1984" t="s">
        <v>1974</v>
      </c>
      <c r="D1984" t="s">
        <v>3814</v>
      </c>
      <c r="E1984" t="s">
        <v>2858</v>
      </c>
    </row>
    <row r="1985" spans="1:5" hidden="1">
      <c r="A1985" s="83" t="s">
        <v>3094</v>
      </c>
      <c r="B1985" t="s">
        <v>3878</v>
      </c>
      <c r="C1985" t="s">
        <v>1974</v>
      </c>
      <c r="D1985" t="s">
        <v>3814</v>
      </c>
      <c r="E1985" t="s">
        <v>2878</v>
      </c>
    </row>
    <row r="1986" spans="1:5" hidden="1">
      <c r="A1986" s="83" t="s">
        <v>3094</v>
      </c>
      <c r="B1986" t="s">
        <v>3878</v>
      </c>
      <c r="C1986" t="s">
        <v>1974</v>
      </c>
      <c r="D1986" t="s">
        <v>3814</v>
      </c>
      <c r="E1986" t="s">
        <v>1643</v>
      </c>
    </row>
    <row r="1987" spans="1:5" hidden="1">
      <c r="A1987" s="83" t="s">
        <v>3094</v>
      </c>
      <c r="B1987" t="s">
        <v>3878</v>
      </c>
      <c r="C1987" t="s">
        <v>1974</v>
      </c>
      <c r="D1987" t="s">
        <v>3814</v>
      </c>
      <c r="E1987" t="s">
        <v>2894</v>
      </c>
    </row>
    <row r="1988" spans="1:5" hidden="1">
      <c r="A1988" s="83" t="s">
        <v>3094</v>
      </c>
      <c r="B1988" t="s">
        <v>3878</v>
      </c>
      <c r="C1988" t="s">
        <v>1974</v>
      </c>
      <c r="D1988" t="s">
        <v>3814</v>
      </c>
      <c r="E1988" t="s">
        <v>2904</v>
      </c>
    </row>
    <row r="1989" spans="1:5" hidden="1">
      <c r="A1989" s="83" t="s">
        <v>3094</v>
      </c>
      <c r="B1989" t="s">
        <v>3878</v>
      </c>
      <c r="C1989" t="s">
        <v>1974</v>
      </c>
      <c r="D1989" t="s">
        <v>3815</v>
      </c>
      <c r="E1989" t="s">
        <v>2814</v>
      </c>
    </row>
    <row r="1990" spans="1:5" hidden="1">
      <c r="A1990" s="83" t="s">
        <v>3094</v>
      </c>
      <c r="B1990" t="s">
        <v>3878</v>
      </c>
      <c r="C1990" t="s">
        <v>1974</v>
      </c>
      <c r="D1990" t="s">
        <v>3815</v>
      </c>
      <c r="E1990" t="s">
        <v>2859</v>
      </c>
    </row>
    <row r="1991" spans="1:5" hidden="1">
      <c r="A1991" s="83" t="s">
        <v>3094</v>
      </c>
      <c r="B1991" t="s">
        <v>3878</v>
      </c>
      <c r="C1991" t="s">
        <v>1974</v>
      </c>
      <c r="D1991" t="s">
        <v>3815</v>
      </c>
      <c r="E1991" t="s">
        <v>1643</v>
      </c>
    </row>
    <row r="1992" spans="1:5" hidden="1">
      <c r="A1992" s="83" t="s">
        <v>3094</v>
      </c>
      <c r="B1992" t="s">
        <v>3878</v>
      </c>
      <c r="C1992" t="s">
        <v>1974</v>
      </c>
      <c r="D1992" t="s">
        <v>3815</v>
      </c>
      <c r="E1992" t="s">
        <v>2879</v>
      </c>
    </row>
    <row r="1993" spans="1:5" hidden="1">
      <c r="A1993" s="83" t="s">
        <v>3094</v>
      </c>
      <c r="B1993" t="s">
        <v>3878</v>
      </c>
      <c r="C1993" t="s">
        <v>1974</v>
      </c>
      <c r="D1993" t="s">
        <v>3816</v>
      </c>
      <c r="E1993" t="s">
        <v>2815</v>
      </c>
    </row>
    <row r="1994" spans="1:5" hidden="1">
      <c r="A1994" s="83" t="s">
        <v>3094</v>
      </c>
      <c r="B1994" t="s">
        <v>3878</v>
      </c>
      <c r="C1994" t="s">
        <v>1974</v>
      </c>
      <c r="D1994" t="s">
        <v>3816</v>
      </c>
      <c r="E1994" t="s">
        <v>1643</v>
      </c>
    </row>
    <row r="1995" spans="1:5" hidden="1">
      <c r="A1995" s="83" t="s">
        <v>3094</v>
      </c>
      <c r="B1995" t="s">
        <v>3878</v>
      </c>
      <c r="C1995" t="s">
        <v>1974</v>
      </c>
      <c r="D1995" t="s">
        <v>2156</v>
      </c>
      <c r="E1995" t="s">
        <v>2816</v>
      </c>
    </row>
    <row r="1996" spans="1:5" hidden="1">
      <c r="A1996" s="83" t="s">
        <v>3094</v>
      </c>
      <c r="B1996" t="s">
        <v>3878</v>
      </c>
      <c r="C1996" t="s">
        <v>1974</v>
      </c>
      <c r="D1996" t="s">
        <v>1973</v>
      </c>
      <c r="E1996" t="s">
        <v>1643</v>
      </c>
    </row>
    <row r="1997" spans="1:5" hidden="1">
      <c r="A1997" s="83" t="s">
        <v>3094</v>
      </c>
      <c r="B1997" t="s">
        <v>3878</v>
      </c>
      <c r="C1997" t="s">
        <v>1974</v>
      </c>
      <c r="D1997" t="s">
        <v>1973</v>
      </c>
      <c r="E1997" t="s">
        <v>2817</v>
      </c>
    </row>
    <row r="1998" spans="1:5" hidden="1">
      <c r="A1998" s="83" t="s">
        <v>3094</v>
      </c>
      <c r="B1998" t="s">
        <v>3878</v>
      </c>
      <c r="C1998" t="s">
        <v>1974</v>
      </c>
      <c r="D1998" t="s">
        <v>1973</v>
      </c>
      <c r="E1998" t="s">
        <v>2860</v>
      </c>
    </row>
    <row r="1999" spans="1:5" hidden="1">
      <c r="A1999" s="83" t="s">
        <v>3094</v>
      </c>
      <c r="B1999" t="s">
        <v>3878</v>
      </c>
      <c r="C1999" t="s">
        <v>1974</v>
      </c>
      <c r="D1999" t="s">
        <v>1973</v>
      </c>
      <c r="E1999" t="s">
        <v>2880</v>
      </c>
    </row>
    <row r="2000" spans="1:5" hidden="1">
      <c r="A2000" s="83" t="s">
        <v>3094</v>
      </c>
      <c r="B2000" t="s">
        <v>3878</v>
      </c>
      <c r="C2000" t="s">
        <v>1974</v>
      </c>
      <c r="D2000" t="s">
        <v>3817</v>
      </c>
      <c r="E2000" t="s">
        <v>1643</v>
      </c>
    </row>
    <row r="2001" spans="1:5" hidden="1">
      <c r="A2001" s="83" t="s">
        <v>3094</v>
      </c>
      <c r="B2001" t="s">
        <v>3878</v>
      </c>
      <c r="C2001" t="s">
        <v>1974</v>
      </c>
      <c r="D2001" t="s">
        <v>3817</v>
      </c>
      <c r="E2001" t="s">
        <v>2818</v>
      </c>
    </row>
    <row r="2002" spans="1:5" hidden="1">
      <c r="A2002" s="83" t="s">
        <v>3094</v>
      </c>
      <c r="B2002" t="s">
        <v>3878</v>
      </c>
      <c r="C2002" t="s">
        <v>1974</v>
      </c>
      <c r="D2002" t="s">
        <v>3818</v>
      </c>
      <c r="E2002" t="s">
        <v>1643</v>
      </c>
    </row>
    <row r="2003" spans="1:5" hidden="1">
      <c r="A2003" s="83" t="s">
        <v>3094</v>
      </c>
      <c r="B2003" t="s">
        <v>3878</v>
      </c>
      <c r="C2003" t="s">
        <v>1974</v>
      </c>
      <c r="D2003" t="s">
        <v>3818</v>
      </c>
      <c r="E2003" t="s">
        <v>2819</v>
      </c>
    </row>
    <row r="2004" spans="1:5" hidden="1">
      <c r="A2004" s="83" t="s">
        <v>3094</v>
      </c>
      <c r="B2004" t="s">
        <v>3878</v>
      </c>
      <c r="C2004" t="s">
        <v>1974</v>
      </c>
      <c r="D2004" t="s">
        <v>2161</v>
      </c>
      <c r="E2004" t="s">
        <v>2820</v>
      </c>
    </row>
    <row r="2005" spans="1:5" hidden="1">
      <c r="A2005" s="83" t="s">
        <v>3094</v>
      </c>
      <c r="B2005" t="s">
        <v>3878</v>
      </c>
      <c r="C2005" t="s">
        <v>1974</v>
      </c>
      <c r="D2005" t="s">
        <v>2161</v>
      </c>
      <c r="E2005" t="s">
        <v>1643</v>
      </c>
    </row>
    <row r="2006" spans="1:5" hidden="1">
      <c r="A2006" s="83" t="s">
        <v>3094</v>
      </c>
      <c r="B2006" t="s">
        <v>3878</v>
      </c>
      <c r="C2006" t="s">
        <v>1974</v>
      </c>
      <c r="D2006" t="s">
        <v>3819</v>
      </c>
      <c r="E2006" t="s">
        <v>1643</v>
      </c>
    </row>
    <row r="2007" spans="1:5" hidden="1">
      <c r="A2007" s="83" t="s">
        <v>3094</v>
      </c>
      <c r="B2007" t="s">
        <v>3878</v>
      </c>
      <c r="C2007" t="s">
        <v>1974</v>
      </c>
      <c r="D2007" t="s">
        <v>3819</v>
      </c>
      <c r="E2007" t="s">
        <v>3819</v>
      </c>
    </row>
    <row r="2008" spans="1:5" hidden="1">
      <c r="A2008" s="83" t="s">
        <v>3094</v>
      </c>
      <c r="B2008" t="s">
        <v>3878</v>
      </c>
      <c r="C2008" t="s">
        <v>1974</v>
      </c>
      <c r="D2008" t="s">
        <v>3820</v>
      </c>
      <c r="E2008" t="s">
        <v>1643</v>
      </c>
    </row>
    <row r="2009" spans="1:5" hidden="1">
      <c r="A2009" s="83" t="s">
        <v>3094</v>
      </c>
      <c r="B2009" t="s">
        <v>3878</v>
      </c>
      <c r="C2009" t="s">
        <v>1974</v>
      </c>
      <c r="D2009" t="s">
        <v>3820</v>
      </c>
      <c r="E2009" t="s">
        <v>2822</v>
      </c>
    </row>
    <row r="2010" spans="1:5" hidden="1">
      <c r="A2010" s="83" t="s">
        <v>3094</v>
      </c>
      <c r="B2010" t="s">
        <v>3878</v>
      </c>
      <c r="C2010" t="s">
        <v>1974</v>
      </c>
      <c r="D2010" t="s">
        <v>3820</v>
      </c>
      <c r="E2010" t="s">
        <v>2861</v>
      </c>
    </row>
    <row r="2011" spans="1:5" hidden="1">
      <c r="A2011" s="83" t="s">
        <v>3094</v>
      </c>
      <c r="B2011" t="s">
        <v>3878</v>
      </c>
      <c r="C2011" t="s">
        <v>1974</v>
      </c>
      <c r="D2011" t="s">
        <v>3820</v>
      </c>
      <c r="E2011" t="s">
        <v>2818</v>
      </c>
    </row>
    <row r="2012" spans="1:5" hidden="1">
      <c r="A2012" s="83" t="s">
        <v>3094</v>
      </c>
      <c r="B2012" t="s">
        <v>3878</v>
      </c>
      <c r="C2012" t="s">
        <v>1974</v>
      </c>
      <c r="D2012" t="s">
        <v>3821</v>
      </c>
      <c r="E2012" t="s">
        <v>1643</v>
      </c>
    </row>
    <row r="2013" spans="1:5" hidden="1">
      <c r="A2013" s="83" t="s">
        <v>3094</v>
      </c>
      <c r="B2013" t="s">
        <v>3878</v>
      </c>
      <c r="C2013" t="s">
        <v>1974</v>
      </c>
      <c r="D2013" t="s">
        <v>3821</v>
      </c>
      <c r="E2013" t="s">
        <v>2823</v>
      </c>
    </row>
    <row r="2014" spans="1:5" hidden="1">
      <c r="A2014" s="83" t="s">
        <v>3094</v>
      </c>
      <c r="B2014" t="s">
        <v>3878</v>
      </c>
      <c r="C2014" t="s">
        <v>1974</v>
      </c>
      <c r="D2014" t="s">
        <v>3822</v>
      </c>
      <c r="E2014" t="s">
        <v>1643</v>
      </c>
    </row>
    <row r="2015" spans="1:5" hidden="1">
      <c r="A2015" s="83" t="s">
        <v>3094</v>
      </c>
      <c r="B2015" t="s">
        <v>3878</v>
      </c>
      <c r="C2015" t="s">
        <v>1974</v>
      </c>
      <c r="D2015" t="s">
        <v>3822</v>
      </c>
      <c r="E2015" t="s">
        <v>2824</v>
      </c>
    </row>
    <row r="2016" spans="1:5" hidden="1">
      <c r="A2016" s="83" t="s">
        <v>3094</v>
      </c>
      <c r="B2016" t="s">
        <v>3878</v>
      </c>
      <c r="C2016" t="s">
        <v>1974</v>
      </c>
      <c r="D2016" t="s">
        <v>3823</v>
      </c>
      <c r="E2016" t="s">
        <v>2825</v>
      </c>
    </row>
    <row r="2017" spans="1:5" hidden="1">
      <c r="A2017" s="83" t="s">
        <v>3094</v>
      </c>
      <c r="B2017" t="s">
        <v>3878</v>
      </c>
      <c r="C2017" t="s">
        <v>1974</v>
      </c>
      <c r="D2017" t="s">
        <v>2166</v>
      </c>
      <c r="E2017" t="s">
        <v>1643</v>
      </c>
    </row>
    <row r="2018" spans="1:5" hidden="1">
      <c r="A2018" s="83" t="s">
        <v>3094</v>
      </c>
      <c r="B2018" t="s">
        <v>3878</v>
      </c>
      <c r="C2018" t="s">
        <v>1974</v>
      </c>
      <c r="D2018" t="s">
        <v>2166</v>
      </c>
      <c r="E2018" t="s">
        <v>2826</v>
      </c>
    </row>
    <row r="2019" spans="1:5" hidden="1">
      <c r="A2019" s="83" t="s">
        <v>3094</v>
      </c>
      <c r="B2019" t="s">
        <v>3878</v>
      </c>
      <c r="C2019" t="s">
        <v>3827</v>
      </c>
      <c r="D2019" t="s">
        <v>3828</v>
      </c>
      <c r="E2019" t="s">
        <v>2836</v>
      </c>
    </row>
    <row r="2020" spans="1:5" hidden="1">
      <c r="A2020" s="83" t="s">
        <v>3094</v>
      </c>
      <c r="B2020" t="s">
        <v>3878</v>
      </c>
      <c r="C2020" t="s">
        <v>3827</v>
      </c>
      <c r="D2020" t="s">
        <v>3828</v>
      </c>
      <c r="E2020" t="s">
        <v>2869</v>
      </c>
    </row>
    <row r="2021" spans="1:5" hidden="1">
      <c r="A2021" s="83" t="s">
        <v>3094</v>
      </c>
      <c r="B2021" t="s">
        <v>3878</v>
      </c>
      <c r="C2021" t="s">
        <v>3827</v>
      </c>
      <c r="D2021" t="s">
        <v>3828</v>
      </c>
      <c r="E2021" t="s">
        <v>2887</v>
      </c>
    </row>
    <row r="2022" spans="1:5" hidden="1">
      <c r="A2022" s="83" t="s">
        <v>3094</v>
      </c>
      <c r="B2022" t="s">
        <v>3878</v>
      </c>
      <c r="C2022" t="s">
        <v>3827</v>
      </c>
      <c r="D2022" t="s">
        <v>3828</v>
      </c>
      <c r="E2022" t="s">
        <v>2898</v>
      </c>
    </row>
    <row r="2023" spans="1:5" hidden="1">
      <c r="A2023" s="83" t="s">
        <v>3094</v>
      </c>
      <c r="B2023" t="s">
        <v>3878</v>
      </c>
      <c r="C2023" t="s">
        <v>3827</v>
      </c>
      <c r="D2023" t="s">
        <v>3828</v>
      </c>
      <c r="E2023" t="s">
        <v>2908</v>
      </c>
    </row>
    <row r="2024" spans="1:5" hidden="1">
      <c r="A2024" s="83" t="s">
        <v>3094</v>
      </c>
      <c r="B2024" t="s">
        <v>3878</v>
      </c>
      <c r="C2024" t="s">
        <v>3827</v>
      </c>
      <c r="D2024" t="s">
        <v>3828</v>
      </c>
      <c r="E2024" t="s">
        <v>2915</v>
      </c>
    </row>
    <row r="2025" spans="1:5" hidden="1">
      <c r="A2025" s="83" t="s">
        <v>3094</v>
      </c>
      <c r="B2025" t="s">
        <v>3878</v>
      </c>
      <c r="C2025" t="s">
        <v>3827</v>
      </c>
      <c r="D2025" t="s">
        <v>3828</v>
      </c>
      <c r="E2025" t="s">
        <v>2920</v>
      </c>
    </row>
    <row r="2026" spans="1:5" hidden="1">
      <c r="A2026" s="83" t="s">
        <v>3094</v>
      </c>
      <c r="B2026" t="s">
        <v>3878</v>
      </c>
      <c r="C2026" t="s">
        <v>3827</v>
      </c>
      <c r="D2026" t="s">
        <v>3828</v>
      </c>
      <c r="E2026" t="s">
        <v>1643</v>
      </c>
    </row>
    <row r="2027" spans="1:5" hidden="1">
      <c r="A2027" s="83" t="s">
        <v>3094</v>
      </c>
      <c r="B2027" t="s">
        <v>3878</v>
      </c>
      <c r="C2027" t="s">
        <v>3827</v>
      </c>
      <c r="D2027" t="s">
        <v>3828</v>
      </c>
      <c r="E2027" t="s">
        <v>2926</v>
      </c>
    </row>
    <row r="2028" spans="1:5" hidden="1">
      <c r="A2028" s="83" t="s">
        <v>3094</v>
      </c>
      <c r="B2028" t="s">
        <v>3878</v>
      </c>
      <c r="C2028" t="s">
        <v>3827</v>
      </c>
      <c r="D2028" t="s">
        <v>3828</v>
      </c>
      <c r="E2028" t="s">
        <v>2931</v>
      </c>
    </row>
    <row r="2029" spans="1:5" hidden="1">
      <c r="A2029" s="83" t="s">
        <v>3094</v>
      </c>
      <c r="B2029" t="s">
        <v>3878</v>
      </c>
      <c r="C2029" t="s">
        <v>3827</v>
      </c>
      <c r="D2029" t="s">
        <v>3828</v>
      </c>
      <c r="E2029" t="s">
        <v>2936</v>
      </c>
    </row>
    <row r="2030" spans="1:5" hidden="1">
      <c r="A2030" s="83" t="s">
        <v>3094</v>
      </c>
      <c r="B2030" t="s">
        <v>3878</v>
      </c>
      <c r="C2030" t="s">
        <v>3827</v>
      </c>
      <c r="D2030" t="s">
        <v>3828</v>
      </c>
      <c r="E2030" t="s">
        <v>2941</v>
      </c>
    </row>
    <row r="2031" spans="1:5" hidden="1">
      <c r="A2031" s="83" t="s">
        <v>3094</v>
      </c>
      <c r="B2031" t="s">
        <v>3878</v>
      </c>
      <c r="C2031" t="s">
        <v>3827</v>
      </c>
      <c r="D2031" t="s">
        <v>3828</v>
      </c>
      <c r="E2031" t="s">
        <v>2945</v>
      </c>
    </row>
    <row r="2032" spans="1:5" hidden="1">
      <c r="A2032" s="83" t="s">
        <v>3094</v>
      </c>
      <c r="B2032" t="s">
        <v>3878</v>
      </c>
      <c r="C2032" t="s">
        <v>3827</v>
      </c>
      <c r="D2032" t="s">
        <v>3828</v>
      </c>
      <c r="E2032" t="s">
        <v>2948</v>
      </c>
    </row>
    <row r="2033" spans="1:5" hidden="1">
      <c r="A2033" s="83" t="s">
        <v>3094</v>
      </c>
      <c r="B2033" t="s">
        <v>3878</v>
      </c>
      <c r="C2033" t="s">
        <v>3827</v>
      </c>
      <c r="D2033" t="s">
        <v>3828</v>
      </c>
      <c r="E2033" t="s">
        <v>2950</v>
      </c>
    </row>
    <row r="2034" spans="1:5" hidden="1">
      <c r="A2034" s="83" t="s">
        <v>3879</v>
      </c>
      <c r="B2034" t="s">
        <v>3880</v>
      </c>
      <c r="C2034" t="s">
        <v>1973</v>
      </c>
      <c r="D2034" t="s">
        <v>2066</v>
      </c>
      <c r="E2034" t="s">
        <v>2918</v>
      </c>
    </row>
    <row r="2035" spans="1:5" hidden="1">
      <c r="A2035" s="83" t="s">
        <v>3879</v>
      </c>
      <c r="B2035" t="s">
        <v>3880</v>
      </c>
      <c r="C2035" t="s">
        <v>1973</v>
      </c>
      <c r="D2035" t="s">
        <v>2066</v>
      </c>
      <c r="E2035" t="s">
        <v>1643</v>
      </c>
    </row>
    <row r="2036" spans="1:5" hidden="1">
      <c r="A2036" s="83" t="s">
        <v>3879</v>
      </c>
      <c r="B2036" t="s">
        <v>3880</v>
      </c>
      <c r="C2036" t="s">
        <v>1973</v>
      </c>
      <c r="D2036" t="s">
        <v>3809</v>
      </c>
      <c r="E2036" t="s">
        <v>1643</v>
      </c>
    </row>
    <row r="2037" spans="1:5" hidden="1">
      <c r="A2037" s="83" t="s">
        <v>3879</v>
      </c>
      <c r="B2037" t="s">
        <v>3880</v>
      </c>
      <c r="C2037" t="s">
        <v>1973</v>
      </c>
      <c r="D2037" t="s">
        <v>3810</v>
      </c>
      <c r="E2037" t="s">
        <v>1643</v>
      </c>
    </row>
    <row r="2038" spans="1:5" hidden="1">
      <c r="A2038" s="83" t="s">
        <v>3879</v>
      </c>
      <c r="B2038" t="s">
        <v>3880</v>
      </c>
      <c r="C2038" t="s">
        <v>1974</v>
      </c>
      <c r="D2038" t="s">
        <v>2146</v>
      </c>
      <c r="E2038" t="s">
        <v>2808</v>
      </c>
    </row>
    <row r="2039" spans="1:5" hidden="1">
      <c r="A2039" s="83" t="s">
        <v>3879</v>
      </c>
      <c r="B2039" t="s">
        <v>3880</v>
      </c>
      <c r="C2039" t="s">
        <v>1974</v>
      </c>
      <c r="D2039" t="s">
        <v>2146</v>
      </c>
      <c r="E2039" t="s">
        <v>2854</v>
      </c>
    </row>
    <row r="2040" spans="1:5" hidden="1">
      <c r="A2040" s="83" t="s">
        <v>3879</v>
      </c>
      <c r="B2040" t="s">
        <v>3880</v>
      </c>
      <c r="C2040" t="s">
        <v>1974</v>
      </c>
      <c r="D2040" t="s">
        <v>2146</v>
      </c>
      <c r="E2040" t="s">
        <v>2876</v>
      </c>
    </row>
    <row r="2041" spans="1:5" hidden="1">
      <c r="A2041" s="83" t="s">
        <v>3879</v>
      </c>
      <c r="B2041" t="s">
        <v>3880</v>
      </c>
      <c r="C2041" t="s">
        <v>1974</v>
      </c>
      <c r="D2041" t="s">
        <v>2146</v>
      </c>
      <c r="E2041" t="s">
        <v>2893</v>
      </c>
    </row>
    <row r="2042" spans="1:5" hidden="1">
      <c r="A2042" s="83" t="s">
        <v>3879</v>
      </c>
      <c r="B2042" t="s">
        <v>3880</v>
      </c>
      <c r="C2042" t="s">
        <v>1974</v>
      </c>
      <c r="D2042" t="s">
        <v>2146</v>
      </c>
      <c r="E2042" t="s">
        <v>2903</v>
      </c>
    </row>
    <row r="2043" spans="1:5" hidden="1">
      <c r="A2043" s="83" t="s">
        <v>3879</v>
      </c>
      <c r="B2043" t="s">
        <v>3880</v>
      </c>
      <c r="C2043" t="s">
        <v>1974</v>
      </c>
      <c r="D2043" t="s">
        <v>2146</v>
      </c>
      <c r="E2043" t="s">
        <v>2913</v>
      </c>
    </row>
    <row r="2044" spans="1:5" hidden="1">
      <c r="A2044" s="83" t="s">
        <v>3879</v>
      </c>
      <c r="B2044" t="s">
        <v>3880</v>
      </c>
      <c r="C2044" t="s">
        <v>1974</v>
      </c>
      <c r="D2044" t="s">
        <v>3811</v>
      </c>
      <c r="E2044" t="s">
        <v>2809</v>
      </c>
    </row>
    <row r="2045" spans="1:5" hidden="1">
      <c r="A2045" s="83" t="s">
        <v>3879</v>
      </c>
      <c r="B2045" t="s">
        <v>3880</v>
      </c>
      <c r="C2045" t="s">
        <v>1974</v>
      </c>
      <c r="D2045" t="s">
        <v>3811</v>
      </c>
      <c r="E2045" t="s">
        <v>2855</v>
      </c>
    </row>
    <row r="2046" spans="1:5" hidden="1">
      <c r="A2046" s="83" t="s">
        <v>3879</v>
      </c>
      <c r="B2046" t="s">
        <v>3880</v>
      </c>
      <c r="C2046" t="s">
        <v>1974</v>
      </c>
      <c r="D2046" t="s">
        <v>3811</v>
      </c>
      <c r="E2046" t="s">
        <v>1643</v>
      </c>
    </row>
    <row r="2047" spans="1:5" hidden="1">
      <c r="A2047" s="83" t="s">
        <v>3879</v>
      </c>
      <c r="B2047" t="s">
        <v>3880</v>
      </c>
      <c r="C2047" t="s">
        <v>1974</v>
      </c>
      <c r="D2047" t="s">
        <v>3812</v>
      </c>
      <c r="E2047" t="s">
        <v>2810</v>
      </c>
    </row>
    <row r="2048" spans="1:5" hidden="1">
      <c r="A2048" s="83" t="s">
        <v>3879</v>
      </c>
      <c r="B2048" t="s">
        <v>3880</v>
      </c>
      <c r="C2048" t="s">
        <v>1974</v>
      </c>
      <c r="D2048" t="s">
        <v>3812</v>
      </c>
      <c r="E2048" t="s">
        <v>1643</v>
      </c>
    </row>
    <row r="2049" spans="1:5" hidden="1">
      <c r="A2049" s="83" t="s">
        <v>3879</v>
      </c>
      <c r="B2049" t="s">
        <v>3880</v>
      </c>
      <c r="C2049" t="s">
        <v>1974</v>
      </c>
      <c r="D2049" t="s">
        <v>3812</v>
      </c>
      <c r="E2049" t="s">
        <v>2856</v>
      </c>
    </row>
    <row r="2050" spans="1:5" hidden="1">
      <c r="A2050" s="83" t="s">
        <v>3879</v>
      </c>
      <c r="B2050" t="s">
        <v>3880</v>
      </c>
      <c r="C2050" t="s">
        <v>1974</v>
      </c>
      <c r="D2050" t="s">
        <v>3813</v>
      </c>
      <c r="E2050" t="s">
        <v>2811</v>
      </c>
    </row>
    <row r="2051" spans="1:5" hidden="1">
      <c r="A2051" s="83" t="s">
        <v>3879</v>
      </c>
      <c r="B2051" t="s">
        <v>3880</v>
      </c>
      <c r="C2051" t="s">
        <v>1974</v>
      </c>
      <c r="D2051" t="s">
        <v>3813</v>
      </c>
      <c r="E2051" t="s">
        <v>2857</v>
      </c>
    </row>
    <row r="2052" spans="1:5" hidden="1">
      <c r="A2052" s="83" t="s">
        <v>3879</v>
      </c>
      <c r="B2052" t="s">
        <v>3880</v>
      </c>
      <c r="C2052" t="s">
        <v>1974</v>
      </c>
      <c r="D2052" t="s">
        <v>3813</v>
      </c>
      <c r="E2052" t="s">
        <v>1643</v>
      </c>
    </row>
    <row r="2053" spans="1:5" hidden="1">
      <c r="A2053" s="83" t="s">
        <v>3879</v>
      </c>
      <c r="B2053" t="s">
        <v>3880</v>
      </c>
      <c r="C2053" t="s">
        <v>1974</v>
      </c>
      <c r="D2053" t="s">
        <v>3813</v>
      </c>
      <c r="E2053" t="s">
        <v>2877</v>
      </c>
    </row>
    <row r="2054" spans="1:5" hidden="1">
      <c r="A2054" s="83" t="s">
        <v>3879</v>
      </c>
      <c r="B2054" t="s">
        <v>3880</v>
      </c>
      <c r="C2054" t="s">
        <v>1974</v>
      </c>
      <c r="D2054" t="s">
        <v>3814</v>
      </c>
      <c r="E2054" t="s">
        <v>2813</v>
      </c>
    </row>
    <row r="2055" spans="1:5" hidden="1">
      <c r="A2055" s="83" t="s">
        <v>3879</v>
      </c>
      <c r="B2055" t="s">
        <v>3880</v>
      </c>
      <c r="C2055" t="s">
        <v>1974</v>
      </c>
      <c r="D2055" t="s">
        <v>3814</v>
      </c>
      <c r="E2055" t="s">
        <v>2858</v>
      </c>
    </row>
    <row r="2056" spans="1:5" hidden="1">
      <c r="A2056" s="83" t="s">
        <v>3879</v>
      </c>
      <c r="B2056" t="s">
        <v>3880</v>
      </c>
      <c r="C2056" t="s">
        <v>1974</v>
      </c>
      <c r="D2056" t="s">
        <v>3814</v>
      </c>
      <c r="E2056" t="s">
        <v>2878</v>
      </c>
    </row>
    <row r="2057" spans="1:5" hidden="1">
      <c r="A2057" s="83" t="s">
        <v>3879</v>
      </c>
      <c r="B2057" t="s">
        <v>3880</v>
      </c>
      <c r="C2057" t="s">
        <v>1974</v>
      </c>
      <c r="D2057" t="s">
        <v>3814</v>
      </c>
      <c r="E2057" t="s">
        <v>1643</v>
      </c>
    </row>
    <row r="2058" spans="1:5" hidden="1">
      <c r="A2058" s="83" t="s">
        <v>3879</v>
      </c>
      <c r="B2058" t="s">
        <v>3880</v>
      </c>
      <c r="C2058" t="s">
        <v>1974</v>
      </c>
      <c r="D2058" t="s">
        <v>3814</v>
      </c>
      <c r="E2058" t="s">
        <v>2894</v>
      </c>
    </row>
    <row r="2059" spans="1:5" hidden="1">
      <c r="A2059" s="83" t="s">
        <v>3879</v>
      </c>
      <c r="B2059" t="s">
        <v>3880</v>
      </c>
      <c r="C2059" t="s">
        <v>1974</v>
      </c>
      <c r="D2059" t="s">
        <v>3814</v>
      </c>
      <c r="E2059" t="s">
        <v>2904</v>
      </c>
    </row>
    <row r="2060" spans="1:5" hidden="1">
      <c r="A2060" s="83" t="s">
        <v>3879</v>
      </c>
      <c r="B2060" t="s">
        <v>3880</v>
      </c>
      <c r="C2060" t="s">
        <v>1974</v>
      </c>
      <c r="D2060" t="s">
        <v>3815</v>
      </c>
      <c r="E2060" t="s">
        <v>2814</v>
      </c>
    </row>
    <row r="2061" spans="1:5" hidden="1">
      <c r="A2061" s="83" t="s">
        <v>3879</v>
      </c>
      <c r="B2061" t="s">
        <v>3880</v>
      </c>
      <c r="C2061" t="s">
        <v>1974</v>
      </c>
      <c r="D2061" t="s">
        <v>3815</v>
      </c>
      <c r="E2061" t="s">
        <v>2859</v>
      </c>
    </row>
    <row r="2062" spans="1:5" hidden="1">
      <c r="A2062" s="83" t="s">
        <v>3879</v>
      </c>
      <c r="B2062" t="s">
        <v>3880</v>
      </c>
      <c r="C2062" t="s">
        <v>1974</v>
      </c>
      <c r="D2062" t="s">
        <v>3815</v>
      </c>
      <c r="E2062" t="s">
        <v>1643</v>
      </c>
    </row>
    <row r="2063" spans="1:5" hidden="1">
      <c r="A2063" s="83" t="s">
        <v>3879</v>
      </c>
      <c r="B2063" t="s">
        <v>3880</v>
      </c>
      <c r="C2063" t="s">
        <v>1974</v>
      </c>
      <c r="D2063" t="s">
        <v>3815</v>
      </c>
      <c r="E2063" t="s">
        <v>2879</v>
      </c>
    </row>
    <row r="2064" spans="1:5" hidden="1">
      <c r="A2064" s="83" t="s">
        <v>3879</v>
      </c>
      <c r="B2064" t="s">
        <v>3880</v>
      </c>
      <c r="C2064" t="s">
        <v>1974</v>
      </c>
      <c r="D2064" t="s">
        <v>3816</v>
      </c>
      <c r="E2064" t="s">
        <v>2815</v>
      </c>
    </row>
    <row r="2065" spans="1:5" hidden="1">
      <c r="A2065" s="83" t="s">
        <v>3879</v>
      </c>
      <c r="B2065" t="s">
        <v>3880</v>
      </c>
      <c r="C2065" t="s">
        <v>1974</v>
      </c>
      <c r="D2065" t="s">
        <v>3816</v>
      </c>
      <c r="E2065" t="s">
        <v>1643</v>
      </c>
    </row>
    <row r="2066" spans="1:5" hidden="1">
      <c r="A2066" s="83" t="s">
        <v>3879</v>
      </c>
      <c r="B2066" t="s">
        <v>3880</v>
      </c>
      <c r="C2066" t="s">
        <v>1974</v>
      </c>
      <c r="D2066" t="s">
        <v>2156</v>
      </c>
      <c r="E2066" t="s">
        <v>2816</v>
      </c>
    </row>
    <row r="2067" spans="1:5" hidden="1">
      <c r="A2067" s="83" t="s">
        <v>3879</v>
      </c>
      <c r="B2067" t="s">
        <v>3880</v>
      </c>
      <c r="C2067" t="s">
        <v>1974</v>
      </c>
      <c r="D2067" t="s">
        <v>1973</v>
      </c>
      <c r="E2067" t="s">
        <v>1643</v>
      </c>
    </row>
    <row r="2068" spans="1:5" hidden="1">
      <c r="A2068" s="83" t="s">
        <v>3879</v>
      </c>
      <c r="B2068" t="s">
        <v>3880</v>
      </c>
      <c r="C2068" t="s">
        <v>1974</v>
      </c>
      <c r="D2068" t="s">
        <v>1973</v>
      </c>
      <c r="E2068" t="s">
        <v>2817</v>
      </c>
    </row>
    <row r="2069" spans="1:5" hidden="1">
      <c r="A2069" s="83" t="s">
        <v>3879</v>
      </c>
      <c r="B2069" t="s">
        <v>3880</v>
      </c>
      <c r="C2069" t="s">
        <v>1974</v>
      </c>
      <c r="D2069" t="s">
        <v>1973</v>
      </c>
      <c r="E2069" t="s">
        <v>2860</v>
      </c>
    </row>
    <row r="2070" spans="1:5" hidden="1">
      <c r="A2070" s="83" t="s">
        <v>3879</v>
      </c>
      <c r="B2070" t="s">
        <v>3880</v>
      </c>
      <c r="C2070" t="s">
        <v>1974</v>
      </c>
      <c r="D2070" t="s">
        <v>1973</v>
      </c>
      <c r="E2070" t="s">
        <v>2880</v>
      </c>
    </row>
    <row r="2071" spans="1:5" hidden="1">
      <c r="A2071" s="83" t="s">
        <v>3879</v>
      </c>
      <c r="B2071" t="s">
        <v>3880</v>
      </c>
      <c r="C2071" t="s">
        <v>1974</v>
      </c>
      <c r="D2071" t="s">
        <v>3817</v>
      </c>
      <c r="E2071" t="s">
        <v>1643</v>
      </c>
    </row>
    <row r="2072" spans="1:5" hidden="1">
      <c r="A2072" s="83" t="s">
        <v>3879</v>
      </c>
      <c r="B2072" t="s">
        <v>3880</v>
      </c>
      <c r="C2072" t="s">
        <v>1974</v>
      </c>
      <c r="D2072" t="s">
        <v>3817</v>
      </c>
      <c r="E2072" t="s">
        <v>2818</v>
      </c>
    </row>
    <row r="2073" spans="1:5" hidden="1">
      <c r="A2073" s="83" t="s">
        <v>3879</v>
      </c>
      <c r="B2073" t="s">
        <v>3880</v>
      </c>
      <c r="C2073" t="s">
        <v>1974</v>
      </c>
      <c r="D2073" t="s">
        <v>3818</v>
      </c>
      <c r="E2073" t="s">
        <v>1643</v>
      </c>
    </row>
    <row r="2074" spans="1:5" hidden="1">
      <c r="A2074" s="83" t="s">
        <v>3879</v>
      </c>
      <c r="B2074" t="s">
        <v>3880</v>
      </c>
      <c r="C2074" t="s">
        <v>1974</v>
      </c>
      <c r="D2074" t="s">
        <v>3818</v>
      </c>
      <c r="E2074" t="s">
        <v>2819</v>
      </c>
    </row>
    <row r="2075" spans="1:5" hidden="1">
      <c r="A2075" s="83" t="s">
        <v>3879</v>
      </c>
      <c r="B2075" t="s">
        <v>3880</v>
      </c>
      <c r="C2075" t="s">
        <v>1974</v>
      </c>
      <c r="D2075" t="s">
        <v>2161</v>
      </c>
      <c r="E2075" t="s">
        <v>2820</v>
      </c>
    </row>
    <row r="2076" spans="1:5" hidden="1">
      <c r="A2076" s="83" t="s">
        <v>3879</v>
      </c>
      <c r="B2076" t="s">
        <v>3880</v>
      </c>
      <c r="C2076" t="s">
        <v>1974</v>
      </c>
      <c r="D2076" t="s">
        <v>2161</v>
      </c>
      <c r="E2076" t="s">
        <v>1643</v>
      </c>
    </row>
    <row r="2077" spans="1:5" hidden="1">
      <c r="A2077" s="83" t="s">
        <v>3879</v>
      </c>
      <c r="B2077" t="s">
        <v>3880</v>
      </c>
      <c r="C2077" t="s">
        <v>1974</v>
      </c>
      <c r="D2077" t="s">
        <v>3819</v>
      </c>
      <c r="E2077" t="s">
        <v>1643</v>
      </c>
    </row>
    <row r="2078" spans="1:5" hidden="1">
      <c r="A2078" s="83" t="s">
        <v>3879</v>
      </c>
      <c r="B2078" t="s">
        <v>3880</v>
      </c>
      <c r="C2078" t="s">
        <v>1974</v>
      </c>
      <c r="D2078" t="s">
        <v>3819</v>
      </c>
      <c r="E2078" t="s">
        <v>3819</v>
      </c>
    </row>
    <row r="2079" spans="1:5" hidden="1">
      <c r="A2079" s="83" t="s">
        <v>3879</v>
      </c>
      <c r="B2079" t="s">
        <v>3880</v>
      </c>
      <c r="C2079" t="s">
        <v>1974</v>
      </c>
      <c r="D2079" t="s">
        <v>3820</v>
      </c>
      <c r="E2079" t="s">
        <v>1643</v>
      </c>
    </row>
    <row r="2080" spans="1:5" hidden="1">
      <c r="A2080" s="83" t="s">
        <v>3879</v>
      </c>
      <c r="B2080" t="s">
        <v>3880</v>
      </c>
      <c r="C2080" t="s">
        <v>1974</v>
      </c>
      <c r="D2080" t="s">
        <v>3820</v>
      </c>
      <c r="E2080" t="s">
        <v>2822</v>
      </c>
    </row>
    <row r="2081" spans="1:5" hidden="1">
      <c r="A2081" s="83" t="s">
        <v>3879</v>
      </c>
      <c r="B2081" t="s">
        <v>3880</v>
      </c>
      <c r="C2081" t="s">
        <v>1974</v>
      </c>
      <c r="D2081" t="s">
        <v>3820</v>
      </c>
      <c r="E2081" t="s">
        <v>2861</v>
      </c>
    </row>
    <row r="2082" spans="1:5" hidden="1">
      <c r="A2082" s="83" t="s">
        <v>3879</v>
      </c>
      <c r="B2082" t="s">
        <v>3880</v>
      </c>
      <c r="C2082" t="s">
        <v>1974</v>
      </c>
      <c r="D2082" t="s">
        <v>3820</v>
      </c>
      <c r="E2082" t="s">
        <v>2818</v>
      </c>
    </row>
    <row r="2083" spans="1:5" hidden="1">
      <c r="A2083" s="83" t="s">
        <v>3879</v>
      </c>
      <c r="B2083" t="s">
        <v>3880</v>
      </c>
      <c r="C2083" t="s">
        <v>1974</v>
      </c>
      <c r="D2083" t="s">
        <v>3821</v>
      </c>
      <c r="E2083" t="s">
        <v>1643</v>
      </c>
    </row>
    <row r="2084" spans="1:5" hidden="1">
      <c r="A2084" s="83" t="s">
        <v>3879</v>
      </c>
      <c r="B2084" t="s">
        <v>3880</v>
      </c>
      <c r="C2084" t="s">
        <v>1974</v>
      </c>
      <c r="D2084" t="s">
        <v>3821</v>
      </c>
      <c r="E2084" t="s">
        <v>2823</v>
      </c>
    </row>
    <row r="2085" spans="1:5" hidden="1">
      <c r="A2085" s="83" t="s">
        <v>3879</v>
      </c>
      <c r="B2085" t="s">
        <v>3880</v>
      </c>
      <c r="C2085" t="s">
        <v>1974</v>
      </c>
      <c r="D2085" t="s">
        <v>3822</v>
      </c>
      <c r="E2085" t="s">
        <v>1643</v>
      </c>
    </row>
    <row r="2086" spans="1:5" hidden="1">
      <c r="A2086" s="83" t="s">
        <v>3879</v>
      </c>
      <c r="B2086" t="s">
        <v>3880</v>
      </c>
      <c r="C2086" t="s">
        <v>1974</v>
      </c>
      <c r="D2086" t="s">
        <v>3822</v>
      </c>
      <c r="E2086" t="s">
        <v>2824</v>
      </c>
    </row>
    <row r="2087" spans="1:5" hidden="1">
      <c r="A2087" s="83" t="s">
        <v>3879</v>
      </c>
      <c r="B2087" t="s">
        <v>3880</v>
      </c>
      <c r="C2087" t="s">
        <v>1974</v>
      </c>
      <c r="D2087" t="s">
        <v>3823</v>
      </c>
      <c r="E2087" t="s">
        <v>2825</v>
      </c>
    </row>
    <row r="2088" spans="1:5" hidden="1">
      <c r="A2088" s="83" t="s">
        <v>3879</v>
      </c>
      <c r="B2088" t="s">
        <v>3880</v>
      </c>
      <c r="C2088" t="s">
        <v>1974</v>
      </c>
      <c r="D2088" t="s">
        <v>2166</v>
      </c>
      <c r="E2088" t="s">
        <v>1643</v>
      </c>
    </row>
    <row r="2089" spans="1:5" hidden="1">
      <c r="A2089" s="83" t="s">
        <v>3879</v>
      </c>
      <c r="B2089" t="s">
        <v>3880</v>
      </c>
      <c r="C2089" t="s">
        <v>1974</v>
      </c>
      <c r="D2089" t="s">
        <v>2166</v>
      </c>
      <c r="E2089" t="s">
        <v>2826</v>
      </c>
    </row>
    <row r="2090" spans="1:5" hidden="1">
      <c r="A2090" s="83" t="s">
        <v>3879</v>
      </c>
      <c r="B2090" t="s">
        <v>3880</v>
      </c>
      <c r="C2090" t="s">
        <v>3847</v>
      </c>
      <c r="D2090" t="s">
        <v>2407</v>
      </c>
      <c r="E2090" t="s">
        <v>2868</v>
      </c>
    </row>
    <row r="2091" spans="1:5" hidden="1">
      <c r="A2091" s="83" t="s">
        <v>3879</v>
      </c>
      <c r="B2091" t="s">
        <v>3880</v>
      </c>
      <c r="C2091" t="s">
        <v>3847</v>
      </c>
      <c r="D2091" t="s">
        <v>2407</v>
      </c>
      <c r="E2091" t="s">
        <v>1643</v>
      </c>
    </row>
    <row r="2092" spans="1:5" hidden="1">
      <c r="A2092" s="83" t="s">
        <v>3879</v>
      </c>
      <c r="B2092" t="s">
        <v>3880</v>
      </c>
      <c r="C2092" t="s">
        <v>3847</v>
      </c>
      <c r="D2092" t="s">
        <v>2407</v>
      </c>
      <c r="E2092" t="s">
        <v>2407</v>
      </c>
    </row>
    <row r="2093" spans="1:5" hidden="1">
      <c r="A2093" s="83" t="s">
        <v>3879</v>
      </c>
      <c r="B2093" t="s">
        <v>3880</v>
      </c>
      <c r="C2093" t="s">
        <v>3827</v>
      </c>
      <c r="D2093" t="s">
        <v>3828</v>
      </c>
      <c r="E2093" t="s">
        <v>2836</v>
      </c>
    </row>
    <row r="2094" spans="1:5" hidden="1">
      <c r="A2094" s="83" t="s">
        <v>3879</v>
      </c>
      <c r="B2094" t="s">
        <v>3880</v>
      </c>
      <c r="C2094" t="s">
        <v>3827</v>
      </c>
      <c r="D2094" t="s">
        <v>3828</v>
      </c>
      <c r="E2094" t="s">
        <v>2869</v>
      </c>
    </row>
    <row r="2095" spans="1:5" hidden="1">
      <c r="A2095" s="83" t="s">
        <v>3879</v>
      </c>
      <c r="B2095" t="s">
        <v>3880</v>
      </c>
      <c r="C2095" t="s">
        <v>3827</v>
      </c>
      <c r="D2095" t="s">
        <v>3828</v>
      </c>
      <c r="E2095" t="s">
        <v>2887</v>
      </c>
    </row>
    <row r="2096" spans="1:5" hidden="1">
      <c r="A2096" s="83" t="s">
        <v>3879</v>
      </c>
      <c r="B2096" t="s">
        <v>3880</v>
      </c>
      <c r="C2096" t="s">
        <v>3827</v>
      </c>
      <c r="D2096" t="s">
        <v>3828</v>
      </c>
      <c r="E2096" t="s">
        <v>2898</v>
      </c>
    </row>
    <row r="2097" spans="1:5" hidden="1">
      <c r="A2097" s="83" t="s">
        <v>3879</v>
      </c>
      <c r="B2097" t="s">
        <v>3880</v>
      </c>
      <c r="C2097" t="s">
        <v>3827</v>
      </c>
      <c r="D2097" t="s">
        <v>3828</v>
      </c>
      <c r="E2097" t="s">
        <v>2908</v>
      </c>
    </row>
    <row r="2098" spans="1:5" hidden="1">
      <c r="A2098" s="83" t="s">
        <v>3879</v>
      </c>
      <c r="B2098" t="s">
        <v>3880</v>
      </c>
      <c r="C2098" t="s">
        <v>3827</v>
      </c>
      <c r="D2098" t="s">
        <v>3828</v>
      </c>
      <c r="E2098" t="s">
        <v>2915</v>
      </c>
    </row>
    <row r="2099" spans="1:5" hidden="1">
      <c r="A2099" s="83" t="s">
        <v>3879</v>
      </c>
      <c r="B2099" t="s">
        <v>3880</v>
      </c>
      <c r="C2099" t="s">
        <v>3827</v>
      </c>
      <c r="D2099" t="s">
        <v>3828</v>
      </c>
      <c r="E2099" t="s">
        <v>2920</v>
      </c>
    </row>
    <row r="2100" spans="1:5" hidden="1">
      <c r="A2100" s="83" t="s">
        <v>3879</v>
      </c>
      <c r="B2100" t="s">
        <v>3880</v>
      </c>
      <c r="C2100" t="s">
        <v>3827</v>
      </c>
      <c r="D2100" t="s">
        <v>3828</v>
      </c>
      <c r="E2100" t="s">
        <v>1643</v>
      </c>
    </row>
    <row r="2101" spans="1:5" hidden="1">
      <c r="A2101" s="83" t="s">
        <v>3879</v>
      </c>
      <c r="B2101" t="s">
        <v>3880</v>
      </c>
      <c r="C2101" t="s">
        <v>3827</v>
      </c>
      <c r="D2101" t="s">
        <v>3828</v>
      </c>
      <c r="E2101" t="s">
        <v>2926</v>
      </c>
    </row>
    <row r="2102" spans="1:5" hidden="1">
      <c r="A2102" s="83" t="s">
        <v>3879</v>
      </c>
      <c r="B2102" t="s">
        <v>3880</v>
      </c>
      <c r="C2102" t="s">
        <v>3827</v>
      </c>
      <c r="D2102" t="s">
        <v>3828</v>
      </c>
      <c r="E2102" t="s">
        <v>2931</v>
      </c>
    </row>
    <row r="2103" spans="1:5" hidden="1">
      <c r="A2103" s="83" t="s">
        <v>3879</v>
      </c>
      <c r="B2103" t="s">
        <v>3880</v>
      </c>
      <c r="C2103" t="s">
        <v>3827</v>
      </c>
      <c r="D2103" t="s">
        <v>3828</v>
      </c>
      <c r="E2103" t="s">
        <v>2936</v>
      </c>
    </row>
    <row r="2104" spans="1:5" hidden="1">
      <c r="A2104" s="83" t="s">
        <v>3879</v>
      </c>
      <c r="B2104" t="s">
        <v>3880</v>
      </c>
      <c r="C2104" t="s">
        <v>3827</v>
      </c>
      <c r="D2104" t="s">
        <v>3828</v>
      </c>
      <c r="E2104" t="s">
        <v>2941</v>
      </c>
    </row>
    <row r="2105" spans="1:5" hidden="1">
      <c r="A2105" s="83" t="s">
        <v>3879</v>
      </c>
      <c r="B2105" t="s">
        <v>3880</v>
      </c>
      <c r="C2105" t="s">
        <v>3827</v>
      </c>
      <c r="D2105" t="s">
        <v>3828</v>
      </c>
      <c r="E2105" t="s">
        <v>2945</v>
      </c>
    </row>
    <row r="2106" spans="1:5" hidden="1">
      <c r="A2106" s="83" t="s">
        <v>3879</v>
      </c>
      <c r="B2106" t="s">
        <v>3880</v>
      </c>
      <c r="C2106" t="s">
        <v>3827</v>
      </c>
      <c r="D2106" t="s">
        <v>3828</v>
      </c>
      <c r="E2106" t="s">
        <v>2948</v>
      </c>
    </row>
    <row r="2107" spans="1:5" hidden="1">
      <c r="A2107" s="83" t="s">
        <v>3879</v>
      </c>
      <c r="B2107" t="s">
        <v>3880</v>
      </c>
      <c r="C2107" t="s">
        <v>3827</v>
      </c>
      <c r="D2107" t="s">
        <v>3828</v>
      </c>
      <c r="E2107" t="s">
        <v>2950</v>
      </c>
    </row>
    <row r="2108" spans="1:5" hidden="1">
      <c r="A2108" s="83" t="s">
        <v>3879</v>
      </c>
      <c r="B2108" t="s">
        <v>3880</v>
      </c>
      <c r="C2108" t="s">
        <v>3837</v>
      </c>
      <c r="D2108" t="s">
        <v>3881</v>
      </c>
      <c r="E2108" t="s">
        <v>2842</v>
      </c>
    </row>
    <row r="2109" spans="1:5" hidden="1">
      <c r="A2109" s="83" t="s">
        <v>3879</v>
      </c>
      <c r="B2109" t="s">
        <v>3880</v>
      </c>
      <c r="C2109" t="s">
        <v>3837</v>
      </c>
      <c r="D2109" t="s">
        <v>3838</v>
      </c>
      <c r="E2109" t="s">
        <v>2839</v>
      </c>
    </row>
    <row r="2110" spans="1:5" hidden="1">
      <c r="A2110" s="83" t="s">
        <v>3879</v>
      </c>
      <c r="B2110" t="s">
        <v>3880</v>
      </c>
      <c r="C2110" t="s">
        <v>3837</v>
      </c>
      <c r="D2110" t="s">
        <v>3881</v>
      </c>
      <c r="E2110" t="s">
        <v>2873</v>
      </c>
    </row>
    <row r="2111" spans="1:5" hidden="1">
      <c r="A2111" s="83" t="s">
        <v>3879</v>
      </c>
      <c r="B2111" t="s">
        <v>3880</v>
      </c>
      <c r="C2111" t="s">
        <v>3837</v>
      </c>
      <c r="D2111" t="s">
        <v>3881</v>
      </c>
      <c r="E2111" t="s">
        <v>2890</v>
      </c>
    </row>
    <row r="2112" spans="1:5" hidden="1">
      <c r="A2112" s="83" t="s">
        <v>3882</v>
      </c>
      <c r="B2112" t="s">
        <v>3883</v>
      </c>
      <c r="C2112" t="s">
        <v>1973</v>
      </c>
      <c r="D2112" t="s">
        <v>2066</v>
      </c>
      <c r="E2112" t="s">
        <v>1643</v>
      </c>
    </row>
    <row r="2113" spans="1:5" hidden="1">
      <c r="A2113" s="83" t="s">
        <v>3882</v>
      </c>
      <c r="B2113" t="s">
        <v>3883</v>
      </c>
      <c r="C2113" t="s">
        <v>1973</v>
      </c>
      <c r="D2113" t="s">
        <v>3809</v>
      </c>
      <c r="E2113" t="s">
        <v>1643</v>
      </c>
    </row>
    <row r="2114" spans="1:5" hidden="1">
      <c r="A2114" s="83" t="s">
        <v>3882</v>
      </c>
      <c r="B2114" t="s">
        <v>3883</v>
      </c>
      <c r="C2114" t="s">
        <v>1973</v>
      </c>
      <c r="D2114" t="s">
        <v>3810</v>
      </c>
      <c r="E2114" t="s">
        <v>1643</v>
      </c>
    </row>
    <row r="2115" spans="1:5" hidden="1">
      <c r="A2115" s="83" t="s">
        <v>3882</v>
      </c>
      <c r="B2115" t="s">
        <v>3883</v>
      </c>
      <c r="C2115" t="s">
        <v>1974</v>
      </c>
      <c r="D2115" t="s">
        <v>2146</v>
      </c>
      <c r="E2115" t="s">
        <v>2808</v>
      </c>
    </row>
    <row r="2116" spans="1:5" hidden="1">
      <c r="A2116" s="83" t="s">
        <v>3882</v>
      </c>
      <c r="B2116" t="s">
        <v>3883</v>
      </c>
      <c r="C2116" t="s">
        <v>1974</v>
      </c>
      <c r="D2116" t="s">
        <v>2146</v>
      </c>
      <c r="E2116" t="s">
        <v>2854</v>
      </c>
    </row>
    <row r="2117" spans="1:5" hidden="1">
      <c r="A2117" s="83" t="s">
        <v>3882</v>
      </c>
      <c r="B2117" t="s">
        <v>3883</v>
      </c>
      <c r="C2117" t="s">
        <v>1974</v>
      </c>
      <c r="D2117" t="s">
        <v>2146</v>
      </c>
      <c r="E2117" t="s">
        <v>2876</v>
      </c>
    </row>
    <row r="2118" spans="1:5" hidden="1">
      <c r="A2118" s="83" t="s">
        <v>3882</v>
      </c>
      <c r="B2118" t="s">
        <v>3883</v>
      </c>
      <c r="C2118" t="s">
        <v>1974</v>
      </c>
      <c r="D2118" t="s">
        <v>2146</v>
      </c>
      <c r="E2118" t="s">
        <v>2893</v>
      </c>
    </row>
    <row r="2119" spans="1:5" hidden="1">
      <c r="A2119" s="83" t="s">
        <v>3882</v>
      </c>
      <c r="B2119" t="s">
        <v>3883</v>
      </c>
      <c r="C2119" t="s">
        <v>1974</v>
      </c>
      <c r="D2119" t="s">
        <v>2146</v>
      </c>
      <c r="E2119" t="s">
        <v>2903</v>
      </c>
    </row>
    <row r="2120" spans="1:5" hidden="1">
      <c r="A2120" s="83" t="s">
        <v>3882</v>
      </c>
      <c r="B2120" t="s">
        <v>3883</v>
      </c>
      <c r="C2120" t="s">
        <v>1974</v>
      </c>
      <c r="D2120" t="s">
        <v>2146</v>
      </c>
      <c r="E2120" t="s">
        <v>2913</v>
      </c>
    </row>
    <row r="2121" spans="1:5" hidden="1">
      <c r="A2121" s="83" t="s">
        <v>3882</v>
      </c>
      <c r="B2121" t="s">
        <v>3883</v>
      </c>
      <c r="C2121" t="s">
        <v>1974</v>
      </c>
      <c r="D2121" t="s">
        <v>3811</v>
      </c>
      <c r="E2121" t="s">
        <v>2809</v>
      </c>
    </row>
    <row r="2122" spans="1:5" hidden="1">
      <c r="A2122" s="83" t="s">
        <v>3882</v>
      </c>
      <c r="B2122" t="s">
        <v>3883</v>
      </c>
      <c r="C2122" t="s">
        <v>1974</v>
      </c>
      <c r="D2122" t="s">
        <v>3811</v>
      </c>
      <c r="E2122" t="s">
        <v>2855</v>
      </c>
    </row>
    <row r="2123" spans="1:5" hidden="1">
      <c r="A2123" s="83" t="s">
        <v>3882</v>
      </c>
      <c r="B2123" t="s">
        <v>3883</v>
      </c>
      <c r="C2123" t="s">
        <v>1974</v>
      </c>
      <c r="D2123" t="s">
        <v>3811</v>
      </c>
      <c r="E2123" t="s">
        <v>1643</v>
      </c>
    </row>
    <row r="2124" spans="1:5" hidden="1">
      <c r="A2124" s="83" t="s">
        <v>3882</v>
      </c>
      <c r="B2124" t="s">
        <v>3883</v>
      </c>
      <c r="C2124" t="s">
        <v>1974</v>
      </c>
      <c r="D2124" t="s">
        <v>3812</v>
      </c>
      <c r="E2124" t="s">
        <v>2810</v>
      </c>
    </row>
    <row r="2125" spans="1:5" hidden="1">
      <c r="A2125" s="83" t="s">
        <v>3882</v>
      </c>
      <c r="B2125" t="s">
        <v>3883</v>
      </c>
      <c r="C2125" t="s">
        <v>1974</v>
      </c>
      <c r="D2125" t="s">
        <v>3812</v>
      </c>
      <c r="E2125" t="s">
        <v>1643</v>
      </c>
    </row>
    <row r="2126" spans="1:5" hidden="1">
      <c r="A2126" s="83" t="s">
        <v>3882</v>
      </c>
      <c r="B2126" t="s">
        <v>3883</v>
      </c>
      <c r="C2126" t="s">
        <v>1974</v>
      </c>
      <c r="D2126" t="s">
        <v>3812</v>
      </c>
      <c r="E2126" t="s">
        <v>2856</v>
      </c>
    </row>
    <row r="2127" spans="1:5" hidden="1">
      <c r="A2127" s="83" t="s">
        <v>3882</v>
      </c>
      <c r="B2127" t="s">
        <v>3883</v>
      </c>
      <c r="C2127" t="s">
        <v>1974</v>
      </c>
      <c r="D2127" t="s">
        <v>3813</v>
      </c>
      <c r="E2127" t="s">
        <v>2811</v>
      </c>
    </row>
    <row r="2128" spans="1:5" hidden="1">
      <c r="A2128" s="83" t="s">
        <v>3882</v>
      </c>
      <c r="B2128" t="s">
        <v>3883</v>
      </c>
      <c r="C2128" t="s">
        <v>1974</v>
      </c>
      <c r="D2128" t="s">
        <v>3813</v>
      </c>
      <c r="E2128" t="s">
        <v>2857</v>
      </c>
    </row>
    <row r="2129" spans="1:5" hidden="1">
      <c r="A2129" s="83" t="s">
        <v>3882</v>
      </c>
      <c r="B2129" t="s">
        <v>3883</v>
      </c>
      <c r="C2129" t="s">
        <v>1974</v>
      </c>
      <c r="D2129" t="s">
        <v>3813</v>
      </c>
      <c r="E2129" t="s">
        <v>1643</v>
      </c>
    </row>
    <row r="2130" spans="1:5" hidden="1">
      <c r="A2130" s="83" t="s">
        <v>3882</v>
      </c>
      <c r="B2130" t="s">
        <v>3883</v>
      </c>
      <c r="C2130" t="s">
        <v>1974</v>
      </c>
      <c r="D2130" t="s">
        <v>3813</v>
      </c>
      <c r="E2130" t="s">
        <v>2877</v>
      </c>
    </row>
    <row r="2131" spans="1:5" hidden="1">
      <c r="A2131" s="83" t="s">
        <v>3882</v>
      </c>
      <c r="B2131" t="s">
        <v>3883</v>
      </c>
      <c r="C2131" t="s">
        <v>1974</v>
      </c>
      <c r="D2131" t="s">
        <v>3814</v>
      </c>
      <c r="E2131" t="s">
        <v>2813</v>
      </c>
    </row>
    <row r="2132" spans="1:5" hidden="1">
      <c r="A2132" s="83" t="s">
        <v>3882</v>
      </c>
      <c r="B2132" t="s">
        <v>3883</v>
      </c>
      <c r="C2132" t="s">
        <v>1974</v>
      </c>
      <c r="D2132" t="s">
        <v>3814</v>
      </c>
      <c r="E2132" t="s">
        <v>2858</v>
      </c>
    </row>
    <row r="2133" spans="1:5" hidden="1">
      <c r="A2133" s="83" t="s">
        <v>3882</v>
      </c>
      <c r="B2133" t="s">
        <v>3883</v>
      </c>
      <c r="C2133" t="s">
        <v>1974</v>
      </c>
      <c r="D2133" t="s">
        <v>3814</v>
      </c>
      <c r="E2133" t="s">
        <v>2878</v>
      </c>
    </row>
    <row r="2134" spans="1:5" hidden="1">
      <c r="A2134" s="83" t="s">
        <v>3882</v>
      </c>
      <c r="B2134" t="s">
        <v>3883</v>
      </c>
      <c r="C2134" t="s">
        <v>1974</v>
      </c>
      <c r="D2134" t="s">
        <v>3814</v>
      </c>
      <c r="E2134" t="s">
        <v>1643</v>
      </c>
    </row>
    <row r="2135" spans="1:5" hidden="1">
      <c r="A2135" s="83" t="s">
        <v>3882</v>
      </c>
      <c r="B2135" t="s">
        <v>3883</v>
      </c>
      <c r="C2135" t="s">
        <v>1974</v>
      </c>
      <c r="D2135" t="s">
        <v>3814</v>
      </c>
      <c r="E2135" t="s">
        <v>2894</v>
      </c>
    </row>
    <row r="2136" spans="1:5" hidden="1">
      <c r="A2136" s="83" t="s">
        <v>3882</v>
      </c>
      <c r="B2136" t="s">
        <v>3883</v>
      </c>
      <c r="C2136" t="s">
        <v>1974</v>
      </c>
      <c r="D2136" t="s">
        <v>3814</v>
      </c>
      <c r="E2136" t="s">
        <v>2904</v>
      </c>
    </row>
    <row r="2137" spans="1:5" hidden="1">
      <c r="A2137" s="83" t="s">
        <v>3882</v>
      </c>
      <c r="B2137" t="s">
        <v>3883</v>
      </c>
      <c r="C2137" t="s">
        <v>1974</v>
      </c>
      <c r="D2137" t="s">
        <v>3815</v>
      </c>
      <c r="E2137" t="s">
        <v>2814</v>
      </c>
    </row>
    <row r="2138" spans="1:5" hidden="1">
      <c r="A2138" s="83" t="s">
        <v>3882</v>
      </c>
      <c r="B2138" t="s">
        <v>3883</v>
      </c>
      <c r="C2138" t="s">
        <v>1974</v>
      </c>
      <c r="D2138" t="s">
        <v>3815</v>
      </c>
      <c r="E2138" t="s">
        <v>2859</v>
      </c>
    </row>
    <row r="2139" spans="1:5" hidden="1">
      <c r="A2139" s="83" t="s">
        <v>3882</v>
      </c>
      <c r="B2139" t="s">
        <v>3883</v>
      </c>
      <c r="C2139" t="s">
        <v>1974</v>
      </c>
      <c r="D2139" t="s">
        <v>3815</v>
      </c>
      <c r="E2139" t="s">
        <v>1643</v>
      </c>
    </row>
    <row r="2140" spans="1:5" hidden="1">
      <c r="A2140" s="83" t="s">
        <v>3882</v>
      </c>
      <c r="B2140" t="s">
        <v>3883</v>
      </c>
      <c r="C2140" t="s">
        <v>1974</v>
      </c>
      <c r="D2140" t="s">
        <v>3815</v>
      </c>
      <c r="E2140" t="s">
        <v>2879</v>
      </c>
    </row>
    <row r="2141" spans="1:5" hidden="1">
      <c r="A2141" s="83" t="s">
        <v>3882</v>
      </c>
      <c r="B2141" t="s">
        <v>3883</v>
      </c>
      <c r="C2141" t="s">
        <v>1974</v>
      </c>
      <c r="D2141" t="s">
        <v>3816</v>
      </c>
      <c r="E2141" t="s">
        <v>2815</v>
      </c>
    </row>
    <row r="2142" spans="1:5" hidden="1">
      <c r="A2142" s="83" t="s">
        <v>3882</v>
      </c>
      <c r="B2142" t="s">
        <v>3883</v>
      </c>
      <c r="C2142" t="s">
        <v>1974</v>
      </c>
      <c r="D2142" t="s">
        <v>3816</v>
      </c>
      <c r="E2142" t="s">
        <v>1643</v>
      </c>
    </row>
    <row r="2143" spans="1:5" hidden="1">
      <c r="A2143" s="83" t="s">
        <v>3882</v>
      </c>
      <c r="B2143" t="s">
        <v>3883</v>
      </c>
      <c r="C2143" t="s">
        <v>1974</v>
      </c>
      <c r="D2143" t="s">
        <v>2156</v>
      </c>
      <c r="E2143" t="s">
        <v>2816</v>
      </c>
    </row>
    <row r="2144" spans="1:5" hidden="1">
      <c r="A2144" s="83" t="s">
        <v>3882</v>
      </c>
      <c r="B2144" t="s">
        <v>3883</v>
      </c>
      <c r="C2144" t="s">
        <v>1974</v>
      </c>
      <c r="D2144" t="s">
        <v>1973</v>
      </c>
      <c r="E2144" t="s">
        <v>1643</v>
      </c>
    </row>
    <row r="2145" spans="1:5" hidden="1">
      <c r="A2145" s="83" t="s">
        <v>3882</v>
      </c>
      <c r="B2145" t="s">
        <v>3883</v>
      </c>
      <c r="C2145" t="s">
        <v>1974</v>
      </c>
      <c r="D2145" t="s">
        <v>1973</v>
      </c>
      <c r="E2145" t="s">
        <v>2817</v>
      </c>
    </row>
    <row r="2146" spans="1:5" hidden="1">
      <c r="A2146" s="83" t="s">
        <v>3882</v>
      </c>
      <c r="B2146" t="s">
        <v>3883</v>
      </c>
      <c r="C2146" t="s">
        <v>1974</v>
      </c>
      <c r="D2146" t="s">
        <v>1973</v>
      </c>
      <c r="E2146" t="s">
        <v>2860</v>
      </c>
    </row>
    <row r="2147" spans="1:5" hidden="1">
      <c r="A2147" s="83" t="s">
        <v>3882</v>
      </c>
      <c r="B2147" t="s">
        <v>3883</v>
      </c>
      <c r="C2147" t="s">
        <v>1974</v>
      </c>
      <c r="D2147" t="s">
        <v>1973</v>
      </c>
      <c r="E2147" t="s">
        <v>2880</v>
      </c>
    </row>
    <row r="2148" spans="1:5" hidden="1">
      <c r="A2148" s="83" t="s">
        <v>3882</v>
      </c>
      <c r="B2148" t="s">
        <v>3883</v>
      </c>
      <c r="C2148" t="s">
        <v>1974</v>
      </c>
      <c r="D2148" t="s">
        <v>3817</v>
      </c>
      <c r="E2148" t="s">
        <v>1643</v>
      </c>
    </row>
    <row r="2149" spans="1:5" hidden="1">
      <c r="A2149" s="83" t="s">
        <v>3882</v>
      </c>
      <c r="B2149" t="s">
        <v>3883</v>
      </c>
      <c r="C2149" t="s">
        <v>1974</v>
      </c>
      <c r="D2149" t="s">
        <v>3817</v>
      </c>
      <c r="E2149" t="s">
        <v>2818</v>
      </c>
    </row>
    <row r="2150" spans="1:5" hidden="1">
      <c r="A2150" s="83" t="s">
        <v>3882</v>
      </c>
      <c r="B2150" t="s">
        <v>3883</v>
      </c>
      <c r="C2150" t="s">
        <v>1974</v>
      </c>
      <c r="D2150" t="s">
        <v>3818</v>
      </c>
      <c r="E2150" t="s">
        <v>1643</v>
      </c>
    </row>
    <row r="2151" spans="1:5" hidden="1">
      <c r="A2151" s="83" t="s">
        <v>3882</v>
      </c>
      <c r="B2151" t="s">
        <v>3883</v>
      </c>
      <c r="C2151" t="s">
        <v>1974</v>
      </c>
      <c r="D2151" t="s">
        <v>3818</v>
      </c>
      <c r="E2151" t="s">
        <v>2819</v>
      </c>
    </row>
    <row r="2152" spans="1:5" hidden="1">
      <c r="A2152" s="83" t="s">
        <v>3882</v>
      </c>
      <c r="B2152" t="s">
        <v>3883</v>
      </c>
      <c r="C2152" t="s">
        <v>1974</v>
      </c>
      <c r="D2152" t="s">
        <v>2161</v>
      </c>
      <c r="E2152" t="s">
        <v>2820</v>
      </c>
    </row>
    <row r="2153" spans="1:5" hidden="1">
      <c r="A2153" s="83" t="s">
        <v>3882</v>
      </c>
      <c r="B2153" t="s">
        <v>3883</v>
      </c>
      <c r="C2153" t="s">
        <v>1974</v>
      </c>
      <c r="D2153" t="s">
        <v>2161</v>
      </c>
      <c r="E2153" t="s">
        <v>1643</v>
      </c>
    </row>
    <row r="2154" spans="1:5" hidden="1">
      <c r="A2154" s="83" t="s">
        <v>3882</v>
      </c>
      <c r="B2154" t="s">
        <v>3883</v>
      </c>
      <c r="C2154" t="s">
        <v>1974</v>
      </c>
      <c r="D2154" t="s">
        <v>3819</v>
      </c>
      <c r="E2154" t="s">
        <v>1643</v>
      </c>
    </row>
    <row r="2155" spans="1:5" hidden="1">
      <c r="A2155" s="83" t="s">
        <v>3882</v>
      </c>
      <c r="B2155" t="s">
        <v>3883</v>
      </c>
      <c r="C2155" t="s">
        <v>1974</v>
      </c>
      <c r="D2155" t="s">
        <v>3819</v>
      </c>
      <c r="E2155" t="s">
        <v>3819</v>
      </c>
    </row>
    <row r="2156" spans="1:5" hidden="1">
      <c r="A2156" s="83" t="s">
        <v>3882</v>
      </c>
      <c r="B2156" t="s">
        <v>3883</v>
      </c>
      <c r="C2156" t="s">
        <v>1974</v>
      </c>
      <c r="D2156" t="s">
        <v>3820</v>
      </c>
      <c r="E2156" t="s">
        <v>1643</v>
      </c>
    </row>
    <row r="2157" spans="1:5" hidden="1">
      <c r="A2157" s="83" t="s">
        <v>3882</v>
      </c>
      <c r="B2157" t="s">
        <v>3883</v>
      </c>
      <c r="C2157" t="s">
        <v>1974</v>
      </c>
      <c r="D2157" t="s">
        <v>3820</v>
      </c>
      <c r="E2157" t="s">
        <v>2822</v>
      </c>
    </row>
    <row r="2158" spans="1:5" hidden="1">
      <c r="A2158" s="83" t="s">
        <v>3882</v>
      </c>
      <c r="B2158" t="s">
        <v>3883</v>
      </c>
      <c r="C2158" t="s">
        <v>1974</v>
      </c>
      <c r="D2158" t="s">
        <v>3820</v>
      </c>
      <c r="E2158" t="s">
        <v>2861</v>
      </c>
    </row>
    <row r="2159" spans="1:5" hidden="1">
      <c r="A2159" s="83" t="s">
        <v>3882</v>
      </c>
      <c r="B2159" t="s">
        <v>3883</v>
      </c>
      <c r="C2159" t="s">
        <v>1974</v>
      </c>
      <c r="D2159" t="s">
        <v>3820</v>
      </c>
      <c r="E2159" t="s">
        <v>2818</v>
      </c>
    </row>
    <row r="2160" spans="1:5" hidden="1">
      <c r="A2160" s="83" t="s">
        <v>3882</v>
      </c>
      <c r="B2160" t="s">
        <v>3883</v>
      </c>
      <c r="C2160" t="s">
        <v>1974</v>
      </c>
      <c r="D2160" t="s">
        <v>3821</v>
      </c>
      <c r="E2160" t="s">
        <v>1643</v>
      </c>
    </row>
    <row r="2161" spans="1:5" hidden="1">
      <c r="A2161" s="83" t="s">
        <v>3882</v>
      </c>
      <c r="B2161" t="s">
        <v>3883</v>
      </c>
      <c r="C2161" t="s">
        <v>1974</v>
      </c>
      <c r="D2161" t="s">
        <v>3821</v>
      </c>
      <c r="E2161" t="s">
        <v>2823</v>
      </c>
    </row>
    <row r="2162" spans="1:5" hidden="1">
      <c r="A2162" s="83" t="s">
        <v>3882</v>
      </c>
      <c r="B2162" t="s">
        <v>3883</v>
      </c>
      <c r="C2162" t="s">
        <v>1974</v>
      </c>
      <c r="D2162" t="s">
        <v>3822</v>
      </c>
      <c r="E2162" t="s">
        <v>1643</v>
      </c>
    </row>
    <row r="2163" spans="1:5" hidden="1">
      <c r="A2163" s="83" t="s">
        <v>3882</v>
      </c>
      <c r="B2163" t="s">
        <v>3883</v>
      </c>
      <c r="C2163" t="s">
        <v>1974</v>
      </c>
      <c r="D2163" t="s">
        <v>3822</v>
      </c>
      <c r="E2163" t="s">
        <v>2824</v>
      </c>
    </row>
    <row r="2164" spans="1:5" hidden="1">
      <c r="A2164" s="83" t="s">
        <v>3882</v>
      </c>
      <c r="B2164" t="s">
        <v>3883</v>
      </c>
      <c r="C2164" t="s">
        <v>1974</v>
      </c>
      <c r="D2164" t="s">
        <v>3823</v>
      </c>
      <c r="E2164" t="s">
        <v>2825</v>
      </c>
    </row>
    <row r="2165" spans="1:5" hidden="1">
      <c r="A2165" s="83" t="s">
        <v>3882</v>
      </c>
      <c r="B2165" t="s">
        <v>3883</v>
      </c>
      <c r="C2165" t="s">
        <v>1974</v>
      </c>
      <c r="D2165" t="s">
        <v>2166</v>
      </c>
      <c r="E2165" t="s">
        <v>1643</v>
      </c>
    </row>
    <row r="2166" spans="1:5" hidden="1">
      <c r="A2166" s="83" t="s">
        <v>3882</v>
      </c>
      <c r="B2166" t="s">
        <v>3883</v>
      </c>
      <c r="C2166" t="s">
        <v>1974</v>
      </c>
      <c r="D2166" t="s">
        <v>2166</v>
      </c>
      <c r="E2166" t="s">
        <v>2826</v>
      </c>
    </row>
    <row r="2167" spans="1:5" hidden="1">
      <c r="A2167" s="83" t="s">
        <v>3882</v>
      </c>
      <c r="B2167" t="s">
        <v>3883</v>
      </c>
      <c r="C2167" t="s">
        <v>1975</v>
      </c>
      <c r="D2167" t="s">
        <v>3824</v>
      </c>
      <c r="E2167" t="s">
        <v>2827</v>
      </c>
    </row>
    <row r="2168" spans="1:5" hidden="1">
      <c r="A2168" s="83" t="s">
        <v>3882</v>
      </c>
      <c r="B2168" t="s">
        <v>3883</v>
      </c>
      <c r="C2168" t="s">
        <v>1975</v>
      </c>
      <c r="D2168" t="s">
        <v>3824</v>
      </c>
      <c r="E2168" t="s">
        <v>2862</v>
      </c>
    </row>
    <row r="2169" spans="1:5" hidden="1">
      <c r="A2169" s="83" t="s">
        <v>3882</v>
      </c>
      <c r="B2169" t="s">
        <v>3883</v>
      </c>
      <c r="C2169" t="s">
        <v>1975</v>
      </c>
      <c r="D2169" t="s">
        <v>3824</v>
      </c>
      <c r="E2169" t="s">
        <v>2882</v>
      </c>
    </row>
    <row r="2170" spans="1:5" hidden="1">
      <c r="A2170" s="83" t="s">
        <v>3882</v>
      </c>
      <c r="B2170" t="s">
        <v>3883</v>
      </c>
      <c r="C2170" t="s">
        <v>1975</v>
      </c>
      <c r="D2170" t="s">
        <v>3824</v>
      </c>
      <c r="E2170" t="s">
        <v>2895</v>
      </c>
    </row>
    <row r="2171" spans="1:5" hidden="1">
      <c r="A2171" s="83" t="s">
        <v>3882</v>
      </c>
      <c r="B2171" t="s">
        <v>3883</v>
      </c>
      <c r="C2171" t="s">
        <v>1975</v>
      </c>
      <c r="D2171" t="s">
        <v>3824</v>
      </c>
      <c r="E2171" t="s">
        <v>2905</v>
      </c>
    </row>
    <row r="2172" spans="1:5" hidden="1">
      <c r="A2172" s="83" t="s">
        <v>3882</v>
      </c>
      <c r="B2172" t="s">
        <v>3883</v>
      </c>
      <c r="C2172" t="s">
        <v>1975</v>
      </c>
      <c r="D2172" t="s">
        <v>3824</v>
      </c>
      <c r="E2172" t="s">
        <v>2914</v>
      </c>
    </row>
    <row r="2173" spans="1:5" hidden="1">
      <c r="A2173" s="83" t="s">
        <v>3882</v>
      </c>
      <c r="B2173" t="s">
        <v>3883</v>
      </c>
      <c r="C2173" t="s">
        <v>1975</v>
      </c>
      <c r="D2173" t="s">
        <v>3824</v>
      </c>
      <c r="E2173" t="s">
        <v>2919</v>
      </c>
    </row>
    <row r="2174" spans="1:5" hidden="1">
      <c r="A2174" s="83" t="s">
        <v>3882</v>
      </c>
      <c r="B2174" t="s">
        <v>3883</v>
      </c>
      <c r="C2174" t="s">
        <v>1975</v>
      </c>
      <c r="D2174" t="s">
        <v>3824</v>
      </c>
      <c r="E2174" t="s">
        <v>1980</v>
      </c>
    </row>
    <row r="2175" spans="1:5" hidden="1">
      <c r="A2175" s="83" t="s">
        <v>3882</v>
      </c>
      <c r="B2175" t="s">
        <v>3883</v>
      </c>
      <c r="C2175" t="s">
        <v>1975</v>
      </c>
      <c r="D2175" t="s">
        <v>3825</v>
      </c>
      <c r="E2175" t="s">
        <v>2828</v>
      </c>
    </row>
    <row r="2176" spans="1:5" hidden="1">
      <c r="A2176" s="83" t="s">
        <v>3882</v>
      </c>
      <c r="B2176" t="s">
        <v>3883</v>
      </c>
      <c r="C2176" t="s">
        <v>1975</v>
      </c>
      <c r="D2176" t="s">
        <v>3825</v>
      </c>
      <c r="E2176" t="s">
        <v>2863</v>
      </c>
    </row>
    <row r="2177" spans="1:5" hidden="1">
      <c r="A2177" s="83" t="s">
        <v>3882</v>
      </c>
      <c r="B2177" t="s">
        <v>3883</v>
      </c>
      <c r="C2177" t="s">
        <v>1975</v>
      </c>
      <c r="D2177" t="s">
        <v>3825</v>
      </c>
      <c r="E2177" t="s">
        <v>1643</v>
      </c>
    </row>
    <row r="2178" spans="1:5" hidden="1">
      <c r="A2178" s="83" t="s">
        <v>3882</v>
      </c>
      <c r="B2178" t="s">
        <v>3883</v>
      </c>
      <c r="C2178" t="s">
        <v>1975</v>
      </c>
      <c r="D2178" t="s">
        <v>3826</v>
      </c>
      <c r="E2178" t="s">
        <v>1643</v>
      </c>
    </row>
    <row r="2179" spans="1:5" hidden="1">
      <c r="A2179" s="83" t="s">
        <v>3882</v>
      </c>
      <c r="B2179" t="s">
        <v>3883</v>
      </c>
      <c r="C2179" t="s">
        <v>1975</v>
      </c>
      <c r="D2179" t="s">
        <v>3826</v>
      </c>
      <c r="E2179" t="s">
        <v>2829</v>
      </c>
    </row>
    <row r="2180" spans="1:5" hidden="1">
      <c r="A2180" s="83" t="s">
        <v>3882</v>
      </c>
      <c r="B2180" t="s">
        <v>3883</v>
      </c>
      <c r="C2180" t="s">
        <v>1975</v>
      </c>
      <c r="D2180" t="s">
        <v>3825</v>
      </c>
      <c r="E2180" t="s">
        <v>2883</v>
      </c>
    </row>
    <row r="2181" spans="1:5" hidden="1">
      <c r="A2181" s="83" t="s">
        <v>3882</v>
      </c>
      <c r="B2181" t="s">
        <v>3883</v>
      </c>
      <c r="C2181" t="s">
        <v>3827</v>
      </c>
      <c r="D2181" t="s">
        <v>3828</v>
      </c>
      <c r="E2181" t="s">
        <v>2836</v>
      </c>
    </row>
    <row r="2182" spans="1:5" hidden="1">
      <c r="A2182" s="83" t="s">
        <v>3882</v>
      </c>
      <c r="B2182" t="s">
        <v>3883</v>
      </c>
      <c r="C2182" t="s">
        <v>3827</v>
      </c>
      <c r="D2182" t="s">
        <v>3828</v>
      </c>
      <c r="E2182" t="s">
        <v>2869</v>
      </c>
    </row>
    <row r="2183" spans="1:5" hidden="1">
      <c r="A2183" s="83" t="s">
        <v>3882</v>
      </c>
      <c r="B2183" t="s">
        <v>3883</v>
      </c>
      <c r="C2183" t="s">
        <v>3827</v>
      </c>
      <c r="D2183" t="s">
        <v>3828</v>
      </c>
      <c r="E2183" t="s">
        <v>2887</v>
      </c>
    </row>
    <row r="2184" spans="1:5" hidden="1">
      <c r="A2184" s="83" t="s">
        <v>3882</v>
      </c>
      <c r="B2184" t="s">
        <v>3883</v>
      </c>
      <c r="C2184" t="s">
        <v>3827</v>
      </c>
      <c r="D2184" t="s">
        <v>3828</v>
      </c>
      <c r="E2184" t="s">
        <v>2898</v>
      </c>
    </row>
    <row r="2185" spans="1:5" hidden="1">
      <c r="A2185" s="83" t="s">
        <v>3882</v>
      </c>
      <c r="B2185" t="s">
        <v>3883</v>
      </c>
      <c r="C2185" t="s">
        <v>3827</v>
      </c>
      <c r="D2185" t="s">
        <v>3828</v>
      </c>
      <c r="E2185" t="s">
        <v>2908</v>
      </c>
    </row>
    <row r="2186" spans="1:5" hidden="1">
      <c r="A2186" s="83" t="s">
        <v>3882</v>
      </c>
      <c r="B2186" t="s">
        <v>3883</v>
      </c>
      <c r="C2186" t="s">
        <v>3827</v>
      </c>
      <c r="D2186" t="s">
        <v>3828</v>
      </c>
      <c r="E2186" t="s">
        <v>2915</v>
      </c>
    </row>
    <row r="2187" spans="1:5" hidden="1">
      <c r="A2187" s="83" t="s">
        <v>3882</v>
      </c>
      <c r="B2187" t="s">
        <v>3883</v>
      </c>
      <c r="C2187" t="s">
        <v>3827</v>
      </c>
      <c r="D2187" t="s">
        <v>3828</v>
      </c>
      <c r="E2187" t="s">
        <v>2920</v>
      </c>
    </row>
    <row r="2188" spans="1:5" hidden="1">
      <c r="A2188" s="83" t="s">
        <v>3882</v>
      </c>
      <c r="B2188" t="s">
        <v>3883</v>
      </c>
      <c r="C2188" t="s">
        <v>3827</v>
      </c>
      <c r="D2188" t="s">
        <v>3828</v>
      </c>
      <c r="E2188" t="s">
        <v>1643</v>
      </c>
    </row>
    <row r="2189" spans="1:5" hidden="1">
      <c r="A2189" s="83" t="s">
        <v>3882</v>
      </c>
      <c r="B2189" t="s">
        <v>3883</v>
      </c>
      <c r="C2189" t="s">
        <v>3827</v>
      </c>
      <c r="D2189" t="s">
        <v>3828</v>
      </c>
      <c r="E2189" t="s">
        <v>2926</v>
      </c>
    </row>
    <row r="2190" spans="1:5" hidden="1">
      <c r="A2190" s="83" t="s">
        <v>3882</v>
      </c>
      <c r="B2190" t="s">
        <v>3883</v>
      </c>
      <c r="C2190" t="s">
        <v>3827</v>
      </c>
      <c r="D2190" t="s">
        <v>3828</v>
      </c>
      <c r="E2190" t="s">
        <v>2931</v>
      </c>
    </row>
    <row r="2191" spans="1:5" hidden="1">
      <c r="A2191" s="83" t="s">
        <v>3882</v>
      </c>
      <c r="B2191" t="s">
        <v>3883</v>
      </c>
      <c r="C2191" t="s">
        <v>3827</v>
      </c>
      <c r="D2191" t="s">
        <v>3828</v>
      </c>
      <c r="E2191" t="s">
        <v>2936</v>
      </c>
    </row>
    <row r="2192" spans="1:5" hidden="1">
      <c r="A2192" s="83" t="s">
        <v>3882</v>
      </c>
      <c r="B2192" t="s">
        <v>3883</v>
      </c>
      <c r="C2192" t="s">
        <v>3827</v>
      </c>
      <c r="D2192" t="s">
        <v>3828</v>
      </c>
      <c r="E2192" t="s">
        <v>2941</v>
      </c>
    </row>
    <row r="2193" spans="1:5" hidden="1">
      <c r="A2193" s="83" t="s">
        <v>3882</v>
      </c>
      <c r="B2193" t="s">
        <v>3883</v>
      </c>
      <c r="C2193" t="s">
        <v>3827</v>
      </c>
      <c r="D2193" t="s">
        <v>3828</v>
      </c>
      <c r="E2193" t="s">
        <v>2945</v>
      </c>
    </row>
    <row r="2194" spans="1:5" hidden="1">
      <c r="A2194" s="83" t="s">
        <v>3882</v>
      </c>
      <c r="B2194" t="s">
        <v>3883</v>
      </c>
      <c r="C2194" t="s">
        <v>3827</v>
      </c>
      <c r="D2194" t="s">
        <v>3828</v>
      </c>
      <c r="E2194" t="s">
        <v>2948</v>
      </c>
    </row>
    <row r="2195" spans="1:5" hidden="1">
      <c r="A2195" s="83" t="s">
        <v>3882</v>
      </c>
      <c r="B2195" t="s">
        <v>3883</v>
      </c>
      <c r="C2195" t="s">
        <v>3827</v>
      </c>
      <c r="D2195" t="s">
        <v>3828</v>
      </c>
      <c r="E2195" t="s">
        <v>2950</v>
      </c>
    </row>
    <row r="2196" spans="1:5" hidden="1">
      <c r="A2196" s="223" t="s">
        <v>3884</v>
      </c>
      <c r="B2196" t="s">
        <v>3885</v>
      </c>
      <c r="C2196" t="s">
        <v>1973</v>
      </c>
      <c r="D2196" t="s">
        <v>2066</v>
      </c>
      <c r="E2196" t="s">
        <v>2875</v>
      </c>
    </row>
    <row r="2197" spans="1:5" hidden="1">
      <c r="A2197" s="223" t="s">
        <v>3884</v>
      </c>
      <c r="B2197" t="s">
        <v>3885</v>
      </c>
      <c r="C2197" t="s">
        <v>1973</v>
      </c>
      <c r="D2197" t="s">
        <v>2066</v>
      </c>
      <c r="E2197" t="s">
        <v>1643</v>
      </c>
    </row>
    <row r="2198" spans="1:5" hidden="1">
      <c r="A2198" s="223" t="s">
        <v>3884</v>
      </c>
      <c r="B2198" t="s">
        <v>3885</v>
      </c>
      <c r="C2198" t="s">
        <v>1973</v>
      </c>
      <c r="D2198" t="s">
        <v>3809</v>
      </c>
      <c r="E2198" t="s">
        <v>1643</v>
      </c>
    </row>
    <row r="2199" spans="1:5" hidden="1">
      <c r="A2199" s="223" t="s">
        <v>3884</v>
      </c>
      <c r="B2199" t="s">
        <v>3885</v>
      </c>
      <c r="C2199" t="s">
        <v>1973</v>
      </c>
      <c r="D2199" t="s">
        <v>3810</v>
      </c>
      <c r="E2199" t="s">
        <v>1643</v>
      </c>
    </row>
    <row r="2200" spans="1:5" hidden="1">
      <c r="A2200" t="s">
        <v>3886</v>
      </c>
      <c r="B2200" t="s">
        <v>3887</v>
      </c>
      <c r="C2200" t="s">
        <v>1973</v>
      </c>
      <c r="D2200" t="s">
        <v>2066</v>
      </c>
      <c r="E2200" t="s">
        <v>2875</v>
      </c>
    </row>
    <row r="2201" spans="1:5" hidden="1">
      <c r="A2201" t="s">
        <v>3886</v>
      </c>
      <c r="B2201" t="s">
        <v>3887</v>
      </c>
      <c r="C2201" t="s">
        <v>1973</v>
      </c>
      <c r="D2201" t="s">
        <v>2066</v>
      </c>
      <c r="E2201" t="s">
        <v>1643</v>
      </c>
    </row>
    <row r="2202" spans="1:5" hidden="1">
      <c r="A2202" t="s">
        <v>3886</v>
      </c>
      <c r="B2202" t="s">
        <v>3887</v>
      </c>
      <c r="C2202" t="s">
        <v>1973</v>
      </c>
      <c r="D2202" t="s">
        <v>3809</v>
      </c>
      <c r="E2202" t="s">
        <v>1643</v>
      </c>
    </row>
    <row r="2203" spans="1:5" hidden="1">
      <c r="A2203" t="s">
        <v>3886</v>
      </c>
      <c r="B2203" t="s">
        <v>3887</v>
      </c>
      <c r="C2203" t="s">
        <v>1973</v>
      </c>
      <c r="D2203" t="s">
        <v>3810</v>
      </c>
      <c r="E2203" t="s">
        <v>1643</v>
      </c>
    </row>
    <row r="2204" spans="1:5" hidden="1">
      <c r="A2204" t="s">
        <v>3888</v>
      </c>
      <c r="B2204" t="s">
        <v>3889</v>
      </c>
      <c r="C2204" t="s">
        <v>3890</v>
      </c>
      <c r="D2204" t="s">
        <v>2845</v>
      </c>
      <c r="E2204" t="s">
        <v>3891</v>
      </c>
    </row>
    <row r="2205" spans="1:5" hidden="1">
      <c r="A2205" t="s">
        <v>3888</v>
      </c>
      <c r="B2205" t="s">
        <v>3889</v>
      </c>
      <c r="C2205" t="s">
        <v>3890</v>
      </c>
      <c r="D2205" t="s">
        <v>2844</v>
      </c>
      <c r="E2205" t="s">
        <v>3891</v>
      </c>
    </row>
    <row r="2206" spans="1:5" hidden="1">
      <c r="A2206" t="s">
        <v>3888</v>
      </c>
      <c r="B2206" t="s">
        <v>3889</v>
      </c>
      <c r="C2206" t="s">
        <v>3890</v>
      </c>
      <c r="D2206" t="s">
        <v>2846</v>
      </c>
      <c r="E2206" t="s">
        <v>3891</v>
      </c>
    </row>
    <row r="2207" spans="1:5" hidden="1">
      <c r="A2207" t="s">
        <v>3888</v>
      </c>
      <c r="B2207" t="s">
        <v>3889</v>
      </c>
      <c r="C2207" t="s">
        <v>3890</v>
      </c>
      <c r="D2207" t="s">
        <v>2847</v>
      </c>
      <c r="E2207" t="s">
        <v>3891</v>
      </c>
    </row>
    <row r="2208" spans="1:5" hidden="1">
      <c r="A2208" t="s">
        <v>3888</v>
      </c>
      <c r="B2208" t="s">
        <v>3889</v>
      </c>
      <c r="C2208" t="s">
        <v>3890</v>
      </c>
      <c r="D2208" t="s">
        <v>1980</v>
      </c>
      <c r="E2208" t="s">
        <v>3891</v>
      </c>
    </row>
    <row r="2209" spans="1:5" hidden="1">
      <c r="A2209" t="s">
        <v>3888</v>
      </c>
      <c r="B2209" t="s">
        <v>3889</v>
      </c>
      <c r="C2209" t="s">
        <v>3890</v>
      </c>
      <c r="D2209" t="s">
        <v>2848</v>
      </c>
      <c r="E2209" t="s">
        <v>3891</v>
      </c>
    </row>
    <row r="2210" spans="1:5" hidden="1">
      <c r="A2210" t="s">
        <v>3888</v>
      </c>
      <c r="B2210" t="s">
        <v>3889</v>
      </c>
      <c r="C2210" t="s">
        <v>2753</v>
      </c>
      <c r="D2210" t="s">
        <v>2753</v>
      </c>
      <c r="E2210" t="s">
        <v>3891</v>
      </c>
    </row>
    <row r="2211" spans="1:5" hidden="1">
      <c r="A2211" t="s">
        <v>3888</v>
      </c>
      <c r="B2211" t="s">
        <v>3889</v>
      </c>
      <c r="C2211" t="s">
        <v>2753</v>
      </c>
      <c r="D2211" t="s">
        <v>1980</v>
      </c>
      <c r="E2211" t="s">
        <v>3891</v>
      </c>
    </row>
    <row r="2212" spans="1:5" hidden="1">
      <c r="A2212" t="s">
        <v>3888</v>
      </c>
      <c r="B2212" t="s">
        <v>3889</v>
      </c>
      <c r="C2212" t="s">
        <v>2753</v>
      </c>
      <c r="D2212" t="s">
        <v>3892</v>
      </c>
      <c r="E2212" t="s">
        <v>3891</v>
      </c>
    </row>
    <row r="2213" spans="1:5" hidden="1">
      <c r="A2213" t="s">
        <v>3888</v>
      </c>
      <c r="B2213" t="s">
        <v>3889</v>
      </c>
      <c r="C2213" t="s">
        <v>2803</v>
      </c>
      <c r="D2213" t="s">
        <v>3893</v>
      </c>
      <c r="E2213" t="s">
        <v>3891</v>
      </c>
    </row>
    <row r="2214" spans="1:5" hidden="1">
      <c r="A2214" t="s">
        <v>3888</v>
      </c>
      <c r="B2214" t="s">
        <v>3889</v>
      </c>
      <c r="C2214" t="s">
        <v>2803</v>
      </c>
      <c r="D2214" t="s">
        <v>1980</v>
      </c>
      <c r="E2214" t="s">
        <v>3891</v>
      </c>
    </row>
    <row r="2215" spans="1:5" hidden="1">
      <c r="A2215" t="s">
        <v>3888</v>
      </c>
      <c r="B2215" t="s">
        <v>3889</v>
      </c>
      <c r="C2215" t="s">
        <v>2804</v>
      </c>
      <c r="D2215" t="s">
        <v>2851</v>
      </c>
      <c r="E2215" t="s">
        <v>3891</v>
      </c>
    </row>
    <row r="2216" spans="1:5" hidden="1">
      <c r="A2216" t="s">
        <v>3888</v>
      </c>
      <c r="B2216" t="s">
        <v>3889</v>
      </c>
      <c r="C2216" t="s">
        <v>2804</v>
      </c>
      <c r="D2216" t="s">
        <v>1980</v>
      </c>
      <c r="E2216" t="s">
        <v>3891</v>
      </c>
    </row>
    <row r="2217" spans="1:5" hidden="1">
      <c r="A2217" t="s">
        <v>3888</v>
      </c>
      <c r="B2217" t="s">
        <v>3889</v>
      </c>
      <c r="C2217" t="s">
        <v>2804</v>
      </c>
      <c r="D2217" t="s">
        <v>2797</v>
      </c>
      <c r="E2217" t="s">
        <v>3891</v>
      </c>
    </row>
    <row r="2218" spans="1:5" ht="12.6" hidden="1" customHeight="1">
      <c r="A2218" t="s">
        <v>3888</v>
      </c>
      <c r="B2218" t="s">
        <v>3889</v>
      </c>
      <c r="C2218" t="s">
        <v>1980</v>
      </c>
      <c r="D2218" t="s">
        <v>1980</v>
      </c>
      <c r="E2218" t="s">
        <v>3891</v>
      </c>
    </row>
    <row r="2219" spans="1:5" hidden="1">
      <c r="A2219" t="s">
        <v>3894</v>
      </c>
      <c r="B2219" t="s">
        <v>3895</v>
      </c>
      <c r="C2219" t="s">
        <v>3890</v>
      </c>
      <c r="D2219" t="s">
        <v>2845</v>
      </c>
    </row>
    <row r="2220" spans="1:5" hidden="1">
      <c r="A2220" t="s">
        <v>3894</v>
      </c>
      <c r="B2220" t="s">
        <v>3895</v>
      </c>
      <c r="C2220" t="s">
        <v>3890</v>
      </c>
      <c r="D2220" t="s">
        <v>2844</v>
      </c>
    </row>
    <row r="2221" spans="1:5" hidden="1">
      <c r="A2221" t="s">
        <v>3894</v>
      </c>
      <c r="B2221" t="s">
        <v>3895</v>
      </c>
      <c r="C2221" t="s">
        <v>3890</v>
      </c>
      <c r="D2221" t="s">
        <v>2846</v>
      </c>
    </row>
    <row r="2222" spans="1:5" hidden="1">
      <c r="A2222" t="s">
        <v>3894</v>
      </c>
      <c r="B2222" t="s">
        <v>3895</v>
      </c>
      <c r="C2222" t="s">
        <v>3890</v>
      </c>
      <c r="D2222" t="s">
        <v>2847</v>
      </c>
    </row>
    <row r="2223" spans="1:5" hidden="1">
      <c r="A2223" t="s">
        <v>3894</v>
      </c>
      <c r="B2223" t="s">
        <v>3895</v>
      </c>
      <c r="C2223" t="s">
        <v>3890</v>
      </c>
      <c r="D2223" t="s">
        <v>1980</v>
      </c>
    </row>
    <row r="2224" spans="1:5" hidden="1">
      <c r="A2224" t="s">
        <v>3894</v>
      </c>
      <c r="B2224" t="s">
        <v>3895</v>
      </c>
      <c r="C2224" t="s">
        <v>3890</v>
      </c>
      <c r="D2224" t="s">
        <v>2848</v>
      </c>
    </row>
    <row r="2225" spans="1:4" hidden="1">
      <c r="A2225" t="s">
        <v>3894</v>
      </c>
      <c r="B2225" t="s">
        <v>3895</v>
      </c>
      <c r="C2225" t="s">
        <v>2753</v>
      </c>
      <c r="D2225" t="s">
        <v>2753</v>
      </c>
    </row>
    <row r="2226" spans="1:4" hidden="1">
      <c r="A2226" t="s">
        <v>3894</v>
      </c>
      <c r="B2226" t="s">
        <v>3895</v>
      </c>
      <c r="C2226" t="s">
        <v>2753</v>
      </c>
      <c r="D2226" t="s">
        <v>1980</v>
      </c>
    </row>
    <row r="2227" spans="1:4" hidden="1">
      <c r="A2227" t="s">
        <v>3894</v>
      </c>
      <c r="B2227" t="s">
        <v>3895</v>
      </c>
      <c r="C2227" t="s">
        <v>2753</v>
      </c>
      <c r="D2227" t="s">
        <v>3892</v>
      </c>
    </row>
    <row r="2228" spans="1:4" hidden="1">
      <c r="A2228" t="s">
        <v>3894</v>
      </c>
      <c r="B2228" t="s">
        <v>3895</v>
      </c>
      <c r="C2228" t="s">
        <v>2803</v>
      </c>
      <c r="D2228" t="s">
        <v>3893</v>
      </c>
    </row>
    <row r="2229" spans="1:4" hidden="1">
      <c r="A2229" t="s">
        <v>3894</v>
      </c>
      <c r="B2229" t="s">
        <v>3895</v>
      </c>
      <c r="C2229" t="s">
        <v>2803</v>
      </c>
      <c r="D2229" t="s">
        <v>1980</v>
      </c>
    </row>
    <row r="2230" spans="1:4" hidden="1">
      <c r="A2230" t="s">
        <v>3894</v>
      </c>
      <c r="B2230" t="s">
        <v>3895</v>
      </c>
      <c r="C2230" t="s">
        <v>2804</v>
      </c>
      <c r="D2230" t="s">
        <v>2851</v>
      </c>
    </row>
    <row r="2231" spans="1:4" hidden="1">
      <c r="A2231" t="s">
        <v>3894</v>
      </c>
      <c r="B2231" t="s">
        <v>3895</v>
      </c>
      <c r="C2231" t="s">
        <v>2804</v>
      </c>
      <c r="D2231" t="s">
        <v>1980</v>
      </c>
    </row>
    <row r="2232" spans="1:4" hidden="1">
      <c r="A2232" t="s">
        <v>3894</v>
      </c>
      <c r="B2232" t="s">
        <v>3895</v>
      </c>
      <c r="C2232" t="s">
        <v>2804</v>
      </c>
      <c r="D2232" t="s">
        <v>2797</v>
      </c>
    </row>
    <row r="2233" spans="1:4" hidden="1">
      <c r="A2233" t="s">
        <v>3894</v>
      </c>
      <c r="B2233" t="s">
        <v>3895</v>
      </c>
      <c r="C2233" t="s">
        <v>1980</v>
      </c>
      <c r="D2233" t="s">
        <v>1980</v>
      </c>
    </row>
    <row r="2234" spans="1:4" hidden="1">
      <c r="A2234" t="s">
        <v>3896</v>
      </c>
      <c r="B2234" t="s">
        <v>3897</v>
      </c>
      <c r="C2234" t="s">
        <v>3890</v>
      </c>
      <c r="D2234" t="s">
        <v>2845</v>
      </c>
    </row>
    <row r="2235" spans="1:4" hidden="1">
      <c r="A2235" t="s">
        <v>3896</v>
      </c>
      <c r="B2235" t="s">
        <v>3897</v>
      </c>
      <c r="C2235" t="s">
        <v>3890</v>
      </c>
      <c r="D2235" t="s">
        <v>2844</v>
      </c>
    </row>
    <row r="2236" spans="1:4" hidden="1">
      <c r="A2236" t="s">
        <v>3896</v>
      </c>
      <c r="B2236" t="s">
        <v>3897</v>
      </c>
      <c r="C2236" t="s">
        <v>3890</v>
      </c>
      <c r="D2236" t="s">
        <v>2846</v>
      </c>
    </row>
    <row r="2237" spans="1:4" hidden="1">
      <c r="A2237" t="s">
        <v>3896</v>
      </c>
      <c r="B2237" t="s">
        <v>3897</v>
      </c>
      <c r="C2237" t="s">
        <v>3890</v>
      </c>
      <c r="D2237" t="s">
        <v>2847</v>
      </c>
    </row>
    <row r="2238" spans="1:4" hidden="1">
      <c r="A2238" t="s">
        <v>3896</v>
      </c>
      <c r="B2238" t="s">
        <v>3897</v>
      </c>
      <c r="C2238" t="s">
        <v>3890</v>
      </c>
      <c r="D2238" t="s">
        <v>1980</v>
      </c>
    </row>
    <row r="2239" spans="1:4" hidden="1">
      <c r="A2239" t="s">
        <v>3896</v>
      </c>
      <c r="B2239" t="s">
        <v>3897</v>
      </c>
      <c r="C2239" t="s">
        <v>3890</v>
      </c>
      <c r="D2239" t="s">
        <v>2848</v>
      </c>
    </row>
    <row r="2240" spans="1:4" hidden="1">
      <c r="A2240" t="s">
        <v>3896</v>
      </c>
      <c r="B2240" t="s">
        <v>3897</v>
      </c>
      <c r="C2240" t="s">
        <v>2753</v>
      </c>
      <c r="D2240" t="s">
        <v>2753</v>
      </c>
    </row>
    <row r="2241" spans="1:4" hidden="1">
      <c r="A2241" t="s">
        <v>3896</v>
      </c>
      <c r="B2241" t="s">
        <v>3897</v>
      </c>
      <c r="C2241" t="s">
        <v>2753</v>
      </c>
      <c r="D2241" t="s">
        <v>1980</v>
      </c>
    </row>
    <row r="2242" spans="1:4" hidden="1">
      <c r="A2242" t="s">
        <v>3896</v>
      </c>
      <c r="B2242" t="s">
        <v>3897</v>
      </c>
      <c r="C2242" t="s">
        <v>2753</v>
      </c>
      <c r="D2242" t="s">
        <v>3892</v>
      </c>
    </row>
    <row r="2243" spans="1:4" hidden="1">
      <c r="A2243" t="s">
        <v>3896</v>
      </c>
      <c r="B2243" t="s">
        <v>3897</v>
      </c>
      <c r="C2243" t="s">
        <v>2803</v>
      </c>
      <c r="D2243" t="s">
        <v>3893</v>
      </c>
    </row>
    <row r="2244" spans="1:4" hidden="1">
      <c r="A2244" t="s">
        <v>3896</v>
      </c>
      <c r="B2244" t="s">
        <v>3897</v>
      </c>
      <c r="C2244" t="s">
        <v>2803</v>
      </c>
      <c r="D2244" t="s">
        <v>1980</v>
      </c>
    </row>
    <row r="2245" spans="1:4" hidden="1">
      <c r="A2245" t="s">
        <v>3896</v>
      </c>
      <c r="B2245" t="s">
        <v>3897</v>
      </c>
      <c r="C2245" t="s">
        <v>2804</v>
      </c>
      <c r="D2245" t="s">
        <v>2851</v>
      </c>
    </row>
    <row r="2246" spans="1:4" hidden="1">
      <c r="A2246" t="s">
        <v>3896</v>
      </c>
      <c r="B2246" t="s">
        <v>3897</v>
      </c>
      <c r="C2246" t="s">
        <v>2804</v>
      </c>
      <c r="D2246" t="s">
        <v>1980</v>
      </c>
    </row>
    <row r="2247" spans="1:4" hidden="1">
      <c r="A2247" t="s">
        <v>3896</v>
      </c>
      <c r="B2247" t="s">
        <v>3897</v>
      </c>
      <c r="C2247" t="s">
        <v>2804</v>
      </c>
      <c r="D2247" t="s">
        <v>2797</v>
      </c>
    </row>
    <row r="2248" spans="1:4" hidden="1">
      <c r="A2248" t="s">
        <v>3896</v>
      </c>
      <c r="B2248" t="s">
        <v>3897</v>
      </c>
      <c r="C2248" t="s">
        <v>1980</v>
      </c>
      <c r="D2248" t="s">
        <v>1980</v>
      </c>
    </row>
    <row r="2249" spans="1:4" hidden="1">
      <c r="A2249" t="s">
        <v>3898</v>
      </c>
      <c r="B2249" t="s">
        <v>3899</v>
      </c>
      <c r="C2249" t="s">
        <v>3890</v>
      </c>
      <c r="D2249" t="s">
        <v>2845</v>
      </c>
    </row>
    <row r="2250" spans="1:4" hidden="1">
      <c r="A2250" t="s">
        <v>3898</v>
      </c>
      <c r="B2250" t="s">
        <v>3899</v>
      </c>
      <c r="C2250" t="s">
        <v>3890</v>
      </c>
      <c r="D2250" t="s">
        <v>2844</v>
      </c>
    </row>
    <row r="2251" spans="1:4" hidden="1">
      <c r="A2251" t="s">
        <v>3898</v>
      </c>
      <c r="B2251" t="s">
        <v>3899</v>
      </c>
      <c r="C2251" t="s">
        <v>3890</v>
      </c>
      <c r="D2251" t="s">
        <v>2846</v>
      </c>
    </row>
    <row r="2252" spans="1:4" hidden="1">
      <c r="A2252" t="s">
        <v>3898</v>
      </c>
      <c r="B2252" t="s">
        <v>3899</v>
      </c>
      <c r="C2252" t="s">
        <v>3890</v>
      </c>
      <c r="D2252" t="s">
        <v>2847</v>
      </c>
    </row>
    <row r="2253" spans="1:4" hidden="1">
      <c r="A2253" t="s">
        <v>3898</v>
      </c>
      <c r="B2253" t="s">
        <v>3899</v>
      </c>
      <c r="C2253" t="s">
        <v>3890</v>
      </c>
      <c r="D2253" t="s">
        <v>1980</v>
      </c>
    </row>
    <row r="2254" spans="1:4" hidden="1">
      <c r="A2254" t="s">
        <v>3898</v>
      </c>
      <c r="B2254" t="s">
        <v>3899</v>
      </c>
      <c r="C2254" t="s">
        <v>3890</v>
      </c>
      <c r="D2254" t="s">
        <v>2848</v>
      </c>
    </row>
    <row r="2255" spans="1:4" hidden="1">
      <c r="A2255" t="s">
        <v>3898</v>
      </c>
      <c r="B2255" t="s">
        <v>3899</v>
      </c>
      <c r="C2255" t="s">
        <v>2753</v>
      </c>
      <c r="D2255" t="s">
        <v>2753</v>
      </c>
    </row>
    <row r="2256" spans="1:4" hidden="1">
      <c r="A2256" t="s">
        <v>3898</v>
      </c>
      <c r="B2256" t="s">
        <v>3899</v>
      </c>
      <c r="C2256" t="s">
        <v>2753</v>
      </c>
      <c r="D2256" t="s">
        <v>1980</v>
      </c>
    </row>
    <row r="2257" spans="1:4" hidden="1">
      <c r="A2257" t="s">
        <v>3898</v>
      </c>
      <c r="B2257" t="s">
        <v>3899</v>
      </c>
      <c r="C2257" t="s">
        <v>2753</v>
      </c>
      <c r="D2257" t="s">
        <v>3892</v>
      </c>
    </row>
    <row r="2258" spans="1:4" hidden="1">
      <c r="A2258" t="s">
        <v>3898</v>
      </c>
      <c r="B2258" t="s">
        <v>3899</v>
      </c>
      <c r="C2258" t="s">
        <v>2803</v>
      </c>
      <c r="D2258" t="s">
        <v>3893</v>
      </c>
    </row>
    <row r="2259" spans="1:4" hidden="1">
      <c r="A2259" t="s">
        <v>3898</v>
      </c>
      <c r="B2259" t="s">
        <v>3899</v>
      </c>
      <c r="C2259" t="s">
        <v>2803</v>
      </c>
      <c r="D2259" t="s">
        <v>1980</v>
      </c>
    </row>
    <row r="2260" spans="1:4" hidden="1">
      <c r="A2260" t="s">
        <v>3898</v>
      </c>
      <c r="B2260" t="s">
        <v>3899</v>
      </c>
      <c r="C2260" t="s">
        <v>2804</v>
      </c>
      <c r="D2260" t="s">
        <v>2851</v>
      </c>
    </row>
    <row r="2261" spans="1:4" hidden="1">
      <c r="A2261" t="s">
        <v>3898</v>
      </c>
      <c r="B2261" t="s">
        <v>3899</v>
      </c>
      <c r="C2261" t="s">
        <v>2804</v>
      </c>
      <c r="D2261" t="s">
        <v>1980</v>
      </c>
    </row>
    <row r="2262" spans="1:4" hidden="1">
      <c r="A2262" t="s">
        <v>3898</v>
      </c>
      <c r="B2262" t="s">
        <v>3899</v>
      </c>
      <c r="C2262" t="s">
        <v>2804</v>
      </c>
      <c r="D2262" t="s">
        <v>2797</v>
      </c>
    </row>
    <row r="2263" spans="1:4" hidden="1">
      <c r="A2263" t="s">
        <v>3898</v>
      </c>
      <c r="B2263" t="s">
        <v>3899</v>
      </c>
      <c r="C2263" t="s">
        <v>1980</v>
      </c>
      <c r="D2263" t="s">
        <v>1980</v>
      </c>
    </row>
    <row r="2264" spans="1:4" hidden="1">
      <c r="A2264" t="s">
        <v>3900</v>
      </c>
      <c r="B2264" t="s">
        <v>3901</v>
      </c>
      <c r="C2264" t="s">
        <v>3890</v>
      </c>
      <c r="D2264" t="s">
        <v>2845</v>
      </c>
    </row>
    <row r="2265" spans="1:4" hidden="1">
      <c r="A2265" t="s">
        <v>3900</v>
      </c>
      <c r="B2265" t="s">
        <v>3901</v>
      </c>
      <c r="C2265" t="s">
        <v>3890</v>
      </c>
      <c r="D2265" t="s">
        <v>2844</v>
      </c>
    </row>
    <row r="2266" spans="1:4" hidden="1">
      <c r="A2266" t="s">
        <v>3900</v>
      </c>
      <c r="B2266" t="s">
        <v>3901</v>
      </c>
      <c r="C2266" t="s">
        <v>3890</v>
      </c>
      <c r="D2266" t="s">
        <v>2846</v>
      </c>
    </row>
    <row r="2267" spans="1:4" hidden="1">
      <c r="A2267" t="s">
        <v>3900</v>
      </c>
      <c r="B2267" t="s">
        <v>3901</v>
      </c>
      <c r="C2267" t="s">
        <v>3890</v>
      </c>
      <c r="D2267" t="s">
        <v>2847</v>
      </c>
    </row>
    <row r="2268" spans="1:4" hidden="1">
      <c r="A2268" t="s">
        <v>3900</v>
      </c>
      <c r="B2268" t="s">
        <v>3901</v>
      </c>
      <c r="C2268" t="s">
        <v>3890</v>
      </c>
      <c r="D2268" t="s">
        <v>1980</v>
      </c>
    </row>
    <row r="2269" spans="1:4" hidden="1">
      <c r="A2269" t="s">
        <v>3900</v>
      </c>
      <c r="B2269" t="s">
        <v>3901</v>
      </c>
      <c r="C2269" t="s">
        <v>3890</v>
      </c>
      <c r="D2269" t="s">
        <v>2848</v>
      </c>
    </row>
    <row r="2270" spans="1:4" hidden="1">
      <c r="A2270" t="s">
        <v>3900</v>
      </c>
      <c r="B2270" t="s">
        <v>3901</v>
      </c>
      <c r="C2270" t="s">
        <v>2753</v>
      </c>
      <c r="D2270" t="s">
        <v>2753</v>
      </c>
    </row>
    <row r="2271" spans="1:4" hidden="1">
      <c r="A2271" t="s">
        <v>3900</v>
      </c>
      <c r="B2271" t="s">
        <v>3901</v>
      </c>
      <c r="C2271" t="s">
        <v>2753</v>
      </c>
      <c r="D2271" t="s">
        <v>1980</v>
      </c>
    </row>
    <row r="2272" spans="1:4" hidden="1">
      <c r="A2272" t="s">
        <v>3900</v>
      </c>
      <c r="B2272" t="s">
        <v>3901</v>
      </c>
      <c r="C2272" t="s">
        <v>2753</v>
      </c>
      <c r="D2272" t="s">
        <v>3892</v>
      </c>
    </row>
    <row r="2273" spans="1:4" hidden="1">
      <c r="A2273" t="s">
        <v>3900</v>
      </c>
      <c r="B2273" t="s">
        <v>3901</v>
      </c>
      <c r="C2273" t="s">
        <v>2803</v>
      </c>
      <c r="D2273" t="s">
        <v>3893</v>
      </c>
    </row>
    <row r="2274" spans="1:4" hidden="1">
      <c r="A2274" t="s">
        <v>3900</v>
      </c>
      <c r="B2274" t="s">
        <v>3901</v>
      </c>
      <c r="C2274" t="s">
        <v>2803</v>
      </c>
      <c r="D2274" t="s">
        <v>1980</v>
      </c>
    </row>
    <row r="2275" spans="1:4" hidden="1">
      <c r="A2275" t="s">
        <v>3900</v>
      </c>
      <c r="B2275" t="s">
        <v>3901</v>
      </c>
      <c r="C2275" t="s">
        <v>2804</v>
      </c>
      <c r="D2275" t="s">
        <v>2851</v>
      </c>
    </row>
    <row r="2276" spans="1:4" hidden="1">
      <c r="A2276" t="s">
        <v>3900</v>
      </c>
      <c r="B2276" t="s">
        <v>3901</v>
      </c>
      <c r="C2276" t="s">
        <v>2804</v>
      </c>
      <c r="D2276" t="s">
        <v>1980</v>
      </c>
    </row>
    <row r="2277" spans="1:4" hidden="1">
      <c r="A2277" t="s">
        <v>3900</v>
      </c>
      <c r="B2277" t="s">
        <v>3901</v>
      </c>
      <c r="C2277" t="s">
        <v>2804</v>
      </c>
      <c r="D2277" t="s">
        <v>2797</v>
      </c>
    </row>
    <row r="2278" spans="1:4" hidden="1">
      <c r="A2278" t="s">
        <v>3900</v>
      </c>
      <c r="B2278" t="s">
        <v>3901</v>
      </c>
      <c r="C2278" t="s">
        <v>1980</v>
      </c>
      <c r="D2278" t="s">
        <v>1980</v>
      </c>
    </row>
    <row r="2279" spans="1:4" hidden="1">
      <c r="A2279" t="s">
        <v>3902</v>
      </c>
      <c r="B2279" t="s">
        <v>3903</v>
      </c>
      <c r="C2279" t="s">
        <v>3890</v>
      </c>
      <c r="D2279" t="s">
        <v>2845</v>
      </c>
    </row>
    <row r="2280" spans="1:4" hidden="1">
      <c r="A2280" t="s">
        <v>3902</v>
      </c>
      <c r="B2280" t="s">
        <v>3903</v>
      </c>
      <c r="C2280" t="s">
        <v>3890</v>
      </c>
      <c r="D2280" t="s">
        <v>2844</v>
      </c>
    </row>
    <row r="2281" spans="1:4" hidden="1">
      <c r="A2281" t="s">
        <v>3902</v>
      </c>
      <c r="B2281" t="s">
        <v>3903</v>
      </c>
      <c r="C2281" t="s">
        <v>3890</v>
      </c>
      <c r="D2281" t="s">
        <v>2846</v>
      </c>
    </row>
    <row r="2282" spans="1:4" hidden="1">
      <c r="A2282" t="s">
        <v>3902</v>
      </c>
      <c r="B2282" t="s">
        <v>3903</v>
      </c>
      <c r="C2282" t="s">
        <v>3890</v>
      </c>
      <c r="D2282" t="s">
        <v>2847</v>
      </c>
    </row>
    <row r="2283" spans="1:4" hidden="1">
      <c r="A2283" t="s">
        <v>3902</v>
      </c>
      <c r="B2283" t="s">
        <v>3903</v>
      </c>
      <c r="C2283" t="s">
        <v>3890</v>
      </c>
      <c r="D2283" t="s">
        <v>1980</v>
      </c>
    </row>
    <row r="2284" spans="1:4" hidden="1">
      <c r="A2284" t="s">
        <v>3902</v>
      </c>
      <c r="B2284" t="s">
        <v>3903</v>
      </c>
      <c r="C2284" t="s">
        <v>3890</v>
      </c>
      <c r="D2284" t="s">
        <v>2848</v>
      </c>
    </row>
    <row r="2285" spans="1:4" hidden="1">
      <c r="A2285" t="s">
        <v>3902</v>
      </c>
      <c r="B2285" t="s">
        <v>3903</v>
      </c>
      <c r="C2285" t="s">
        <v>2753</v>
      </c>
      <c r="D2285" t="s">
        <v>2753</v>
      </c>
    </row>
    <row r="2286" spans="1:4" hidden="1">
      <c r="A2286" t="s">
        <v>3902</v>
      </c>
      <c r="B2286" t="s">
        <v>3903</v>
      </c>
      <c r="C2286" t="s">
        <v>2753</v>
      </c>
      <c r="D2286" t="s">
        <v>1980</v>
      </c>
    </row>
    <row r="2287" spans="1:4" hidden="1">
      <c r="A2287" t="s">
        <v>3902</v>
      </c>
      <c r="B2287" t="s">
        <v>3903</v>
      </c>
      <c r="C2287" t="s">
        <v>2753</v>
      </c>
      <c r="D2287" t="s">
        <v>3892</v>
      </c>
    </row>
    <row r="2288" spans="1:4" hidden="1">
      <c r="A2288" t="s">
        <v>3902</v>
      </c>
      <c r="B2288" t="s">
        <v>3903</v>
      </c>
      <c r="C2288" t="s">
        <v>2803</v>
      </c>
      <c r="D2288" t="s">
        <v>3893</v>
      </c>
    </row>
    <row r="2289" spans="1:4" hidden="1">
      <c r="A2289" t="s">
        <v>3902</v>
      </c>
      <c r="B2289" t="s">
        <v>3903</v>
      </c>
      <c r="C2289" t="s">
        <v>2803</v>
      </c>
      <c r="D2289" t="s">
        <v>1980</v>
      </c>
    </row>
    <row r="2290" spans="1:4" hidden="1">
      <c r="A2290" t="s">
        <v>3902</v>
      </c>
      <c r="B2290" t="s">
        <v>3903</v>
      </c>
      <c r="C2290" t="s">
        <v>2804</v>
      </c>
      <c r="D2290" t="s">
        <v>2851</v>
      </c>
    </row>
    <row r="2291" spans="1:4" hidden="1">
      <c r="A2291" t="s">
        <v>3902</v>
      </c>
      <c r="B2291" t="s">
        <v>3903</v>
      </c>
      <c r="C2291" t="s">
        <v>2804</v>
      </c>
      <c r="D2291" t="s">
        <v>1980</v>
      </c>
    </row>
    <row r="2292" spans="1:4" hidden="1">
      <c r="A2292" t="s">
        <v>3902</v>
      </c>
      <c r="B2292" t="s">
        <v>3903</v>
      </c>
      <c r="C2292" t="s">
        <v>2804</v>
      </c>
      <c r="D2292" t="s">
        <v>2797</v>
      </c>
    </row>
    <row r="2293" spans="1:4" hidden="1">
      <c r="A2293" t="s">
        <v>3902</v>
      </c>
      <c r="B2293" t="s">
        <v>3903</v>
      </c>
      <c r="C2293" t="s">
        <v>1980</v>
      </c>
      <c r="D2293" t="s">
        <v>1980</v>
      </c>
    </row>
    <row r="2294" spans="1:4" hidden="1">
      <c r="A2294" t="s">
        <v>3904</v>
      </c>
      <c r="B2294" t="s">
        <v>3905</v>
      </c>
      <c r="C2294" t="s">
        <v>3890</v>
      </c>
      <c r="D2294" t="s">
        <v>2845</v>
      </c>
    </row>
    <row r="2295" spans="1:4" hidden="1">
      <c r="A2295" t="s">
        <v>3904</v>
      </c>
      <c r="B2295" t="s">
        <v>3905</v>
      </c>
      <c r="C2295" t="s">
        <v>3890</v>
      </c>
      <c r="D2295" t="s">
        <v>2844</v>
      </c>
    </row>
    <row r="2296" spans="1:4" hidden="1">
      <c r="A2296" t="s">
        <v>3904</v>
      </c>
      <c r="B2296" t="s">
        <v>3905</v>
      </c>
      <c r="C2296" t="s">
        <v>3890</v>
      </c>
      <c r="D2296" t="s">
        <v>2846</v>
      </c>
    </row>
    <row r="2297" spans="1:4" hidden="1">
      <c r="A2297" t="s">
        <v>3904</v>
      </c>
      <c r="B2297" t="s">
        <v>3905</v>
      </c>
      <c r="C2297" t="s">
        <v>3890</v>
      </c>
      <c r="D2297" t="s">
        <v>2847</v>
      </c>
    </row>
    <row r="2298" spans="1:4" hidden="1">
      <c r="A2298" t="s">
        <v>3904</v>
      </c>
      <c r="B2298" t="s">
        <v>3905</v>
      </c>
      <c r="C2298" t="s">
        <v>3890</v>
      </c>
      <c r="D2298" t="s">
        <v>1980</v>
      </c>
    </row>
    <row r="2299" spans="1:4" hidden="1">
      <c r="A2299" t="s">
        <v>3904</v>
      </c>
      <c r="B2299" t="s">
        <v>3905</v>
      </c>
      <c r="C2299" t="s">
        <v>3890</v>
      </c>
      <c r="D2299" t="s">
        <v>2848</v>
      </c>
    </row>
    <row r="2300" spans="1:4" hidden="1">
      <c r="A2300" t="s">
        <v>3904</v>
      </c>
      <c r="B2300" t="s">
        <v>3905</v>
      </c>
      <c r="C2300" t="s">
        <v>2753</v>
      </c>
      <c r="D2300" t="s">
        <v>2753</v>
      </c>
    </row>
    <row r="2301" spans="1:4" hidden="1">
      <c r="A2301" t="s">
        <v>3904</v>
      </c>
      <c r="B2301" t="s">
        <v>3905</v>
      </c>
      <c r="C2301" t="s">
        <v>2753</v>
      </c>
      <c r="D2301" t="s">
        <v>1980</v>
      </c>
    </row>
    <row r="2302" spans="1:4" hidden="1">
      <c r="A2302" t="s">
        <v>3904</v>
      </c>
      <c r="B2302" t="s">
        <v>3905</v>
      </c>
      <c r="C2302" t="s">
        <v>2753</v>
      </c>
      <c r="D2302" t="s">
        <v>3892</v>
      </c>
    </row>
    <row r="2303" spans="1:4" hidden="1">
      <c r="A2303" t="s">
        <v>3904</v>
      </c>
      <c r="B2303" t="s">
        <v>3905</v>
      </c>
      <c r="C2303" t="s">
        <v>2803</v>
      </c>
      <c r="D2303" t="s">
        <v>3893</v>
      </c>
    </row>
    <row r="2304" spans="1:4" hidden="1">
      <c r="A2304" t="s">
        <v>3904</v>
      </c>
      <c r="B2304" t="s">
        <v>3905</v>
      </c>
      <c r="C2304" t="s">
        <v>2803</v>
      </c>
      <c r="D2304" t="s">
        <v>1980</v>
      </c>
    </row>
    <row r="2305" spans="1:4" hidden="1">
      <c r="A2305" t="s">
        <v>3904</v>
      </c>
      <c r="B2305" t="s">
        <v>3905</v>
      </c>
      <c r="C2305" t="s">
        <v>2804</v>
      </c>
      <c r="D2305" t="s">
        <v>2851</v>
      </c>
    </row>
    <row r="2306" spans="1:4" hidden="1">
      <c r="A2306" t="s">
        <v>3904</v>
      </c>
      <c r="B2306" t="s">
        <v>3905</v>
      </c>
      <c r="C2306" t="s">
        <v>2804</v>
      </c>
      <c r="D2306" t="s">
        <v>1980</v>
      </c>
    </row>
    <row r="2307" spans="1:4" hidden="1">
      <c r="A2307" t="s">
        <v>3904</v>
      </c>
      <c r="B2307" t="s">
        <v>3905</v>
      </c>
      <c r="C2307" t="s">
        <v>2804</v>
      </c>
      <c r="D2307" t="s">
        <v>2797</v>
      </c>
    </row>
    <row r="2308" spans="1:4" hidden="1">
      <c r="A2308" t="s">
        <v>3904</v>
      </c>
      <c r="B2308" t="s">
        <v>3905</v>
      </c>
      <c r="C2308" t="s">
        <v>1980</v>
      </c>
      <c r="D2308" t="s">
        <v>1980</v>
      </c>
    </row>
    <row r="2309" spans="1:4" hidden="1">
      <c r="A2309" t="s">
        <v>3906</v>
      </c>
      <c r="B2309" t="s">
        <v>3907</v>
      </c>
      <c r="C2309" t="s">
        <v>3890</v>
      </c>
      <c r="D2309" t="s">
        <v>2845</v>
      </c>
    </row>
    <row r="2310" spans="1:4" hidden="1">
      <c r="A2310" t="s">
        <v>3906</v>
      </c>
      <c r="B2310" t="s">
        <v>3907</v>
      </c>
      <c r="C2310" t="s">
        <v>3890</v>
      </c>
      <c r="D2310" t="s">
        <v>2844</v>
      </c>
    </row>
    <row r="2311" spans="1:4" hidden="1">
      <c r="A2311" t="s">
        <v>3906</v>
      </c>
      <c r="B2311" t="s">
        <v>3907</v>
      </c>
      <c r="C2311" t="s">
        <v>3890</v>
      </c>
      <c r="D2311" t="s">
        <v>2846</v>
      </c>
    </row>
    <row r="2312" spans="1:4" hidden="1">
      <c r="A2312" t="s">
        <v>3906</v>
      </c>
      <c r="B2312" t="s">
        <v>3907</v>
      </c>
      <c r="C2312" t="s">
        <v>3890</v>
      </c>
      <c r="D2312" t="s">
        <v>2847</v>
      </c>
    </row>
    <row r="2313" spans="1:4" hidden="1">
      <c r="A2313" t="s">
        <v>3906</v>
      </c>
      <c r="B2313" t="s">
        <v>3907</v>
      </c>
      <c r="C2313" t="s">
        <v>3890</v>
      </c>
      <c r="D2313" t="s">
        <v>1980</v>
      </c>
    </row>
    <row r="2314" spans="1:4" hidden="1">
      <c r="A2314" t="s">
        <v>3906</v>
      </c>
      <c r="B2314" t="s">
        <v>3907</v>
      </c>
      <c r="C2314" t="s">
        <v>3890</v>
      </c>
      <c r="D2314" t="s">
        <v>2848</v>
      </c>
    </row>
    <row r="2315" spans="1:4" hidden="1">
      <c r="A2315" t="s">
        <v>3906</v>
      </c>
      <c r="B2315" t="s">
        <v>3907</v>
      </c>
      <c r="C2315" t="s">
        <v>2753</v>
      </c>
      <c r="D2315" t="s">
        <v>2753</v>
      </c>
    </row>
    <row r="2316" spans="1:4" hidden="1">
      <c r="A2316" t="s">
        <v>3906</v>
      </c>
      <c r="B2316" t="s">
        <v>3907</v>
      </c>
      <c r="C2316" t="s">
        <v>2753</v>
      </c>
      <c r="D2316" t="s">
        <v>1980</v>
      </c>
    </row>
    <row r="2317" spans="1:4" hidden="1">
      <c r="A2317" t="s">
        <v>3906</v>
      </c>
      <c r="B2317" t="s">
        <v>3907</v>
      </c>
      <c r="C2317" t="s">
        <v>2753</v>
      </c>
      <c r="D2317" t="s">
        <v>3892</v>
      </c>
    </row>
    <row r="2318" spans="1:4" hidden="1">
      <c r="A2318" t="s">
        <v>3906</v>
      </c>
      <c r="B2318" t="s">
        <v>3907</v>
      </c>
      <c r="C2318" t="s">
        <v>2803</v>
      </c>
      <c r="D2318" t="s">
        <v>3893</v>
      </c>
    </row>
    <row r="2319" spans="1:4" hidden="1">
      <c r="A2319" t="s">
        <v>3906</v>
      </c>
      <c r="B2319" t="s">
        <v>3907</v>
      </c>
      <c r="C2319" t="s">
        <v>2803</v>
      </c>
      <c r="D2319" t="s">
        <v>1980</v>
      </c>
    </row>
    <row r="2320" spans="1:4" hidden="1">
      <c r="A2320" t="s">
        <v>3906</v>
      </c>
      <c r="B2320" t="s">
        <v>3907</v>
      </c>
      <c r="C2320" t="s">
        <v>2804</v>
      </c>
      <c r="D2320" t="s">
        <v>2851</v>
      </c>
    </row>
    <row r="2321" spans="1:4" hidden="1">
      <c r="A2321" t="s">
        <v>3906</v>
      </c>
      <c r="B2321" t="s">
        <v>3907</v>
      </c>
      <c r="C2321" t="s">
        <v>2804</v>
      </c>
      <c r="D2321" t="s">
        <v>1980</v>
      </c>
    </row>
    <row r="2322" spans="1:4" hidden="1">
      <c r="A2322" t="s">
        <v>3906</v>
      </c>
      <c r="B2322" t="s">
        <v>3907</v>
      </c>
      <c r="C2322" t="s">
        <v>2804</v>
      </c>
      <c r="D2322" t="s">
        <v>2797</v>
      </c>
    </row>
    <row r="2323" spans="1:4" hidden="1">
      <c r="A2323" t="s">
        <v>3906</v>
      </c>
      <c r="B2323" t="s">
        <v>3907</v>
      </c>
      <c r="C2323" t="s">
        <v>1980</v>
      </c>
      <c r="D2323" t="s">
        <v>1980</v>
      </c>
    </row>
    <row r="2324" spans="1:4" hidden="1">
      <c r="A2324" t="s">
        <v>3908</v>
      </c>
      <c r="B2324" t="s">
        <v>3909</v>
      </c>
      <c r="C2324" t="s">
        <v>3890</v>
      </c>
      <c r="D2324" t="s">
        <v>2845</v>
      </c>
    </row>
    <row r="2325" spans="1:4" hidden="1">
      <c r="A2325" t="s">
        <v>3908</v>
      </c>
      <c r="B2325" t="s">
        <v>3909</v>
      </c>
      <c r="C2325" t="s">
        <v>3890</v>
      </c>
      <c r="D2325" t="s">
        <v>2844</v>
      </c>
    </row>
    <row r="2326" spans="1:4" hidden="1">
      <c r="A2326" t="s">
        <v>3908</v>
      </c>
      <c r="B2326" t="s">
        <v>3909</v>
      </c>
      <c r="C2326" t="s">
        <v>3890</v>
      </c>
      <c r="D2326" t="s">
        <v>2846</v>
      </c>
    </row>
    <row r="2327" spans="1:4" hidden="1">
      <c r="A2327" t="s">
        <v>3908</v>
      </c>
      <c r="B2327" t="s">
        <v>3909</v>
      </c>
      <c r="C2327" t="s">
        <v>3890</v>
      </c>
      <c r="D2327" t="s">
        <v>2847</v>
      </c>
    </row>
    <row r="2328" spans="1:4" hidden="1">
      <c r="A2328" t="s">
        <v>3908</v>
      </c>
      <c r="B2328" t="s">
        <v>3909</v>
      </c>
      <c r="C2328" t="s">
        <v>3890</v>
      </c>
      <c r="D2328" t="s">
        <v>1980</v>
      </c>
    </row>
    <row r="2329" spans="1:4" hidden="1">
      <c r="A2329" t="s">
        <v>3908</v>
      </c>
      <c r="B2329" t="s">
        <v>3909</v>
      </c>
      <c r="C2329" t="s">
        <v>3890</v>
      </c>
      <c r="D2329" t="s">
        <v>2848</v>
      </c>
    </row>
    <row r="2330" spans="1:4" hidden="1">
      <c r="A2330" t="s">
        <v>3908</v>
      </c>
      <c r="B2330" t="s">
        <v>3909</v>
      </c>
      <c r="C2330" t="s">
        <v>2753</v>
      </c>
      <c r="D2330" t="s">
        <v>2753</v>
      </c>
    </row>
    <row r="2331" spans="1:4" hidden="1">
      <c r="A2331" t="s">
        <v>3908</v>
      </c>
      <c r="B2331" t="s">
        <v>3909</v>
      </c>
      <c r="C2331" t="s">
        <v>2753</v>
      </c>
      <c r="D2331" t="s">
        <v>1980</v>
      </c>
    </row>
    <row r="2332" spans="1:4" hidden="1">
      <c r="A2332" t="s">
        <v>3908</v>
      </c>
      <c r="B2332" t="s">
        <v>3909</v>
      </c>
      <c r="C2332" t="s">
        <v>2753</v>
      </c>
      <c r="D2332" t="s">
        <v>3892</v>
      </c>
    </row>
    <row r="2333" spans="1:4" hidden="1">
      <c r="A2333" t="s">
        <v>3908</v>
      </c>
      <c r="B2333" t="s">
        <v>3909</v>
      </c>
      <c r="C2333" t="s">
        <v>2803</v>
      </c>
      <c r="D2333" t="s">
        <v>3893</v>
      </c>
    </row>
    <row r="2334" spans="1:4" hidden="1">
      <c r="A2334" t="s">
        <v>3908</v>
      </c>
      <c r="B2334" t="s">
        <v>3909</v>
      </c>
      <c r="C2334" t="s">
        <v>2803</v>
      </c>
      <c r="D2334" t="s">
        <v>1980</v>
      </c>
    </row>
    <row r="2335" spans="1:4" hidden="1">
      <c r="A2335" t="s">
        <v>3908</v>
      </c>
      <c r="B2335" t="s">
        <v>3909</v>
      </c>
      <c r="C2335" t="s">
        <v>2804</v>
      </c>
      <c r="D2335" t="s">
        <v>2851</v>
      </c>
    </row>
    <row r="2336" spans="1:4" hidden="1">
      <c r="A2336" t="s">
        <v>3908</v>
      </c>
      <c r="B2336" t="s">
        <v>3909</v>
      </c>
      <c r="C2336" t="s">
        <v>2804</v>
      </c>
      <c r="D2336" t="s">
        <v>1980</v>
      </c>
    </row>
    <row r="2337" spans="1:4" hidden="1">
      <c r="A2337" t="s">
        <v>3908</v>
      </c>
      <c r="B2337" t="s">
        <v>3909</v>
      </c>
      <c r="C2337" t="s">
        <v>2804</v>
      </c>
      <c r="D2337" t="s">
        <v>2797</v>
      </c>
    </row>
    <row r="2338" spans="1:4" hidden="1">
      <c r="A2338" t="s">
        <v>3908</v>
      </c>
      <c r="B2338" t="s">
        <v>3909</v>
      </c>
      <c r="C2338" t="s">
        <v>1980</v>
      </c>
      <c r="D2338" t="s">
        <v>1980</v>
      </c>
    </row>
    <row r="2339" spans="1:4" hidden="1">
      <c r="A2339" t="s">
        <v>3119</v>
      </c>
      <c r="B2339" t="s">
        <v>3910</v>
      </c>
      <c r="C2339" t="s">
        <v>3890</v>
      </c>
      <c r="D2339" t="s">
        <v>2845</v>
      </c>
    </row>
    <row r="2340" spans="1:4" hidden="1">
      <c r="A2340" t="s">
        <v>3119</v>
      </c>
      <c r="B2340" t="s">
        <v>3910</v>
      </c>
      <c r="C2340" t="s">
        <v>3890</v>
      </c>
      <c r="D2340" t="s">
        <v>2844</v>
      </c>
    </row>
    <row r="2341" spans="1:4" hidden="1">
      <c r="A2341" t="s">
        <v>3119</v>
      </c>
      <c r="B2341" t="s">
        <v>3910</v>
      </c>
      <c r="C2341" t="s">
        <v>3890</v>
      </c>
      <c r="D2341" t="s">
        <v>2846</v>
      </c>
    </row>
    <row r="2342" spans="1:4" hidden="1">
      <c r="A2342" t="s">
        <v>3119</v>
      </c>
      <c r="B2342" t="s">
        <v>3910</v>
      </c>
      <c r="C2342" t="s">
        <v>3890</v>
      </c>
      <c r="D2342" t="s">
        <v>2847</v>
      </c>
    </row>
    <row r="2343" spans="1:4" hidden="1">
      <c r="A2343" t="s">
        <v>3119</v>
      </c>
      <c r="B2343" t="s">
        <v>3910</v>
      </c>
      <c r="C2343" t="s">
        <v>3890</v>
      </c>
      <c r="D2343" t="s">
        <v>1980</v>
      </c>
    </row>
    <row r="2344" spans="1:4" hidden="1">
      <c r="A2344" t="s">
        <v>3119</v>
      </c>
      <c r="B2344" t="s">
        <v>3910</v>
      </c>
      <c r="C2344" t="s">
        <v>3890</v>
      </c>
      <c r="D2344" t="s">
        <v>2848</v>
      </c>
    </row>
    <row r="2345" spans="1:4" hidden="1">
      <c r="A2345" t="s">
        <v>3119</v>
      </c>
      <c r="B2345" t="s">
        <v>3910</v>
      </c>
      <c r="C2345" t="s">
        <v>2753</v>
      </c>
      <c r="D2345" t="s">
        <v>2753</v>
      </c>
    </row>
    <row r="2346" spans="1:4" hidden="1">
      <c r="A2346" t="s">
        <v>3119</v>
      </c>
      <c r="B2346" t="s">
        <v>3910</v>
      </c>
      <c r="C2346" t="s">
        <v>2753</v>
      </c>
      <c r="D2346" t="s">
        <v>1980</v>
      </c>
    </row>
    <row r="2347" spans="1:4" hidden="1">
      <c r="A2347" t="s">
        <v>3119</v>
      </c>
      <c r="B2347" t="s">
        <v>3910</v>
      </c>
      <c r="C2347" t="s">
        <v>2753</v>
      </c>
      <c r="D2347" t="s">
        <v>3892</v>
      </c>
    </row>
    <row r="2348" spans="1:4" hidden="1">
      <c r="A2348" t="s">
        <v>3119</v>
      </c>
      <c r="B2348" t="s">
        <v>3910</v>
      </c>
      <c r="C2348" t="s">
        <v>2803</v>
      </c>
      <c r="D2348" t="s">
        <v>3893</v>
      </c>
    </row>
    <row r="2349" spans="1:4" hidden="1">
      <c r="A2349" t="s">
        <v>3119</v>
      </c>
      <c r="B2349" t="s">
        <v>3910</v>
      </c>
      <c r="C2349" t="s">
        <v>2803</v>
      </c>
      <c r="D2349" t="s">
        <v>1980</v>
      </c>
    </row>
    <row r="2350" spans="1:4" hidden="1">
      <c r="A2350" t="s">
        <v>3119</v>
      </c>
      <c r="B2350" t="s">
        <v>3910</v>
      </c>
      <c r="C2350" t="s">
        <v>2804</v>
      </c>
      <c r="D2350" t="s">
        <v>2851</v>
      </c>
    </row>
    <row r="2351" spans="1:4" hidden="1">
      <c r="A2351" t="s">
        <v>3119</v>
      </c>
      <c r="B2351" t="s">
        <v>3910</v>
      </c>
      <c r="C2351" t="s">
        <v>2804</v>
      </c>
      <c r="D2351" t="s">
        <v>1980</v>
      </c>
    </row>
    <row r="2352" spans="1:4" hidden="1">
      <c r="A2352" t="s">
        <v>3119</v>
      </c>
      <c r="B2352" t="s">
        <v>3910</v>
      </c>
      <c r="C2352" t="s">
        <v>2804</v>
      </c>
      <c r="D2352" t="s">
        <v>2797</v>
      </c>
    </row>
    <row r="2353" spans="1:4" hidden="1">
      <c r="A2353" t="s">
        <v>3119</v>
      </c>
      <c r="B2353" t="s">
        <v>3910</v>
      </c>
      <c r="C2353" t="s">
        <v>1980</v>
      </c>
      <c r="D2353" t="s">
        <v>1980</v>
      </c>
    </row>
    <row r="2354" spans="1:4" hidden="1">
      <c r="A2354" t="s">
        <v>3911</v>
      </c>
      <c r="B2354" t="s">
        <v>3912</v>
      </c>
      <c r="C2354" t="s">
        <v>3890</v>
      </c>
      <c r="D2354" t="s">
        <v>2845</v>
      </c>
    </row>
    <row r="2355" spans="1:4" hidden="1">
      <c r="A2355" t="s">
        <v>3911</v>
      </c>
      <c r="B2355" t="s">
        <v>3912</v>
      </c>
      <c r="C2355" t="s">
        <v>3890</v>
      </c>
      <c r="D2355" t="s">
        <v>2844</v>
      </c>
    </row>
    <row r="2356" spans="1:4" hidden="1">
      <c r="A2356" t="s">
        <v>3911</v>
      </c>
      <c r="B2356" t="s">
        <v>3912</v>
      </c>
      <c r="C2356" t="s">
        <v>3890</v>
      </c>
      <c r="D2356" t="s">
        <v>2846</v>
      </c>
    </row>
    <row r="2357" spans="1:4" hidden="1">
      <c r="A2357" t="s">
        <v>3911</v>
      </c>
      <c r="B2357" t="s">
        <v>3912</v>
      </c>
      <c r="C2357" t="s">
        <v>3890</v>
      </c>
      <c r="D2357" t="s">
        <v>2847</v>
      </c>
    </row>
    <row r="2358" spans="1:4" hidden="1">
      <c r="A2358" t="s">
        <v>3911</v>
      </c>
      <c r="B2358" t="s">
        <v>3912</v>
      </c>
      <c r="C2358" t="s">
        <v>3890</v>
      </c>
      <c r="D2358" t="s">
        <v>1980</v>
      </c>
    </row>
    <row r="2359" spans="1:4" hidden="1">
      <c r="A2359" t="s">
        <v>3911</v>
      </c>
      <c r="B2359" t="s">
        <v>3912</v>
      </c>
      <c r="C2359" t="s">
        <v>3890</v>
      </c>
      <c r="D2359" t="s">
        <v>2848</v>
      </c>
    </row>
    <row r="2360" spans="1:4" hidden="1">
      <c r="A2360" t="s">
        <v>3911</v>
      </c>
      <c r="B2360" t="s">
        <v>3912</v>
      </c>
      <c r="C2360" t="s">
        <v>2753</v>
      </c>
      <c r="D2360" t="s">
        <v>2753</v>
      </c>
    </row>
    <row r="2361" spans="1:4" hidden="1">
      <c r="A2361" t="s">
        <v>3911</v>
      </c>
      <c r="B2361" t="s">
        <v>3912</v>
      </c>
      <c r="C2361" t="s">
        <v>2753</v>
      </c>
      <c r="D2361" t="s">
        <v>1980</v>
      </c>
    </row>
    <row r="2362" spans="1:4" hidden="1">
      <c r="A2362" t="s">
        <v>3911</v>
      </c>
      <c r="B2362" t="s">
        <v>3912</v>
      </c>
      <c r="C2362" t="s">
        <v>2753</v>
      </c>
      <c r="D2362" t="s">
        <v>3892</v>
      </c>
    </row>
    <row r="2363" spans="1:4" hidden="1">
      <c r="A2363" t="s">
        <v>3911</v>
      </c>
      <c r="B2363" t="s">
        <v>3912</v>
      </c>
      <c r="C2363" t="s">
        <v>2803</v>
      </c>
      <c r="D2363" t="s">
        <v>3893</v>
      </c>
    </row>
    <row r="2364" spans="1:4" hidden="1">
      <c r="A2364" t="s">
        <v>3911</v>
      </c>
      <c r="B2364" t="s">
        <v>3912</v>
      </c>
      <c r="C2364" t="s">
        <v>2803</v>
      </c>
      <c r="D2364" t="s">
        <v>1980</v>
      </c>
    </row>
    <row r="2365" spans="1:4" hidden="1">
      <c r="A2365" t="s">
        <v>3911</v>
      </c>
      <c r="B2365" t="s">
        <v>3912</v>
      </c>
      <c r="C2365" t="s">
        <v>2804</v>
      </c>
      <c r="D2365" t="s">
        <v>2851</v>
      </c>
    </row>
    <row r="2366" spans="1:4" hidden="1">
      <c r="A2366" t="s">
        <v>3911</v>
      </c>
      <c r="B2366" t="s">
        <v>3912</v>
      </c>
      <c r="C2366" t="s">
        <v>2804</v>
      </c>
      <c r="D2366" t="s">
        <v>1980</v>
      </c>
    </row>
    <row r="2367" spans="1:4" hidden="1">
      <c r="A2367" t="s">
        <v>3911</v>
      </c>
      <c r="B2367" t="s">
        <v>3912</v>
      </c>
      <c r="C2367" t="s">
        <v>2804</v>
      </c>
      <c r="D2367" t="s">
        <v>2797</v>
      </c>
    </row>
    <row r="2368" spans="1:4" hidden="1">
      <c r="A2368" t="s">
        <v>3911</v>
      </c>
      <c r="B2368" t="s">
        <v>3912</v>
      </c>
      <c r="C2368" t="s">
        <v>1980</v>
      </c>
      <c r="D2368" t="s">
        <v>1980</v>
      </c>
    </row>
    <row r="2369" spans="1:5" hidden="1">
      <c r="A2369" t="s">
        <v>3121</v>
      </c>
      <c r="B2369" t="s">
        <v>3913</v>
      </c>
      <c r="C2369" t="s">
        <v>3890</v>
      </c>
      <c r="D2369" t="s">
        <v>2845</v>
      </c>
    </row>
    <row r="2370" spans="1:5" hidden="1">
      <c r="A2370" t="s">
        <v>3121</v>
      </c>
      <c r="B2370" t="s">
        <v>3913</v>
      </c>
      <c r="C2370" t="s">
        <v>3890</v>
      </c>
      <c r="D2370" t="s">
        <v>2844</v>
      </c>
    </row>
    <row r="2371" spans="1:5" hidden="1">
      <c r="A2371" t="s">
        <v>3121</v>
      </c>
      <c r="B2371" t="s">
        <v>3913</v>
      </c>
      <c r="C2371" t="s">
        <v>3890</v>
      </c>
      <c r="D2371" t="s">
        <v>2846</v>
      </c>
    </row>
    <row r="2372" spans="1:5" hidden="1">
      <c r="A2372" t="s">
        <v>3121</v>
      </c>
      <c r="B2372" t="s">
        <v>3913</v>
      </c>
      <c r="C2372" t="s">
        <v>3890</v>
      </c>
      <c r="D2372" t="s">
        <v>2847</v>
      </c>
    </row>
    <row r="2373" spans="1:5" hidden="1">
      <c r="A2373" t="s">
        <v>3121</v>
      </c>
      <c r="B2373" t="s">
        <v>3913</v>
      </c>
      <c r="C2373" t="s">
        <v>3890</v>
      </c>
      <c r="D2373" t="s">
        <v>1980</v>
      </c>
    </row>
    <row r="2374" spans="1:5" hidden="1">
      <c r="A2374" t="s">
        <v>3121</v>
      </c>
      <c r="B2374" t="s">
        <v>3913</v>
      </c>
      <c r="C2374" t="s">
        <v>3890</v>
      </c>
      <c r="D2374" t="s">
        <v>2848</v>
      </c>
    </row>
    <row r="2375" spans="1:5" hidden="1">
      <c r="A2375" t="s">
        <v>3121</v>
      </c>
      <c r="B2375" t="s">
        <v>3913</v>
      </c>
      <c r="C2375" t="s">
        <v>2753</v>
      </c>
      <c r="D2375" t="s">
        <v>2753</v>
      </c>
    </row>
    <row r="2376" spans="1:5" hidden="1">
      <c r="A2376" t="s">
        <v>3121</v>
      </c>
      <c r="B2376" t="s">
        <v>3913</v>
      </c>
      <c r="C2376" t="s">
        <v>2753</v>
      </c>
      <c r="D2376" t="s">
        <v>1980</v>
      </c>
    </row>
    <row r="2377" spans="1:5" hidden="1">
      <c r="A2377" t="s">
        <v>3121</v>
      </c>
      <c r="B2377" t="s">
        <v>3913</v>
      </c>
      <c r="C2377" t="s">
        <v>2753</v>
      </c>
      <c r="D2377" t="s">
        <v>3892</v>
      </c>
    </row>
    <row r="2378" spans="1:5" hidden="1">
      <c r="A2378" t="s">
        <v>3121</v>
      </c>
      <c r="B2378" t="s">
        <v>3913</v>
      </c>
      <c r="C2378" t="s">
        <v>2803</v>
      </c>
      <c r="D2378" t="s">
        <v>3893</v>
      </c>
    </row>
    <row r="2379" spans="1:5" hidden="1">
      <c r="A2379" t="s">
        <v>3121</v>
      </c>
      <c r="B2379" t="s">
        <v>3913</v>
      </c>
      <c r="C2379" t="s">
        <v>2803</v>
      </c>
      <c r="D2379" t="s">
        <v>1980</v>
      </c>
    </row>
    <row r="2380" spans="1:5" hidden="1">
      <c r="A2380" t="s">
        <v>3121</v>
      </c>
      <c r="B2380" t="s">
        <v>3913</v>
      </c>
      <c r="C2380" t="s">
        <v>2804</v>
      </c>
      <c r="D2380" t="s">
        <v>2851</v>
      </c>
    </row>
    <row r="2381" spans="1:5" hidden="1">
      <c r="A2381" t="s">
        <v>3121</v>
      </c>
      <c r="B2381" t="s">
        <v>3913</v>
      </c>
      <c r="C2381" t="s">
        <v>2804</v>
      </c>
      <c r="D2381" t="s">
        <v>1980</v>
      </c>
    </row>
    <row r="2382" spans="1:5" hidden="1">
      <c r="A2382" t="s">
        <v>3121</v>
      </c>
      <c r="B2382" t="s">
        <v>3913</v>
      </c>
      <c r="C2382" t="s">
        <v>2804</v>
      </c>
      <c r="D2382" t="s">
        <v>2797</v>
      </c>
    </row>
    <row r="2383" spans="1:5" hidden="1">
      <c r="A2383" t="s">
        <v>3121</v>
      </c>
      <c r="B2383" t="s">
        <v>3913</v>
      </c>
      <c r="C2383" t="s">
        <v>1980</v>
      </c>
      <c r="D2383" t="s">
        <v>1980</v>
      </c>
    </row>
    <row r="2384" spans="1:5" hidden="1">
      <c r="A2384" t="s">
        <v>3914</v>
      </c>
      <c r="B2384" t="s">
        <v>3915</v>
      </c>
      <c r="C2384" t="s">
        <v>1973</v>
      </c>
      <c r="D2384" t="s">
        <v>2066</v>
      </c>
      <c r="E2384" t="s">
        <v>2875</v>
      </c>
    </row>
    <row r="2385" spans="1:5" hidden="1">
      <c r="A2385" t="s">
        <v>3914</v>
      </c>
      <c r="B2385" t="s">
        <v>3915</v>
      </c>
      <c r="C2385" t="s">
        <v>1973</v>
      </c>
      <c r="D2385" t="s">
        <v>2066</v>
      </c>
      <c r="E2385" t="s">
        <v>1643</v>
      </c>
    </row>
    <row r="2386" spans="1:5" hidden="1">
      <c r="A2386" t="s">
        <v>3914</v>
      </c>
      <c r="B2386" t="s">
        <v>3915</v>
      </c>
      <c r="C2386" t="s">
        <v>1973</v>
      </c>
      <c r="D2386" t="s">
        <v>3809</v>
      </c>
      <c r="E2386" t="s">
        <v>1643</v>
      </c>
    </row>
    <row r="2387" spans="1:5" hidden="1">
      <c r="A2387" t="s">
        <v>3914</v>
      </c>
      <c r="B2387" t="s">
        <v>3915</v>
      </c>
      <c r="C2387" t="s">
        <v>1973</v>
      </c>
      <c r="D2387" t="s">
        <v>3810</v>
      </c>
      <c r="E2387" t="s">
        <v>1643</v>
      </c>
    </row>
    <row r="2388" spans="1:5" hidden="1">
      <c r="A2388" t="s">
        <v>3914</v>
      </c>
      <c r="B2388" t="s">
        <v>3915</v>
      </c>
      <c r="C2388" t="s">
        <v>3890</v>
      </c>
      <c r="D2388" t="s">
        <v>2845</v>
      </c>
    </row>
    <row r="2389" spans="1:5" hidden="1">
      <c r="A2389" t="s">
        <v>3914</v>
      </c>
      <c r="B2389" t="s">
        <v>3915</v>
      </c>
      <c r="C2389" t="s">
        <v>3890</v>
      </c>
      <c r="D2389" t="s">
        <v>2844</v>
      </c>
    </row>
    <row r="2390" spans="1:5" hidden="1">
      <c r="A2390" t="s">
        <v>3914</v>
      </c>
      <c r="B2390" t="s">
        <v>3915</v>
      </c>
      <c r="C2390" t="s">
        <v>3890</v>
      </c>
      <c r="D2390" t="s">
        <v>2846</v>
      </c>
    </row>
    <row r="2391" spans="1:5" hidden="1">
      <c r="A2391" t="s">
        <v>3914</v>
      </c>
      <c r="B2391" t="s">
        <v>3915</v>
      </c>
      <c r="C2391" t="s">
        <v>3890</v>
      </c>
      <c r="D2391" t="s">
        <v>2847</v>
      </c>
    </row>
    <row r="2392" spans="1:5" hidden="1">
      <c r="A2392" t="s">
        <v>3914</v>
      </c>
      <c r="B2392" t="s">
        <v>3915</v>
      </c>
      <c r="C2392" t="s">
        <v>3890</v>
      </c>
      <c r="D2392" t="s">
        <v>1980</v>
      </c>
    </row>
    <row r="2393" spans="1:5" hidden="1">
      <c r="A2393" t="s">
        <v>3914</v>
      </c>
      <c r="B2393" t="s">
        <v>3915</v>
      </c>
      <c r="C2393" t="s">
        <v>3890</v>
      </c>
      <c r="D2393" t="s">
        <v>2848</v>
      </c>
    </row>
    <row r="2394" spans="1:5" hidden="1">
      <c r="A2394" t="s">
        <v>3914</v>
      </c>
      <c r="B2394" t="s">
        <v>3915</v>
      </c>
      <c r="C2394" t="s">
        <v>2753</v>
      </c>
      <c r="D2394" t="s">
        <v>2753</v>
      </c>
    </row>
    <row r="2395" spans="1:5" hidden="1">
      <c r="A2395" t="s">
        <v>3914</v>
      </c>
      <c r="B2395" t="s">
        <v>3915</v>
      </c>
      <c r="C2395" t="s">
        <v>2753</v>
      </c>
      <c r="D2395" t="s">
        <v>1980</v>
      </c>
    </row>
    <row r="2396" spans="1:5" hidden="1">
      <c r="A2396" t="s">
        <v>3914</v>
      </c>
      <c r="B2396" t="s">
        <v>3915</v>
      </c>
      <c r="C2396" t="s">
        <v>2753</v>
      </c>
      <c r="D2396" t="s">
        <v>3892</v>
      </c>
    </row>
    <row r="2397" spans="1:5" hidden="1">
      <c r="A2397" t="s">
        <v>3914</v>
      </c>
      <c r="B2397" t="s">
        <v>3915</v>
      </c>
      <c r="C2397" t="s">
        <v>2803</v>
      </c>
      <c r="D2397" t="s">
        <v>3893</v>
      </c>
    </row>
    <row r="2398" spans="1:5" hidden="1">
      <c r="A2398" t="s">
        <v>3914</v>
      </c>
      <c r="B2398" t="s">
        <v>3915</v>
      </c>
      <c r="C2398" t="s">
        <v>2803</v>
      </c>
      <c r="D2398" t="s">
        <v>1980</v>
      </c>
    </row>
    <row r="2399" spans="1:5" hidden="1">
      <c r="A2399" t="s">
        <v>3914</v>
      </c>
      <c r="B2399" t="s">
        <v>3915</v>
      </c>
      <c r="C2399" t="s">
        <v>2804</v>
      </c>
      <c r="D2399" t="s">
        <v>2851</v>
      </c>
    </row>
    <row r="2400" spans="1:5" hidden="1">
      <c r="A2400" t="s">
        <v>3914</v>
      </c>
      <c r="B2400" t="s">
        <v>3915</v>
      </c>
      <c r="C2400" t="s">
        <v>2804</v>
      </c>
      <c r="D2400" t="s">
        <v>1980</v>
      </c>
    </row>
    <row r="2401" spans="1:4" hidden="1">
      <c r="A2401" t="s">
        <v>3914</v>
      </c>
      <c r="B2401" t="s">
        <v>3915</v>
      </c>
      <c r="C2401" t="s">
        <v>2804</v>
      </c>
      <c r="D2401" t="s">
        <v>2797</v>
      </c>
    </row>
    <row r="2402" spans="1:4" hidden="1">
      <c r="A2402" t="s">
        <v>3914</v>
      </c>
      <c r="B2402" t="s">
        <v>3915</v>
      </c>
      <c r="C2402" t="s">
        <v>1980</v>
      </c>
      <c r="D2402" t="s">
        <v>1980</v>
      </c>
    </row>
    <row r="2403" spans="1:4" hidden="1">
      <c r="A2403" t="s">
        <v>3916</v>
      </c>
      <c r="B2403" t="s">
        <v>3917</v>
      </c>
      <c r="C2403" t="s">
        <v>3890</v>
      </c>
      <c r="D2403" t="s">
        <v>2845</v>
      </c>
    </row>
    <row r="2404" spans="1:4" hidden="1">
      <c r="A2404" t="s">
        <v>3916</v>
      </c>
      <c r="B2404" t="s">
        <v>3917</v>
      </c>
      <c r="C2404" t="s">
        <v>3890</v>
      </c>
      <c r="D2404" t="s">
        <v>2844</v>
      </c>
    </row>
    <row r="2405" spans="1:4" hidden="1">
      <c r="A2405" t="s">
        <v>3916</v>
      </c>
      <c r="B2405" t="s">
        <v>3917</v>
      </c>
      <c r="C2405" t="s">
        <v>3890</v>
      </c>
      <c r="D2405" t="s">
        <v>2846</v>
      </c>
    </row>
    <row r="2406" spans="1:4" hidden="1">
      <c r="A2406" t="s">
        <v>3916</v>
      </c>
      <c r="B2406" t="s">
        <v>3917</v>
      </c>
      <c r="C2406" t="s">
        <v>3890</v>
      </c>
      <c r="D2406" t="s">
        <v>2847</v>
      </c>
    </row>
    <row r="2407" spans="1:4" hidden="1">
      <c r="A2407" t="s">
        <v>3916</v>
      </c>
      <c r="B2407" t="s">
        <v>3917</v>
      </c>
      <c r="C2407" t="s">
        <v>3890</v>
      </c>
      <c r="D2407" t="s">
        <v>1980</v>
      </c>
    </row>
    <row r="2408" spans="1:4" hidden="1">
      <c r="A2408" t="s">
        <v>3916</v>
      </c>
      <c r="B2408" t="s">
        <v>3917</v>
      </c>
      <c r="C2408" t="s">
        <v>3890</v>
      </c>
      <c r="D2408" t="s">
        <v>2848</v>
      </c>
    </row>
    <row r="2409" spans="1:4" hidden="1">
      <c r="A2409" t="s">
        <v>3916</v>
      </c>
      <c r="B2409" t="s">
        <v>3917</v>
      </c>
      <c r="C2409" t="s">
        <v>2753</v>
      </c>
      <c r="D2409" t="s">
        <v>2753</v>
      </c>
    </row>
    <row r="2410" spans="1:4" hidden="1">
      <c r="A2410" t="s">
        <v>3916</v>
      </c>
      <c r="B2410" t="s">
        <v>3917</v>
      </c>
      <c r="C2410" t="s">
        <v>2753</v>
      </c>
      <c r="D2410" t="s">
        <v>1980</v>
      </c>
    </row>
    <row r="2411" spans="1:4" hidden="1">
      <c r="A2411" t="s">
        <v>3916</v>
      </c>
      <c r="B2411" t="s">
        <v>3917</v>
      </c>
      <c r="C2411" t="s">
        <v>2753</v>
      </c>
      <c r="D2411" t="s">
        <v>3892</v>
      </c>
    </row>
    <row r="2412" spans="1:4" hidden="1">
      <c r="A2412" t="s">
        <v>3916</v>
      </c>
      <c r="B2412" t="s">
        <v>3917</v>
      </c>
      <c r="C2412" t="s">
        <v>2803</v>
      </c>
      <c r="D2412" t="s">
        <v>3893</v>
      </c>
    </row>
    <row r="2413" spans="1:4" hidden="1">
      <c r="A2413" t="s">
        <v>3916</v>
      </c>
      <c r="B2413" t="s">
        <v>3917</v>
      </c>
      <c r="C2413" t="s">
        <v>2803</v>
      </c>
      <c r="D2413" t="s">
        <v>1980</v>
      </c>
    </row>
    <row r="2414" spans="1:4" hidden="1">
      <c r="A2414" t="s">
        <v>3916</v>
      </c>
      <c r="B2414" t="s">
        <v>3917</v>
      </c>
      <c r="C2414" t="s">
        <v>2804</v>
      </c>
      <c r="D2414" t="s">
        <v>2851</v>
      </c>
    </row>
    <row r="2415" spans="1:4" hidden="1">
      <c r="A2415" t="s">
        <v>3916</v>
      </c>
      <c r="B2415" t="s">
        <v>3917</v>
      </c>
      <c r="C2415" t="s">
        <v>2804</v>
      </c>
      <c r="D2415" t="s">
        <v>1980</v>
      </c>
    </row>
    <row r="2416" spans="1:4" hidden="1">
      <c r="A2416" t="s">
        <v>3916</v>
      </c>
      <c r="B2416" t="s">
        <v>3917</v>
      </c>
      <c r="C2416" t="s">
        <v>2804</v>
      </c>
      <c r="D2416" t="s">
        <v>2797</v>
      </c>
    </row>
    <row r="2417" spans="1:5" hidden="1">
      <c r="A2417" t="s">
        <v>3916</v>
      </c>
      <c r="B2417" t="s">
        <v>3917</v>
      </c>
      <c r="C2417" t="s">
        <v>1980</v>
      </c>
      <c r="D2417" t="s">
        <v>1980</v>
      </c>
    </row>
    <row r="2418" spans="1:5" hidden="1">
      <c r="A2418" t="s">
        <v>3129</v>
      </c>
      <c r="B2418" t="s">
        <v>3918</v>
      </c>
      <c r="C2418" t="s">
        <v>1973</v>
      </c>
      <c r="D2418" t="s">
        <v>2066</v>
      </c>
      <c r="E2418" t="s">
        <v>2875</v>
      </c>
    </row>
    <row r="2419" spans="1:5" s="321" customFormat="1" hidden="1">
      <c r="A2419" s="321" t="s">
        <v>3129</v>
      </c>
      <c r="B2419" s="321" t="s">
        <v>3918</v>
      </c>
      <c r="C2419" s="321" t="s">
        <v>1973</v>
      </c>
      <c r="D2419" s="321" t="s">
        <v>2066</v>
      </c>
      <c r="E2419" s="321" t="s">
        <v>1643</v>
      </c>
    </row>
    <row r="2420" spans="1:5" hidden="1">
      <c r="A2420" t="s">
        <v>3129</v>
      </c>
      <c r="B2420" t="s">
        <v>3918</v>
      </c>
      <c r="C2420" t="s">
        <v>1973</v>
      </c>
      <c r="D2420" t="s">
        <v>3809</v>
      </c>
      <c r="E2420" t="s">
        <v>1643</v>
      </c>
    </row>
    <row r="2421" spans="1:5" hidden="1">
      <c r="A2421" t="s">
        <v>3129</v>
      </c>
      <c r="B2421" t="s">
        <v>3918</v>
      </c>
      <c r="C2421" t="s">
        <v>1973</v>
      </c>
      <c r="D2421" t="s">
        <v>3810</v>
      </c>
      <c r="E2421" t="s">
        <v>1643</v>
      </c>
    </row>
    <row r="2422" spans="1:5" hidden="1">
      <c r="A2422" t="s">
        <v>3129</v>
      </c>
      <c r="B2422" t="s">
        <v>3918</v>
      </c>
      <c r="C2422" t="s">
        <v>3847</v>
      </c>
      <c r="D2422" t="s">
        <v>2407</v>
      </c>
      <c r="E2422" t="s">
        <v>2868</v>
      </c>
    </row>
    <row r="2423" spans="1:5" hidden="1">
      <c r="A2423" t="s">
        <v>3129</v>
      </c>
      <c r="B2423" t="s">
        <v>3918</v>
      </c>
      <c r="C2423" t="s">
        <v>3847</v>
      </c>
      <c r="D2423" t="s">
        <v>2407</v>
      </c>
      <c r="E2423" t="s">
        <v>1643</v>
      </c>
    </row>
    <row r="2424" spans="1:5" hidden="1">
      <c r="A2424" t="s">
        <v>3129</v>
      </c>
      <c r="B2424" t="s">
        <v>3918</v>
      </c>
      <c r="C2424" t="s">
        <v>3847</v>
      </c>
      <c r="D2424" t="s">
        <v>2407</v>
      </c>
      <c r="E2424" t="s">
        <v>2407</v>
      </c>
    </row>
    <row r="2425" spans="1:5" hidden="1">
      <c r="A2425" t="s">
        <v>3129</v>
      </c>
      <c r="B2425" t="s">
        <v>3918</v>
      </c>
      <c r="C2425" t="s">
        <v>3827</v>
      </c>
      <c r="D2425" t="s">
        <v>3828</v>
      </c>
      <c r="E2425" t="s">
        <v>2836</v>
      </c>
    </row>
    <row r="2426" spans="1:5" hidden="1">
      <c r="A2426" t="s">
        <v>3129</v>
      </c>
      <c r="B2426" t="s">
        <v>3918</v>
      </c>
      <c r="C2426" t="s">
        <v>3827</v>
      </c>
      <c r="D2426" t="s">
        <v>3828</v>
      </c>
      <c r="E2426" t="s">
        <v>2869</v>
      </c>
    </row>
    <row r="2427" spans="1:5" hidden="1">
      <c r="A2427" t="s">
        <v>3129</v>
      </c>
      <c r="B2427" t="s">
        <v>3918</v>
      </c>
      <c r="C2427" t="s">
        <v>3827</v>
      </c>
      <c r="D2427" t="s">
        <v>3828</v>
      </c>
      <c r="E2427" t="s">
        <v>2887</v>
      </c>
    </row>
    <row r="2428" spans="1:5" hidden="1">
      <c r="A2428" t="s">
        <v>3129</v>
      </c>
      <c r="B2428" t="s">
        <v>3918</v>
      </c>
      <c r="C2428" t="s">
        <v>3827</v>
      </c>
      <c r="D2428" t="s">
        <v>3828</v>
      </c>
      <c r="E2428" t="s">
        <v>2898</v>
      </c>
    </row>
    <row r="2429" spans="1:5" hidden="1">
      <c r="A2429" t="s">
        <v>3129</v>
      </c>
      <c r="B2429" t="s">
        <v>3918</v>
      </c>
      <c r="C2429" t="s">
        <v>3827</v>
      </c>
      <c r="D2429" t="s">
        <v>3828</v>
      </c>
      <c r="E2429" t="s">
        <v>2908</v>
      </c>
    </row>
    <row r="2430" spans="1:5" hidden="1">
      <c r="A2430" t="s">
        <v>3129</v>
      </c>
      <c r="B2430" t="s">
        <v>3918</v>
      </c>
      <c r="C2430" t="s">
        <v>3827</v>
      </c>
      <c r="D2430" t="s">
        <v>3828</v>
      </c>
      <c r="E2430" t="s">
        <v>2915</v>
      </c>
    </row>
    <row r="2431" spans="1:5" hidden="1">
      <c r="A2431" t="s">
        <v>3129</v>
      </c>
      <c r="B2431" t="s">
        <v>3918</v>
      </c>
      <c r="C2431" t="s">
        <v>3827</v>
      </c>
      <c r="D2431" t="s">
        <v>3828</v>
      </c>
      <c r="E2431" t="s">
        <v>2920</v>
      </c>
    </row>
    <row r="2432" spans="1:5" hidden="1">
      <c r="A2432" t="s">
        <v>3129</v>
      </c>
      <c r="B2432" t="s">
        <v>3918</v>
      </c>
      <c r="C2432" t="s">
        <v>3827</v>
      </c>
      <c r="D2432" t="s">
        <v>3828</v>
      </c>
      <c r="E2432" t="s">
        <v>1643</v>
      </c>
    </row>
    <row r="2433" spans="1:5" hidden="1">
      <c r="A2433" t="s">
        <v>3129</v>
      </c>
      <c r="B2433" t="s">
        <v>3918</v>
      </c>
      <c r="C2433" t="s">
        <v>3827</v>
      </c>
      <c r="D2433" t="s">
        <v>3828</v>
      </c>
      <c r="E2433" t="s">
        <v>2926</v>
      </c>
    </row>
    <row r="2434" spans="1:5" hidden="1">
      <c r="A2434" t="s">
        <v>3129</v>
      </c>
      <c r="B2434" t="s">
        <v>3918</v>
      </c>
      <c r="C2434" t="s">
        <v>3827</v>
      </c>
      <c r="D2434" t="s">
        <v>3828</v>
      </c>
      <c r="E2434" t="s">
        <v>2931</v>
      </c>
    </row>
    <row r="2435" spans="1:5" hidden="1">
      <c r="A2435" t="s">
        <v>3129</v>
      </c>
      <c r="B2435" t="s">
        <v>3918</v>
      </c>
      <c r="C2435" t="s">
        <v>3827</v>
      </c>
      <c r="D2435" t="s">
        <v>3828</v>
      </c>
      <c r="E2435" t="s">
        <v>2936</v>
      </c>
    </row>
    <row r="2436" spans="1:5" hidden="1">
      <c r="A2436" t="s">
        <v>3129</v>
      </c>
      <c r="B2436" t="s">
        <v>3918</v>
      </c>
      <c r="C2436" t="s">
        <v>3827</v>
      </c>
      <c r="D2436" t="s">
        <v>3828</v>
      </c>
      <c r="E2436" t="s">
        <v>2941</v>
      </c>
    </row>
    <row r="2437" spans="1:5" hidden="1">
      <c r="A2437" t="s">
        <v>3129</v>
      </c>
      <c r="B2437" t="s">
        <v>3918</v>
      </c>
      <c r="C2437" t="s">
        <v>3827</v>
      </c>
      <c r="D2437" t="s">
        <v>3828</v>
      </c>
      <c r="E2437" t="s">
        <v>2945</v>
      </c>
    </row>
    <row r="2438" spans="1:5" hidden="1">
      <c r="A2438" t="s">
        <v>3129</v>
      </c>
      <c r="B2438" t="s">
        <v>3918</v>
      </c>
      <c r="C2438" t="s">
        <v>3827</v>
      </c>
      <c r="D2438" t="s">
        <v>3828</v>
      </c>
      <c r="E2438" t="s">
        <v>2948</v>
      </c>
    </row>
    <row r="2439" spans="1:5" hidden="1">
      <c r="A2439" t="s">
        <v>3129</v>
      </c>
      <c r="B2439" t="s">
        <v>3918</v>
      </c>
      <c r="C2439" t="s">
        <v>3827</v>
      </c>
      <c r="D2439" t="s">
        <v>3828</v>
      </c>
      <c r="E2439" t="s">
        <v>2950</v>
      </c>
    </row>
    <row r="2440" spans="1:5" hidden="1">
      <c r="A2440" t="s">
        <v>3129</v>
      </c>
      <c r="B2440" t="s">
        <v>3918</v>
      </c>
      <c r="C2440" t="s">
        <v>3837</v>
      </c>
      <c r="D2440" t="s">
        <v>3838</v>
      </c>
      <c r="E2440" t="s">
        <v>2839</v>
      </c>
    </row>
    <row r="2441" spans="1:5" hidden="1">
      <c r="A2441" t="s">
        <v>3129</v>
      </c>
      <c r="B2441" t="s">
        <v>3918</v>
      </c>
      <c r="C2441" t="s">
        <v>3890</v>
      </c>
      <c r="D2441" t="s">
        <v>1980</v>
      </c>
    </row>
    <row r="2442" spans="1:5" hidden="1">
      <c r="A2442" t="s">
        <v>3129</v>
      </c>
      <c r="B2442" t="s">
        <v>3918</v>
      </c>
      <c r="C2442" t="s">
        <v>2753</v>
      </c>
      <c r="D2442" t="s">
        <v>1980</v>
      </c>
    </row>
    <row r="2443" spans="1:5" hidden="1">
      <c r="A2443" t="s">
        <v>3129</v>
      </c>
      <c r="B2443" t="s">
        <v>3918</v>
      </c>
      <c r="C2443" t="s">
        <v>1980</v>
      </c>
      <c r="D2443" t="s">
        <v>1980</v>
      </c>
    </row>
    <row r="2444" spans="1:5" hidden="1">
      <c r="A2444" t="s">
        <v>3132</v>
      </c>
      <c r="B2444" t="s">
        <v>3919</v>
      </c>
      <c r="C2444" t="s">
        <v>1973</v>
      </c>
      <c r="D2444" t="s">
        <v>2066</v>
      </c>
      <c r="E2444" t="s">
        <v>2807</v>
      </c>
    </row>
    <row r="2445" spans="1:5" hidden="1">
      <c r="A2445" t="s">
        <v>3132</v>
      </c>
      <c r="B2445" t="s">
        <v>3919</v>
      </c>
      <c r="C2445" t="s">
        <v>1973</v>
      </c>
      <c r="D2445" t="s">
        <v>2066</v>
      </c>
      <c r="E2445" t="s">
        <v>2902</v>
      </c>
    </row>
    <row r="2446" spans="1:5" hidden="1">
      <c r="A2446" t="s">
        <v>3132</v>
      </c>
      <c r="B2446" t="s">
        <v>3919</v>
      </c>
      <c r="C2446" t="s">
        <v>1973</v>
      </c>
      <c r="D2446" t="s">
        <v>2066</v>
      </c>
      <c r="E2446" t="s">
        <v>1643</v>
      </c>
    </row>
    <row r="2447" spans="1:5" hidden="1">
      <c r="A2447" t="s">
        <v>3132</v>
      </c>
      <c r="B2447" t="s">
        <v>3919</v>
      </c>
      <c r="C2447" t="s">
        <v>1973</v>
      </c>
      <c r="D2447" t="s">
        <v>3809</v>
      </c>
      <c r="E2447" t="s">
        <v>1643</v>
      </c>
    </row>
    <row r="2448" spans="1:5" hidden="1">
      <c r="A2448" t="s">
        <v>3132</v>
      </c>
      <c r="B2448" t="s">
        <v>3919</v>
      </c>
      <c r="C2448" t="s">
        <v>1973</v>
      </c>
      <c r="D2448" t="s">
        <v>3810</v>
      </c>
      <c r="E2448" t="s">
        <v>2806</v>
      </c>
    </row>
    <row r="2449" spans="1:5" hidden="1">
      <c r="A2449" t="s">
        <v>3132</v>
      </c>
      <c r="B2449" t="s">
        <v>3919</v>
      </c>
      <c r="C2449" t="s">
        <v>1973</v>
      </c>
      <c r="D2449" t="s">
        <v>3810</v>
      </c>
      <c r="E2449" t="s">
        <v>2852</v>
      </c>
    </row>
    <row r="2450" spans="1:5" hidden="1">
      <c r="A2450" t="s">
        <v>3132</v>
      </c>
      <c r="B2450" t="s">
        <v>3919</v>
      </c>
      <c r="C2450" t="s">
        <v>1973</v>
      </c>
      <c r="D2450" t="s">
        <v>3810</v>
      </c>
      <c r="E2450" t="s">
        <v>2874</v>
      </c>
    </row>
    <row r="2451" spans="1:5" hidden="1">
      <c r="A2451" t="s">
        <v>3132</v>
      </c>
      <c r="B2451" t="s">
        <v>3919</v>
      </c>
      <c r="C2451" t="s">
        <v>1973</v>
      </c>
      <c r="D2451" t="s">
        <v>3810</v>
      </c>
      <c r="E2451" t="s">
        <v>2891</v>
      </c>
    </row>
    <row r="2452" spans="1:5" hidden="1">
      <c r="A2452" t="s">
        <v>3132</v>
      </c>
      <c r="B2452" t="s">
        <v>3919</v>
      </c>
      <c r="C2452" t="s">
        <v>1973</v>
      </c>
      <c r="D2452" t="s">
        <v>3810</v>
      </c>
      <c r="E2452" t="s">
        <v>1643</v>
      </c>
    </row>
    <row r="2453" spans="1:5" hidden="1">
      <c r="A2453" t="s">
        <v>3132</v>
      </c>
      <c r="B2453" t="s">
        <v>3919</v>
      </c>
      <c r="C2453" t="s">
        <v>1973</v>
      </c>
      <c r="D2453" t="s">
        <v>3810</v>
      </c>
      <c r="E2453" t="s">
        <v>2911</v>
      </c>
    </row>
    <row r="2454" spans="1:5" hidden="1">
      <c r="A2454" t="s">
        <v>3132</v>
      </c>
      <c r="B2454" t="s">
        <v>3919</v>
      </c>
      <c r="C2454" t="s">
        <v>1973</v>
      </c>
      <c r="D2454" t="s">
        <v>3810</v>
      </c>
      <c r="E2454" t="s">
        <v>2917</v>
      </c>
    </row>
    <row r="2455" spans="1:5" hidden="1">
      <c r="A2455" t="s">
        <v>3132</v>
      </c>
      <c r="B2455" t="s">
        <v>3919</v>
      </c>
      <c r="C2455" t="s">
        <v>1973</v>
      </c>
      <c r="D2455" t="s">
        <v>3810</v>
      </c>
      <c r="E2455" t="s">
        <v>2922</v>
      </c>
    </row>
    <row r="2456" spans="1:5" hidden="1">
      <c r="A2456" t="s">
        <v>3132</v>
      </c>
      <c r="B2456" t="s">
        <v>3919</v>
      </c>
      <c r="C2456" t="s">
        <v>1973</v>
      </c>
      <c r="D2456" t="s">
        <v>3810</v>
      </c>
      <c r="E2456" t="s">
        <v>2928</v>
      </c>
    </row>
    <row r="2457" spans="1:5" hidden="1">
      <c r="A2457" t="s">
        <v>3132</v>
      </c>
      <c r="B2457" t="s">
        <v>3919</v>
      </c>
      <c r="C2457" t="s">
        <v>1973</v>
      </c>
      <c r="D2457" t="s">
        <v>3810</v>
      </c>
      <c r="E2457" t="s">
        <v>2934</v>
      </c>
    </row>
    <row r="2458" spans="1:5" hidden="1">
      <c r="A2458" t="s">
        <v>3132</v>
      </c>
      <c r="B2458" t="s">
        <v>3919</v>
      </c>
      <c r="C2458" t="s">
        <v>1973</v>
      </c>
      <c r="D2458" t="s">
        <v>3810</v>
      </c>
      <c r="E2458" t="s">
        <v>2938</v>
      </c>
    </row>
    <row r="2459" spans="1:5" hidden="1">
      <c r="A2459" t="s">
        <v>3132</v>
      </c>
      <c r="B2459" t="s">
        <v>3919</v>
      </c>
      <c r="C2459" t="s">
        <v>1973</v>
      </c>
      <c r="D2459" t="s">
        <v>3810</v>
      </c>
      <c r="E2459" t="s">
        <v>2942</v>
      </c>
    </row>
    <row r="2460" spans="1:5" hidden="1">
      <c r="A2460" t="s">
        <v>3132</v>
      </c>
      <c r="B2460" t="s">
        <v>3919</v>
      </c>
      <c r="C2460" t="s">
        <v>1973</v>
      </c>
      <c r="D2460" t="s">
        <v>3810</v>
      </c>
      <c r="E2460" t="s">
        <v>2946</v>
      </c>
    </row>
    <row r="2461" spans="1:5" hidden="1">
      <c r="A2461" t="s">
        <v>3132</v>
      </c>
      <c r="B2461" t="s">
        <v>3919</v>
      </c>
      <c r="C2461" t="s">
        <v>1973</v>
      </c>
      <c r="D2461" t="s">
        <v>3810</v>
      </c>
      <c r="E2461" t="s">
        <v>2949</v>
      </c>
    </row>
    <row r="2462" spans="1:5" hidden="1">
      <c r="A2462" t="s">
        <v>3132</v>
      </c>
      <c r="B2462" t="s">
        <v>3919</v>
      </c>
      <c r="C2462" t="s">
        <v>1973</v>
      </c>
      <c r="D2462" t="s">
        <v>3810</v>
      </c>
      <c r="E2462" t="s">
        <v>2951</v>
      </c>
    </row>
    <row r="2463" spans="1:5" hidden="1">
      <c r="A2463" t="s">
        <v>3132</v>
      </c>
      <c r="B2463" t="s">
        <v>3919</v>
      </c>
      <c r="C2463" t="s">
        <v>1973</v>
      </c>
      <c r="D2463" t="s">
        <v>3810</v>
      </c>
      <c r="E2463" t="s">
        <v>2901</v>
      </c>
    </row>
    <row r="2464" spans="1:5" hidden="1">
      <c r="A2464" t="s">
        <v>3132</v>
      </c>
      <c r="B2464" t="s">
        <v>3919</v>
      </c>
      <c r="C2464" t="s">
        <v>1974</v>
      </c>
      <c r="D2464" t="s">
        <v>2146</v>
      </c>
      <c r="E2464" t="s">
        <v>2808</v>
      </c>
    </row>
    <row r="2465" spans="1:5" hidden="1">
      <c r="A2465" t="s">
        <v>3132</v>
      </c>
      <c r="B2465" t="s">
        <v>3919</v>
      </c>
      <c r="C2465" t="s">
        <v>1974</v>
      </c>
      <c r="D2465" t="s">
        <v>2146</v>
      </c>
      <c r="E2465" t="s">
        <v>2854</v>
      </c>
    </row>
    <row r="2466" spans="1:5" hidden="1">
      <c r="A2466" t="s">
        <v>3132</v>
      </c>
      <c r="B2466" t="s">
        <v>3919</v>
      </c>
      <c r="C2466" t="s">
        <v>1974</v>
      </c>
      <c r="D2466" t="s">
        <v>2146</v>
      </c>
      <c r="E2466" t="s">
        <v>2876</v>
      </c>
    </row>
    <row r="2467" spans="1:5" hidden="1">
      <c r="A2467" t="s">
        <v>3132</v>
      </c>
      <c r="B2467" t="s">
        <v>3919</v>
      </c>
      <c r="C2467" t="s">
        <v>1974</v>
      </c>
      <c r="D2467" t="s">
        <v>2146</v>
      </c>
      <c r="E2467" t="s">
        <v>2893</v>
      </c>
    </row>
    <row r="2468" spans="1:5" hidden="1">
      <c r="A2468" t="s">
        <v>3132</v>
      </c>
      <c r="B2468" t="s">
        <v>3919</v>
      </c>
      <c r="C2468" t="s">
        <v>1974</v>
      </c>
      <c r="D2468" t="s">
        <v>2146</v>
      </c>
      <c r="E2468" t="s">
        <v>2903</v>
      </c>
    </row>
    <row r="2469" spans="1:5" hidden="1">
      <c r="A2469" t="s">
        <v>3132</v>
      </c>
      <c r="B2469" t="s">
        <v>3919</v>
      </c>
      <c r="C2469" t="s">
        <v>1974</v>
      </c>
      <c r="D2469" t="s">
        <v>2146</v>
      </c>
      <c r="E2469" t="s">
        <v>2913</v>
      </c>
    </row>
    <row r="2470" spans="1:5" hidden="1">
      <c r="A2470" t="s">
        <v>3132</v>
      </c>
      <c r="B2470" t="s">
        <v>3919</v>
      </c>
      <c r="C2470" t="s">
        <v>1974</v>
      </c>
      <c r="D2470" t="s">
        <v>3811</v>
      </c>
      <c r="E2470" t="s">
        <v>2809</v>
      </c>
    </row>
    <row r="2471" spans="1:5" hidden="1">
      <c r="A2471" t="s">
        <v>3132</v>
      </c>
      <c r="B2471" t="s">
        <v>3919</v>
      </c>
      <c r="C2471" t="s">
        <v>1974</v>
      </c>
      <c r="D2471" t="s">
        <v>3811</v>
      </c>
      <c r="E2471" t="s">
        <v>2855</v>
      </c>
    </row>
    <row r="2472" spans="1:5" hidden="1">
      <c r="A2472" t="s">
        <v>3132</v>
      </c>
      <c r="B2472" t="s">
        <v>3919</v>
      </c>
      <c r="C2472" t="s">
        <v>1974</v>
      </c>
      <c r="D2472" t="s">
        <v>3811</v>
      </c>
      <c r="E2472" t="s">
        <v>1643</v>
      </c>
    </row>
    <row r="2473" spans="1:5" hidden="1">
      <c r="A2473" t="s">
        <v>3132</v>
      </c>
      <c r="B2473" t="s">
        <v>3919</v>
      </c>
      <c r="C2473" t="s">
        <v>1974</v>
      </c>
      <c r="D2473" t="s">
        <v>3812</v>
      </c>
      <c r="E2473" t="s">
        <v>2810</v>
      </c>
    </row>
    <row r="2474" spans="1:5" hidden="1">
      <c r="A2474" t="s">
        <v>3132</v>
      </c>
      <c r="B2474" t="s">
        <v>3919</v>
      </c>
      <c r="C2474" t="s">
        <v>1974</v>
      </c>
      <c r="D2474" t="s">
        <v>3812</v>
      </c>
      <c r="E2474" t="s">
        <v>1643</v>
      </c>
    </row>
    <row r="2475" spans="1:5" hidden="1">
      <c r="A2475" t="s">
        <v>3132</v>
      </c>
      <c r="B2475" t="s">
        <v>3919</v>
      </c>
      <c r="C2475" t="s">
        <v>1974</v>
      </c>
      <c r="D2475" t="s">
        <v>3812</v>
      </c>
      <c r="E2475" t="s">
        <v>2856</v>
      </c>
    </row>
    <row r="2476" spans="1:5" hidden="1">
      <c r="A2476" t="s">
        <v>3132</v>
      </c>
      <c r="B2476" t="s">
        <v>3919</v>
      </c>
      <c r="C2476" t="s">
        <v>1974</v>
      </c>
      <c r="D2476" t="s">
        <v>3813</v>
      </c>
      <c r="E2476" t="s">
        <v>2811</v>
      </c>
    </row>
    <row r="2477" spans="1:5" hidden="1">
      <c r="A2477" t="s">
        <v>3132</v>
      </c>
      <c r="B2477" t="s">
        <v>3919</v>
      </c>
      <c r="C2477" t="s">
        <v>1974</v>
      </c>
      <c r="D2477" t="s">
        <v>3813</v>
      </c>
      <c r="E2477" t="s">
        <v>2857</v>
      </c>
    </row>
    <row r="2478" spans="1:5" hidden="1">
      <c r="A2478" t="s">
        <v>3132</v>
      </c>
      <c r="B2478" t="s">
        <v>3919</v>
      </c>
      <c r="C2478" t="s">
        <v>1974</v>
      </c>
      <c r="D2478" t="s">
        <v>3813</v>
      </c>
      <c r="E2478" t="s">
        <v>1643</v>
      </c>
    </row>
    <row r="2479" spans="1:5" hidden="1">
      <c r="A2479" t="s">
        <v>3132</v>
      </c>
      <c r="B2479" t="s">
        <v>3919</v>
      </c>
      <c r="C2479" t="s">
        <v>1974</v>
      </c>
      <c r="D2479" t="s">
        <v>3813</v>
      </c>
      <c r="E2479" t="s">
        <v>2877</v>
      </c>
    </row>
    <row r="2480" spans="1:5" hidden="1">
      <c r="A2480" t="s">
        <v>3132</v>
      </c>
      <c r="B2480" t="s">
        <v>3919</v>
      </c>
      <c r="C2480" t="s">
        <v>1974</v>
      </c>
      <c r="D2480" t="s">
        <v>3814</v>
      </c>
      <c r="E2480" t="s">
        <v>2813</v>
      </c>
    </row>
    <row r="2481" spans="1:5" hidden="1">
      <c r="A2481" t="s">
        <v>3132</v>
      </c>
      <c r="B2481" t="s">
        <v>3919</v>
      </c>
      <c r="C2481" t="s">
        <v>1974</v>
      </c>
      <c r="D2481" t="s">
        <v>3814</v>
      </c>
      <c r="E2481" t="s">
        <v>2858</v>
      </c>
    </row>
    <row r="2482" spans="1:5" hidden="1">
      <c r="A2482" t="s">
        <v>3132</v>
      </c>
      <c r="B2482" t="s">
        <v>3919</v>
      </c>
      <c r="C2482" t="s">
        <v>1974</v>
      </c>
      <c r="D2482" t="s">
        <v>3814</v>
      </c>
      <c r="E2482" t="s">
        <v>2878</v>
      </c>
    </row>
    <row r="2483" spans="1:5" hidden="1">
      <c r="A2483" t="s">
        <v>3132</v>
      </c>
      <c r="B2483" t="s">
        <v>3919</v>
      </c>
      <c r="C2483" t="s">
        <v>1974</v>
      </c>
      <c r="D2483" t="s">
        <v>3814</v>
      </c>
      <c r="E2483" t="s">
        <v>1643</v>
      </c>
    </row>
    <row r="2484" spans="1:5" hidden="1">
      <c r="A2484" t="s">
        <v>3132</v>
      </c>
      <c r="B2484" t="s">
        <v>3919</v>
      </c>
      <c r="C2484" t="s">
        <v>1974</v>
      </c>
      <c r="D2484" t="s">
        <v>3814</v>
      </c>
      <c r="E2484" t="s">
        <v>2894</v>
      </c>
    </row>
    <row r="2485" spans="1:5" hidden="1">
      <c r="A2485" t="s">
        <v>3132</v>
      </c>
      <c r="B2485" t="s">
        <v>3919</v>
      </c>
      <c r="C2485" t="s">
        <v>1974</v>
      </c>
      <c r="D2485" t="s">
        <v>3814</v>
      </c>
      <c r="E2485" t="s">
        <v>2904</v>
      </c>
    </row>
    <row r="2486" spans="1:5" hidden="1">
      <c r="A2486" t="s">
        <v>3132</v>
      </c>
      <c r="B2486" t="s">
        <v>3919</v>
      </c>
      <c r="C2486" t="s">
        <v>1974</v>
      </c>
      <c r="D2486" t="s">
        <v>3815</v>
      </c>
      <c r="E2486" t="s">
        <v>2814</v>
      </c>
    </row>
    <row r="2487" spans="1:5" hidden="1">
      <c r="A2487" t="s">
        <v>3132</v>
      </c>
      <c r="B2487" t="s">
        <v>3919</v>
      </c>
      <c r="C2487" t="s">
        <v>1974</v>
      </c>
      <c r="D2487" t="s">
        <v>3815</v>
      </c>
      <c r="E2487" t="s">
        <v>2859</v>
      </c>
    </row>
    <row r="2488" spans="1:5" hidden="1">
      <c r="A2488" t="s">
        <v>3132</v>
      </c>
      <c r="B2488" t="s">
        <v>3919</v>
      </c>
      <c r="C2488" t="s">
        <v>1974</v>
      </c>
      <c r="D2488" t="s">
        <v>3815</v>
      </c>
      <c r="E2488" t="s">
        <v>1643</v>
      </c>
    </row>
    <row r="2489" spans="1:5" hidden="1">
      <c r="A2489" t="s">
        <v>3132</v>
      </c>
      <c r="B2489" t="s">
        <v>3919</v>
      </c>
      <c r="C2489" t="s">
        <v>1974</v>
      </c>
      <c r="D2489" t="s">
        <v>3815</v>
      </c>
      <c r="E2489" t="s">
        <v>2879</v>
      </c>
    </row>
    <row r="2490" spans="1:5" hidden="1">
      <c r="A2490" t="s">
        <v>3132</v>
      </c>
      <c r="B2490" t="s">
        <v>3919</v>
      </c>
      <c r="C2490" t="s">
        <v>1974</v>
      </c>
      <c r="D2490" t="s">
        <v>3816</v>
      </c>
      <c r="E2490" t="s">
        <v>2815</v>
      </c>
    </row>
    <row r="2491" spans="1:5" hidden="1">
      <c r="A2491" t="s">
        <v>3132</v>
      </c>
      <c r="B2491" t="s">
        <v>3919</v>
      </c>
      <c r="C2491" t="s">
        <v>1974</v>
      </c>
      <c r="D2491" t="s">
        <v>3816</v>
      </c>
      <c r="E2491" t="s">
        <v>1643</v>
      </c>
    </row>
    <row r="2492" spans="1:5" hidden="1">
      <c r="A2492" t="s">
        <v>3132</v>
      </c>
      <c r="B2492" t="s">
        <v>3919</v>
      </c>
      <c r="C2492" t="s">
        <v>1974</v>
      </c>
      <c r="D2492" t="s">
        <v>2156</v>
      </c>
      <c r="E2492" t="s">
        <v>2816</v>
      </c>
    </row>
    <row r="2493" spans="1:5" hidden="1">
      <c r="A2493" t="s">
        <v>3132</v>
      </c>
      <c r="B2493" t="s">
        <v>3919</v>
      </c>
      <c r="C2493" t="s">
        <v>1974</v>
      </c>
      <c r="D2493" t="s">
        <v>1973</v>
      </c>
      <c r="E2493" t="s">
        <v>1643</v>
      </c>
    </row>
    <row r="2494" spans="1:5" hidden="1">
      <c r="A2494" t="s">
        <v>3132</v>
      </c>
      <c r="B2494" t="s">
        <v>3919</v>
      </c>
      <c r="C2494" t="s">
        <v>1974</v>
      </c>
      <c r="D2494" t="s">
        <v>1973</v>
      </c>
      <c r="E2494" t="s">
        <v>2817</v>
      </c>
    </row>
    <row r="2495" spans="1:5" hidden="1">
      <c r="A2495" t="s">
        <v>3132</v>
      </c>
      <c r="B2495" t="s">
        <v>3919</v>
      </c>
      <c r="C2495" t="s">
        <v>1974</v>
      </c>
      <c r="D2495" t="s">
        <v>1973</v>
      </c>
      <c r="E2495" t="s">
        <v>2860</v>
      </c>
    </row>
    <row r="2496" spans="1:5" hidden="1">
      <c r="A2496" t="s">
        <v>3132</v>
      </c>
      <c r="B2496" t="s">
        <v>3919</v>
      </c>
      <c r="C2496" t="s">
        <v>1974</v>
      </c>
      <c r="D2496" t="s">
        <v>1973</v>
      </c>
      <c r="E2496" t="s">
        <v>2880</v>
      </c>
    </row>
    <row r="2497" spans="1:5" hidden="1">
      <c r="A2497" t="s">
        <v>3132</v>
      </c>
      <c r="B2497" t="s">
        <v>3919</v>
      </c>
      <c r="C2497" t="s">
        <v>1974</v>
      </c>
      <c r="D2497" t="s">
        <v>3817</v>
      </c>
      <c r="E2497" t="s">
        <v>1643</v>
      </c>
    </row>
    <row r="2498" spans="1:5" hidden="1">
      <c r="A2498" t="s">
        <v>3132</v>
      </c>
      <c r="B2498" t="s">
        <v>3919</v>
      </c>
      <c r="C2498" t="s">
        <v>1974</v>
      </c>
      <c r="D2498" t="s">
        <v>3817</v>
      </c>
      <c r="E2498" t="s">
        <v>2818</v>
      </c>
    </row>
    <row r="2499" spans="1:5" hidden="1">
      <c r="A2499" t="s">
        <v>3132</v>
      </c>
      <c r="B2499" t="s">
        <v>3919</v>
      </c>
      <c r="C2499" t="s">
        <v>1974</v>
      </c>
      <c r="D2499" t="s">
        <v>3818</v>
      </c>
      <c r="E2499" t="s">
        <v>1643</v>
      </c>
    </row>
    <row r="2500" spans="1:5" hidden="1">
      <c r="A2500" t="s">
        <v>3132</v>
      </c>
      <c r="B2500" t="s">
        <v>3919</v>
      </c>
      <c r="C2500" t="s">
        <v>1974</v>
      </c>
      <c r="D2500" t="s">
        <v>3818</v>
      </c>
      <c r="E2500" t="s">
        <v>2819</v>
      </c>
    </row>
    <row r="2501" spans="1:5" hidden="1">
      <c r="A2501" t="s">
        <v>3132</v>
      </c>
      <c r="B2501" t="s">
        <v>3919</v>
      </c>
      <c r="C2501" t="s">
        <v>1974</v>
      </c>
      <c r="D2501" t="s">
        <v>2161</v>
      </c>
      <c r="E2501" t="s">
        <v>2820</v>
      </c>
    </row>
    <row r="2502" spans="1:5" hidden="1">
      <c r="A2502" t="s">
        <v>3132</v>
      </c>
      <c r="B2502" t="s">
        <v>3919</v>
      </c>
      <c r="C2502" t="s">
        <v>1974</v>
      </c>
      <c r="D2502" t="s">
        <v>2161</v>
      </c>
      <c r="E2502" t="s">
        <v>1643</v>
      </c>
    </row>
    <row r="2503" spans="1:5" hidden="1">
      <c r="A2503" t="s">
        <v>3132</v>
      </c>
      <c r="B2503" t="s">
        <v>3919</v>
      </c>
      <c r="C2503" t="s">
        <v>1974</v>
      </c>
      <c r="D2503" t="s">
        <v>3819</v>
      </c>
      <c r="E2503" t="s">
        <v>1643</v>
      </c>
    </row>
    <row r="2504" spans="1:5" hidden="1">
      <c r="A2504" t="s">
        <v>3132</v>
      </c>
      <c r="B2504" t="s">
        <v>3919</v>
      </c>
      <c r="C2504" t="s">
        <v>1974</v>
      </c>
      <c r="D2504" t="s">
        <v>3819</v>
      </c>
      <c r="E2504" t="s">
        <v>3819</v>
      </c>
    </row>
    <row r="2505" spans="1:5" hidden="1">
      <c r="A2505" t="s">
        <v>3132</v>
      </c>
      <c r="B2505" t="s">
        <v>3919</v>
      </c>
      <c r="C2505" t="s">
        <v>1974</v>
      </c>
      <c r="D2505" t="s">
        <v>3820</v>
      </c>
      <c r="E2505" t="s">
        <v>1643</v>
      </c>
    </row>
    <row r="2506" spans="1:5" hidden="1">
      <c r="A2506" t="s">
        <v>3132</v>
      </c>
      <c r="B2506" t="s">
        <v>3919</v>
      </c>
      <c r="C2506" t="s">
        <v>1974</v>
      </c>
      <c r="D2506" t="s">
        <v>3820</v>
      </c>
      <c r="E2506" t="s">
        <v>2822</v>
      </c>
    </row>
    <row r="2507" spans="1:5" hidden="1">
      <c r="A2507" t="s">
        <v>3132</v>
      </c>
      <c r="B2507" t="s">
        <v>3919</v>
      </c>
      <c r="C2507" t="s">
        <v>1974</v>
      </c>
      <c r="D2507" t="s">
        <v>3820</v>
      </c>
      <c r="E2507" t="s">
        <v>2861</v>
      </c>
    </row>
    <row r="2508" spans="1:5" hidden="1">
      <c r="A2508" t="s">
        <v>3132</v>
      </c>
      <c r="B2508" t="s">
        <v>3919</v>
      </c>
      <c r="C2508" t="s">
        <v>1974</v>
      </c>
      <c r="D2508" t="s">
        <v>3820</v>
      </c>
      <c r="E2508" t="s">
        <v>2818</v>
      </c>
    </row>
    <row r="2509" spans="1:5" hidden="1">
      <c r="A2509" t="s">
        <v>3132</v>
      </c>
      <c r="B2509" t="s">
        <v>3919</v>
      </c>
      <c r="C2509" t="s">
        <v>1974</v>
      </c>
      <c r="D2509" t="s">
        <v>3821</v>
      </c>
      <c r="E2509" t="s">
        <v>1643</v>
      </c>
    </row>
    <row r="2510" spans="1:5" hidden="1">
      <c r="A2510" t="s">
        <v>3132</v>
      </c>
      <c r="B2510" t="s">
        <v>3919</v>
      </c>
      <c r="C2510" t="s">
        <v>1974</v>
      </c>
      <c r="D2510" t="s">
        <v>3821</v>
      </c>
      <c r="E2510" t="s">
        <v>2823</v>
      </c>
    </row>
    <row r="2511" spans="1:5" hidden="1">
      <c r="A2511" t="s">
        <v>3132</v>
      </c>
      <c r="B2511" t="s">
        <v>3919</v>
      </c>
      <c r="C2511" t="s">
        <v>1974</v>
      </c>
      <c r="D2511" t="s">
        <v>3822</v>
      </c>
      <c r="E2511" t="s">
        <v>1643</v>
      </c>
    </row>
    <row r="2512" spans="1:5" hidden="1">
      <c r="A2512" t="s">
        <v>3132</v>
      </c>
      <c r="B2512" t="s">
        <v>3919</v>
      </c>
      <c r="C2512" t="s">
        <v>1974</v>
      </c>
      <c r="D2512" t="s">
        <v>3822</v>
      </c>
      <c r="E2512" t="s">
        <v>2824</v>
      </c>
    </row>
    <row r="2513" spans="1:5" hidden="1">
      <c r="A2513" t="s">
        <v>3132</v>
      </c>
      <c r="B2513" t="s">
        <v>3919</v>
      </c>
      <c r="C2513" t="s">
        <v>1974</v>
      </c>
      <c r="D2513" t="s">
        <v>3823</v>
      </c>
      <c r="E2513" t="s">
        <v>2825</v>
      </c>
    </row>
    <row r="2514" spans="1:5" hidden="1">
      <c r="A2514" t="s">
        <v>3132</v>
      </c>
      <c r="B2514" t="s">
        <v>3919</v>
      </c>
      <c r="C2514" t="s">
        <v>1974</v>
      </c>
      <c r="D2514" t="s">
        <v>2166</v>
      </c>
      <c r="E2514" t="s">
        <v>1643</v>
      </c>
    </row>
    <row r="2515" spans="1:5" hidden="1">
      <c r="A2515" t="s">
        <v>3132</v>
      </c>
      <c r="B2515" t="s">
        <v>3919</v>
      </c>
      <c r="C2515" t="s">
        <v>1974</v>
      </c>
      <c r="D2515" t="s">
        <v>2166</v>
      </c>
      <c r="E2515" t="s">
        <v>2826</v>
      </c>
    </row>
    <row r="2516" spans="1:5" hidden="1">
      <c r="A2516" t="s">
        <v>3132</v>
      </c>
      <c r="B2516" t="s">
        <v>3919</v>
      </c>
      <c r="C2516" t="s">
        <v>1975</v>
      </c>
      <c r="D2516" t="s">
        <v>3824</v>
      </c>
      <c r="E2516" t="s">
        <v>2827</v>
      </c>
    </row>
    <row r="2517" spans="1:5" hidden="1">
      <c r="A2517" t="s">
        <v>3132</v>
      </c>
      <c r="B2517" t="s">
        <v>3919</v>
      </c>
      <c r="C2517" t="s">
        <v>1975</v>
      </c>
      <c r="D2517" t="s">
        <v>3824</v>
      </c>
      <c r="E2517" t="s">
        <v>2862</v>
      </c>
    </row>
    <row r="2518" spans="1:5" hidden="1">
      <c r="A2518" t="s">
        <v>3132</v>
      </c>
      <c r="B2518" t="s">
        <v>3919</v>
      </c>
      <c r="C2518" t="s">
        <v>1975</v>
      </c>
      <c r="D2518" t="s">
        <v>3824</v>
      </c>
      <c r="E2518" t="s">
        <v>2882</v>
      </c>
    </row>
    <row r="2519" spans="1:5" hidden="1">
      <c r="A2519" t="s">
        <v>3132</v>
      </c>
      <c r="B2519" t="s">
        <v>3919</v>
      </c>
      <c r="C2519" t="s">
        <v>1975</v>
      </c>
      <c r="D2519" t="s">
        <v>3824</v>
      </c>
      <c r="E2519" t="s">
        <v>2895</v>
      </c>
    </row>
    <row r="2520" spans="1:5" hidden="1">
      <c r="A2520" t="s">
        <v>3132</v>
      </c>
      <c r="B2520" t="s">
        <v>3919</v>
      </c>
      <c r="C2520" t="s">
        <v>1975</v>
      </c>
      <c r="D2520" t="s">
        <v>3824</v>
      </c>
      <c r="E2520" t="s">
        <v>2905</v>
      </c>
    </row>
    <row r="2521" spans="1:5" hidden="1">
      <c r="A2521" t="s">
        <v>3132</v>
      </c>
      <c r="B2521" t="s">
        <v>3919</v>
      </c>
      <c r="C2521" t="s">
        <v>1975</v>
      </c>
      <c r="D2521" t="s">
        <v>3824</v>
      </c>
      <c r="E2521" t="s">
        <v>2914</v>
      </c>
    </row>
    <row r="2522" spans="1:5" hidden="1">
      <c r="A2522" t="s">
        <v>3132</v>
      </c>
      <c r="B2522" t="s">
        <v>3919</v>
      </c>
      <c r="C2522" t="s">
        <v>1975</v>
      </c>
      <c r="D2522" t="s">
        <v>3824</v>
      </c>
      <c r="E2522" t="s">
        <v>2919</v>
      </c>
    </row>
    <row r="2523" spans="1:5" hidden="1">
      <c r="A2523" t="s">
        <v>3132</v>
      </c>
      <c r="B2523" t="s">
        <v>3919</v>
      </c>
      <c r="C2523" t="s">
        <v>1975</v>
      </c>
      <c r="D2523" t="s">
        <v>3824</v>
      </c>
      <c r="E2523" t="s">
        <v>1980</v>
      </c>
    </row>
    <row r="2524" spans="1:5" hidden="1">
      <c r="A2524" t="s">
        <v>3132</v>
      </c>
      <c r="B2524" t="s">
        <v>3919</v>
      </c>
      <c r="C2524" t="s">
        <v>1975</v>
      </c>
      <c r="D2524" t="s">
        <v>3825</v>
      </c>
      <c r="E2524" t="s">
        <v>2828</v>
      </c>
    </row>
    <row r="2525" spans="1:5" hidden="1">
      <c r="A2525" t="s">
        <v>3132</v>
      </c>
      <c r="B2525" t="s">
        <v>3919</v>
      </c>
      <c r="C2525" t="s">
        <v>1975</v>
      </c>
      <c r="D2525" t="s">
        <v>3825</v>
      </c>
      <c r="E2525" t="s">
        <v>2863</v>
      </c>
    </row>
    <row r="2526" spans="1:5" hidden="1">
      <c r="A2526" t="s">
        <v>3132</v>
      </c>
      <c r="B2526" t="s">
        <v>3919</v>
      </c>
      <c r="C2526" t="s">
        <v>1975</v>
      </c>
      <c r="D2526" t="s">
        <v>3825</v>
      </c>
      <c r="E2526" t="s">
        <v>1643</v>
      </c>
    </row>
    <row r="2527" spans="1:5" hidden="1">
      <c r="A2527" t="s">
        <v>3132</v>
      </c>
      <c r="B2527" t="s">
        <v>3919</v>
      </c>
      <c r="C2527" t="s">
        <v>1975</v>
      </c>
      <c r="D2527" t="s">
        <v>3826</v>
      </c>
      <c r="E2527" t="s">
        <v>1643</v>
      </c>
    </row>
    <row r="2528" spans="1:5" hidden="1">
      <c r="A2528" t="s">
        <v>3132</v>
      </c>
      <c r="B2528" t="s">
        <v>3919</v>
      </c>
      <c r="C2528" t="s">
        <v>1975</v>
      </c>
      <c r="D2528" t="s">
        <v>3826</v>
      </c>
      <c r="E2528" t="s">
        <v>2829</v>
      </c>
    </row>
    <row r="2529" spans="1:5" hidden="1">
      <c r="A2529" t="s">
        <v>3132</v>
      </c>
      <c r="B2529" t="s">
        <v>3919</v>
      </c>
      <c r="C2529" t="s">
        <v>1975</v>
      </c>
      <c r="D2529" t="s">
        <v>3825</v>
      </c>
      <c r="E2529" t="s">
        <v>2883</v>
      </c>
    </row>
    <row r="2530" spans="1:5" hidden="1">
      <c r="A2530" t="s">
        <v>3132</v>
      </c>
      <c r="B2530" t="s">
        <v>3919</v>
      </c>
      <c r="C2530" t="s">
        <v>3847</v>
      </c>
      <c r="D2530" t="s">
        <v>2835</v>
      </c>
      <c r="E2530" t="s">
        <v>3848</v>
      </c>
    </row>
    <row r="2531" spans="1:5" hidden="1">
      <c r="A2531" t="s">
        <v>3132</v>
      </c>
      <c r="B2531" t="s">
        <v>3919</v>
      </c>
      <c r="C2531" t="s">
        <v>3827</v>
      </c>
      <c r="D2531" t="s">
        <v>3828</v>
      </c>
      <c r="E2531" t="s">
        <v>2836</v>
      </c>
    </row>
    <row r="2532" spans="1:5" hidden="1">
      <c r="A2532" t="s">
        <v>3132</v>
      </c>
      <c r="B2532" t="s">
        <v>3919</v>
      </c>
      <c r="C2532" t="s">
        <v>3827</v>
      </c>
      <c r="D2532" t="s">
        <v>3828</v>
      </c>
      <c r="E2532" t="s">
        <v>2869</v>
      </c>
    </row>
    <row r="2533" spans="1:5" hidden="1">
      <c r="A2533" t="s">
        <v>3132</v>
      </c>
      <c r="B2533" t="s">
        <v>3919</v>
      </c>
      <c r="C2533" t="s">
        <v>3827</v>
      </c>
      <c r="D2533" t="s">
        <v>3828</v>
      </c>
      <c r="E2533" t="s">
        <v>2887</v>
      </c>
    </row>
    <row r="2534" spans="1:5" hidden="1">
      <c r="A2534" t="s">
        <v>3132</v>
      </c>
      <c r="B2534" t="s">
        <v>3919</v>
      </c>
      <c r="C2534" t="s">
        <v>3827</v>
      </c>
      <c r="D2534" t="s">
        <v>3828</v>
      </c>
      <c r="E2534" t="s">
        <v>2898</v>
      </c>
    </row>
    <row r="2535" spans="1:5" hidden="1">
      <c r="A2535" t="s">
        <v>3132</v>
      </c>
      <c r="B2535" t="s">
        <v>3919</v>
      </c>
      <c r="C2535" t="s">
        <v>3827</v>
      </c>
      <c r="D2535" t="s">
        <v>3828</v>
      </c>
      <c r="E2535" t="s">
        <v>2908</v>
      </c>
    </row>
    <row r="2536" spans="1:5" hidden="1">
      <c r="A2536" t="s">
        <v>3132</v>
      </c>
      <c r="B2536" t="s">
        <v>3919</v>
      </c>
      <c r="C2536" t="s">
        <v>3827</v>
      </c>
      <c r="D2536" t="s">
        <v>3828</v>
      </c>
      <c r="E2536" t="s">
        <v>2915</v>
      </c>
    </row>
    <row r="2537" spans="1:5" hidden="1">
      <c r="A2537" t="s">
        <v>3132</v>
      </c>
      <c r="B2537" t="s">
        <v>3919</v>
      </c>
      <c r="C2537" t="s">
        <v>3827</v>
      </c>
      <c r="D2537" t="s">
        <v>3828</v>
      </c>
      <c r="E2537" t="s">
        <v>2920</v>
      </c>
    </row>
    <row r="2538" spans="1:5" hidden="1">
      <c r="A2538" t="s">
        <v>3132</v>
      </c>
      <c r="B2538" t="s">
        <v>3919</v>
      </c>
      <c r="C2538" t="s">
        <v>3827</v>
      </c>
      <c r="D2538" t="s">
        <v>3828</v>
      </c>
      <c r="E2538" t="s">
        <v>1643</v>
      </c>
    </row>
    <row r="2539" spans="1:5" hidden="1">
      <c r="A2539" t="s">
        <v>3132</v>
      </c>
      <c r="B2539" t="s">
        <v>3919</v>
      </c>
      <c r="C2539" t="s">
        <v>3827</v>
      </c>
      <c r="D2539" t="s">
        <v>3828</v>
      </c>
      <c r="E2539" t="s">
        <v>2926</v>
      </c>
    </row>
    <row r="2540" spans="1:5" hidden="1">
      <c r="A2540" t="s">
        <v>3132</v>
      </c>
      <c r="B2540" t="s">
        <v>3919</v>
      </c>
      <c r="C2540" t="s">
        <v>3827</v>
      </c>
      <c r="D2540" t="s">
        <v>3828</v>
      </c>
      <c r="E2540" t="s">
        <v>2931</v>
      </c>
    </row>
    <row r="2541" spans="1:5" hidden="1">
      <c r="A2541" t="s">
        <v>3132</v>
      </c>
      <c r="B2541" t="s">
        <v>3919</v>
      </c>
      <c r="C2541" t="s">
        <v>3827</v>
      </c>
      <c r="D2541" t="s">
        <v>3828</v>
      </c>
      <c r="E2541" t="s">
        <v>2936</v>
      </c>
    </row>
    <row r="2542" spans="1:5" hidden="1">
      <c r="A2542" t="s">
        <v>3132</v>
      </c>
      <c r="B2542" t="s">
        <v>3919</v>
      </c>
      <c r="C2542" t="s">
        <v>3827</v>
      </c>
      <c r="D2542" t="s">
        <v>3828</v>
      </c>
      <c r="E2542" t="s">
        <v>2941</v>
      </c>
    </row>
    <row r="2543" spans="1:5" hidden="1">
      <c r="A2543" t="s">
        <v>3132</v>
      </c>
      <c r="B2543" t="s">
        <v>3919</v>
      </c>
      <c r="C2543" t="s">
        <v>3827</v>
      </c>
      <c r="D2543" t="s">
        <v>3828</v>
      </c>
      <c r="E2543" t="s">
        <v>2945</v>
      </c>
    </row>
    <row r="2544" spans="1:5" hidden="1">
      <c r="A2544" t="s">
        <v>3132</v>
      </c>
      <c r="B2544" t="s">
        <v>3919</v>
      </c>
      <c r="C2544" t="s">
        <v>3827</v>
      </c>
      <c r="D2544" t="s">
        <v>3828</v>
      </c>
      <c r="E2544" t="s">
        <v>2948</v>
      </c>
    </row>
    <row r="2545" spans="1:5" hidden="1">
      <c r="A2545" t="s">
        <v>3132</v>
      </c>
      <c r="B2545" t="s">
        <v>3919</v>
      </c>
      <c r="C2545" t="s">
        <v>3827</v>
      </c>
      <c r="D2545" t="s">
        <v>3828</v>
      </c>
      <c r="E2545" t="s">
        <v>2950</v>
      </c>
    </row>
    <row r="2546" spans="1:5" hidden="1">
      <c r="A2546" t="s">
        <v>3134</v>
      </c>
      <c r="B2546" t="s">
        <v>3920</v>
      </c>
      <c r="C2546" t="s">
        <v>1973</v>
      </c>
      <c r="D2546" t="s">
        <v>2066</v>
      </c>
      <c r="E2546" t="s">
        <v>2807</v>
      </c>
    </row>
    <row r="2547" spans="1:5" hidden="1">
      <c r="A2547" t="s">
        <v>3134</v>
      </c>
      <c r="B2547" t="s">
        <v>3920</v>
      </c>
      <c r="C2547" t="s">
        <v>1973</v>
      </c>
      <c r="D2547" t="s">
        <v>2066</v>
      </c>
      <c r="E2547" t="s">
        <v>2902</v>
      </c>
    </row>
    <row r="2548" spans="1:5" hidden="1">
      <c r="A2548" t="s">
        <v>3134</v>
      </c>
      <c r="B2548" t="s">
        <v>3920</v>
      </c>
      <c r="C2548" t="s">
        <v>1973</v>
      </c>
      <c r="D2548" t="s">
        <v>2066</v>
      </c>
      <c r="E2548" t="s">
        <v>1643</v>
      </c>
    </row>
    <row r="2549" spans="1:5" hidden="1">
      <c r="A2549" t="s">
        <v>3134</v>
      </c>
      <c r="B2549" t="s">
        <v>3920</v>
      </c>
      <c r="C2549" t="s">
        <v>1973</v>
      </c>
      <c r="D2549" t="s">
        <v>3809</v>
      </c>
      <c r="E2549" t="s">
        <v>1643</v>
      </c>
    </row>
    <row r="2550" spans="1:5" hidden="1">
      <c r="A2550" t="s">
        <v>3134</v>
      </c>
      <c r="B2550" t="s">
        <v>3920</v>
      </c>
      <c r="C2550" t="s">
        <v>1973</v>
      </c>
      <c r="D2550" t="s">
        <v>3810</v>
      </c>
      <c r="E2550" t="s">
        <v>2806</v>
      </c>
    </row>
    <row r="2551" spans="1:5" hidden="1">
      <c r="A2551" t="s">
        <v>3134</v>
      </c>
      <c r="B2551" t="s">
        <v>3920</v>
      </c>
      <c r="C2551" t="s">
        <v>1973</v>
      </c>
      <c r="D2551" t="s">
        <v>3810</v>
      </c>
      <c r="E2551" t="s">
        <v>2852</v>
      </c>
    </row>
    <row r="2552" spans="1:5" hidden="1">
      <c r="A2552" t="s">
        <v>3134</v>
      </c>
      <c r="B2552" t="s">
        <v>3920</v>
      </c>
      <c r="C2552" t="s">
        <v>1973</v>
      </c>
      <c r="D2552" t="s">
        <v>3810</v>
      </c>
      <c r="E2552" t="s">
        <v>2874</v>
      </c>
    </row>
    <row r="2553" spans="1:5" hidden="1">
      <c r="A2553" t="s">
        <v>3134</v>
      </c>
      <c r="B2553" t="s">
        <v>3920</v>
      </c>
      <c r="C2553" t="s">
        <v>1973</v>
      </c>
      <c r="D2553" t="s">
        <v>3810</v>
      </c>
      <c r="E2553" t="s">
        <v>2891</v>
      </c>
    </row>
    <row r="2554" spans="1:5" hidden="1">
      <c r="A2554" t="s">
        <v>3134</v>
      </c>
      <c r="B2554" t="s">
        <v>3920</v>
      </c>
      <c r="C2554" t="s">
        <v>1973</v>
      </c>
      <c r="D2554" t="s">
        <v>3810</v>
      </c>
      <c r="E2554" t="s">
        <v>1643</v>
      </c>
    </row>
    <row r="2555" spans="1:5" hidden="1">
      <c r="A2555" t="s">
        <v>3134</v>
      </c>
      <c r="B2555" t="s">
        <v>3920</v>
      </c>
      <c r="C2555" t="s">
        <v>1973</v>
      </c>
      <c r="D2555" t="s">
        <v>3810</v>
      </c>
      <c r="E2555" t="s">
        <v>2911</v>
      </c>
    </row>
    <row r="2556" spans="1:5" hidden="1">
      <c r="A2556" t="s">
        <v>3134</v>
      </c>
      <c r="B2556" t="s">
        <v>3920</v>
      </c>
      <c r="C2556" t="s">
        <v>1973</v>
      </c>
      <c r="D2556" t="s">
        <v>3810</v>
      </c>
      <c r="E2556" t="s">
        <v>2917</v>
      </c>
    </row>
    <row r="2557" spans="1:5" hidden="1">
      <c r="A2557" t="s">
        <v>3134</v>
      </c>
      <c r="B2557" t="s">
        <v>3920</v>
      </c>
      <c r="C2557" t="s">
        <v>1973</v>
      </c>
      <c r="D2557" t="s">
        <v>3810</v>
      </c>
      <c r="E2557" t="s">
        <v>2922</v>
      </c>
    </row>
    <row r="2558" spans="1:5" hidden="1">
      <c r="A2558" t="s">
        <v>3134</v>
      </c>
      <c r="B2558" t="s">
        <v>3920</v>
      </c>
      <c r="C2558" t="s">
        <v>1973</v>
      </c>
      <c r="D2558" t="s">
        <v>3810</v>
      </c>
      <c r="E2558" t="s">
        <v>2928</v>
      </c>
    </row>
    <row r="2559" spans="1:5" hidden="1">
      <c r="A2559" t="s">
        <v>3134</v>
      </c>
      <c r="B2559" t="s">
        <v>3920</v>
      </c>
      <c r="C2559" t="s">
        <v>1973</v>
      </c>
      <c r="D2559" t="s">
        <v>3810</v>
      </c>
      <c r="E2559" t="s">
        <v>2934</v>
      </c>
    </row>
    <row r="2560" spans="1:5" hidden="1">
      <c r="A2560" t="s">
        <v>3134</v>
      </c>
      <c r="B2560" t="s">
        <v>3920</v>
      </c>
      <c r="C2560" t="s">
        <v>1973</v>
      </c>
      <c r="D2560" t="s">
        <v>3810</v>
      </c>
      <c r="E2560" t="s">
        <v>2938</v>
      </c>
    </row>
    <row r="2561" spans="1:5" hidden="1">
      <c r="A2561" t="s">
        <v>3134</v>
      </c>
      <c r="B2561" t="s">
        <v>3920</v>
      </c>
      <c r="C2561" t="s">
        <v>1973</v>
      </c>
      <c r="D2561" t="s">
        <v>3810</v>
      </c>
      <c r="E2561" t="s">
        <v>2942</v>
      </c>
    </row>
    <row r="2562" spans="1:5" hidden="1">
      <c r="A2562" t="s">
        <v>3134</v>
      </c>
      <c r="B2562" t="s">
        <v>3920</v>
      </c>
      <c r="C2562" t="s">
        <v>1973</v>
      </c>
      <c r="D2562" t="s">
        <v>3810</v>
      </c>
      <c r="E2562" t="s">
        <v>2946</v>
      </c>
    </row>
    <row r="2563" spans="1:5" hidden="1">
      <c r="A2563" t="s">
        <v>3134</v>
      </c>
      <c r="B2563" t="s">
        <v>3920</v>
      </c>
      <c r="C2563" t="s">
        <v>1973</v>
      </c>
      <c r="D2563" t="s">
        <v>3810</v>
      </c>
      <c r="E2563" t="s">
        <v>2949</v>
      </c>
    </row>
    <row r="2564" spans="1:5" hidden="1">
      <c r="A2564" t="s">
        <v>3134</v>
      </c>
      <c r="B2564" t="s">
        <v>3920</v>
      </c>
      <c r="C2564" t="s">
        <v>1973</v>
      </c>
      <c r="D2564" t="s">
        <v>3810</v>
      </c>
      <c r="E2564" t="s">
        <v>2951</v>
      </c>
    </row>
    <row r="2565" spans="1:5" hidden="1">
      <c r="A2565" t="s">
        <v>3134</v>
      </c>
      <c r="B2565" t="s">
        <v>3920</v>
      </c>
      <c r="C2565" t="s">
        <v>1973</v>
      </c>
      <c r="D2565" t="s">
        <v>3810</v>
      </c>
      <c r="E2565" t="s">
        <v>2901</v>
      </c>
    </row>
    <row r="2566" spans="1:5" hidden="1">
      <c r="A2566" t="s">
        <v>3134</v>
      </c>
      <c r="B2566" t="s">
        <v>3920</v>
      </c>
      <c r="C2566" t="s">
        <v>1974</v>
      </c>
      <c r="D2566" t="s">
        <v>2146</v>
      </c>
      <c r="E2566" t="s">
        <v>2808</v>
      </c>
    </row>
    <row r="2567" spans="1:5" hidden="1">
      <c r="A2567" t="s">
        <v>3134</v>
      </c>
      <c r="B2567" t="s">
        <v>3920</v>
      </c>
      <c r="C2567" t="s">
        <v>1974</v>
      </c>
      <c r="D2567" t="s">
        <v>2146</v>
      </c>
      <c r="E2567" t="s">
        <v>2854</v>
      </c>
    </row>
    <row r="2568" spans="1:5" hidden="1">
      <c r="A2568" t="s">
        <v>3134</v>
      </c>
      <c r="B2568" t="s">
        <v>3920</v>
      </c>
      <c r="C2568" t="s">
        <v>1974</v>
      </c>
      <c r="D2568" t="s">
        <v>2146</v>
      </c>
      <c r="E2568" t="s">
        <v>2876</v>
      </c>
    </row>
    <row r="2569" spans="1:5" hidden="1">
      <c r="A2569" t="s">
        <v>3134</v>
      </c>
      <c r="B2569" t="s">
        <v>3920</v>
      </c>
      <c r="C2569" t="s">
        <v>1974</v>
      </c>
      <c r="D2569" t="s">
        <v>2146</v>
      </c>
      <c r="E2569" t="s">
        <v>2893</v>
      </c>
    </row>
    <row r="2570" spans="1:5" hidden="1">
      <c r="A2570" t="s">
        <v>3134</v>
      </c>
      <c r="B2570" t="s">
        <v>3920</v>
      </c>
      <c r="C2570" t="s">
        <v>1974</v>
      </c>
      <c r="D2570" t="s">
        <v>2146</v>
      </c>
      <c r="E2570" t="s">
        <v>2903</v>
      </c>
    </row>
    <row r="2571" spans="1:5" hidden="1">
      <c r="A2571" t="s">
        <v>3134</v>
      </c>
      <c r="B2571" t="s">
        <v>3920</v>
      </c>
      <c r="C2571" t="s">
        <v>1974</v>
      </c>
      <c r="D2571" t="s">
        <v>2146</v>
      </c>
      <c r="E2571" t="s">
        <v>2913</v>
      </c>
    </row>
    <row r="2572" spans="1:5" hidden="1">
      <c r="A2572" t="s">
        <v>3134</v>
      </c>
      <c r="B2572" t="s">
        <v>3920</v>
      </c>
      <c r="C2572" t="s">
        <v>1974</v>
      </c>
      <c r="D2572" t="s">
        <v>3811</v>
      </c>
      <c r="E2572" t="s">
        <v>2809</v>
      </c>
    </row>
    <row r="2573" spans="1:5" hidden="1">
      <c r="A2573" t="s">
        <v>3134</v>
      </c>
      <c r="B2573" t="s">
        <v>3920</v>
      </c>
      <c r="C2573" t="s">
        <v>1974</v>
      </c>
      <c r="D2573" t="s">
        <v>3811</v>
      </c>
      <c r="E2573" t="s">
        <v>2855</v>
      </c>
    </row>
    <row r="2574" spans="1:5" hidden="1">
      <c r="A2574" t="s">
        <v>3134</v>
      </c>
      <c r="B2574" t="s">
        <v>3920</v>
      </c>
      <c r="C2574" t="s">
        <v>1974</v>
      </c>
      <c r="D2574" t="s">
        <v>3811</v>
      </c>
      <c r="E2574" t="s">
        <v>1643</v>
      </c>
    </row>
    <row r="2575" spans="1:5" hidden="1">
      <c r="A2575" t="s">
        <v>3134</v>
      </c>
      <c r="B2575" t="s">
        <v>3920</v>
      </c>
      <c r="C2575" t="s">
        <v>1974</v>
      </c>
      <c r="D2575" t="s">
        <v>3812</v>
      </c>
      <c r="E2575" t="s">
        <v>2810</v>
      </c>
    </row>
    <row r="2576" spans="1:5" hidden="1">
      <c r="A2576" t="s">
        <v>3134</v>
      </c>
      <c r="B2576" t="s">
        <v>3920</v>
      </c>
      <c r="C2576" t="s">
        <v>1974</v>
      </c>
      <c r="D2576" t="s">
        <v>3812</v>
      </c>
      <c r="E2576" t="s">
        <v>1643</v>
      </c>
    </row>
    <row r="2577" spans="1:5" hidden="1">
      <c r="A2577" t="s">
        <v>3134</v>
      </c>
      <c r="B2577" t="s">
        <v>3920</v>
      </c>
      <c r="C2577" t="s">
        <v>1974</v>
      </c>
      <c r="D2577" t="s">
        <v>3812</v>
      </c>
      <c r="E2577" t="s">
        <v>2856</v>
      </c>
    </row>
    <row r="2578" spans="1:5" hidden="1">
      <c r="A2578" t="s">
        <v>3134</v>
      </c>
      <c r="B2578" t="s">
        <v>3920</v>
      </c>
      <c r="C2578" t="s">
        <v>1974</v>
      </c>
      <c r="D2578" t="s">
        <v>3813</v>
      </c>
      <c r="E2578" t="s">
        <v>2811</v>
      </c>
    </row>
    <row r="2579" spans="1:5" hidden="1">
      <c r="A2579" t="s">
        <v>3134</v>
      </c>
      <c r="B2579" t="s">
        <v>3920</v>
      </c>
      <c r="C2579" t="s">
        <v>1974</v>
      </c>
      <c r="D2579" t="s">
        <v>3813</v>
      </c>
      <c r="E2579" t="s">
        <v>2857</v>
      </c>
    </row>
    <row r="2580" spans="1:5" hidden="1">
      <c r="A2580" t="s">
        <v>3134</v>
      </c>
      <c r="B2580" t="s">
        <v>3920</v>
      </c>
      <c r="C2580" t="s">
        <v>1974</v>
      </c>
      <c r="D2580" t="s">
        <v>3813</v>
      </c>
      <c r="E2580" t="s">
        <v>1643</v>
      </c>
    </row>
    <row r="2581" spans="1:5" hidden="1">
      <c r="A2581" t="s">
        <v>3134</v>
      </c>
      <c r="B2581" t="s">
        <v>3920</v>
      </c>
      <c r="C2581" t="s">
        <v>1974</v>
      </c>
      <c r="D2581" t="s">
        <v>3813</v>
      </c>
      <c r="E2581" t="s">
        <v>2877</v>
      </c>
    </row>
    <row r="2582" spans="1:5" hidden="1">
      <c r="A2582" t="s">
        <v>3134</v>
      </c>
      <c r="B2582" t="s">
        <v>3920</v>
      </c>
      <c r="C2582" t="s">
        <v>1974</v>
      </c>
      <c r="D2582" t="s">
        <v>3814</v>
      </c>
      <c r="E2582" t="s">
        <v>2813</v>
      </c>
    </row>
    <row r="2583" spans="1:5" hidden="1">
      <c r="A2583" t="s">
        <v>3134</v>
      </c>
      <c r="B2583" t="s">
        <v>3920</v>
      </c>
      <c r="C2583" t="s">
        <v>1974</v>
      </c>
      <c r="D2583" t="s">
        <v>3814</v>
      </c>
      <c r="E2583" t="s">
        <v>2858</v>
      </c>
    </row>
    <row r="2584" spans="1:5" hidden="1">
      <c r="A2584" t="s">
        <v>3134</v>
      </c>
      <c r="B2584" t="s">
        <v>3920</v>
      </c>
      <c r="C2584" t="s">
        <v>1974</v>
      </c>
      <c r="D2584" t="s">
        <v>3814</v>
      </c>
      <c r="E2584" t="s">
        <v>2878</v>
      </c>
    </row>
    <row r="2585" spans="1:5" hidden="1">
      <c r="A2585" t="s">
        <v>3134</v>
      </c>
      <c r="B2585" t="s">
        <v>3920</v>
      </c>
      <c r="C2585" t="s">
        <v>1974</v>
      </c>
      <c r="D2585" t="s">
        <v>3814</v>
      </c>
      <c r="E2585" t="s">
        <v>1643</v>
      </c>
    </row>
    <row r="2586" spans="1:5" hidden="1">
      <c r="A2586" t="s">
        <v>3134</v>
      </c>
      <c r="B2586" t="s">
        <v>3920</v>
      </c>
      <c r="C2586" t="s">
        <v>1974</v>
      </c>
      <c r="D2586" t="s">
        <v>3814</v>
      </c>
      <c r="E2586" t="s">
        <v>2894</v>
      </c>
    </row>
    <row r="2587" spans="1:5" hidden="1">
      <c r="A2587" t="s">
        <v>3134</v>
      </c>
      <c r="B2587" t="s">
        <v>3920</v>
      </c>
      <c r="C2587" t="s">
        <v>1974</v>
      </c>
      <c r="D2587" t="s">
        <v>3814</v>
      </c>
      <c r="E2587" t="s">
        <v>2904</v>
      </c>
    </row>
    <row r="2588" spans="1:5" hidden="1">
      <c r="A2588" t="s">
        <v>3134</v>
      </c>
      <c r="B2588" t="s">
        <v>3920</v>
      </c>
      <c r="C2588" t="s">
        <v>1974</v>
      </c>
      <c r="D2588" t="s">
        <v>3815</v>
      </c>
      <c r="E2588" t="s">
        <v>2814</v>
      </c>
    </row>
    <row r="2589" spans="1:5" hidden="1">
      <c r="A2589" t="s">
        <v>3134</v>
      </c>
      <c r="B2589" t="s">
        <v>3920</v>
      </c>
      <c r="C2589" t="s">
        <v>1974</v>
      </c>
      <c r="D2589" t="s">
        <v>3815</v>
      </c>
      <c r="E2589" t="s">
        <v>2859</v>
      </c>
    </row>
    <row r="2590" spans="1:5" hidden="1">
      <c r="A2590" t="s">
        <v>3134</v>
      </c>
      <c r="B2590" t="s">
        <v>3920</v>
      </c>
      <c r="C2590" t="s">
        <v>1974</v>
      </c>
      <c r="D2590" t="s">
        <v>3815</v>
      </c>
      <c r="E2590" t="s">
        <v>1643</v>
      </c>
    </row>
    <row r="2591" spans="1:5" hidden="1">
      <c r="A2591" t="s">
        <v>3134</v>
      </c>
      <c r="B2591" t="s">
        <v>3920</v>
      </c>
      <c r="C2591" t="s">
        <v>1974</v>
      </c>
      <c r="D2591" t="s">
        <v>3815</v>
      </c>
      <c r="E2591" t="s">
        <v>2879</v>
      </c>
    </row>
    <row r="2592" spans="1:5" hidden="1">
      <c r="A2592" t="s">
        <v>3134</v>
      </c>
      <c r="B2592" t="s">
        <v>3920</v>
      </c>
      <c r="C2592" t="s">
        <v>1974</v>
      </c>
      <c r="D2592" t="s">
        <v>3816</v>
      </c>
      <c r="E2592" t="s">
        <v>2815</v>
      </c>
    </row>
    <row r="2593" spans="1:5" hidden="1">
      <c r="A2593" t="s">
        <v>3134</v>
      </c>
      <c r="B2593" t="s">
        <v>3920</v>
      </c>
      <c r="C2593" t="s">
        <v>1974</v>
      </c>
      <c r="D2593" t="s">
        <v>3816</v>
      </c>
      <c r="E2593" t="s">
        <v>1643</v>
      </c>
    </row>
    <row r="2594" spans="1:5" hidden="1">
      <c r="A2594" t="s">
        <v>3134</v>
      </c>
      <c r="B2594" t="s">
        <v>3920</v>
      </c>
      <c r="C2594" t="s">
        <v>1974</v>
      </c>
      <c r="D2594" t="s">
        <v>2156</v>
      </c>
      <c r="E2594" t="s">
        <v>2816</v>
      </c>
    </row>
    <row r="2595" spans="1:5" hidden="1">
      <c r="A2595" t="s">
        <v>3134</v>
      </c>
      <c r="B2595" t="s">
        <v>3920</v>
      </c>
      <c r="C2595" t="s">
        <v>1974</v>
      </c>
      <c r="D2595" t="s">
        <v>1973</v>
      </c>
      <c r="E2595" t="s">
        <v>1643</v>
      </c>
    </row>
    <row r="2596" spans="1:5" hidden="1">
      <c r="A2596" t="s">
        <v>3134</v>
      </c>
      <c r="B2596" t="s">
        <v>3920</v>
      </c>
      <c r="C2596" t="s">
        <v>1974</v>
      </c>
      <c r="D2596" t="s">
        <v>1973</v>
      </c>
      <c r="E2596" t="s">
        <v>2817</v>
      </c>
    </row>
    <row r="2597" spans="1:5" hidden="1">
      <c r="A2597" t="s">
        <v>3134</v>
      </c>
      <c r="B2597" t="s">
        <v>3920</v>
      </c>
      <c r="C2597" t="s">
        <v>1974</v>
      </c>
      <c r="D2597" t="s">
        <v>1973</v>
      </c>
      <c r="E2597" t="s">
        <v>2860</v>
      </c>
    </row>
    <row r="2598" spans="1:5" hidden="1">
      <c r="A2598" t="s">
        <v>3134</v>
      </c>
      <c r="B2598" t="s">
        <v>3920</v>
      </c>
      <c r="C2598" t="s">
        <v>1974</v>
      </c>
      <c r="D2598" t="s">
        <v>1973</v>
      </c>
      <c r="E2598" t="s">
        <v>2880</v>
      </c>
    </row>
    <row r="2599" spans="1:5" hidden="1">
      <c r="A2599" t="s">
        <v>3134</v>
      </c>
      <c r="B2599" t="s">
        <v>3920</v>
      </c>
      <c r="C2599" t="s">
        <v>1974</v>
      </c>
      <c r="D2599" t="s">
        <v>3817</v>
      </c>
      <c r="E2599" t="s">
        <v>1643</v>
      </c>
    </row>
    <row r="2600" spans="1:5" hidden="1">
      <c r="A2600" t="s">
        <v>3134</v>
      </c>
      <c r="B2600" t="s">
        <v>3920</v>
      </c>
      <c r="C2600" t="s">
        <v>1974</v>
      </c>
      <c r="D2600" t="s">
        <v>3817</v>
      </c>
      <c r="E2600" t="s">
        <v>2818</v>
      </c>
    </row>
    <row r="2601" spans="1:5" hidden="1">
      <c r="A2601" t="s">
        <v>3134</v>
      </c>
      <c r="B2601" t="s">
        <v>3920</v>
      </c>
      <c r="C2601" t="s">
        <v>1974</v>
      </c>
      <c r="D2601" t="s">
        <v>3818</v>
      </c>
      <c r="E2601" t="s">
        <v>1643</v>
      </c>
    </row>
    <row r="2602" spans="1:5" hidden="1">
      <c r="A2602" t="s">
        <v>3134</v>
      </c>
      <c r="B2602" t="s">
        <v>3920</v>
      </c>
      <c r="C2602" t="s">
        <v>1974</v>
      </c>
      <c r="D2602" t="s">
        <v>3818</v>
      </c>
      <c r="E2602" t="s">
        <v>2819</v>
      </c>
    </row>
    <row r="2603" spans="1:5" hidden="1">
      <c r="A2603" t="s">
        <v>3134</v>
      </c>
      <c r="B2603" t="s">
        <v>3920</v>
      </c>
      <c r="C2603" t="s">
        <v>1974</v>
      </c>
      <c r="D2603" t="s">
        <v>2161</v>
      </c>
      <c r="E2603" t="s">
        <v>2820</v>
      </c>
    </row>
    <row r="2604" spans="1:5" hidden="1">
      <c r="A2604" t="s">
        <v>3134</v>
      </c>
      <c r="B2604" t="s">
        <v>3920</v>
      </c>
      <c r="C2604" t="s">
        <v>1974</v>
      </c>
      <c r="D2604" t="s">
        <v>2161</v>
      </c>
      <c r="E2604" t="s">
        <v>1643</v>
      </c>
    </row>
    <row r="2605" spans="1:5" hidden="1">
      <c r="A2605" t="s">
        <v>3134</v>
      </c>
      <c r="B2605" t="s">
        <v>3920</v>
      </c>
      <c r="C2605" t="s">
        <v>1974</v>
      </c>
      <c r="D2605" t="s">
        <v>3819</v>
      </c>
      <c r="E2605" t="s">
        <v>1643</v>
      </c>
    </row>
    <row r="2606" spans="1:5" hidden="1">
      <c r="A2606" t="s">
        <v>3134</v>
      </c>
      <c r="B2606" t="s">
        <v>3920</v>
      </c>
      <c r="C2606" t="s">
        <v>1974</v>
      </c>
      <c r="D2606" t="s">
        <v>3819</v>
      </c>
      <c r="E2606" t="s">
        <v>3819</v>
      </c>
    </row>
    <row r="2607" spans="1:5" hidden="1">
      <c r="A2607" t="s">
        <v>3134</v>
      </c>
      <c r="B2607" t="s">
        <v>3920</v>
      </c>
      <c r="C2607" t="s">
        <v>1974</v>
      </c>
      <c r="D2607" t="s">
        <v>3820</v>
      </c>
      <c r="E2607" t="s">
        <v>1643</v>
      </c>
    </row>
    <row r="2608" spans="1:5" hidden="1">
      <c r="A2608" t="s">
        <v>3134</v>
      </c>
      <c r="B2608" t="s">
        <v>3920</v>
      </c>
      <c r="C2608" t="s">
        <v>1974</v>
      </c>
      <c r="D2608" t="s">
        <v>3820</v>
      </c>
      <c r="E2608" t="s">
        <v>2822</v>
      </c>
    </row>
    <row r="2609" spans="1:5" hidden="1">
      <c r="A2609" t="s">
        <v>3134</v>
      </c>
      <c r="B2609" t="s">
        <v>3920</v>
      </c>
      <c r="C2609" t="s">
        <v>1974</v>
      </c>
      <c r="D2609" t="s">
        <v>3820</v>
      </c>
      <c r="E2609" t="s">
        <v>2861</v>
      </c>
    </row>
    <row r="2610" spans="1:5" hidden="1">
      <c r="A2610" t="s">
        <v>3134</v>
      </c>
      <c r="B2610" t="s">
        <v>3920</v>
      </c>
      <c r="C2610" t="s">
        <v>1974</v>
      </c>
      <c r="D2610" t="s">
        <v>3820</v>
      </c>
      <c r="E2610" t="s">
        <v>2818</v>
      </c>
    </row>
    <row r="2611" spans="1:5" hidden="1">
      <c r="A2611" t="s">
        <v>3134</v>
      </c>
      <c r="B2611" t="s">
        <v>3920</v>
      </c>
      <c r="C2611" t="s">
        <v>1974</v>
      </c>
      <c r="D2611" t="s">
        <v>3821</v>
      </c>
      <c r="E2611" t="s">
        <v>1643</v>
      </c>
    </row>
    <row r="2612" spans="1:5" hidden="1">
      <c r="A2612" t="s">
        <v>3134</v>
      </c>
      <c r="B2612" t="s">
        <v>3920</v>
      </c>
      <c r="C2612" t="s">
        <v>1974</v>
      </c>
      <c r="D2612" t="s">
        <v>3821</v>
      </c>
      <c r="E2612" t="s">
        <v>2823</v>
      </c>
    </row>
    <row r="2613" spans="1:5" hidden="1">
      <c r="A2613" t="s">
        <v>3134</v>
      </c>
      <c r="B2613" t="s">
        <v>3920</v>
      </c>
      <c r="C2613" t="s">
        <v>1974</v>
      </c>
      <c r="D2613" t="s">
        <v>3822</v>
      </c>
      <c r="E2613" t="s">
        <v>1643</v>
      </c>
    </row>
    <row r="2614" spans="1:5" hidden="1">
      <c r="A2614" t="s">
        <v>3134</v>
      </c>
      <c r="B2614" t="s">
        <v>3920</v>
      </c>
      <c r="C2614" t="s">
        <v>1974</v>
      </c>
      <c r="D2614" t="s">
        <v>3822</v>
      </c>
      <c r="E2614" t="s">
        <v>2824</v>
      </c>
    </row>
    <row r="2615" spans="1:5" hidden="1">
      <c r="A2615" t="s">
        <v>3134</v>
      </c>
      <c r="B2615" t="s">
        <v>3920</v>
      </c>
      <c r="C2615" t="s">
        <v>1974</v>
      </c>
      <c r="D2615" t="s">
        <v>3823</v>
      </c>
      <c r="E2615" t="s">
        <v>2825</v>
      </c>
    </row>
    <row r="2616" spans="1:5" hidden="1">
      <c r="A2616" t="s">
        <v>3134</v>
      </c>
      <c r="B2616" t="s">
        <v>3920</v>
      </c>
      <c r="C2616" t="s">
        <v>1974</v>
      </c>
      <c r="D2616" t="s">
        <v>2166</v>
      </c>
      <c r="E2616" t="s">
        <v>1643</v>
      </c>
    </row>
    <row r="2617" spans="1:5" hidden="1">
      <c r="A2617" t="s">
        <v>3134</v>
      </c>
      <c r="B2617" t="s">
        <v>3920</v>
      </c>
      <c r="C2617" t="s">
        <v>1974</v>
      </c>
      <c r="D2617" t="s">
        <v>2166</v>
      </c>
      <c r="E2617" t="s">
        <v>2826</v>
      </c>
    </row>
    <row r="2618" spans="1:5" hidden="1">
      <c r="A2618" t="s">
        <v>3134</v>
      </c>
      <c r="B2618" t="s">
        <v>3920</v>
      </c>
      <c r="C2618" t="s">
        <v>1975</v>
      </c>
      <c r="D2618" t="s">
        <v>3824</v>
      </c>
      <c r="E2618" t="s">
        <v>2827</v>
      </c>
    </row>
    <row r="2619" spans="1:5" hidden="1">
      <c r="A2619" t="s">
        <v>3134</v>
      </c>
      <c r="B2619" t="s">
        <v>3920</v>
      </c>
      <c r="C2619" t="s">
        <v>1975</v>
      </c>
      <c r="D2619" t="s">
        <v>3824</v>
      </c>
      <c r="E2619" t="s">
        <v>2862</v>
      </c>
    </row>
    <row r="2620" spans="1:5" hidden="1">
      <c r="A2620" t="s">
        <v>3134</v>
      </c>
      <c r="B2620" t="s">
        <v>3920</v>
      </c>
      <c r="C2620" t="s">
        <v>1975</v>
      </c>
      <c r="D2620" t="s">
        <v>3824</v>
      </c>
      <c r="E2620" t="s">
        <v>2882</v>
      </c>
    </row>
    <row r="2621" spans="1:5" hidden="1">
      <c r="A2621" t="s">
        <v>3134</v>
      </c>
      <c r="B2621" t="s">
        <v>3920</v>
      </c>
      <c r="C2621" t="s">
        <v>1975</v>
      </c>
      <c r="D2621" t="s">
        <v>3824</v>
      </c>
      <c r="E2621" t="s">
        <v>2895</v>
      </c>
    </row>
    <row r="2622" spans="1:5" hidden="1">
      <c r="A2622" t="s">
        <v>3134</v>
      </c>
      <c r="B2622" t="s">
        <v>3920</v>
      </c>
      <c r="C2622" t="s">
        <v>1975</v>
      </c>
      <c r="D2622" t="s">
        <v>3824</v>
      </c>
      <c r="E2622" t="s">
        <v>2905</v>
      </c>
    </row>
    <row r="2623" spans="1:5" hidden="1">
      <c r="A2623" t="s">
        <v>3134</v>
      </c>
      <c r="B2623" t="s">
        <v>3920</v>
      </c>
      <c r="C2623" t="s">
        <v>1975</v>
      </c>
      <c r="D2623" t="s">
        <v>3824</v>
      </c>
      <c r="E2623" t="s">
        <v>2914</v>
      </c>
    </row>
    <row r="2624" spans="1:5" hidden="1">
      <c r="A2624" t="s">
        <v>3134</v>
      </c>
      <c r="B2624" t="s">
        <v>3920</v>
      </c>
      <c r="C2624" t="s">
        <v>1975</v>
      </c>
      <c r="D2624" t="s">
        <v>3824</v>
      </c>
      <c r="E2624" t="s">
        <v>2919</v>
      </c>
    </row>
    <row r="2625" spans="1:5" hidden="1">
      <c r="A2625" t="s">
        <v>3134</v>
      </c>
      <c r="B2625" t="s">
        <v>3920</v>
      </c>
      <c r="C2625" t="s">
        <v>1975</v>
      </c>
      <c r="D2625" t="s">
        <v>3824</v>
      </c>
      <c r="E2625" t="s">
        <v>1980</v>
      </c>
    </row>
    <row r="2626" spans="1:5" hidden="1">
      <c r="A2626" t="s">
        <v>3134</v>
      </c>
      <c r="B2626" t="s">
        <v>3920</v>
      </c>
      <c r="C2626" t="s">
        <v>1975</v>
      </c>
      <c r="D2626" t="s">
        <v>3825</v>
      </c>
      <c r="E2626" t="s">
        <v>2828</v>
      </c>
    </row>
    <row r="2627" spans="1:5" hidden="1">
      <c r="A2627" t="s">
        <v>3134</v>
      </c>
      <c r="B2627" t="s">
        <v>3920</v>
      </c>
      <c r="C2627" t="s">
        <v>1975</v>
      </c>
      <c r="D2627" t="s">
        <v>3825</v>
      </c>
      <c r="E2627" t="s">
        <v>2863</v>
      </c>
    </row>
    <row r="2628" spans="1:5" hidden="1">
      <c r="A2628" t="s">
        <v>3134</v>
      </c>
      <c r="B2628" t="s">
        <v>3920</v>
      </c>
      <c r="C2628" t="s">
        <v>1975</v>
      </c>
      <c r="D2628" t="s">
        <v>3825</v>
      </c>
      <c r="E2628" t="s">
        <v>1643</v>
      </c>
    </row>
    <row r="2629" spans="1:5" hidden="1">
      <c r="A2629" t="s">
        <v>3134</v>
      </c>
      <c r="B2629" t="s">
        <v>3920</v>
      </c>
      <c r="C2629" t="s">
        <v>1975</v>
      </c>
      <c r="D2629" t="s">
        <v>3826</v>
      </c>
      <c r="E2629" t="s">
        <v>1643</v>
      </c>
    </row>
    <row r="2630" spans="1:5" hidden="1">
      <c r="A2630" t="s">
        <v>3134</v>
      </c>
      <c r="B2630" t="s">
        <v>3920</v>
      </c>
      <c r="C2630" t="s">
        <v>1975</v>
      </c>
      <c r="D2630" t="s">
        <v>3826</v>
      </c>
      <c r="E2630" t="s">
        <v>2829</v>
      </c>
    </row>
    <row r="2631" spans="1:5" hidden="1">
      <c r="A2631" t="s">
        <v>3134</v>
      </c>
      <c r="B2631" t="s">
        <v>3920</v>
      </c>
      <c r="C2631" t="s">
        <v>1975</v>
      </c>
      <c r="D2631" t="s">
        <v>3825</v>
      </c>
      <c r="E2631" t="s">
        <v>2883</v>
      </c>
    </row>
    <row r="2632" spans="1:5" hidden="1">
      <c r="A2632" t="s">
        <v>3134</v>
      </c>
      <c r="B2632" t="s">
        <v>3920</v>
      </c>
      <c r="C2632" t="s">
        <v>3847</v>
      </c>
      <c r="D2632" t="s">
        <v>2835</v>
      </c>
      <c r="E2632" t="s">
        <v>3848</v>
      </c>
    </row>
    <row r="2633" spans="1:5" hidden="1">
      <c r="A2633" t="s">
        <v>3134</v>
      </c>
      <c r="B2633" t="s">
        <v>3920</v>
      </c>
      <c r="C2633" t="s">
        <v>3827</v>
      </c>
      <c r="D2633" t="s">
        <v>3828</v>
      </c>
      <c r="E2633" t="s">
        <v>2836</v>
      </c>
    </row>
    <row r="2634" spans="1:5" hidden="1">
      <c r="A2634" t="s">
        <v>3134</v>
      </c>
      <c r="B2634" t="s">
        <v>3920</v>
      </c>
      <c r="C2634" t="s">
        <v>3827</v>
      </c>
      <c r="D2634" t="s">
        <v>3828</v>
      </c>
      <c r="E2634" t="s">
        <v>2869</v>
      </c>
    </row>
    <row r="2635" spans="1:5" hidden="1">
      <c r="A2635" t="s">
        <v>3134</v>
      </c>
      <c r="B2635" t="s">
        <v>3920</v>
      </c>
      <c r="C2635" t="s">
        <v>3827</v>
      </c>
      <c r="D2635" t="s">
        <v>3828</v>
      </c>
      <c r="E2635" t="s">
        <v>2887</v>
      </c>
    </row>
    <row r="2636" spans="1:5" hidden="1">
      <c r="A2636" t="s">
        <v>3134</v>
      </c>
      <c r="B2636" t="s">
        <v>3920</v>
      </c>
      <c r="C2636" t="s">
        <v>3827</v>
      </c>
      <c r="D2636" t="s">
        <v>3828</v>
      </c>
      <c r="E2636" t="s">
        <v>2898</v>
      </c>
    </row>
    <row r="2637" spans="1:5" hidden="1">
      <c r="A2637" t="s">
        <v>3134</v>
      </c>
      <c r="B2637" t="s">
        <v>3920</v>
      </c>
      <c r="C2637" t="s">
        <v>3827</v>
      </c>
      <c r="D2637" t="s">
        <v>3828</v>
      </c>
      <c r="E2637" t="s">
        <v>2908</v>
      </c>
    </row>
    <row r="2638" spans="1:5" hidden="1">
      <c r="A2638" t="s">
        <v>3134</v>
      </c>
      <c r="B2638" t="s">
        <v>3920</v>
      </c>
      <c r="C2638" t="s">
        <v>3827</v>
      </c>
      <c r="D2638" t="s">
        <v>3828</v>
      </c>
      <c r="E2638" t="s">
        <v>2915</v>
      </c>
    </row>
    <row r="2639" spans="1:5" hidden="1">
      <c r="A2639" t="s">
        <v>3134</v>
      </c>
      <c r="B2639" t="s">
        <v>3920</v>
      </c>
      <c r="C2639" t="s">
        <v>3827</v>
      </c>
      <c r="D2639" t="s">
        <v>3828</v>
      </c>
      <c r="E2639" t="s">
        <v>2920</v>
      </c>
    </row>
    <row r="2640" spans="1:5" hidden="1">
      <c r="A2640" t="s">
        <v>3134</v>
      </c>
      <c r="B2640" t="s">
        <v>3920</v>
      </c>
      <c r="C2640" t="s">
        <v>3827</v>
      </c>
      <c r="D2640" t="s">
        <v>3828</v>
      </c>
      <c r="E2640" t="s">
        <v>1643</v>
      </c>
    </row>
    <row r="2641" spans="1:5" hidden="1">
      <c r="A2641" t="s">
        <v>3134</v>
      </c>
      <c r="B2641" t="s">
        <v>3920</v>
      </c>
      <c r="C2641" t="s">
        <v>3827</v>
      </c>
      <c r="D2641" t="s">
        <v>3828</v>
      </c>
      <c r="E2641" t="s">
        <v>2926</v>
      </c>
    </row>
    <row r="2642" spans="1:5" hidden="1">
      <c r="A2642" t="s">
        <v>3134</v>
      </c>
      <c r="B2642" t="s">
        <v>3920</v>
      </c>
      <c r="C2642" t="s">
        <v>3827</v>
      </c>
      <c r="D2642" t="s">
        <v>3828</v>
      </c>
      <c r="E2642" t="s">
        <v>2931</v>
      </c>
    </row>
    <row r="2643" spans="1:5" hidden="1">
      <c r="A2643" t="s">
        <v>3134</v>
      </c>
      <c r="B2643" t="s">
        <v>3920</v>
      </c>
      <c r="C2643" t="s">
        <v>3827</v>
      </c>
      <c r="D2643" t="s">
        <v>3828</v>
      </c>
      <c r="E2643" t="s">
        <v>2936</v>
      </c>
    </row>
    <row r="2644" spans="1:5" hidden="1">
      <c r="A2644" t="s">
        <v>3134</v>
      </c>
      <c r="B2644" t="s">
        <v>3920</v>
      </c>
      <c r="C2644" t="s">
        <v>3827</v>
      </c>
      <c r="D2644" t="s">
        <v>3828</v>
      </c>
      <c r="E2644" t="s">
        <v>2941</v>
      </c>
    </row>
    <row r="2645" spans="1:5" hidden="1">
      <c r="A2645" t="s">
        <v>3134</v>
      </c>
      <c r="B2645" t="s">
        <v>3920</v>
      </c>
      <c r="C2645" t="s">
        <v>3827</v>
      </c>
      <c r="D2645" t="s">
        <v>3828</v>
      </c>
      <c r="E2645" t="s">
        <v>2945</v>
      </c>
    </row>
    <row r="2646" spans="1:5" hidden="1">
      <c r="A2646" t="s">
        <v>3134</v>
      </c>
      <c r="B2646" t="s">
        <v>3920</v>
      </c>
      <c r="C2646" t="s">
        <v>3827</v>
      </c>
      <c r="D2646" t="s">
        <v>3828</v>
      </c>
      <c r="E2646" t="s">
        <v>2948</v>
      </c>
    </row>
    <row r="2647" spans="1:5" hidden="1">
      <c r="A2647" t="s">
        <v>3134</v>
      </c>
      <c r="B2647" t="s">
        <v>3920</v>
      </c>
      <c r="C2647" t="s">
        <v>3827</v>
      </c>
      <c r="D2647" t="s">
        <v>3828</v>
      </c>
      <c r="E2647" t="s">
        <v>2950</v>
      </c>
    </row>
    <row r="2648" spans="1:5" hidden="1">
      <c r="A2648" t="s">
        <v>3136</v>
      </c>
      <c r="B2648" t="s">
        <v>3921</v>
      </c>
      <c r="C2648" t="s">
        <v>1973</v>
      </c>
      <c r="D2648" t="s">
        <v>2066</v>
      </c>
      <c r="E2648" t="s">
        <v>2807</v>
      </c>
    </row>
    <row r="2649" spans="1:5" hidden="1">
      <c r="A2649" t="s">
        <v>3136</v>
      </c>
      <c r="B2649" t="s">
        <v>3921</v>
      </c>
      <c r="C2649" t="s">
        <v>1973</v>
      </c>
      <c r="D2649" t="s">
        <v>2066</v>
      </c>
      <c r="E2649" t="s">
        <v>2902</v>
      </c>
    </row>
    <row r="2650" spans="1:5" hidden="1">
      <c r="A2650" t="s">
        <v>3136</v>
      </c>
      <c r="B2650" t="s">
        <v>3921</v>
      </c>
      <c r="C2650" t="s">
        <v>1973</v>
      </c>
      <c r="D2650" t="s">
        <v>2066</v>
      </c>
      <c r="E2650" t="s">
        <v>1643</v>
      </c>
    </row>
    <row r="2651" spans="1:5" hidden="1">
      <c r="A2651" t="s">
        <v>3136</v>
      </c>
      <c r="B2651" t="s">
        <v>3921</v>
      </c>
      <c r="C2651" t="s">
        <v>1973</v>
      </c>
      <c r="D2651" t="s">
        <v>3809</v>
      </c>
      <c r="E2651" t="s">
        <v>1643</v>
      </c>
    </row>
    <row r="2652" spans="1:5" hidden="1">
      <c r="A2652" t="s">
        <v>3136</v>
      </c>
      <c r="B2652" t="s">
        <v>3921</v>
      </c>
      <c r="C2652" t="s">
        <v>1973</v>
      </c>
      <c r="D2652" t="s">
        <v>3810</v>
      </c>
      <c r="E2652" t="s">
        <v>2806</v>
      </c>
    </row>
    <row r="2653" spans="1:5" hidden="1">
      <c r="A2653" t="s">
        <v>3136</v>
      </c>
      <c r="B2653" t="s">
        <v>3921</v>
      </c>
      <c r="C2653" t="s">
        <v>1973</v>
      </c>
      <c r="D2653" t="s">
        <v>3810</v>
      </c>
      <c r="E2653" t="s">
        <v>2852</v>
      </c>
    </row>
    <row r="2654" spans="1:5" hidden="1">
      <c r="A2654" t="s">
        <v>3136</v>
      </c>
      <c r="B2654" t="s">
        <v>3921</v>
      </c>
      <c r="C2654" t="s">
        <v>1973</v>
      </c>
      <c r="D2654" t="s">
        <v>3810</v>
      </c>
      <c r="E2654" t="s">
        <v>2874</v>
      </c>
    </row>
    <row r="2655" spans="1:5" hidden="1">
      <c r="A2655" t="s">
        <v>3136</v>
      </c>
      <c r="B2655" t="s">
        <v>3921</v>
      </c>
      <c r="C2655" t="s">
        <v>1973</v>
      </c>
      <c r="D2655" t="s">
        <v>3810</v>
      </c>
      <c r="E2655" t="s">
        <v>2891</v>
      </c>
    </row>
    <row r="2656" spans="1:5" hidden="1">
      <c r="A2656" t="s">
        <v>3136</v>
      </c>
      <c r="B2656" t="s">
        <v>3921</v>
      </c>
      <c r="C2656" t="s">
        <v>1973</v>
      </c>
      <c r="D2656" t="s">
        <v>3810</v>
      </c>
      <c r="E2656" t="s">
        <v>1643</v>
      </c>
    </row>
    <row r="2657" spans="1:5" hidden="1">
      <c r="A2657" t="s">
        <v>3136</v>
      </c>
      <c r="B2657" t="s">
        <v>3921</v>
      </c>
      <c r="C2657" t="s">
        <v>1973</v>
      </c>
      <c r="D2657" t="s">
        <v>3810</v>
      </c>
      <c r="E2657" t="s">
        <v>2911</v>
      </c>
    </row>
    <row r="2658" spans="1:5" hidden="1">
      <c r="A2658" t="s">
        <v>3136</v>
      </c>
      <c r="B2658" t="s">
        <v>3921</v>
      </c>
      <c r="C2658" t="s">
        <v>1973</v>
      </c>
      <c r="D2658" t="s">
        <v>3810</v>
      </c>
      <c r="E2658" t="s">
        <v>2917</v>
      </c>
    </row>
    <row r="2659" spans="1:5" hidden="1">
      <c r="A2659" t="s">
        <v>3136</v>
      </c>
      <c r="B2659" t="s">
        <v>3921</v>
      </c>
      <c r="C2659" t="s">
        <v>1973</v>
      </c>
      <c r="D2659" t="s">
        <v>3810</v>
      </c>
      <c r="E2659" t="s">
        <v>2922</v>
      </c>
    </row>
    <row r="2660" spans="1:5" hidden="1">
      <c r="A2660" t="s">
        <v>3136</v>
      </c>
      <c r="B2660" t="s">
        <v>3921</v>
      </c>
      <c r="C2660" t="s">
        <v>1973</v>
      </c>
      <c r="D2660" t="s">
        <v>3810</v>
      </c>
      <c r="E2660" t="s">
        <v>2928</v>
      </c>
    </row>
    <row r="2661" spans="1:5" hidden="1">
      <c r="A2661" t="s">
        <v>3136</v>
      </c>
      <c r="B2661" t="s">
        <v>3921</v>
      </c>
      <c r="C2661" t="s">
        <v>1973</v>
      </c>
      <c r="D2661" t="s">
        <v>3810</v>
      </c>
      <c r="E2661" t="s">
        <v>2934</v>
      </c>
    </row>
    <row r="2662" spans="1:5" hidden="1">
      <c r="A2662" t="s">
        <v>3136</v>
      </c>
      <c r="B2662" t="s">
        <v>3921</v>
      </c>
      <c r="C2662" t="s">
        <v>1973</v>
      </c>
      <c r="D2662" t="s">
        <v>3810</v>
      </c>
      <c r="E2662" t="s">
        <v>2938</v>
      </c>
    </row>
    <row r="2663" spans="1:5" hidden="1">
      <c r="A2663" t="s">
        <v>3136</v>
      </c>
      <c r="B2663" t="s">
        <v>3921</v>
      </c>
      <c r="C2663" t="s">
        <v>1973</v>
      </c>
      <c r="D2663" t="s">
        <v>3810</v>
      </c>
      <c r="E2663" t="s">
        <v>2942</v>
      </c>
    </row>
    <row r="2664" spans="1:5" hidden="1">
      <c r="A2664" t="s">
        <v>3136</v>
      </c>
      <c r="B2664" t="s">
        <v>3921</v>
      </c>
      <c r="C2664" t="s">
        <v>1973</v>
      </c>
      <c r="D2664" t="s">
        <v>3810</v>
      </c>
      <c r="E2664" t="s">
        <v>2946</v>
      </c>
    </row>
    <row r="2665" spans="1:5" hidden="1">
      <c r="A2665" t="s">
        <v>3136</v>
      </c>
      <c r="B2665" t="s">
        <v>3921</v>
      </c>
      <c r="C2665" t="s">
        <v>1973</v>
      </c>
      <c r="D2665" t="s">
        <v>3810</v>
      </c>
      <c r="E2665" t="s">
        <v>2949</v>
      </c>
    </row>
    <row r="2666" spans="1:5" hidden="1">
      <c r="A2666" t="s">
        <v>3136</v>
      </c>
      <c r="B2666" t="s">
        <v>3921</v>
      </c>
      <c r="C2666" t="s">
        <v>1973</v>
      </c>
      <c r="D2666" t="s">
        <v>3810</v>
      </c>
      <c r="E2666" t="s">
        <v>2951</v>
      </c>
    </row>
    <row r="2667" spans="1:5" hidden="1">
      <c r="A2667" t="s">
        <v>3136</v>
      </c>
      <c r="B2667" t="s">
        <v>3921</v>
      </c>
      <c r="C2667" t="s">
        <v>1973</v>
      </c>
      <c r="D2667" t="s">
        <v>3810</v>
      </c>
      <c r="E2667" t="s">
        <v>2901</v>
      </c>
    </row>
    <row r="2668" spans="1:5" hidden="1">
      <c r="A2668" t="s">
        <v>3136</v>
      </c>
      <c r="B2668" t="s">
        <v>3921</v>
      </c>
      <c r="C2668" t="s">
        <v>1974</v>
      </c>
      <c r="D2668" t="s">
        <v>2146</v>
      </c>
      <c r="E2668" t="s">
        <v>2808</v>
      </c>
    </row>
    <row r="2669" spans="1:5" hidden="1">
      <c r="A2669" t="s">
        <v>3136</v>
      </c>
      <c r="B2669" t="s">
        <v>3921</v>
      </c>
      <c r="C2669" t="s">
        <v>1974</v>
      </c>
      <c r="D2669" t="s">
        <v>2146</v>
      </c>
      <c r="E2669" t="s">
        <v>2854</v>
      </c>
    </row>
    <row r="2670" spans="1:5" hidden="1">
      <c r="A2670" t="s">
        <v>3136</v>
      </c>
      <c r="B2670" t="s">
        <v>3921</v>
      </c>
      <c r="C2670" t="s">
        <v>1974</v>
      </c>
      <c r="D2670" t="s">
        <v>2146</v>
      </c>
      <c r="E2670" t="s">
        <v>2876</v>
      </c>
    </row>
    <row r="2671" spans="1:5" hidden="1">
      <c r="A2671" t="s">
        <v>3136</v>
      </c>
      <c r="B2671" t="s">
        <v>3921</v>
      </c>
      <c r="C2671" t="s">
        <v>1974</v>
      </c>
      <c r="D2671" t="s">
        <v>2146</v>
      </c>
      <c r="E2671" t="s">
        <v>2893</v>
      </c>
    </row>
    <row r="2672" spans="1:5" hidden="1">
      <c r="A2672" t="s">
        <v>3136</v>
      </c>
      <c r="B2672" t="s">
        <v>3921</v>
      </c>
      <c r="C2672" t="s">
        <v>1974</v>
      </c>
      <c r="D2672" t="s">
        <v>2146</v>
      </c>
      <c r="E2672" t="s">
        <v>2903</v>
      </c>
    </row>
    <row r="2673" spans="1:5" hidden="1">
      <c r="A2673" t="s">
        <v>3136</v>
      </c>
      <c r="B2673" t="s">
        <v>3921</v>
      </c>
      <c r="C2673" t="s">
        <v>1974</v>
      </c>
      <c r="D2673" t="s">
        <v>2146</v>
      </c>
      <c r="E2673" t="s">
        <v>2913</v>
      </c>
    </row>
    <row r="2674" spans="1:5" hidden="1">
      <c r="A2674" t="s">
        <v>3136</v>
      </c>
      <c r="B2674" t="s">
        <v>3921</v>
      </c>
      <c r="C2674" t="s">
        <v>1974</v>
      </c>
      <c r="D2674" t="s">
        <v>3811</v>
      </c>
      <c r="E2674" t="s">
        <v>2809</v>
      </c>
    </row>
    <row r="2675" spans="1:5" hidden="1">
      <c r="A2675" t="s">
        <v>3136</v>
      </c>
      <c r="B2675" t="s">
        <v>3921</v>
      </c>
      <c r="C2675" t="s">
        <v>1974</v>
      </c>
      <c r="D2675" t="s">
        <v>3811</v>
      </c>
      <c r="E2675" t="s">
        <v>2855</v>
      </c>
    </row>
    <row r="2676" spans="1:5" hidden="1">
      <c r="A2676" t="s">
        <v>3136</v>
      </c>
      <c r="B2676" t="s">
        <v>3921</v>
      </c>
      <c r="C2676" t="s">
        <v>1974</v>
      </c>
      <c r="D2676" t="s">
        <v>3811</v>
      </c>
      <c r="E2676" t="s">
        <v>1643</v>
      </c>
    </row>
    <row r="2677" spans="1:5" hidden="1">
      <c r="A2677" t="s">
        <v>3136</v>
      </c>
      <c r="B2677" t="s">
        <v>3921</v>
      </c>
      <c r="C2677" t="s">
        <v>1974</v>
      </c>
      <c r="D2677" t="s">
        <v>3812</v>
      </c>
      <c r="E2677" t="s">
        <v>2810</v>
      </c>
    </row>
    <row r="2678" spans="1:5" hidden="1">
      <c r="A2678" t="s">
        <v>3136</v>
      </c>
      <c r="B2678" t="s">
        <v>3921</v>
      </c>
      <c r="C2678" t="s">
        <v>1974</v>
      </c>
      <c r="D2678" t="s">
        <v>3812</v>
      </c>
      <c r="E2678" t="s">
        <v>1643</v>
      </c>
    </row>
    <row r="2679" spans="1:5" hidden="1">
      <c r="A2679" t="s">
        <v>3136</v>
      </c>
      <c r="B2679" t="s">
        <v>3921</v>
      </c>
      <c r="C2679" t="s">
        <v>1974</v>
      </c>
      <c r="D2679" t="s">
        <v>3812</v>
      </c>
      <c r="E2679" t="s">
        <v>2856</v>
      </c>
    </row>
    <row r="2680" spans="1:5" hidden="1">
      <c r="A2680" t="s">
        <v>3136</v>
      </c>
      <c r="B2680" t="s">
        <v>3921</v>
      </c>
      <c r="C2680" t="s">
        <v>1974</v>
      </c>
      <c r="D2680" t="s">
        <v>3813</v>
      </c>
      <c r="E2680" t="s">
        <v>2811</v>
      </c>
    </row>
    <row r="2681" spans="1:5" hidden="1">
      <c r="A2681" t="s">
        <v>3136</v>
      </c>
      <c r="B2681" t="s">
        <v>3921</v>
      </c>
      <c r="C2681" t="s">
        <v>1974</v>
      </c>
      <c r="D2681" t="s">
        <v>3813</v>
      </c>
      <c r="E2681" t="s">
        <v>2857</v>
      </c>
    </row>
    <row r="2682" spans="1:5" hidden="1">
      <c r="A2682" t="s">
        <v>3136</v>
      </c>
      <c r="B2682" t="s">
        <v>3921</v>
      </c>
      <c r="C2682" t="s">
        <v>1974</v>
      </c>
      <c r="D2682" t="s">
        <v>3813</v>
      </c>
      <c r="E2682" t="s">
        <v>1643</v>
      </c>
    </row>
    <row r="2683" spans="1:5" hidden="1">
      <c r="A2683" t="s">
        <v>3136</v>
      </c>
      <c r="B2683" t="s">
        <v>3921</v>
      </c>
      <c r="C2683" t="s">
        <v>1974</v>
      </c>
      <c r="D2683" t="s">
        <v>3813</v>
      </c>
      <c r="E2683" t="s">
        <v>2877</v>
      </c>
    </row>
    <row r="2684" spans="1:5" hidden="1">
      <c r="A2684" t="s">
        <v>3136</v>
      </c>
      <c r="B2684" t="s">
        <v>3921</v>
      </c>
      <c r="C2684" t="s">
        <v>1974</v>
      </c>
      <c r="D2684" t="s">
        <v>3814</v>
      </c>
      <c r="E2684" t="s">
        <v>2813</v>
      </c>
    </row>
    <row r="2685" spans="1:5" hidden="1">
      <c r="A2685" t="s">
        <v>3136</v>
      </c>
      <c r="B2685" t="s">
        <v>3921</v>
      </c>
      <c r="C2685" t="s">
        <v>1974</v>
      </c>
      <c r="D2685" t="s">
        <v>3814</v>
      </c>
      <c r="E2685" t="s">
        <v>2858</v>
      </c>
    </row>
    <row r="2686" spans="1:5" hidden="1">
      <c r="A2686" t="s">
        <v>3136</v>
      </c>
      <c r="B2686" t="s">
        <v>3921</v>
      </c>
      <c r="C2686" t="s">
        <v>1974</v>
      </c>
      <c r="D2686" t="s">
        <v>3814</v>
      </c>
      <c r="E2686" t="s">
        <v>2878</v>
      </c>
    </row>
    <row r="2687" spans="1:5" hidden="1">
      <c r="A2687" t="s">
        <v>3136</v>
      </c>
      <c r="B2687" t="s">
        <v>3921</v>
      </c>
      <c r="C2687" t="s">
        <v>1974</v>
      </c>
      <c r="D2687" t="s">
        <v>3814</v>
      </c>
      <c r="E2687" t="s">
        <v>1643</v>
      </c>
    </row>
    <row r="2688" spans="1:5" hidden="1">
      <c r="A2688" t="s">
        <v>3136</v>
      </c>
      <c r="B2688" t="s">
        <v>3921</v>
      </c>
      <c r="C2688" t="s">
        <v>1974</v>
      </c>
      <c r="D2688" t="s">
        <v>3814</v>
      </c>
      <c r="E2688" t="s">
        <v>2894</v>
      </c>
    </row>
    <row r="2689" spans="1:5" hidden="1">
      <c r="A2689" t="s">
        <v>3136</v>
      </c>
      <c r="B2689" t="s">
        <v>3921</v>
      </c>
      <c r="C2689" t="s">
        <v>1974</v>
      </c>
      <c r="D2689" t="s">
        <v>3814</v>
      </c>
      <c r="E2689" t="s">
        <v>2904</v>
      </c>
    </row>
    <row r="2690" spans="1:5" hidden="1">
      <c r="A2690" t="s">
        <v>3136</v>
      </c>
      <c r="B2690" t="s">
        <v>3921</v>
      </c>
      <c r="C2690" t="s">
        <v>1974</v>
      </c>
      <c r="D2690" t="s">
        <v>3815</v>
      </c>
      <c r="E2690" t="s">
        <v>2814</v>
      </c>
    </row>
    <row r="2691" spans="1:5" hidden="1">
      <c r="A2691" t="s">
        <v>3136</v>
      </c>
      <c r="B2691" t="s">
        <v>3921</v>
      </c>
      <c r="C2691" t="s">
        <v>1974</v>
      </c>
      <c r="D2691" t="s">
        <v>3815</v>
      </c>
      <c r="E2691" t="s">
        <v>2859</v>
      </c>
    </row>
    <row r="2692" spans="1:5" hidden="1">
      <c r="A2692" t="s">
        <v>3136</v>
      </c>
      <c r="B2692" t="s">
        <v>3921</v>
      </c>
      <c r="C2692" t="s">
        <v>1974</v>
      </c>
      <c r="D2692" t="s">
        <v>3815</v>
      </c>
      <c r="E2692" t="s">
        <v>1643</v>
      </c>
    </row>
    <row r="2693" spans="1:5" hidden="1">
      <c r="A2693" t="s">
        <v>3136</v>
      </c>
      <c r="B2693" t="s">
        <v>3921</v>
      </c>
      <c r="C2693" t="s">
        <v>1974</v>
      </c>
      <c r="D2693" t="s">
        <v>3815</v>
      </c>
      <c r="E2693" t="s">
        <v>2879</v>
      </c>
    </row>
    <row r="2694" spans="1:5" hidden="1">
      <c r="A2694" t="s">
        <v>3136</v>
      </c>
      <c r="B2694" t="s">
        <v>3921</v>
      </c>
      <c r="C2694" t="s">
        <v>1974</v>
      </c>
      <c r="D2694" t="s">
        <v>3816</v>
      </c>
      <c r="E2694" t="s">
        <v>2815</v>
      </c>
    </row>
    <row r="2695" spans="1:5" hidden="1">
      <c r="A2695" t="s">
        <v>3136</v>
      </c>
      <c r="B2695" t="s">
        <v>3921</v>
      </c>
      <c r="C2695" t="s">
        <v>1974</v>
      </c>
      <c r="D2695" t="s">
        <v>3816</v>
      </c>
      <c r="E2695" t="s">
        <v>1643</v>
      </c>
    </row>
    <row r="2696" spans="1:5" hidden="1">
      <c r="A2696" t="s">
        <v>3136</v>
      </c>
      <c r="B2696" t="s">
        <v>3921</v>
      </c>
      <c r="C2696" t="s">
        <v>1974</v>
      </c>
      <c r="D2696" t="s">
        <v>2156</v>
      </c>
      <c r="E2696" t="s">
        <v>2816</v>
      </c>
    </row>
    <row r="2697" spans="1:5" hidden="1">
      <c r="A2697" t="s">
        <v>3136</v>
      </c>
      <c r="B2697" t="s">
        <v>3921</v>
      </c>
      <c r="C2697" t="s">
        <v>1974</v>
      </c>
      <c r="D2697" t="s">
        <v>1973</v>
      </c>
      <c r="E2697" t="s">
        <v>1643</v>
      </c>
    </row>
    <row r="2698" spans="1:5" hidden="1">
      <c r="A2698" t="s">
        <v>3136</v>
      </c>
      <c r="B2698" t="s">
        <v>3921</v>
      </c>
      <c r="C2698" t="s">
        <v>1974</v>
      </c>
      <c r="D2698" t="s">
        <v>1973</v>
      </c>
      <c r="E2698" t="s">
        <v>2817</v>
      </c>
    </row>
    <row r="2699" spans="1:5" hidden="1">
      <c r="A2699" t="s">
        <v>3136</v>
      </c>
      <c r="B2699" t="s">
        <v>3921</v>
      </c>
      <c r="C2699" t="s">
        <v>1974</v>
      </c>
      <c r="D2699" t="s">
        <v>1973</v>
      </c>
      <c r="E2699" t="s">
        <v>2860</v>
      </c>
    </row>
    <row r="2700" spans="1:5" hidden="1">
      <c r="A2700" t="s">
        <v>3136</v>
      </c>
      <c r="B2700" t="s">
        <v>3921</v>
      </c>
      <c r="C2700" t="s">
        <v>1974</v>
      </c>
      <c r="D2700" t="s">
        <v>1973</v>
      </c>
      <c r="E2700" t="s">
        <v>2880</v>
      </c>
    </row>
    <row r="2701" spans="1:5" hidden="1">
      <c r="A2701" t="s">
        <v>3136</v>
      </c>
      <c r="B2701" t="s">
        <v>3921</v>
      </c>
      <c r="C2701" t="s">
        <v>1974</v>
      </c>
      <c r="D2701" t="s">
        <v>3817</v>
      </c>
      <c r="E2701" t="s">
        <v>1643</v>
      </c>
    </row>
    <row r="2702" spans="1:5" hidden="1">
      <c r="A2702" t="s">
        <v>3136</v>
      </c>
      <c r="B2702" t="s">
        <v>3921</v>
      </c>
      <c r="C2702" t="s">
        <v>1974</v>
      </c>
      <c r="D2702" t="s">
        <v>3817</v>
      </c>
      <c r="E2702" t="s">
        <v>2818</v>
      </c>
    </row>
    <row r="2703" spans="1:5" hidden="1">
      <c r="A2703" t="s">
        <v>3136</v>
      </c>
      <c r="B2703" t="s">
        <v>3921</v>
      </c>
      <c r="C2703" t="s">
        <v>1974</v>
      </c>
      <c r="D2703" t="s">
        <v>3818</v>
      </c>
      <c r="E2703" t="s">
        <v>1643</v>
      </c>
    </row>
    <row r="2704" spans="1:5" hidden="1">
      <c r="A2704" t="s">
        <v>3136</v>
      </c>
      <c r="B2704" t="s">
        <v>3921</v>
      </c>
      <c r="C2704" t="s">
        <v>1974</v>
      </c>
      <c r="D2704" t="s">
        <v>3818</v>
      </c>
      <c r="E2704" t="s">
        <v>2819</v>
      </c>
    </row>
    <row r="2705" spans="1:5" hidden="1">
      <c r="A2705" t="s">
        <v>3136</v>
      </c>
      <c r="B2705" t="s">
        <v>3921</v>
      </c>
      <c r="C2705" t="s">
        <v>1974</v>
      </c>
      <c r="D2705" t="s">
        <v>2161</v>
      </c>
      <c r="E2705" t="s">
        <v>2820</v>
      </c>
    </row>
    <row r="2706" spans="1:5" hidden="1">
      <c r="A2706" t="s">
        <v>3136</v>
      </c>
      <c r="B2706" t="s">
        <v>3921</v>
      </c>
      <c r="C2706" t="s">
        <v>1974</v>
      </c>
      <c r="D2706" t="s">
        <v>2161</v>
      </c>
      <c r="E2706" t="s">
        <v>1643</v>
      </c>
    </row>
    <row r="2707" spans="1:5" hidden="1">
      <c r="A2707" t="s">
        <v>3136</v>
      </c>
      <c r="B2707" t="s">
        <v>3921</v>
      </c>
      <c r="C2707" t="s">
        <v>1974</v>
      </c>
      <c r="D2707" t="s">
        <v>3819</v>
      </c>
      <c r="E2707" t="s">
        <v>1643</v>
      </c>
    </row>
    <row r="2708" spans="1:5" hidden="1">
      <c r="A2708" t="s">
        <v>3136</v>
      </c>
      <c r="B2708" t="s">
        <v>3921</v>
      </c>
      <c r="C2708" t="s">
        <v>1974</v>
      </c>
      <c r="D2708" t="s">
        <v>3819</v>
      </c>
      <c r="E2708" t="s">
        <v>3819</v>
      </c>
    </row>
    <row r="2709" spans="1:5" hidden="1">
      <c r="A2709" t="s">
        <v>3136</v>
      </c>
      <c r="B2709" t="s">
        <v>3921</v>
      </c>
      <c r="C2709" t="s">
        <v>1974</v>
      </c>
      <c r="D2709" t="s">
        <v>3820</v>
      </c>
      <c r="E2709" t="s">
        <v>1643</v>
      </c>
    </row>
    <row r="2710" spans="1:5" hidden="1">
      <c r="A2710" t="s">
        <v>3136</v>
      </c>
      <c r="B2710" t="s">
        <v>3921</v>
      </c>
      <c r="C2710" t="s">
        <v>1974</v>
      </c>
      <c r="D2710" t="s">
        <v>3820</v>
      </c>
      <c r="E2710" t="s">
        <v>2822</v>
      </c>
    </row>
    <row r="2711" spans="1:5" hidden="1">
      <c r="A2711" t="s">
        <v>3136</v>
      </c>
      <c r="B2711" t="s">
        <v>3921</v>
      </c>
      <c r="C2711" t="s">
        <v>1974</v>
      </c>
      <c r="D2711" t="s">
        <v>3820</v>
      </c>
      <c r="E2711" t="s">
        <v>2861</v>
      </c>
    </row>
    <row r="2712" spans="1:5" hidden="1">
      <c r="A2712" t="s">
        <v>3136</v>
      </c>
      <c r="B2712" t="s">
        <v>3921</v>
      </c>
      <c r="C2712" t="s">
        <v>1974</v>
      </c>
      <c r="D2712" t="s">
        <v>3820</v>
      </c>
      <c r="E2712" t="s">
        <v>2818</v>
      </c>
    </row>
    <row r="2713" spans="1:5" hidden="1">
      <c r="A2713" t="s">
        <v>3136</v>
      </c>
      <c r="B2713" t="s">
        <v>3921</v>
      </c>
      <c r="C2713" t="s">
        <v>1974</v>
      </c>
      <c r="D2713" t="s">
        <v>3821</v>
      </c>
      <c r="E2713" t="s">
        <v>1643</v>
      </c>
    </row>
    <row r="2714" spans="1:5" hidden="1">
      <c r="A2714" t="s">
        <v>3136</v>
      </c>
      <c r="B2714" t="s">
        <v>3921</v>
      </c>
      <c r="C2714" t="s">
        <v>1974</v>
      </c>
      <c r="D2714" t="s">
        <v>3821</v>
      </c>
      <c r="E2714" t="s">
        <v>2823</v>
      </c>
    </row>
    <row r="2715" spans="1:5" hidden="1">
      <c r="A2715" t="s">
        <v>3136</v>
      </c>
      <c r="B2715" t="s">
        <v>3921</v>
      </c>
      <c r="C2715" t="s">
        <v>1974</v>
      </c>
      <c r="D2715" t="s">
        <v>3822</v>
      </c>
      <c r="E2715" t="s">
        <v>1643</v>
      </c>
    </row>
    <row r="2716" spans="1:5" hidden="1">
      <c r="A2716" t="s">
        <v>3136</v>
      </c>
      <c r="B2716" t="s">
        <v>3921</v>
      </c>
      <c r="C2716" t="s">
        <v>1974</v>
      </c>
      <c r="D2716" t="s">
        <v>3822</v>
      </c>
      <c r="E2716" t="s">
        <v>2824</v>
      </c>
    </row>
    <row r="2717" spans="1:5" hidden="1">
      <c r="A2717" t="s">
        <v>3136</v>
      </c>
      <c r="B2717" t="s">
        <v>3921</v>
      </c>
      <c r="C2717" t="s">
        <v>1974</v>
      </c>
      <c r="D2717" t="s">
        <v>3823</v>
      </c>
      <c r="E2717" t="s">
        <v>2825</v>
      </c>
    </row>
    <row r="2718" spans="1:5" hidden="1">
      <c r="A2718" t="s">
        <v>3136</v>
      </c>
      <c r="B2718" t="s">
        <v>3921</v>
      </c>
      <c r="C2718" t="s">
        <v>1974</v>
      </c>
      <c r="D2718" t="s">
        <v>2166</v>
      </c>
      <c r="E2718" t="s">
        <v>1643</v>
      </c>
    </row>
    <row r="2719" spans="1:5" hidden="1">
      <c r="A2719" t="s">
        <v>3136</v>
      </c>
      <c r="B2719" t="s">
        <v>3921</v>
      </c>
      <c r="C2719" t="s">
        <v>1974</v>
      </c>
      <c r="D2719" t="s">
        <v>2166</v>
      </c>
      <c r="E2719" t="s">
        <v>2826</v>
      </c>
    </row>
    <row r="2720" spans="1:5" hidden="1">
      <c r="A2720" t="s">
        <v>3136</v>
      </c>
      <c r="B2720" t="s">
        <v>3921</v>
      </c>
      <c r="C2720" t="s">
        <v>1975</v>
      </c>
      <c r="D2720" t="s">
        <v>3824</v>
      </c>
      <c r="E2720" t="s">
        <v>2827</v>
      </c>
    </row>
    <row r="2721" spans="1:5" hidden="1">
      <c r="A2721" t="s">
        <v>3136</v>
      </c>
      <c r="B2721" t="s">
        <v>3921</v>
      </c>
      <c r="C2721" t="s">
        <v>1975</v>
      </c>
      <c r="D2721" t="s">
        <v>3824</v>
      </c>
      <c r="E2721" t="s">
        <v>2862</v>
      </c>
    </row>
    <row r="2722" spans="1:5" hidden="1">
      <c r="A2722" t="s">
        <v>3136</v>
      </c>
      <c r="B2722" t="s">
        <v>3921</v>
      </c>
      <c r="C2722" t="s">
        <v>1975</v>
      </c>
      <c r="D2722" t="s">
        <v>3824</v>
      </c>
      <c r="E2722" t="s">
        <v>2882</v>
      </c>
    </row>
    <row r="2723" spans="1:5" hidden="1">
      <c r="A2723" t="s">
        <v>3136</v>
      </c>
      <c r="B2723" t="s">
        <v>3921</v>
      </c>
      <c r="C2723" t="s">
        <v>1975</v>
      </c>
      <c r="D2723" t="s">
        <v>3824</v>
      </c>
      <c r="E2723" t="s">
        <v>2895</v>
      </c>
    </row>
    <row r="2724" spans="1:5" hidden="1">
      <c r="A2724" t="s">
        <v>3136</v>
      </c>
      <c r="B2724" t="s">
        <v>3921</v>
      </c>
      <c r="C2724" t="s">
        <v>1975</v>
      </c>
      <c r="D2724" t="s">
        <v>3824</v>
      </c>
      <c r="E2724" t="s">
        <v>2905</v>
      </c>
    </row>
    <row r="2725" spans="1:5" hidden="1">
      <c r="A2725" t="s">
        <v>3136</v>
      </c>
      <c r="B2725" t="s">
        <v>3921</v>
      </c>
      <c r="C2725" t="s">
        <v>1975</v>
      </c>
      <c r="D2725" t="s">
        <v>3824</v>
      </c>
      <c r="E2725" t="s">
        <v>2914</v>
      </c>
    </row>
    <row r="2726" spans="1:5" hidden="1">
      <c r="A2726" t="s">
        <v>3136</v>
      </c>
      <c r="B2726" t="s">
        <v>3921</v>
      </c>
      <c r="C2726" t="s">
        <v>1975</v>
      </c>
      <c r="D2726" t="s">
        <v>3824</v>
      </c>
      <c r="E2726" t="s">
        <v>2919</v>
      </c>
    </row>
    <row r="2727" spans="1:5" hidden="1">
      <c r="A2727" t="s">
        <v>3136</v>
      </c>
      <c r="B2727" t="s">
        <v>3921</v>
      </c>
      <c r="C2727" t="s">
        <v>1975</v>
      </c>
      <c r="D2727" t="s">
        <v>3824</v>
      </c>
      <c r="E2727" t="s">
        <v>1980</v>
      </c>
    </row>
    <row r="2728" spans="1:5" hidden="1">
      <c r="A2728" t="s">
        <v>3136</v>
      </c>
      <c r="B2728" t="s">
        <v>3921</v>
      </c>
      <c r="C2728" t="s">
        <v>1975</v>
      </c>
      <c r="D2728" t="s">
        <v>3825</v>
      </c>
      <c r="E2728" t="s">
        <v>2828</v>
      </c>
    </row>
    <row r="2729" spans="1:5" hidden="1">
      <c r="A2729" t="s">
        <v>3136</v>
      </c>
      <c r="B2729" t="s">
        <v>3921</v>
      </c>
      <c r="C2729" t="s">
        <v>1975</v>
      </c>
      <c r="D2729" t="s">
        <v>3825</v>
      </c>
      <c r="E2729" t="s">
        <v>2863</v>
      </c>
    </row>
    <row r="2730" spans="1:5" hidden="1">
      <c r="A2730" t="s">
        <v>3136</v>
      </c>
      <c r="B2730" t="s">
        <v>3921</v>
      </c>
      <c r="C2730" t="s">
        <v>1975</v>
      </c>
      <c r="D2730" t="s">
        <v>3825</v>
      </c>
      <c r="E2730" t="s">
        <v>1643</v>
      </c>
    </row>
    <row r="2731" spans="1:5" hidden="1">
      <c r="A2731" t="s">
        <v>3136</v>
      </c>
      <c r="B2731" t="s">
        <v>3921</v>
      </c>
      <c r="C2731" t="s">
        <v>1975</v>
      </c>
      <c r="D2731" t="s">
        <v>3826</v>
      </c>
      <c r="E2731" t="s">
        <v>1643</v>
      </c>
    </row>
    <row r="2732" spans="1:5" hidden="1">
      <c r="A2732" t="s">
        <v>3136</v>
      </c>
      <c r="B2732" t="s">
        <v>3921</v>
      </c>
      <c r="C2732" t="s">
        <v>1975</v>
      </c>
      <c r="D2732" t="s">
        <v>3826</v>
      </c>
      <c r="E2732" t="s">
        <v>2829</v>
      </c>
    </row>
    <row r="2733" spans="1:5" hidden="1">
      <c r="A2733" t="s">
        <v>3136</v>
      </c>
      <c r="B2733" t="s">
        <v>3921</v>
      </c>
      <c r="C2733" t="s">
        <v>1975</v>
      </c>
      <c r="D2733" t="s">
        <v>3825</v>
      </c>
      <c r="E2733" t="s">
        <v>2883</v>
      </c>
    </row>
    <row r="2734" spans="1:5" hidden="1">
      <c r="A2734" t="s">
        <v>3136</v>
      </c>
      <c r="B2734" t="s">
        <v>3921</v>
      </c>
      <c r="C2734" t="s">
        <v>3847</v>
      </c>
      <c r="D2734" t="s">
        <v>2835</v>
      </c>
      <c r="E2734" t="s">
        <v>3848</v>
      </c>
    </row>
    <row r="2735" spans="1:5" hidden="1">
      <c r="A2735" t="s">
        <v>3136</v>
      </c>
      <c r="B2735" t="s">
        <v>3921</v>
      </c>
      <c r="C2735" t="s">
        <v>3827</v>
      </c>
      <c r="D2735" t="s">
        <v>3828</v>
      </c>
      <c r="E2735" t="s">
        <v>2836</v>
      </c>
    </row>
    <row r="2736" spans="1:5" hidden="1">
      <c r="A2736" t="s">
        <v>3136</v>
      </c>
      <c r="B2736" t="s">
        <v>3921</v>
      </c>
      <c r="C2736" t="s">
        <v>3827</v>
      </c>
      <c r="D2736" t="s">
        <v>3828</v>
      </c>
      <c r="E2736" t="s">
        <v>2869</v>
      </c>
    </row>
    <row r="2737" spans="1:5" hidden="1">
      <c r="A2737" t="s">
        <v>3136</v>
      </c>
      <c r="B2737" t="s">
        <v>3921</v>
      </c>
      <c r="C2737" t="s">
        <v>3827</v>
      </c>
      <c r="D2737" t="s">
        <v>3828</v>
      </c>
      <c r="E2737" t="s">
        <v>2887</v>
      </c>
    </row>
    <row r="2738" spans="1:5" hidden="1">
      <c r="A2738" t="s">
        <v>3136</v>
      </c>
      <c r="B2738" t="s">
        <v>3921</v>
      </c>
      <c r="C2738" t="s">
        <v>3827</v>
      </c>
      <c r="D2738" t="s">
        <v>3828</v>
      </c>
      <c r="E2738" t="s">
        <v>2898</v>
      </c>
    </row>
    <row r="2739" spans="1:5" hidden="1">
      <c r="A2739" t="s">
        <v>3136</v>
      </c>
      <c r="B2739" t="s">
        <v>3921</v>
      </c>
      <c r="C2739" t="s">
        <v>3827</v>
      </c>
      <c r="D2739" t="s">
        <v>3828</v>
      </c>
      <c r="E2739" t="s">
        <v>2908</v>
      </c>
    </row>
    <row r="2740" spans="1:5" hidden="1">
      <c r="A2740" t="s">
        <v>3136</v>
      </c>
      <c r="B2740" t="s">
        <v>3921</v>
      </c>
      <c r="C2740" t="s">
        <v>3827</v>
      </c>
      <c r="D2740" t="s">
        <v>3828</v>
      </c>
      <c r="E2740" t="s">
        <v>2915</v>
      </c>
    </row>
    <row r="2741" spans="1:5" hidden="1">
      <c r="A2741" t="s">
        <v>3136</v>
      </c>
      <c r="B2741" t="s">
        <v>3921</v>
      </c>
      <c r="C2741" t="s">
        <v>3827</v>
      </c>
      <c r="D2741" t="s">
        <v>3828</v>
      </c>
      <c r="E2741" t="s">
        <v>2920</v>
      </c>
    </row>
    <row r="2742" spans="1:5" hidden="1">
      <c r="A2742" t="s">
        <v>3136</v>
      </c>
      <c r="B2742" t="s">
        <v>3921</v>
      </c>
      <c r="C2742" t="s">
        <v>3827</v>
      </c>
      <c r="D2742" t="s">
        <v>3828</v>
      </c>
      <c r="E2742" t="s">
        <v>1643</v>
      </c>
    </row>
    <row r="2743" spans="1:5" hidden="1">
      <c r="A2743" t="s">
        <v>3136</v>
      </c>
      <c r="B2743" t="s">
        <v>3921</v>
      </c>
      <c r="C2743" t="s">
        <v>3827</v>
      </c>
      <c r="D2743" t="s">
        <v>3828</v>
      </c>
      <c r="E2743" t="s">
        <v>2926</v>
      </c>
    </row>
    <row r="2744" spans="1:5" hidden="1">
      <c r="A2744" t="s">
        <v>3136</v>
      </c>
      <c r="B2744" t="s">
        <v>3921</v>
      </c>
      <c r="C2744" t="s">
        <v>3827</v>
      </c>
      <c r="D2744" t="s">
        <v>3828</v>
      </c>
      <c r="E2744" t="s">
        <v>2931</v>
      </c>
    </row>
    <row r="2745" spans="1:5" hidden="1">
      <c r="A2745" t="s">
        <v>3136</v>
      </c>
      <c r="B2745" t="s">
        <v>3921</v>
      </c>
      <c r="C2745" t="s">
        <v>3827</v>
      </c>
      <c r="D2745" t="s">
        <v>3828</v>
      </c>
      <c r="E2745" t="s">
        <v>2936</v>
      </c>
    </row>
    <row r="2746" spans="1:5" hidden="1">
      <c r="A2746" t="s">
        <v>3136</v>
      </c>
      <c r="B2746" t="s">
        <v>3921</v>
      </c>
      <c r="C2746" t="s">
        <v>3827</v>
      </c>
      <c r="D2746" t="s">
        <v>3828</v>
      </c>
      <c r="E2746" t="s">
        <v>2941</v>
      </c>
    </row>
    <row r="2747" spans="1:5" hidden="1">
      <c r="A2747" t="s">
        <v>3136</v>
      </c>
      <c r="B2747" t="s">
        <v>3921</v>
      </c>
      <c r="C2747" t="s">
        <v>3827</v>
      </c>
      <c r="D2747" t="s">
        <v>3828</v>
      </c>
      <c r="E2747" t="s">
        <v>2945</v>
      </c>
    </row>
    <row r="2748" spans="1:5" hidden="1">
      <c r="A2748" t="s">
        <v>3136</v>
      </c>
      <c r="B2748" t="s">
        <v>3921</v>
      </c>
      <c r="C2748" t="s">
        <v>3827</v>
      </c>
      <c r="D2748" t="s">
        <v>3828</v>
      </c>
      <c r="E2748" t="s">
        <v>2948</v>
      </c>
    </row>
    <row r="2749" spans="1:5" hidden="1">
      <c r="A2749" t="s">
        <v>3136</v>
      </c>
      <c r="B2749" t="s">
        <v>3921</v>
      </c>
      <c r="C2749" t="s">
        <v>3827</v>
      </c>
      <c r="D2749" t="s">
        <v>3828</v>
      </c>
      <c r="E2749" t="s">
        <v>2950</v>
      </c>
    </row>
    <row r="2750" spans="1:5" hidden="1">
      <c r="A2750" t="s">
        <v>3922</v>
      </c>
      <c r="B2750" t="s">
        <v>3923</v>
      </c>
      <c r="C2750" t="s">
        <v>1973</v>
      </c>
      <c r="D2750" t="s">
        <v>2066</v>
      </c>
      <c r="E2750" t="s">
        <v>2807</v>
      </c>
    </row>
    <row r="2751" spans="1:5" hidden="1">
      <c r="A2751" t="s">
        <v>3922</v>
      </c>
      <c r="B2751" t="s">
        <v>3923</v>
      </c>
      <c r="C2751" t="s">
        <v>1973</v>
      </c>
      <c r="D2751" t="s">
        <v>2066</v>
      </c>
      <c r="E2751" t="s">
        <v>2902</v>
      </c>
    </row>
    <row r="2752" spans="1:5" hidden="1">
      <c r="A2752" t="s">
        <v>3922</v>
      </c>
      <c r="B2752" t="s">
        <v>3923</v>
      </c>
      <c r="C2752" t="s">
        <v>1973</v>
      </c>
      <c r="D2752" t="s">
        <v>2066</v>
      </c>
      <c r="E2752" t="s">
        <v>1643</v>
      </c>
    </row>
    <row r="2753" spans="1:5" hidden="1">
      <c r="A2753" t="s">
        <v>3922</v>
      </c>
      <c r="B2753" t="s">
        <v>3923</v>
      </c>
      <c r="C2753" t="s">
        <v>1973</v>
      </c>
      <c r="D2753" t="s">
        <v>3809</v>
      </c>
      <c r="E2753" t="s">
        <v>1643</v>
      </c>
    </row>
    <row r="2754" spans="1:5" hidden="1">
      <c r="A2754" t="s">
        <v>3922</v>
      </c>
      <c r="B2754" t="s">
        <v>3923</v>
      </c>
      <c r="C2754" t="s">
        <v>1973</v>
      </c>
      <c r="D2754" t="s">
        <v>3810</v>
      </c>
      <c r="E2754" t="s">
        <v>2806</v>
      </c>
    </row>
    <row r="2755" spans="1:5" hidden="1">
      <c r="A2755" t="s">
        <v>3922</v>
      </c>
      <c r="B2755" t="s">
        <v>3923</v>
      </c>
      <c r="C2755" t="s">
        <v>1973</v>
      </c>
      <c r="D2755" t="s">
        <v>3810</v>
      </c>
      <c r="E2755" t="s">
        <v>2852</v>
      </c>
    </row>
    <row r="2756" spans="1:5" hidden="1">
      <c r="A2756" t="s">
        <v>3922</v>
      </c>
      <c r="B2756" t="s">
        <v>3923</v>
      </c>
      <c r="C2756" t="s">
        <v>1973</v>
      </c>
      <c r="D2756" t="s">
        <v>3810</v>
      </c>
      <c r="E2756" t="s">
        <v>2874</v>
      </c>
    </row>
    <row r="2757" spans="1:5" hidden="1">
      <c r="A2757" t="s">
        <v>3922</v>
      </c>
      <c r="B2757" t="s">
        <v>3923</v>
      </c>
      <c r="C2757" t="s">
        <v>1973</v>
      </c>
      <c r="D2757" t="s">
        <v>3810</v>
      </c>
      <c r="E2757" t="s">
        <v>2891</v>
      </c>
    </row>
    <row r="2758" spans="1:5" hidden="1">
      <c r="A2758" t="s">
        <v>3922</v>
      </c>
      <c r="B2758" t="s">
        <v>3923</v>
      </c>
      <c r="C2758" t="s">
        <v>1973</v>
      </c>
      <c r="D2758" t="s">
        <v>3810</v>
      </c>
      <c r="E2758" t="s">
        <v>1643</v>
      </c>
    </row>
    <row r="2759" spans="1:5" hidden="1">
      <c r="A2759" t="s">
        <v>3922</v>
      </c>
      <c r="B2759" t="s">
        <v>3923</v>
      </c>
      <c r="C2759" t="s">
        <v>1973</v>
      </c>
      <c r="D2759" t="s">
        <v>3810</v>
      </c>
      <c r="E2759" t="s">
        <v>2911</v>
      </c>
    </row>
    <row r="2760" spans="1:5" hidden="1">
      <c r="A2760" t="s">
        <v>3922</v>
      </c>
      <c r="B2760" t="s">
        <v>3923</v>
      </c>
      <c r="C2760" t="s">
        <v>1973</v>
      </c>
      <c r="D2760" t="s">
        <v>3810</v>
      </c>
      <c r="E2760" t="s">
        <v>2917</v>
      </c>
    </row>
    <row r="2761" spans="1:5" hidden="1">
      <c r="A2761" t="s">
        <v>3922</v>
      </c>
      <c r="B2761" t="s">
        <v>3923</v>
      </c>
      <c r="C2761" t="s">
        <v>1973</v>
      </c>
      <c r="D2761" t="s">
        <v>3810</v>
      </c>
      <c r="E2761" t="s">
        <v>2922</v>
      </c>
    </row>
    <row r="2762" spans="1:5" hidden="1">
      <c r="A2762" t="s">
        <v>3922</v>
      </c>
      <c r="B2762" t="s">
        <v>3923</v>
      </c>
      <c r="C2762" t="s">
        <v>1973</v>
      </c>
      <c r="D2762" t="s">
        <v>3810</v>
      </c>
      <c r="E2762" t="s">
        <v>2928</v>
      </c>
    </row>
    <row r="2763" spans="1:5" hidden="1">
      <c r="A2763" t="s">
        <v>3922</v>
      </c>
      <c r="B2763" t="s">
        <v>3923</v>
      </c>
      <c r="C2763" t="s">
        <v>1973</v>
      </c>
      <c r="D2763" t="s">
        <v>3810</v>
      </c>
      <c r="E2763" t="s">
        <v>2934</v>
      </c>
    </row>
    <row r="2764" spans="1:5" hidden="1">
      <c r="A2764" t="s">
        <v>3922</v>
      </c>
      <c r="B2764" t="s">
        <v>3923</v>
      </c>
      <c r="C2764" t="s">
        <v>1973</v>
      </c>
      <c r="D2764" t="s">
        <v>3810</v>
      </c>
      <c r="E2764" t="s">
        <v>2938</v>
      </c>
    </row>
    <row r="2765" spans="1:5" hidden="1">
      <c r="A2765" t="s">
        <v>3922</v>
      </c>
      <c r="B2765" t="s">
        <v>3923</v>
      </c>
      <c r="C2765" t="s">
        <v>1973</v>
      </c>
      <c r="D2765" t="s">
        <v>3810</v>
      </c>
      <c r="E2765" t="s">
        <v>2942</v>
      </c>
    </row>
    <row r="2766" spans="1:5" hidden="1">
      <c r="A2766" t="s">
        <v>3922</v>
      </c>
      <c r="B2766" t="s">
        <v>3923</v>
      </c>
      <c r="C2766" t="s">
        <v>1973</v>
      </c>
      <c r="D2766" t="s">
        <v>3810</v>
      </c>
      <c r="E2766" t="s">
        <v>2946</v>
      </c>
    </row>
    <row r="2767" spans="1:5" hidden="1">
      <c r="A2767" t="s">
        <v>3922</v>
      </c>
      <c r="B2767" t="s">
        <v>3923</v>
      </c>
      <c r="C2767" t="s">
        <v>1973</v>
      </c>
      <c r="D2767" t="s">
        <v>3810</v>
      </c>
      <c r="E2767" t="s">
        <v>2949</v>
      </c>
    </row>
    <row r="2768" spans="1:5" hidden="1">
      <c r="A2768" t="s">
        <v>3922</v>
      </c>
      <c r="B2768" t="s">
        <v>3923</v>
      </c>
      <c r="C2768" t="s">
        <v>1973</v>
      </c>
      <c r="D2768" t="s">
        <v>3810</v>
      </c>
      <c r="E2768" t="s">
        <v>2951</v>
      </c>
    </row>
    <row r="2769" spans="1:5" hidden="1">
      <c r="A2769" t="s">
        <v>3922</v>
      </c>
      <c r="B2769" t="s">
        <v>3923</v>
      </c>
      <c r="C2769" t="s">
        <v>1973</v>
      </c>
      <c r="D2769" t="s">
        <v>3810</v>
      </c>
      <c r="E2769" t="s">
        <v>2901</v>
      </c>
    </row>
    <row r="2770" spans="1:5" hidden="1">
      <c r="A2770" t="s">
        <v>3922</v>
      </c>
      <c r="B2770" t="s">
        <v>3923</v>
      </c>
      <c r="C2770" t="s">
        <v>1974</v>
      </c>
      <c r="D2770" t="s">
        <v>2146</v>
      </c>
      <c r="E2770" t="s">
        <v>2808</v>
      </c>
    </row>
    <row r="2771" spans="1:5" hidden="1">
      <c r="A2771" t="s">
        <v>3922</v>
      </c>
      <c r="B2771" t="s">
        <v>3923</v>
      </c>
      <c r="C2771" t="s">
        <v>1974</v>
      </c>
      <c r="D2771" t="s">
        <v>2146</v>
      </c>
      <c r="E2771" t="s">
        <v>2854</v>
      </c>
    </row>
    <row r="2772" spans="1:5" hidden="1">
      <c r="A2772" t="s">
        <v>3922</v>
      </c>
      <c r="B2772" t="s">
        <v>3923</v>
      </c>
      <c r="C2772" t="s">
        <v>1974</v>
      </c>
      <c r="D2772" t="s">
        <v>2146</v>
      </c>
      <c r="E2772" t="s">
        <v>2876</v>
      </c>
    </row>
    <row r="2773" spans="1:5" hidden="1">
      <c r="A2773" t="s">
        <v>3922</v>
      </c>
      <c r="B2773" t="s">
        <v>3923</v>
      </c>
      <c r="C2773" t="s">
        <v>1974</v>
      </c>
      <c r="D2773" t="s">
        <v>2146</v>
      </c>
      <c r="E2773" t="s">
        <v>2893</v>
      </c>
    </row>
    <row r="2774" spans="1:5" hidden="1">
      <c r="A2774" t="s">
        <v>3922</v>
      </c>
      <c r="B2774" t="s">
        <v>3923</v>
      </c>
      <c r="C2774" t="s">
        <v>1974</v>
      </c>
      <c r="D2774" t="s">
        <v>2146</v>
      </c>
      <c r="E2774" t="s">
        <v>2903</v>
      </c>
    </row>
    <row r="2775" spans="1:5" hidden="1">
      <c r="A2775" t="s">
        <v>3922</v>
      </c>
      <c r="B2775" t="s">
        <v>3923</v>
      </c>
      <c r="C2775" t="s">
        <v>1974</v>
      </c>
      <c r="D2775" t="s">
        <v>2146</v>
      </c>
      <c r="E2775" t="s">
        <v>2913</v>
      </c>
    </row>
    <row r="2776" spans="1:5" hidden="1">
      <c r="A2776" t="s">
        <v>3922</v>
      </c>
      <c r="B2776" t="s">
        <v>3923</v>
      </c>
      <c r="C2776" t="s">
        <v>1974</v>
      </c>
      <c r="D2776" t="s">
        <v>3811</v>
      </c>
      <c r="E2776" t="s">
        <v>2809</v>
      </c>
    </row>
    <row r="2777" spans="1:5" hidden="1">
      <c r="A2777" t="s">
        <v>3922</v>
      </c>
      <c r="B2777" t="s">
        <v>3923</v>
      </c>
      <c r="C2777" t="s">
        <v>1974</v>
      </c>
      <c r="D2777" t="s">
        <v>3811</v>
      </c>
      <c r="E2777" t="s">
        <v>2855</v>
      </c>
    </row>
    <row r="2778" spans="1:5" hidden="1">
      <c r="A2778" t="s">
        <v>3922</v>
      </c>
      <c r="B2778" t="s">
        <v>3923</v>
      </c>
      <c r="C2778" t="s">
        <v>1974</v>
      </c>
      <c r="D2778" t="s">
        <v>3811</v>
      </c>
      <c r="E2778" t="s">
        <v>1643</v>
      </c>
    </row>
    <row r="2779" spans="1:5" hidden="1">
      <c r="A2779" t="s">
        <v>3922</v>
      </c>
      <c r="B2779" t="s">
        <v>3923</v>
      </c>
      <c r="C2779" t="s">
        <v>1974</v>
      </c>
      <c r="D2779" t="s">
        <v>3812</v>
      </c>
      <c r="E2779" t="s">
        <v>2810</v>
      </c>
    </row>
    <row r="2780" spans="1:5" hidden="1">
      <c r="A2780" t="s">
        <v>3922</v>
      </c>
      <c r="B2780" t="s">
        <v>3923</v>
      </c>
      <c r="C2780" t="s">
        <v>1974</v>
      </c>
      <c r="D2780" t="s">
        <v>3812</v>
      </c>
      <c r="E2780" t="s">
        <v>1643</v>
      </c>
    </row>
    <row r="2781" spans="1:5" hidden="1">
      <c r="A2781" t="s">
        <v>3922</v>
      </c>
      <c r="B2781" t="s">
        <v>3923</v>
      </c>
      <c r="C2781" t="s">
        <v>1974</v>
      </c>
      <c r="D2781" t="s">
        <v>3812</v>
      </c>
      <c r="E2781" t="s">
        <v>2856</v>
      </c>
    </row>
    <row r="2782" spans="1:5" hidden="1">
      <c r="A2782" t="s">
        <v>3922</v>
      </c>
      <c r="B2782" t="s">
        <v>3923</v>
      </c>
      <c r="C2782" t="s">
        <v>1974</v>
      </c>
      <c r="D2782" t="s">
        <v>3813</v>
      </c>
      <c r="E2782" t="s">
        <v>2811</v>
      </c>
    </row>
    <row r="2783" spans="1:5" hidden="1">
      <c r="A2783" t="s">
        <v>3922</v>
      </c>
      <c r="B2783" t="s">
        <v>3923</v>
      </c>
      <c r="C2783" t="s">
        <v>1974</v>
      </c>
      <c r="D2783" t="s">
        <v>3813</v>
      </c>
      <c r="E2783" t="s">
        <v>2857</v>
      </c>
    </row>
    <row r="2784" spans="1:5" hidden="1">
      <c r="A2784" t="s">
        <v>3922</v>
      </c>
      <c r="B2784" t="s">
        <v>3923</v>
      </c>
      <c r="C2784" t="s">
        <v>1974</v>
      </c>
      <c r="D2784" t="s">
        <v>3813</v>
      </c>
      <c r="E2784" t="s">
        <v>1643</v>
      </c>
    </row>
    <row r="2785" spans="1:5" hidden="1">
      <c r="A2785" t="s">
        <v>3922</v>
      </c>
      <c r="B2785" t="s">
        <v>3923</v>
      </c>
      <c r="C2785" t="s">
        <v>1974</v>
      </c>
      <c r="D2785" t="s">
        <v>3813</v>
      </c>
      <c r="E2785" t="s">
        <v>2877</v>
      </c>
    </row>
    <row r="2786" spans="1:5" hidden="1">
      <c r="A2786" t="s">
        <v>3922</v>
      </c>
      <c r="B2786" t="s">
        <v>3923</v>
      </c>
      <c r="C2786" t="s">
        <v>1974</v>
      </c>
      <c r="D2786" t="s">
        <v>3814</v>
      </c>
      <c r="E2786" t="s">
        <v>2813</v>
      </c>
    </row>
    <row r="2787" spans="1:5" hidden="1">
      <c r="A2787" t="s">
        <v>3922</v>
      </c>
      <c r="B2787" t="s">
        <v>3923</v>
      </c>
      <c r="C2787" t="s">
        <v>1974</v>
      </c>
      <c r="D2787" t="s">
        <v>3814</v>
      </c>
      <c r="E2787" t="s">
        <v>2858</v>
      </c>
    </row>
    <row r="2788" spans="1:5" hidden="1">
      <c r="A2788" t="s">
        <v>3922</v>
      </c>
      <c r="B2788" t="s">
        <v>3923</v>
      </c>
      <c r="C2788" t="s">
        <v>1974</v>
      </c>
      <c r="D2788" t="s">
        <v>3814</v>
      </c>
      <c r="E2788" t="s">
        <v>2878</v>
      </c>
    </row>
    <row r="2789" spans="1:5" hidden="1">
      <c r="A2789" t="s">
        <v>3922</v>
      </c>
      <c r="B2789" t="s">
        <v>3923</v>
      </c>
      <c r="C2789" t="s">
        <v>1974</v>
      </c>
      <c r="D2789" t="s">
        <v>3814</v>
      </c>
      <c r="E2789" t="s">
        <v>1643</v>
      </c>
    </row>
    <row r="2790" spans="1:5" hidden="1">
      <c r="A2790" t="s">
        <v>3922</v>
      </c>
      <c r="B2790" t="s">
        <v>3923</v>
      </c>
      <c r="C2790" t="s">
        <v>1974</v>
      </c>
      <c r="D2790" t="s">
        <v>3814</v>
      </c>
      <c r="E2790" t="s">
        <v>2894</v>
      </c>
    </row>
    <row r="2791" spans="1:5" hidden="1">
      <c r="A2791" t="s">
        <v>3922</v>
      </c>
      <c r="B2791" t="s">
        <v>3923</v>
      </c>
      <c r="C2791" t="s">
        <v>1974</v>
      </c>
      <c r="D2791" t="s">
        <v>3814</v>
      </c>
      <c r="E2791" t="s">
        <v>2904</v>
      </c>
    </row>
    <row r="2792" spans="1:5" hidden="1">
      <c r="A2792" t="s">
        <v>3922</v>
      </c>
      <c r="B2792" t="s">
        <v>3923</v>
      </c>
      <c r="C2792" t="s">
        <v>1974</v>
      </c>
      <c r="D2792" t="s">
        <v>3815</v>
      </c>
      <c r="E2792" t="s">
        <v>2814</v>
      </c>
    </row>
    <row r="2793" spans="1:5" hidden="1">
      <c r="A2793" t="s">
        <v>3922</v>
      </c>
      <c r="B2793" t="s">
        <v>3923</v>
      </c>
      <c r="C2793" t="s">
        <v>1974</v>
      </c>
      <c r="D2793" t="s">
        <v>3815</v>
      </c>
      <c r="E2793" t="s">
        <v>2859</v>
      </c>
    </row>
    <row r="2794" spans="1:5" hidden="1">
      <c r="A2794" t="s">
        <v>3922</v>
      </c>
      <c r="B2794" t="s">
        <v>3923</v>
      </c>
      <c r="C2794" t="s">
        <v>1974</v>
      </c>
      <c r="D2794" t="s">
        <v>3815</v>
      </c>
      <c r="E2794" t="s">
        <v>1643</v>
      </c>
    </row>
    <row r="2795" spans="1:5" hidden="1">
      <c r="A2795" t="s">
        <v>3922</v>
      </c>
      <c r="B2795" t="s">
        <v>3923</v>
      </c>
      <c r="C2795" t="s">
        <v>1974</v>
      </c>
      <c r="D2795" t="s">
        <v>3815</v>
      </c>
      <c r="E2795" t="s">
        <v>2879</v>
      </c>
    </row>
    <row r="2796" spans="1:5" hidden="1">
      <c r="A2796" t="s">
        <v>3922</v>
      </c>
      <c r="B2796" t="s">
        <v>3923</v>
      </c>
      <c r="C2796" t="s">
        <v>1974</v>
      </c>
      <c r="D2796" t="s">
        <v>3816</v>
      </c>
      <c r="E2796" t="s">
        <v>2815</v>
      </c>
    </row>
    <row r="2797" spans="1:5" hidden="1">
      <c r="A2797" t="s">
        <v>3922</v>
      </c>
      <c r="B2797" t="s">
        <v>3923</v>
      </c>
      <c r="C2797" t="s">
        <v>1974</v>
      </c>
      <c r="D2797" t="s">
        <v>3816</v>
      </c>
      <c r="E2797" t="s">
        <v>1643</v>
      </c>
    </row>
    <row r="2798" spans="1:5" hidden="1">
      <c r="A2798" t="s">
        <v>3922</v>
      </c>
      <c r="B2798" t="s">
        <v>3923</v>
      </c>
      <c r="C2798" t="s">
        <v>1974</v>
      </c>
      <c r="D2798" t="s">
        <v>2156</v>
      </c>
      <c r="E2798" t="s">
        <v>2816</v>
      </c>
    </row>
    <row r="2799" spans="1:5" hidden="1">
      <c r="A2799" t="s">
        <v>3922</v>
      </c>
      <c r="B2799" t="s">
        <v>3923</v>
      </c>
      <c r="C2799" t="s">
        <v>1974</v>
      </c>
      <c r="D2799" t="s">
        <v>1973</v>
      </c>
      <c r="E2799" t="s">
        <v>1643</v>
      </c>
    </row>
    <row r="2800" spans="1:5" hidden="1">
      <c r="A2800" t="s">
        <v>3922</v>
      </c>
      <c r="B2800" t="s">
        <v>3923</v>
      </c>
      <c r="C2800" t="s">
        <v>1974</v>
      </c>
      <c r="D2800" t="s">
        <v>1973</v>
      </c>
      <c r="E2800" t="s">
        <v>2817</v>
      </c>
    </row>
    <row r="2801" spans="1:5" hidden="1">
      <c r="A2801" t="s">
        <v>3922</v>
      </c>
      <c r="B2801" t="s">
        <v>3923</v>
      </c>
      <c r="C2801" t="s">
        <v>1974</v>
      </c>
      <c r="D2801" t="s">
        <v>1973</v>
      </c>
      <c r="E2801" t="s">
        <v>2860</v>
      </c>
    </row>
    <row r="2802" spans="1:5" hidden="1">
      <c r="A2802" t="s">
        <v>3922</v>
      </c>
      <c r="B2802" t="s">
        <v>3923</v>
      </c>
      <c r="C2802" t="s">
        <v>1974</v>
      </c>
      <c r="D2802" t="s">
        <v>1973</v>
      </c>
      <c r="E2802" t="s">
        <v>2880</v>
      </c>
    </row>
    <row r="2803" spans="1:5" hidden="1">
      <c r="A2803" t="s">
        <v>3922</v>
      </c>
      <c r="B2803" t="s">
        <v>3923</v>
      </c>
      <c r="C2803" t="s">
        <v>1974</v>
      </c>
      <c r="D2803" t="s">
        <v>3817</v>
      </c>
      <c r="E2803" t="s">
        <v>1643</v>
      </c>
    </row>
    <row r="2804" spans="1:5" hidden="1">
      <c r="A2804" t="s">
        <v>3922</v>
      </c>
      <c r="B2804" t="s">
        <v>3923</v>
      </c>
      <c r="C2804" t="s">
        <v>1974</v>
      </c>
      <c r="D2804" t="s">
        <v>3817</v>
      </c>
      <c r="E2804" t="s">
        <v>2818</v>
      </c>
    </row>
    <row r="2805" spans="1:5" hidden="1">
      <c r="A2805" t="s">
        <v>3922</v>
      </c>
      <c r="B2805" t="s">
        <v>3923</v>
      </c>
      <c r="C2805" t="s">
        <v>1974</v>
      </c>
      <c r="D2805" t="s">
        <v>3818</v>
      </c>
      <c r="E2805" t="s">
        <v>1643</v>
      </c>
    </row>
    <row r="2806" spans="1:5" hidden="1">
      <c r="A2806" t="s">
        <v>3922</v>
      </c>
      <c r="B2806" t="s">
        <v>3923</v>
      </c>
      <c r="C2806" t="s">
        <v>1974</v>
      </c>
      <c r="D2806" t="s">
        <v>3818</v>
      </c>
      <c r="E2806" t="s">
        <v>2819</v>
      </c>
    </row>
    <row r="2807" spans="1:5" hidden="1">
      <c r="A2807" t="s">
        <v>3922</v>
      </c>
      <c r="B2807" t="s">
        <v>3923</v>
      </c>
      <c r="C2807" t="s">
        <v>1974</v>
      </c>
      <c r="D2807" t="s">
        <v>2161</v>
      </c>
      <c r="E2807" t="s">
        <v>2820</v>
      </c>
    </row>
    <row r="2808" spans="1:5" hidden="1">
      <c r="A2808" t="s">
        <v>3922</v>
      </c>
      <c r="B2808" t="s">
        <v>3923</v>
      </c>
      <c r="C2808" t="s">
        <v>1974</v>
      </c>
      <c r="D2808" t="s">
        <v>2161</v>
      </c>
      <c r="E2808" t="s">
        <v>1643</v>
      </c>
    </row>
    <row r="2809" spans="1:5" hidden="1">
      <c r="A2809" t="s">
        <v>3922</v>
      </c>
      <c r="B2809" t="s">
        <v>3923</v>
      </c>
      <c r="C2809" t="s">
        <v>1974</v>
      </c>
      <c r="D2809" t="s">
        <v>3819</v>
      </c>
      <c r="E2809" t="s">
        <v>1643</v>
      </c>
    </row>
    <row r="2810" spans="1:5" hidden="1">
      <c r="A2810" t="s">
        <v>3922</v>
      </c>
      <c r="B2810" t="s">
        <v>3923</v>
      </c>
      <c r="C2810" t="s">
        <v>1974</v>
      </c>
      <c r="D2810" t="s">
        <v>3819</v>
      </c>
      <c r="E2810" t="s">
        <v>3819</v>
      </c>
    </row>
    <row r="2811" spans="1:5" hidden="1">
      <c r="A2811" t="s">
        <v>3922</v>
      </c>
      <c r="B2811" t="s">
        <v>3923</v>
      </c>
      <c r="C2811" t="s">
        <v>1974</v>
      </c>
      <c r="D2811" t="s">
        <v>3820</v>
      </c>
      <c r="E2811" t="s">
        <v>1643</v>
      </c>
    </row>
    <row r="2812" spans="1:5" hidden="1">
      <c r="A2812" t="s">
        <v>3922</v>
      </c>
      <c r="B2812" t="s">
        <v>3923</v>
      </c>
      <c r="C2812" t="s">
        <v>1974</v>
      </c>
      <c r="D2812" t="s">
        <v>3820</v>
      </c>
      <c r="E2812" t="s">
        <v>2822</v>
      </c>
    </row>
    <row r="2813" spans="1:5" hidden="1">
      <c r="A2813" t="s">
        <v>3922</v>
      </c>
      <c r="B2813" t="s">
        <v>3923</v>
      </c>
      <c r="C2813" t="s">
        <v>1974</v>
      </c>
      <c r="D2813" t="s">
        <v>3820</v>
      </c>
      <c r="E2813" t="s">
        <v>2861</v>
      </c>
    </row>
    <row r="2814" spans="1:5" hidden="1">
      <c r="A2814" t="s">
        <v>3922</v>
      </c>
      <c r="B2814" t="s">
        <v>3923</v>
      </c>
      <c r="C2814" t="s">
        <v>1974</v>
      </c>
      <c r="D2814" t="s">
        <v>3820</v>
      </c>
      <c r="E2814" t="s">
        <v>2818</v>
      </c>
    </row>
    <row r="2815" spans="1:5" hidden="1">
      <c r="A2815" t="s">
        <v>3922</v>
      </c>
      <c r="B2815" t="s">
        <v>3923</v>
      </c>
      <c r="C2815" t="s">
        <v>1974</v>
      </c>
      <c r="D2815" t="s">
        <v>3821</v>
      </c>
      <c r="E2815" t="s">
        <v>1643</v>
      </c>
    </row>
    <row r="2816" spans="1:5" hidden="1">
      <c r="A2816" t="s">
        <v>3922</v>
      </c>
      <c r="B2816" t="s">
        <v>3923</v>
      </c>
      <c r="C2816" t="s">
        <v>1974</v>
      </c>
      <c r="D2816" t="s">
        <v>3821</v>
      </c>
      <c r="E2816" t="s">
        <v>2823</v>
      </c>
    </row>
    <row r="2817" spans="1:5" hidden="1">
      <c r="A2817" t="s">
        <v>3922</v>
      </c>
      <c r="B2817" t="s">
        <v>3923</v>
      </c>
      <c r="C2817" t="s">
        <v>1974</v>
      </c>
      <c r="D2817" t="s">
        <v>3822</v>
      </c>
      <c r="E2817" t="s">
        <v>1643</v>
      </c>
    </row>
    <row r="2818" spans="1:5" hidden="1">
      <c r="A2818" t="s">
        <v>3922</v>
      </c>
      <c r="B2818" t="s">
        <v>3923</v>
      </c>
      <c r="C2818" t="s">
        <v>1974</v>
      </c>
      <c r="D2818" t="s">
        <v>3822</v>
      </c>
      <c r="E2818" t="s">
        <v>2824</v>
      </c>
    </row>
    <row r="2819" spans="1:5" hidden="1">
      <c r="A2819" t="s">
        <v>3922</v>
      </c>
      <c r="B2819" t="s">
        <v>3923</v>
      </c>
      <c r="C2819" t="s">
        <v>1974</v>
      </c>
      <c r="D2819" t="s">
        <v>3823</v>
      </c>
      <c r="E2819" t="s">
        <v>2825</v>
      </c>
    </row>
    <row r="2820" spans="1:5" hidden="1">
      <c r="A2820" t="s">
        <v>3922</v>
      </c>
      <c r="B2820" t="s">
        <v>3923</v>
      </c>
      <c r="C2820" t="s">
        <v>1974</v>
      </c>
      <c r="D2820" t="s">
        <v>2166</v>
      </c>
      <c r="E2820" t="s">
        <v>1643</v>
      </c>
    </row>
    <row r="2821" spans="1:5" hidden="1">
      <c r="A2821" t="s">
        <v>3922</v>
      </c>
      <c r="B2821" t="s">
        <v>3923</v>
      </c>
      <c r="C2821" t="s">
        <v>1974</v>
      </c>
      <c r="D2821" t="s">
        <v>2166</v>
      </c>
      <c r="E2821" t="s">
        <v>2826</v>
      </c>
    </row>
    <row r="2822" spans="1:5" hidden="1">
      <c r="A2822" t="s">
        <v>3922</v>
      </c>
      <c r="B2822" t="s">
        <v>3923</v>
      </c>
      <c r="C2822" t="s">
        <v>1975</v>
      </c>
      <c r="D2822" t="s">
        <v>3824</v>
      </c>
      <c r="E2822" t="s">
        <v>2827</v>
      </c>
    </row>
    <row r="2823" spans="1:5" hidden="1">
      <c r="A2823" t="s">
        <v>3922</v>
      </c>
      <c r="B2823" t="s">
        <v>3923</v>
      </c>
      <c r="C2823" t="s">
        <v>1975</v>
      </c>
      <c r="D2823" t="s">
        <v>3824</v>
      </c>
      <c r="E2823" t="s">
        <v>2862</v>
      </c>
    </row>
    <row r="2824" spans="1:5" hidden="1">
      <c r="A2824" t="s">
        <v>3922</v>
      </c>
      <c r="B2824" t="s">
        <v>3923</v>
      </c>
      <c r="C2824" t="s">
        <v>1975</v>
      </c>
      <c r="D2824" t="s">
        <v>3824</v>
      </c>
      <c r="E2824" t="s">
        <v>2882</v>
      </c>
    </row>
    <row r="2825" spans="1:5" hidden="1">
      <c r="A2825" t="s">
        <v>3922</v>
      </c>
      <c r="B2825" t="s">
        <v>3923</v>
      </c>
      <c r="C2825" t="s">
        <v>1975</v>
      </c>
      <c r="D2825" t="s">
        <v>3824</v>
      </c>
      <c r="E2825" t="s">
        <v>2895</v>
      </c>
    </row>
    <row r="2826" spans="1:5" hidden="1">
      <c r="A2826" t="s">
        <v>3922</v>
      </c>
      <c r="B2826" t="s">
        <v>3923</v>
      </c>
      <c r="C2826" t="s">
        <v>1975</v>
      </c>
      <c r="D2826" t="s">
        <v>3824</v>
      </c>
      <c r="E2826" t="s">
        <v>2905</v>
      </c>
    </row>
    <row r="2827" spans="1:5" hidden="1">
      <c r="A2827" t="s">
        <v>3922</v>
      </c>
      <c r="B2827" t="s">
        <v>3923</v>
      </c>
      <c r="C2827" t="s">
        <v>1975</v>
      </c>
      <c r="D2827" t="s">
        <v>3824</v>
      </c>
      <c r="E2827" t="s">
        <v>2914</v>
      </c>
    </row>
    <row r="2828" spans="1:5" hidden="1">
      <c r="A2828" t="s">
        <v>3922</v>
      </c>
      <c r="B2828" t="s">
        <v>3923</v>
      </c>
      <c r="C2828" t="s">
        <v>1975</v>
      </c>
      <c r="D2828" t="s">
        <v>3824</v>
      </c>
      <c r="E2828" t="s">
        <v>2919</v>
      </c>
    </row>
    <row r="2829" spans="1:5" hidden="1">
      <c r="A2829" t="s">
        <v>3922</v>
      </c>
      <c r="B2829" t="s">
        <v>3923</v>
      </c>
      <c r="C2829" t="s">
        <v>1975</v>
      </c>
      <c r="D2829" t="s">
        <v>3824</v>
      </c>
      <c r="E2829" t="s">
        <v>1980</v>
      </c>
    </row>
    <row r="2830" spans="1:5" hidden="1">
      <c r="A2830" t="s">
        <v>3922</v>
      </c>
      <c r="B2830" t="s">
        <v>3923</v>
      </c>
      <c r="C2830" t="s">
        <v>1975</v>
      </c>
      <c r="D2830" t="s">
        <v>3825</v>
      </c>
      <c r="E2830" t="s">
        <v>2828</v>
      </c>
    </row>
    <row r="2831" spans="1:5" hidden="1">
      <c r="A2831" t="s">
        <v>3922</v>
      </c>
      <c r="B2831" t="s">
        <v>3923</v>
      </c>
      <c r="C2831" t="s">
        <v>1975</v>
      </c>
      <c r="D2831" t="s">
        <v>3825</v>
      </c>
      <c r="E2831" t="s">
        <v>2863</v>
      </c>
    </row>
    <row r="2832" spans="1:5" hidden="1">
      <c r="A2832" t="s">
        <v>3922</v>
      </c>
      <c r="B2832" t="s">
        <v>3923</v>
      </c>
      <c r="C2832" t="s">
        <v>1975</v>
      </c>
      <c r="D2832" t="s">
        <v>3825</v>
      </c>
      <c r="E2832" t="s">
        <v>1643</v>
      </c>
    </row>
    <row r="2833" spans="1:5" hidden="1">
      <c r="A2833" t="s">
        <v>3922</v>
      </c>
      <c r="B2833" t="s">
        <v>3923</v>
      </c>
      <c r="C2833" t="s">
        <v>1975</v>
      </c>
      <c r="D2833" t="s">
        <v>3826</v>
      </c>
      <c r="E2833" t="s">
        <v>1643</v>
      </c>
    </row>
    <row r="2834" spans="1:5" hidden="1">
      <c r="A2834" t="s">
        <v>3922</v>
      </c>
      <c r="B2834" t="s">
        <v>3923</v>
      </c>
      <c r="C2834" t="s">
        <v>1975</v>
      </c>
      <c r="D2834" t="s">
        <v>3826</v>
      </c>
      <c r="E2834" t="s">
        <v>2829</v>
      </c>
    </row>
    <row r="2835" spans="1:5" hidden="1">
      <c r="A2835" t="s">
        <v>3922</v>
      </c>
      <c r="B2835" t="s">
        <v>3923</v>
      </c>
      <c r="C2835" t="s">
        <v>1975</v>
      </c>
      <c r="D2835" t="s">
        <v>3825</v>
      </c>
      <c r="E2835" t="s">
        <v>2883</v>
      </c>
    </row>
    <row r="2836" spans="1:5" hidden="1">
      <c r="A2836" t="s">
        <v>3922</v>
      </c>
      <c r="B2836" t="s">
        <v>3923</v>
      </c>
      <c r="C2836" t="s">
        <v>3827</v>
      </c>
      <c r="D2836" t="s">
        <v>3828</v>
      </c>
      <c r="E2836" t="s">
        <v>2836</v>
      </c>
    </row>
    <row r="2837" spans="1:5" hidden="1">
      <c r="A2837" t="s">
        <v>3922</v>
      </c>
      <c r="B2837" t="s">
        <v>3923</v>
      </c>
      <c r="C2837" t="s">
        <v>3827</v>
      </c>
      <c r="D2837" t="s">
        <v>3828</v>
      </c>
      <c r="E2837" t="s">
        <v>2869</v>
      </c>
    </row>
    <row r="2838" spans="1:5" hidden="1">
      <c r="A2838" t="s">
        <v>3922</v>
      </c>
      <c r="B2838" t="s">
        <v>3923</v>
      </c>
      <c r="C2838" t="s">
        <v>3827</v>
      </c>
      <c r="D2838" t="s">
        <v>3828</v>
      </c>
      <c r="E2838" t="s">
        <v>2887</v>
      </c>
    </row>
    <row r="2839" spans="1:5" hidden="1">
      <c r="A2839" t="s">
        <v>3922</v>
      </c>
      <c r="B2839" t="s">
        <v>3923</v>
      </c>
      <c r="C2839" t="s">
        <v>3827</v>
      </c>
      <c r="D2839" t="s">
        <v>3828</v>
      </c>
      <c r="E2839" t="s">
        <v>2898</v>
      </c>
    </row>
    <row r="2840" spans="1:5" hidden="1">
      <c r="A2840" t="s">
        <v>3922</v>
      </c>
      <c r="B2840" t="s">
        <v>3923</v>
      </c>
      <c r="C2840" t="s">
        <v>3827</v>
      </c>
      <c r="D2840" t="s">
        <v>3828</v>
      </c>
      <c r="E2840" t="s">
        <v>2908</v>
      </c>
    </row>
    <row r="2841" spans="1:5" hidden="1">
      <c r="A2841" t="s">
        <v>3922</v>
      </c>
      <c r="B2841" t="s">
        <v>3923</v>
      </c>
      <c r="C2841" t="s">
        <v>3827</v>
      </c>
      <c r="D2841" t="s">
        <v>3828</v>
      </c>
      <c r="E2841" t="s">
        <v>2915</v>
      </c>
    </row>
    <row r="2842" spans="1:5" hidden="1">
      <c r="A2842" t="s">
        <v>3922</v>
      </c>
      <c r="B2842" t="s">
        <v>3923</v>
      </c>
      <c r="C2842" t="s">
        <v>3827</v>
      </c>
      <c r="D2842" t="s">
        <v>3828</v>
      </c>
      <c r="E2842" t="s">
        <v>2920</v>
      </c>
    </row>
    <row r="2843" spans="1:5" hidden="1">
      <c r="A2843" t="s">
        <v>3922</v>
      </c>
      <c r="B2843" t="s">
        <v>3923</v>
      </c>
      <c r="C2843" t="s">
        <v>3827</v>
      </c>
      <c r="D2843" t="s">
        <v>3828</v>
      </c>
      <c r="E2843" t="s">
        <v>1643</v>
      </c>
    </row>
    <row r="2844" spans="1:5" hidden="1">
      <c r="A2844" t="s">
        <v>3922</v>
      </c>
      <c r="B2844" t="s">
        <v>3923</v>
      </c>
      <c r="C2844" t="s">
        <v>3827</v>
      </c>
      <c r="D2844" t="s">
        <v>3828</v>
      </c>
      <c r="E2844" t="s">
        <v>2926</v>
      </c>
    </row>
    <row r="2845" spans="1:5" hidden="1">
      <c r="A2845" t="s">
        <v>3922</v>
      </c>
      <c r="B2845" t="s">
        <v>3923</v>
      </c>
      <c r="C2845" t="s">
        <v>3827</v>
      </c>
      <c r="D2845" t="s">
        <v>3828</v>
      </c>
      <c r="E2845" t="s">
        <v>2931</v>
      </c>
    </row>
    <row r="2846" spans="1:5" hidden="1">
      <c r="A2846" t="s">
        <v>3922</v>
      </c>
      <c r="B2846" t="s">
        <v>3923</v>
      </c>
      <c r="C2846" t="s">
        <v>3827</v>
      </c>
      <c r="D2846" t="s">
        <v>3828</v>
      </c>
      <c r="E2846" t="s">
        <v>2936</v>
      </c>
    </row>
    <row r="2847" spans="1:5" hidden="1">
      <c r="A2847" t="s">
        <v>3922</v>
      </c>
      <c r="B2847" t="s">
        <v>3923</v>
      </c>
      <c r="C2847" t="s">
        <v>3827</v>
      </c>
      <c r="D2847" t="s">
        <v>3828</v>
      </c>
      <c r="E2847" t="s">
        <v>2941</v>
      </c>
    </row>
    <row r="2848" spans="1:5" hidden="1">
      <c r="A2848" t="s">
        <v>3922</v>
      </c>
      <c r="B2848" t="s">
        <v>3923</v>
      </c>
      <c r="C2848" t="s">
        <v>3827</v>
      </c>
      <c r="D2848" t="s">
        <v>3828</v>
      </c>
      <c r="E2848" t="s">
        <v>2945</v>
      </c>
    </row>
    <row r="2849" spans="1:5" hidden="1">
      <c r="A2849" t="s">
        <v>3922</v>
      </c>
      <c r="B2849" t="s">
        <v>3923</v>
      </c>
      <c r="C2849" t="s">
        <v>3827</v>
      </c>
      <c r="D2849" t="s">
        <v>3828</v>
      </c>
      <c r="E2849" t="s">
        <v>2948</v>
      </c>
    </row>
    <row r="2850" spans="1:5" hidden="1">
      <c r="A2850" t="s">
        <v>3922</v>
      </c>
      <c r="B2850" t="s">
        <v>3923</v>
      </c>
      <c r="C2850" t="s">
        <v>3827</v>
      </c>
      <c r="D2850" t="s">
        <v>3828</v>
      </c>
      <c r="E2850" t="s">
        <v>2950</v>
      </c>
    </row>
    <row r="2851" spans="1:5" hidden="1">
      <c r="A2851" t="s">
        <v>3922</v>
      </c>
      <c r="B2851" t="s">
        <v>3923</v>
      </c>
      <c r="C2851" t="s">
        <v>3837</v>
      </c>
      <c r="D2851" t="s">
        <v>3924</v>
      </c>
      <c r="E2851" t="s">
        <v>2841</v>
      </c>
    </row>
    <row r="2852" spans="1:5" hidden="1">
      <c r="A2852" t="s">
        <v>3922</v>
      </c>
      <c r="B2852" t="s">
        <v>3923</v>
      </c>
      <c r="C2852" t="s">
        <v>3837</v>
      </c>
      <c r="D2852" t="s">
        <v>3924</v>
      </c>
      <c r="E2852" t="s">
        <v>2872</v>
      </c>
    </row>
    <row r="2853" spans="1:5" hidden="1">
      <c r="A2853" t="s">
        <v>3144</v>
      </c>
      <c r="B2853" t="s">
        <v>3925</v>
      </c>
      <c r="C2853" t="s">
        <v>3837</v>
      </c>
      <c r="D2853" t="s">
        <v>3924</v>
      </c>
      <c r="E2853" t="s">
        <v>2841</v>
      </c>
    </row>
    <row r="2854" spans="1:5" hidden="1">
      <c r="A2854" t="s">
        <v>3144</v>
      </c>
      <c r="B2854" t="s">
        <v>3925</v>
      </c>
      <c r="C2854" t="s">
        <v>3837</v>
      </c>
      <c r="D2854" t="s">
        <v>3924</v>
      </c>
      <c r="E2854" t="s">
        <v>2872</v>
      </c>
    </row>
    <row r="2855" spans="1:5" hidden="1">
      <c r="A2855" t="s">
        <v>3144</v>
      </c>
      <c r="B2855" t="s">
        <v>3925</v>
      </c>
      <c r="C2855" t="s">
        <v>1974</v>
      </c>
      <c r="D2855" t="s">
        <v>3811</v>
      </c>
      <c r="E2855" t="s">
        <v>2809</v>
      </c>
    </row>
    <row r="2856" spans="1:5" hidden="1">
      <c r="A2856" t="s">
        <v>3144</v>
      </c>
      <c r="B2856" t="s">
        <v>3925</v>
      </c>
      <c r="C2856" t="s">
        <v>1974</v>
      </c>
      <c r="D2856" t="s">
        <v>3811</v>
      </c>
      <c r="E2856" t="s">
        <v>2855</v>
      </c>
    </row>
    <row r="2857" spans="1:5" hidden="1">
      <c r="A2857" t="s">
        <v>3144</v>
      </c>
      <c r="B2857" t="s">
        <v>3925</v>
      </c>
      <c r="C2857" t="s">
        <v>1974</v>
      </c>
      <c r="D2857" t="s">
        <v>3811</v>
      </c>
      <c r="E2857" t="s">
        <v>1643</v>
      </c>
    </row>
    <row r="2858" spans="1:5" hidden="1">
      <c r="A2858" t="s">
        <v>3144</v>
      </c>
      <c r="B2858" t="s">
        <v>3925</v>
      </c>
      <c r="C2858" t="s">
        <v>1974</v>
      </c>
      <c r="D2858" t="s">
        <v>3812</v>
      </c>
      <c r="E2858" t="s">
        <v>2810</v>
      </c>
    </row>
    <row r="2859" spans="1:5" hidden="1">
      <c r="A2859" t="s">
        <v>3144</v>
      </c>
      <c r="B2859" t="s">
        <v>3925</v>
      </c>
      <c r="C2859" t="s">
        <v>1974</v>
      </c>
      <c r="D2859" t="s">
        <v>3812</v>
      </c>
      <c r="E2859" t="s">
        <v>1643</v>
      </c>
    </row>
    <row r="2860" spans="1:5" hidden="1">
      <c r="A2860" t="s">
        <v>3144</v>
      </c>
      <c r="B2860" t="s">
        <v>3925</v>
      </c>
      <c r="C2860" t="s">
        <v>1974</v>
      </c>
      <c r="D2860" t="s">
        <v>3926</v>
      </c>
      <c r="E2860" t="s">
        <v>2812</v>
      </c>
    </row>
    <row r="2861" spans="1:5" hidden="1">
      <c r="A2861" t="s">
        <v>3144</v>
      </c>
      <c r="B2861" t="s">
        <v>3925</v>
      </c>
      <c r="C2861" t="s">
        <v>1974</v>
      </c>
      <c r="D2861" t="s">
        <v>3926</v>
      </c>
      <c r="E2861" t="s">
        <v>1643</v>
      </c>
    </row>
    <row r="2862" spans="1:5" hidden="1">
      <c r="A2862" t="s">
        <v>3144</v>
      </c>
      <c r="B2862" t="s">
        <v>3925</v>
      </c>
      <c r="C2862" t="s">
        <v>1974</v>
      </c>
      <c r="D2862" t="s">
        <v>3814</v>
      </c>
      <c r="E2862" t="s">
        <v>2858</v>
      </c>
    </row>
    <row r="2863" spans="1:5" hidden="1">
      <c r="A2863" t="s">
        <v>3144</v>
      </c>
      <c r="B2863" t="s">
        <v>3925</v>
      </c>
      <c r="C2863" t="s">
        <v>1974</v>
      </c>
      <c r="D2863" t="s">
        <v>3814</v>
      </c>
      <c r="E2863" t="s">
        <v>2878</v>
      </c>
    </row>
    <row r="2864" spans="1:5" hidden="1">
      <c r="A2864" t="s">
        <v>3144</v>
      </c>
      <c r="B2864" t="s">
        <v>3925</v>
      </c>
      <c r="C2864" t="s">
        <v>1974</v>
      </c>
      <c r="D2864" t="s">
        <v>3814</v>
      </c>
      <c r="E2864" t="s">
        <v>1643</v>
      </c>
    </row>
    <row r="2865" spans="1:5" hidden="1">
      <c r="A2865" t="s">
        <v>3144</v>
      </c>
      <c r="B2865" t="s">
        <v>3925</v>
      </c>
      <c r="C2865" t="s">
        <v>1974</v>
      </c>
      <c r="D2865" t="s">
        <v>3814</v>
      </c>
      <c r="E2865" t="s">
        <v>2904</v>
      </c>
    </row>
    <row r="2866" spans="1:5" hidden="1">
      <c r="A2866" t="s">
        <v>3144</v>
      </c>
      <c r="B2866" t="s">
        <v>3925</v>
      </c>
      <c r="C2866" t="s">
        <v>1974</v>
      </c>
      <c r="D2866" t="s">
        <v>3815</v>
      </c>
      <c r="E2866" t="s">
        <v>2814</v>
      </c>
    </row>
    <row r="2867" spans="1:5" hidden="1">
      <c r="A2867" t="s">
        <v>3144</v>
      </c>
      <c r="B2867" t="s">
        <v>3925</v>
      </c>
      <c r="C2867" t="s">
        <v>1974</v>
      </c>
      <c r="D2867" t="s">
        <v>3815</v>
      </c>
      <c r="E2867" t="s">
        <v>2859</v>
      </c>
    </row>
    <row r="2868" spans="1:5" hidden="1">
      <c r="A2868" t="s">
        <v>3144</v>
      </c>
      <c r="B2868" t="s">
        <v>3925</v>
      </c>
      <c r="C2868" t="s">
        <v>1974</v>
      </c>
      <c r="D2868" t="s">
        <v>3815</v>
      </c>
      <c r="E2868" t="s">
        <v>1643</v>
      </c>
    </row>
    <row r="2869" spans="1:5" hidden="1">
      <c r="A2869" t="s">
        <v>3144</v>
      </c>
      <c r="B2869" t="s">
        <v>3925</v>
      </c>
      <c r="C2869" t="s">
        <v>1974</v>
      </c>
      <c r="D2869" t="s">
        <v>3815</v>
      </c>
      <c r="E2869" t="s">
        <v>2879</v>
      </c>
    </row>
    <row r="2870" spans="1:5" hidden="1">
      <c r="A2870" t="s">
        <v>3144</v>
      </c>
      <c r="B2870" t="s">
        <v>3925</v>
      </c>
      <c r="C2870" t="s">
        <v>1974</v>
      </c>
      <c r="D2870" t="s">
        <v>3816</v>
      </c>
      <c r="E2870" t="s">
        <v>2815</v>
      </c>
    </row>
    <row r="2871" spans="1:5" hidden="1">
      <c r="A2871" t="s">
        <v>3144</v>
      </c>
      <c r="B2871" t="s">
        <v>3925</v>
      </c>
      <c r="C2871" t="s">
        <v>1974</v>
      </c>
      <c r="D2871" t="s">
        <v>3816</v>
      </c>
      <c r="E2871" t="s">
        <v>1643</v>
      </c>
    </row>
    <row r="2872" spans="1:5" hidden="1">
      <c r="A2872" t="s">
        <v>3144</v>
      </c>
      <c r="B2872" t="s">
        <v>3925</v>
      </c>
      <c r="C2872" t="s">
        <v>1974</v>
      </c>
      <c r="D2872" t="s">
        <v>1973</v>
      </c>
      <c r="E2872" t="s">
        <v>2817</v>
      </c>
    </row>
    <row r="2873" spans="1:5" hidden="1">
      <c r="A2873" t="s">
        <v>3144</v>
      </c>
      <c r="B2873" t="s">
        <v>3925</v>
      </c>
      <c r="C2873" t="s">
        <v>1974</v>
      </c>
      <c r="D2873" t="s">
        <v>1973</v>
      </c>
      <c r="E2873" t="s">
        <v>2860</v>
      </c>
    </row>
    <row r="2874" spans="1:5" hidden="1">
      <c r="A2874" t="s">
        <v>3144</v>
      </c>
      <c r="B2874" t="s">
        <v>3925</v>
      </c>
      <c r="C2874" t="s">
        <v>1974</v>
      </c>
      <c r="D2874" t="s">
        <v>3817</v>
      </c>
      <c r="E2874" t="s">
        <v>1643</v>
      </c>
    </row>
    <row r="2875" spans="1:5" hidden="1">
      <c r="A2875" t="s">
        <v>3144</v>
      </c>
      <c r="B2875" t="s">
        <v>3925</v>
      </c>
      <c r="C2875" t="s">
        <v>1974</v>
      </c>
      <c r="D2875" t="s">
        <v>3818</v>
      </c>
      <c r="E2875" t="s">
        <v>1643</v>
      </c>
    </row>
    <row r="2876" spans="1:5" hidden="1">
      <c r="A2876" t="s">
        <v>3144</v>
      </c>
      <c r="B2876" t="s">
        <v>3925</v>
      </c>
      <c r="C2876" t="s">
        <v>1974</v>
      </c>
      <c r="D2876" t="s">
        <v>3818</v>
      </c>
      <c r="E2876" t="s">
        <v>2819</v>
      </c>
    </row>
    <row r="2877" spans="1:5" hidden="1">
      <c r="A2877" t="s">
        <v>3144</v>
      </c>
      <c r="B2877" t="s">
        <v>3925</v>
      </c>
      <c r="C2877" t="s">
        <v>1974</v>
      </c>
      <c r="D2877" t="s">
        <v>2161</v>
      </c>
      <c r="E2877" t="s">
        <v>2820</v>
      </c>
    </row>
    <row r="2878" spans="1:5" hidden="1">
      <c r="A2878" t="s">
        <v>3144</v>
      </c>
      <c r="B2878" t="s">
        <v>3925</v>
      </c>
      <c r="C2878" t="s">
        <v>1974</v>
      </c>
      <c r="D2878" t="s">
        <v>2161</v>
      </c>
      <c r="E2878" t="s">
        <v>1643</v>
      </c>
    </row>
    <row r="2879" spans="1:5" hidden="1">
      <c r="A2879" t="s">
        <v>3927</v>
      </c>
      <c r="B2879" t="s">
        <v>3928</v>
      </c>
      <c r="C2879" t="s">
        <v>1974</v>
      </c>
      <c r="D2879" t="s">
        <v>2157</v>
      </c>
      <c r="E2879" t="s">
        <v>2157</v>
      </c>
    </row>
    <row r="2880" spans="1:5" hidden="1">
      <c r="A2880" t="s">
        <v>3927</v>
      </c>
      <c r="B2880" t="s">
        <v>3928</v>
      </c>
      <c r="C2880" t="s">
        <v>1974</v>
      </c>
      <c r="D2880" t="s">
        <v>2154</v>
      </c>
      <c r="E2880" t="s">
        <v>2154</v>
      </c>
    </row>
    <row r="2881" spans="1:5" hidden="1">
      <c r="A2881" t="s">
        <v>3927</v>
      </c>
      <c r="B2881" t="s">
        <v>3928</v>
      </c>
      <c r="C2881" t="s">
        <v>1974</v>
      </c>
      <c r="D2881" t="s">
        <v>2148</v>
      </c>
      <c r="E2881" t="s">
        <v>3929</v>
      </c>
    </row>
    <row r="2882" spans="1:5" hidden="1">
      <c r="A2882" t="s">
        <v>3927</v>
      </c>
      <c r="B2882" t="s">
        <v>3928</v>
      </c>
      <c r="C2882" t="s">
        <v>1974</v>
      </c>
      <c r="D2882" t="s">
        <v>2148</v>
      </c>
      <c r="E2882" t="s">
        <v>2154</v>
      </c>
    </row>
    <row r="2883" spans="1:5" hidden="1">
      <c r="A2883" t="s">
        <v>3927</v>
      </c>
      <c r="B2883" t="s">
        <v>3928</v>
      </c>
      <c r="C2883" t="s">
        <v>1974</v>
      </c>
      <c r="D2883" t="s">
        <v>2148</v>
      </c>
      <c r="E2883" t="s">
        <v>2881</v>
      </c>
    </row>
    <row r="2884" spans="1:5" hidden="1">
      <c r="A2884" t="s">
        <v>3927</v>
      </c>
      <c r="B2884" t="s">
        <v>3928</v>
      </c>
      <c r="C2884" t="s">
        <v>1974</v>
      </c>
      <c r="D2884" t="s">
        <v>2148</v>
      </c>
      <c r="E2884" t="s">
        <v>2833</v>
      </c>
    </row>
    <row r="2885" spans="1:5" hidden="1">
      <c r="A2885" t="s">
        <v>3144</v>
      </c>
      <c r="B2885" t="s">
        <v>3925</v>
      </c>
      <c r="C2885" t="s">
        <v>1974</v>
      </c>
      <c r="D2885" t="s">
        <v>3819</v>
      </c>
      <c r="E2885" t="s">
        <v>1643</v>
      </c>
    </row>
    <row r="2886" spans="1:5" hidden="1">
      <c r="A2886" t="s">
        <v>3144</v>
      </c>
      <c r="B2886" t="s">
        <v>3925</v>
      </c>
      <c r="C2886" t="s">
        <v>1974</v>
      </c>
      <c r="D2886" t="s">
        <v>3820</v>
      </c>
      <c r="E2886" t="s">
        <v>1643</v>
      </c>
    </row>
    <row r="2887" spans="1:5" hidden="1">
      <c r="A2887" t="s">
        <v>3144</v>
      </c>
      <c r="B2887" t="s">
        <v>3925</v>
      </c>
      <c r="C2887" t="s">
        <v>1974</v>
      </c>
      <c r="D2887" t="s">
        <v>3820</v>
      </c>
      <c r="E2887" t="s">
        <v>2818</v>
      </c>
    </row>
    <row r="2888" spans="1:5" hidden="1">
      <c r="A2888" t="s">
        <v>3144</v>
      </c>
      <c r="B2888" t="s">
        <v>3925</v>
      </c>
      <c r="C2888" t="s">
        <v>1974</v>
      </c>
      <c r="D2888" t="s">
        <v>3821</v>
      </c>
      <c r="E2888" t="s">
        <v>1643</v>
      </c>
    </row>
    <row r="2889" spans="1:5" hidden="1">
      <c r="A2889" t="s">
        <v>3144</v>
      </c>
      <c r="B2889" t="s">
        <v>3925</v>
      </c>
      <c r="C2889" t="s">
        <v>1974</v>
      </c>
      <c r="D2889" t="s">
        <v>3821</v>
      </c>
      <c r="E2889" t="s">
        <v>2823</v>
      </c>
    </row>
    <row r="2890" spans="1:5" hidden="1">
      <c r="A2890" t="s">
        <v>3144</v>
      </c>
      <c r="B2890" t="s">
        <v>3925</v>
      </c>
      <c r="C2890" t="s">
        <v>1974</v>
      </c>
      <c r="D2890" t="s">
        <v>3823</v>
      </c>
      <c r="E2890" t="s">
        <v>2825</v>
      </c>
    </row>
    <row r="2891" spans="1:5" hidden="1">
      <c r="A2891" t="s">
        <v>3144</v>
      </c>
      <c r="B2891" t="s">
        <v>3925</v>
      </c>
      <c r="C2891" t="s">
        <v>1974</v>
      </c>
      <c r="D2891" t="s">
        <v>2166</v>
      </c>
      <c r="E2891" t="s">
        <v>1643</v>
      </c>
    </row>
    <row r="2892" spans="1:5" hidden="1">
      <c r="A2892" t="s">
        <v>3144</v>
      </c>
      <c r="B2892" t="s">
        <v>3925</v>
      </c>
      <c r="C2892" t="s">
        <v>1974</v>
      </c>
      <c r="D2892" t="s">
        <v>2166</v>
      </c>
      <c r="E2892" t="s">
        <v>2826</v>
      </c>
    </row>
    <row r="2893" spans="1:5" hidden="1">
      <c r="A2893" t="s">
        <v>3144</v>
      </c>
      <c r="B2893" t="s">
        <v>3925</v>
      </c>
      <c r="C2893" t="s">
        <v>3827</v>
      </c>
      <c r="D2893" t="s">
        <v>3849</v>
      </c>
      <c r="E2893" t="s">
        <v>2836</v>
      </c>
    </row>
    <row r="2894" spans="1:5" hidden="1">
      <c r="A2894" t="s">
        <v>3144</v>
      </c>
      <c r="B2894" t="s">
        <v>3925</v>
      </c>
      <c r="C2894" t="s">
        <v>3827</v>
      </c>
      <c r="D2894" t="s">
        <v>3849</v>
      </c>
      <c r="E2894" t="s">
        <v>2869</v>
      </c>
    </row>
    <row r="2895" spans="1:5" hidden="1">
      <c r="A2895" t="s">
        <v>3144</v>
      </c>
      <c r="B2895" t="s">
        <v>3925</v>
      </c>
      <c r="C2895" t="s">
        <v>3827</v>
      </c>
      <c r="D2895" t="s">
        <v>3849</v>
      </c>
      <c r="E2895" t="s">
        <v>2887</v>
      </c>
    </row>
    <row r="2896" spans="1:5" hidden="1">
      <c r="A2896" t="s">
        <v>3144</v>
      </c>
      <c r="B2896" t="s">
        <v>3925</v>
      </c>
      <c r="C2896" t="s">
        <v>3827</v>
      </c>
      <c r="D2896" t="s">
        <v>3849</v>
      </c>
      <c r="E2896" t="s">
        <v>2898</v>
      </c>
    </row>
    <row r="2897" spans="1:5" hidden="1">
      <c r="A2897" t="s">
        <v>3144</v>
      </c>
      <c r="B2897" t="s">
        <v>3925</v>
      </c>
      <c r="C2897" t="s">
        <v>3827</v>
      </c>
      <c r="D2897" t="s">
        <v>3849</v>
      </c>
      <c r="E2897" t="s">
        <v>2908</v>
      </c>
    </row>
    <row r="2898" spans="1:5" hidden="1">
      <c r="A2898" t="s">
        <v>3144</v>
      </c>
      <c r="B2898" t="s">
        <v>3925</v>
      </c>
      <c r="C2898" t="s">
        <v>3827</v>
      </c>
      <c r="D2898" t="s">
        <v>3849</v>
      </c>
      <c r="E2898" t="s">
        <v>2915</v>
      </c>
    </row>
    <row r="2899" spans="1:5" hidden="1">
      <c r="A2899" t="s">
        <v>3144</v>
      </c>
      <c r="B2899" t="s">
        <v>3925</v>
      </c>
      <c r="C2899" t="s">
        <v>3827</v>
      </c>
      <c r="D2899" t="s">
        <v>3849</v>
      </c>
      <c r="E2899" t="s">
        <v>2920</v>
      </c>
    </row>
    <row r="2900" spans="1:5" hidden="1">
      <c r="A2900" t="s">
        <v>3144</v>
      </c>
      <c r="B2900" t="s">
        <v>3925</v>
      </c>
      <c r="C2900" t="s">
        <v>3827</v>
      </c>
      <c r="D2900" t="s">
        <v>3849</v>
      </c>
      <c r="E2900" t="s">
        <v>2924</v>
      </c>
    </row>
    <row r="2901" spans="1:5" hidden="1">
      <c r="A2901" t="s">
        <v>3144</v>
      </c>
      <c r="B2901" t="s">
        <v>3925</v>
      </c>
      <c r="C2901" t="s">
        <v>3827</v>
      </c>
      <c r="D2901" t="s">
        <v>3849</v>
      </c>
      <c r="E2901" t="s">
        <v>2926</v>
      </c>
    </row>
    <row r="2902" spans="1:5" hidden="1">
      <c r="A2902" t="s">
        <v>3144</v>
      </c>
      <c r="B2902" t="s">
        <v>3925</v>
      </c>
      <c r="C2902" t="s">
        <v>3827</v>
      </c>
      <c r="D2902" t="s">
        <v>3849</v>
      </c>
      <c r="E2902" t="s">
        <v>2931</v>
      </c>
    </row>
    <row r="2903" spans="1:5" hidden="1">
      <c r="A2903" t="s">
        <v>3144</v>
      </c>
      <c r="B2903" t="s">
        <v>3925</v>
      </c>
      <c r="C2903" t="s">
        <v>3827</v>
      </c>
      <c r="D2903" t="s">
        <v>3849</v>
      </c>
      <c r="E2903" t="s">
        <v>2940</v>
      </c>
    </row>
    <row r="2904" spans="1:5" hidden="1">
      <c r="A2904" t="s">
        <v>3144</v>
      </c>
      <c r="B2904" t="s">
        <v>3925</v>
      </c>
      <c r="C2904" t="s">
        <v>3827</v>
      </c>
      <c r="D2904" t="s">
        <v>3849</v>
      </c>
      <c r="E2904" t="s">
        <v>2944</v>
      </c>
    </row>
    <row r="2905" spans="1:5" hidden="1">
      <c r="A2905" t="s">
        <v>3144</v>
      </c>
      <c r="B2905" t="s">
        <v>3925</v>
      </c>
      <c r="C2905" t="s">
        <v>3827</v>
      </c>
      <c r="D2905" t="s">
        <v>3849</v>
      </c>
      <c r="E2905" t="s">
        <v>2936</v>
      </c>
    </row>
    <row r="2906" spans="1:5" hidden="1">
      <c r="A2906" t="s">
        <v>3144</v>
      </c>
      <c r="B2906" t="s">
        <v>3925</v>
      </c>
      <c r="C2906" t="s">
        <v>3827</v>
      </c>
      <c r="D2906" t="s">
        <v>3849</v>
      </c>
      <c r="E2906" t="s">
        <v>2941</v>
      </c>
    </row>
    <row r="2907" spans="1:5" hidden="1">
      <c r="A2907" t="s">
        <v>3144</v>
      </c>
      <c r="B2907" t="s">
        <v>3925</v>
      </c>
      <c r="C2907" t="s">
        <v>3827</v>
      </c>
      <c r="D2907" t="s">
        <v>3849</v>
      </c>
      <c r="E2907" t="s">
        <v>2945</v>
      </c>
    </row>
    <row r="2908" spans="1:5" hidden="1">
      <c r="A2908" t="s">
        <v>3144</v>
      </c>
      <c r="B2908" t="s">
        <v>3925</v>
      </c>
      <c r="C2908" t="s">
        <v>3827</v>
      </c>
      <c r="D2908" t="s">
        <v>3849</v>
      </c>
      <c r="E2908" t="s">
        <v>2948</v>
      </c>
    </row>
    <row r="2909" spans="1:5" hidden="1">
      <c r="A2909" t="s">
        <v>3144</v>
      </c>
      <c r="B2909" t="s">
        <v>3925</v>
      </c>
      <c r="C2909" t="s">
        <v>3827</v>
      </c>
      <c r="D2909" t="s">
        <v>3849</v>
      </c>
      <c r="E2909" t="s">
        <v>2950</v>
      </c>
    </row>
    <row r="2910" spans="1:5" hidden="1">
      <c r="A2910" t="s">
        <v>3144</v>
      </c>
      <c r="B2910" t="s">
        <v>3925</v>
      </c>
      <c r="C2910" t="s">
        <v>1975</v>
      </c>
      <c r="D2910" t="s">
        <v>3824</v>
      </c>
      <c r="E2910" t="s">
        <v>2827</v>
      </c>
    </row>
    <row r="2911" spans="1:5" hidden="1">
      <c r="A2911" t="s">
        <v>3144</v>
      </c>
      <c r="B2911" t="s">
        <v>3925</v>
      </c>
      <c r="C2911" t="s">
        <v>1975</v>
      </c>
      <c r="D2911" t="s">
        <v>3824</v>
      </c>
      <c r="E2911" t="s">
        <v>2862</v>
      </c>
    </row>
    <row r="2912" spans="1:5" hidden="1">
      <c r="A2912" t="s">
        <v>3144</v>
      </c>
      <c r="B2912" t="s">
        <v>3925</v>
      </c>
      <c r="C2912" t="s">
        <v>1975</v>
      </c>
      <c r="D2912" t="s">
        <v>3824</v>
      </c>
      <c r="E2912" t="s">
        <v>2882</v>
      </c>
    </row>
    <row r="2913" spans="1:5" hidden="1">
      <c r="A2913" t="s">
        <v>3144</v>
      </c>
      <c r="B2913" t="s">
        <v>3925</v>
      </c>
      <c r="C2913" t="s">
        <v>1975</v>
      </c>
      <c r="D2913" t="s">
        <v>3824</v>
      </c>
      <c r="E2913" t="s">
        <v>2895</v>
      </c>
    </row>
    <row r="2914" spans="1:5" hidden="1">
      <c r="A2914" t="s">
        <v>3144</v>
      </c>
      <c r="B2914" t="s">
        <v>3925</v>
      </c>
      <c r="C2914" t="s">
        <v>1975</v>
      </c>
      <c r="D2914" t="s">
        <v>3824</v>
      </c>
      <c r="E2914" t="s">
        <v>2905</v>
      </c>
    </row>
    <row r="2915" spans="1:5" hidden="1">
      <c r="A2915" t="s">
        <v>3144</v>
      </c>
      <c r="B2915" t="s">
        <v>3925</v>
      </c>
      <c r="C2915" t="s">
        <v>1975</v>
      </c>
      <c r="D2915" t="s">
        <v>3824</v>
      </c>
      <c r="E2915" t="s">
        <v>1980</v>
      </c>
    </row>
    <row r="2916" spans="1:5" hidden="1">
      <c r="A2916" t="s">
        <v>3144</v>
      </c>
      <c r="B2916" t="s">
        <v>3925</v>
      </c>
      <c r="C2916" t="s">
        <v>1975</v>
      </c>
      <c r="D2916" t="s">
        <v>3841</v>
      </c>
      <c r="E2916" t="s">
        <v>3842</v>
      </c>
    </row>
    <row r="2917" spans="1:5" hidden="1">
      <c r="A2917" t="s">
        <v>3144</v>
      </c>
      <c r="B2917" t="s">
        <v>3925</v>
      </c>
      <c r="C2917" t="s">
        <v>1975</v>
      </c>
      <c r="D2917" t="s">
        <v>3843</v>
      </c>
      <c r="E2917" t="s">
        <v>2831</v>
      </c>
    </row>
    <row r="2918" spans="1:5" hidden="1">
      <c r="A2918" t="s">
        <v>3144</v>
      </c>
      <c r="B2918" t="s">
        <v>3925</v>
      </c>
      <c r="C2918" t="s">
        <v>1975</v>
      </c>
      <c r="D2918" t="s">
        <v>3843</v>
      </c>
      <c r="E2918" t="s">
        <v>2864</v>
      </c>
    </row>
    <row r="2919" spans="1:5" hidden="1">
      <c r="A2919" t="s">
        <v>3144</v>
      </c>
      <c r="B2919" t="s">
        <v>3925</v>
      </c>
      <c r="C2919" t="s">
        <v>1975</v>
      </c>
      <c r="D2919" t="s">
        <v>3843</v>
      </c>
      <c r="E2919" t="s">
        <v>1643</v>
      </c>
    </row>
    <row r="2920" spans="1:5" hidden="1">
      <c r="A2920" t="s">
        <v>3144</v>
      </c>
      <c r="B2920" t="s">
        <v>3925</v>
      </c>
      <c r="C2920" t="s">
        <v>1975</v>
      </c>
      <c r="D2920" t="s">
        <v>3843</v>
      </c>
      <c r="E2920" t="s">
        <v>2884</v>
      </c>
    </row>
    <row r="2921" spans="1:5" hidden="1">
      <c r="A2921" t="s">
        <v>3144</v>
      </c>
      <c r="B2921" t="s">
        <v>3925</v>
      </c>
      <c r="C2921" t="s">
        <v>1975</v>
      </c>
      <c r="D2921" t="s">
        <v>3843</v>
      </c>
      <c r="E2921" t="s">
        <v>2166</v>
      </c>
    </row>
    <row r="2922" spans="1:5" hidden="1">
      <c r="A2922" t="s">
        <v>3144</v>
      </c>
      <c r="B2922" t="s">
        <v>3925</v>
      </c>
      <c r="C2922" t="s">
        <v>1975</v>
      </c>
      <c r="D2922" t="s">
        <v>3843</v>
      </c>
      <c r="E2922" t="s">
        <v>3844</v>
      </c>
    </row>
    <row r="2923" spans="1:5" hidden="1">
      <c r="A2923" t="s">
        <v>3144</v>
      </c>
      <c r="B2923" t="s">
        <v>3925</v>
      </c>
      <c r="C2923" t="s">
        <v>1973</v>
      </c>
      <c r="D2923" t="s">
        <v>3809</v>
      </c>
      <c r="E2923" t="s">
        <v>1643</v>
      </c>
    </row>
    <row r="2924" spans="1:5" hidden="1">
      <c r="A2924" t="s">
        <v>3144</v>
      </c>
      <c r="B2924" t="s">
        <v>3925</v>
      </c>
      <c r="C2924" t="s">
        <v>1973</v>
      </c>
      <c r="D2924" t="s">
        <v>3810</v>
      </c>
      <c r="E2924" t="s">
        <v>1643</v>
      </c>
    </row>
    <row r="2925" spans="1:5" hidden="1">
      <c r="A2925" t="s">
        <v>3144</v>
      </c>
      <c r="B2925" t="s">
        <v>3925</v>
      </c>
      <c r="C2925" t="s">
        <v>1976</v>
      </c>
      <c r="D2925" t="s">
        <v>3867</v>
      </c>
      <c r="E2925" t="s">
        <v>2833</v>
      </c>
    </row>
    <row r="2926" spans="1:5" hidden="1">
      <c r="A2926" t="s">
        <v>3144</v>
      </c>
      <c r="B2926" t="s">
        <v>3925</v>
      </c>
      <c r="C2926" t="s">
        <v>1976</v>
      </c>
      <c r="D2926" t="s">
        <v>3867</v>
      </c>
      <c r="E2926" t="s">
        <v>2866</v>
      </c>
    </row>
    <row r="2927" spans="1:5" hidden="1">
      <c r="A2927" t="s">
        <v>3144</v>
      </c>
      <c r="B2927" t="s">
        <v>3925</v>
      </c>
      <c r="C2927" t="s">
        <v>1976</v>
      </c>
      <c r="D2927" t="s">
        <v>3867</v>
      </c>
      <c r="E2927" t="s">
        <v>1643</v>
      </c>
    </row>
    <row r="2928" spans="1:5" hidden="1">
      <c r="A2928" t="s">
        <v>3144</v>
      </c>
      <c r="B2928" t="s">
        <v>3925</v>
      </c>
      <c r="C2928" t="s">
        <v>1976</v>
      </c>
      <c r="D2928" t="s">
        <v>3867</v>
      </c>
      <c r="E2928" t="s">
        <v>2897</v>
      </c>
    </row>
    <row r="2929" spans="1:5" hidden="1">
      <c r="A2929" t="s">
        <v>3144</v>
      </c>
      <c r="B2929" t="s">
        <v>3925</v>
      </c>
      <c r="C2929" t="s">
        <v>1976</v>
      </c>
      <c r="D2929" t="s">
        <v>3867</v>
      </c>
      <c r="E2929" t="s">
        <v>2907</v>
      </c>
    </row>
    <row r="2930" spans="1:5" hidden="1">
      <c r="A2930" t="s">
        <v>3144</v>
      </c>
      <c r="B2930" t="s">
        <v>3925</v>
      </c>
      <c r="C2930" t="s">
        <v>1976</v>
      </c>
      <c r="D2930" t="s">
        <v>3867</v>
      </c>
      <c r="E2930" t="s">
        <v>1643</v>
      </c>
    </row>
    <row r="2931" spans="1:5" hidden="1">
      <c r="A2931" t="s">
        <v>3144</v>
      </c>
      <c r="B2931" t="s">
        <v>3925</v>
      </c>
      <c r="C2931" t="s">
        <v>1976</v>
      </c>
      <c r="D2931" t="s">
        <v>3867</v>
      </c>
      <c r="E2931" t="s">
        <v>2886</v>
      </c>
    </row>
    <row r="2932" spans="1:5" hidden="1">
      <c r="A2932" t="s">
        <v>3144</v>
      </c>
      <c r="B2932" t="s">
        <v>3925</v>
      </c>
      <c r="C2932" t="s">
        <v>1976</v>
      </c>
      <c r="D2932" t="s">
        <v>3868</v>
      </c>
      <c r="E2932" t="s">
        <v>2834</v>
      </c>
    </row>
    <row r="2933" spans="1:5" hidden="1">
      <c r="A2933" t="s">
        <v>3144</v>
      </c>
      <c r="B2933" t="s">
        <v>3925</v>
      </c>
      <c r="C2933" t="s">
        <v>1976</v>
      </c>
      <c r="D2933" t="s">
        <v>3868</v>
      </c>
      <c r="E2933" t="s">
        <v>2867</v>
      </c>
    </row>
    <row r="2934" spans="1:5" hidden="1">
      <c r="A2934" t="s">
        <v>3144</v>
      </c>
      <c r="B2934" t="s">
        <v>3925</v>
      </c>
      <c r="C2934" t="s">
        <v>1976</v>
      </c>
      <c r="D2934" t="s">
        <v>3868</v>
      </c>
      <c r="E2934" t="s">
        <v>2833</v>
      </c>
    </row>
    <row r="2935" spans="1:5" hidden="1">
      <c r="A2935" t="s">
        <v>3144</v>
      </c>
      <c r="B2935" t="s">
        <v>3925</v>
      </c>
      <c r="C2935" t="s">
        <v>1976</v>
      </c>
      <c r="D2935" t="s">
        <v>3868</v>
      </c>
      <c r="E2935" t="s">
        <v>1643</v>
      </c>
    </row>
    <row r="2936" spans="1:5" hidden="1">
      <c r="A2936" t="s">
        <v>3144</v>
      </c>
      <c r="B2936" t="s">
        <v>3925</v>
      </c>
      <c r="C2936" t="s">
        <v>1976</v>
      </c>
      <c r="D2936" t="s">
        <v>3868</v>
      </c>
      <c r="E2936" t="s">
        <v>2834</v>
      </c>
    </row>
    <row r="2937" spans="1:5" hidden="1">
      <c r="A2937" t="s">
        <v>3144</v>
      </c>
      <c r="B2937" t="s">
        <v>3925</v>
      </c>
      <c r="C2937" t="s">
        <v>1976</v>
      </c>
      <c r="D2937" t="s">
        <v>3868</v>
      </c>
      <c r="E2937" t="s">
        <v>1643</v>
      </c>
    </row>
    <row r="2938" spans="1:5" hidden="1">
      <c r="A2938" t="s">
        <v>3927</v>
      </c>
      <c r="B2938" t="s">
        <v>3928</v>
      </c>
      <c r="C2938" t="s">
        <v>1973</v>
      </c>
      <c r="D2938" t="s">
        <v>2068</v>
      </c>
      <c r="E2938" t="s">
        <v>2068</v>
      </c>
    </row>
    <row r="2939" spans="1:5" hidden="1">
      <c r="A2939" t="s">
        <v>3927</v>
      </c>
      <c r="B2939" t="s">
        <v>3928</v>
      </c>
      <c r="C2939" t="s">
        <v>1973</v>
      </c>
      <c r="D2939" t="s">
        <v>2066</v>
      </c>
      <c r="E2939" t="s">
        <v>1643</v>
      </c>
    </row>
    <row r="2940" spans="1:5" ht="19.149999999999999" hidden="1" customHeight="1">
      <c r="A2940" t="s">
        <v>3927</v>
      </c>
      <c r="B2940" t="s">
        <v>3928</v>
      </c>
      <c r="C2940" t="s">
        <v>1973</v>
      </c>
      <c r="D2940" t="s">
        <v>3809</v>
      </c>
      <c r="E2940" t="s">
        <v>1643</v>
      </c>
    </row>
    <row r="2941" spans="1:5" hidden="1">
      <c r="A2941" t="s">
        <v>3927</v>
      </c>
      <c r="B2941" t="s">
        <v>3928</v>
      </c>
      <c r="C2941" t="s">
        <v>1973</v>
      </c>
      <c r="D2941" t="s">
        <v>3810</v>
      </c>
      <c r="E2941" t="s">
        <v>1643</v>
      </c>
    </row>
    <row r="2942" spans="1:5" hidden="1">
      <c r="A2942" t="s">
        <v>3927</v>
      </c>
      <c r="B2942" t="s">
        <v>3928</v>
      </c>
      <c r="C2942" t="s">
        <v>1974</v>
      </c>
      <c r="D2942" t="s">
        <v>3811</v>
      </c>
      <c r="E2942" t="s">
        <v>2809</v>
      </c>
    </row>
    <row r="2943" spans="1:5" hidden="1">
      <c r="A2943" t="s">
        <v>3927</v>
      </c>
      <c r="B2943" t="s">
        <v>3928</v>
      </c>
      <c r="C2943" t="s">
        <v>1974</v>
      </c>
      <c r="D2943" t="s">
        <v>3811</v>
      </c>
      <c r="E2943" t="s">
        <v>2855</v>
      </c>
    </row>
    <row r="2944" spans="1:5" hidden="1">
      <c r="A2944" t="s">
        <v>3927</v>
      </c>
      <c r="B2944" t="s">
        <v>3928</v>
      </c>
      <c r="C2944" t="s">
        <v>1974</v>
      </c>
      <c r="D2944" t="s">
        <v>3811</v>
      </c>
      <c r="E2944" t="s">
        <v>1643</v>
      </c>
    </row>
    <row r="2945" spans="1:5" hidden="1">
      <c r="A2945" t="s">
        <v>3927</v>
      </c>
      <c r="B2945" t="s">
        <v>3928</v>
      </c>
      <c r="C2945" t="s">
        <v>1974</v>
      </c>
      <c r="D2945" t="s">
        <v>3812</v>
      </c>
      <c r="E2945" t="s">
        <v>2810</v>
      </c>
    </row>
    <row r="2946" spans="1:5" hidden="1">
      <c r="A2946" t="s">
        <v>3927</v>
      </c>
      <c r="B2946" t="s">
        <v>3928</v>
      </c>
      <c r="C2946" t="s">
        <v>1974</v>
      </c>
      <c r="D2946" t="s">
        <v>3812</v>
      </c>
      <c r="E2946" t="s">
        <v>1643</v>
      </c>
    </row>
    <row r="2947" spans="1:5" hidden="1">
      <c r="A2947" t="s">
        <v>3927</v>
      </c>
      <c r="B2947" t="s">
        <v>3928</v>
      </c>
      <c r="C2947" t="s">
        <v>1974</v>
      </c>
      <c r="D2947" t="s">
        <v>3812</v>
      </c>
      <c r="E2947" t="s">
        <v>2856</v>
      </c>
    </row>
    <row r="2948" spans="1:5" hidden="1">
      <c r="A2948" t="s">
        <v>3927</v>
      </c>
      <c r="B2948" t="s">
        <v>3928</v>
      </c>
      <c r="C2948" t="s">
        <v>1974</v>
      </c>
      <c r="D2948" t="s">
        <v>3813</v>
      </c>
      <c r="E2948" t="s">
        <v>2811</v>
      </c>
    </row>
    <row r="2949" spans="1:5" hidden="1">
      <c r="A2949" t="s">
        <v>3927</v>
      </c>
      <c r="B2949" t="s">
        <v>3928</v>
      </c>
      <c r="C2949" t="s">
        <v>1974</v>
      </c>
      <c r="D2949" t="s">
        <v>3813</v>
      </c>
      <c r="E2949" t="s">
        <v>2857</v>
      </c>
    </row>
    <row r="2950" spans="1:5" hidden="1">
      <c r="A2950" t="s">
        <v>3927</v>
      </c>
      <c r="B2950" t="s">
        <v>3928</v>
      </c>
      <c r="C2950" t="s">
        <v>1974</v>
      </c>
      <c r="D2950" t="s">
        <v>3813</v>
      </c>
      <c r="E2950" t="s">
        <v>1643</v>
      </c>
    </row>
    <row r="2951" spans="1:5" hidden="1">
      <c r="A2951" t="s">
        <v>3927</v>
      </c>
      <c r="B2951" t="s">
        <v>3928</v>
      </c>
      <c r="C2951" t="s">
        <v>1974</v>
      </c>
      <c r="D2951" t="s">
        <v>3813</v>
      </c>
      <c r="E2951" t="s">
        <v>2877</v>
      </c>
    </row>
    <row r="2952" spans="1:5" hidden="1">
      <c r="A2952" t="s">
        <v>3927</v>
      </c>
      <c r="B2952" t="s">
        <v>3928</v>
      </c>
      <c r="C2952" t="s">
        <v>1974</v>
      </c>
      <c r="D2952" t="s">
        <v>3814</v>
      </c>
      <c r="E2952" t="s">
        <v>2813</v>
      </c>
    </row>
    <row r="2953" spans="1:5" hidden="1">
      <c r="A2953" t="s">
        <v>3927</v>
      </c>
      <c r="B2953" t="s">
        <v>3928</v>
      </c>
      <c r="C2953" t="s">
        <v>1974</v>
      </c>
      <c r="D2953" t="s">
        <v>3814</v>
      </c>
      <c r="E2953" t="s">
        <v>2858</v>
      </c>
    </row>
    <row r="2954" spans="1:5" hidden="1">
      <c r="A2954" t="s">
        <v>3927</v>
      </c>
      <c r="B2954" t="s">
        <v>3928</v>
      </c>
      <c r="C2954" t="s">
        <v>1974</v>
      </c>
      <c r="D2954" t="s">
        <v>3814</v>
      </c>
      <c r="E2954" t="s">
        <v>2878</v>
      </c>
    </row>
    <row r="2955" spans="1:5" hidden="1">
      <c r="A2955" t="s">
        <v>3927</v>
      </c>
      <c r="B2955" t="s">
        <v>3928</v>
      </c>
      <c r="C2955" t="s">
        <v>1974</v>
      </c>
      <c r="D2955" t="s">
        <v>3814</v>
      </c>
      <c r="E2955" t="s">
        <v>1643</v>
      </c>
    </row>
    <row r="2956" spans="1:5" hidden="1">
      <c r="A2956" t="s">
        <v>3927</v>
      </c>
      <c r="B2956" t="s">
        <v>3928</v>
      </c>
      <c r="C2956" t="s">
        <v>1974</v>
      </c>
      <c r="D2956" t="s">
        <v>3814</v>
      </c>
      <c r="E2956" t="s">
        <v>2894</v>
      </c>
    </row>
    <row r="2957" spans="1:5" hidden="1">
      <c r="A2957" t="s">
        <v>3927</v>
      </c>
      <c r="B2957" t="s">
        <v>3928</v>
      </c>
      <c r="C2957" t="s">
        <v>1974</v>
      </c>
      <c r="D2957" t="s">
        <v>3814</v>
      </c>
      <c r="E2957" t="s">
        <v>2904</v>
      </c>
    </row>
    <row r="2958" spans="1:5" hidden="1">
      <c r="A2958" t="s">
        <v>3927</v>
      </c>
      <c r="B2958" t="s">
        <v>3928</v>
      </c>
      <c r="C2958" t="s">
        <v>1974</v>
      </c>
      <c r="D2958" t="s">
        <v>3815</v>
      </c>
      <c r="E2958" t="s">
        <v>2814</v>
      </c>
    </row>
    <row r="2959" spans="1:5" hidden="1">
      <c r="A2959" t="s">
        <v>3927</v>
      </c>
      <c r="B2959" t="s">
        <v>3928</v>
      </c>
      <c r="C2959" t="s">
        <v>1974</v>
      </c>
      <c r="D2959" t="s">
        <v>3815</v>
      </c>
      <c r="E2959" t="s">
        <v>2859</v>
      </c>
    </row>
    <row r="2960" spans="1:5" hidden="1">
      <c r="A2960" t="s">
        <v>3927</v>
      </c>
      <c r="B2960" t="s">
        <v>3928</v>
      </c>
      <c r="C2960" t="s">
        <v>1974</v>
      </c>
      <c r="D2960" t="s">
        <v>3815</v>
      </c>
      <c r="E2960" t="s">
        <v>1643</v>
      </c>
    </row>
    <row r="2961" spans="1:5" hidden="1">
      <c r="A2961" t="s">
        <v>3927</v>
      </c>
      <c r="B2961" t="s">
        <v>3928</v>
      </c>
      <c r="C2961" t="s">
        <v>1974</v>
      </c>
      <c r="D2961" t="s">
        <v>3815</v>
      </c>
      <c r="E2961" t="s">
        <v>2879</v>
      </c>
    </row>
    <row r="2962" spans="1:5" hidden="1">
      <c r="A2962" t="s">
        <v>3927</v>
      </c>
      <c r="B2962" t="s">
        <v>3928</v>
      </c>
      <c r="C2962" t="s">
        <v>1974</v>
      </c>
      <c r="D2962" t="s">
        <v>3816</v>
      </c>
      <c r="E2962" t="s">
        <v>2815</v>
      </c>
    </row>
    <row r="2963" spans="1:5" hidden="1">
      <c r="A2963" t="s">
        <v>3927</v>
      </c>
      <c r="B2963" t="s">
        <v>3928</v>
      </c>
      <c r="C2963" t="s">
        <v>1974</v>
      </c>
      <c r="D2963" t="s">
        <v>3816</v>
      </c>
      <c r="E2963" t="s">
        <v>1643</v>
      </c>
    </row>
    <row r="2964" spans="1:5" hidden="1">
      <c r="A2964" t="s">
        <v>3927</v>
      </c>
      <c r="B2964" t="s">
        <v>3928</v>
      </c>
      <c r="C2964" t="s">
        <v>1974</v>
      </c>
      <c r="D2964" t="s">
        <v>2156</v>
      </c>
      <c r="E2964" t="s">
        <v>2816</v>
      </c>
    </row>
    <row r="2965" spans="1:5" hidden="1">
      <c r="A2965" t="s">
        <v>3927</v>
      </c>
      <c r="B2965" t="s">
        <v>3928</v>
      </c>
      <c r="C2965" t="s">
        <v>1974</v>
      </c>
      <c r="D2965" t="s">
        <v>1973</v>
      </c>
      <c r="E2965" t="s">
        <v>1643</v>
      </c>
    </row>
    <row r="2966" spans="1:5" hidden="1">
      <c r="A2966" t="s">
        <v>3927</v>
      </c>
      <c r="B2966" t="s">
        <v>3928</v>
      </c>
      <c r="C2966" t="s">
        <v>1974</v>
      </c>
      <c r="D2966" t="s">
        <v>1973</v>
      </c>
      <c r="E2966" t="s">
        <v>2817</v>
      </c>
    </row>
    <row r="2967" spans="1:5" hidden="1">
      <c r="A2967" t="s">
        <v>3927</v>
      </c>
      <c r="B2967" t="s">
        <v>3928</v>
      </c>
      <c r="C2967" t="s">
        <v>1974</v>
      </c>
      <c r="D2967" t="s">
        <v>1973</v>
      </c>
      <c r="E2967" t="s">
        <v>2860</v>
      </c>
    </row>
    <row r="2968" spans="1:5" hidden="1">
      <c r="A2968" t="s">
        <v>3927</v>
      </c>
      <c r="B2968" t="s">
        <v>3928</v>
      </c>
      <c r="C2968" t="s">
        <v>1974</v>
      </c>
      <c r="D2968" t="s">
        <v>3817</v>
      </c>
      <c r="E2968" t="s">
        <v>1643</v>
      </c>
    </row>
    <row r="2969" spans="1:5" hidden="1">
      <c r="A2969" t="s">
        <v>3927</v>
      </c>
      <c r="B2969" t="s">
        <v>3928</v>
      </c>
      <c r="C2969" t="s">
        <v>1974</v>
      </c>
      <c r="D2969" t="s">
        <v>3818</v>
      </c>
      <c r="E2969" t="s">
        <v>1643</v>
      </c>
    </row>
    <row r="2970" spans="1:5" hidden="1">
      <c r="A2970" t="s">
        <v>3927</v>
      </c>
      <c r="B2970" t="s">
        <v>3928</v>
      </c>
      <c r="C2970" t="s">
        <v>1974</v>
      </c>
      <c r="D2970" t="s">
        <v>3818</v>
      </c>
      <c r="E2970" t="s">
        <v>2819</v>
      </c>
    </row>
    <row r="2971" spans="1:5" hidden="1">
      <c r="A2971" t="s">
        <v>3927</v>
      </c>
      <c r="B2971" t="s">
        <v>3928</v>
      </c>
      <c r="C2971" t="s">
        <v>1974</v>
      </c>
      <c r="D2971" t="s">
        <v>2161</v>
      </c>
      <c r="E2971" t="s">
        <v>2820</v>
      </c>
    </row>
    <row r="2972" spans="1:5" hidden="1">
      <c r="A2972" t="s">
        <v>3927</v>
      </c>
      <c r="B2972" t="s">
        <v>3928</v>
      </c>
      <c r="C2972" t="s">
        <v>1974</v>
      </c>
      <c r="D2972" t="s">
        <v>2161</v>
      </c>
      <c r="E2972" t="s">
        <v>1643</v>
      </c>
    </row>
    <row r="2973" spans="1:5" hidden="1">
      <c r="A2973" t="s">
        <v>3927</v>
      </c>
      <c r="B2973" t="s">
        <v>3928</v>
      </c>
      <c r="C2973" t="s">
        <v>1974</v>
      </c>
      <c r="D2973" t="s">
        <v>3819</v>
      </c>
      <c r="E2973" t="s">
        <v>1643</v>
      </c>
    </row>
    <row r="2974" spans="1:5" hidden="1">
      <c r="A2974" t="s">
        <v>3927</v>
      </c>
      <c r="B2974" t="s">
        <v>3928</v>
      </c>
      <c r="C2974" t="s">
        <v>1974</v>
      </c>
      <c r="D2974" t="s">
        <v>3820</v>
      </c>
      <c r="E2974" t="s">
        <v>1643</v>
      </c>
    </row>
    <row r="2975" spans="1:5" hidden="1">
      <c r="A2975" t="s">
        <v>3927</v>
      </c>
      <c r="B2975" t="s">
        <v>3928</v>
      </c>
      <c r="C2975" t="s">
        <v>1974</v>
      </c>
      <c r="D2975" t="s">
        <v>3820</v>
      </c>
      <c r="E2975" t="s">
        <v>2822</v>
      </c>
    </row>
    <row r="2976" spans="1:5" hidden="1">
      <c r="A2976" t="s">
        <v>3927</v>
      </c>
      <c r="B2976" t="s">
        <v>3928</v>
      </c>
      <c r="C2976" t="s">
        <v>1974</v>
      </c>
      <c r="D2976" t="s">
        <v>3820</v>
      </c>
      <c r="E2976" t="s">
        <v>2861</v>
      </c>
    </row>
    <row r="2977" spans="1:5" hidden="1">
      <c r="A2977" t="s">
        <v>3927</v>
      </c>
      <c r="B2977" t="s">
        <v>3928</v>
      </c>
      <c r="C2977" t="s">
        <v>1974</v>
      </c>
      <c r="D2977" t="s">
        <v>3820</v>
      </c>
      <c r="E2977" t="s">
        <v>2818</v>
      </c>
    </row>
    <row r="2978" spans="1:5" hidden="1">
      <c r="A2978" t="s">
        <v>3927</v>
      </c>
      <c r="B2978" t="s">
        <v>3928</v>
      </c>
      <c r="C2978" t="s">
        <v>1974</v>
      </c>
      <c r="D2978" t="s">
        <v>3821</v>
      </c>
      <c r="E2978" t="s">
        <v>1643</v>
      </c>
    </row>
    <row r="2979" spans="1:5" hidden="1">
      <c r="A2979" t="s">
        <v>3927</v>
      </c>
      <c r="B2979" t="s">
        <v>3928</v>
      </c>
      <c r="C2979" t="s">
        <v>1974</v>
      </c>
      <c r="D2979" t="s">
        <v>3821</v>
      </c>
      <c r="E2979" t="s">
        <v>2823</v>
      </c>
    </row>
    <row r="2980" spans="1:5" hidden="1">
      <c r="A2980" t="s">
        <v>3927</v>
      </c>
      <c r="B2980" t="s">
        <v>3928</v>
      </c>
      <c r="C2980" t="s">
        <v>1974</v>
      </c>
      <c r="D2980" t="s">
        <v>3822</v>
      </c>
      <c r="E2980" t="s">
        <v>1643</v>
      </c>
    </row>
    <row r="2981" spans="1:5" hidden="1">
      <c r="A2981" t="s">
        <v>3927</v>
      </c>
      <c r="B2981" t="s">
        <v>3928</v>
      </c>
      <c r="C2981" t="s">
        <v>1974</v>
      </c>
      <c r="D2981" t="s">
        <v>3822</v>
      </c>
      <c r="E2981" t="s">
        <v>2824</v>
      </c>
    </row>
    <row r="2982" spans="1:5" hidden="1">
      <c r="A2982" t="s">
        <v>3927</v>
      </c>
      <c r="B2982" t="s">
        <v>3928</v>
      </c>
      <c r="C2982" t="s">
        <v>1974</v>
      </c>
      <c r="D2982" t="s">
        <v>3823</v>
      </c>
      <c r="E2982" t="s">
        <v>2825</v>
      </c>
    </row>
    <row r="2983" spans="1:5" hidden="1">
      <c r="A2983" t="s">
        <v>3927</v>
      </c>
      <c r="B2983" t="s">
        <v>3928</v>
      </c>
      <c r="C2983" t="s">
        <v>1974</v>
      </c>
      <c r="D2983" t="s">
        <v>2157</v>
      </c>
      <c r="E2983" t="s">
        <v>2157</v>
      </c>
    </row>
    <row r="2984" spans="1:5" hidden="1">
      <c r="A2984" t="s">
        <v>3927</v>
      </c>
      <c r="B2984" t="s">
        <v>3928</v>
      </c>
      <c r="C2984" t="s">
        <v>1974</v>
      </c>
      <c r="D2984" t="s">
        <v>2154</v>
      </c>
      <c r="E2984" t="s">
        <v>2154</v>
      </c>
    </row>
    <row r="2985" spans="1:5" hidden="1">
      <c r="A2985" t="s">
        <v>3927</v>
      </c>
      <c r="B2985" t="s">
        <v>3928</v>
      </c>
      <c r="C2985" t="s">
        <v>1974</v>
      </c>
      <c r="D2985" t="s">
        <v>2166</v>
      </c>
      <c r="E2985" t="s">
        <v>1643</v>
      </c>
    </row>
    <row r="2986" spans="1:5" hidden="1">
      <c r="A2986" t="s">
        <v>3927</v>
      </c>
      <c r="B2986" t="s">
        <v>3928</v>
      </c>
      <c r="C2986" t="s">
        <v>1974</v>
      </c>
      <c r="D2986" t="s">
        <v>2166</v>
      </c>
      <c r="E2986" t="s">
        <v>2826</v>
      </c>
    </row>
    <row r="2987" spans="1:5" hidden="1">
      <c r="A2987" t="s">
        <v>3927</v>
      </c>
      <c r="B2987" t="s">
        <v>3928</v>
      </c>
      <c r="C2987" t="s">
        <v>1975</v>
      </c>
      <c r="D2987" t="s">
        <v>3824</v>
      </c>
      <c r="E2987" t="s">
        <v>2827</v>
      </c>
    </row>
    <row r="2988" spans="1:5" hidden="1">
      <c r="A2988" t="s">
        <v>3927</v>
      </c>
      <c r="B2988" t="s">
        <v>3928</v>
      </c>
      <c r="C2988" t="s">
        <v>1975</v>
      </c>
      <c r="D2988" t="s">
        <v>3824</v>
      </c>
      <c r="E2988" t="s">
        <v>2862</v>
      </c>
    </row>
    <row r="2989" spans="1:5" hidden="1">
      <c r="A2989" t="s">
        <v>3927</v>
      </c>
      <c r="B2989" t="s">
        <v>3928</v>
      </c>
      <c r="C2989" t="s">
        <v>1975</v>
      </c>
      <c r="D2989" t="s">
        <v>3824</v>
      </c>
      <c r="E2989" t="s">
        <v>2882</v>
      </c>
    </row>
    <row r="2990" spans="1:5" hidden="1">
      <c r="A2990" t="s">
        <v>3927</v>
      </c>
      <c r="B2990" t="s">
        <v>3928</v>
      </c>
      <c r="C2990" t="s">
        <v>1975</v>
      </c>
      <c r="D2990" t="s">
        <v>3824</v>
      </c>
      <c r="E2990" t="s">
        <v>2895</v>
      </c>
    </row>
    <row r="2991" spans="1:5" hidden="1">
      <c r="A2991" t="s">
        <v>3927</v>
      </c>
      <c r="B2991" t="s">
        <v>3928</v>
      </c>
      <c r="C2991" t="s">
        <v>1975</v>
      </c>
      <c r="D2991" t="s">
        <v>3824</v>
      </c>
      <c r="E2991" t="s">
        <v>2905</v>
      </c>
    </row>
    <row r="2992" spans="1:5" hidden="1">
      <c r="A2992" t="s">
        <v>3927</v>
      </c>
      <c r="B2992" t="s">
        <v>3928</v>
      </c>
      <c r="C2992" t="s">
        <v>1975</v>
      </c>
      <c r="D2992" t="s">
        <v>3824</v>
      </c>
      <c r="E2992" t="s">
        <v>1980</v>
      </c>
    </row>
    <row r="2993" spans="1:5" hidden="1">
      <c r="A2993" t="s">
        <v>3927</v>
      </c>
      <c r="B2993" t="s">
        <v>3928</v>
      </c>
      <c r="C2993" t="s">
        <v>1975</v>
      </c>
      <c r="D2993" t="s">
        <v>3841</v>
      </c>
      <c r="E2993" t="s">
        <v>3842</v>
      </c>
    </row>
    <row r="2994" spans="1:5" hidden="1">
      <c r="A2994" t="s">
        <v>3927</v>
      </c>
      <c r="B2994" t="s">
        <v>3928</v>
      </c>
      <c r="C2994" t="s">
        <v>1975</v>
      </c>
      <c r="D2994" t="s">
        <v>3841</v>
      </c>
      <c r="E2994" t="s">
        <v>2885</v>
      </c>
    </row>
    <row r="2995" spans="1:5" hidden="1">
      <c r="A2995" t="s">
        <v>3927</v>
      </c>
      <c r="B2995" t="s">
        <v>3928</v>
      </c>
      <c r="C2995" t="s">
        <v>1975</v>
      </c>
      <c r="D2995" t="s">
        <v>3841</v>
      </c>
      <c r="E2995" t="s">
        <v>2896</v>
      </c>
    </row>
    <row r="2996" spans="1:5" hidden="1">
      <c r="A2996" t="s">
        <v>3927</v>
      </c>
      <c r="B2996" t="s">
        <v>3928</v>
      </c>
      <c r="C2996" t="s">
        <v>1975</v>
      </c>
      <c r="D2996" t="s">
        <v>3843</v>
      </c>
      <c r="E2996" t="s">
        <v>2831</v>
      </c>
    </row>
    <row r="2997" spans="1:5" hidden="1">
      <c r="A2997" t="s">
        <v>3927</v>
      </c>
      <c r="B2997" t="s">
        <v>3928</v>
      </c>
      <c r="C2997" t="s">
        <v>1975</v>
      </c>
      <c r="D2997" t="s">
        <v>3843</v>
      </c>
      <c r="E2997" t="s">
        <v>2864</v>
      </c>
    </row>
    <row r="2998" spans="1:5" hidden="1">
      <c r="A2998" t="s">
        <v>3927</v>
      </c>
      <c r="B2998" t="s">
        <v>3928</v>
      </c>
      <c r="C2998" t="s">
        <v>1975</v>
      </c>
      <c r="D2998" t="s">
        <v>3843</v>
      </c>
      <c r="E2998" t="s">
        <v>1643</v>
      </c>
    </row>
    <row r="2999" spans="1:5" hidden="1">
      <c r="A2999" t="s">
        <v>3927</v>
      </c>
      <c r="B2999" t="s">
        <v>3928</v>
      </c>
      <c r="C2999" t="s">
        <v>1975</v>
      </c>
      <c r="D2999" t="s">
        <v>3843</v>
      </c>
      <c r="E2999" t="s">
        <v>2884</v>
      </c>
    </row>
    <row r="3000" spans="1:5" hidden="1">
      <c r="A3000" t="s">
        <v>3927</v>
      </c>
      <c r="B3000" t="s">
        <v>3928</v>
      </c>
      <c r="C3000" t="s">
        <v>1975</v>
      </c>
      <c r="D3000" t="s">
        <v>3843</v>
      </c>
      <c r="E3000" t="s">
        <v>2166</v>
      </c>
    </row>
    <row r="3001" spans="1:5" hidden="1">
      <c r="A3001" t="s">
        <v>3927</v>
      </c>
      <c r="B3001" t="s">
        <v>3928</v>
      </c>
      <c r="C3001" t="s">
        <v>1975</v>
      </c>
      <c r="D3001" t="s">
        <v>3843</v>
      </c>
      <c r="E3001" t="s">
        <v>3844</v>
      </c>
    </row>
    <row r="3002" spans="1:5" hidden="1">
      <c r="A3002" t="s">
        <v>3927</v>
      </c>
      <c r="B3002" t="s">
        <v>3928</v>
      </c>
      <c r="C3002" t="s">
        <v>1975</v>
      </c>
      <c r="D3002" t="s">
        <v>3845</v>
      </c>
      <c r="E3002" t="s">
        <v>3846</v>
      </c>
    </row>
    <row r="3003" spans="1:5" hidden="1">
      <c r="A3003" t="s">
        <v>3927</v>
      </c>
      <c r="B3003" t="s">
        <v>3928</v>
      </c>
      <c r="C3003" t="s">
        <v>1976</v>
      </c>
      <c r="D3003" t="s">
        <v>3867</v>
      </c>
      <c r="E3003" t="s">
        <v>2833</v>
      </c>
    </row>
    <row r="3004" spans="1:5" hidden="1">
      <c r="A3004" t="s">
        <v>3927</v>
      </c>
      <c r="B3004" t="s">
        <v>3928</v>
      </c>
      <c r="C3004" t="s">
        <v>1976</v>
      </c>
      <c r="D3004" t="s">
        <v>3867</v>
      </c>
      <c r="E3004" t="s">
        <v>2866</v>
      </c>
    </row>
    <row r="3005" spans="1:5" hidden="1">
      <c r="A3005" t="s">
        <v>3927</v>
      </c>
      <c r="B3005" t="s">
        <v>3928</v>
      </c>
      <c r="C3005" t="s">
        <v>1976</v>
      </c>
      <c r="D3005" t="s">
        <v>3867</v>
      </c>
      <c r="E3005" t="s">
        <v>1643</v>
      </c>
    </row>
    <row r="3006" spans="1:5" hidden="1">
      <c r="A3006" t="s">
        <v>3927</v>
      </c>
      <c r="B3006" t="s">
        <v>3928</v>
      </c>
      <c r="C3006" t="s">
        <v>1976</v>
      </c>
      <c r="D3006" t="s">
        <v>3867</v>
      </c>
      <c r="E3006" t="s">
        <v>2897</v>
      </c>
    </row>
    <row r="3007" spans="1:5" hidden="1">
      <c r="A3007" t="s">
        <v>3927</v>
      </c>
      <c r="B3007" t="s">
        <v>3928</v>
      </c>
      <c r="C3007" t="s">
        <v>1976</v>
      </c>
      <c r="D3007" t="s">
        <v>3867</v>
      </c>
      <c r="E3007" t="s">
        <v>2907</v>
      </c>
    </row>
    <row r="3008" spans="1:5" hidden="1">
      <c r="A3008" t="s">
        <v>3927</v>
      </c>
      <c r="B3008" t="s">
        <v>3928</v>
      </c>
      <c r="C3008" t="s">
        <v>1976</v>
      </c>
      <c r="D3008" t="s">
        <v>3868</v>
      </c>
      <c r="E3008" t="s">
        <v>2834</v>
      </c>
    </row>
    <row r="3009" spans="1:5" hidden="1">
      <c r="A3009" t="s">
        <v>3927</v>
      </c>
      <c r="B3009" t="s">
        <v>3928</v>
      </c>
      <c r="C3009" t="s">
        <v>1976</v>
      </c>
      <c r="D3009" t="s">
        <v>3868</v>
      </c>
      <c r="E3009" t="s">
        <v>2867</v>
      </c>
    </row>
    <row r="3010" spans="1:5" hidden="1">
      <c r="A3010" t="s">
        <v>3927</v>
      </c>
      <c r="B3010" t="s">
        <v>3928</v>
      </c>
      <c r="C3010" t="s">
        <v>1976</v>
      </c>
      <c r="D3010" t="s">
        <v>3868</v>
      </c>
      <c r="E3010" t="s">
        <v>2833</v>
      </c>
    </row>
    <row r="3011" spans="1:5" hidden="1">
      <c r="A3011" t="s">
        <v>3927</v>
      </c>
      <c r="B3011" t="s">
        <v>3928</v>
      </c>
      <c r="C3011" t="s">
        <v>1976</v>
      </c>
      <c r="D3011" t="s">
        <v>3868</v>
      </c>
      <c r="E3011" t="s">
        <v>1643</v>
      </c>
    </row>
    <row r="3012" spans="1:5" hidden="1">
      <c r="A3012" t="s">
        <v>3927</v>
      </c>
      <c r="B3012" t="s">
        <v>3928</v>
      </c>
      <c r="C3012" t="s">
        <v>1976</v>
      </c>
      <c r="D3012" t="s">
        <v>3867</v>
      </c>
      <c r="E3012" t="s">
        <v>1643</v>
      </c>
    </row>
    <row r="3013" spans="1:5" hidden="1">
      <c r="A3013" t="s">
        <v>3927</v>
      </c>
      <c r="B3013" t="s">
        <v>3928</v>
      </c>
      <c r="C3013" t="s">
        <v>1976</v>
      </c>
      <c r="D3013" t="s">
        <v>3867</v>
      </c>
      <c r="E3013" t="s">
        <v>2886</v>
      </c>
    </row>
    <row r="3014" spans="1:5" hidden="1">
      <c r="A3014" t="s">
        <v>3927</v>
      </c>
      <c r="B3014" t="s">
        <v>3928</v>
      </c>
      <c r="C3014" t="s">
        <v>1976</v>
      </c>
      <c r="D3014" t="s">
        <v>3868</v>
      </c>
      <c r="E3014" t="s">
        <v>2834</v>
      </c>
    </row>
    <row r="3015" spans="1:5" hidden="1">
      <c r="A3015" t="s">
        <v>3927</v>
      </c>
      <c r="B3015" t="s">
        <v>3928</v>
      </c>
      <c r="C3015" t="s">
        <v>1976</v>
      </c>
      <c r="D3015" t="s">
        <v>3868</v>
      </c>
      <c r="E3015" t="s">
        <v>1643</v>
      </c>
    </row>
    <row r="3016" spans="1:5" hidden="1">
      <c r="A3016" t="s">
        <v>3927</v>
      </c>
      <c r="B3016" t="s">
        <v>3928</v>
      </c>
      <c r="C3016" t="s">
        <v>3827</v>
      </c>
      <c r="D3016" t="s">
        <v>3849</v>
      </c>
      <c r="E3016" t="s">
        <v>2836</v>
      </c>
    </row>
    <row r="3017" spans="1:5" hidden="1">
      <c r="A3017" t="s">
        <v>3927</v>
      </c>
      <c r="B3017" t="s">
        <v>3928</v>
      </c>
      <c r="C3017" t="s">
        <v>3827</v>
      </c>
      <c r="D3017" t="s">
        <v>3849</v>
      </c>
      <c r="E3017" t="s">
        <v>2869</v>
      </c>
    </row>
    <row r="3018" spans="1:5" hidden="1">
      <c r="A3018" t="s">
        <v>3927</v>
      </c>
      <c r="B3018" t="s">
        <v>3928</v>
      </c>
      <c r="C3018" t="s">
        <v>3827</v>
      </c>
      <c r="D3018" t="s">
        <v>3849</v>
      </c>
      <c r="E3018" t="s">
        <v>2887</v>
      </c>
    </row>
    <row r="3019" spans="1:5" hidden="1">
      <c r="A3019" t="s">
        <v>3927</v>
      </c>
      <c r="B3019" t="s">
        <v>3928</v>
      </c>
      <c r="C3019" t="s">
        <v>3827</v>
      </c>
      <c r="D3019" t="s">
        <v>3849</v>
      </c>
      <c r="E3019" t="s">
        <v>2898</v>
      </c>
    </row>
    <row r="3020" spans="1:5" hidden="1">
      <c r="A3020" t="s">
        <v>3927</v>
      </c>
      <c r="B3020" t="s">
        <v>3928</v>
      </c>
      <c r="C3020" t="s">
        <v>3827</v>
      </c>
      <c r="D3020" t="s">
        <v>3849</v>
      </c>
      <c r="E3020" t="s">
        <v>2908</v>
      </c>
    </row>
    <row r="3021" spans="1:5" hidden="1">
      <c r="A3021" t="s">
        <v>3927</v>
      </c>
      <c r="B3021" t="s">
        <v>3928</v>
      </c>
      <c r="C3021" t="s">
        <v>3827</v>
      </c>
      <c r="D3021" t="s">
        <v>3849</v>
      </c>
      <c r="E3021" t="s">
        <v>2915</v>
      </c>
    </row>
    <row r="3022" spans="1:5" hidden="1">
      <c r="A3022" t="s">
        <v>3927</v>
      </c>
      <c r="B3022" t="s">
        <v>3928</v>
      </c>
      <c r="C3022" t="s">
        <v>3827</v>
      </c>
      <c r="D3022" t="s">
        <v>3849</v>
      </c>
      <c r="E3022" t="s">
        <v>2920</v>
      </c>
    </row>
    <row r="3023" spans="1:5" hidden="1">
      <c r="A3023" t="s">
        <v>3927</v>
      </c>
      <c r="B3023" t="s">
        <v>3928</v>
      </c>
      <c r="C3023" t="s">
        <v>3827</v>
      </c>
      <c r="D3023" t="s">
        <v>3849</v>
      </c>
      <c r="E3023" t="s">
        <v>2924</v>
      </c>
    </row>
    <row r="3024" spans="1:5" hidden="1">
      <c r="A3024" t="s">
        <v>3927</v>
      </c>
      <c r="B3024" t="s">
        <v>3928</v>
      </c>
      <c r="C3024" t="s">
        <v>3827</v>
      </c>
      <c r="D3024" t="s">
        <v>3849</v>
      </c>
      <c r="E3024" t="s">
        <v>2926</v>
      </c>
    </row>
    <row r="3025" spans="1:5" hidden="1">
      <c r="A3025" t="s">
        <v>3927</v>
      </c>
      <c r="B3025" t="s">
        <v>3928</v>
      </c>
      <c r="C3025" t="s">
        <v>3827</v>
      </c>
      <c r="D3025" t="s">
        <v>3849</v>
      </c>
      <c r="E3025" t="s">
        <v>2931</v>
      </c>
    </row>
    <row r="3026" spans="1:5" hidden="1">
      <c r="A3026" t="s">
        <v>3927</v>
      </c>
      <c r="B3026" t="s">
        <v>3928</v>
      </c>
      <c r="C3026" t="s">
        <v>3827</v>
      </c>
      <c r="D3026" t="s">
        <v>3849</v>
      </c>
      <c r="E3026" t="s">
        <v>2940</v>
      </c>
    </row>
    <row r="3027" spans="1:5" hidden="1">
      <c r="A3027" t="s">
        <v>3927</v>
      </c>
      <c r="B3027" t="s">
        <v>3928</v>
      </c>
      <c r="C3027" t="s">
        <v>3827</v>
      </c>
      <c r="D3027" t="s">
        <v>3849</v>
      </c>
      <c r="E3027" t="s">
        <v>2944</v>
      </c>
    </row>
    <row r="3028" spans="1:5" hidden="1">
      <c r="A3028" t="s">
        <v>3927</v>
      </c>
      <c r="B3028" t="s">
        <v>3928</v>
      </c>
      <c r="C3028" t="s">
        <v>3827</v>
      </c>
      <c r="D3028" t="s">
        <v>3849</v>
      </c>
      <c r="E3028" t="s">
        <v>2936</v>
      </c>
    </row>
    <row r="3029" spans="1:5" hidden="1">
      <c r="A3029" t="s">
        <v>3927</v>
      </c>
      <c r="B3029" t="s">
        <v>3928</v>
      </c>
      <c r="C3029" t="s">
        <v>3827</v>
      </c>
      <c r="D3029" t="s">
        <v>3849</v>
      </c>
      <c r="E3029" t="s">
        <v>2941</v>
      </c>
    </row>
    <row r="3030" spans="1:5" hidden="1">
      <c r="A3030" t="s">
        <v>3927</v>
      </c>
      <c r="B3030" t="s">
        <v>3928</v>
      </c>
      <c r="C3030" t="s">
        <v>3827</v>
      </c>
      <c r="D3030" t="s">
        <v>3849</v>
      </c>
      <c r="E3030" t="s">
        <v>2945</v>
      </c>
    </row>
    <row r="3031" spans="1:5" hidden="1">
      <c r="A3031" t="s">
        <v>3927</v>
      </c>
      <c r="B3031" t="s">
        <v>3928</v>
      </c>
      <c r="C3031" t="s">
        <v>3827</v>
      </c>
      <c r="D3031" t="s">
        <v>3849</v>
      </c>
      <c r="E3031" t="s">
        <v>2948</v>
      </c>
    </row>
    <row r="3032" spans="1:5" hidden="1">
      <c r="A3032" t="s">
        <v>3927</v>
      </c>
      <c r="B3032" t="s">
        <v>3928</v>
      </c>
      <c r="C3032" t="s">
        <v>3827</v>
      </c>
      <c r="D3032" t="s">
        <v>3849</v>
      </c>
      <c r="E3032" t="s">
        <v>2950</v>
      </c>
    </row>
    <row r="3033" spans="1:5" hidden="1">
      <c r="A3033" t="s">
        <v>3927</v>
      </c>
      <c r="B3033" t="s">
        <v>3928</v>
      </c>
      <c r="C3033" t="s">
        <v>3827</v>
      </c>
      <c r="D3033" t="s">
        <v>3828</v>
      </c>
      <c r="E3033" t="s">
        <v>2836</v>
      </c>
    </row>
    <row r="3034" spans="1:5" hidden="1">
      <c r="A3034" t="s">
        <v>3927</v>
      </c>
      <c r="B3034" t="s">
        <v>3928</v>
      </c>
      <c r="C3034" t="s">
        <v>3827</v>
      </c>
      <c r="D3034" t="s">
        <v>3828</v>
      </c>
      <c r="E3034" t="s">
        <v>2869</v>
      </c>
    </row>
    <row r="3035" spans="1:5" hidden="1">
      <c r="A3035" t="s">
        <v>3927</v>
      </c>
      <c r="B3035" t="s">
        <v>3928</v>
      </c>
      <c r="C3035" t="s">
        <v>3827</v>
      </c>
      <c r="D3035" t="s">
        <v>3828</v>
      </c>
      <c r="E3035" t="s">
        <v>2887</v>
      </c>
    </row>
    <row r="3036" spans="1:5" hidden="1">
      <c r="A3036" t="s">
        <v>3927</v>
      </c>
      <c r="B3036" t="s">
        <v>3928</v>
      </c>
      <c r="C3036" t="s">
        <v>3827</v>
      </c>
      <c r="D3036" t="s">
        <v>3828</v>
      </c>
      <c r="E3036" t="s">
        <v>2898</v>
      </c>
    </row>
    <row r="3037" spans="1:5" hidden="1">
      <c r="A3037" t="s">
        <v>3927</v>
      </c>
      <c r="B3037" t="s">
        <v>3928</v>
      </c>
      <c r="C3037" t="s">
        <v>3827</v>
      </c>
      <c r="D3037" t="s">
        <v>3828</v>
      </c>
      <c r="E3037" t="s">
        <v>2908</v>
      </c>
    </row>
    <row r="3038" spans="1:5" hidden="1">
      <c r="A3038" t="s">
        <v>3927</v>
      </c>
      <c r="B3038" t="s">
        <v>3928</v>
      </c>
      <c r="C3038" t="s">
        <v>3827</v>
      </c>
      <c r="D3038" t="s">
        <v>3828</v>
      </c>
      <c r="E3038" t="s">
        <v>2915</v>
      </c>
    </row>
    <row r="3039" spans="1:5" hidden="1">
      <c r="A3039" t="s">
        <v>3927</v>
      </c>
      <c r="B3039" t="s">
        <v>3928</v>
      </c>
      <c r="C3039" t="s">
        <v>3827</v>
      </c>
      <c r="D3039" t="s">
        <v>3828</v>
      </c>
      <c r="E3039" t="s">
        <v>2920</v>
      </c>
    </row>
    <row r="3040" spans="1:5" hidden="1">
      <c r="A3040" t="s">
        <v>3927</v>
      </c>
      <c r="B3040" t="s">
        <v>3928</v>
      </c>
      <c r="C3040" t="s">
        <v>3827</v>
      </c>
      <c r="D3040" t="s">
        <v>3828</v>
      </c>
      <c r="E3040" t="s">
        <v>1643</v>
      </c>
    </row>
    <row r="3041" spans="1:5" hidden="1">
      <c r="A3041" t="s">
        <v>3927</v>
      </c>
      <c r="B3041" t="s">
        <v>3928</v>
      </c>
      <c r="C3041" t="s">
        <v>3827</v>
      </c>
      <c r="D3041" t="s">
        <v>3828</v>
      </c>
      <c r="E3041" t="s">
        <v>2926</v>
      </c>
    </row>
    <row r="3042" spans="1:5" hidden="1">
      <c r="A3042" t="s">
        <v>3927</v>
      </c>
      <c r="B3042" t="s">
        <v>3928</v>
      </c>
      <c r="C3042" t="s">
        <v>3827</v>
      </c>
      <c r="D3042" t="s">
        <v>3828</v>
      </c>
      <c r="E3042" t="s">
        <v>2931</v>
      </c>
    </row>
    <row r="3043" spans="1:5" hidden="1">
      <c r="A3043" t="s">
        <v>3927</v>
      </c>
      <c r="B3043" t="s">
        <v>3928</v>
      </c>
      <c r="C3043" t="s">
        <v>3827</v>
      </c>
      <c r="D3043" t="s">
        <v>3828</v>
      </c>
      <c r="E3043" t="s">
        <v>2936</v>
      </c>
    </row>
    <row r="3044" spans="1:5" hidden="1">
      <c r="A3044" t="s">
        <v>3927</v>
      </c>
      <c r="B3044" t="s">
        <v>3928</v>
      </c>
      <c r="C3044" t="s">
        <v>3827</v>
      </c>
      <c r="D3044" t="s">
        <v>3828</v>
      </c>
      <c r="E3044" t="s">
        <v>2941</v>
      </c>
    </row>
    <row r="3045" spans="1:5" hidden="1">
      <c r="A3045" t="s">
        <v>3927</v>
      </c>
      <c r="B3045" t="s">
        <v>3928</v>
      </c>
      <c r="C3045" t="s">
        <v>3827</v>
      </c>
      <c r="D3045" t="s">
        <v>3828</v>
      </c>
      <c r="E3045" t="s">
        <v>2945</v>
      </c>
    </row>
    <row r="3046" spans="1:5" hidden="1">
      <c r="A3046" t="s">
        <v>3927</v>
      </c>
      <c r="B3046" t="s">
        <v>3928</v>
      </c>
      <c r="C3046" t="s">
        <v>3827</v>
      </c>
      <c r="D3046" t="s">
        <v>3828</v>
      </c>
      <c r="E3046" t="s">
        <v>2948</v>
      </c>
    </row>
    <row r="3047" spans="1:5" hidden="1">
      <c r="A3047" t="s">
        <v>3927</v>
      </c>
      <c r="B3047" t="s">
        <v>3928</v>
      </c>
      <c r="C3047" t="s">
        <v>3827</v>
      </c>
      <c r="D3047" t="s">
        <v>3828</v>
      </c>
      <c r="E3047" t="s">
        <v>2950</v>
      </c>
    </row>
    <row r="3048" spans="1:5" hidden="1">
      <c r="A3048" t="s">
        <v>3927</v>
      </c>
      <c r="B3048" t="s">
        <v>3928</v>
      </c>
      <c r="C3048" t="s">
        <v>3827</v>
      </c>
      <c r="D3048" t="s">
        <v>3865</v>
      </c>
      <c r="E3048" t="s">
        <v>2836</v>
      </c>
    </row>
    <row r="3049" spans="1:5" hidden="1">
      <c r="A3049" t="s">
        <v>3927</v>
      </c>
      <c r="B3049" t="s">
        <v>3928</v>
      </c>
      <c r="C3049" t="s">
        <v>3827</v>
      </c>
      <c r="D3049" t="s">
        <v>3865</v>
      </c>
      <c r="E3049" t="s">
        <v>2869</v>
      </c>
    </row>
    <row r="3050" spans="1:5" hidden="1">
      <c r="A3050" t="s">
        <v>3927</v>
      </c>
      <c r="B3050" t="s">
        <v>3928</v>
      </c>
      <c r="C3050" t="s">
        <v>3827</v>
      </c>
      <c r="D3050" t="s">
        <v>3865</v>
      </c>
      <c r="E3050" t="s">
        <v>2887</v>
      </c>
    </row>
    <row r="3051" spans="1:5" hidden="1">
      <c r="A3051" t="s">
        <v>3927</v>
      </c>
      <c r="B3051" t="s">
        <v>3928</v>
      </c>
      <c r="C3051" t="s">
        <v>3827</v>
      </c>
      <c r="D3051" t="s">
        <v>3865</v>
      </c>
      <c r="E3051" t="s">
        <v>2898</v>
      </c>
    </row>
    <row r="3052" spans="1:5" hidden="1">
      <c r="A3052" t="s">
        <v>3927</v>
      </c>
      <c r="B3052" t="s">
        <v>3928</v>
      </c>
      <c r="C3052" t="s">
        <v>3827</v>
      </c>
      <c r="D3052" t="s">
        <v>3865</v>
      </c>
      <c r="E3052" t="s">
        <v>2908</v>
      </c>
    </row>
    <row r="3053" spans="1:5" hidden="1">
      <c r="A3053" t="s">
        <v>3927</v>
      </c>
      <c r="B3053" t="s">
        <v>3928</v>
      </c>
      <c r="C3053" t="s">
        <v>3827</v>
      </c>
      <c r="D3053" t="s">
        <v>3865</v>
      </c>
      <c r="E3053" t="s">
        <v>2915</v>
      </c>
    </row>
    <row r="3054" spans="1:5" hidden="1">
      <c r="A3054" t="s">
        <v>3927</v>
      </c>
      <c r="B3054" t="s">
        <v>3928</v>
      </c>
      <c r="C3054" t="s">
        <v>3827</v>
      </c>
      <c r="D3054" t="s">
        <v>3865</v>
      </c>
      <c r="E3054" t="s">
        <v>2920</v>
      </c>
    </row>
    <row r="3055" spans="1:5" hidden="1">
      <c r="A3055" t="s">
        <v>3927</v>
      </c>
      <c r="B3055" t="s">
        <v>3928</v>
      </c>
      <c r="C3055" t="s">
        <v>3827</v>
      </c>
      <c r="D3055" t="s">
        <v>3865</v>
      </c>
      <c r="E3055" t="s">
        <v>2926</v>
      </c>
    </row>
    <row r="3056" spans="1:5" hidden="1">
      <c r="A3056" t="s">
        <v>3927</v>
      </c>
      <c r="B3056" t="s">
        <v>3928</v>
      </c>
      <c r="C3056" t="s">
        <v>3827</v>
      </c>
      <c r="D3056" t="s">
        <v>3865</v>
      </c>
      <c r="E3056" t="s">
        <v>2931</v>
      </c>
    </row>
    <row r="3057" spans="1:5" hidden="1">
      <c r="A3057" t="s">
        <v>3927</v>
      </c>
      <c r="B3057" t="s">
        <v>3928</v>
      </c>
      <c r="C3057" t="s">
        <v>3827</v>
      </c>
      <c r="D3057" t="s">
        <v>3865</v>
      </c>
      <c r="E3057" t="s">
        <v>2936</v>
      </c>
    </row>
    <row r="3058" spans="1:5" hidden="1">
      <c r="A3058" t="s">
        <v>3927</v>
      </c>
      <c r="B3058" t="s">
        <v>3928</v>
      </c>
      <c r="C3058" t="s">
        <v>3827</v>
      </c>
      <c r="D3058" t="s">
        <v>3865</v>
      </c>
      <c r="E3058" t="s">
        <v>2941</v>
      </c>
    </row>
    <row r="3059" spans="1:5" hidden="1">
      <c r="A3059" t="s">
        <v>3927</v>
      </c>
      <c r="B3059" t="s">
        <v>3928</v>
      </c>
      <c r="C3059" t="s">
        <v>3827</v>
      </c>
      <c r="D3059" t="s">
        <v>3865</v>
      </c>
      <c r="E3059" t="s">
        <v>2945</v>
      </c>
    </row>
    <row r="3060" spans="1:5" hidden="1">
      <c r="A3060" t="s">
        <v>3927</v>
      </c>
      <c r="B3060" t="s">
        <v>3928</v>
      </c>
      <c r="C3060" t="s">
        <v>3827</v>
      </c>
      <c r="D3060" t="s">
        <v>3865</v>
      </c>
      <c r="E3060" t="s">
        <v>2948</v>
      </c>
    </row>
    <row r="3061" spans="1:5" hidden="1">
      <c r="A3061" t="s">
        <v>3927</v>
      </c>
      <c r="B3061" t="s">
        <v>3928</v>
      </c>
      <c r="C3061" t="s">
        <v>3827</v>
      </c>
      <c r="D3061" t="s">
        <v>3865</v>
      </c>
      <c r="E3061" t="s">
        <v>2950</v>
      </c>
    </row>
    <row r="3062" spans="1:5" hidden="1">
      <c r="A3062" t="s">
        <v>3927</v>
      </c>
      <c r="B3062" t="s">
        <v>3928</v>
      </c>
      <c r="C3062" t="s">
        <v>3837</v>
      </c>
      <c r="D3062" t="s">
        <v>3924</v>
      </c>
      <c r="E3062" t="s">
        <v>2841</v>
      </c>
    </row>
    <row r="3063" spans="1:5" hidden="1">
      <c r="A3063" t="s">
        <v>3927</v>
      </c>
      <c r="B3063" t="s">
        <v>3928</v>
      </c>
      <c r="C3063" t="s">
        <v>3837</v>
      </c>
      <c r="D3063" t="s">
        <v>3924</v>
      </c>
      <c r="E3063" t="s">
        <v>2872</v>
      </c>
    </row>
    <row r="3064" spans="1:5" hidden="1">
      <c r="A3064" t="s">
        <v>3148</v>
      </c>
      <c r="B3064" t="s">
        <v>3930</v>
      </c>
      <c r="C3064" t="s">
        <v>1974</v>
      </c>
      <c r="D3064" t="s">
        <v>2148</v>
      </c>
      <c r="E3064" t="s">
        <v>3929</v>
      </c>
    </row>
    <row r="3065" spans="1:5" hidden="1">
      <c r="A3065" t="s">
        <v>3148</v>
      </c>
      <c r="B3065" t="s">
        <v>3930</v>
      </c>
      <c r="C3065" t="s">
        <v>1974</v>
      </c>
      <c r="D3065" t="s">
        <v>2148</v>
      </c>
      <c r="E3065" t="s">
        <v>2154</v>
      </c>
    </row>
    <row r="3066" spans="1:5" hidden="1">
      <c r="A3066" t="s">
        <v>3148</v>
      </c>
      <c r="B3066" t="s">
        <v>3930</v>
      </c>
      <c r="C3066" t="s">
        <v>1974</v>
      </c>
      <c r="D3066" t="s">
        <v>2148</v>
      </c>
      <c r="E3066" t="s">
        <v>2881</v>
      </c>
    </row>
    <row r="3067" spans="1:5" hidden="1">
      <c r="A3067" t="s">
        <v>3148</v>
      </c>
      <c r="B3067" t="s">
        <v>3930</v>
      </c>
      <c r="C3067" t="s">
        <v>1974</v>
      </c>
      <c r="D3067" t="s">
        <v>2148</v>
      </c>
      <c r="E3067" t="s">
        <v>2833</v>
      </c>
    </row>
    <row r="3068" spans="1:5" hidden="1">
      <c r="A3068" t="s">
        <v>3148</v>
      </c>
      <c r="B3068" t="s">
        <v>3930</v>
      </c>
      <c r="C3068" t="s">
        <v>1975</v>
      </c>
      <c r="D3068" t="s">
        <v>3843</v>
      </c>
      <c r="E3068" t="s">
        <v>2831</v>
      </c>
    </row>
    <row r="3069" spans="1:5" hidden="1">
      <c r="A3069" t="s">
        <v>3148</v>
      </c>
      <c r="B3069" t="s">
        <v>3930</v>
      </c>
      <c r="C3069" t="s">
        <v>1975</v>
      </c>
      <c r="D3069" t="s">
        <v>3843</v>
      </c>
      <c r="E3069" t="s">
        <v>2864</v>
      </c>
    </row>
    <row r="3070" spans="1:5" hidden="1">
      <c r="A3070" t="s">
        <v>3148</v>
      </c>
      <c r="B3070" t="s">
        <v>3930</v>
      </c>
      <c r="C3070" t="s">
        <v>1975</v>
      </c>
      <c r="D3070" t="s">
        <v>3843</v>
      </c>
      <c r="E3070" t="s">
        <v>1643</v>
      </c>
    </row>
    <row r="3071" spans="1:5" hidden="1">
      <c r="A3071" t="s">
        <v>3148</v>
      </c>
      <c r="B3071" t="s">
        <v>3930</v>
      </c>
      <c r="C3071" t="s">
        <v>1975</v>
      </c>
      <c r="D3071" t="s">
        <v>3843</v>
      </c>
      <c r="E3071" t="s">
        <v>2884</v>
      </c>
    </row>
    <row r="3072" spans="1:5" hidden="1">
      <c r="A3072" t="s">
        <v>3148</v>
      </c>
      <c r="B3072" t="s">
        <v>3930</v>
      </c>
      <c r="C3072" t="s">
        <v>1975</v>
      </c>
      <c r="D3072" t="s">
        <v>3843</v>
      </c>
      <c r="E3072" t="s">
        <v>2166</v>
      </c>
    </row>
    <row r="3073" spans="1:5" hidden="1">
      <c r="A3073" t="s">
        <v>3148</v>
      </c>
      <c r="B3073" t="s">
        <v>3930</v>
      </c>
      <c r="C3073" t="s">
        <v>1975</v>
      </c>
      <c r="D3073" t="s">
        <v>3843</v>
      </c>
      <c r="E3073" t="s">
        <v>3844</v>
      </c>
    </row>
    <row r="3074" spans="1:5" hidden="1">
      <c r="A3074" t="s">
        <v>3148</v>
      </c>
      <c r="B3074" t="s">
        <v>3930</v>
      </c>
      <c r="C3074" t="s">
        <v>1975</v>
      </c>
      <c r="D3074" t="s">
        <v>3845</v>
      </c>
      <c r="E3074" t="s">
        <v>3846</v>
      </c>
    </row>
    <row r="3075" spans="1:5" hidden="1">
      <c r="A3075" t="s">
        <v>3931</v>
      </c>
      <c r="B3075" t="s">
        <v>3932</v>
      </c>
      <c r="C3075" t="s">
        <v>1973</v>
      </c>
      <c r="D3075" t="s">
        <v>2066</v>
      </c>
      <c r="E3075" t="s">
        <v>2807</v>
      </c>
    </row>
    <row r="3076" spans="1:5" hidden="1">
      <c r="A3076" t="s">
        <v>3931</v>
      </c>
      <c r="B3076" t="s">
        <v>3932</v>
      </c>
      <c r="C3076" t="s">
        <v>1973</v>
      </c>
      <c r="D3076" t="s">
        <v>2066</v>
      </c>
      <c r="E3076" t="s">
        <v>1643</v>
      </c>
    </row>
    <row r="3077" spans="1:5" hidden="1">
      <c r="A3077" t="s">
        <v>3931</v>
      </c>
      <c r="B3077" t="s">
        <v>3932</v>
      </c>
      <c r="C3077" t="s">
        <v>1973</v>
      </c>
      <c r="D3077" t="s">
        <v>3809</v>
      </c>
      <c r="E3077" t="s">
        <v>1643</v>
      </c>
    </row>
    <row r="3078" spans="1:5" hidden="1">
      <c r="A3078" t="s">
        <v>3931</v>
      </c>
      <c r="B3078" t="s">
        <v>3932</v>
      </c>
      <c r="C3078" t="s">
        <v>1973</v>
      </c>
      <c r="D3078" t="s">
        <v>3810</v>
      </c>
      <c r="E3078" t="s">
        <v>1643</v>
      </c>
    </row>
    <row r="3079" spans="1:5" hidden="1">
      <c r="A3079" t="s">
        <v>3931</v>
      </c>
      <c r="B3079" t="s">
        <v>3932</v>
      </c>
      <c r="C3079" t="s">
        <v>1976</v>
      </c>
      <c r="D3079" t="s">
        <v>3867</v>
      </c>
      <c r="E3079" t="s">
        <v>2833</v>
      </c>
    </row>
    <row r="3080" spans="1:5" hidden="1">
      <c r="A3080" t="s">
        <v>3931</v>
      </c>
      <c r="B3080" t="s">
        <v>3932</v>
      </c>
      <c r="C3080" t="s">
        <v>1976</v>
      </c>
      <c r="D3080" t="s">
        <v>3867</v>
      </c>
      <c r="E3080" t="s">
        <v>2866</v>
      </c>
    </row>
    <row r="3081" spans="1:5" hidden="1">
      <c r="A3081" t="s">
        <v>3931</v>
      </c>
      <c r="B3081" t="s">
        <v>3932</v>
      </c>
      <c r="C3081" t="s">
        <v>1976</v>
      </c>
      <c r="D3081" t="s">
        <v>3867</v>
      </c>
      <c r="E3081" t="s">
        <v>1643</v>
      </c>
    </row>
    <row r="3082" spans="1:5" hidden="1">
      <c r="A3082" t="s">
        <v>3931</v>
      </c>
      <c r="B3082" t="s">
        <v>3932</v>
      </c>
      <c r="C3082" t="s">
        <v>1976</v>
      </c>
      <c r="D3082" t="s">
        <v>3867</v>
      </c>
      <c r="E3082" t="s">
        <v>2897</v>
      </c>
    </row>
    <row r="3083" spans="1:5" hidden="1">
      <c r="A3083" t="s">
        <v>3931</v>
      </c>
      <c r="B3083" t="s">
        <v>3932</v>
      </c>
      <c r="C3083" t="s">
        <v>1976</v>
      </c>
      <c r="D3083" t="s">
        <v>3867</v>
      </c>
      <c r="E3083" t="s">
        <v>2907</v>
      </c>
    </row>
    <row r="3084" spans="1:5" hidden="1">
      <c r="A3084" t="s">
        <v>3931</v>
      </c>
      <c r="B3084" t="s">
        <v>3932</v>
      </c>
      <c r="C3084" t="s">
        <v>1976</v>
      </c>
      <c r="D3084" t="s">
        <v>3867</v>
      </c>
      <c r="E3084" t="s">
        <v>1643</v>
      </c>
    </row>
    <row r="3085" spans="1:5" hidden="1">
      <c r="A3085" t="s">
        <v>3931</v>
      </c>
      <c r="B3085" t="s">
        <v>3932</v>
      </c>
      <c r="C3085" t="s">
        <v>1976</v>
      </c>
      <c r="D3085" t="s">
        <v>3867</v>
      </c>
      <c r="E3085" t="s">
        <v>2886</v>
      </c>
    </row>
    <row r="3086" spans="1:5" hidden="1">
      <c r="A3086" t="s">
        <v>3931</v>
      </c>
      <c r="B3086" t="s">
        <v>3932</v>
      </c>
      <c r="C3086" t="s">
        <v>3827</v>
      </c>
      <c r="D3086" t="s">
        <v>3828</v>
      </c>
      <c r="E3086" t="s">
        <v>2836</v>
      </c>
    </row>
    <row r="3087" spans="1:5" hidden="1">
      <c r="A3087" t="s">
        <v>3931</v>
      </c>
      <c r="B3087" t="s">
        <v>3932</v>
      </c>
      <c r="C3087" t="s">
        <v>3827</v>
      </c>
      <c r="D3087" t="s">
        <v>3828</v>
      </c>
      <c r="E3087" t="s">
        <v>2869</v>
      </c>
    </row>
    <row r="3088" spans="1:5" hidden="1">
      <c r="A3088" t="s">
        <v>3931</v>
      </c>
      <c r="B3088" t="s">
        <v>3932</v>
      </c>
      <c r="C3088" t="s">
        <v>3827</v>
      </c>
      <c r="D3088" t="s">
        <v>3828</v>
      </c>
      <c r="E3088" t="s">
        <v>2887</v>
      </c>
    </row>
    <row r="3089" spans="1:5" hidden="1">
      <c r="A3089" t="s">
        <v>3931</v>
      </c>
      <c r="B3089" t="s">
        <v>3932</v>
      </c>
      <c r="C3089" t="s">
        <v>3827</v>
      </c>
      <c r="D3089" t="s">
        <v>3828</v>
      </c>
      <c r="E3089" t="s">
        <v>2898</v>
      </c>
    </row>
    <row r="3090" spans="1:5" hidden="1">
      <c r="A3090" t="s">
        <v>3931</v>
      </c>
      <c r="B3090" t="s">
        <v>3932</v>
      </c>
      <c r="C3090" t="s">
        <v>3827</v>
      </c>
      <c r="D3090" t="s">
        <v>3828</v>
      </c>
      <c r="E3090" t="s">
        <v>2908</v>
      </c>
    </row>
    <row r="3091" spans="1:5" hidden="1">
      <c r="A3091" t="s">
        <v>3931</v>
      </c>
      <c r="B3091" t="s">
        <v>3932</v>
      </c>
      <c r="C3091" t="s">
        <v>3827</v>
      </c>
      <c r="D3091" t="s">
        <v>3828</v>
      </c>
      <c r="E3091" t="s">
        <v>2915</v>
      </c>
    </row>
    <row r="3092" spans="1:5" hidden="1">
      <c r="A3092" t="s">
        <v>3931</v>
      </c>
      <c r="B3092" t="s">
        <v>3932</v>
      </c>
      <c r="C3092" t="s">
        <v>3827</v>
      </c>
      <c r="D3092" t="s">
        <v>3828</v>
      </c>
      <c r="E3092" t="s">
        <v>2920</v>
      </c>
    </row>
    <row r="3093" spans="1:5" hidden="1">
      <c r="A3093" t="s">
        <v>3931</v>
      </c>
      <c r="B3093" t="s">
        <v>3932</v>
      </c>
      <c r="C3093" t="s">
        <v>3827</v>
      </c>
      <c r="D3093" t="s">
        <v>3828</v>
      </c>
      <c r="E3093" t="s">
        <v>1643</v>
      </c>
    </row>
    <row r="3094" spans="1:5" hidden="1">
      <c r="A3094" t="s">
        <v>3931</v>
      </c>
      <c r="B3094" t="s">
        <v>3932</v>
      </c>
      <c r="C3094" t="s">
        <v>3827</v>
      </c>
      <c r="D3094" t="s">
        <v>3828</v>
      </c>
      <c r="E3094" t="s">
        <v>2926</v>
      </c>
    </row>
    <row r="3095" spans="1:5" hidden="1">
      <c r="A3095" t="s">
        <v>3931</v>
      </c>
      <c r="B3095" t="s">
        <v>3932</v>
      </c>
      <c r="C3095" t="s">
        <v>3827</v>
      </c>
      <c r="D3095" t="s">
        <v>3828</v>
      </c>
      <c r="E3095" t="s">
        <v>2931</v>
      </c>
    </row>
    <row r="3096" spans="1:5" hidden="1">
      <c r="A3096" t="s">
        <v>3931</v>
      </c>
      <c r="B3096" t="s">
        <v>3932</v>
      </c>
      <c r="C3096" t="s">
        <v>3827</v>
      </c>
      <c r="D3096" t="s">
        <v>3828</v>
      </c>
      <c r="E3096" t="s">
        <v>2936</v>
      </c>
    </row>
    <row r="3097" spans="1:5" hidden="1">
      <c r="A3097" t="s">
        <v>3931</v>
      </c>
      <c r="B3097" t="s">
        <v>3932</v>
      </c>
      <c r="C3097" t="s">
        <v>3827</v>
      </c>
      <c r="D3097" t="s">
        <v>3828</v>
      </c>
      <c r="E3097" t="s">
        <v>2941</v>
      </c>
    </row>
    <row r="3098" spans="1:5" hidden="1">
      <c r="A3098" t="s">
        <v>3931</v>
      </c>
      <c r="B3098" t="s">
        <v>3932</v>
      </c>
      <c r="C3098" t="s">
        <v>3827</v>
      </c>
      <c r="D3098" t="s">
        <v>3828</v>
      </c>
      <c r="E3098" t="s">
        <v>2945</v>
      </c>
    </row>
    <row r="3099" spans="1:5" hidden="1">
      <c r="A3099" t="s">
        <v>3931</v>
      </c>
      <c r="B3099" t="s">
        <v>3932</v>
      </c>
      <c r="C3099" t="s">
        <v>3827</v>
      </c>
      <c r="D3099" t="s">
        <v>3828</v>
      </c>
      <c r="E3099" t="s">
        <v>2948</v>
      </c>
    </row>
    <row r="3100" spans="1:5" hidden="1">
      <c r="A3100" t="s">
        <v>3931</v>
      </c>
      <c r="B3100" t="s">
        <v>3932</v>
      </c>
      <c r="C3100" t="s">
        <v>3827</v>
      </c>
      <c r="D3100" t="s">
        <v>3828</v>
      </c>
      <c r="E3100" t="s">
        <v>2950</v>
      </c>
    </row>
    <row r="3101" spans="1:5" hidden="1">
      <c r="A3101" t="s">
        <v>3153</v>
      </c>
      <c r="B3101" t="s">
        <v>3933</v>
      </c>
      <c r="C3101" t="s">
        <v>1973</v>
      </c>
      <c r="D3101" t="s">
        <v>2066</v>
      </c>
      <c r="E3101" t="s">
        <v>2807</v>
      </c>
    </row>
    <row r="3102" spans="1:5" hidden="1">
      <c r="A3102" t="s">
        <v>3153</v>
      </c>
      <c r="B3102" t="s">
        <v>3933</v>
      </c>
      <c r="C3102" t="s">
        <v>1973</v>
      </c>
      <c r="D3102" t="s">
        <v>2066</v>
      </c>
      <c r="E3102" t="s">
        <v>1643</v>
      </c>
    </row>
    <row r="3103" spans="1:5" hidden="1">
      <c r="A3103" t="s">
        <v>3153</v>
      </c>
      <c r="B3103" t="s">
        <v>3933</v>
      </c>
      <c r="C3103" t="s">
        <v>1973</v>
      </c>
      <c r="D3103" t="s">
        <v>3809</v>
      </c>
      <c r="E3103" t="s">
        <v>1643</v>
      </c>
    </row>
    <row r="3104" spans="1:5" hidden="1">
      <c r="A3104" t="s">
        <v>3153</v>
      </c>
      <c r="B3104" t="s">
        <v>3933</v>
      </c>
      <c r="C3104" t="s">
        <v>1973</v>
      </c>
      <c r="D3104" t="s">
        <v>3810</v>
      </c>
      <c r="E3104" t="s">
        <v>1643</v>
      </c>
    </row>
    <row r="3105" spans="1:5" hidden="1">
      <c r="A3105" t="s">
        <v>3153</v>
      </c>
      <c r="B3105" t="s">
        <v>3933</v>
      </c>
      <c r="C3105" t="s">
        <v>1976</v>
      </c>
      <c r="D3105" t="s">
        <v>3868</v>
      </c>
      <c r="E3105" t="s">
        <v>2834</v>
      </c>
    </row>
    <row r="3106" spans="1:5" hidden="1">
      <c r="A3106" t="s">
        <v>3153</v>
      </c>
      <c r="B3106" t="s">
        <v>3933</v>
      </c>
      <c r="C3106" t="s">
        <v>1976</v>
      </c>
      <c r="D3106" t="s">
        <v>3868</v>
      </c>
      <c r="E3106" t="s">
        <v>2867</v>
      </c>
    </row>
    <row r="3107" spans="1:5" hidden="1">
      <c r="A3107" t="s">
        <v>3153</v>
      </c>
      <c r="B3107" t="s">
        <v>3933</v>
      </c>
      <c r="C3107" t="s">
        <v>1976</v>
      </c>
      <c r="D3107" t="s">
        <v>3868</v>
      </c>
      <c r="E3107" t="s">
        <v>2833</v>
      </c>
    </row>
    <row r="3108" spans="1:5" hidden="1">
      <c r="A3108" t="s">
        <v>3153</v>
      </c>
      <c r="B3108" t="s">
        <v>3933</v>
      </c>
      <c r="C3108" t="s">
        <v>1976</v>
      </c>
      <c r="D3108" t="s">
        <v>3868</v>
      </c>
      <c r="E3108" t="s">
        <v>1643</v>
      </c>
    </row>
    <row r="3109" spans="1:5" hidden="1">
      <c r="A3109" t="s">
        <v>3153</v>
      </c>
      <c r="B3109" t="s">
        <v>3933</v>
      </c>
      <c r="C3109" t="s">
        <v>3827</v>
      </c>
      <c r="D3109" t="s">
        <v>3828</v>
      </c>
      <c r="E3109" t="s">
        <v>2836</v>
      </c>
    </row>
    <row r="3110" spans="1:5" hidden="1">
      <c r="A3110" t="s">
        <v>3153</v>
      </c>
      <c r="B3110" t="s">
        <v>3933</v>
      </c>
      <c r="C3110" t="s">
        <v>3827</v>
      </c>
      <c r="D3110" t="s">
        <v>3828</v>
      </c>
      <c r="E3110" t="s">
        <v>2869</v>
      </c>
    </row>
    <row r="3111" spans="1:5" hidden="1">
      <c r="A3111" t="s">
        <v>3153</v>
      </c>
      <c r="B3111" t="s">
        <v>3933</v>
      </c>
      <c r="C3111" t="s">
        <v>3827</v>
      </c>
      <c r="D3111" t="s">
        <v>3828</v>
      </c>
      <c r="E3111" t="s">
        <v>2887</v>
      </c>
    </row>
    <row r="3112" spans="1:5" hidden="1">
      <c r="A3112" t="s">
        <v>3153</v>
      </c>
      <c r="B3112" t="s">
        <v>3933</v>
      </c>
      <c r="C3112" t="s">
        <v>3827</v>
      </c>
      <c r="D3112" t="s">
        <v>3828</v>
      </c>
      <c r="E3112" t="s">
        <v>2898</v>
      </c>
    </row>
    <row r="3113" spans="1:5" hidden="1">
      <c r="A3113" t="s">
        <v>3153</v>
      </c>
      <c r="B3113" t="s">
        <v>3933</v>
      </c>
      <c r="C3113" t="s">
        <v>3827</v>
      </c>
      <c r="D3113" t="s">
        <v>3828</v>
      </c>
      <c r="E3113" t="s">
        <v>2908</v>
      </c>
    </row>
    <row r="3114" spans="1:5" hidden="1">
      <c r="A3114" t="s">
        <v>3153</v>
      </c>
      <c r="B3114" t="s">
        <v>3933</v>
      </c>
      <c r="C3114" t="s">
        <v>3827</v>
      </c>
      <c r="D3114" t="s">
        <v>3828</v>
      </c>
      <c r="E3114" t="s">
        <v>2915</v>
      </c>
    </row>
    <row r="3115" spans="1:5" hidden="1">
      <c r="A3115" t="s">
        <v>3153</v>
      </c>
      <c r="B3115" t="s">
        <v>3933</v>
      </c>
      <c r="C3115" t="s">
        <v>3827</v>
      </c>
      <c r="D3115" t="s">
        <v>3828</v>
      </c>
      <c r="E3115" t="s">
        <v>2920</v>
      </c>
    </row>
    <row r="3116" spans="1:5" hidden="1">
      <c r="A3116" t="s">
        <v>3153</v>
      </c>
      <c r="B3116" t="s">
        <v>3933</v>
      </c>
      <c r="C3116" t="s">
        <v>3827</v>
      </c>
      <c r="D3116" t="s">
        <v>3828</v>
      </c>
      <c r="E3116" t="s">
        <v>1643</v>
      </c>
    </row>
    <row r="3117" spans="1:5" hidden="1">
      <c r="A3117" t="s">
        <v>3153</v>
      </c>
      <c r="B3117" t="s">
        <v>3933</v>
      </c>
      <c r="C3117" t="s">
        <v>3827</v>
      </c>
      <c r="D3117" t="s">
        <v>3828</v>
      </c>
      <c r="E3117" t="s">
        <v>2926</v>
      </c>
    </row>
    <row r="3118" spans="1:5" hidden="1">
      <c r="A3118" t="s">
        <v>3153</v>
      </c>
      <c r="B3118" t="s">
        <v>3933</v>
      </c>
      <c r="C3118" t="s">
        <v>3827</v>
      </c>
      <c r="D3118" t="s">
        <v>3828</v>
      </c>
      <c r="E3118" t="s">
        <v>2931</v>
      </c>
    </row>
    <row r="3119" spans="1:5" hidden="1">
      <c r="A3119" t="s">
        <v>3153</v>
      </c>
      <c r="B3119" t="s">
        <v>3933</v>
      </c>
      <c r="C3119" t="s">
        <v>3827</v>
      </c>
      <c r="D3119" t="s">
        <v>3828</v>
      </c>
      <c r="E3119" t="s">
        <v>2936</v>
      </c>
    </row>
    <row r="3120" spans="1:5" hidden="1">
      <c r="A3120" t="s">
        <v>3153</v>
      </c>
      <c r="B3120" t="s">
        <v>3933</v>
      </c>
      <c r="C3120" t="s">
        <v>3827</v>
      </c>
      <c r="D3120" t="s">
        <v>3828</v>
      </c>
      <c r="E3120" t="s">
        <v>2941</v>
      </c>
    </row>
    <row r="3121" spans="1:5" hidden="1">
      <c r="A3121" t="s">
        <v>3153</v>
      </c>
      <c r="B3121" t="s">
        <v>3933</v>
      </c>
      <c r="C3121" t="s">
        <v>3827</v>
      </c>
      <c r="D3121" t="s">
        <v>3828</v>
      </c>
      <c r="E3121" t="s">
        <v>2945</v>
      </c>
    </row>
    <row r="3122" spans="1:5" hidden="1">
      <c r="A3122" t="s">
        <v>3153</v>
      </c>
      <c r="B3122" t="s">
        <v>3933</v>
      </c>
      <c r="C3122" t="s">
        <v>3827</v>
      </c>
      <c r="D3122" t="s">
        <v>3828</v>
      </c>
      <c r="E3122" t="s">
        <v>2948</v>
      </c>
    </row>
    <row r="3123" spans="1:5" hidden="1">
      <c r="A3123" t="s">
        <v>3153</v>
      </c>
      <c r="B3123" t="s">
        <v>3933</v>
      </c>
      <c r="C3123" t="s">
        <v>3827</v>
      </c>
      <c r="D3123" t="s">
        <v>3828</v>
      </c>
      <c r="E3123" t="s">
        <v>2950</v>
      </c>
    </row>
    <row r="3124" spans="1:5" hidden="1">
      <c r="A3124" t="s">
        <v>3153</v>
      </c>
      <c r="B3124" t="s">
        <v>3933</v>
      </c>
      <c r="C3124" t="s">
        <v>3837</v>
      </c>
      <c r="D3124" t="s">
        <v>3924</v>
      </c>
      <c r="E3124" t="s">
        <v>2841</v>
      </c>
    </row>
    <row r="3125" spans="1:5" hidden="1">
      <c r="A3125" t="s">
        <v>3153</v>
      </c>
      <c r="B3125" t="s">
        <v>3933</v>
      </c>
      <c r="C3125" t="s">
        <v>3837</v>
      </c>
      <c r="D3125" t="s">
        <v>3924</v>
      </c>
      <c r="E3125" t="s">
        <v>2872</v>
      </c>
    </row>
    <row r="3126" spans="1:5" hidden="1">
      <c r="A3126" t="s">
        <v>3154</v>
      </c>
      <c r="B3126" t="s">
        <v>3934</v>
      </c>
      <c r="C3126" t="s">
        <v>1973</v>
      </c>
      <c r="D3126" t="s">
        <v>2066</v>
      </c>
      <c r="E3126" t="s">
        <v>2807</v>
      </c>
    </row>
    <row r="3127" spans="1:5" hidden="1">
      <c r="A3127" t="s">
        <v>3154</v>
      </c>
      <c r="B3127" t="s">
        <v>3934</v>
      </c>
      <c r="C3127" t="s">
        <v>1973</v>
      </c>
      <c r="D3127" t="s">
        <v>2066</v>
      </c>
      <c r="E3127" t="s">
        <v>1643</v>
      </c>
    </row>
    <row r="3128" spans="1:5" hidden="1">
      <c r="A3128" t="s">
        <v>3154</v>
      </c>
      <c r="B3128" t="s">
        <v>3934</v>
      </c>
      <c r="C3128" t="s">
        <v>1973</v>
      </c>
      <c r="D3128" t="s">
        <v>3809</v>
      </c>
      <c r="E3128" t="s">
        <v>1643</v>
      </c>
    </row>
    <row r="3129" spans="1:5" hidden="1">
      <c r="A3129" t="s">
        <v>3154</v>
      </c>
      <c r="B3129" t="s">
        <v>3934</v>
      </c>
      <c r="C3129" t="s">
        <v>1974</v>
      </c>
      <c r="D3129" t="s">
        <v>2146</v>
      </c>
      <c r="E3129" t="s">
        <v>2808</v>
      </c>
    </row>
    <row r="3130" spans="1:5" hidden="1">
      <c r="A3130" t="s">
        <v>3154</v>
      </c>
      <c r="B3130" t="s">
        <v>3934</v>
      </c>
      <c r="C3130" t="s">
        <v>1974</v>
      </c>
      <c r="D3130" t="s">
        <v>2146</v>
      </c>
      <c r="E3130" t="s">
        <v>2854</v>
      </c>
    </row>
    <row r="3131" spans="1:5" hidden="1">
      <c r="A3131" t="s">
        <v>3154</v>
      </c>
      <c r="B3131" t="s">
        <v>3934</v>
      </c>
      <c r="C3131" t="s">
        <v>1974</v>
      </c>
      <c r="D3131" t="s">
        <v>2146</v>
      </c>
      <c r="E3131" t="s">
        <v>2876</v>
      </c>
    </row>
    <row r="3132" spans="1:5" hidden="1">
      <c r="A3132" t="s">
        <v>3154</v>
      </c>
      <c r="B3132" t="s">
        <v>3934</v>
      </c>
      <c r="C3132" t="s">
        <v>1974</v>
      </c>
      <c r="D3132" t="s">
        <v>2146</v>
      </c>
      <c r="E3132" t="s">
        <v>2893</v>
      </c>
    </row>
    <row r="3133" spans="1:5" hidden="1">
      <c r="A3133" t="s">
        <v>3154</v>
      </c>
      <c r="B3133" t="s">
        <v>3934</v>
      </c>
      <c r="C3133" t="s">
        <v>1974</v>
      </c>
      <c r="D3133" t="s">
        <v>2146</v>
      </c>
      <c r="E3133" t="s">
        <v>2903</v>
      </c>
    </row>
    <row r="3134" spans="1:5" hidden="1">
      <c r="A3134" t="s">
        <v>3154</v>
      </c>
      <c r="B3134" t="s">
        <v>3934</v>
      </c>
      <c r="C3134" t="s">
        <v>1974</v>
      </c>
      <c r="D3134" t="s">
        <v>2146</v>
      </c>
      <c r="E3134" t="s">
        <v>2913</v>
      </c>
    </row>
    <row r="3135" spans="1:5" hidden="1">
      <c r="A3135" t="s">
        <v>3154</v>
      </c>
      <c r="B3135" t="s">
        <v>3934</v>
      </c>
      <c r="C3135" t="s">
        <v>1974</v>
      </c>
      <c r="D3135" t="s">
        <v>3811</v>
      </c>
      <c r="E3135" t="s">
        <v>2809</v>
      </c>
    </row>
    <row r="3136" spans="1:5" hidden="1">
      <c r="A3136" t="s">
        <v>3154</v>
      </c>
      <c r="B3136" t="s">
        <v>3934</v>
      </c>
      <c r="C3136" t="s">
        <v>1974</v>
      </c>
      <c r="D3136" t="s">
        <v>3811</v>
      </c>
      <c r="E3136" t="s">
        <v>2855</v>
      </c>
    </row>
    <row r="3137" spans="1:5" hidden="1">
      <c r="A3137" t="s">
        <v>3154</v>
      </c>
      <c r="B3137" t="s">
        <v>3934</v>
      </c>
      <c r="C3137" t="s">
        <v>1974</v>
      </c>
      <c r="D3137" t="s">
        <v>3811</v>
      </c>
      <c r="E3137" t="s">
        <v>1643</v>
      </c>
    </row>
    <row r="3138" spans="1:5" hidden="1">
      <c r="A3138" t="s">
        <v>3154</v>
      </c>
      <c r="B3138" t="s">
        <v>3934</v>
      </c>
      <c r="C3138" t="s">
        <v>1974</v>
      </c>
      <c r="D3138" t="s">
        <v>3812</v>
      </c>
      <c r="E3138" t="s">
        <v>2810</v>
      </c>
    </row>
    <row r="3139" spans="1:5" hidden="1">
      <c r="A3139" t="s">
        <v>3154</v>
      </c>
      <c r="B3139" t="s">
        <v>3934</v>
      </c>
      <c r="C3139" t="s">
        <v>1974</v>
      </c>
      <c r="D3139" t="s">
        <v>3812</v>
      </c>
      <c r="E3139" t="s">
        <v>1643</v>
      </c>
    </row>
    <row r="3140" spans="1:5" hidden="1">
      <c r="A3140" t="s">
        <v>3154</v>
      </c>
      <c r="B3140" t="s">
        <v>3934</v>
      </c>
      <c r="C3140" t="s">
        <v>1974</v>
      </c>
      <c r="D3140" t="s">
        <v>3812</v>
      </c>
      <c r="E3140" t="s">
        <v>2856</v>
      </c>
    </row>
    <row r="3141" spans="1:5" hidden="1">
      <c r="A3141" t="s">
        <v>3154</v>
      </c>
      <c r="B3141" t="s">
        <v>3934</v>
      </c>
      <c r="C3141" t="s">
        <v>1974</v>
      </c>
      <c r="D3141" t="s">
        <v>3813</v>
      </c>
      <c r="E3141" t="s">
        <v>2811</v>
      </c>
    </row>
    <row r="3142" spans="1:5" hidden="1">
      <c r="A3142" t="s">
        <v>3154</v>
      </c>
      <c r="B3142" t="s">
        <v>3934</v>
      </c>
      <c r="C3142" t="s">
        <v>1974</v>
      </c>
      <c r="D3142" t="s">
        <v>3813</v>
      </c>
      <c r="E3142" t="s">
        <v>2857</v>
      </c>
    </row>
    <row r="3143" spans="1:5" hidden="1">
      <c r="A3143" t="s">
        <v>3154</v>
      </c>
      <c r="B3143" t="s">
        <v>3934</v>
      </c>
      <c r="C3143" t="s">
        <v>1974</v>
      </c>
      <c r="D3143" t="s">
        <v>3813</v>
      </c>
      <c r="E3143" t="s">
        <v>1643</v>
      </c>
    </row>
    <row r="3144" spans="1:5" hidden="1">
      <c r="A3144" t="s">
        <v>3154</v>
      </c>
      <c r="B3144" t="s">
        <v>3934</v>
      </c>
      <c r="C3144" t="s">
        <v>1974</v>
      </c>
      <c r="D3144" t="s">
        <v>3813</v>
      </c>
      <c r="E3144" t="s">
        <v>2877</v>
      </c>
    </row>
    <row r="3145" spans="1:5" hidden="1">
      <c r="A3145" t="s">
        <v>3154</v>
      </c>
      <c r="B3145" t="s">
        <v>3934</v>
      </c>
      <c r="C3145" t="s">
        <v>1974</v>
      </c>
      <c r="D3145" t="s">
        <v>3814</v>
      </c>
      <c r="E3145" t="s">
        <v>2858</v>
      </c>
    </row>
    <row r="3146" spans="1:5" hidden="1">
      <c r="A3146" t="s">
        <v>3154</v>
      </c>
      <c r="B3146" t="s">
        <v>3934</v>
      </c>
      <c r="C3146" t="s">
        <v>1974</v>
      </c>
      <c r="D3146" t="s">
        <v>3814</v>
      </c>
      <c r="E3146" t="s">
        <v>2878</v>
      </c>
    </row>
    <row r="3147" spans="1:5" hidden="1">
      <c r="A3147" t="s">
        <v>3154</v>
      </c>
      <c r="B3147" t="s">
        <v>3934</v>
      </c>
      <c r="C3147" t="s">
        <v>1974</v>
      </c>
      <c r="D3147" t="s">
        <v>3814</v>
      </c>
      <c r="E3147" t="s">
        <v>1643</v>
      </c>
    </row>
    <row r="3148" spans="1:5" hidden="1">
      <c r="A3148" t="s">
        <v>3154</v>
      </c>
      <c r="B3148" t="s">
        <v>3934</v>
      </c>
      <c r="C3148" t="s">
        <v>1974</v>
      </c>
      <c r="D3148" t="s">
        <v>3814</v>
      </c>
      <c r="E3148" t="s">
        <v>2894</v>
      </c>
    </row>
    <row r="3149" spans="1:5" hidden="1">
      <c r="A3149" t="s">
        <v>3154</v>
      </c>
      <c r="B3149" t="s">
        <v>3934</v>
      </c>
      <c r="C3149" t="s">
        <v>1974</v>
      </c>
      <c r="D3149" t="s">
        <v>3814</v>
      </c>
      <c r="E3149" t="s">
        <v>2904</v>
      </c>
    </row>
    <row r="3150" spans="1:5" hidden="1">
      <c r="A3150" t="s">
        <v>3154</v>
      </c>
      <c r="B3150" t="s">
        <v>3934</v>
      </c>
      <c r="C3150" t="s">
        <v>1974</v>
      </c>
      <c r="D3150" t="s">
        <v>3815</v>
      </c>
      <c r="E3150" t="s">
        <v>2814</v>
      </c>
    </row>
    <row r="3151" spans="1:5" hidden="1">
      <c r="A3151" t="s">
        <v>3154</v>
      </c>
      <c r="B3151" t="s">
        <v>3934</v>
      </c>
      <c r="C3151" t="s">
        <v>1974</v>
      </c>
      <c r="D3151" t="s">
        <v>3815</v>
      </c>
      <c r="E3151" t="s">
        <v>2859</v>
      </c>
    </row>
    <row r="3152" spans="1:5" hidden="1">
      <c r="A3152" t="s">
        <v>3154</v>
      </c>
      <c r="B3152" t="s">
        <v>3934</v>
      </c>
      <c r="C3152" t="s">
        <v>1974</v>
      </c>
      <c r="D3152" t="s">
        <v>3815</v>
      </c>
      <c r="E3152" t="s">
        <v>1643</v>
      </c>
    </row>
    <row r="3153" spans="1:5" hidden="1">
      <c r="A3153" t="s">
        <v>3154</v>
      </c>
      <c r="B3153" t="s">
        <v>3934</v>
      </c>
      <c r="C3153" t="s">
        <v>1974</v>
      </c>
      <c r="D3153" t="s">
        <v>3816</v>
      </c>
      <c r="E3153" t="s">
        <v>2815</v>
      </c>
    </row>
    <row r="3154" spans="1:5" hidden="1">
      <c r="A3154" t="s">
        <v>3154</v>
      </c>
      <c r="B3154" t="s">
        <v>3934</v>
      </c>
      <c r="C3154" t="s">
        <v>1974</v>
      </c>
      <c r="D3154" t="s">
        <v>3816</v>
      </c>
      <c r="E3154" t="s">
        <v>1643</v>
      </c>
    </row>
    <row r="3155" spans="1:5" hidden="1">
      <c r="A3155" t="s">
        <v>3154</v>
      </c>
      <c r="B3155" t="s">
        <v>3934</v>
      </c>
      <c r="C3155" t="s">
        <v>1974</v>
      </c>
      <c r="D3155" t="s">
        <v>2156</v>
      </c>
      <c r="E3155" t="s">
        <v>2816</v>
      </c>
    </row>
    <row r="3156" spans="1:5" hidden="1">
      <c r="A3156" t="s">
        <v>3154</v>
      </c>
      <c r="B3156" t="s">
        <v>3934</v>
      </c>
      <c r="C3156" t="s">
        <v>1974</v>
      </c>
      <c r="D3156" t="s">
        <v>1973</v>
      </c>
      <c r="E3156" t="s">
        <v>1643</v>
      </c>
    </row>
    <row r="3157" spans="1:5" hidden="1">
      <c r="A3157" t="s">
        <v>3154</v>
      </c>
      <c r="B3157" t="s">
        <v>3934</v>
      </c>
      <c r="C3157" t="s">
        <v>1974</v>
      </c>
      <c r="D3157" t="s">
        <v>1973</v>
      </c>
      <c r="E3157" t="s">
        <v>2817</v>
      </c>
    </row>
    <row r="3158" spans="1:5" hidden="1">
      <c r="A3158" t="s">
        <v>3154</v>
      </c>
      <c r="B3158" t="s">
        <v>3934</v>
      </c>
      <c r="C3158" t="s">
        <v>1974</v>
      </c>
      <c r="D3158" t="s">
        <v>1973</v>
      </c>
      <c r="E3158" t="s">
        <v>2860</v>
      </c>
    </row>
    <row r="3159" spans="1:5" hidden="1">
      <c r="A3159" t="s">
        <v>3154</v>
      </c>
      <c r="B3159" t="s">
        <v>3934</v>
      </c>
      <c r="C3159" t="s">
        <v>1974</v>
      </c>
      <c r="D3159" t="s">
        <v>3817</v>
      </c>
      <c r="E3159" t="s">
        <v>1643</v>
      </c>
    </row>
    <row r="3160" spans="1:5" hidden="1">
      <c r="A3160" t="s">
        <v>3154</v>
      </c>
      <c r="B3160" t="s">
        <v>3934</v>
      </c>
      <c r="C3160" t="s">
        <v>1974</v>
      </c>
      <c r="D3160" t="s">
        <v>3818</v>
      </c>
      <c r="E3160" t="s">
        <v>1643</v>
      </c>
    </row>
    <row r="3161" spans="1:5" hidden="1">
      <c r="A3161" t="s">
        <v>3154</v>
      </c>
      <c r="B3161" t="s">
        <v>3934</v>
      </c>
      <c r="C3161" t="s">
        <v>1974</v>
      </c>
      <c r="D3161" t="s">
        <v>3818</v>
      </c>
      <c r="E3161" t="s">
        <v>2819</v>
      </c>
    </row>
    <row r="3162" spans="1:5" hidden="1">
      <c r="A3162" t="s">
        <v>3154</v>
      </c>
      <c r="B3162" t="s">
        <v>3934</v>
      </c>
      <c r="C3162" t="s">
        <v>1974</v>
      </c>
      <c r="D3162" t="s">
        <v>3819</v>
      </c>
      <c r="E3162" t="s">
        <v>1643</v>
      </c>
    </row>
    <row r="3163" spans="1:5" hidden="1">
      <c r="A3163" t="s">
        <v>3154</v>
      </c>
      <c r="B3163" t="s">
        <v>3934</v>
      </c>
      <c r="C3163" t="s">
        <v>1974</v>
      </c>
      <c r="D3163" t="s">
        <v>3819</v>
      </c>
      <c r="E3163" t="s">
        <v>3819</v>
      </c>
    </row>
    <row r="3164" spans="1:5" hidden="1">
      <c r="A3164" t="s">
        <v>3154</v>
      </c>
      <c r="B3164" t="s">
        <v>3934</v>
      </c>
      <c r="C3164" t="s">
        <v>1974</v>
      </c>
      <c r="D3164" t="s">
        <v>3820</v>
      </c>
      <c r="E3164" t="s">
        <v>1643</v>
      </c>
    </row>
    <row r="3165" spans="1:5" hidden="1">
      <c r="A3165" t="s">
        <v>3154</v>
      </c>
      <c r="B3165" t="s">
        <v>3934</v>
      </c>
      <c r="C3165" t="s">
        <v>1974</v>
      </c>
      <c r="D3165" t="s">
        <v>3820</v>
      </c>
      <c r="E3165" t="s">
        <v>2822</v>
      </c>
    </row>
    <row r="3166" spans="1:5" hidden="1">
      <c r="A3166" t="s">
        <v>3154</v>
      </c>
      <c r="B3166" t="s">
        <v>3934</v>
      </c>
      <c r="C3166" t="s">
        <v>1974</v>
      </c>
      <c r="D3166" t="s">
        <v>3820</v>
      </c>
      <c r="E3166" t="s">
        <v>2861</v>
      </c>
    </row>
    <row r="3167" spans="1:5" hidden="1">
      <c r="A3167" t="s">
        <v>3154</v>
      </c>
      <c r="B3167" t="s">
        <v>3934</v>
      </c>
      <c r="C3167" t="s">
        <v>1974</v>
      </c>
      <c r="D3167" t="s">
        <v>3820</v>
      </c>
      <c r="E3167" t="s">
        <v>2818</v>
      </c>
    </row>
    <row r="3168" spans="1:5" hidden="1">
      <c r="A3168" t="s">
        <v>3154</v>
      </c>
      <c r="B3168" t="s">
        <v>3934</v>
      </c>
      <c r="C3168" t="s">
        <v>1974</v>
      </c>
      <c r="D3168" t="s">
        <v>3821</v>
      </c>
      <c r="E3168" t="s">
        <v>1643</v>
      </c>
    </row>
    <row r="3169" spans="1:5" hidden="1">
      <c r="A3169" t="s">
        <v>3154</v>
      </c>
      <c r="B3169" t="s">
        <v>3934</v>
      </c>
      <c r="C3169" t="s">
        <v>1974</v>
      </c>
      <c r="D3169" t="s">
        <v>3821</v>
      </c>
      <c r="E3169" t="s">
        <v>2823</v>
      </c>
    </row>
    <row r="3170" spans="1:5" hidden="1">
      <c r="A3170" t="s">
        <v>3154</v>
      </c>
      <c r="B3170" t="s">
        <v>3934</v>
      </c>
      <c r="C3170" t="s">
        <v>1974</v>
      </c>
      <c r="D3170" t="s">
        <v>3822</v>
      </c>
      <c r="E3170" t="s">
        <v>1643</v>
      </c>
    </row>
    <row r="3171" spans="1:5" hidden="1">
      <c r="A3171" t="s">
        <v>3154</v>
      </c>
      <c r="B3171" t="s">
        <v>3934</v>
      </c>
      <c r="C3171" t="s">
        <v>1974</v>
      </c>
      <c r="D3171" t="s">
        <v>3822</v>
      </c>
      <c r="E3171" t="s">
        <v>2824</v>
      </c>
    </row>
    <row r="3172" spans="1:5" hidden="1">
      <c r="A3172" t="s">
        <v>3154</v>
      </c>
      <c r="B3172" t="s">
        <v>3934</v>
      </c>
      <c r="C3172" t="s">
        <v>1974</v>
      </c>
      <c r="D3172" t="s">
        <v>2157</v>
      </c>
      <c r="E3172" t="s">
        <v>2157</v>
      </c>
    </row>
    <row r="3173" spans="1:5" hidden="1">
      <c r="A3173" t="s">
        <v>3154</v>
      </c>
      <c r="B3173" t="s">
        <v>3934</v>
      </c>
      <c r="C3173" t="s">
        <v>1974</v>
      </c>
      <c r="D3173" t="s">
        <v>2154</v>
      </c>
      <c r="E3173" t="s">
        <v>2154</v>
      </c>
    </row>
    <row r="3174" spans="1:5" hidden="1">
      <c r="A3174" t="s">
        <v>3154</v>
      </c>
      <c r="B3174" t="s">
        <v>3934</v>
      </c>
      <c r="C3174" t="s">
        <v>1974</v>
      </c>
      <c r="D3174" t="s">
        <v>3823</v>
      </c>
      <c r="E3174" t="s">
        <v>2825</v>
      </c>
    </row>
    <row r="3175" spans="1:5" hidden="1">
      <c r="A3175" t="s">
        <v>3154</v>
      </c>
      <c r="B3175" t="s">
        <v>3934</v>
      </c>
      <c r="C3175" t="s">
        <v>1974</v>
      </c>
      <c r="D3175" t="s">
        <v>2166</v>
      </c>
      <c r="E3175" t="s">
        <v>1643</v>
      </c>
    </row>
    <row r="3176" spans="1:5" hidden="1">
      <c r="A3176" t="s">
        <v>3154</v>
      </c>
      <c r="B3176" t="s">
        <v>3934</v>
      </c>
      <c r="C3176" t="s">
        <v>1974</v>
      </c>
      <c r="D3176" t="s">
        <v>2166</v>
      </c>
      <c r="E3176" t="s">
        <v>2826</v>
      </c>
    </row>
    <row r="3177" spans="1:5" hidden="1">
      <c r="A3177" t="s">
        <v>3154</v>
      </c>
      <c r="B3177" t="s">
        <v>3934</v>
      </c>
      <c r="C3177" t="s">
        <v>1975</v>
      </c>
      <c r="D3177" t="s">
        <v>3824</v>
      </c>
      <c r="E3177" t="s">
        <v>2827</v>
      </c>
    </row>
    <row r="3178" spans="1:5" hidden="1">
      <c r="A3178" t="s">
        <v>3154</v>
      </c>
      <c r="B3178" t="s">
        <v>3934</v>
      </c>
      <c r="C3178" t="s">
        <v>1975</v>
      </c>
      <c r="D3178" t="s">
        <v>3824</v>
      </c>
      <c r="E3178" t="s">
        <v>2862</v>
      </c>
    </row>
    <row r="3179" spans="1:5" hidden="1">
      <c r="A3179" t="s">
        <v>3154</v>
      </c>
      <c r="B3179" t="s">
        <v>3934</v>
      </c>
      <c r="C3179" t="s">
        <v>1975</v>
      </c>
      <c r="D3179" t="s">
        <v>3824</v>
      </c>
      <c r="E3179" t="s">
        <v>2882</v>
      </c>
    </row>
    <row r="3180" spans="1:5" hidden="1">
      <c r="A3180" t="s">
        <v>3154</v>
      </c>
      <c r="B3180" t="s">
        <v>3934</v>
      </c>
      <c r="C3180" t="s">
        <v>1975</v>
      </c>
      <c r="D3180" t="s">
        <v>3824</v>
      </c>
      <c r="E3180" t="s">
        <v>2895</v>
      </c>
    </row>
    <row r="3181" spans="1:5" hidden="1">
      <c r="A3181" t="s">
        <v>3154</v>
      </c>
      <c r="B3181" t="s">
        <v>3934</v>
      </c>
      <c r="C3181" t="s">
        <v>1975</v>
      </c>
      <c r="D3181" t="s">
        <v>3824</v>
      </c>
      <c r="E3181" t="s">
        <v>2905</v>
      </c>
    </row>
    <row r="3182" spans="1:5" hidden="1">
      <c r="A3182" t="s">
        <v>3154</v>
      </c>
      <c r="B3182" t="s">
        <v>3934</v>
      </c>
      <c r="C3182" t="s">
        <v>1975</v>
      </c>
      <c r="D3182" t="s">
        <v>3824</v>
      </c>
      <c r="E3182" t="s">
        <v>1980</v>
      </c>
    </row>
    <row r="3183" spans="1:5" hidden="1">
      <c r="A3183" t="s">
        <v>3154</v>
      </c>
      <c r="B3183" t="s">
        <v>3934</v>
      </c>
      <c r="C3183" t="s">
        <v>1975</v>
      </c>
      <c r="D3183" t="s">
        <v>3825</v>
      </c>
      <c r="E3183" t="s">
        <v>2828</v>
      </c>
    </row>
    <row r="3184" spans="1:5" hidden="1">
      <c r="A3184" t="s">
        <v>3154</v>
      </c>
      <c r="B3184" t="s">
        <v>3934</v>
      </c>
      <c r="C3184" t="s">
        <v>1975</v>
      </c>
      <c r="D3184" t="s">
        <v>3825</v>
      </c>
      <c r="E3184" t="s">
        <v>2863</v>
      </c>
    </row>
    <row r="3185" spans="1:5" hidden="1">
      <c r="A3185" t="s">
        <v>3154</v>
      </c>
      <c r="B3185" t="s">
        <v>3934</v>
      </c>
      <c r="C3185" t="s">
        <v>1975</v>
      </c>
      <c r="D3185" t="s">
        <v>3825</v>
      </c>
      <c r="E3185" t="s">
        <v>1643</v>
      </c>
    </row>
    <row r="3186" spans="1:5" hidden="1">
      <c r="A3186" t="s">
        <v>3154</v>
      </c>
      <c r="B3186" t="s">
        <v>3934</v>
      </c>
      <c r="C3186" t="s">
        <v>1975</v>
      </c>
      <c r="D3186" t="s">
        <v>3826</v>
      </c>
      <c r="E3186" t="s">
        <v>1643</v>
      </c>
    </row>
    <row r="3187" spans="1:5" hidden="1">
      <c r="A3187" t="s">
        <v>3154</v>
      </c>
      <c r="B3187" t="s">
        <v>3934</v>
      </c>
      <c r="C3187" t="s">
        <v>1975</v>
      </c>
      <c r="D3187" t="s">
        <v>3826</v>
      </c>
      <c r="E3187" t="s">
        <v>2829</v>
      </c>
    </row>
    <row r="3188" spans="1:5" hidden="1">
      <c r="A3188" t="s">
        <v>3154</v>
      </c>
      <c r="B3188" t="s">
        <v>3934</v>
      </c>
      <c r="C3188" t="s">
        <v>1975</v>
      </c>
      <c r="D3188" t="s">
        <v>3825</v>
      </c>
      <c r="E3188" t="s">
        <v>2883</v>
      </c>
    </row>
    <row r="3189" spans="1:5" hidden="1">
      <c r="A3189" t="s">
        <v>3154</v>
      </c>
      <c r="B3189" t="s">
        <v>3934</v>
      </c>
      <c r="C3189" t="s">
        <v>3827</v>
      </c>
      <c r="D3189" t="s">
        <v>3864</v>
      </c>
      <c r="E3189" t="s">
        <v>2836</v>
      </c>
    </row>
    <row r="3190" spans="1:5" hidden="1">
      <c r="A3190" t="s">
        <v>3154</v>
      </c>
      <c r="B3190" t="s">
        <v>3934</v>
      </c>
      <c r="C3190" t="s">
        <v>3827</v>
      </c>
      <c r="D3190" t="s">
        <v>3864</v>
      </c>
      <c r="E3190" t="s">
        <v>2869</v>
      </c>
    </row>
    <row r="3191" spans="1:5" hidden="1">
      <c r="A3191" t="s">
        <v>3154</v>
      </c>
      <c r="B3191" t="s">
        <v>3934</v>
      </c>
      <c r="C3191" t="s">
        <v>3827</v>
      </c>
      <c r="D3191" t="s">
        <v>3864</v>
      </c>
      <c r="E3191" t="s">
        <v>2887</v>
      </c>
    </row>
    <row r="3192" spans="1:5" hidden="1">
      <c r="A3192" t="s">
        <v>3154</v>
      </c>
      <c r="B3192" t="s">
        <v>3934</v>
      </c>
      <c r="C3192" t="s">
        <v>3827</v>
      </c>
      <c r="D3192" t="s">
        <v>3864</v>
      </c>
      <c r="E3192" t="s">
        <v>2898</v>
      </c>
    </row>
    <row r="3193" spans="1:5" hidden="1">
      <c r="A3193" t="s">
        <v>3154</v>
      </c>
      <c r="B3193" t="s">
        <v>3934</v>
      </c>
      <c r="C3193" t="s">
        <v>3827</v>
      </c>
      <c r="D3193" t="s">
        <v>3864</v>
      </c>
      <c r="E3193" t="s">
        <v>2908</v>
      </c>
    </row>
    <row r="3194" spans="1:5" hidden="1">
      <c r="A3194" t="s">
        <v>3154</v>
      </c>
      <c r="B3194" t="s">
        <v>3934</v>
      </c>
      <c r="C3194" t="s">
        <v>3827</v>
      </c>
      <c r="D3194" t="s">
        <v>3864</v>
      </c>
      <c r="E3194" t="s">
        <v>2915</v>
      </c>
    </row>
    <row r="3195" spans="1:5" hidden="1">
      <c r="A3195" t="s">
        <v>3154</v>
      </c>
      <c r="B3195" t="s">
        <v>3934</v>
      </c>
      <c r="C3195" t="s">
        <v>3827</v>
      </c>
      <c r="D3195" t="s">
        <v>3864</v>
      </c>
      <c r="E3195" t="s">
        <v>2920</v>
      </c>
    </row>
    <row r="3196" spans="1:5" hidden="1">
      <c r="A3196" t="s">
        <v>3154</v>
      </c>
      <c r="B3196" t="s">
        <v>3934</v>
      </c>
      <c r="C3196" t="s">
        <v>3827</v>
      </c>
      <c r="D3196" t="s">
        <v>3864</v>
      </c>
      <c r="E3196" t="s">
        <v>2926</v>
      </c>
    </row>
    <row r="3197" spans="1:5" hidden="1">
      <c r="A3197" t="s">
        <v>3154</v>
      </c>
      <c r="B3197" t="s">
        <v>3934</v>
      </c>
      <c r="C3197" t="s">
        <v>3827</v>
      </c>
      <c r="D3197" t="s">
        <v>3864</v>
      </c>
      <c r="E3197" t="s">
        <v>2931</v>
      </c>
    </row>
    <row r="3198" spans="1:5" hidden="1">
      <c r="A3198" t="s">
        <v>3154</v>
      </c>
      <c r="B3198" t="s">
        <v>3934</v>
      </c>
      <c r="C3198" t="s">
        <v>3827</v>
      </c>
      <c r="D3198" t="s">
        <v>3864</v>
      </c>
      <c r="E3198" t="s">
        <v>2936</v>
      </c>
    </row>
    <row r="3199" spans="1:5" hidden="1">
      <c r="A3199" t="s">
        <v>3154</v>
      </c>
      <c r="B3199" t="s">
        <v>3934</v>
      </c>
      <c r="C3199" t="s">
        <v>3827</v>
      </c>
      <c r="D3199" t="s">
        <v>3864</v>
      </c>
      <c r="E3199" t="s">
        <v>2941</v>
      </c>
    </row>
    <row r="3200" spans="1:5" hidden="1">
      <c r="A3200" t="s">
        <v>3154</v>
      </c>
      <c r="B3200" t="s">
        <v>3934</v>
      </c>
      <c r="C3200" t="s">
        <v>3827</v>
      </c>
      <c r="D3200" t="s">
        <v>3864</v>
      </c>
      <c r="E3200" t="s">
        <v>2945</v>
      </c>
    </row>
    <row r="3201" spans="1:5" hidden="1">
      <c r="A3201" t="s">
        <v>3154</v>
      </c>
      <c r="B3201" t="s">
        <v>3934</v>
      </c>
      <c r="C3201" t="s">
        <v>3827</v>
      </c>
      <c r="D3201" t="s">
        <v>3864</v>
      </c>
      <c r="E3201" t="s">
        <v>2948</v>
      </c>
    </row>
    <row r="3202" spans="1:5" hidden="1">
      <c r="A3202" t="s">
        <v>3154</v>
      </c>
      <c r="B3202" t="s">
        <v>3934</v>
      </c>
      <c r="C3202" t="s">
        <v>3827</v>
      </c>
      <c r="D3202" t="s">
        <v>3864</v>
      </c>
      <c r="E3202" t="s">
        <v>2950</v>
      </c>
    </row>
    <row r="3203" spans="1:5" hidden="1">
      <c r="A3203" t="s">
        <v>3156</v>
      </c>
      <c r="B3203" t="s">
        <v>3935</v>
      </c>
      <c r="C3203" t="s">
        <v>1973</v>
      </c>
      <c r="D3203" t="s">
        <v>3809</v>
      </c>
      <c r="E3203" t="s">
        <v>1643</v>
      </c>
    </row>
    <row r="3204" spans="1:5" hidden="1">
      <c r="A3204" t="s">
        <v>3156</v>
      </c>
      <c r="B3204" t="s">
        <v>3935</v>
      </c>
      <c r="C3204" t="s">
        <v>1973</v>
      </c>
      <c r="D3204" t="s">
        <v>3810</v>
      </c>
      <c r="E3204" t="s">
        <v>1643</v>
      </c>
    </row>
    <row r="3205" spans="1:5" hidden="1">
      <c r="A3205" t="s">
        <v>3156</v>
      </c>
      <c r="B3205" t="s">
        <v>3935</v>
      </c>
      <c r="C3205" t="s">
        <v>3827</v>
      </c>
      <c r="D3205" t="s">
        <v>3936</v>
      </c>
      <c r="E3205" t="s">
        <v>2836</v>
      </c>
    </row>
    <row r="3206" spans="1:5" hidden="1">
      <c r="A3206" t="s">
        <v>3156</v>
      </c>
      <c r="B3206" t="s">
        <v>3935</v>
      </c>
      <c r="C3206" t="s">
        <v>3827</v>
      </c>
      <c r="D3206" t="s">
        <v>3936</v>
      </c>
      <c r="E3206" t="s">
        <v>2869</v>
      </c>
    </row>
    <row r="3207" spans="1:5" hidden="1">
      <c r="A3207" t="s">
        <v>3156</v>
      </c>
      <c r="B3207" t="s">
        <v>3935</v>
      </c>
      <c r="C3207" t="s">
        <v>3827</v>
      </c>
      <c r="D3207" t="s">
        <v>3936</v>
      </c>
      <c r="E3207" t="s">
        <v>2887</v>
      </c>
    </row>
    <row r="3208" spans="1:5" hidden="1">
      <c r="A3208" t="s">
        <v>3156</v>
      </c>
      <c r="B3208" t="s">
        <v>3935</v>
      </c>
      <c r="C3208" t="s">
        <v>3827</v>
      </c>
      <c r="D3208" t="s">
        <v>3936</v>
      </c>
      <c r="E3208" t="s">
        <v>2898</v>
      </c>
    </row>
    <row r="3209" spans="1:5" hidden="1">
      <c r="A3209" t="s">
        <v>3156</v>
      </c>
      <c r="B3209" t="s">
        <v>3935</v>
      </c>
      <c r="C3209" t="s">
        <v>3827</v>
      </c>
      <c r="D3209" t="s">
        <v>3936</v>
      </c>
      <c r="E3209" t="s">
        <v>2908</v>
      </c>
    </row>
    <row r="3210" spans="1:5" hidden="1">
      <c r="A3210" t="s">
        <v>3156</v>
      </c>
      <c r="B3210" t="s">
        <v>3935</v>
      </c>
      <c r="C3210" t="s">
        <v>3827</v>
      </c>
      <c r="D3210" t="s">
        <v>3936</v>
      </c>
      <c r="E3210" t="s">
        <v>2915</v>
      </c>
    </row>
    <row r="3211" spans="1:5" hidden="1">
      <c r="A3211" t="s">
        <v>3156</v>
      </c>
      <c r="B3211" t="s">
        <v>3935</v>
      </c>
      <c r="C3211" t="s">
        <v>3827</v>
      </c>
      <c r="D3211" t="s">
        <v>3936</v>
      </c>
      <c r="E3211" t="s">
        <v>2920</v>
      </c>
    </row>
    <row r="3212" spans="1:5" hidden="1">
      <c r="A3212" t="s">
        <v>3156</v>
      </c>
      <c r="B3212" t="s">
        <v>3935</v>
      </c>
      <c r="C3212" t="s">
        <v>3827</v>
      </c>
      <c r="D3212" t="s">
        <v>3936</v>
      </c>
      <c r="E3212" t="s">
        <v>2924</v>
      </c>
    </row>
    <row r="3213" spans="1:5" hidden="1">
      <c r="A3213" t="s">
        <v>3156</v>
      </c>
      <c r="B3213" t="s">
        <v>3935</v>
      </c>
      <c r="C3213" t="s">
        <v>3827</v>
      </c>
      <c r="D3213" t="s">
        <v>3936</v>
      </c>
      <c r="E3213" t="s">
        <v>2932</v>
      </c>
    </row>
    <row r="3214" spans="1:5" hidden="1">
      <c r="A3214" t="s">
        <v>3156</v>
      </c>
      <c r="B3214" t="s">
        <v>3935</v>
      </c>
      <c r="C3214" t="s">
        <v>3827</v>
      </c>
      <c r="D3214" t="s">
        <v>3936</v>
      </c>
      <c r="E3214" t="s">
        <v>2926</v>
      </c>
    </row>
    <row r="3215" spans="1:5" hidden="1">
      <c r="A3215" t="s">
        <v>3156</v>
      </c>
      <c r="B3215" t="s">
        <v>3935</v>
      </c>
      <c r="C3215" t="s">
        <v>3827</v>
      </c>
      <c r="D3215" t="s">
        <v>3936</v>
      </c>
      <c r="E3215" t="s">
        <v>2931</v>
      </c>
    </row>
    <row r="3216" spans="1:5" hidden="1">
      <c r="A3216" t="s">
        <v>3156</v>
      </c>
      <c r="B3216" t="s">
        <v>3935</v>
      </c>
      <c r="C3216" t="s">
        <v>3827</v>
      </c>
      <c r="D3216" t="s">
        <v>3936</v>
      </c>
      <c r="E3216" t="s">
        <v>2940</v>
      </c>
    </row>
    <row r="3217" spans="1:5" hidden="1">
      <c r="A3217" t="s">
        <v>3156</v>
      </c>
      <c r="B3217" t="s">
        <v>3935</v>
      </c>
      <c r="C3217" t="s">
        <v>3827</v>
      </c>
      <c r="D3217" t="s">
        <v>3936</v>
      </c>
      <c r="E3217" t="s">
        <v>2944</v>
      </c>
    </row>
    <row r="3218" spans="1:5" hidden="1">
      <c r="A3218" t="s">
        <v>3156</v>
      </c>
      <c r="B3218" t="s">
        <v>3935</v>
      </c>
      <c r="C3218" t="s">
        <v>3827</v>
      </c>
      <c r="D3218" t="s">
        <v>3936</v>
      </c>
      <c r="E3218" t="s">
        <v>2936</v>
      </c>
    </row>
    <row r="3219" spans="1:5" hidden="1">
      <c r="A3219" t="s">
        <v>3156</v>
      </c>
      <c r="B3219" t="s">
        <v>3935</v>
      </c>
      <c r="C3219" t="s">
        <v>3827</v>
      </c>
      <c r="D3219" t="s">
        <v>3936</v>
      </c>
      <c r="E3219" t="s">
        <v>2941</v>
      </c>
    </row>
    <row r="3220" spans="1:5" hidden="1">
      <c r="A3220" t="s">
        <v>3156</v>
      </c>
      <c r="B3220" t="s">
        <v>3935</v>
      </c>
      <c r="C3220" t="s">
        <v>3827</v>
      </c>
      <c r="D3220" t="s">
        <v>3936</v>
      </c>
      <c r="E3220" t="s">
        <v>2945</v>
      </c>
    </row>
    <row r="3221" spans="1:5" hidden="1">
      <c r="A3221" t="s">
        <v>3156</v>
      </c>
      <c r="B3221" t="s">
        <v>3935</v>
      </c>
      <c r="C3221" t="s">
        <v>3827</v>
      </c>
      <c r="D3221" t="s">
        <v>3936</v>
      </c>
      <c r="E3221" t="s">
        <v>2948</v>
      </c>
    </row>
    <row r="3222" spans="1:5" hidden="1">
      <c r="A3222" t="s">
        <v>3156</v>
      </c>
      <c r="B3222" t="s">
        <v>3935</v>
      </c>
      <c r="C3222" t="s">
        <v>3827</v>
      </c>
      <c r="D3222" t="s">
        <v>3936</v>
      </c>
      <c r="E3222" t="s">
        <v>2950</v>
      </c>
    </row>
    <row r="3223" spans="1:5" hidden="1">
      <c r="A3223" t="s">
        <v>3937</v>
      </c>
      <c r="B3223" t="s">
        <v>3938</v>
      </c>
      <c r="C3223" t="s">
        <v>1973</v>
      </c>
      <c r="D3223" t="s">
        <v>3809</v>
      </c>
      <c r="E3223" t="s">
        <v>1643</v>
      </c>
    </row>
    <row r="3224" spans="1:5" hidden="1">
      <c r="A3224" t="s">
        <v>3937</v>
      </c>
      <c r="B3224" t="s">
        <v>3938</v>
      </c>
      <c r="C3224" t="s">
        <v>1973</v>
      </c>
      <c r="D3224" t="s">
        <v>3810</v>
      </c>
      <c r="E3224" t="s">
        <v>1643</v>
      </c>
    </row>
    <row r="3225" spans="1:5" hidden="1">
      <c r="A3225" t="s">
        <v>3937</v>
      </c>
      <c r="B3225" t="s">
        <v>3938</v>
      </c>
      <c r="C3225" t="s">
        <v>1975</v>
      </c>
      <c r="D3225" t="s">
        <v>3824</v>
      </c>
      <c r="E3225" t="s">
        <v>2827</v>
      </c>
    </row>
    <row r="3226" spans="1:5" hidden="1">
      <c r="A3226" t="s">
        <v>3937</v>
      </c>
      <c r="B3226" t="s">
        <v>3938</v>
      </c>
      <c r="C3226" t="s">
        <v>1975</v>
      </c>
      <c r="D3226" t="s">
        <v>3824</v>
      </c>
      <c r="E3226" t="s">
        <v>2862</v>
      </c>
    </row>
    <row r="3227" spans="1:5" hidden="1">
      <c r="A3227" t="s">
        <v>3937</v>
      </c>
      <c r="B3227" t="s">
        <v>3938</v>
      </c>
      <c r="C3227" t="s">
        <v>1975</v>
      </c>
      <c r="D3227" t="s">
        <v>3824</v>
      </c>
      <c r="E3227" t="s">
        <v>2882</v>
      </c>
    </row>
    <row r="3228" spans="1:5" hidden="1">
      <c r="A3228" t="s">
        <v>3937</v>
      </c>
      <c r="B3228" t="s">
        <v>3938</v>
      </c>
      <c r="C3228" t="s">
        <v>1975</v>
      </c>
      <c r="D3228" t="s">
        <v>3824</v>
      </c>
      <c r="E3228" t="s">
        <v>2895</v>
      </c>
    </row>
    <row r="3229" spans="1:5" hidden="1">
      <c r="A3229" t="s">
        <v>3937</v>
      </c>
      <c r="B3229" t="s">
        <v>3938</v>
      </c>
      <c r="C3229" t="s">
        <v>1975</v>
      </c>
      <c r="D3229" t="s">
        <v>3824</v>
      </c>
      <c r="E3229" t="s">
        <v>2905</v>
      </c>
    </row>
    <row r="3230" spans="1:5" hidden="1">
      <c r="A3230" t="s">
        <v>3937</v>
      </c>
      <c r="B3230" t="s">
        <v>3938</v>
      </c>
      <c r="C3230" t="s">
        <v>1975</v>
      </c>
      <c r="D3230" t="s">
        <v>3824</v>
      </c>
      <c r="E3230" t="s">
        <v>2914</v>
      </c>
    </row>
    <row r="3231" spans="1:5" hidden="1">
      <c r="A3231" t="s">
        <v>3937</v>
      </c>
      <c r="B3231" t="s">
        <v>3938</v>
      </c>
      <c r="C3231" t="s">
        <v>1975</v>
      </c>
      <c r="D3231" t="s">
        <v>3824</v>
      </c>
      <c r="E3231" t="s">
        <v>2919</v>
      </c>
    </row>
    <row r="3232" spans="1:5" hidden="1">
      <c r="A3232" t="s">
        <v>3937</v>
      </c>
      <c r="B3232" t="s">
        <v>3938</v>
      </c>
      <c r="C3232" t="s">
        <v>1975</v>
      </c>
      <c r="D3232" t="s">
        <v>3824</v>
      </c>
      <c r="E3232" t="s">
        <v>1980</v>
      </c>
    </row>
    <row r="3233" spans="1:5" hidden="1">
      <c r="A3233" t="s">
        <v>3937</v>
      </c>
      <c r="B3233" t="s">
        <v>3938</v>
      </c>
      <c r="C3233" t="s">
        <v>1975</v>
      </c>
      <c r="D3233" t="s">
        <v>3841</v>
      </c>
      <c r="E3233" t="s">
        <v>3842</v>
      </c>
    </row>
    <row r="3234" spans="1:5" hidden="1">
      <c r="A3234" t="s">
        <v>3937</v>
      </c>
      <c r="B3234" t="s">
        <v>3938</v>
      </c>
      <c r="C3234" t="s">
        <v>1975</v>
      </c>
      <c r="D3234" t="s">
        <v>3841</v>
      </c>
      <c r="E3234" t="s">
        <v>2885</v>
      </c>
    </row>
    <row r="3235" spans="1:5" hidden="1">
      <c r="A3235" t="s">
        <v>3937</v>
      </c>
      <c r="B3235" t="s">
        <v>3938</v>
      </c>
      <c r="C3235" t="s">
        <v>1975</v>
      </c>
      <c r="D3235" t="s">
        <v>3841</v>
      </c>
      <c r="E3235" t="s">
        <v>2896</v>
      </c>
    </row>
    <row r="3236" spans="1:5" hidden="1">
      <c r="A3236" t="s">
        <v>3937</v>
      </c>
      <c r="B3236" t="s">
        <v>3938</v>
      </c>
      <c r="C3236" t="s">
        <v>1975</v>
      </c>
      <c r="D3236" t="s">
        <v>3843</v>
      </c>
      <c r="E3236" t="s">
        <v>2831</v>
      </c>
    </row>
    <row r="3237" spans="1:5" hidden="1">
      <c r="A3237" t="s">
        <v>3937</v>
      </c>
      <c r="B3237" t="s">
        <v>3938</v>
      </c>
      <c r="C3237" t="s">
        <v>1975</v>
      </c>
      <c r="D3237" t="s">
        <v>3843</v>
      </c>
      <c r="E3237" t="s">
        <v>2864</v>
      </c>
    </row>
    <row r="3238" spans="1:5" hidden="1">
      <c r="A3238" t="s">
        <v>3937</v>
      </c>
      <c r="B3238" t="s">
        <v>3938</v>
      </c>
      <c r="C3238" t="s">
        <v>1975</v>
      </c>
      <c r="D3238" t="s">
        <v>3843</v>
      </c>
      <c r="E3238" t="s">
        <v>1643</v>
      </c>
    </row>
    <row r="3239" spans="1:5" hidden="1">
      <c r="A3239" t="s">
        <v>3937</v>
      </c>
      <c r="B3239" t="s">
        <v>3938</v>
      </c>
      <c r="C3239" t="s">
        <v>1975</v>
      </c>
      <c r="D3239" t="s">
        <v>3843</v>
      </c>
      <c r="E3239" t="s">
        <v>2884</v>
      </c>
    </row>
    <row r="3240" spans="1:5" hidden="1">
      <c r="A3240" t="s">
        <v>3937</v>
      </c>
      <c r="B3240" t="s">
        <v>3938</v>
      </c>
      <c r="C3240" t="s">
        <v>1975</v>
      </c>
      <c r="D3240" t="s">
        <v>3843</v>
      </c>
      <c r="E3240" t="s">
        <v>2166</v>
      </c>
    </row>
    <row r="3241" spans="1:5" hidden="1">
      <c r="A3241" t="s">
        <v>3937</v>
      </c>
      <c r="B3241" t="s">
        <v>3938</v>
      </c>
      <c r="C3241" t="s">
        <v>1975</v>
      </c>
      <c r="D3241" t="s">
        <v>3843</v>
      </c>
      <c r="E3241" t="s">
        <v>3844</v>
      </c>
    </row>
    <row r="3242" spans="1:5" hidden="1">
      <c r="A3242" t="s">
        <v>3937</v>
      </c>
      <c r="B3242" t="s">
        <v>3938</v>
      </c>
      <c r="C3242" t="s">
        <v>1975</v>
      </c>
      <c r="D3242" t="s">
        <v>3845</v>
      </c>
      <c r="E3242" t="s">
        <v>3846</v>
      </c>
    </row>
    <row r="3243" spans="1:5" hidden="1">
      <c r="A3243" t="s">
        <v>3937</v>
      </c>
      <c r="B3243" t="s">
        <v>3938</v>
      </c>
      <c r="C3243" t="s">
        <v>1975</v>
      </c>
      <c r="D3243" t="s">
        <v>3825</v>
      </c>
      <c r="E3243" t="s">
        <v>2828</v>
      </c>
    </row>
    <row r="3244" spans="1:5" hidden="1">
      <c r="A3244" t="s">
        <v>3937</v>
      </c>
      <c r="B3244" t="s">
        <v>3938</v>
      </c>
      <c r="C3244" t="s">
        <v>1975</v>
      </c>
      <c r="D3244" t="s">
        <v>3825</v>
      </c>
      <c r="E3244" t="s">
        <v>2863</v>
      </c>
    </row>
    <row r="3245" spans="1:5" hidden="1">
      <c r="A3245" t="s">
        <v>3937</v>
      </c>
      <c r="B3245" t="s">
        <v>3938</v>
      </c>
      <c r="C3245" t="s">
        <v>1975</v>
      </c>
      <c r="D3245" t="s">
        <v>3825</v>
      </c>
      <c r="E3245" t="s">
        <v>1643</v>
      </c>
    </row>
    <row r="3246" spans="1:5" hidden="1">
      <c r="A3246" t="s">
        <v>3937</v>
      </c>
      <c r="B3246" t="s">
        <v>3938</v>
      </c>
      <c r="C3246" t="s">
        <v>1975</v>
      </c>
      <c r="D3246" t="s">
        <v>3826</v>
      </c>
      <c r="E3246" t="s">
        <v>1643</v>
      </c>
    </row>
    <row r="3247" spans="1:5" hidden="1">
      <c r="A3247" t="s">
        <v>3937</v>
      </c>
      <c r="B3247" t="s">
        <v>3938</v>
      </c>
      <c r="C3247" t="s">
        <v>1975</v>
      </c>
      <c r="D3247" t="s">
        <v>3826</v>
      </c>
      <c r="E3247" t="s">
        <v>2829</v>
      </c>
    </row>
    <row r="3248" spans="1:5" hidden="1">
      <c r="A3248" t="s">
        <v>3937</v>
      </c>
      <c r="B3248" t="s">
        <v>3938</v>
      </c>
      <c r="C3248" t="s">
        <v>1975</v>
      </c>
      <c r="D3248" t="s">
        <v>3825</v>
      </c>
      <c r="E3248" t="s">
        <v>2883</v>
      </c>
    </row>
    <row r="3249" spans="1:5" hidden="1">
      <c r="A3249" t="s">
        <v>3937</v>
      </c>
      <c r="B3249" t="s">
        <v>3938</v>
      </c>
      <c r="C3249" t="s">
        <v>3827</v>
      </c>
      <c r="D3249" t="s">
        <v>3828</v>
      </c>
      <c r="E3249" t="s">
        <v>2836</v>
      </c>
    </row>
    <row r="3250" spans="1:5" hidden="1">
      <c r="A3250" t="s">
        <v>3937</v>
      </c>
      <c r="B3250" t="s">
        <v>3938</v>
      </c>
      <c r="C3250" t="s">
        <v>3827</v>
      </c>
      <c r="D3250" t="s">
        <v>3828</v>
      </c>
      <c r="E3250" t="s">
        <v>2869</v>
      </c>
    </row>
    <row r="3251" spans="1:5" hidden="1">
      <c r="A3251" t="s">
        <v>3937</v>
      </c>
      <c r="B3251" t="s">
        <v>3938</v>
      </c>
      <c r="C3251" t="s">
        <v>3827</v>
      </c>
      <c r="D3251" t="s">
        <v>3828</v>
      </c>
      <c r="E3251" t="s">
        <v>2887</v>
      </c>
    </row>
    <row r="3252" spans="1:5" hidden="1">
      <c r="A3252" t="s">
        <v>3937</v>
      </c>
      <c r="B3252" t="s">
        <v>3938</v>
      </c>
      <c r="C3252" t="s">
        <v>3827</v>
      </c>
      <c r="D3252" t="s">
        <v>3828</v>
      </c>
      <c r="E3252" t="s">
        <v>2898</v>
      </c>
    </row>
    <row r="3253" spans="1:5" hidden="1">
      <c r="A3253" t="s">
        <v>3937</v>
      </c>
      <c r="B3253" t="s">
        <v>3938</v>
      </c>
      <c r="C3253" t="s">
        <v>3827</v>
      </c>
      <c r="D3253" t="s">
        <v>3828</v>
      </c>
      <c r="E3253" t="s">
        <v>2908</v>
      </c>
    </row>
    <row r="3254" spans="1:5" hidden="1">
      <c r="A3254" t="s">
        <v>3937</v>
      </c>
      <c r="B3254" t="s">
        <v>3938</v>
      </c>
      <c r="C3254" t="s">
        <v>3827</v>
      </c>
      <c r="D3254" t="s">
        <v>3828</v>
      </c>
      <c r="E3254" t="s">
        <v>2915</v>
      </c>
    </row>
    <row r="3255" spans="1:5" hidden="1">
      <c r="A3255" t="s">
        <v>3937</v>
      </c>
      <c r="B3255" t="s">
        <v>3938</v>
      </c>
      <c r="C3255" t="s">
        <v>3827</v>
      </c>
      <c r="D3255" t="s">
        <v>3828</v>
      </c>
      <c r="E3255" t="s">
        <v>2920</v>
      </c>
    </row>
    <row r="3256" spans="1:5" hidden="1">
      <c r="A3256" t="s">
        <v>3937</v>
      </c>
      <c r="B3256" t="s">
        <v>3938</v>
      </c>
      <c r="C3256" t="s">
        <v>3827</v>
      </c>
      <c r="D3256" t="s">
        <v>3828</v>
      </c>
      <c r="E3256" t="s">
        <v>1643</v>
      </c>
    </row>
    <row r="3257" spans="1:5" hidden="1">
      <c r="A3257" t="s">
        <v>3937</v>
      </c>
      <c r="B3257" t="s">
        <v>3938</v>
      </c>
      <c r="C3257" t="s">
        <v>3827</v>
      </c>
      <c r="D3257" t="s">
        <v>3828</v>
      </c>
      <c r="E3257" t="s">
        <v>2926</v>
      </c>
    </row>
    <row r="3258" spans="1:5" hidden="1">
      <c r="A3258" t="s">
        <v>3937</v>
      </c>
      <c r="B3258" t="s">
        <v>3938</v>
      </c>
      <c r="C3258" t="s">
        <v>3827</v>
      </c>
      <c r="D3258" t="s">
        <v>3828</v>
      </c>
      <c r="E3258" t="s">
        <v>2931</v>
      </c>
    </row>
    <row r="3259" spans="1:5" hidden="1">
      <c r="A3259" t="s">
        <v>3937</v>
      </c>
      <c r="B3259" t="s">
        <v>3938</v>
      </c>
      <c r="C3259" t="s">
        <v>3827</v>
      </c>
      <c r="D3259" t="s">
        <v>3828</v>
      </c>
      <c r="E3259" t="s">
        <v>2936</v>
      </c>
    </row>
    <row r="3260" spans="1:5" hidden="1">
      <c r="A3260" t="s">
        <v>3937</v>
      </c>
      <c r="B3260" t="s">
        <v>3938</v>
      </c>
      <c r="C3260" t="s">
        <v>3827</v>
      </c>
      <c r="D3260" t="s">
        <v>3828</v>
      </c>
      <c r="E3260" t="s">
        <v>2941</v>
      </c>
    </row>
    <row r="3261" spans="1:5" hidden="1">
      <c r="A3261" t="s">
        <v>3937</v>
      </c>
      <c r="B3261" t="s">
        <v>3938</v>
      </c>
      <c r="C3261" t="s">
        <v>3827</v>
      </c>
      <c r="D3261" t="s">
        <v>3828</v>
      </c>
      <c r="E3261" t="s">
        <v>2945</v>
      </c>
    </row>
    <row r="3262" spans="1:5" hidden="1">
      <c r="A3262" t="s">
        <v>3937</v>
      </c>
      <c r="B3262" t="s">
        <v>3938</v>
      </c>
      <c r="C3262" t="s">
        <v>3827</v>
      </c>
      <c r="D3262" t="s">
        <v>3828</v>
      </c>
      <c r="E3262" t="s">
        <v>2948</v>
      </c>
    </row>
    <row r="3263" spans="1:5" hidden="1">
      <c r="A3263" t="s">
        <v>3937</v>
      </c>
      <c r="B3263" t="s">
        <v>3938</v>
      </c>
      <c r="C3263" t="s">
        <v>3827</v>
      </c>
      <c r="D3263" t="s">
        <v>3828</v>
      </c>
      <c r="E3263" t="s">
        <v>2950</v>
      </c>
    </row>
    <row r="3264" spans="1:5" hidden="1">
      <c r="A3264" t="s">
        <v>3162</v>
      </c>
      <c r="B3264" t="s">
        <v>3939</v>
      </c>
      <c r="C3264" t="s">
        <v>1974</v>
      </c>
      <c r="D3264" t="s">
        <v>2148</v>
      </c>
      <c r="E3264" t="s">
        <v>3929</v>
      </c>
    </row>
    <row r="3265" spans="1:5" hidden="1">
      <c r="A3265" t="s">
        <v>3162</v>
      </c>
      <c r="B3265" t="s">
        <v>3939</v>
      </c>
      <c r="C3265" t="s">
        <v>1974</v>
      </c>
      <c r="D3265" t="s">
        <v>2148</v>
      </c>
      <c r="E3265" t="s">
        <v>2154</v>
      </c>
    </row>
    <row r="3266" spans="1:5" hidden="1">
      <c r="A3266" t="s">
        <v>3162</v>
      </c>
      <c r="B3266" t="s">
        <v>3939</v>
      </c>
      <c r="C3266" t="s">
        <v>1974</v>
      </c>
      <c r="D3266" t="s">
        <v>2148</v>
      </c>
      <c r="E3266" t="s">
        <v>2881</v>
      </c>
    </row>
    <row r="3267" spans="1:5" hidden="1">
      <c r="A3267" t="s">
        <v>3162</v>
      </c>
      <c r="B3267" t="s">
        <v>3939</v>
      </c>
      <c r="C3267" t="s">
        <v>1974</v>
      </c>
      <c r="D3267" t="s">
        <v>2148</v>
      </c>
      <c r="E3267" t="s">
        <v>2833</v>
      </c>
    </row>
    <row r="3268" spans="1:5" hidden="1">
      <c r="A3268" t="s">
        <v>3940</v>
      </c>
      <c r="B3268" t="s">
        <v>3941</v>
      </c>
      <c r="C3268" t="s">
        <v>1973</v>
      </c>
      <c r="D3268" t="s">
        <v>3809</v>
      </c>
      <c r="E3268" t="s">
        <v>1643</v>
      </c>
    </row>
    <row r="3269" spans="1:5" hidden="1">
      <c r="A3269" t="s">
        <v>3940</v>
      </c>
      <c r="B3269" t="s">
        <v>3941</v>
      </c>
      <c r="C3269" t="s">
        <v>1973</v>
      </c>
      <c r="D3269" t="s">
        <v>3810</v>
      </c>
      <c r="E3269" t="s">
        <v>1643</v>
      </c>
    </row>
    <row r="3270" spans="1:5" hidden="1">
      <c r="A3270" t="s">
        <v>3940</v>
      </c>
      <c r="B3270" t="s">
        <v>3941</v>
      </c>
      <c r="C3270" t="s">
        <v>1974</v>
      </c>
      <c r="D3270" t="s">
        <v>2146</v>
      </c>
      <c r="E3270" t="s">
        <v>2808</v>
      </c>
    </row>
    <row r="3271" spans="1:5" hidden="1">
      <c r="A3271" t="s">
        <v>3940</v>
      </c>
      <c r="B3271" t="s">
        <v>3941</v>
      </c>
      <c r="C3271" t="s">
        <v>1974</v>
      </c>
      <c r="D3271" t="s">
        <v>2146</v>
      </c>
      <c r="E3271" t="s">
        <v>2854</v>
      </c>
    </row>
    <row r="3272" spans="1:5" hidden="1">
      <c r="A3272" t="s">
        <v>3940</v>
      </c>
      <c r="B3272" t="s">
        <v>3941</v>
      </c>
      <c r="C3272" t="s">
        <v>1974</v>
      </c>
      <c r="D3272" t="s">
        <v>2146</v>
      </c>
      <c r="E3272" t="s">
        <v>2876</v>
      </c>
    </row>
    <row r="3273" spans="1:5" hidden="1">
      <c r="A3273" t="s">
        <v>3940</v>
      </c>
      <c r="B3273" t="s">
        <v>3941</v>
      </c>
      <c r="C3273" t="s">
        <v>1974</v>
      </c>
      <c r="D3273" t="s">
        <v>2146</v>
      </c>
      <c r="E3273" t="s">
        <v>2893</v>
      </c>
    </row>
    <row r="3274" spans="1:5" hidden="1">
      <c r="A3274" t="s">
        <v>3940</v>
      </c>
      <c r="B3274" t="s">
        <v>3941</v>
      </c>
      <c r="C3274" t="s">
        <v>1974</v>
      </c>
      <c r="D3274" t="s">
        <v>2146</v>
      </c>
      <c r="E3274" t="s">
        <v>2903</v>
      </c>
    </row>
    <row r="3275" spans="1:5" hidden="1">
      <c r="A3275" t="s">
        <v>3940</v>
      </c>
      <c r="B3275" t="s">
        <v>3941</v>
      </c>
      <c r="C3275" t="s">
        <v>1974</v>
      </c>
      <c r="D3275" t="s">
        <v>2146</v>
      </c>
      <c r="E3275" t="s">
        <v>2913</v>
      </c>
    </row>
    <row r="3276" spans="1:5" hidden="1">
      <c r="A3276" t="s">
        <v>3940</v>
      </c>
      <c r="B3276" t="s">
        <v>3941</v>
      </c>
      <c r="C3276" t="s">
        <v>1974</v>
      </c>
      <c r="D3276" t="s">
        <v>3812</v>
      </c>
      <c r="E3276" t="s">
        <v>2810</v>
      </c>
    </row>
    <row r="3277" spans="1:5" hidden="1">
      <c r="A3277" t="s">
        <v>3940</v>
      </c>
      <c r="B3277" t="s">
        <v>3941</v>
      </c>
      <c r="C3277" t="s">
        <v>1974</v>
      </c>
      <c r="D3277" t="s">
        <v>3812</v>
      </c>
      <c r="E3277" t="s">
        <v>1643</v>
      </c>
    </row>
    <row r="3278" spans="1:5" hidden="1">
      <c r="A3278" t="s">
        <v>3940</v>
      </c>
      <c r="B3278" t="s">
        <v>3941</v>
      </c>
      <c r="C3278" t="s">
        <v>1974</v>
      </c>
      <c r="D3278" t="s">
        <v>3812</v>
      </c>
      <c r="E3278" t="s">
        <v>2856</v>
      </c>
    </row>
    <row r="3279" spans="1:5" hidden="1">
      <c r="A3279" t="s">
        <v>3940</v>
      </c>
      <c r="B3279" t="s">
        <v>3941</v>
      </c>
      <c r="C3279" t="s">
        <v>1974</v>
      </c>
      <c r="D3279" t="s">
        <v>3813</v>
      </c>
      <c r="E3279" t="s">
        <v>2811</v>
      </c>
    </row>
    <row r="3280" spans="1:5" hidden="1">
      <c r="A3280" t="s">
        <v>3940</v>
      </c>
      <c r="B3280" t="s">
        <v>3941</v>
      </c>
      <c r="C3280" t="s">
        <v>1974</v>
      </c>
      <c r="D3280" t="s">
        <v>3813</v>
      </c>
      <c r="E3280" t="s">
        <v>1643</v>
      </c>
    </row>
    <row r="3281" spans="1:5" hidden="1">
      <c r="A3281" t="s">
        <v>3940</v>
      </c>
      <c r="B3281" t="s">
        <v>3941</v>
      </c>
      <c r="C3281" t="s">
        <v>1974</v>
      </c>
      <c r="D3281" t="s">
        <v>3813</v>
      </c>
      <c r="E3281" t="s">
        <v>2877</v>
      </c>
    </row>
    <row r="3282" spans="1:5" hidden="1">
      <c r="A3282" t="s">
        <v>3940</v>
      </c>
      <c r="B3282" t="s">
        <v>3941</v>
      </c>
      <c r="C3282" t="s">
        <v>1974</v>
      </c>
      <c r="D3282" t="s">
        <v>3814</v>
      </c>
      <c r="E3282" t="s">
        <v>2813</v>
      </c>
    </row>
    <row r="3283" spans="1:5" hidden="1">
      <c r="A3283" t="s">
        <v>3940</v>
      </c>
      <c r="B3283" t="s">
        <v>3941</v>
      </c>
      <c r="C3283" t="s">
        <v>1974</v>
      </c>
      <c r="D3283" t="s">
        <v>3814</v>
      </c>
      <c r="E3283" t="s">
        <v>2858</v>
      </c>
    </row>
    <row r="3284" spans="1:5" hidden="1">
      <c r="A3284" t="s">
        <v>3940</v>
      </c>
      <c r="B3284" t="s">
        <v>3941</v>
      </c>
      <c r="C3284" t="s">
        <v>1974</v>
      </c>
      <c r="D3284" t="s">
        <v>3814</v>
      </c>
      <c r="E3284" t="s">
        <v>2878</v>
      </c>
    </row>
    <row r="3285" spans="1:5" hidden="1">
      <c r="A3285" t="s">
        <v>3940</v>
      </c>
      <c r="B3285" t="s">
        <v>3941</v>
      </c>
      <c r="C3285" t="s">
        <v>1974</v>
      </c>
      <c r="D3285" t="s">
        <v>3814</v>
      </c>
      <c r="E3285" t="s">
        <v>1643</v>
      </c>
    </row>
    <row r="3286" spans="1:5" hidden="1">
      <c r="A3286" t="s">
        <v>3940</v>
      </c>
      <c r="B3286" t="s">
        <v>3941</v>
      </c>
      <c r="C3286" t="s">
        <v>1974</v>
      </c>
      <c r="D3286" t="s">
        <v>3814</v>
      </c>
      <c r="E3286" t="s">
        <v>2894</v>
      </c>
    </row>
    <row r="3287" spans="1:5" hidden="1">
      <c r="A3287" t="s">
        <v>3940</v>
      </c>
      <c r="B3287" t="s">
        <v>3941</v>
      </c>
      <c r="C3287" t="s">
        <v>1974</v>
      </c>
      <c r="D3287" t="s">
        <v>3814</v>
      </c>
      <c r="E3287" t="s">
        <v>2904</v>
      </c>
    </row>
    <row r="3288" spans="1:5" hidden="1">
      <c r="A3288" t="s">
        <v>3940</v>
      </c>
      <c r="B3288" t="s">
        <v>3941</v>
      </c>
      <c r="C3288" t="s">
        <v>1974</v>
      </c>
      <c r="D3288" t="s">
        <v>3815</v>
      </c>
      <c r="E3288" t="s">
        <v>2814</v>
      </c>
    </row>
    <row r="3289" spans="1:5" hidden="1">
      <c r="A3289" t="s">
        <v>3940</v>
      </c>
      <c r="B3289" t="s">
        <v>3941</v>
      </c>
      <c r="C3289" t="s">
        <v>1974</v>
      </c>
      <c r="D3289" t="s">
        <v>3815</v>
      </c>
      <c r="E3289" t="s">
        <v>2859</v>
      </c>
    </row>
    <row r="3290" spans="1:5" hidden="1">
      <c r="A3290" t="s">
        <v>3940</v>
      </c>
      <c r="B3290" t="s">
        <v>3941</v>
      </c>
      <c r="C3290" t="s">
        <v>1974</v>
      </c>
      <c r="D3290" t="s">
        <v>3815</v>
      </c>
      <c r="E3290" t="s">
        <v>1643</v>
      </c>
    </row>
    <row r="3291" spans="1:5" hidden="1">
      <c r="A3291" t="s">
        <v>3940</v>
      </c>
      <c r="B3291" t="s">
        <v>3941</v>
      </c>
      <c r="C3291" t="s">
        <v>1974</v>
      </c>
      <c r="D3291" t="s">
        <v>3815</v>
      </c>
      <c r="E3291" t="s">
        <v>2879</v>
      </c>
    </row>
    <row r="3292" spans="1:5" hidden="1">
      <c r="A3292" t="s">
        <v>3940</v>
      </c>
      <c r="B3292" t="s">
        <v>3941</v>
      </c>
      <c r="C3292" t="s">
        <v>1974</v>
      </c>
      <c r="D3292" t="s">
        <v>3816</v>
      </c>
      <c r="E3292" t="s">
        <v>2815</v>
      </c>
    </row>
    <row r="3293" spans="1:5" hidden="1">
      <c r="A3293" t="s">
        <v>3940</v>
      </c>
      <c r="B3293" t="s">
        <v>3941</v>
      </c>
      <c r="C3293" t="s">
        <v>1974</v>
      </c>
      <c r="D3293" t="s">
        <v>3816</v>
      </c>
      <c r="E3293" t="s">
        <v>1643</v>
      </c>
    </row>
    <row r="3294" spans="1:5" hidden="1">
      <c r="A3294" t="s">
        <v>3940</v>
      </c>
      <c r="B3294" t="s">
        <v>3941</v>
      </c>
      <c r="C3294" t="s">
        <v>1974</v>
      </c>
      <c r="D3294" t="s">
        <v>2156</v>
      </c>
      <c r="E3294" t="s">
        <v>2816</v>
      </c>
    </row>
    <row r="3295" spans="1:5" hidden="1">
      <c r="A3295" t="s">
        <v>3940</v>
      </c>
      <c r="B3295" t="s">
        <v>3941</v>
      </c>
      <c r="C3295" t="s">
        <v>1974</v>
      </c>
      <c r="D3295" t="s">
        <v>1973</v>
      </c>
      <c r="E3295" t="s">
        <v>1643</v>
      </c>
    </row>
    <row r="3296" spans="1:5" hidden="1">
      <c r="A3296" t="s">
        <v>3940</v>
      </c>
      <c r="B3296" t="s">
        <v>3941</v>
      </c>
      <c r="C3296" t="s">
        <v>1974</v>
      </c>
      <c r="D3296" t="s">
        <v>1973</v>
      </c>
      <c r="E3296" t="s">
        <v>2817</v>
      </c>
    </row>
    <row r="3297" spans="1:5" hidden="1">
      <c r="A3297" t="s">
        <v>3940</v>
      </c>
      <c r="B3297" t="s">
        <v>3941</v>
      </c>
      <c r="C3297" t="s">
        <v>1974</v>
      </c>
      <c r="D3297" t="s">
        <v>1973</v>
      </c>
      <c r="E3297" t="s">
        <v>2860</v>
      </c>
    </row>
    <row r="3298" spans="1:5" hidden="1">
      <c r="A3298" t="s">
        <v>3940</v>
      </c>
      <c r="B3298" t="s">
        <v>3941</v>
      </c>
      <c r="C3298" t="s">
        <v>1974</v>
      </c>
      <c r="D3298" t="s">
        <v>3817</v>
      </c>
      <c r="E3298" t="s">
        <v>1643</v>
      </c>
    </row>
    <row r="3299" spans="1:5" hidden="1">
      <c r="A3299" t="s">
        <v>3940</v>
      </c>
      <c r="B3299" t="s">
        <v>3941</v>
      </c>
      <c r="C3299" t="s">
        <v>1974</v>
      </c>
      <c r="D3299" t="s">
        <v>3818</v>
      </c>
      <c r="E3299" t="s">
        <v>1643</v>
      </c>
    </row>
    <row r="3300" spans="1:5" hidden="1">
      <c r="A3300" t="s">
        <v>3940</v>
      </c>
      <c r="B3300" t="s">
        <v>3941</v>
      </c>
      <c r="C3300" t="s">
        <v>1974</v>
      </c>
      <c r="D3300" t="s">
        <v>3818</v>
      </c>
      <c r="E3300" t="s">
        <v>2819</v>
      </c>
    </row>
    <row r="3301" spans="1:5" hidden="1">
      <c r="A3301" t="s">
        <v>3940</v>
      </c>
      <c r="B3301" t="s">
        <v>3941</v>
      </c>
      <c r="C3301" t="s">
        <v>1974</v>
      </c>
      <c r="D3301" t="s">
        <v>3819</v>
      </c>
      <c r="E3301" t="s">
        <v>1643</v>
      </c>
    </row>
    <row r="3302" spans="1:5" hidden="1">
      <c r="A3302" t="s">
        <v>3940</v>
      </c>
      <c r="B3302" t="s">
        <v>3941</v>
      </c>
      <c r="C3302" t="s">
        <v>1974</v>
      </c>
      <c r="D3302" t="s">
        <v>3819</v>
      </c>
      <c r="E3302" t="s">
        <v>3819</v>
      </c>
    </row>
    <row r="3303" spans="1:5" hidden="1">
      <c r="A3303" t="s">
        <v>3940</v>
      </c>
      <c r="B3303" t="s">
        <v>3941</v>
      </c>
      <c r="C3303" t="s">
        <v>1974</v>
      </c>
      <c r="D3303" t="s">
        <v>3820</v>
      </c>
      <c r="E3303" t="s">
        <v>1643</v>
      </c>
    </row>
    <row r="3304" spans="1:5" hidden="1">
      <c r="A3304" t="s">
        <v>3940</v>
      </c>
      <c r="B3304" t="s">
        <v>3941</v>
      </c>
      <c r="C3304" t="s">
        <v>1974</v>
      </c>
      <c r="D3304" t="s">
        <v>3820</v>
      </c>
      <c r="E3304" t="s">
        <v>2822</v>
      </c>
    </row>
    <row r="3305" spans="1:5" hidden="1">
      <c r="A3305" t="s">
        <v>3940</v>
      </c>
      <c r="B3305" t="s">
        <v>3941</v>
      </c>
      <c r="C3305" t="s">
        <v>1974</v>
      </c>
      <c r="D3305" t="s">
        <v>3820</v>
      </c>
      <c r="E3305" t="s">
        <v>2861</v>
      </c>
    </row>
    <row r="3306" spans="1:5" hidden="1">
      <c r="A3306" t="s">
        <v>3940</v>
      </c>
      <c r="B3306" t="s">
        <v>3941</v>
      </c>
      <c r="C3306" t="s">
        <v>1974</v>
      </c>
      <c r="D3306" t="s">
        <v>3821</v>
      </c>
      <c r="E3306" t="s">
        <v>1643</v>
      </c>
    </row>
    <row r="3307" spans="1:5" hidden="1">
      <c r="A3307" t="s">
        <v>3940</v>
      </c>
      <c r="B3307" t="s">
        <v>3941</v>
      </c>
      <c r="C3307" t="s">
        <v>1974</v>
      </c>
      <c r="D3307" t="s">
        <v>3821</v>
      </c>
      <c r="E3307" t="s">
        <v>2823</v>
      </c>
    </row>
    <row r="3308" spans="1:5" hidden="1">
      <c r="A3308" t="s">
        <v>3940</v>
      </c>
      <c r="B3308" t="s">
        <v>3941</v>
      </c>
      <c r="C3308" t="s">
        <v>1974</v>
      </c>
      <c r="D3308" t="s">
        <v>3822</v>
      </c>
      <c r="E3308" t="s">
        <v>1643</v>
      </c>
    </row>
    <row r="3309" spans="1:5" hidden="1">
      <c r="A3309" t="s">
        <v>3940</v>
      </c>
      <c r="B3309" t="s">
        <v>3941</v>
      </c>
      <c r="C3309" t="s">
        <v>1974</v>
      </c>
      <c r="D3309" t="s">
        <v>3822</v>
      </c>
      <c r="E3309" t="s">
        <v>2824</v>
      </c>
    </row>
    <row r="3310" spans="1:5" hidden="1">
      <c r="A3310" t="s">
        <v>3940</v>
      </c>
      <c r="B3310" t="s">
        <v>3941</v>
      </c>
      <c r="C3310" t="s">
        <v>1974</v>
      </c>
      <c r="D3310" t="s">
        <v>3823</v>
      </c>
      <c r="E3310" t="s">
        <v>2825</v>
      </c>
    </row>
    <row r="3311" spans="1:5" hidden="1">
      <c r="A3311" t="s">
        <v>3940</v>
      </c>
      <c r="B3311" t="s">
        <v>3941</v>
      </c>
      <c r="C3311" t="s">
        <v>1974</v>
      </c>
      <c r="D3311" t="s">
        <v>2166</v>
      </c>
      <c r="E3311" t="s">
        <v>1643</v>
      </c>
    </row>
    <row r="3312" spans="1:5" hidden="1">
      <c r="A3312" t="s">
        <v>3940</v>
      </c>
      <c r="B3312" t="s">
        <v>3941</v>
      </c>
      <c r="C3312" t="s">
        <v>1974</v>
      </c>
      <c r="D3312" t="s">
        <v>2166</v>
      </c>
      <c r="E3312" t="s">
        <v>2826</v>
      </c>
    </row>
    <row r="3313" spans="1:5" hidden="1">
      <c r="A3313" t="s">
        <v>3940</v>
      </c>
      <c r="B3313" t="s">
        <v>3941</v>
      </c>
      <c r="C3313" t="s">
        <v>1975</v>
      </c>
      <c r="D3313" t="s">
        <v>3824</v>
      </c>
      <c r="E3313" t="s">
        <v>2827</v>
      </c>
    </row>
    <row r="3314" spans="1:5" hidden="1">
      <c r="A3314" t="s">
        <v>3940</v>
      </c>
      <c r="B3314" t="s">
        <v>3941</v>
      </c>
      <c r="C3314" t="s">
        <v>1975</v>
      </c>
      <c r="D3314" t="s">
        <v>3824</v>
      </c>
      <c r="E3314" t="s">
        <v>2862</v>
      </c>
    </row>
    <row r="3315" spans="1:5" hidden="1">
      <c r="A3315" t="s">
        <v>3940</v>
      </c>
      <c r="B3315" t="s">
        <v>3941</v>
      </c>
      <c r="C3315" t="s">
        <v>1975</v>
      </c>
      <c r="D3315" t="s">
        <v>3824</v>
      </c>
      <c r="E3315" t="s">
        <v>2882</v>
      </c>
    </row>
    <row r="3316" spans="1:5" hidden="1">
      <c r="A3316" t="s">
        <v>3940</v>
      </c>
      <c r="B3316" t="s">
        <v>3941</v>
      </c>
      <c r="C3316" t="s">
        <v>1975</v>
      </c>
      <c r="D3316" t="s">
        <v>3824</v>
      </c>
      <c r="E3316" t="s">
        <v>2895</v>
      </c>
    </row>
    <row r="3317" spans="1:5" hidden="1">
      <c r="A3317" t="s">
        <v>3940</v>
      </c>
      <c r="B3317" t="s">
        <v>3941</v>
      </c>
      <c r="C3317" t="s">
        <v>1975</v>
      </c>
      <c r="D3317" t="s">
        <v>3824</v>
      </c>
      <c r="E3317" t="s">
        <v>2905</v>
      </c>
    </row>
    <row r="3318" spans="1:5" hidden="1">
      <c r="A3318" t="s">
        <v>3940</v>
      </c>
      <c r="B3318" t="s">
        <v>3941</v>
      </c>
      <c r="C3318" t="s">
        <v>1975</v>
      </c>
      <c r="D3318" t="s">
        <v>3824</v>
      </c>
      <c r="E3318" t="s">
        <v>2914</v>
      </c>
    </row>
    <row r="3319" spans="1:5" hidden="1">
      <c r="A3319" t="s">
        <v>3940</v>
      </c>
      <c r="B3319" t="s">
        <v>3941</v>
      </c>
      <c r="C3319" t="s">
        <v>1975</v>
      </c>
      <c r="D3319" t="s">
        <v>3824</v>
      </c>
      <c r="E3319" t="s">
        <v>2919</v>
      </c>
    </row>
    <row r="3320" spans="1:5" hidden="1">
      <c r="A3320" t="s">
        <v>3940</v>
      </c>
      <c r="B3320" t="s">
        <v>3941</v>
      </c>
      <c r="C3320" t="s">
        <v>1975</v>
      </c>
      <c r="D3320" t="s">
        <v>3824</v>
      </c>
      <c r="E3320" t="s">
        <v>1980</v>
      </c>
    </row>
    <row r="3321" spans="1:5" hidden="1">
      <c r="A3321" t="s">
        <v>3940</v>
      </c>
      <c r="B3321" t="s">
        <v>3941</v>
      </c>
      <c r="C3321" t="s">
        <v>1975</v>
      </c>
      <c r="D3321" t="s">
        <v>3841</v>
      </c>
      <c r="E3321" t="s">
        <v>3842</v>
      </c>
    </row>
    <row r="3322" spans="1:5" hidden="1">
      <c r="A3322" t="s">
        <v>3940</v>
      </c>
      <c r="B3322" t="s">
        <v>3941</v>
      </c>
      <c r="C3322" t="s">
        <v>1975</v>
      </c>
      <c r="D3322" t="s">
        <v>3841</v>
      </c>
      <c r="E3322" t="s">
        <v>2885</v>
      </c>
    </row>
    <row r="3323" spans="1:5" hidden="1">
      <c r="A3323" t="s">
        <v>3940</v>
      </c>
      <c r="B3323" t="s">
        <v>3941</v>
      </c>
      <c r="C3323" t="s">
        <v>1975</v>
      </c>
      <c r="D3323" t="s">
        <v>3841</v>
      </c>
      <c r="E3323" t="s">
        <v>2896</v>
      </c>
    </row>
    <row r="3324" spans="1:5" hidden="1">
      <c r="A3324" t="s">
        <v>3940</v>
      </c>
      <c r="B3324" t="s">
        <v>3941</v>
      </c>
      <c r="C3324" t="s">
        <v>1975</v>
      </c>
      <c r="D3324" t="s">
        <v>3843</v>
      </c>
      <c r="E3324" t="s">
        <v>2831</v>
      </c>
    </row>
    <row r="3325" spans="1:5" hidden="1">
      <c r="A3325" t="s">
        <v>3940</v>
      </c>
      <c r="B3325" t="s">
        <v>3941</v>
      </c>
      <c r="C3325" t="s">
        <v>1975</v>
      </c>
      <c r="D3325" t="s">
        <v>3843</v>
      </c>
      <c r="E3325" t="s">
        <v>2864</v>
      </c>
    </row>
    <row r="3326" spans="1:5" hidden="1">
      <c r="A3326" t="s">
        <v>3940</v>
      </c>
      <c r="B3326" t="s">
        <v>3941</v>
      </c>
      <c r="C3326" t="s">
        <v>1975</v>
      </c>
      <c r="D3326" t="s">
        <v>3843</v>
      </c>
      <c r="E3326" t="s">
        <v>1643</v>
      </c>
    </row>
    <row r="3327" spans="1:5" hidden="1">
      <c r="A3327" t="s">
        <v>3940</v>
      </c>
      <c r="B3327" t="s">
        <v>3941</v>
      </c>
      <c r="C3327" t="s">
        <v>1975</v>
      </c>
      <c r="D3327" t="s">
        <v>3843</v>
      </c>
      <c r="E3327" t="s">
        <v>2884</v>
      </c>
    </row>
    <row r="3328" spans="1:5" hidden="1">
      <c r="A3328" t="s">
        <v>3940</v>
      </c>
      <c r="B3328" t="s">
        <v>3941</v>
      </c>
      <c r="C3328" t="s">
        <v>1975</v>
      </c>
      <c r="D3328" t="s">
        <v>3843</v>
      </c>
      <c r="E3328" t="s">
        <v>2166</v>
      </c>
    </row>
    <row r="3329" spans="1:5" hidden="1">
      <c r="A3329" t="s">
        <v>3940</v>
      </c>
      <c r="B3329" t="s">
        <v>3941</v>
      </c>
      <c r="C3329" t="s">
        <v>1975</v>
      </c>
      <c r="D3329" t="s">
        <v>3843</v>
      </c>
      <c r="E3329" t="s">
        <v>3844</v>
      </c>
    </row>
    <row r="3330" spans="1:5" hidden="1">
      <c r="A3330" t="s">
        <v>3940</v>
      </c>
      <c r="B3330" t="s">
        <v>3941</v>
      </c>
      <c r="C3330" t="s">
        <v>1975</v>
      </c>
      <c r="D3330" t="s">
        <v>3845</v>
      </c>
      <c r="E3330" t="s">
        <v>3846</v>
      </c>
    </row>
    <row r="3331" spans="1:5" hidden="1">
      <c r="A3331" t="s">
        <v>3940</v>
      </c>
      <c r="B3331" t="s">
        <v>3941</v>
      </c>
      <c r="C3331" t="s">
        <v>1976</v>
      </c>
      <c r="D3331" t="s">
        <v>3867</v>
      </c>
      <c r="E3331" t="s">
        <v>2833</v>
      </c>
    </row>
    <row r="3332" spans="1:5" hidden="1">
      <c r="A3332" t="s">
        <v>3940</v>
      </c>
      <c r="B3332" t="s">
        <v>3941</v>
      </c>
      <c r="C3332" t="s">
        <v>1976</v>
      </c>
      <c r="D3332" t="s">
        <v>3867</v>
      </c>
      <c r="E3332" t="s">
        <v>2866</v>
      </c>
    </row>
    <row r="3333" spans="1:5" hidden="1">
      <c r="A3333" t="s">
        <v>3940</v>
      </c>
      <c r="B3333" t="s">
        <v>3941</v>
      </c>
      <c r="C3333" t="s">
        <v>1976</v>
      </c>
      <c r="D3333" t="s">
        <v>3867</v>
      </c>
      <c r="E3333" t="s">
        <v>1643</v>
      </c>
    </row>
    <row r="3334" spans="1:5" hidden="1">
      <c r="A3334" t="s">
        <v>3940</v>
      </c>
      <c r="B3334" t="s">
        <v>3941</v>
      </c>
      <c r="C3334" t="s">
        <v>1976</v>
      </c>
      <c r="D3334" t="s">
        <v>3867</v>
      </c>
      <c r="E3334" t="s">
        <v>2897</v>
      </c>
    </row>
    <row r="3335" spans="1:5" hidden="1">
      <c r="A3335" t="s">
        <v>3940</v>
      </c>
      <c r="B3335" t="s">
        <v>3941</v>
      </c>
      <c r="C3335" t="s">
        <v>1976</v>
      </c>
      <c r="D3335" t="s">
        <v>3867</v>
      </c>
      <c r="E3335" t="s">
        <v>2907</v>
      </c>
    </row>
    <row r="3336" spans="1:5" hidden="1">
      <c r="A3336" t="s">
        <v>3940</v>
      </c>
      <c r="B3336" t="s">
        <v>3941</v>
      </c>
      <c r="C3336" t="s">
        <v>1976</v>
      </c>
      <c r="D3336" t="s">
        <v>3868</v>
      </c>
      <c r="E3336" t="s">
        <v>2834</v>
      </c>
    </row>
    <row r="3337" spans="1:5" hidden="1">
      <c r="A3337" t="s">
        <v>3940</v>
      </c>
      <c r="B3337" t="s">
        <v>3941</v>
      </c>
      <c r="C3337" t="s">
        <v>1976</v>
      </c>
      <c r="D3337" t="s">
        <v>3868</v>
      </c>
      <c r="E3337" t="s">
        <v>2867</v>
      </c>
    </row>
    <row r="3338" spans="1:5" hidden="1">
      <c r="A3338" t="s">
        <v>3940</v>
      </c>
      <c r="B3338" t="s">
        <v>3941</v>
      </c>
      <c r="C3338" t="s">
        <v>1976</v>
      </c>
      <c r="D3338" t="s">
        <v>3868</v>
      </c>
      <c r="E3338" t="s">
        <v>2833</v>
      </c>
    </row>
    <row r="3339" spans="1:5" hidden="1">
      <c r="A3339" t="s">
        <v>3940</v>
      </c>
      <c r="B3339" t="s">
        <v>3941</v>
      </c>
      <c r="C3339" t="s">
        <v>1976</v>
      </c>
      <c r="D3339" t="s">
        <v>3868</v>
      </c>
      <c r="E3339" t="s">
        <v>1643</v>
      </c>
    </row>
    <row r="3340" spans="1:5" hidden="1">
      <c r="A3340" t="s">
        <v>3940</v>
      </c>
      <c r="B3340" t="s">
        <v>3941</v>
      </c>
      <c r="C3340" t="s">
        <v>1976</v>
      </c>
      <c r="D3340" t="s">
        <v>3867</v>
      </c>
      <c r="E3340" t="s">
        <v>1643</v>
      </c>
    </row>
    <row r="3341" spans="1:5" hidden="1">
      <c r="A3341" t="s">
        <v>3940</v>
      </c>
      <c r="B3341" t="s">
        <v>3941</v>
      </c>
      <c r="C3341" t="s">
        <v>1976</v>
      </c>
      <c r="D3341" t="s">
        <v>3867</v>
      </c>
      <c r="E3341" t="s">
        <v>2886</v>
      </c>
    </row>
    <row r="3342" spans="1:5" hidden="1">
      <c r="A3342" t="s">
        <v>3940</v>
      </c>
      <c r="B3342" t="s">
        <v>3941</v>
      </c>
      <c r="C3342" t="s">
        <v>1976</v>
      </c>
      <c r="D3342" t="s">
        <v>3868</v>
      </c>
      <c r="E3342" t="s">
        <v>2834</v>
      </c>
    </row>
    <row r="3343" spans="1:5" hidden="1">
      <c r="A3343" t="s">
        <v>3940</v>
      </c>
      <c r="B3343" t="s">
        <v>3941</v>
      </c>
      <c r="C3343" t="s">
        <v>1976</v>
      </c>
      <c r="D3343" t="s">
        <v>3868</v>
      </c>
      <c r="E3343" t="s">
        <v>1643</v>
      </c>
    </row>
    <row r="3344" spans="1:5" hidden="1">
      <c r="A3344" t="s">
        <v>3940</v>
      </c>
      <c r="B3344" t="s">
        <v>3941</v>
      </c>
      <c r="C3344" t="s">
        <v>3827</v>
      </c>
      <c r="D3344" t="s">
        <v>3858</v>
      </c>
      <c r="E3344" t="s">
        <v>2837</v>
      </c>
    </row>
    <row r="3345" spans="1:5" hidden="1">
      <c r="A3345" t="s">
        <v>3940</v>
      </c>
      <c r="B3345" t="s">
        <v>3941</v>
      </c>
      <c r="C3345" t="s">
        <v>3827</v>
      </c>
      <c r="D3345" t="s">
        <v>3858</v>
      </c>
      <c r="E3345" t="s">
        <v>2838</v>
      </c>
    </row>
    <row r="3346" spans="1:5" hidden="1">
      <c r="A3346" t="s">
        <v>3940</v>
      </c>
      <c r="B3346" t="s">
        <v>3941</v>
      </c>
      <c r="C3346" t="s">
        <v>3827</v>
      </c>
      <c r="D3346" t="s">
        <v>3858</v>
      </c>
      <c r="E3346" t="s">
        <v>2870</v>
      </c>
    </row>
    <row r="3347" spans="1:5" hidden="1">
      <c r="A3347" t="s">
        <v>3940</v>
      </c>
      <c r="B3347" t="s">
        <v>3941</v>
      </c>
      <c r="C3347" t="s">
        <v>3827</v>
      </c>
      <c r="D3347" t="s">
        <v>3858</v>
      </c>
      <c r="E3347" t="s">
        <v>2888</v>
      </c>
    </row>
    <row r="3348" spans="1:5" hidden="1">
      <c r="A3348" t="s">
        <v>3940</v>
      </c>
      <c r="B3348" t="s">
        <v>3941</v>
      </c>
      <c r="C3348" t="s">
        <v>3827</v>
      </c>
      <c r="D3348" t="s">
        <v>3858</v>
      </c>
      <c r="E3348" t="s">
        <v>2899</v>
      </c>
    </row>
    <row r="3349" spans="1:5" hidden="1">
      <c r="A3349" t="s">
        <v>3940</v>
      </c>
      <c r="B3349" t="s">
        <v>3941</v>
      </c>
      <c r="C3349" t="s">
        <v>3827</v>
      </c>
      <c r="D3349" t="s">
        <v>3858</v>
      </c>
      <c r="E3349" t="s">
        <v>2909</v>
      </c>
    </row>
    <row r="3350" spans="1:5" hidden="1">
      <c r="A3350" t="s">
        <v>3940</v>
      </c>
      <c r="B3350" t="s">
        <v>3941</v>
      </c>
      <c r="C3350" t="s">
        <v>3827</v>
      </c>
      <c r="D3350" t="s">
        <v>3858</v>
      </c>
      <c r="E3350" t="s">
        <v>2916</v>
      </c>
    </row>
    <row r="3351" spans="1:5" hidden="1">
      <c r="A3351" t="s">
        <v>3940</v>
      </c>
      <c r="B3351" t="s">
        <v>3941</v>
      </c>
      <c r="C3351" t="s">
        <v>3827</v>
      </c>
      <c r="D3351" t="s">
        <v>3858</v>
      </c>
      <c r="E3351" t="s">
        <v>2925</v>
      </c>
    </row>
    <row r="3352" spans="1:5" hidden="1">
      <c r="A3352" t="s">
        <v>3940</v>
      </c>
      <c r="B3352" t="s">
        <v>3941</v>
      </c>
      <c r="C3352" t="s">
        <v>3827</v>
      </c>
      <c r="D3352" t="s">
        <v>3858</v>
      </c>
      <c r="E3352" t="s">
        <v>2930</v>
      </c>
    </row>
    <row r="3353" spans="1:5" hidden="1">
      <c r="A3353" t="s">
        <v>3940</v>
      </c>
      <c r="B3353" t="s">
        <v>3941</v>
      </c>
      <c r="C3353" t="s">
        <v>3827</v>
      </c>
      <c r="D3353" t="s">
        <v>3858</v>
      </c>
      <c r="E3353" t="s">
        <v>2921</v>
      </c>
    </row>
    <row r="3354" spans="1:5" hidden="1">
      <c r="A3354" t="s">
        <v>3940</v>
      </c>
      <c r="B3354" t="s">
        <v>3941</v>
      </c>
      <c r="C3354" t="s">
        <v>3827</v>
      </c>
      <c r="D3354" t="s">
        <v>3858</v>
      </c>
      <c r="E3354" t="s">
        <v>2927</v>
      </c>
    </row>
    <row r="3355" spans="1:5" hidden="1">
      <c r="A3355" t="s">
        <v>3940</v>
      </c>
      <c r="B3355" t="s">
        <v>3941</v>
      </c>
      <c r="C3355" t="s">
        <v>3827</v>
      </c>
      <c r="D3355" t="s">
        <v>3858</v>
      </c>
      <c r="E3355" t="s">
        <v>2933</v>
      </c>
    </row>
    <row r="3356" spans="1:5" hidden="1">
      <c r="A3356" t="s">
        <v>3940</v>
      </c>
      <c r="B3356" t="s">
        <v>3941</v>
      </c>
      <c r="C3356" t="s">
        <v>3827</v>
      </c>
      <c r="D3356" t="s">
        <v>3858</v>
      </c>
      <c r="E3356" t="s">
        <v>2937</v>
      </c>
    </row>
    <row r="3357" spans="1:5" hidden="1">
      <c r="A3357" t="s">
        <v>3940</v>
      </c>
      <c r="B3357" t="s">
        <v>3941</v>
      </c>
      <c r="C3357" t="s">
        <v>3827</v>
      </c>
      <c r="D3357" t="s">
        <v>3828</v>
      </c>
      <c r="E3357" t="s">
        <v>2836</v>
      </c>
    </row>
    <row r="3358" spans="1:5" hidden="1">
      <c r="A3358" t="s">
        <v>3940</v>
      </c>
      <c r="B3358" t="s">
        <v>3941</v>
      </c>
      <c r="C3358" t="s">
        <v>3827</v>
      </c>
      <c r="D3358" t="s">
        <v>3828</v>
      </c>
      <c r="E3358" t="s">
        <v>2869</v>
      </c>
    </row>
    <row r="3359" spans="1:5" hidden="1">
      <c r="A3359" t="s">
        <v>3940</v>
      </c>
      <c r="B3359" t="s">
        <v>3941</v>
      </c>
      <c r="C3359" t="s">
        <v>3827</v>
      </c>
      <c r="D3359" t="s">
        <v>3828</v>
      </c>
      <c r="E3359" t="s">
        <v>2887</v>
      </c>
    </row>
    <row r="3360" spans="1:5" hidden="1">
      <c r="A3360" t="s">
        <v>3940</v>
      </c>
      <c r="B3360" t="s">
        <v>3941</v>
      </c>
      <c r="C3360" t="s">
        <v>3827</v>
      </c>
      <c r="D3360" t="s">
        <v>3828</v>
      </c>
      <c r="E3360" t="s">
        <v>2898</v>
      </c>
    </row>
    <row r="3361" spans="1:5" hidden="1">
      <c r="A3361" t="s">
        <v>3940</v>
      </c>
      <c r="B3361" t="s">
        <v>3941</v>
      </c>
      <c r="C3361" t="s">
        <v>3827</v>
      </c>
      <c r="D3361" t="s">
        <v>3828</v>
      </c>
      <c r="E3361" t="s">
        <v>2908</v>
      </c>
    </row>
    <row r="3362" spans="1:5" hidden="1">
      <c r="A3362" t="s">
        <v>3940</v>
      </c>
      <c r="B3362" t="s">
        <v>3941</v>
      </c>
      <c r="C3362" t="s">
        <v>3827</v>
      </c>
      <c r="D3362" t="s">
        <v>3828</v>
      </c>
      <c r="E3362" t="s">
        <v>2915</v>
      </c>
    </row>
    <row r="3363" spans="1:5" hidden="1">
      <c r="A3363" t="s">
        <v>3940</v>
      </c>
      <c r="B3363" t="s">
        <v>3941</v>
      </c>
      <c r="C3363" t="s">
        <v>3827</v>
      </c>
      <c r="D3363" t="s">
        <v>3828</v>
      </c>
      <c r="E3363" t="s">
        <v>2920</v>
      </c>
    </row>
    <row r="3364" spans="1:5" hidden="1">
      <c r="A3364" t="s">
        <v>3940</v>
      </c>
      <c r="B3364" t="s">
        <v>3941</v>
      </c>
      <c r="C3364" t="s">
        <v>3827</v>
      </c>
      <c r="D3364" t="s">
        <v>3828</v>
      </c>
      <c r="E3364" t="s">
        <v>1643</v>
      </c>
    </row>
    <row r="3365" spans="1:5" hidden="1">
      <c r="A3365" t="s">
        <v>3940</v>
      </c>
      <c r="B3365" t="s">
        <v>3941</v>
      </c>
      <c r="C3365" t="s">
        <v>3827</v>
      </c>
      <c r="D3365" t="s">
        <v>3828</v>
      </c>
      <c r="E3365" t="s">
        <v>2926</v>
      </c>
    </row>
    <row r="3366" spans="1:5" hidden="1">
      <c r="A3366" t="s">
        <v>3940</v>
      </c>
      <c r="B3366" t="s">
        <v>3941</v>
      </c>
      <c r="C3366" t="s">
        <v>3827</v>
      </c>
      <c r="D3366" t="s">
        <v>3828</v>
      </c>
      <c r="E3366" t="s">
        <v>2931</v>
      </c>
    </row>
    <row r="3367" spans="1:5" hidden="1">
      <c r="A3367" t="s">
        <v>3940</v>
      </c>
      <c r="B3367" t="s">
        <v>3941</v>
      </c>
      <c r="C3367" t="s">
        <v>3827</v>
      </c>
      <c r="D3367" t="s">
        <v>3828</v>
      </c>
      <c r="E3367" t="s">
        <v>2936</v>
      </c>
    </row>
    <row r="3368" spans="1:5" hidden="1">
      <c r="A3368" t="s">
        <v>3940</v>
      </c>
      <c r="B3368" t="s">
        <v>3941</v>
      </c>
      <c r="C3368" t="s">
        <v>3827</v>
      </c>
      <c r="D3368" t="s">
        <v>3828</v>
      </c>
      <c r="E3368" t="s">
        <v>2941</v>
      </c>
    </row>
    <row r="3369" spans="1:5" hidden="1">
      <c r="A3369" t="s">
        <v>3940</v>
      </c>
      <c r="B3369" t="s">
        <v>3941</v>
      </c>
      <c r="C3369" t="s">
        <v>3827</v>
      </c>
      <c r="D3369" t="s">
        <v>3828</v>
      </c>
      <c r="E3369" t="s">
        <v>2945</v>
      </c>
    </row>
    <row r="3370" spans="1:5" hidden="1">
      <c r="A3370" t="s">
        <v>3940</v>
      </c>
      <c r="B3370" t="s">
        <v>3941</v>
      </c>
      <c r="C3370" t="s">
        <v>3827</v>
      </c>
      <c r="D3370" t="s">
        <v>3828</v>
      </c>
      <c r="E3370" t="s">
        <v>2948</v>
      </c>
    </row>
    <row r="3371" spans="1:5" hidden="1">
      <c r="A3371" t="s">
        <v>3940</v>
      </c>
      <c r="B3371" t="s">
        <v>3941</v>
      </c>
      <c r="C3371" t="s">
        <v>3827</v>
      </c>
      <c r="D3371" t="s">
        <v>3828</v>
      </c>
      <c r="E3371" t="s">
        <v>2950</v>
      </c>
    </row>
    <row r="3372" spans="1:5" hidden="1">
      <c r="A3372" t="s">
        <v>3940</v>
      </c>
      <c r="B3372" t="s">
        <v>3941</v>
      </c>
      <c r="C3372" t="s">
        <v>3827</v>
      </c>
      <c r="D3372" t="s">
        <v>3942</v>
      </c>
      <c r="E3372" t="s">
        <v>2836</v>
      </c>
    </row>
    <row r="3373" spans="1:5" hidden="1">
      <c r="A3373" t="s">
        <v>3940</v>
      </c>
      <c r="B3373" t="s">
        <v>3941</v>
      </c>
      <c r="C3373" t="s">
        <v>3827</v>
      </c>
      <c r="D3373" t="s">
        <v>3942</v>
      </c>
      <c r="E3373" t="s">
        <v>2869</v>
      </c>
    </row>
    <row r="3374" spans="1:5" hidden="1">
      <c r="A3374" t="s">
        <v>3940</v>
      </c>
      <c r="B3374" t="s">
        <v>3941</v>
      </c>
      <c r="C3374" t="s">
        <v>3827</v>
      </c>
      <c r="D3374" t="s">
        <v>3942</v>
      </c>
      <c r="E3374" t="s">
        <v>2887</v>
      </c>
    </row>
    <row r="3375" spans="1:5" hidden="1">
      <c r="A3375" t="s">
        <v>3940</v>
      </c>
      <c r="B3375" t="s">
        <v>3941</v>
      </c>
      <c r="C3375" t="s">
        <v>3827</v>
      </c>
      <c r="D3375" t="s">
        <v>3942</v>
      </c>
      <c r="E3375" t="s">
        <v>2898</v>
      </c>
    </row>
    <row r="3376" spans="1:5" hidden="1">
      <c r="A3376" t="s">
        <v>3940</v>
      </c>
      <c r="B3376" t="s">
        <v>3941</v>
      </c>
      <c r="C3376" t="s">
        <v>3827</v>
      </c>
      <c r="D3376" t="s">
        <v>3942</v>
      </c>
      <c r="E3376" t="s">
        <v>2908</v>
      </c>
    </row>
    <row r="3377" spans="1:5" hidden="1">
      <c r="A3377" t="s">
        <v>3940</v>
      </c>
      <c r="B3377" t="s">
        <v>3941</v>
      </c>
      <c r="C3377" t="s">
        <v>3827</v>
      </c>
      <c r="D3377" t="s">
        <v>3942</v>
      </c>
      <c r="E3377" t="s">
        <v>2915</v>
      </c>
    </row>
    <row r="3378" spans="1:5" hidden="1">
      <c r="A3378" t="s">
        <v>3940</v>
      </c>
      <c r="B3378" t="s">
        <v>3941</v>
      </c>
      <c r="C3378" t="s">
        <v>3827</v>
      </c>
      <c r="D3378" t="s">
        <v>3942</v>
      </c>
      <c r="E3378" t="s">
        <v>2920</v>
      </c>
    </row>
    <row r="3379" spans="1:5" hidden="1">
      <c r="A3379" t="s">
        <v>3940</v>
      </c>
      <c r="B3379" t="s">
        <v>3941</v>
      </c>
      <c r="C3379" t="s">
        <v>3827</v>
      </c>
      <c r="D3379" t="s">
        <v>3942</v>
      </c>
      <c r="E3379" t="s">
        <v>2926</v>
      </c>
    </row>
    <row r="3380" spans="1:5" hidden="1">
      <c r="A3380" t="s">
        <v>3940</v>
      </c>
      <c r="B3380" t="s">
        <v>3941</v>
      </c>
      <c r="C3380" t="s">
        <v>3827</v>
      </c>
      <c r="D3380" t="s">
        <v>3942</v>
      </c>
      <c r="E3380" t="s">
        <v>2931</v>
      </c>
    </row>
    <row r="3381" spans="1:5" hidden="1">
      <c r="A3381" t="s">
        <v>3940</v>
      </c>
      <c r="B3381" t="s">
        <v>3941</v>
      </c>
      <c r="C3381" t="s">
        <v>3827</v>
      </c>
      <c r="D3381" t="s">
        <v>3942</v>
      </c>
      <c r="E3381" t="s">
        <v>2936</v>
      </c>
    </row>
    <row r="3382" spans="1:5" hidden="1">
      <c r="A3382" t="s">
        <v>3940</v>
      </c>
      <c r="B3382" t="s">
        <v>3941</v>
      </c>
      <c r="C3382" t="s">
        <v>3827</v>
      </c>
      <c r="D3382" t="s">
        <v>3942</v>
      </c>
      <c r="E3382" t="s">
        <v>2941</v>
      </c>
    </row>
    <row r="3383" spans="1:5" hidden="1">
      <c r="A3383" t="s">
        <v>3940</v>
      </c>
      <c r="B3383" t="s">
        <v>3941</v>
      </c>
      <c r="C3383" t="s">
        <v>3827</v>
      </c>
      <c r="D3383" t="s">
        <v>3942</v>
      </c>
      <c r="E3383" t="s">
        <v>2945</v>
      </c>
    </row>
    <row r="3384" spans="1:5" hidden="1">
      <c r="A3384" t="s">
        <v>3940</v>
      </c>
      <c r="B3384" t="s">
        <v>3941</v>
      </c>
      <c r="C3384" t="s">
        <v>3827</v>
      </c>
      <c r="D3384" t="s">
        <v>3942</v>
      </c>
      <c r="E3384" t="s">
        <v>2948</v>
      </c>
    </row>
    <row r="3385" spans="1:5" hidden="1">
      <c r="A3385" t="s">
        <v>3940</v>
      </c>
      <c r="B3385" t="s">
        <v>3941</v>
      </c>
      <c r="C3385" t="s">
        <v>3827</v>
      </c>
      <c r="D3385" t="s">
        <v>3942</v>
      </c>
      <c r="E3385" t="s">
        <v>2950</v>
      </c>
    </row>
    <row r="3386" spans="1:5" hidden="1">
      <c r="A3386" t="s">
        <v>3940</v>
      </c>
      <c r="B3386" t="s">
        <v>3941</v>
      </c>
      <c r="C3386" t="s">
        <v>3837</v>
      </c>
      <c r="D3386" t="s">
        <v>3924</v>
      </c>
      <c r="E3386" t="s">
        <v>2841</v>
      </c>
    </row>
    <row r="3387" spans="1:5" hidden="1">
      <c r="A3387" t="s">
        <v>3940</v>
      </c>
      <c r="B3387" t="s">
        <v>3941</v>
      </c>
      <c r="C3387" t="s">
        <v>3837</v>
      </c>
      <c r="D3387" t="s">
        <v>3924</v>
      </c>
      <c r="E3387" t="s">
        <v>2872</v>
      </c>
    </row>
    <row r="3388" spans="1:5" hidden="1">
      <c r="A3388" t="s">
        <v>3165</v>
      </c>
      <c r="B3388" t="s">
        <v>3943</v>
      </c>
      <c r="C3388" t="s">
        <v>1974</v>
      </c>
      <c r="D3388" t="s">
        <v>2148</v>
      </c>
      <c r="E3388" t="s">
        <v>3929</v>
      </c>
    </row>
    <row r="3389" spans="1:5" hidden="1">
      <c r="A3389" t="s">
        <v>3165</v>
      </c>
      <c r="B3389" t="s">
        <v>3943</v>
      </c>
      <c r="C3389" t="s">
        <v>1974</v>
      </c>
      <c r="D3389" t="s">
        <v>2148</v>
      </c>
      <c r="E3389" t="s">
        <v>2154</v>
      </c>
    </row>
    <row r="3390" spans="1:5" hidden="1">
      <c r="A3390" t="s">
        <v>3165</v>
      </c>
      <c r="B3390" t="s">
        <v>3943</v>
      </c>
      <c r="C3390" t="s">
        <v>1974</v>
      </c>
      <c r="D3390" t="s">
        <v>2148</v>
      </c>
      <c r="E3390" t="s">
        <v>2881</v>
      </c>
    </row>
    <row r="3391" spans="1:5" hidden="1">
      <c r="A3391" t="s">
        <v>3165</v>
      </c>
      <c r="B3391" t="s">
        <v>3943</v>
      </c>
      <c r="C3391" t="s">
        <v>1974</v>
      </c>
      <c r="D3391" t="s">
        <v>2148</v>
      </c>
      <c r="E3391" t="s">
        <v>2833</v>
      </c>
    </row>
    <row r="3392" spans="1:5" hidden="1">
      <c r="A3392" t="s">
        <v>3166</v>
      </c>
      <c r="B3392" t="s">
        <v>3944</v>
      </c>
      <c r="C3392" t="s">
        <v>1973</v>
      </c>
      <c r="D3392" t="s">
        <v>2066</v>
      </c>
      <c r="E3392" t="s">
        <v>2807</v>
      </c>
    </row>
    <row r="3393" spans="1:5" hidden="1">
      <c r="A3393" t="s">
        <v>3166</v>
      </c>
      <c r="B3393" t="s">
        <v>3944</v>
      </c>
      <c r="C3393" t="s">
        <v>1973</v>
      </c>
      <c r="D3393" t="s">
        <v>2066</v>
      </c>
      <c r="E3393" t="s">
        <v>1643</v>
      </c>
    </row>
    <row r="3394" spans="1:5" hidden="1">
      <c r="A3394" t="s">
        <v>3166</v>
      </c>
      <c r="B3394" t="s">
        <v>3944</v>
      </c>
      <c r="C3394" t="s">
        <v>1973</v>
      </c>
      <c r="D3394" t="s">
        <v>3809</v>
      </c>
      <c r="E3394" t="s">
        <v>1643</v>
      </c>
    </row>
    <row r="3395" spans="1:5" hidden="1">
      <c r="A3395" t="s">
        <v>3166</v>
      </c>
      <c r="B3395" t="s">
        <v>3944</v>
      </c>
      <c r="C3395" t="s">
        <v>1973</v>
      </c>
      <c r="D3395" t="s">
        <v>3810</v>
      </c>
      <c r="E3395" t="s">
        <v>1643</v>
      </c>
    </row>
    <row r="3396" spans="1:5" hidden="1">
      <c r="A3396" t="s">
        <v>3166</v>
      </c>
      <c r="B3396" t="s">
        <v>3944</v>
      </c>
      <c r="C3396" t="s">
        <v>1976</v>
      </c>
      <c r="D3396" t="s">
        <v>3867</v>
      </c>
      <c r="E3396" t="s">
        <v>2833</v>
      </c>
    </row>
    <row r="3397" spans="1:5" hidden="1">
      <c r="A3397" t="s">
        <v>3166</v>
      </c>
      <c r="B3397" t="s">
        <v>3944</v>
      </c>
      <c r="C3397" t="s">
        <v>1976</v>
      </c>
      <c r="D3397" t="s">
        <v>3867</v>
      </c>
      <c r="E3397" t="s">
        <v>2866</v>
      </c>
    </row>
    <row r="3398" spans="1:5" hidden="1">
      <c r="A3398" t="s">
        <v>3166</v>
      </c>
      <c r="B3398" t="s">
        <v>3944</v>
      </c>
      <c r="C3398" t="s">
        <v>1976</v>
      </c>
      <c r="D3398" t="s">
        <v>3867</v>
      </c>
      <c r="E3398" t="s">
        <v>1643</v>
      </c>
    </row>
    <row r="3399" spans="1:5" hidden="1">
      <c r="A3399" t="s">
        <v>3166</v>
      </c>
      <c r="B3399" t="s">
        <v>3944</v>
      </c>
      <c r="C3399" t="s">
        <v>1976</v>
      </c>
      <c r="D3399" t="s">
        <v>3867</v>
      </c>
      <c r="E3399" t="s">
        <v>2897</v>
      </c>
    </row>
    <row r="3400" spans="1:5" hidden="1">
      <c r="A3400" t="s">
        <v>3166</v>
      </c>
      <c r="B3400" t="s">
        <v>3944</v>
      </c>
      <c r="C3400" t="s">
        <v>1976</v>
      </c>
      <c r="D3400" t="s">
        <v>3867</v>
      </c>
      <c r="E3400" t="s">
        <v>2907</v>
      </c>
    </row>
    <row r="3401" spans="1:5" hidden="1">
      <c r="A3401" t="s">
        <v>3166</v>
      </c>
      <c r="B3401" t="s">
        <v>3944</v>
      </c>
      <c r="C3401" t="s">
        <v>3827</v>
      </c>
      <c r="D3401" t="s">
        <v>3828</v>
      </c>
      <c r="E3401" t="s">
        <v>2836</v>
      </c>
    </row>
    <row r="3402" spans="1:5" hidden="1">
      <c r="A3402" t="s">
        <v>3166</v>
      </c>
      <c r="B3402" t="s">
        <v>3944</v>
      </c>
      <c r="C3402" t="s">
        <v>3827</v>
      </c>
      <c r="D3402" t="s">
        <v>3828</v>
      </c>
      <c r="E3402" t="s">
        <v>2869</v>
      </c>
    </row>
    <row r="3403" spans="1:5" hidden="1">
      <c r="A3403" t="s">
        <v>3166</v>
      </c>
      <c r="B3403" t="s">
        <v>3944</v>
      </c>
      <c r="C3403" t="s">
        <v>3827</v>
      </c>
      <c r="D3403" t="s">
        <v>3828</v>
      </c>
      <c r="E3403" t="s">
        <v>2887</v>
      </c>
    </row>
    <row r="3404" spans="1:5" hidden="1">
      <c r="A3404" t="s">
        <v>3166</v>
      </c>
      <c r="B3404" t="s">
        <v>3944</v>
      </c>
      <c r="C3404" t="s">
        <v>3827</v>
      </c>
      <c r="D3404" t="s">
        <v>3828</v>
      </c>
      <c r="E3404" t="s">
        <v>2898</v>
      </c>
    </row>
    <row r="3405" spans="1:5" hidden="1">
      <c r="A3405" t="s">
        <v>3166</v>
      </c>
      <c r="B3405" t="s">
        <v>3944</v>
      </c>
      <c r="C3405" t="s">
        <v>3827</v>
      </c>
      <c r="D3405" t="s">
        <v>3828</v>
      </c>
      <c r="E3405" t="s">
        <v>2908</v>
      </c>
    </row>
    <row r="3406" spans="1:5" hidden="1">
      <c r="A3406" t="s">
        <v>3166</v>
      </c>
      <c r="B3406" t="s">
        <v>3944</v>
      </c>
      <c r="C3406" t="s">
        <v>3827</v>
      </c>
      <c r="D3406" t="s">
        <v>3828</v>
      </c>
      <c r="E3406" t="s">
        <v>2915</v>
      </c>
    </row>
    <row r="3407" spans="1:5" hidden="1">
      <c r="A3407" t="s">
        <v>3166</v>
      </c>
      <c r="B3407" t="s">
        <v>3944</v>
      </c>
      <c r="C3407" t="s">
        <v>3827</v>
      </c>
      <c r="D3407" t="s">
        <v>3828</v>
      </c>
      <c r="E3407" t="s">
        <v>2920</v>
      </c>
    </row>
    <row r="3408" spans="1:5" hidden="1">
      <c r="A3408" t="s">
        <v>3166</v>
      </c>
      <c r="B3408" t="s">
        <v>3944</v>
      </c>
      <c r="C3408" t="s">
        <v>3827</v>
      </c>
      <c r="D3408" t="s">
        <v>3828</v>
      </c>
      <c r="E3408" t="s">
        <v>1643</v>
      </c>
    </row>
    <row r="3409" spans="1:5" hidden="1">
      <c r="A3409" t="s">
        <v>3166</v>
      </c>
      <c r="B3409" t="s">
        <v>3944</v>
      </c>
      <c r="C3409" t="s">
        <v>3827</v>
      </c>
      <c r="D3409" t="s">
        <v>3828</v>
      </c>
      <c r="E3409" t="s">
        <v>2926</v>
      </c>
    </row>
    <row r="3410" spans="1:5" hidden="1">
      <c r="A3410" t="s">
        <v>3166</v>
      </c>
      <c r="B3410" t="s">
        <v>3944</v>
      </c>
      <c r="C3410" t="s">
        <v>3827</v>
      </c>
      <c r="D3410" t="s">
        <v>3828</v>
      </c>
      <c r="E3410" t="s">
        <v>2931</v>
      </c>
    </row>
    <row r="3411" spans="1:5" hidden="1">
      <c r="A3411" t="s">
        <v>3166</v>
      </c>
      <c r="B3411" t="s">
        <v>3944</v>
      </c>
      <c r="C3411" t="s">
        <v>3827</v>
      </c>
      <c r="D3411" t="s">
        <v>3828</v>
      </c>
      <c r="E3411" t="s">
        <v>2936</v>
      </c>
    </row>
    <row r="3412" spans="1:5" hidden="1">
      <c r="A3412" t="s">
        <v>3166</v>
      </c>
      <c r="B3412" t="s">
        <v>3944</v>
      </c>
      <c r="C3412" t="s">
        <v>3827</v>
      </c>
      <c r="D3412" t="s">
        <v>3828</v>
      </c>
      <c r="E3412" t="s">
        <v>2941</v>
      </c>
    </row>
    <row r="3413" spans="1:5" hidden="1">
      <c r="A3413" t="s">
        <v>3166</v>
      </c>
      <c r="B3413" t="s">
        <v>3944</v>
      </c>
      <c r="C3413" t="s">
        <v>3827</v>
      </c>
      <c r="D3413" t="s">
        <v>3828</v>
      </c>
      <c r="E3413" t="s">
        <v>2945</v>
      </c>
    </row>
    <row r="3414" spans="1:5" hidden="1">
      <c r="A3414" t="s">
        <v>3166</v>
      </c>
      <c r="B3414" t="s">
        <v>3944</v>
      </c>
      <c r="C3414" t="s">
        <v>3827</v>
      </c>
      <c r="D3414" t="s">
        <v>3828</v>
      </c>
      <c r="E3414" t="s">
        <v>2948</v>
      </c>
    </row>
    <row r="3415" spans="1:5" hidden="1">
      <c r="A3415" t="s">
        <v>3166</v>
      </c>
      <c r="B3415" t="s">
        <v>3944</v>
      </c>
      <c r="C3415" t="s">
        <v>3827</v>
      </c>
      <c r="D3415" t="s">
        <v>3828</v>
      </c>
      <c r="E3415" t="s">
        <v>2950</v>
      </c>
    </row>
    <row r="3416" spans="1:5" hidden="1">
      <c r="A3416" t="s">
        <v>3168</v>
      </c>
      <c r="B3416" t="s">
        <v>3945</v>
      </c>
      <c r="C3416" t="s">
        <v>1973</v>
      </c>
      <c r="D3416" t="s">
        <v>2066</v>
      </c>
      <c r="E3416" t="s">
        <v>2807</v>
      </c>
    </row>
    <row r="3417" spans="1:5" hidden="1">
      <c r="A3417" t="s">
        <v>3168</v>
      </c>
      <c r="B3417" t="s">
        <v>3945</v>
      </c>
      <c r="C3417" t="s">
        <v>1973</v>
      </c>
      <c r="D3417" t="s">
        <v>2066</v>
      </c>
      <c r="E3417" t="s">
        <v>1643</v>
      </c>
    </row>
    <row r="3418" spans="1:5" hidden="1">
      <c r="A3418" t="s">
        <v>3168</v>
      </c>
      <c r="B3418" t="s">
        <v>3945</v>
      </c>
      <c r="C3418" t="s">
        <v>1973</v>
      </c>
      <c r="D3418" t="s">
        <v>3809</v>
      </c>
      <c r="E3418" t="s">
        <v>1643</v>
      </c>
    </row>
    <row r="3419" spans="1:5" hidden="1">
      <c r="A3419" t="s">
        <v>3168</v>
      </c>
      <c r="B3419" t="s">
        <v>3945</v>
      </c>
      <c r="C3419" t="s">
        <v>1973</v>
      </c>
      <c r="D3419" t="s">
        <v>3810</v>
      </c>
      <c r="E3419" t="s">
        <v>1643</v>
      </c>
    </row>
    <row r="3420" spans="1:5" hidden="1">
      <c r="A3420" t="s">
        <v>3168</v>
      </c>
      <c r="B3420" t="s">
        <v>3945</v>
      </c>
      <c r="C3420" t="s">
        <v>1976</v>
      </c>
      <c r="D3420" t="s">
        <v>3868</v>
      </c>
      <c r="E3420" t="s">
        <v>2834</v>
      </c>
    </row>
    <row r="3421" spans="1:5" hidden="1">
      <c r="A3421" t="s">
        <v>3168</v>
      </c>
      <c r="B3421" t="s">
        <v>3945</v>
      </c>
      <c r="C3421" t="s">
        <v>1976</v>
      </c>
      <c r="D3421" t="s">
        <v>3868</v>
      </c>
      <c r="E3421" t="s">
        <v>2867</v>
      </c>
    </row>
    <row r="3422" spans="1:5" hidden="1">
      <c r="A3422" t="s">
        <v>3168</v>
      </c>
      <c r="B3422" t="s">
        <v>3945</v>
      </c>
      <c r="C3422" t="s">
        <v>1976</v>
      </c>
      <c r="D3422" t="s">
        <v>3868</v>
      </c>
      <c r="E3422" t="s">
        <v>2833</v>
      </c>
    </row>
    <row r="3423" spans="1:5" hidden="1">
      <c r="A3423" t="s">
        <v>3168</v>
      </c>
      <c r="B3423" t="s">
        <v>3945</v>
      </c>
      <c r="C3423" t="s">
        <v>1976</v>
      </c>
      <c r="D3423" t="s">
        <v>3868</v>
      </c>
      <c r="E3423" t="s">
        <v>1643</v>
      </c>
    </row>
    <row r="3424" spans="1:5" hidden="1">
      <c r="A3424" t="s">
        <v>3168</v>
      </c>
      <c r="B3424" t="s">
        <v>3945</v>
      </c>
      <c r="C3424" t="s">
        <v>1976</v>
      </c>
      <c r="D3424" t="s">
        <v>3868</v>
      </c>
      <c r="E3424" t="s">
        <v>2834</v>
      </c>
    </row>
    <row r="3425" spans="1:5" hidden="1">
      <c r="A3425" t="s">
        <v>3168</v>
      </c>
      <c r="B3425" t="s">
        <v>3945</v>
      </c>
      <c r="C3425" t="s">
        <v>1976</v>
      </c>
      <c r="D3425" t="s">
        <v>3868</v>
      </c>
      <c r="E3425" t="s">
        <v>1643</v>
      </c>
    </row>
    <row r="3426" spans="1:5" hidden="1">
      <c r="A3426" t="s">
        <v>3168</v>
      </c>
      <c r="B3426" t="s">
        <v>3945</v>
      </c>
      <c r="C3426" t="s">
        <v>3827</v>
      </c>
      <c r="D3426" t="s">
        <v>3828</v>
      </c>
      <c r="E3426" t="s">
        <v>2836</v>
      </c>
    </row>
    <row r="3427" spans="1:5" hidden="1">
      <c r="A3427" t="s">
        <v>3168</v>
      </c>
      <c r="B3427" t="s">
        <v>3945</v>
      </c>
      <c r="C3427" t="s">
        <v>3827</v>
      </c>
      <c r="D3427" t="s">
        <v>3828</v>
      </c>
      <c r="E3427" t="s">
        <v>2869</v>
      </c>
    </row>
    <row r="3428" spans="1:5" hidden="1">
      <c r="A3428" t="s">
        <v>3168</v>
      </c>
      <c r="B3428" t="s">
        <v>3945</v>
      </c>
      <c r="C3428" t="s">
        <v>3827</v>
      </c>
      <c r="D3428" t="s">
        <v>3828</v>
      </c>
      <c r="E3428" t="s">
        <v>2887</v>
      </c>
    </row>
    <row r="3429" spans="1:5" hidden="1">
      <c r="A3429" t="s">
        <v>3168</v>
      </c>
      <c r="B3429" t="s">
        <v>3945</v>
      </c>
      <c r="C3429" t="s">
        <v>3827</v>
      </c>
      <c r="D3429" t="s">
        <v>3828</v>
      </c>
      <c r="E3429" t="s">
        <v>2898</v>
      </c>
    </row>
    <row r="3430" spans="1:5" hidden="1">
      <c r="A3430" t="s">
        <v>3168</v>
      </c>
      <c r="B3430" t="s">
        <v>3945</v>
      </c>
      <c r="C3430" t="s">
        <v>3827</v>
      </c>
      <c r="D3430" t="s">
        <v>3828</v>
      </c>
      <c r="E3430" t="s">
        <v>2908</v>
      </c>
    </row>
    <row r="3431" spans="1:5" hidden="1">
      <c r="A3431" t="s">
        <v>3168</v>
      </c>
      <c r="B3431" t="s">
        <v>3945</v>
      </c>
      <c r="C3431" t="s">
        <v>3827</v>
      </c>
      <c r="D3431" t="s">
        <v>3828</v>
      </c>
      <c r="E3431" t="s">
        <v>2915</v>
      </c>
    </row>
    <row r="3432" spans="1:5" hidden="1">
      <c r="A3432" t="s">
        <v>3168</v>
      </c>
      <c r="B3432" t="s">
        <v>3945</v>
      </c>
      <c r="C3432" t="s">
        <v>3827</v>
      </c>
      <c r="D3432" t="s">
        <v>3828</v>
      </c>
      <c r="E3432" t="s">
        <v>2920</v>
      </c>
    </row>
    <row r="3433" spans="1:5" hidden="1">
      <c r="A3433" t="s">
        <v>3168</v>
      </c>
      <c r="B3433" t="s">
        <v>3945</v>
      </c>
      <c r="C3433" t="s">
        <v>3827</v>
      </c>
      <c r="D3433" t="s">
        <v>3828</v>
      </c>
      <c r="E3433" t="s">
        <v>1643</v>
      </c>
    </row>
    <row r="3434" spans="1:5" hidden="1">
      <c r="A3434" t="s">
        <v>3168</v>
      </c>
      <c r="B3434" t="s">
        <v>3945</v>
      </c>
      <c r="C3434" t="s">
        <v>3827</v>
      </c>
      <c r="D3434" t="s">
        <v>3828</v>
      </c>
      <c r="E3434" t="s">
        <v>2926</v>
      </c>
    </row>
    <row r="3435" spans="1:5" hidden="1">
      <c r="A3435" t="s">
        <v>3168</v>
      </c>
      <c r="B3435" t="s">
        <v>3945</v>
      </c>
      <c r="C3435" t="s">
        <v>3827</v>
      </c>
      <c r="D3435" t="s">
        <v>3828</v>
      </c>
      <c r="E3435" t="s">
        <v>2931</v>
      </c>
    </row>
    <row r="3436" spans="1:5" hidden="1">
      <c r="A3436" t="s">
        <v>3168</v>
      </c>
      <c r="B3436" t="s">
        <v>3945</v>
      </c>
      <c r="C3436" t="s">
        <v>3827</v>
      </c>
      <c r="D3436" t="s">
        <v>3828</v>
      </c>
      <c r="E3436" t="s">
        <v>2936</v>
      </c>
    </row>
    <row r="3437" spans="1:5" hidden="1">
      <c r="A3437" t="s">
        <v>3168</v>
      </c>
      <c r="B3437" t="s">
        <v>3945</v>
      </c>
      <c r="C3437" t="s">
        <v>3827</v>
      </c>
      <c r="D3437" t="s">
        <v>3828</v>
      </c>
      <c r="E3437" t="s">
        <v>2941</v>
      </c>
    </row>
    <row r="3438" spans="1:5" hidden="1">
      <c r="A3438" t="s">
        <v>3168</v>
      </c>
      <c r="B3438" t="s">
        <v>3945</v>
      </c>
      <c r="C3438" t="s">
        <v>3827</v>
      </c>
      <c r="D3438" t="s">
        <v>3828</v>
      </c>
      <c r="E3438" t="s">
        <v>2945</v>
      </c>
    </row>
    <row r="3439" spans="1:5" hidden="1">
      <c r="A3439" t="s">
        <v>3168</v>
      </c>
      <c r="B3439" t="s">
        <v>3945</v>
      </c>
      <c r="C3439" t="s">
        <v>3827</v>
      </c>
      <c r="D3439" t="s">
        <v>3828</v>
      </c>
      <c r="E3439" t="s">
        <v>2948</v>
      </c>
    </row>
    <row r="3440" spans="1:5" hidden="1">
      <c r="A3440" t="s">
        <v>3168</v>
      </c>
      <c r="B3440" t="s">
        <v>3945</v>
      </c>
      <c r="C3440" t="s">
        <v>3827</v>
      </c>
      <c r="D3440" t="s">
        <v>3828</v>
      </c>
      <c r="E3440" t="s">
        <v>2950</v>
      </c>
    </row>
    <row r="3441" spans="1:5" hidden="1">
      <c r="A3441" t="s">
        <v>3168</v>
      </c>
      <c r="B3441" t="s">
        <v>3945</v>
      </c>
      <c r="C3441" t="s">
        <v>3837</v>
      </c>
      <c r="D3441" t="s">
        <v>3924</v>
      </c>
      <c r="E3441" t="s">
        <v>2841</v>
      </c>
    </row>
    <row r="3442" spans="1:5" hidden="1">
      <c r="A3442" t="s">
        <v>3168</v>
      </c>
      <c r="B3442" t="s">
        <v>3945</v>
      </c>
      <c r="C3442" t="s">
        <v>3837</v>
      </c>
      <c r="D3442" t="s">
        <v>3924</v>
      </c>
      <c r="E3442" t="s">
        <v>2872</v>
      </c>
    </row>
    <row r="3443" spans="1:5" hidden="1">
      <c r="A3443" t="s">
        <v>3169</v>
      </c>
      <c r="B3443" t="s">
        <v>3946</v>
      </c>
      <c r="C3443" t="s">
        <v>1973</v>
      </c>
      <c r="D3443" t="s">
        <v>3809</v>
      </c>
      <c r="E3443" t="s">
        <v>1643</v>
      </c>
    </row>
    <row r="3444" spans="1:5" hidden="1">
      <c r="A3444" t="s">
        <v>3169</v>
      </c>
      <c r="B3444" t="s">
        <v>3946</v>
      </c>
      <c r="C3444" t="s">
        <v>1973</v>
      </c>
      <c r="D3444" t="s">
        <v>3810</v>
      </c>
      <c r="E3444" t="s">
        <v>1643</v>
      </c>
    </row>
    <row r="3445" spans="1:5" hidden="1">
      <c r="A3445" t="s">
        <v>3169</v>
      </c>
      <c r="B3445" t="s">
        <v>3946</v>
      </c>
      <c r="C3445" t="s">
        <v>3827</v>
      </c>
      <c r="D3445" t="s">
        <v>3936</v>
      </c>
      <c r="E3445" t="s">
        <v>2836</v>
      </c>
    </row>
    <row r="3446" spans="1:5" hidden="1">
      <c r="A3446" t="s">
        <v>3169</v>
      </c>
      <c r="B3446" t="s">
        <v>3946</v>
      </c>
      <c r="C3446" t="s">
        <v>3827</v>
      </c>
      <c r="D3446" t="s">
        <v>3936</v>
      </c>
      <c r="E3446" t="s">
        <v>2869</v>
      </c>
    </row>
    <row r="3447" spans="1:5" hidden="1">
      <c r="A3447" t="s">
        <v>3169</v>
      </c>
      <c r="B3447" t="s">
        <v>3946</v>
      </c>
      <c r="C3447" t="s">
        <v>3827</v>
      </c>
      <c r="D3447" t="s">
        <v>3936</v>
      </c>
      <c r="E3447" t="s">
        <v>2887</v>
      </c>
    </row>
    <row r="3448" spans="1:5" hidden="1">
      <c r="A3448" t="s">
        <v>3169</v>
      </c>
      <c r="B3448" t="s">
        <v>3946</v>
      </c>
      <c r="C3448" t="s">
        <v>3827</v>
      </c>
      <c r="D3448" t="s">
        <v>3936</v>
      </c>
      <c r="E3448" t="s">
        <v>2898</v>
      </c>
    </row>
    <row r="3449" spans="1:5" hidden="1">
      <c r="A3449" t="s">
        <v>3169</v>
      </c>
      <c r="B3449" t="s">
        <v>3946</v>
      </c>
      <c r="C3449" t="s">
        <v>3827</v>
      </c>
      <c r="D3449" t="s">
        <v>3936</v>
      </c>
      <c r="E3449" t="s">
        <v>2908</v>
      </c>
    </row>
    <row r="3450" spans="1:5" hidden="1">
      <c r="A3450" t="s">
        <v>3169</v>
      </c>
      <c r="B3450" t="s">
        <v>3946</v>
      </c>
      <c r="C3450" t="s">
        <v>3827</v>
      </c>
      <c r="D3450" t="s">
        <v>3936</v>
      </c>
      <c r="E3450" t="s">
        <v>2915</v>
      </c>
    </row>
    <row r="3451" spans="1:5" hidden="1">
      <c r="A3451" t="s">
        <v>3169</v>
      </c>
      <c r="B3451" t="s">
        <v>3946</v>
      </c>
      <c r="C3451" t="s">
        <v>3827</v>
      </c>
      <c r="D3451" t="s">
        <v>3936</v>
      </c>
      <c r="E3451" t="s">
        <v>2920</v>
      </c>
    </row>
    <row r="3452" spans="1:5" hidden="1">
      <c r="A3452" t="s">
        <v>3169</v>
      </c>
      <c r="B3452" t="s">
        <v>3946</v>
      </c>
      <c r="C3452" t="s">
        <v>3827</v>
      </c>
      <c r="D3452" t="s">
        <v>3936</v>
      </c>
      <c r="E3452" t="s">
        <v>2924</v>
      </c>
    </row>
    <row r="3453" spans="1:5" hidden="1">
      <c r="A3453" t="s">
        <v>3169</v>
      </c>
      <c r="B3453" t="s">
        <v>3946</v>
      </c>
      <c r="C3453" t="s">
        <v>3827</v>
      </c>
      <c r="D3453" t="s">
        <v>3936</v>
      </c>
      <c r="E3453" t="s">
        <v>2932</v>
      </c>
    </row>
    <row r="3454" spans="1:5" hidden="1">
      <c r="A3454" t="s">
        <v>3169</v>
      </c>
      <c r="B3454" t="s">
        <v>3946</v>
      </c>
      <c r="C3454" t="s">
        <v>3827</v>
      </c>
      <c r="D3454" t="s">
        <v>3936</v>
      </c>
      <c r="E3454" t="s">
        <v>2926</v>
      </c>
    </row>
    <row r="3455" spans="1:5" hidden="1">
      <c r="A3455" t="s">
        <v>3169</v>
      </c>
      <c r="B3455" t="s">
        <v>3946</v>
      </c>
      <c r="C3455" t="s">
        <v>3827</v>
      </c>
      <c r="D3455" t="s">
        <v>3936</v>
      </c>
      <c r="E3455" t="s">
        <v>2931</v>
      </c>
    </row>
    <row r="3456" spans="1:5" hidden="1">
      <c r="A3456" t="s">
        <v>3169</v>
      </c>
      <c r="B3456" t="s">
        <v>3946</v>
      </c>
      <c r="C3456" t="s">
        <v>3827</v>
      </c>
      <c r="D3456" t="s">
        <v>3936</v>
      </c>
      <c r="E3456" t="s">
        <v>2940</v>
      </c>
    </row>
    <row r="3457" spans="1:5" hidden="1">
      <c r="A3457" t="s">
        <v>3169</v>
      </c>
      <c r="B3457" t="s">
        <v>3946</v>
      </c>
      <c r="C3457" t="s">
        <v>3827</v>
      </c>
      <c r="D3457" t="s">
        <v>3936</v>
      </c>
      <c r="E3457" t="s">
        <v>2944</v>
      </c>
    </row>
    <row r="3458" spans="1:5" hidden="1">
      <c r="A3458" t="s">
        <v>3169</v>
      </c>
      <c r="B3458" t="s">
        <v>3946</v>
      </c>
      <c r="C3458" t="s">
        <v>3827</v>
      </c>
      <c r="D3458" t="s">
        <v>3936</v>
      </c>
      <c r="E3458" t="s">
        <v>2936</v>
      </c>
    </row>
    <row r="3459" spans="1:5" hidden="1">
      <c r="A3459" t="s">
        <v>3169</v>
      </c>
      <c r="B3459" t="s">
        <v>3946</v>
      </c>
      <c r="C3459" t="s">
        <v>3827</v>
      </c>
      <c r="D3459" t="s">
        <v>3936</v>
      </c>
      <c r="E3459" t="s">
        <v>2941</v>
      </c>
    </row>
    <row r="3460" spans="1:5" hidden="1">
      <c r="A3460" t="s">
        <v>3169</v>
      </c>
      <c r="B3460" t="s">
        <v>3946</v>
      </c>
      <c r="C3460" t="s">
        <v>3827</v>
      </c>
      <c r="D3460" t="s">
        <v>3936</v>
      </c>
      <c r="E3460" t="s">
        <v>2945</v>
      </c>
    </row>
    <row r="3461" spans="1:5" hidden="1">
      <c r="A3461" t="s">
        <v>3169</v>
      </c>
      <c r="B3461" t="s">
        <v>3946</v>
      </c>
      <c r="C3461" t="s">
        <v>3827</v>
      </c>
      <c r="D3461" t="s">
        <v>3936</v>
      </c>
      <c r="E3461" t="s">
        <v>2948</v>
      </c>
    </row>
    <row r="3462" spans="1:5" hidden="1">
      <c r="A3462" t="s">
        <v>3169</v>
      </c>
      <c r="B3462" t="s">
        <v>3946</v>
      </c>
      <c r="C3462" t="s">
        <v>3827</v>
      </c>
      <c r="D3462" t="s">
        <v>3936</v>
      </c>
      <c r="E3462" t="s">
        <v>2950</v>
      </c>
    </row>
    <row r="3463" spans="1:5">
      <c r="A3463" t="s">
        <v>3170</v>
      </c>
      <c r="B3463" t="s">
        <v>3947</v>
      </c>
      <c r="C3463" t="s">
        <v>1973</v>
      </c>
      <c r="D3463" t="s">
        <v>3809</v>
      </c>
      <c r="E3463" t="s">
        <v>1643</v>
      </c>
    </row>
    <row r="3464" spans="1:5">
      <c r="A3464" t="s">
        <v>3170</v>
      </c>
      <c r="B3464" t="s">
        <v>3947</v>
      </c>
      <c r="C3464" t="s">
        <v>1973</v>
      </c>
      <c r="D3464" t="s">
        <v>3810</v>
      </c>
      <c r="E3464" t="s">
        <v>1643</v>
      </c>
    </row>
    <row r="3465" spans="1:5">
      <c r="A3465" t="s">
        <v>3170</v>
      </c>
      <c r="B3465" t="s">
        <v>3947</v>
      </c>
      <c r="C3465" t="s">
        <v>1975</v>
      </c>
      <c r="D3465" t="s">
        <v>3824</v>
      </c>
      <c r="E3465" t="s">
        <v>2827</v>
      </c>
    </row>
    <row r="3466" spans="1:5">
      <c r="A3466" t="s">
        <v>3170</v>
      </c>
      <c r="B3466" t="s">
        <v>3947</v>
      </c>
      <c r="C3466" t="s">
        <v>1975</v>
      </c>
      <c r="D3466" t="s">
        <v>3824</v>
      </c>
      <c r="E3466" t="s">
        <v>2862</v>
      </c>
    </row>
    <row r="3467" spans="1:5">
      <c r="A3467" t="s">
        <v>3170</v>
      </c>
      <c r="B3467" t="s">
        <v>3947</v>
      </c>
      <c r="C3467" t="s">
        <v>1975</v>
      </c>
      <c r="D3467" t="s">
        <v>3824</v>
      </c>
      <c r="E3467" t="s">
        <v>2882</v>
      </c>
    </row>
    <row r="3468" spans="1:5">
      <c r="A3468" t="s">
        <v>3170</v>
      </c>
      <c r="B3468" t="s">
        <v>3947</v>
      </c>
      <c r="C3468" t="s">
        <v>1975</v>
      </c>
      <c r="D3468" t="s">
        <v>3824</v>
      </c>
      <c r="E3468" t="s">
        <v>2895</v>
      </c>
    </row>
    <row r="3469" spans="1:5">
      <c r="A3469" t="s">
        <v>3170</v>
      </c>
      <c r="B3469" t="s">
        <v>3947</v>
      </c>
      <c r="C3469" t="s">
        <v>1975</v>
      </c>
      <c r="D3469" t="s">
        <v>3824</v>
      </c>
      <c r="E3469" t="s">
        <v>2905</v>
      </c>
    </row>
    <row r="3470" spans="1:5">
      <c r="A3470" t="s">
        <v>3170</v>
      </c>
      <c r="B3470" t="s">
        <v>3947</v>
      </c>
      <c r="C3470" t="s">
        <v>1975</v>
      </c>
      <c r="D3470" t="s">
        <v>3824</v>
      </c>
      <c r="E3470" t="s">
        <v>1980</v>
      </c>
    </row>
    <row r="3471" spans="1:5">
      <c r="A3471" t="s">
        <v>3170</v>
      </c>
      <c r="B3471" t="s">
        <v>3947</v>
      </c>
      <c r="C3471" t="s">
        <v>1975</v>
      </c>
      <c r="D3471" t="s">
        <v>3825</v>
      </c>
      <c r="E3471" t="s">
        <v>2828</v>
      </c>
    </row>
    <row r="3472" spans="1:5">
      <c r="A3472" t="s">
        <v>3170</v>
      </c>
      <c r="B3472" t="s">
        <v>3947</v>
      </c>
      <c r="C3472" t="s">
        <v>1975</v>
      </c>
      <c r="D3472" t="s">
        <v>3825</v>
      </c>
      <c r="E3472" t="s">
        <v>2863</v>
      </c>
    </row>
    <row r="3473" spans="1:5">
      <c r="A3473" t="s">
        <v>3170</v>
      </c>
      <c r="B3473" t="s">
        <v>3947</v>
      </c>
      <c r="C3473" t="s">
        <v>1975</v>
      </c>
      <c r="D3473" t="s">
        <v>3825</v>
      </c>
      <c r="E3473" t="s">
        <v>1643</v>
      </c>
    </row>
    <row r="3474" spans="1:5">
      <c r="A3474" t="s">
        <v>3170</v>
      </c>
      <c r="B3474" t="s">
        <v>3947</v>
      </c>
      <c r="C3474" t="s">
        <v>1975</v>
      </c>
      <c r="D3474" t="s">
        <v>3826</v>
      </c>
      <c r="E3474" t="s">
        <v>1643</v>
      </c>
    </row>
    <row r="3475" spans="1:5">
      <c r="A3475" t="s">
        <v>3170</v>
      </c>
      <c r="B3475" t="s">
        <v>3947</v>
      </c>
      <c r="C3475" t="s">
        <v>1975</v>
      </c>
      <c r="D3475" t="s">
        <v>3826</v>
      </c>
      <c r="E3475" t="s">
        <v>2829</v>
      </c>
    </row>
    <row r="3476" spans="1:5">
      <c r="A3476" t="s">
        <v>3170</v>
      </c>
      <c r="B3476" t="s">
        <v>3947</v>
      </c>
      <c r="C3476" t="s">
        <v>1975</v>
      </c>
      <c r="D3476" t="s">
        <v>3825</v>
      </c>
      <c r="E3476" t="s">
        <v>2883</v>
      </c>
    </row>
    <row r="3477" spans="1:5">
      <c r="A3477" t="s">
        <v>3170</v>
      </c>
      <c r="B3477" t="s">
        <v>3947</v>
      </c>
      <c r="C3477" t="s">
        <v>3827</v>
      </c>
      <c r="D3477" t="s">
        <v>3858</v>
      </c>
      <c r="E3477" t="s">
        <v>2837</v>
      </c>
    </row>
    <row r="3478" spans="1:5">
      <c r="A3478" t="s">
        <v>3170</v>
      </c>
      <c r="B3478" t="s">
        <v>3947</v>
      </c>
      <c r="C3478" t="s">
        <v>3827</v>
      </c>
      <c r="D3478" t="s">
        <v>3858</v>
      </c>
      <c r="E3478" t="s">
        <v>2838</v>
      </c>
    </row>
    <row r="3479" spans="1:5">
      <c r="A3479" t="s">
        <v>3170</v>
      </c>
      <c r="B3479" t="s">
        <v>3947</v>
      </c>
      <c r="C3479" t="s">
        <v>3827</v>
      </c>
      <c r="D3479" t="s">
        <v>3858</v>
      </c>
      <c r="E3479" t="s">
        <v>2870</v>
      </c>
    </row>
    <row r="3480" spans="1:5">
      <c r="A3480" t="s">
        <v>3170</v>
      </c>
      <c r="B3480" t="s">
        <v>3947</v>
      </c>
      <c r="C3480" t="s">
        <v>3827</v>
      </c>
      <c r="D3480" t="s">
        <v>3858</v>
      </c>
      <c r="E3480" t="s">
        <v>2888</v>
      </c>
    </row>
    <row r="3481" spans="1:5">
      <c r="A3481" t="s">
        <v>3170</v>
      </c>
      <c r="B3481" t="s">
        <v>3947</v>
      </c>
      <c r="C3481" t="s">
        <v>3827</v>
      </c>
      <c r="D3481" t="s">
        <v>3858</v>
      </c>
      <c r="E3481" t="s">
        <v>2899</v>
      </c>
    </row>
    <row r="3482" spans="1:5">
      <c r="A3482" t="s">
        <v>3170</v>
      </c>
      <c r="B3482" t="s">
        <v>3947</v>
      </c>
      <c r="C3482" t="s">
        <v>3827</v>
      </c>
      <c r="D3482" t="s">
        <v>3858</v>
      </c>
      <c r="E3482" t="s">
        <v>2909</v>
      </c>
    </row>
    <row r="3483" spans="1:5">
      <c r="A3483" t="s">
        <v>3170</v>
      </c>
      <c r="B3483" t="s">
        <v>3947</v>
      </c>
      <c r="C3483" t="s">
        <v>3827</v>
      </c>
      <c r="D3483" t="s">
        <v>3858</v>
      </c>
      <c r="E3483" t="s">
        <v>2916</v>
      </c>
    </row>
    <row r="3484" spans="1:5">
      <c r="A3484" t="s">
        <v>3170</v>
      </c>
      <c r="B3484" t="s">
        <v>3947</v>
      </c>
      <c r="C3484" t="s">
        <v>3827</v>
      </c>
      <c r="D3484" t="s">
        <v>3858</v>
      </c>
      <c r="E3484" t="s">
        <v>2925</v>
      </c>
    </row>
    <row r="3485" spans="1:5">
      <c r="A3485" t="s">
        <v>3170</v>
      </c>
      <c r="B3485" t="s">
        <v>3947</v>
      </c>
      <c r="C3485" t="s">
        <v>3827</v>
      </c>
      <c r="D3485" t="s">
        <v>3858</v>
      </c>
      <c r="E3485" t="s">
        <v>2930</v>
      </c>
    </row>
    <row r="3486" spans="1:5">
      <c r="A3486" t="s">
        <v>3170</v>
      </c>
      <c r="B3486" t="s">
        <v>3947</v>
      </c>
      <c r="C3486" t="s">
        <v>3827</v>
      </c>
      <c r="D3486" t="s">
        <v>3858</v>
      </c>
      <c r="E3486" t="s">
        <v>2921</v>
      </c>
    </row>
    <row r="3487" spans="1:5">
      <c r="A3487" t="s">
        <v>3170</v>
      </c>
      <c r="B3487" t="s">
        <v>3947</v>
      </c>
      <c r="C3487" t="s">
        <v>3827</v>
      </c>
      <c r="D3487" t="s">
        <v>3858</v>
      </c>
      <c r="E3487" t="s">
        <v>2927</v>
      </c>
    </row>
    <row r="3488" spans="1:5">
      <c r="A3488" t="s">
        <v>3170</v>
      </c>
      <c r="B3488" t="s">
        <v>3947</v>
      </c>
      <c r="C3488" t="s">
        <v>3827</v>
      </c>
      <c r="D3488" t="s">
        <v>3858</v>
      </c>
      <c r="E3488" t="s">
        <v>2933</v>
      </c>
    </row>
    <row r="3489" spans="1:5">
      <c r="A3489" t="s">
        <v>3170</v>
      </c>
      <c r="B3489" t="s">
        <v>3947</v>
      </c>
      <c r="C3489" t="s">
        <v>3827</v>
      </c>
      <c r="D3489" t="s">
        <v>3858</v>
      </c>
      <c r="E3489" t="s">
        <v>2937</v>
      </c>
    </row>
    <row r="3490" spans="1:5">
      <c r="A3490" t="s">
        <v>3170</v>
      </c>
      <c r="B3490" t="s">
        <v>3947</v>
      </c>
      <c r="C3490" t="s">
        <v>3827</v>
      </c>
      <c r="D3490" t="s">
        <v>3948</v>
      </c>
      <c r="E3490" t="s">
        <v>2836</v>
      </c>
    </row>
    <row r="3491" spans="1:5">
      <c r="A3491" t="s">
        <v>3170</v>
      </c>
      <c r="B3491" t="s">
        <v>3947</v>
      </c>
      <c r="C3491" t="s">
        <v>3827</v>
      </c>
      <c r="D3491" t="s">
        <v>3948</v>
      </c>
      <c r="E3491" t="s">
        <v>2869</v>
      </c>
    </row>
    <row r="3492" spans="1:5">
      <c r="A3492" t="s">
        <v>3170</v>
      </c>
      <c r="B3492" t="s">
        <v>3947</v>
      </c>
      <c r="C3492" t="s">
        <v>3827</v>
      </c>
      <c r="D3492" t="s">
        <v>3948</v>
      </c>
      <c r="E3492" t="s">
        <v>2887</v>
      </c>
    </row>
    <row r="3493" spans="1:5">
      <c r="A3493" t="s">
        <v>3170</v>
      </c>
      <c r="B3493" t="s">
        <v>3947</v>
      </c>
      <c r="C3493" t="s">
        <v>3827</v>
      </c>
      <c r="D3493" t="s">
        <v>3948</v>
      </c>
      <c r="E3493" t="s">
        <v>2898</v>
      </c>
    </row>
    <row r="3494" spans="1:5">
      <c r="A3494" t="s">
        <v>3170</v>
      </c>
      <c r="B3494" t="s">
        <v>3947</v>
      </c>
      <c r="C3494" t="s">
        <v>3827</v>
      </c>
      <c r="D3494" t="s">
        <v>3948</v>
      </c>
      <c r="E3494" t="s">
        <v>2908</v>
      </c>
    </row>
    <row r="3495" spans="1:5">
      <c r="A3495" t="s">
        <v>3170</v>
      </c>
      <c r="B3495" t="s">
        <v>3947</v>
      </c>
      <c r="C3495" t="s">
        <v>3827</v>
      </c>
      <c r="D3495" t="s">
        <v>3948</v>
      </c>
      <c r="E3495" t="s">
        <v>2915</v>
      </c>
    </row>
    <row r="3496" spans="1:5">
      <c r="A3496" t="s">
        <v>3170</v>
      </c>
      <c r="B3496" t="s">
        <v>3947</v>
      </c>
      <c r="C3496" t="s">
        <v>3827</v>
      </c>
      <c r="D3496" t="s">
        <v>3948</v>
      </c>
      <c r="E3496" t="s">
        <v>2920</v>
      </c>
    </row>
    <row r="3497" spans="1:5">
      <c r="A3497" t="s">
        <v>3170</v>
      </c>
      <c r="B3497" t="s">
        <v>3947</v>
      </c>
      <c r="C3497" t="s">
        <v>3827</v>
      </c>
      <c r="D3497" t="s">
        <v>3948</v>
      </c>
      <c r="E3497" t="s">
        <v>2926</v>
      </c>
    </row>
    <row r="3498" spans="1:5">
      <c r="A3498" t="s">
        <v>3170</v>
      </c>
      <c r="B3498" t="s">
        <v>3947</v>
      </c>
      <c r="C3498" t="s">
        <v>3827</v>
      </c>
      <c r="D3498" t="s">
        <v>3948</v>
      </c>
      <c r="E3498" t="s">
        <v>2931</v>
      </c>
    </row>
    <row r="3499" spans="1:5">
      <c r="A3499" t="s">
        <v>3170</v>
      </c>
      <c r="B3499" t="s">
        <v>3947</v>
      </c>
      <c r="C3499" t="s">
        <v>3827</v>
      </c>
      <c r="D3499" t="s">
        <v>3948</v>
      </c>
      <c r="E3499" t="s">
        <v>2936</v>
      </c>
    </row>
    <row r="3500" spans="1:5">
      <c r="A3500" t="s">
        <v>3170</v>
      </c>
      <c r="B3500" t="s">
        <v>3947</v>
      </c>
      <c r="C3500" t="s">
        <v>3827</v>
      </c>
      <c r="D3500" t="s">
        <v>3948</v>
      </c>
      <c r="E3500" t="s">
        <v>2941</v>
      </c>
    </row>
    <row r="3501" spans="1:5">
      <c r="A3501" t="s">
        <v>3170</v>
      </c>
      <c r="B3501" t="s">
        <v>3947</v>
      </c>
      <c r="C3501" t="s">
        <v>3827</v>
      </c>
      <c r="D3501" t="s">
        <v>3948</v>
      </c>
      <c r="E3501" t="s">
        <v>2945</v>
      </c>
    </row>
    <row r="3502" spans="1:5">
      <c r="A3502" t="s">
        <v>3170</v>
      </c>
      <c r="B3502" t="s">
        <v>3947</v>
      </c>
      <c r="C3502" t="s">
        <v>3827</v>
      </c>
      <c r="D3502" t="s">
        <v>3948</v>
      </c>
      <c r="E3502" t="s">
        <v>2948</v>
      </c>
    </row>
    <row r="3503" spans="1:5">
      <c r="A3503" t="s">
        <v>3170</v>
      </c>
      <c r="B3503" t="s">
        <v>3947</v>
      </c>
      <c r="C3503" t="s">
        <v>3827</v>
      </c>
      <c r="D3503" t="s">
        <v>3948</v>
      </c>
      <c r="E3503" t="s">
        <v>2950</v>
      </c>
    </row>
    <row r="3504" spans="1:5">
      <c r="A3504" t="s">
        <v>3170</v>
      </c>
      <c r="B3504" t="s">
        <v>3947</v>
      </c>
      <c r="C3504" t="s">
        <v>3827</v>
      </c>
      <c r="D3504" t="s">
        <v>3942</v>
      </c>
      <c r="E3504" t="s">
        <v>2836</v>
      </c>
    </row>
    <row r="3505" spans="1:5">
      <c r="A3505" t="s">
        <v>3170</v>
      </c>
      <c r="B3505" t="s">
        <v>3947</v>
      </c>
      <c r="C3505" t="s">
        <v>3827</v>
      </c>
      <c r="D3505" t="s">
        <v>3942</v>
      </c>
      <c r="E3505" t="s">
        <v>2869</v>
      </c>
    </row>
    <row r="3506" spans="1:5">
      <c r="A3506" t="s">
        <v>3170</v>
      </c>
      <c r="B3506" t="s">
        <v>3947</v>
      </c>
      <c r="C3506" t="s">
        <v>3827</v>
      </c>
      <c r="D3506" t="s">
        <v>3942</v>
      </c>
      <c r="E3506" t="s">
        <v>2887</v>
      </c>
    </row>
    <row r="3507" spans="1:5">
      <c r="A3507" t="s">
        <v>3170</v>
      </c>
      <c r="B3507" t="s">
        <v>3947</v>
      </c>
      <c r="C3507" t="s">
        <v>3827</v>
      </c>
      <c r="D3507" t="s">
        <v>3942</v>
      </c>
      <c r="E3507" t="s">
        <v>2898</v>
      </c>
    </row>
    <row r="3508" spans="1:5">
      <c r="A3508" t="s">
        <v>3170</v>
      </c>
      <c r="B3508" t="s">
        <v>3947</v>
      </c>
      <c r="C3508" t="s">
        <v>3827</v>
      </c>
      <c r="D3508" t="s">
        <v>3942</v>
      </c>
      <c r="E3508" t="s">
        <v>2908</v>
      </c>
    </row>
    <row r="3509" spans="1:5">
      <c r="A3509" t="s">
        <v>3170</v>
      </c>
      <c r="B3509" t="s">
        <v>3947</v>
      </c>
      <c r="C3509" t="s">
        <v>3827</v>
      </c>
      <c r="D3509" t="s">
        <v>3942</v>
      </c>
      <c r="E3509" t="s">
        <v>2915</v>
      </c>
    </row>
    <row r="3510" spans="1:5">
      <c r="A3510" t="s">
        <v>3170</v>
      </c>
      <c r="B3510" t="s">
        <v>3947</v>
      </c>
      <c r="C3510" t="s">
        <v>3827</v>
      </c>
      <c r="D3510" t="s">
        <v>3942</v>
      </c>
      <c r="E3510" t="s">
        <v>2920</v>
      </c>
    </row>
    <row r="3511" spans="1:5">
      <c r="A3511" t="s">
        <v>3170</v>
      </c>
      <c r="B3511" t="s">
        <v>3947</v>
      </c>
      <c r="C3511" t="s">
        <v>3827</v>
      </c>
      <c r="D3511" t="s">
        <v>3942</v>
      </c>
      <c r="E3511" t="s">
        <v>2926</v>
      </c>
    </row>
    <row r="3512" spans="1:5">
      <c r="A3512" t="s">
        <v>3170</v>
      </c>
      <c r="B3512" t="s">
        <v>3947</v>
      </c>
      <c r="C3512" t="s">
        <v>3827</v>
      </c>
      <c r="D3512" t="s">
        <v>3942</v>
      </c>
      <c r="E3512" t="s">
        <v>2931</v>
      </c>
    </row>
    <row r="3513" spans="1:5">
      <c r="A3513" t="s">
        <v>3170</v>
      </c>
      <c r="B3513" t="s">
        <v>3947</v>
      </c>
      <c r="C3513" t="s">
        <v>3827</v>
      </c>
      <c r="D3513" t="s">
        <v>3942</v>
      </c>
      <c r="E3513" t="s">
        <v>2936</v>
      </c>
    </row>
    <row r="3514" spans="1:5">
      <c r="A3514" t="s">
        <v>3170</v>
      </c>
      <c r="B3514" t="s">
        <v>3947</v>
      </c>
      <c r="C3514" t="s">
        <v>3827</v>
      </c>
      <c r="D3514" t="s">
        <v>3942</v>
      </c>
      <c r="E3514" t="s">
        <v>2941</v>
      </c>
    </row>
    <row r="3515" spans="1:5">
      <c r="A3515" t="s">
        <v>3170</v>
      </c>
      <c r="B3515" t="s">
        <v>3947</v>
      </c>
      <c r="C3515" t="s">
        <v>3827</v>
      </c>
      <c r="D3515" t="s">
        <v>3942</v>
      </c>
      <c r="E3515" t="s">
        <v>2945</v>
      </c>
    </row>
    <row r="3516" spans="1:5">
      <c r="A3516" t="s">
        <v>3170</v>
      </c>
      <c r="B3516" t="s">
        <v>3947</v>
      </c>
      <c r="C3516" t="s">
        <v>3827</v>
      </c>
      <c r="D3516" t="s">
        <v>3942</v>
      </c>
      <c r="E3516" t="s">
        <v>2948</v>
      </c>
    </row>
    <row r="3517" spans="1:5">
      <c r="A3517" t="s">
        <v>3170</v>
      </c>
      <c r="B3517" t="s">
        <v>3947</v>
      </c>
      <c r="C3517" t="s">
        <v>3827</v>
      </c>
      <c r="D3517" t="s">
        <v>3942</v>
      </c>
      <c r="E3517" t="s">
        <v>2950</v>
      </c>
    </row>
    <row r="3518" spans="1:5" hidden="1">
      <c r="A3518" t="s">
        <v>3171</v>
      </c>
      <c r="B3518" t="s">
        <v>3949</v>
      </c>
      <c r="C3518" t="s">
        <v>1973</v>
      </c>
      <c r="D3518" t="s">
        <v>3809</v>
      </c>
      <c r="E3518" t="s">
        <v>1643</v>
      </c>
    </row>
    <row r="3519" spans="1:5" hidden="1">
      <c r="A3519" t="s">
        <v>3171</v>
      </c>
      <c r="B3519" t="s">
        <v>3949</v>
      </c>
      <c r="C3519" t="s">
        <v>1973</v>
      </c>
      <c r="D3519" t="s">
        <v>3810</v>
      </c>
      <c r="E3519" t="s">
        <v>1643</v>
      </c>
    </row>
    <row r="3520" spans="1:5" hidden="1">
      <c r="A3520" t="s">
        <v>3171</v>
      </c>
      <c r="B3520" t="s">
        <v>3949</v>
      </c>
      <c r="C3520" t="s">
        <v>1975</v>
      </c>
      <c r="D3520" t="s">
        <v>3824</v>
      </c>
      <c r="E3520" t="s">
        <v>2827</v>
      </c>
    </row>
    <row r="3521" spans="1:5" hidden="1">
      <c r="A3521" t="s">
        <v>3171</v>
      </c>
      <c r="B3521" t="s">
        <v>3949</v>
      </c>
      <c r="C3521" t="s">
        <v>1975</v>
      </c>
      <c r="D3521" t="s">
        <v>3824</v>
      </c>
      <c r="E3521" t="s">
        <v>2862</v>
      </c>
    </row>
    <row r="3522" spans="1:5" hidden="1">
      <c r="A3522" t="s">
        <v>3171</v>
      </c>
      <c r="B3522" t="s">
        <v>3949</v>
      </c>
      <c r="C3522" t="s">
        <v>1975</v>
      </c>
      <c r="D3522" t="s">
        <v>3824</v>
      </c>
      <c r="E3522" t="s">
        <v>2882</v>
      </c>
    </row>
    <row r="3523" spans="1:5" hidden="1">
      <c r="A3523" t="s">
        <v>3171</v>
      </c>
      <c r="B3523" t="s">
        <v>3949</v>
      </c>
      <c r="C3523" t="s">
        <v>1975</v>
      </c>
      <c r="D3523" t="s">
        <v>3824</v>
      </c>
      <c r="E3523" t="s">
        <v>2895</v>
      </c>
    </row>
    <row r="3524" spans="1:5" hidden="1">
      <c r="A3524" t="s">
        <v>3171</v>
      </c>
      <c r="B3524" t="s">
        <v>3949</v>
      </c>
      <c r="C3524" t="s">
        <v>1975</v>
      </c>
      <c r="D3524" t="s">
        <v>3824</v>
      </c>
      <c r="E3524" t="s">
        <v>2905</v>
      </c>
    </row>
    <row r="3525" spans="1:5" hidden="1">
      <c r="A3525" t="s">
        <v>3171</v>
      </c>
      <c r="B3525" t="s">
        <v>3949</v>
      </c>
      <c r="C3525" t="s">
        <v>1975</v>
      </c>
      <c r="D3525" t="s">
        <v>3824</v>
      </c>
      <c r="E3525" t="s">
        <v>1980</v>
      </c>
    </row>
    <row r="3526" spans="1:5" hidden="1">
      <c r="A3526" t="s">
        <v>3171</v>
      </c>
      <c r="B3526" t="s">
        <v>3949</v>
      </c>
      <c r="C3526" t="s">
        <v>1975</v>
      </c>
      <c r="D3526" t="s">
        <v>3841</v>
      </c>
      <c r="E3526" t="s">
        <v>3842</v>
      </c>
    </row>
    <row r="3527" spans="1:5" hidden="1">
      <c r="A3527" t="s">
        <v>3171</v>
      </c>
      <c r="B3527" t="s">
        <v>3949</v>
      </c>
      <c r="C3527" t="s">
        <v>1975</v>
      </c>
      <c r="D3527" t="s">
        <v>3841</v>
      </c>
      <c r="E3527" t="s">
        <v>2885</v>
      </c>
    </row>
    <row r="3528" spans="1:5" hidden="1">
      <c r="A3528" t="s">
        <v>3171</v>
      </c>
      <c r="B3528" t="s">
        <v>3949</v>
      </c>
      <c r="C3528" t="s">
        <v>1975</v>
      </c>
      <c r="D3528" t="s">
        <v>3841</v>
      </c>
      <c r="E3528" t="s">
        <v>2896</v>
      </c>
    </row>
    <row r="3529" spans="1:5" hidden="1">
      <c r="A3529" t="s">
        <v>3171</v>
      </c>
      <c r="B3529" t="s">
        <v>3949</v>
      </c>
      <c r="C3529" t="s">
        <v>1975</v>
      </c>
      <c r="D3529" t="s">
        <v>3843</v>
      </c>
      <c r="E3529" t="s">
        <v>2831</v>
      </c>
    </row>
    <row r="3530" spans="1:5" hidden="1">
      <c r="A3530" t="s">
        <v>3171</v>
      </c>
      <c r="B3530" t="s">
        <v>3949</v>
      </c>
      <c r="C3530" t="s">
        <v>1975</v>
      </c>
      <c r="D3530" t="s">
        <v>3843</v>
      </c>
      <c r="E3530" t="s">
        <v>2864</v>
      </c>
    </row>
    <row r="3531" spans="1:5" hidden="1">
      <c r="A3531" t="s">
        <v>3171</v>
      </c>
      <c r="B3531" t="s">
        <v>3949</v>
      </c>
      <c r="C3531" t="s">
        <v>1975</v>
      </c>
      <c r="D3531" t="s">
        <v>3843</v>
      </c>
      <c r="E3531" t="s">
        <v>1643</v>
      </c>
    </row>
    <row r="3532" spans="1:5" hidden="1">
      <c r="A3532" t="s">
        <v>3171</v>
      </c>
      <c r="B3532" t="s">
        <v>3949</v>
      </c>
      <c r="C3532" t="s">
        <v>1975</v>
      </c>
      <c r="D3532" t="s">
        <v>3843</v>
      </c>
      <c r="E3532" t="s">
        <v>2884</v>
      </c>
    </row>
    <row r="3533" spans="1:5" hidden="1">
      <c r="A3533" t="s">
        <v>3171</v>
      </c>
      <c r="B3533" t="s">
        <v>3949</v>
      </c>
      <c r="C3533" t="s">
        <v>1975</v>
      </c>
      <c r="D3533" t="s">
        <v>3843</v>
      </c>
      <c r="E3533" t="s">
        <v>2166</v>
      </c>
    </row>
    <row r="3534" spans="1:5" hidden="1">
      <c r="A3534" t="s">
        <v>3171</v>
      </c>
      <c r="B3534" t="s">
        <v>3949</v>
      </c>
      <c r="C3534" t="s">
        <v>1975</v>
      </c>
      <c r="D3534" t="s">
        <v>3843</v>
      </c>
      <c r="E3534" t="s">
        <v>3844</v>
      </c>
    </row>
    <row r="3535" spans="1:5" hidden="1">
      <c r="A3535" t="s">
        <v>3171</v>
      </c>
      <c r="B3535" t="s">
        <v>3949</v>
      </c>
      <c r="C3535" t="s">
        <v>1975</v>
      </c>
      <c r="D3535" t="s">
        <v>3845</v>
      </c>
      <c r="E3535" t="s">
        <v>3846</v>
      </c>
    </row>
    <row r="3536" spans="1:5" hidden="1">
      <c r="A3536" t="s">
        <v>3171</v>
      </c>
      <c r="B3536" t="s">
        <v>3949</v>
      </c>
      <c r="C3536" t="s">
        <v>1975</v>
      </c>
      <c r="D3536" t="s">
        <v>3825</v>
      </c>
      <c r="E3536" t="s">
        <v>2828</v>
      </c>
    </row>
    <row r="3537" spans="1:5" hidden="1">
      <c r="A3537" t="s">
        <v>3171</v>
      </c>
      <c r="B3537" t="s">
        <v>3949</v>
      </c>
      <c r="C3537" t="s">
        <v>1975</v>
      </c>
      <c r="D3537" t="s">
        <v>3825</v>
      </c>
      <c r="E3537" t="s">
        <v>2863</v>
      </c>
    </row>
    <row r="3538" spans="1:5" hidden="1">
      <c r="A3538" t="s">
        <v>3171</v>
      </c>
      <c r="B3538" t="s">
        <v>3949</v>
      </c>
      <c r="C3538" t="s">
        <v>1975</v>
      </c>
      <c r="D3538" t="s">
        <v>3825</v>
      </c>
      <c r="E3538" t="s">
        <v>1643</v>
      </c>
    </row>
    <row r="3539" spans="1:5" hidden="1">
      <c r="A3539" t="s">
        <v>3171</v>
      </c>
      <c r="B3539" t="s">
        <v>3949</v>
      </c>
      <c r="C3539" t="s">
        <v>1975</v>
      </c>
      <c r="D3539" t="s">
        <v>3826</v>
      </c>
      <c r="E3539" t="s">
        <v>1643</v>
      </c>
    </row>
    <row r="3540" spans="1:5" hidden="1">
      <c r="A3540" t="s">
        <v>3171</v>
      </c>
      <c r="B3540" t="s">
        <v>3949</v>
      </c>
      <c r="C3540" t="s">
        <v>1975</v>
      </c>
      <c r="D3540" t="s">
        <v>3826</v>
      </c>
      <c r="E3540" t="s">
        <v>2829</v>
      </c>
    </row>
    <row r="3541" spans="1:5" hidden="1">
      <c r="A3541" t="s">
        <v>3171</v>
      </c>
      <c r="B3541" t="s">
        <v>3949</v>
      </c>
      <c r="C3541" t="s">
        <v>1975</v>
      </c>
      <c r="D3541" t="s">
        <v>3825</v>
      </c>
      <c r="E3541" t="s">
        <v>2883</v>
      </c>
    </row>
    <row r="3542" spans="1:5" hidden="1">
      <c r="A3542" t="s">
        <v>3171</v>
      </c>
      <c r="B3542" t="s">
        <v>3949</v>
      </c>
      <c r="C3542" t="s">
        <v>1975</v>
      </c>
      <c r="D3542" t="s">
        <v>3841</v>
      </c>
      <c r="E3542" t="s">
        <v>2865</v>
      </c>
    </row>
    <row r="3543" spans="1:5" hidden="1">
      <c r="A3543" t="s">
        <v>3171</v>
      </c>
      <c r="B3543" t="s">
        <v>3949</v>
      </c>
      <c r="C3543" t="s">
        <v>1975</v>
      </c>
      <c r="D3543" t="s">
        <v>3841</v>
      </c>
      <c r="E3543" t="s">
        <v>2832</v>
      </c>
    </row>
    <row r="3544" spans="1:5" hidden="1">
      <c r="A3544" s="83" t="s">
        <v>3950</v>
      </c>
      <c r="B3544" t="s">
        <v>3951</v>
      </c>
      <c r="C3544" s="83" t="s">
        <v>1973</v>
      </c>
      <c r="D3544" t="s">
        <v>2067</v>
      </c>
      <c r="E3544" t="s">
        <v>3840</v>
      </c>
    </row>
    <row r="3545" spans="1:5" hidden="1">
      <c r="A3545" s="83" t="s">
        <v>3950</v>
      </c>
      <c r="B3545" t="s">
        <v>3951</v>
      </c>
      <c r="C3545" t="s">
        <v>1973</v>
      </c>
      <c r="D3545" t="s">
        <v>2068</v>
      </c>
      <c r="E3545" t="s">
        <v>2068</v>
      </c>
    </row>
    <row r="3546" spans="1:5" hidden="1">
      <c r="A3546" s="83" t="s">
        <v>3950</v>
      </c>
      <c r="B3546" t="s">
        <v>3951</v>
      </c>
      <c r="C3546" t="s">
        <v>1973</v>
      </c>
      <c r="D3546" t="s">
        <v>2066</v>
      </c>
      <c r="E3546" t="s">
        <v>2807</v>
      </c>
    </row>
    <row r="3547" spans="1:5" hidden="1">
      <c r="A3547" s="83" t="s">
        <v>3950</v>
      </c>
      <c r="B3547" t="s">
        <v>3951</v>
      </c>
      <c r="C3547" t="s">
        <v>1973</v>
      </c>
      <c r="D3547" t="s">
        <v>2066</v>
      </c>
      <c r="E3547" t="s">
        <v>1643</v>
      </c>
    </row>
    <row r="3548" spans="1:5" hidden="1">
      <c r="A3548" s="83" t="s">
        <v>3950</v>
      </c>
      <c r="B3548" t="s">
        <v>3951</v>
      </c>
      <c r="C3548" t="s">
        <v>1973</v>
      </c>
      <c r="D3548" t="s">
        <v>3809</v>
      </c>
      <c r="E3548" t="s">
        <v>1643</v>
      </c>
    </row>
    <row r="3549" spans="1:5" hidden="1">
      <c r="A3549" s="83" t="s">
        <v>3950</v>
      </c>
      <c r="B3549" t="s">
        <v>3951</v>
      </c>
      <c r="C3549" t="s">
        <v>1973</v>
      </c>
      <c r="D3549" t="s">
        <v>3810</v>
      </c>
      <c r="E3549" t="s">
        <v>1643</v>
      </c>
    </row>
    <row r="3550" spans="1:5" hidden="1">
      <c r="A3550" s="83" t="s">
        <v>3950</v>
      </c>
      <c r="B3550" t="s">
        <v>3951</v>
      </c>
      <c r="C3550" t="s">
        <v>1974</v>
      </c>
      <c r="D3550" t="s">
        <v>2146</v>
      </c>
      <c r="E3550" t="s">
        <v>2808</v>
      </c>
    </row>
    <row r="3551" spans="1:5" hidden="1">
      <c r="A3551" s="83" t="s">
        <v>3950</v>
      </c>
      <c r="B3551" t="s">
        <v>3951</v>
      </c>
      <c r="C3551" t="s">
        <v>1974</v>
      </c>
      <c r="D3551" t="s">
        <v>2146</v>
      </c>
      <c r="E3551" t="s">
        <v>2854</v>
      </c>
    </row>
    <row r="3552" spans="1:5" hidden="1">
      <c r="A3552" s="83" t="s">
        <v>3950</v>
      </c>
      <c r="B3552" t="s">
        <v>3951</v>
      </c>
      <c r="C3552" t="s">
        <v>1974</v>
      </c>
      <c r="D3552" t="s">
        <v>2146</v>
      </c>
      <c r="E3552" t="s">
        <v>2876</v>
      </c>
    </row>
    <row r="3553" spans="1:5" hidden="1">
      <c r="A3553" s="83" t="s">
        <v>3950</v>
      </c>
      <c r="B3553" t="s">
        <v>3951</v>
      </c>
      <c r="C3553" t="s">
        <v>1974</v>
      </c>
      <c r="D3553" t="s">
        <v>2146</v>
      </c>
      <c r="E3553" t="s">
        <v>2893</v>
      </c>
    </row>
    <row r="3554" spans="1:5" hidden="1">
      <c r="A3554" s="83" t="s">
        <v>3950</v>
      </c>
      <c r="B3554" t="s">
        <v>3951</v>
      </c>
      <c r="C3554" t="s">
        <v>1974</v>
      </c>
      <c r="D3554" t="s">
        <v>2146</v>
      </c>
      <c r="E3554" t="s">
        <v>2903</v>
      </c>
    </row>
    <row r="3555" spans="1:5" hidden="1">
      <c r="A3555" s="83" t="s">
        <v>3950</v>
      </c>
      <c r="B3555" t="s">
        <v>3951</v>
      </c>
      <c r="C3555" t="s">
        <v>1974</v>
      </c>
      <c r="D3555" t="s">
        <v>2146</v>
      </c>
      <c r="E3555" t="s">
        <v>2913</v>
      </c>
    </row>
    <row r="3556" spans="1:5" hidden="1">
      <c r="A3556" s="83" t="s">
        <v>3950</v>
      </c>
      <c r="B3556" t="s">
        <v>3951</v>
      </c>
      <c r="C3556" t="s">
        <v>1974</v>
      </c>
      <c r="D3556" t="s">
        <v>3811</v>
      </c>
      <c r="E3556" t="s">
        <v>2809</v>
      </c>
    </row>
    <row r="3557" spans="1:5" hidden="1">
      <c r="A3557" s="83" t="s">
        <v>3950</v>
      </c>
      <c r="B3557" t="s">
        <v>3951</v>
      </c>
      <c r="C3557" t="s">
        <v>1974</v>
      </c>
      <c r="D3557" t="s">
        <v>3811</v>
      </c>
      <c r="E3557" t="s">
        <v>2855</v>
      </c>
    </row>
    <row r="3558" spans="1:5" hidden="1">
      <c r="A3558" s="83" t="s">
        <v>3950</v>
      </c>
      <c r="B3558" t="s">
        <v>3951</v>
      </c>
      <c r="C3558" t="s">
        <v>1974</v>
      </c>
      <c r="D3558" t="s">
        <v>3811</v>
      </c>
      <c r="E3558" t="s">
        <v>1643</v>
      </c>
    </row>
    <row r="3559" spans="1:5" hidden="1">
      <c r="A3559" s="83" t="s">
        <v>3950</v>
      </c>
      <c r="B3559" t="s">
        <v>3951</v>
      </c>
      <c r="C3559" t="s">
        <v>1974</v>
      </c>
      <c r="D3559" t="s">
        <v>3812</v>
      </c>
      <c r="E3559" t="s">
        <v>2810</v>
      </c>
    </row>
    <row r="3560" spans="1:5" hidden="1">
      <c r="A3560" s="83" t="s">
        <v>3950</v>
      </c>
      <c r="B3560" t="s">
        <v>3951</v>
      </c>
      <c r="C3560" t="s">
        <v>1974</v>
      </c>
      <c r="D3560" t="s">
        <v>3812</v>
      </c>
      <c r="E3560" t="s">
        <v>1643</v>
      </c>
    </row>
    <row r="3561" spans="1:5" hidden="1">
      <c r="A3561" s="83" t="s">
        <v>3950</v>
      </c>
      <c r="B3561" t="s">
        <v>3951</v>
      </c>
      <c r="C3561" t="s">
        <v>1974</v>
      </c>
      <c r="D3561" t="s">
        <v>3812</v>
      </c>
      <c r="E3561" t="s">
        <v>2856</v>
      </c>
    </row>
    <row r="3562" spans="1:5" hidden="1">
      <c r="A3562" s="83" t="s">
        <v>3950</v>
      </c>
      <c r="B3562" t="s">
        <v>3951</v>
      </c>
      <c r="C3562" t="s">
        <v>1974</v>
      </c>
      <c r="D3562" t="s">
        <v>3813</v>
      </c>
      <c r="E3562" t="s">
        <v>2811</v>
      </c>
    </row>
    <row r="3563" spans="1:5" hidden="1">
      <c r="A3563" s="83" t="s">
        <v>3950</v>
      </c>
      <c r="B3563" t="s">
        <v>3951</v>
      </c>
      <c r="C3563" t="s">
        <v>1974</v>
      </c>
      <c r="D3563" t="s">
        <v>3813</v>
      </c>
      <c r="E3563" t="s">
        <v>2857</v>
      </c>
    </row>
    <row r="3564" spans="1:5" hidden="1">
      <c r="A3564" s="83" t="s">
        <v>3950</v>
      </c>
      <c r="B3564" t="s">
        <v>3951</v>
      </c>
      <c r="C3564" t="s">
        <v>1974</v>
      </c>
      <c r="D3564" t="s">
        <v>3813</v>
      </c>
      <c r="E3564" t="s">
        <v>1643</v>
      </c>
    </row>
    <row r="3565" spans="1:5" hidden="1">
      <c r="A3565" s="83" t="s">
        <v>3950</v>
      </c>
      <c r="B3565" t="s">
        <v>3951</v>
      </c>
      <c r="C3565" t="s">
        <v>1974</v>
      </c>
      <c r="D3565" t="s">
        <v>3813</v>
      </c>
      <c r="E3565" t="s">
        <v>2877</v>
      </c>
    </row>
    <row r="3566" spans="1:5" hidden="1">
      <c r="A3566" s="83" t="s">
        <v>3950</v>
      </c>
      <c r="B3566" t="s">
        <v>3951</v>
      </c>
      <c r="C3566" t="s">
        <v>1974</v>
      </c>
      <c r="D3566" t="s">
        <v>3814</v>
      </c>
      <c r="E3566" t="s">
        <v>2813</v>
      </c>
    </row>
    <row r="3567" spans="1:5" hidden="1">
      <c r="A3567" s="83" t="s">
        <v>3950</v>
      </c>
      <c r="B3567" t="s">
        <v>3951</v>
      </c>
      <c r="C3567" t="s">
        <v>1974</v>
      </c>
      <c r="D3567" t="s">
        <v>3814</v>
      </c>
      <c r="E3567" t="s">
        <v>2858</v>
      </c>
    </row>
    <row r="3568" spans="1:5" hidden="1">
      <c r="A3568" s="83" t="s">
        <v>3950</v>
      </c>
      <c r="B3568" t="s">
        <v>3951</v>
      </c>
      <c r="C3568" t="s">
        <v>1974</v>
      </c>
      <c r="D3568" t="s">
        <v>3814</v>
      </c>
      <c r="E3568" t="s">
        <v>2878</v>
      </c>
    </row>
    <row r="3569" spans="1:5" hidden="1">
      <c r="A3569" s="83" t="s">
        <v>3950</v>
      </c>
      <c r="B3569" t="s">
        <v>3951</v>
      </c>
      <c r="C3569" t="s">
        <v>1974</v>
      </c>
      <c r="D3569" t="s">
        <v>3814</v>
      </c>
      <c r="E3569" t="s">
        <v>1643</v>
      </c>
    </row>
    <row r="3570" spans="1:5" hidden="1">
      <c r="A3570" s="83" t="s">
        <v>3950</v>
      </c>
      <c r="B3570" t="s">
        <v>3951</v>
      </c>
      <c r="C3570" t="s">
        <v>1974</v>
      </c>
      <c r="D3570" t="s">
        <v>3814</v>
      </c>
      <c r="E3570" t="s">
        <v>2894</v>
      </c>
    </row>
    <row r="3571" spans="1:5" hidden="1">
      <c r="A3571" s="83" t="s">
        <v>3950</v>
      </c>
      <c r="B3571" t="s">
        <v>3951</v>
      </c>
      <c r="C3571" t="s">
        <v>1974</v>
      </c>
      <c r="D3571" t="s">
        <v>3814</v>
      </c>
      <c r="E3571" t="s">
        <v>2904</v>
      </c>
    </row>
    <row r="3572" spans="1:5" hidden="1">
      <c r="A3572" s="83" t="s">
        <v>3950</v>
      </c>
      <c r="B3572" t="s">
        <v>3951</v>
      </c>
      <c r="C3572" t="s">
        <v>1974</v>
      </c>
      <c r="D3572" t="s">
        <v>3815</v>
      </c>
      <c r="E3572" t="s">
        <v>2814</v>
      </c>
    </row>
    <row r="3573" spans="1:5" hidden="1">
      <c r="A3573" s="83" t="s">
        <v>3950</v>
      </c>
      <c r="B3573" t="s">
        <v>3951</v>
      </c>
      <c r="C3573" t="s">
        <v>1974</v>
      </c>
      <c r="D3573" t="s">
        <v>3815</v>
      </c>
      <c r="E3573" t="s">
        <v>2859</v>
      </c>
    </row>
    <row r="3574" spans="1:5" hidden="1">
      <c r="A3574" s="83" t="s">
        <v>3950</v>
      </c>
      <c r="B3574" t="s">
        <v>3951</v>
      </c>
      <c r="C3574" t="s">
        <v>1974</v>
      </c>
      <c r="D3574" t="s">
        <v>3815</v>
      </c>
      <c r="E3574" t="s">
        <v>1643</v>
      </c>
    </row>
    <row r="3575" spans="1:5" hidden="1">
      <c r="A3575" s="83" t="s">
        <v>3950</v>
      </c>
      <c r="B3575" t="s">
        <v>3951</v>
      </c>
      <c r="C3575" t="s">
        <v>1974</v>
      </c>
      <c r="D3575" t="s">
        <v>3815</v>
      </c>
      <c r="E3575" t="s">
        <v>2879</v>
      </c>
    </row>
    <row r="3576" spans="1:5" hidden="1">
      <c r="A3576" s="83" t="s">
        <v>3950</v>
      </c>
      <c r="B3576" t="s">
        <v>3951</v>
      </c>
      <c r="C3576" t="s">
        <v>1974</v>
      </c>
      <c r="D3576" t="s">
        <v>3816</v>
      </c>
      <c r="E3576" t="s">
        <v>2815</v>
      </c>
    </row>
    <row r="3577" spans="1:5" hidden="1">
      <c r="A3577" s="83" t="s">
        <v>3950</v>
      </c>
      <c r="B3577" t="s">
        <v>3951</v>
      </c>
      <c r="C3577" t="s">
        <v>1974</v>
      </c>
      <c r="D3577" t="s">
        <v>3816</v>
      </c>
      <c r="E3577" t="s">
        <v>1643</v>
      </c>
    </row>
    <row r="3578" spans="1:5" hidden="1">
      <c r="A3578" s="83" t="s">
        <v>3950</v>
      </c>
      <c r="B3578" t="s">
        <v>3951</v>
      </c>
      <c r="C3578" t="s">
        <v>1974</v>
      </c>
      <c r="D3578" t="s">
        <v>2156</v>
      </c>
      <c r="E3578" t="s">
        <v>2816</v>
      </c>
    </row>
    <row r="3579" spans="1:5" hidden="1">
      <c r="A3579" s="83" t="s">
        <v>3950</v>
      </c>
      <c r="B3579" t="s">
        <v>3951</v>
      </c>
      <c r="C3579" t="s">
        <v>1974</v>
      </c>
      <c r="D3579" t="s">
        <v>1973</v>
      </c>
      <c r="E3579" t="s">
        <v>1643</v>
      </c>
    </row>
    <row r="3580" spans="1:5" hidden="1">
      <c r="A3580" s="83" t="s">
        <v>3950</v>
      </c>
      <c r="B3580" t="s">
        <v>3951</v>
      </c>
      <c r="C3580" t="s">
        <v>1974</v>
      </c>
      <c r="D3580" t="s">
        <v>1973</v>
      </c>
      <c r="E3580" t="s">
        <v>2817</v>
      </c>
    </row>
    <row r="3581" spans="1:5" hidden="1">
      <c r="A3581" s="83" t="s">
        <v>3950</v>
      </c>
      <c r="B3581" t="s">
        <v>3951</v>
      </c>
      <c r="C3581" t="s">
        <v>1974</v>
      </c>
      <c r="D3581" t="s">
        <v>1973</v>
      </c>
      <c r="E3581" t="s">
        <v>2860</v>
      </c>
    </row>
    <row r="3582" spans="1:5" hidden="1">
      <c r="A3582" s="83" t="s">
        <v>3950</v>
      </c>
      <c r="B3582" t="s">
        <v>3951</v>
      </c>
      <c r="C3582" t="s">
        <v>1974</v>
      </c>
      <c r="D3582" t="s">
        <v>1973</v>
      </c>
      <c r="E3582" t="s">
        <v>2880</v>
      </c>
    </row>
    <row r="3583" spans="1:5" hidden="1">
      <c r="A3583" s="83" t="s">
        <v>3950</v>
      </c>
      <c r="B3583" t="s">
        <v>3951</v>
      </c>
      <c r="C3583" t="s">
        <v>1974</v>
      </c>
      <c r="D3583" t="s">
        <v>3817</v>
      </c>
      <c r="E3583" t="s">
        <v>1643</v>
      </c>
    </row>
    <row r="3584" spans="1:5" hidden="1">
      <c r="A3584" s="83" t="s">
        <v>3950</v>
      </c>
      <c r="B3584" t="s">
        <v>3951</v>
      </c>
      <c r="C3584" t="s">
        <v>1974</v>
      </c>
      <c r="D3584" t="s">
        <v>3818</v>
      </c>
      <c r="E3584" t="s">
        <v>1643</v>
      </c>
    </row>
    <row r="3585" spans="1:5" hidden="1">
      <c r="A3585" s="83" t="s">
        <v>3950</v>
      </c>
      <c r="B3585" t="s">
        <v>3951</v>
      </c>
      <c r="C3585" t="s">
        <v>1974</v>
      </c>
      <c r="D3585" t="s">
        <v>3818</v>
      </c>
      <c r="E3585" t="s">
        <v>2819</v>
      </c>
    </row>
    <row r="3586" spans="1:5" hidden="1">
      <c r="A3586" s="83" t="s">
        <v>3950</v>
      </c>
      <c r="B3586" t="s">
        <v>3951</v>
      </c>
      <c r="C3586" t="s">
        <v>1974</v>
      </c>
      <c r="D3586" t="s">
        <v>2161</v>
      </c>
      <c r="E3586" t="s">
        <v>2820</v>
      </c>
    </row>
    <row r="3587" spans="1:5" hidden="1">
      <c r="A3587" s="83" t="s">
        <v>3950</v>
      </c>
      <c r="B3587" t="s">
        <v>3951</v>
      </c>
      <c r="C3587" t="s">
        <v>1974</v>
      </c>
      <c r="D3587" t="s">
        <v>2161</v>
      </c>
      <c r="E3587" t="s">
        <v>1643</v>
      </c>
    </row>
    <row r="3588" spans="1:5" hidden="1">
      <c r="A3588" s="83" t="s">
        <v>3950</v>
      </c>
      <c r="B3588" t="s">
        <v>3951</v>
      </c>
      <c r="C3588" t="s">
        <v>1974</v>
      </c>
      <c r="D3588" t="s">
        <v>3819</v>
      </c>
      <c r="E3588" t="s">
        <v>1643</v>
      </c>
    </row>
    <row r="3589" spans="1:5" hidden="1">
      <c r="A3589" s="83" t="s">
        <v>3950</v>
      </c>
      <c r="B3589" t="s">
        <v>3951</v>
      </c>
      <c r="C3589" t="s">
        <v>1974</v>
      </c>
      <c r="D3589" t="s">
        <v>3819</v>
      </c>
      <c r="E3589" t="s">
        <v>3819</v>
      </c>
    </row>
    <row r="3590" spans="1:5" hidden="1">
      <c r="A3590" s="83" t="s">
        <v>3950</v>
      </c>
      <c r="B3590" t="s">
        <v>3951</v>
      </c>
      <c r="C3590" t="s">
        <v>1974</v>
      </c>
      <c r="D3590" t="s">
        <v>3820</v>
      </c>
      <c r="E3590" t="s">
        <v>1643</v>
      </c>
    </row>
    <row r="3591" spans="1:5" hidden="1">
      <c r="A3591" s="83" t="s">
        <v>3950</v>
      </c>
      <c r="B3591" t="s">
        <v>3951</v>
      </c>
      <c r="C3591" t="s">
        <v>1974</v>
      </c>
      <c r="D3591" t="s">
        <v>3820</v>
      </c>
      <c r="E3591" t="s">
        <v>2822</v>
      </c>
    </row>
    <row r="3592" spans="1:5" hidden="1">
      <c r="A3592" s="83" t="s">
        <v>3950</v>
      </c>
      <c r="B3592" t="s">
        <v>3951</v>
      </c>
      <c r="C3592" t="s">
        <v>1974</v>
      </c>
      <c r="D3592" t="s">
        <v>3820</v>
      </c>
      <c r="E3592" t="s">
        <v>2861</v>
      </c>
    </row>
    <row r="3593" spans="1:5" hidden="1">
      <c r="A3593" s="83" t="s">
        <v>3950</v>
      </c>
      <c r="B3593" t="s">
        <v>3951</v>
      </c>
      <c r="C3593" t="s">
        <v>1974</v>
      </c>
      <c r="D3593" t="s">
        <v>3820</v>
      </c>
      <c r="E3593" t="s">
        <v>2818</v>
      </c>
    </row>
    <row r="3594" spans="1:5" hidden="1">
      <c r="A3594" s="83" t="s">
        <v>3950</v>
      </c>
      <c r="B3594" t="s">
        <v>3951</v>
      </c>
      <c r="C3594" t="s">
        <v>1974</v>
      </c>
      <c r="D3594" t="s">
        <v>3821</v>
      </c>
      <c r="E3594" t="s">
        <v>1643</v>
      </c>
    </row>
    <row r="3595" spans="1:5" hidden="1">
      <c r="A3595" s="83" t="s">
        <v>3950</v>
      </c>
      <c r="B3595" t="s">
        <v>3951</v>
      </c>
      <c r="C3595" t="s">
        <v>1974</v>
      </c>
      <c r="D3595" t="s">
        <v>3821</v>
      </c>
      <c r="E3595" t="s">
        <v>2823</v>
      </c>
    </row>
    <row r="3596" spans="1:5" hidden="1">
      <c r="A3596" s="83" t="s">
        <v>3950</v>
      </c>
      <c r="B3596" t="s">
        <v>3951</v>
      </c>
      <c r="C3596" t="s">
        <v>1974</v>
      </c>
      <c r="D3596" t="s">
        <v>3822</v>
      </c>
      <c r="E3596" t="s">
        <v>1643</v>
      </c>
    </row>
    <row r="3597" spans="1:5" hidden="1">
      <c r="A3597" s="83" t="s">
        <v>3950</v>
      </c>
      <c r="B3597" t="s">
        <v>3951</v>
      </c>
      <c r="C3597" t="s">
        <v>1974</v>
      </c>
      <c r="D3597" t="s">
        <v>3822</v>
      </c>
      <c r="E3597" t="s">
        <v>2824</v>
      </c>
    </row>
    <row r="3598" spans="1:5" hidden="1">
      <c r="A3598" s="83" t="s">
        <v>3950</v>
      </c>
      <c r="B3598" t="s">
        <v>3951</v>
      </c>
      <c r="C3598" t="s">
        <v>1974</v>
      </c>
      <c r="D3598" t="s">
        <v>3823</v>
      </c>
      <c r="E3598" t="s">
        <v>2825</v>
      </c>
    </row>
    <row r="3599" spans="1:5" hidden="1">
      <c r="A3599" s="83" t="s">
        <v>3950</v>
      </c>
      <c r="B3599" t="s">
        <v>3951</v>
      </c>
      <c r="C3599" t="s">
        <v>1974</v>
      </c>
      <c r="D3599" t="s">
        <v>2166</v>
      </c>
      <c r="E3599" t="s">
        <v>1643</v>
      </c>
    </row>
    <row r="3600" spans="1:5" hidden="1">
      <c r="A3600" s="83" t="s">
        <v>3950</v>
      </c>
      <c r="B3600" t="s">
        <v>3951</v>
      </c>
      <c r="C3600" t="s">
        <v>1974</v>
      </c>
      <c r="D3600" t="s">
        <v>2166</v>
      </c>
      <c r="E3600" t="s">
        <v>2826</v>
      </c>
    </row>
    <row r="3601" spans="1:5" hidden="1">
      <c r="A3601" s="83" t="s">
        <v>3950</v>
      </c>
      <c r="B3601" t="s">
        <v>3951</v>
      </c>
      <c r="C3601" t="s">
        <v>1975</v>
      </c>
      <c r="D3601" t="s">
        <v>3824</v>
      </c>
      <c r="E3601" t="s">
        <v>2827</v>
      </c>
    </row>
    <row r="3602" spans="1:5" hidden="1">
      <c r="A3602" s="83" t="s">
        <v>3950</v>
      </c>
      <c r="B3602" t="s">
        <v>3951</v>
      </c>
      <c r="C3602" t="s">
        <v>1975</v>
      </c>
      <c r="D3602" t="s">
        <v>3824</v>
      </c>
      <c r="E3602" t="s">
        <v>2862</v>
      </c>
    </row>
    <row r="3603" spans="1:5" hidden="1">
      <c r="A3603" s="83" t="s">
        <v>3950</v>
      </c>
      <c r="B3603" t="s">
        <v>3951</v>
      </c>
      <c r="C3603" t="s">
        <v>1975</v>
      </c>
      <c r="D3603" t="s">
        <v>3824</v>
      </c>
      <c r="E3603" t="s">
        <v>2882</v>
      </c>
    </row>
    <row r="3604" spans="1:5" hidden="1">
      <c r="A3604" s="83" t="s">
        <v>3950</v>
      </c>
      <c r="B3604" t="s">
        <v>3951</v>
      </c>
      <c r="C3604" t="s">
        <v>1975</v>
      </c>
      <c r="D3604" t="s">
        <v>3824</v>
      </c>
      <c r="E3604" t="s">
        <v>2895</v>
      </c>
    </row>
    <row r="3605" spans="1:5" hidden="1">
      <c r="A3605" s="83" t="s">
        <v>3950</v>
      </c>
      <c r="B3605" t="s">
        <v>3951</v>
      </c>
      <c r="C3605" t="s">
        <v>1975</v>
      </c>
      <c r="D3605" t="s">
        <v>3824</v>
      </c>
      <c r="E3605" t="s">
        <v>2905</v>
      </c>
    </row>
    <row r="3606" spans="1:5" hidden="1">
      <c r="A3606" s="83" t="s">
        <v>3950</v>
      </c>
      <c r="B3606" t="s">
        <v>3951</v>
      </c>
      <c r="C3606" t="s">
        <v>1975</v>
      </c>
      <c r="D3606" t="s">
        <v>3824</v>
      </c>
      <c r="E3606" t="s">
        <v>2914</v>
      </c>
    </row>
    <row r="3607" spans="1:5" hidden="1">
      <c r="A3607" s="83" t="s">
        <v>3950</v>
      </c>
      <c r="B3607" t="s">
        <v>3951</v>
      </c>
      <c r="C3607" t="s">
        <v>1975</v>
      </c>
      <c r="D3607" t="s">
        <v>3824</v>
      </c>
      <c r="E3607" t="s">
        <v>2919</v>
      </c>
    </row>
    <row r="3608" spans="1:5" hidden="1">
      <c r="A3608" s="83" t="s">
        <v>3950</v>
      </c>
      <c r="B3608" t="s">
        <v>3951</v>
      </c>
      <c r="C3608" t="s">
        <v>1975</v>
      </c>
      <c r="D3608" t="s">
        <v>3824</v>
      </c>
      <c r="E3608" t="s">
        <v>1980</v>
      </c>
    </row>
    <row r="3609" spans="1:5" hidden="1">
      <c r="A3609" s="83" t="s">
        <v>3950</v>
      </c>
      <c r="B3609" t="s">
        <v>3951</v>
      </c>
      <c r="C3609" t="s">
        <v>1975</v>
      </c>
      <c r="D3609" t="s">
        <v>3841</v>
      </c>
      <c r="E3609" t="s">
        <v>3842</v>
      </c>
    </row>
    <row r="3610" spans="1:5" hidden="1">
      <c r="A3610" s="83" t="s">
        <v>3950</v>
      </c>
      <c r="B3610" t="s">
        <v>3951</v>
      </c>
      <c r="C3610" t="s">
        <v>1975</v>
      </c>
      <c r="D3610" t="s">
        <v>3841</v>
      </c>
      <c r="E3610" t="s">
        <v>2885</v>
      </c>
    </row>
    <row r="3611" spans="1:5" hidden="1">
      <c r="A3611" s="83" t="s">
        <v>3950</v>
      </c>
      <c r="B3611" t="s">
        <v>3951</v>
      </c>
      <c r="C3611" t="s">
        <v>1975</v>
      </c>
      <c r="D3611" t="s">
        <v>3841</v>
      </c>
      <c r="E3611" t="s">
        <v>2896</v>
      </c>
    </row>
    <row r="3612" spans="1:5" hidden="1">
      <c r="A3612" s="83" t="s">
        <v>3950</v>
      </c>
      <c r="B3612" t="s">
        <v>3951</v>
      </c>
      <c r="C3612" t="s">
        <v>1975</v>
      </c>
      <c r="D3612" t="s">
        <v>3843</v>
      </c>
      <c r="E3612" t="s">
        <v>2831</v>
      </c>
    </row>
    <row r="3613" spans="1:5" hidden="1">
      <c r="A3613" s="83" t="s">
        <v>3950</v>
      </c>
      <c r="B3613" t="s">
        <v>3951</v>
      </c>
      <c r="C3613" t="s">
        <v>1975</v>
      </c>
      <c r="D3613" t="s">
        <v>3843</v>
      </c>
      <c r="E3613" t="s">
        <v>2864</v>
      </c>
    </row>
    <row r="3614" spans="1:5" hidden="1">
      <c r="A3614" s="83" t="s">
        <v>3950</v>
      </c>
      <c r="B3614" t="s">
        <v>3951</v>
      </c>
      <c r="C3614" t="s">
        <v>1975</v>
      </c>
      <c r="D3614" t="s">
        <v>3843</v>
      </c>
      <c r="E3614" t="s">
        <v>1643</v>
      </c>
    </row>
    <row r="3615" spans="1:5" hidden="1">
      <c r="A3615" s="83" t="s">
        <v>3950</v>
      </c>
      <c r="B3615" t="s">
        <v>3951</v>
      </c>
      <c r="C3615" t="s">
        <v>1975</v>
      </c>
      <c r="D3615" t="s">
        <v>3843</v>
      </c>
      <c r="E3615" t="s">
        <v>2884</v>
      </c>
    </row>
    <row r="3616" spans="1:5" hidden="1">
      <c r="A3616" s="83" t="s">
        <v>3950</v>
      </c>
      <c r="B3616" t="s">
        <v>3951</v>
      </c>
      <c r="C3616" t="s">
        <v>1975</v>
      </c>
      <c r="D3616" t="s">
        <v>3843</v>
      </c>
      <c r="E3616" t="s">
        <v>2166</v>
      </c>
    </row>
    <row r="3617" spans="1:5" hidden="1">
      <c r="A3617" s="83" t="s">
        <v>3950</v>
      </c>
      <c r="B3617" t="s">
        <v>3951</v>
      </c>
      <c r="C3617" t="s">
        <v>1975</v>
      </c>
      <c r="D3617" t="s">
        <v>3843</v>
      </c>
      <c r="E3617" t="s">
        <v>3844</v>
      </c>
    </row>
    <row r="3618" spans="1:5" hidden="1">
      <c r="A3618" s="83" t="s">
        <v>3950</v>
      </c>
      <c r="B3618" t="s">
        <v>3951</v>
      </c>
      <c r="C3618" t="s">
        <v>1975</v>
      </c>
      <c r="D3618" t="s">
        <v>3845</v>
      </c>
      <c r="E3618" t="s">
        <v>3846</v>
      </c>
    </row>
    <row r="3619" spans="1:5" hidden="1">
      <c r="A3619" s="83" t="s">
        <v>3950</v>
      </c>
      <c r="B3619" t="s">
        <v>3951</v>
      </c>
      <c r="C3619" t="s">
        <v>1976</v>
      </c>
      <c r="D3619" t="s">
        <v>3867</v>
      </c>
      <c r="E3619" t="s">
        <v>2833</v>
      </c>
    </row>
    <row r="3620" spans="1:5" hidden="1">
      <c r="A3620" s="83" t="s">
        <v>3950</v>
      </c>
      <c r="B3620" t="s">
        <v>3951</v>
      </c>
      <c r="C3620" t="s">
        <v>1976</v>
      </c>
      <c r="D3620" t="s">
        <v>3867</v>
      </c>
      <c r="E3620" t="s">
        <v>2866</v>
      </c>
    </row>
    <row r="3621" spans="1:5" hidden="1">
      <c r="A3621" s="83" t="s">
        <v>3950</v>
      </c>
      <c r="B3621" t="s">
        <v>3951</v>
      </c>
      <c r="C3621" t="s">
        <v>1976</v>
      </c>
      <c r="D3621" t="s">
        <v>3867</v>
      </c>
      <c r="E3621" t="s">
        <v>1643</v>
      </c>
    </row>
    <row r="3622" spans="1:5" hidden="1">
      <c r="A3622" s="83" t="s">
        <v>3950</v>
      </c>
      <c r="B3622" t="s">
        <v>3951</v>
      </c>
      <c r="C3622" t="s">
        <v>1976</v>
      </c>
      <c r="D3622" t="s">
        <v>3867</v>
      </c>
      <c r="E3622" t="s">
        <v>2897</v>
      </c>
    </row>
    <row r="3623" spans="1:5" hidden="1">
      <c r="A3623" s="83" t="s">
        <v>3950</v>
      </c>
      <c r="B3623" t="s">
        <v>3951</v>
      </c>
      <c r="C3623" t="s">
        <v>1976</v>
      </c>
      <c r="D3623" t="s">
        <v>3867</v>
      </c>
      <c r="E3623" t="s">
        <v>2907</v>
      </c>
    </row>
    <row r="3624" spans="1:5" hidden="1">
      <c r="A3624" s="83" t="s">
        <v>3950</v>
      </c>
      <c r="B3624" t="s">
        <v>3951</v>
      </c>
      <c r="C3624" t="s">
        <v>1976</v>
      </c>
      <c r="D3624" t="s">
        <v>3868</v>
      </c>
      <c r="E3624" t="s">
        <v>2834</v>
      </c>
    </row>
    <row r="3625" spans="1:5" hidden="1">
      <c r="A3625" s="83" t="s">
        <v>3950</v>
      </c>
      <c r="B3625" t="s">
        <v>3951</v>
      </c>
      <c r="C3625" t="s">
        <v>1976</v>
      </c>
      <c r="D3625" t="s">
        <v>3868</v>
      </c>
      <c r="E3625" t="s">
        <v>2867</v>
      </c>
    </row>
    <row r="3626" spans="1:5" hidden="1">
      <c r="A3626" s="83" t="s">
        <v>3950</v>
      </c>
      <c r="B3626" t="s">
        <v>3951</v>
      </c>
      <c r="C3626" t="s">
        <v>1976</v>
      </c>
      <c r="D3626" t="s">
        <v>3868</v>
      </c>
      <c r="E3626" t="s">
        <v>2833</v>
      </c>
    </row>
    <row r="3627" spans="1:5" hidden="1">
      <c r="A3627" s="83" t="s">
        <v>3950</v>
      </c>
      <c r="B3627" t="s">
        <v>3951</v>
      </c>
      <c r="C3627" t="s">
        <v>1976</v>
      </c>
      <c r="D3627" t="s">
        <v>3868</v>
      </c>
      <c r="E3627" t="s">
        <v>1643</v>
      </c>
    </row>
    <row r="3628" spans="1:5" hidden="1">
      <c r="A3628" s="83" t="s">
        <v>3950</v>
      </c>
      <c r="B3628" t="s">
        <v>3951</v>
      </c>
      <c r="C3628" t="s">
        <v>1976</v>
      </c>
      <c r="D3628" t="s">
        <v>3867</v>
      </c>
      <c r="E3628" t="s">
        <v>1643</v>
      </c>
    </row>
    <row r="3629" spans="1:5" hidden="1">
      <c r="A3629" s="83" t="s">
        <v>3950</v>
      </c>
      <c r="B3629" t="s">
        <v>3951</v>
      </c>
      <c r="C3629" t="s">
        <v>1976</v>
      </c>
      <c r="D3629" t="s">
        <v>3867</v>
      </c>
      <c r="E3629" t="s">
        <v>2886</v>
      </c>
    </row>
    <row r="3630" spans="1:5" hidden="1">
      <c r="A3630" s="83" t="s">
        <v>3950</v>
      </c>
      <c r="B3630" t="s">
        <v>3951</v>
      </c>
      <c r="C3630" t="s">
        <v>1976</v>
      </c>
      <c r="D3630" t="s">
        <v>3868</v>
      </c>
      <c r="E3630" t="s">
        <v>2834</v>
      </c>
    </row>
    <row r="3631" spans="1:5" hidden="1">
      <c r="A3631" s="83" t="s">
        <v>3950</v>
      </c>
      <c r="B3631" t="s">
        <v>3951</v>
      </c>
      <c r="C3631" t="s">
        <v>1976</v>
      </c>
      <c r="D3631" t="s">
        <v>3868</v>
      </c>
      <c r="E3631" t="s">
        <v>1643</v>
      </c>
    </row>
    <row r="3632" spans="1:5" hidden="1">
      <c r="A3632" s="83" t="s">
        <v>3950</v>
      </c>
      <c r="B3632" t="s">
        <v>3951</v>
      </c>
      <c r="C3632" t="s">
        <v>3847</v>
      </c>
      <c r="D3632" t="s">
        <v>2835</v>
      </c>
      <c r="E3632" t="s">
        <v>3848</v>
      </c>
    </row>
    <row r="3633" spans="1:5" hidden="1">
      <c r="A3633" s="83" t="s">
        <v>3950</v>
      </c>
      <c r="B3633" t="s">
        <v>3951</v>
      </c>
      <c r="C3633" t="s">
        <v>3847</v>
      </c>
      <c r="D3633" t="s">
        <v>2407</v>
      </c>
      <c r="E3633" t="s">
        <v>2868</v>
      </c>
    </row>
    <row r="3634" spans="1:5" hidden="1">
      <c r="A3634" s="83" t="s">
        <v>3950</v>
      </c>
      <c r="B3634" t="s">
        <v>3951</v>
      </c>
      <c r="C3634" t="s">
        <v>3847</v>
      </c>
      <c r="D3634" t="s">
        <v>2407</v>
      </c>
      <c r="E3634" t="s">
        <v>1643</v>
      </c>
    </row>
    <row r="3635" spans="1:5" hidden="1">
      <c r="A3635" s="83" t="s">
        <v>3950</v>
      </c>
      <c r="B3635" t="s">
        <v>3951</v>
      </c>
      <c r="C3635" t="s">
        <v>3847</v>
      </c>
      <c r="D3635" t="s">
        <v>2407</v>
      </c>
      <c r="E3635" t="s">
        <v>2407</v>
      </c>
    </row>
    <row r="3636" spans="1:5" hidden="1">
      <c r="A3636" s="83" t="s">
        <v>3950</v>
      </c>
      <c r="B3636" t="s">
        <v>3951</v>
      </c>
      <c r="C3636" t="s">
        <v>3827</v>
      </c>
      <c r="D3636" t="s">
        <v>3849</v>
      </c>
      <c r="E3636" t="s">
        <v>2836</v>
      </c>
    </row>
    <row r="3637" spans="1:5" hidden="1">
      <c r="A3637" s="83" t="s">
        <v>3950</v>
      </c>
      <c r="B3637" t="s">
        <v>3951</v>
      </c>
      <c r="C3637" t="s">
        <v>3827</v>
      </c>
      <c r="D3637" t="s">
        <v>3849</v>
      </c>
      <c r="E3637" t="s">
        <v>2869</v>
      </c>
    </row>
    <row r="3638" spans="1:5" hidden="1">
      <c r="A3638" s="83" t="s">
        <v>3950</v>
      </c>
      <c r="B3638" t="s">
        <v>3951</v>
      </c>
      <c r="C3638" t="s">
        <v>3827</v>
      </c>
      <c r="D3638" t="s">
        <v>3849</v>
      </c>
      <c r="E3638" t="s">
        <v>2887</v>
      </c>
    </row>
    <row r="3639" spans="1:5" hidden="1">
      <c r="A3639" s="83" t="s">
        <v>3950</v>
      </c>
      <c r="B3639" t="s">
        <v>3951</v>
      </c>
      <c r="C3639" t="s">
        <v>3827</v>
      </c>
      <c r="D3639" t="s">
        <v>3849</v>
      </c>
      <c r="E3639" t="s">
        <v>2898</v>
      </c>
    </row>
    <row r="3640" spans="1:5" hidden="1">
      <c r="A3640" s="83" t="s">
        <v>3950</v>
      </c>
      <c r="B3640" t="s">
        <v>3951</v>
      </c>
      <c r="C3640" t="s">
        <v>3827</v>
      </c>
      <c r="D3640" t="s">
        <v>3849</v>
      </c>
      <c r="E3640" t="s">
        <v>2908</v>
      </c>
    </row>
    <row r="3641" spans="1:5" hidden="1">
      <c r="A3641" s="83" t="s">
        <v>3950</v>
      </c>
      <c r="B3641" t="s">
        <v>3951</v>
      </c>
      <c r="C3641" t="s">
        <v>3827</v>
      </c>
      <c r="D3641" t="s">
        <v>3849</v>
      </c>
      <c r="E3641" t="s">
        <v>2915</v>
      </c>
    </row>
    <row r="3642" spans="1:5" hidden="1">
      <c r="A3642" s="83" t="s">
        <v>3950</v>
      </c>
      <c r="B3642" t="s">
        <v>3951</v>
      </c>
      <c r="C3642" t="s">
        <v>3827</v>
      </c>
      <c r="D3642" t="s">
        <v>3849</v>
      </c>
      <c r="E3642" t="s">
        <v>2920</v>
      </c>
    </row>
    <row r="3643" spans="1:5" hidden="1">
      <c r="A3643" s="83" t="s">
        <v>3950</v>
      </c>
      <c r="B3643" t="s">
        <v>3951</v>
      </c>
      <c r="C3643" t="s">
        <v>3827</v>
      </c>
      <c r="D3643" t="s">
        <v>3849</v>
      </c>
      <c r="E3643" t="s">
        <v>2924</v>
      </c>
    </row>
    <row r="3644" spans="1:5" hidden="1">
      <c r="A3644" s="83" t="s">
        <v>3950</v>
      </c>
      <c r="B3644" t="s">
        <v>3951</v>
      </c>
      <c r="C3644" t="s">
        <v>3827</v>
      </c>
      <c r="D3644" t="s">
        <v>3849</v>
      </c>
      <c r="E3644" t="s">
        <v>2926</v>
      </c>
    </row>
    <row r="3645" spans="1:5" hidden="1">
      <c r="A3645" s="83" t="s">
        <v>3950</v>
      </c>
      <c r="B3645" t="s">
        <v>3951</v>
      </c>
      <c r="C3645" t="s">
        <v>3827</v>
      </c>
      <c r="D3645" t="s">
        <v>3849</v>
      </c>
      <c r="E3645" t="s">
        <v>2931</v>
      </c>
    </row>
    <row r="3646" spans="1:5" hidden="1">
      <c r="A3646" s="83" t="s">
        <v>3950</v>
      </c>
      <c r="B3646" t="s">
        <v>3951</v>
      </c>
      <c r="C3646" t="s">
        <v>3827</v>
      </c>
      <c r="D3646" t="s">
        <v>3849</v>
      </c>
      <c r="E3646" t="s">
        <v>2940</v>
      </c>
    </row>
    <row r="3647" spans="1:5" hidden="1">
      <c r="A3647" s="83" t="s">
        <v>3950</v>
      </c>
      <c r="B3647" t="s">
        <v>3951</v>
      </c>
      <c r="C3647" t="s">
        <v>3827</v>
      </c>
      <c r="D3647" t="s">
        <v>3849</v>
      </c>
      <c r="E3647" t="s">
        <v>2944</v>
      </c>
    </row>
    <row r="3648" spans="1:5" hidden="1">
      <c r="A3648" s="83" t="s">
        <v>3950</v>
      </c>
      <c r="B3648" t="s">
        <v>3951</v>
      </c>
      <c r="C3648" t="s">
        <v>3827</v>
      </c>
      <c r="D3648" t="s">
        <v>3849</v>
      </c>
      <c r="E3648" t="s">
        <v>2936</v>
      </c>
    </row>
    <row r="3649" spans="1:5" hidden="1">
      <c r="A3649" s="83" t="s">
        <v>3950</v>
      </c>
      <c r="B3649" t="s">
        <v>3951</v>
      </c>
      <c r="C3649" t="s">
        <v>3827</v>
      </c>
      <c r="D3649" t="s">
        <v>3849</v>
      </c>
      <c r="E3649" t="s">
        <v>2941</v>
      </c>
    </row>
    <row r="3650" spans="1:5" hidden="1">
      <c r="A3650" s="83" t="s">
        <v>3950</v>
      </c>
      <c r="B3650" t="s">
        <v>3951</v>
      </c>
      <c r="C3650" t="s">
        <v>3827</v>
      </c>
      <c r="D3650" t="s">
        <v>3849</v>
      </c>
      <c r="E3650" t="s">
        <v>2945</v>
      </c>
    </row>
    <row r="3651" spans="1:5" hidden="1">
      <c r="A3651" s="83" t="s">
        <v>3950</v>
      </c>
      <c r="B3651" t="s">
        <v>3951</v>
      </c>
      <c r="C3651" t="s">
        <v>3827</v>
      </c>
      <c r="D3651" t="s">
        <v>3849</v>
      </c>
      <c r="E3651" t="s">
        <v>2948</v>
      </c>
    </row>
    <row r="3652" spans="1:5" hidden="1">
      <c r="A3652" s="83" t="s">
        <v>3950</v>
      </c>
      <c r="B3652" t="s">
        <v>3951</v>
      </c>
      <c r="C3652" t="s">
        <v>3827</v>
      </c>
      <c r="D3652" t="s">
        <v>3849</v>
      </c>
      <c r="E3652" t="s">
        <v>2950</v>
      </c>
    </row>
    <row r="3653" spans="1:5" hidden="1">
      <c r="A3653" s="83" t="s">
        <v>3950</v>
      </c>
      <c r="B3653" t="s">
        <v>3951</v>
      </c>
      <c r="C3653" t="s">
        <v>3827</v>
      </c>
      <c r="D3653" t="s">
        <v>3828</v>
      </c>
      <c r="E3653" t="s">
        <v>2836</v>
      </c>
    </row>
    <row r="3654" spans="1:5" hidden="1">
      <c r="A3654" s="83" t="s">
        <v>3950</v>
      </c>
      <c r="B3654" t="s">
        <v>3951</v>
      </c>
      <c r="C3654" t="s">
        <v>3827</v>
      </c>
      <c r="D3654" t="s">
        <v>3828</v>
      </c>
      <c r="E3654" t="s">
        <v>2869</v>
      </c>
    </row>
    <row r="3655" spans="1:5" hidden="1">
      <c r="A3655" s="83" t="s">
        <v>3950</v>
      </c>
      <c r="B3655" t="s">
        <v>3951</v>
      </c>
      <c r="C3655" t="s">
        <v>3827</v>
      </c>
      <c r="D3655" t="s">
        <v>3828</v>
      </c>
      <c r="E3655" t="s">
        <v>2887</v>
      </c>
    </row>
    <row r="3656" spans="1:5" hidden="1">
      <c r="A3656" s="83" t="s">
        <v>3950</v>
      </c>
      <c r="B3656" t="s">
        <v>3951</v>
      </c>
      <c r="C3656" t="s">
        <v>3827</v>
      </c>
      <c r="D3656" t="s">
        <v>3828</v>
      </c>
      <c r="E3656" t="s">
        <v>2898</v>
      </c>
    </row>
    <row r="3657" spans="1:5" hidden="1">
      <c r="A3657" s="83" t="s">
        <v>3950</v>
      </c>
      <c r="B3657" t="s">
        <v>3951</v>
      </c>
      <c r="C3657" t="s">
        <v>3827</v>
      </c>
      <c r="D3657" t="s">
        <v>3828</v>
      </c>
      <c r="E3657" t="s">
        <v>2908</v>
      </c>
    </row>
    <row r="3658" spans="1:5" hidden="1">
      <c r="A3658" s="83" t="s">
        <v>3950</v>
      </c>
      <c r="B3658" t="s">
        <v>3951</v>
      </c>
      <c r="C3658" t="s">
        <v>3827</v>
      </c>
      <c r="D3658" t="s">
        <v>3828</v>
      </c>
      <c r="E3658" t="s">
        <v>2915</v>
      </c>
    </row>
    <row r="3659" spans="1:5" hidden="1">
      <c r="A3659" s="83" t="s">
        <v>3950</v>
      </c>
      <c r="B3659" t="s">
        <v>3951</v>
      </c>
      <c r="C3659" t="s">
        <v>3827</v>
      </c>
      <c r="D3659" t="s">
        <v>3828</v>
      </c>
      <c r="E3659" t="s">
        <v>2920</v>
      </c>
    </row>
    <row r="3660" spans="1:5" hidden="1">
      <c r="A3660" s="83" t="s">
        <v>3950</v>
      </c>
      <c r="B3660" t="s">
        <v>3951</v>
      </c>
      <c r="C3660" t="s">
        <v>3827</v>
      </c>
      <c r="D3660" t="s">
        <v>3828</v>
      </c>
      <c r="E3660" t="s">
        <v>1643</v>
      </c>
    </row>
    <row r="3661" spans="1:5" hidden="1">
      <c r="A3661" s="83" t="s">
        <v>3950</v>
      </c>
      <c r="B3661" t="s">
        <v>3951</v>
      </c>
      <c r="C3661" t="s">
        <v>3827</v>
      </c>
      <c r="D3661" t="s">
        <v>3828</v>
      </c>
      <c r="E3661" t="s">
        <v>2926</v>
      </c>
    </row>
    <row r="3662" spans="1:5" hidden="1">
      <c r="A3662" s="83" t="s">
        <v>3950</v>
      </c>
      <c r="B3662" t="s">
        <v>3951</v>
      </c>
      <c r="C3662" t="s">
        <v>3827</v>
      </c>
      <c r="D3662" t="s">
        <v>3828</v>
      </c>
      <c r="E3662" t="s">
        <v>2931</v>
      </c>
    </row>
    <row r="3663" spans="1:5" hidden="1">
      <c r="A3663" s="83" t="s">
        <v>3950</v>
      </c>
      <c r="B3663" t="s">
        <v>3951</v>
      </c>
      <c r="C3663" t="s">
        <v>3827</v>
      </c>
      <c r="D3663" t="s">
        <v>3828</v>
      </c>
      <c r="E3663" t="s">
        <v>2936</v>
      </c>
    </row>
    <row r="3664" spans="1:5" hidden="1">
      <c r="A3664" s="83" t="s">
        <v>3950</v>
      </c>
      <c r="B3664" t="s">
        <v>3951</v>
      </c>
      <c r="C3664" t="s">
        <v>3827</v>
      </c>
      <c r="D3664" t="s">
        <v>3828</v>
      </c>
      <c r="E3664" t="s">
        <v>2941</v>
      </c>
    </row>
    <row r="3665" spans="1:5" hidden="1">
      <c r="A3665" s="83" t="s">
        <v>3950</v>
      </c>
      <c r="B3665" t="s">
        <v>3951</v>
      </c>
      <c r="C3665" t="s">
        <v>3827</v>
      </c>
      <c r="D3665" t="s">
        <v>3828</v>
      </c>
      <c r="E3665" t="s">
        <v>2945</v>
      </c>
    </row>
    <row r="3666" spans="1:5" hidden="1">
      <c r="A3666" s="83" t="s">
        <v>3950</v>
      </c>
      <c r="B3666" t="s">
        <v>3951</v>
      </c>
      <c r="C3666" t="s">
        <v>3827</v>
      </c>
      <c r="D3666" t="s">
        <v>3828</v>
      </c>
      <c r="E3666" t="s">
        <v>2948</v>
      </c>
    </row>
    <row r="3667" spans="1:5" hidden="1">
      <c r="A3667" s="83" t="s">
        <v>3950</v>
      </c>
      <c r="B3667" t="s">
        <v>3951</v>
      </c>
      <c r="C3667" t="s">
        <v>3827</v>
      </c>
      <c r="D3667" t="s">
        <v>3828</v>
      </c>
      <c r="E3667" t="s">
        <v>2950</v>
      </c>
    </row>
    <row r="3668" spans="1:5" hidden="1">
      <c r="A3668" s="83" t="s">
        <v>3952</v>
      </c>
      <c r="B3668" t="s">
        <v>3953</v>
      </c>
      <c r="C3668" s="83" t="s">
        <v>1973</v>
      </c>
      <c r="D3668" t="s">
        <v>2067</v>
      </c>
      <c r="E3668" t="s">
        <v>3840</v>
      </c>
    </row>
    <row r="3669" spans="1:5" hidden="1">
      <c r="A3669" s="83" t="s">
        <v>3952</v>
      </c>
      <c r="B3669" t="s">
        <v>3953</v>
      </c>
      <c r="C3669" t="s">
        <v>1973</v>
      </c>
      <c r="D3669" t="s">
        <v>2068</v>
      </c>
      <c r="E3669" t="s">
        <v>2068</v>
      </c>
    </row>
    <row r="3670" spans="1:5" hidden="1">
      <c r="A3670" s="83" t="s">
        <v>3952</v>
      </c>
      <c r="B3670" t="s">
        <v>3953</v>
      </c>
      <c r="C3670" t="s">
        <v>1973</v>
      </c>
      <c r="D3670" t="s">
        <v>2066</v>
      </c>
      <c r="E3670" t="s">
        <v>2807</v>
      </c>
    </row>
    <row r="3671" spans="1:5" hidden="1">
      <c r="A3671" s="83" t="s">
        <v>3952</v>
      </c>
      <c r="B3671" t="s">
        <v>3953</v>
      </c>
      <c r="C3671" t="s">
        <v>1973</v>
      </c>
      <c r="D3671" t="s">
        <v>2066</v>
      </c>
      <c r="E3671" t="s">
        <v>1643</v>
      </c>
    </row>
    <row r="3672" spans="1:5" hidden="1">
      <c r="A3672" s="83" t="s">
        <v>3952</v>
      </c>
      <c r="B3672" t="s">
        <v>3953</v>
      </c>
      <c r="C3672" t="s">
        <v>1973</v>
      </c>
      <c r="D3672" t="s">
        <v>3809</v>
      </c>
      <c r="E3672" t="s">
        <v>1643</v>
      </c>
    </row>
    <row r="3673" spans="1:5" hidden="1">
      <c r="A3673" s="83" t="s">
        <v>3952</v>
      </c>
      <c r="B3673" t="s">
        <v>3953</v>
      </c>
      <c r="C3673" t="s">
        <v>1973</v>
      </c>
      <c r="D3673" t="s">
        <v>3810</v>
      </c>
      <c r="E3673" t="s">
        <v>1643</v>
      </c>
    </row>
    <row r="3674" spans="1:5" hidden="1">
      <c r="A3674" s="83" t="s">
        <v>3952</v>
      </c>
      <c r="B3674" t="s">
        <v>3953</v>
      </c>
      <c r="C3674" t="s">
        <v>1974</v>
      </c>
      <c r="D3674" t="s">
        <v>2146</v>
      </c>
      <c r="E3674" t="s">
        <v>2808</v>
      </c>
    </row>
    <row r="3675" spans="1:5" hidden="1">
      <c r="A3675" s="83" t="s">
        <v>3952</v>
      </c>
      <c r="B3675" t="s">
        <v>3953</v>
      </c>
      <c r="C3675" t="s">
        <v>1974</v>
      </c>
      <c r="D3675" t="s">
        <v>2146</v>
      </c>
      <c r="E3675" t="s">
        <v>2854</v>
      </c>
    </row>
    <row r="3676" spans="1:5" hidden="1">
      <c r="A3676" s="83" t="s">
        <v>3952</v>
      </c>
      <c r="B3676" t="s">
        <v>3953</v>
      </c>
      <c r="C3676" t="s">
        <v>1974</v>
      </c>
      <c r="D3676" t="s">
        <v>2146</v>
      </c>
      <c r="E3676" t="s">
        <v>2876</v>
      </c>
    </row>
    <row r="3677" spans="1:5" hidden="1">
      <c r="A3677" s="83" t="s">
        <v>3952</v>
      </c>
      <c r="B3677" t="s">
        <v>3953</v>
      </c>
      <c r="C3677" t="s">
        <v>1974</v>
      </c>
      <c r="D3677" t="s">
        <v>2146</v>
      </c>
      <c r="E3677" t="s">
        <v>2893</v>
      </c>
    </row>
    <row r="3678" spans="1:5" hidden="1">
      <c r="A3678" s="83" t="s">
        <v>3952</v>
      </c>
      <c r="B3678" t="s">
        <v>3953</v>
      </c>
      <c r="C3678" t="s">
        <v>1974</v>
      </c>
      <c r="D3678" t="s">
        <v>2146</v>
      </c>
      <c r="E3678" t="s">
        <v>2903</v>
      </c>
    </row>
    <row r="3679" spans="1:5" hidden="1">
      <c r="A3679" s="83" t="s">
        <v>3952</v>
      </c>
      <c r="B3679" t="s">
        <v>3953</v>
      </c>
      <c r="C3679" t="s">
        <v>1974</v>
      </c>
      <c r="D3679" t="s">
        <v>2146</v>
      </c>
      <c r="E3679" t="s">
        <v>2913</v>
      </c>
    </row>
    <row r="3680" spans="1:5" hidden="1">
      <c r="A3680" s="83" t="s">
        <v>3952</v>
      </c>
      <c r="B3680" t="s">
        <v>3953</v>
      </c>
      <c r="C3680" t="s">
        <v>1974</v>
      </c>
      <c r="D3680" t="s">
        <v>3811</v>
      </c>
      <c r="E3680" t="s">
        <v>2809</v>
      </c>
    </row>
    <row r="3681" spans="1:5" hidden="1">
      <c r="A3681" s="83" t="s">
        <v>3952</v>
      </c>
      <c r="B3681" t="s">
        <v>3953</v>
      </c>
      <c r="C3681" t="s">
        <v>1974</v>
      </c>
      <c r="D3681" t="s">
        <v>3811</v>
      </c>
      <c r="E3681" t="s">
        <v>2855</v>
      </c>
    </row>
    <row r="3682" spans="1:5" hidden="1">
      <c r="A3682" s="83" t="s">
        <v>3952</v>
      </c>
      <c r="B3682" t="s">
        <v>3953</v>
      </c>
      <c r="C3682" t="s">
        <v>1974</v>
      </c>
      <c r="D3682" t="s">
        <v>3811</v>
      </c>
      <c r="E3682" t="s">
        <v>1643</v>
      </c>
    </row>
    <row r="3683" spans="1:5" hidden="1">
      <c r="A3683" s="83" t="s">
        <v>3952</v>
      </c>
      <c r="B3683" t="s">
        <v>3953</v>
      </c>
      <c r="C3683" t="s">
        <v>1974</v>
      </c>
      <c r="D3683" t="s">
        <v>3812</v>
      </c>
      <c r="E3683" t="s">
        <v>2810</v>
      </c>
    </row>
    <row r="3684" spans="1:5" hidden="1">
      <c r="A3684" s="83" t="s">
        <v>3952</v>
      </c>
      <c r="B3684" t="s">
        <v>3953</v>
      </c>
      <c r="C3684" t="s">
        <v>1974</v>
      </c>
      <c r="D3684" t="s">
        <v>3812</v>
      </c>
      <c r="E3684" t="s">
        <v>1643</v>
      </c>
    </row>
    <row r="3685" spans="1:5" hidden="1">
      <c r="A3685" s="83" t="s">
        <v>3952</v>
      </c>
      <c r="B3685" t="s">
        <v>3953</v>
      </c>
      <c r="C3685" t="s">
        <v>1974</v>
      </c>
      <c r="D3685" t="s">
        <v>3812</v>
      </c>
      <c r="E3685" t="s">
        <v>2856</v>
      </c>
    </row>
    <row r="3686" spans="1:5" hidden="1">
      <c r="A3686" s="83" t="s">
        <v>3952</v>
      </c>
      <c r="B3686" t="s">
        <v>3953</v>
      </c>
      <c r="C3686" t="s">
        <v>1974</v>
      </c>
      <c r="D3686" t="s">
        <v>3813</v>
      </c>
      <c r="E3686" t="s">
        <v>2811</v>
      </c>
    </row>
    <row r="3687" spans="1:5" hidden="1">
      <c r="A3687" s="83" t="s">
        <v>3952</v>
      </c>
      <c r="B3687" t="s">
        <v>3953</v>
      </c>
      <c r="C3687" t="s">
        <v>1974</v>
      </c>
      <c r="D3687" t="s">
        <v>3813</v>
      </c>
      <c r="E3687" t="s">
        <v>2857</v>
      </c>
    </row>
    <row r="3688" spans="1:5" hidden="1">
      <c r="A3688" s="83" t="s">
        <v>3952</v>
      </c>
      <c r="B3688" t="s">
        <v>3953</v>
      </c>
      <c r="C3688" t="s">
        <v>1974</v>
      </c>
      <c r="D3688" t="s">
        <v>3813</v>
      </c>
      <c r="E3688" t="s">
        <v>1643</v>
      </c>
    </row>
    <row r="3689" spans="1:5" hidden="1">
      <c r="A3689" s="83" t="s">
        <v>3952</v>
      </c>
      <c r="B3689" t="s">
        <v>3953</v>
      </c>
      <c r="C3689" t="s">
        <v>1974</v>
      </c>
      <c r="D3689" t="s">
        <v>3813</v>
      </c>
      <c r="E3689" t="s">
        <v>2877</v>
      </c>
    </row>
    <row r="3690" spans="1:5" hidden="1">
      <c r="A3690" s="83" t="s">
        <v>3952</v>
      </c>
      <c r="B3690" t="s">
        <v>3953</v>
      </c>
      <c r="C3690" t="s">
        <v>1974</v>
      </c>
      <c r="D3690" t="s">
        <v>3814</v>
      </c>
      <c r="E3690" t="s">
        <v>2813</v>
      </c>
    </row>
    <row r="3691" spans="1:5" hidden="1">
      <c r="A3691" s="83" t="s">
        <v>3952</v>
      </c>
      <c r="B3691" t="s">
        <v>3953</v>
      </c>
      <c r="C3691" t="s">
        <v>1974</v>
      </c>
      <c r="D3691" t="s">
        <v>3814</v>
      </c>
      <c r="E3691" t="s">
        <v>2858</v>
      </c>
    </row>
    <row r="3692" spans="1:5" hidden="1">
      <c r="A3692" s="83" t="s">
        <v>3952</v>
      </c>
      <c r="B3692" t="s">
        <v>3953</v>
      </c>
      <c r="C3692" t="s">
        <v>1974</v>
      </c>
      <c r="D3692" t="s">
        <v>3814</v>
      </c>
      <c r="E3692" t="s">
        <v>2878</v>
      </c>
    </row>
    <row r="3693" spans="1:5" hidden="1">
      <c r="A3693" s="83" t="s">
        <v>3952</v>
      </c>
      <c r="B3693" t="s">
        <v>3953</v>
      </c>
      <c r="C3693" t="s">
        <v>1974</v>
      </c>
      <c r="D3693" t="s">
        <v>3814</v>
      </c>
      <c r="E3693" t="s">
        <v>1643</v>
      </c>
    </row>
    <row r="3694" spans="1:5" hidden="1">
      <c r="A3694" s="83" t="s">
        <v>3952</v>
      </c>
      <c r="B3694" t="s">
        <v>3953</v>
      </c>
      <c r="C3694" t="s">
        <v>1974</v>
      </c>
      <c r="D3694" t="s">
        <v>3814</v>
      </c>
      <c r="E3694" t="s">
        <v>2894</v>
      </c>
    </row>
    <row r="3695" spans="1:5" hidden="1">
      <c r="A3695" s="83" t="s">
        <v>3952</v>
      </c>
      <c r="B3695" t="s">
        <v>3953</v>
      </c>
      <c r="C3695" t="s">
        <v>1974</v>
      </c>
      <c r="D3695" t="s">
        <v>3814</v>
      </c>
      <c r="E3695" t="s">
        <v>2904</v>
      </c>
    </row>
    <row r="3696" spans="1:5" hidden="1">
      <c r="A3696" s="83" t="s">
        <v>3952</v>
      </c>
      <c r="B3696" t="s">
        <v>3953</v>
      </c>
      <c r="C3696" t="s">
        <v>1974</v>
      </c>
      <c r="D3696" t="s">
        <v>3815</v>
      </c>
      <c r="E3696" t="s">
        <v>2814</v>
      </c>
    </row>
    <row r="3697" spans="1:5" hidden="1">
      <c r="A3697" s="83" t="s">
        <v>3952</v>
      </c>
      <c r="B3697" t="s">
        <v>3953</v>
      </c>
      <c r="C3697" t="s">
        <v>1974</v>
      </c>
      <c r="D3697" t="s">
        <v>3815</v>
      </c>
      <c r="E3697" t="s">
        <v>2859</v>
      </c>
    </row>
    <row r="3698" spans="1:5" hidden="1">
      <c r="A3698" s="83" t="s">
        <v>3952</v>
      </c>
      <c r="B3698" t="s">
        <v>3953</v>
      </c>
      <c r="C3698" t="s">
        <v>1974</v>
      </c>
      <c r="D3698" t="s">
        <v>3815</v>
      </c>
      <c r="E3698" t="s">
        <v>1643</v>
      </c>
    </row>
    <row r="3699" spans="1:5" hidden="1">
      <c r="A3699" s="83" t="s">
        <v>3952</v>
      </c>
      <c r="B3699" t="s">
        <v>3953</v>
      </c>
      <c r="C3699" t="s">
        <v>1974</v>
      </c>
      <c r="D3699" t="s">
        <v>3815</v>
      </c>
      <c r="E3699" t="s">
        <v>2879</v>
      </c>
    </row>
    <row r="3700" spans="1:5" hidden="1">
      <c r="A3700" s="83" t="s">
        <v>3952</v>
      </c>
      <c r="B3700" t="s">
        <v>3953</v>
      </c>
      <c r="C3700" t="s">
        <v>1974</v>
      </c>
      <c r="D3700" t="s">
        <v>3816</v>
      </c>
      <c r="E3700" t="s">
        <v>2815</v>
      </c>
    </row>
    <row r="3701" spans="1:5" hidden="1">
      <c r="A3701" s="83" t="s">
        <v>3952</v>
      </c>
      <c r="B3701" t="s">
        <v>3953</v>
      </c>
      <c r="C3701" t="s">
        <v>1974</v>
      </c>
      <c r="D3701" t="s">
        <v>3816</v>
      </c>
      <c r="E3701" t="s">
        <v>1643</v>
      </c>
    </row>
    <row r="3702" spans="1:5" hidden="1">
      <c r="A3702" s="83" t="s">
        <v>3952</v>
      </c>
      <c r="B3702" t="s">
        <v>3953</v>
      </c>
      <c r="C3702" t="s">
        <v>1974</v>
      </c>
      <c r="D3702" t="s">
        <v>2156</v>
      </c>
      <c r="E3702" t="s">
        <v>2816</v>
      </c>
    </row>
    <row r="3703" spans="1:5" hidden="1">
      <c r="A3703" s="83" t="s">
        <v>3952</v>
      </c>
      <c r="B3703" t="s">
        <v>3953</v>
      </c>
      <c r="C3703" t="s">
        <v>1974</v>
      </c>
      <c r="D3703" t="s">
        <v>1973</v>
      </c>
      <c r="E3703" t="s">
        <v>1643</v>
      </c>
    </row>
    <row r="3704" spans="1:5" hidden="1">
      <c r="A3704" s="83" t="s">
        <v>3952</v>
      </c>
      <c r="B3704" t="s">
        <v>3953</v>
      </c>
      <c r="C3704" t="s">
        <v>1974</v>
      </c>
      <c r="D3704" t="s">
        <v>1973</v>
      </c>
      <c r="E3704" t="s">
        <v>2817</v>
      </c>
    </row>
    <row r="3705" spans="1:5" hidden="1">
      <c r="A3705" s="83" t="s">
        <v>3952</v>
      </c>
      <c r="B3705" t="s">
        <v>3953</v>
      </c>
      <c r="C3705" t="s">
        <v>1974</v>
      </c>
      <c r="D3705" t="s">
        <v>1973</v>
      </c>
      <c r="E3705" t="s">
        <v>2860</v>
      </c>
    </row>
    <row r="3706" spans="1:5" hidden="1">
      <c r="A3706" s="83" t="s">
        <v>3952</v>
      </c>
      <c r="B3706" t="s">
        <v>3953</v>
      </c>
      <c r="C3706" t="s">
        <v>1974</v>
      </c>
      <c r="D3706" t="s">
        <v>1973</v>
      </c>
      <c r="E3706" t="s">
        <v>2880</v>
      </c>
    </row>
    <row r="3707" spans="1:5" hidden="1">
      <c r="A3707" s="83" t="s">
        <v>3952</v>
      </c>
      <c r="B3707" t="s">
        <v>3953</v>
      </c>
      <c r="C3707" t="s">
        <v>1974</v>
      </c>
      <c r="D3707" t="s">
        <v>3817</v>
      </c>
      <c r="E3707" t="s">
        <v>1643</v>
      </c>
    </row>
    <row r="3708" spans="1:5" hidden="1">
      <c r="A3708" s="83" t="s">
        <v>3952</v>
      </c>
      <c r="B3708" t="s">
        <v>3953</v>
      </c>
      <c r="C3708" t="s">
        <v>1974</v>
      </c>
      <c r="D3708" t="s">
        <v>3818</v>
      </c>
      <c r="E3708" t="s">
        <v>1643</v>
      </c>
    </row>
    <row r="3709" spans="1:5" hidden="1">
      <c r="A3709" s="83" t="s">
        <v>3952</v>
      </c>
      <c r="B3709" t="s">
        <v>3953</v>
      </c>
      <c r="C3709" t="s">
        <v>1974</v>
      </c>
      <c r="D3709" t="s">
        <v>3818</v>
      </c>
      <c r="E3709" t="s">
        <v>2819</v>
      </c>
    </row>
    <row r="3710" spans="1:5" hidden="1">
      <c r="A3710" s="83" t="s">
        <v>3952</v>
      </c>
      <c r="B3710" t="s">
        <v>3953</v>
      </c>
      <c r="C3710" t="s">
        <v>1974</v>
      </c>
      <c r="D3710" t="s">
        <v>2161</v>
      </c>
      <c r="E3710" t="s">
        <v>2820</v>
      </c>
    </row>
    <row r="3711" spans="1:5" hidden="1">
      <c r="A3711" s="83" t="s">
        <v>3952</v>
      </c>
      <c r="B3711" t="s">
        <v>3953</v>
      </c>
      <c r="C3711" t="s">
        <v>1974</v>
      </c>
      <c r="D3711" t="s">
        <v>2161</v>
      </c>
      <c r="E3711" t="s">
        <v>1643</v>
      </c>
    </row>
    <row r="3712" spans="1:5" hidden="1">
      <c r="A3712" s="83" t="s">
        <v>3952</v>
      </c>
      <c r="B3712" t="s">
        <v>3953</v>
      </c>
      <c r="C3712" t="s">
        <v>1974</v>
      </c>
      <c r="D3712" t="s">
        <v>3819</v>
      </c>
      <c r="E3712" t="s">
        <v>1643</v>
      </c>
    </row>
    <row r="3713" spans="1:5" hidden="1">
      <c r="A3713" s="83" t="s">
        <v>3952</v>
      </c>
      <c r="B3713" t="s">
        <v>3953</v>
      </c>
      <c r="C3713" t="s">
        <v>1974</v>
      </c>
      <c r="D3713" t="s">
        <v>3819</v>
      </c>
      <c r="E3713" t="s">
        <v>3819</v>
      </c>
    </row>
    <row r="3714" spans="1:5" hidden="1">
      <c r="A3714" s="83" t="s">
        <v>3952</v>
      </c>
      <c r="B3714" t="s">
        <v>3953</v>
      </c>
      <c r="C3714" t="s">
        <v>1974</v>
      </c>
      <c r="D3714" t="s">
        <v>3820</v>
      </c>
      <c r="E3714" t="s">
        <v>1643</v>
      </c>
    </row>
    <row r="3715" spans="1:5" hidden="1">
      <c r="A3715" s="83" t="s">
        <v>3952</v>
      </c>
      <c r="B3715" t="s">
        <v>3953</v>
      </c>
      <c r="C3715" t="s">
        <v>1974</v>
      </c>
      <c r="D3715" t="s">
        <v>3820</v>
      </c>
      <c r="E3715" t="s">
        <v>2822</v>
      </c>
    </row>
    <row r="3716" spans="1:5" hidden="1">
      <c r="A3716" s="83" t="s">
        <v>3952</v>
      </c>
      <c r="B3716" t="s">
        <v>3953</v>
      </c>
      <c r="C3716" t="s">
        <v>1974</v>
      </c>
      <c r="D3716" t="s">
        <v>3820</v>
      </c>
      <c r="E3716" t="s">
        <v>2861</v>
      </c>
    </row>
    <row r="3717" spans="1:5" hidden="1">
      <c r="A3717" s="83" t="s">
        <v>3952</v>
      </c>
      <c r="B3717" t="s">
        <v>3953</v>
      </c>
      <c r="C3717" t="s">
        <v>1974</v>
      </c>
      <c r="D3717" t="s">
        <v>3820</v>
      </c>
      <c r="E3717" t="s">
        <v>2818</v>
      </c>
    </row>
    <row r="3718" spans="1:5" hidden="1">
      <c r="A3718" s="83" t="s">
        <v>3952</v>
      </c>
      <c r="B3718" t="s">
        <v>3953</v>
      </c>
      <c r="C3718" t="s">
        <v>1974</v>
      </c>
      <c r="D3718" t="s">
        <v>3821</v>
      </c>
      <c r="E3718" t="s">
        <v>1643</v>
      </c>
    </row>
    <row r="3719" spans="1:5" hidden="1">
      <c r="A3719" s="83" t="s">
        <v>3952</v>
      </c>
      <c r="B3719" t="s">
        <v>3953</v>
      </c>
      <c r="C3719" t="s">
        <v>1974</v>
      </c>
      <c r="D3719" t="s">
        <v>3821</v>
      </c>
      <c r="E3719" t="s">
        <v>2823</v>
      </c>
    </row>
    <row r="3720" spans="1:5" hidden="1">
      <c r="A3720" s="83" t="s">
        <v>3952</v>
      </c>
      <c r="B3720" t="s">
        <v>3953</v>
      </c>
      <c r="C3720" t="s">
        <v>1974</v>
      </c>
      <c r="D3720" t="s">
        <v>3822</v>
      </c>
      <c r="E3720" t="s">
        <v>1643</v>
      </c>
    </row>
    <row r="3721" spans="1:5" hidden="1">
      <c r="A3721" s="83" t="s">
        <v>3952</v>
      </c>
      <c r="B3721" t="s">
        <v>3953</v>
      </c>
      <c r="C3721" t="s">
        <v>1974</v>
      </c>
      <c r="D3721" t="s">
        <v>3822</v>
      </c>
      <c r="E3721" t="s">
        <v>2824</v>
      </c>
    </row>
    <row r="3722" spans="1:5" hidden="1">
      <c r="A3722" s="83" t="s">
        <v>3952</v>
      </c>
      <c r="B3722" t="s">
        <v>3953</v>
      </c>
      <c r="C3722" t="s">
        <v>1974</v>
      </c>
      <c r="D3722" t="s">
        <v>3823</v>
      </c>
      <c r="E3722" t="s">
        <v>2825</v>
      </c>
    </row>
    <row r="3723" spans="1:5" hidden="1">
      <c r="A3723" s="83" t="s">
        <v>3952</v>
      </c>
      <c r="B3723" t="s">
        <v>3953</v>
      </c>
      <c r="C3723" t="s">
        <v>1974</v>
      </c>
      <c r="D3723" t="s">
        <v>2166</v>
      </c>
      <c r="E3723" t="s">
        <v>1643</v>
      </c>
    </row>
    <row r="3724" spans="1:5" hidden="1">
      <c r="A3724" s="83" t="s">
        <v>3952</v>
      </c>
      <c r="B3724" t="s">
        <v>3953</v>
      </c>
      <c r="C3724" t="s">
        <v>1974</v>
      </c>
      <c r="D3724" t="s">
        <v>2166</v>
      </c>
      <c r="E3724" t="s">
        <v>2826</v>
      </c>
    </row>
    <row r="3725" spans="1:5" hidden="1">
      <c r="A3725" s="83" t="s">
        <v>3952</v>
      </c>
      <c r="B3725" t="s">
        <v>3953</v>
      </c>
      <c r="C3725" t="s">
        <v>1975</v>
      </c>
      <c r="D3725" t="s">
        <v>3824</v>
      </c>
      <c r="E3725" t="s">
        <v>2827</v>
      </c>
    </row>
    <row r="3726" spans="1:5" hidden="1">
      <c r="A3726" s="83" t="s">
        <v>3952</v>
      </c>
      <c r="B3726" t="s">
        <v>3953</v>
      </c>
      <c r="C3726" t="s">
        <v>1975</v>
      </c>
      <c r="D3726" t="s">
        <v>3824</v>
      </c>
      <c r="E3726" t="s">
        <v>2862</v>
      </c>
    </row>
    <row r="3727" spans="1:5" hidden="1">
      <c r="A3727" s="83" t="s">
        <v>3952</v>
      </c>
      <c r="B3727" t="s">
        <v>3953</v>
      </c>
      <c r="C3727" t="s">
        <v>1975</v>
      </c>
      <c r="D3727" t="s">
        <v>3824</v>
      </c>
      <c r="E3727" t="s">
        <v>2882</v>
      </c>
    </row>
    <row r="3728" spans="1:5" hidden="1">
      <c r="A3728" s="83" t="s">
        <v>3952</v>
      </c>
      <c r="B3728" t="s">
        <v>3953</v>
      </c>
      <c r="C3728" t="s">
        <v>1975</v>
      </c>
      <c r="D3728" t="s">
        <v>3824</v>
      </c>
      <c r="E3728" t="s">
        <v>2895</v>
      </c>
    </row>
    <row r="3729" spans="1:5" hidden="1">
      <c r="A3729" s="83" t="s">
        <v>3952</v>
      </c>
      <c r="B3729" t="s">
        <v>3953</v>
      </c>
      <c r="C3729" t="s">
        <v>1975</v>
      </c>
      <c r="D3729" t="s">
        <v>3824</v>
      </c>
      <c r="E3729" t="s">
        <v>2905</v>
      </c>
    </row>
    <row r="3730" spans="1:5" hidden="1">
      <c r="A3730" s="83" t="s">
        <v>3952</v>
      </c>
      <c r="B3730" t="s">
        <v>3953</v>
      </c>
      <c r="C3730" t="s">
        <v>1975</v>
      </c>
      <c r="D3730" t="s">
        <v>3824</v>
      </c>
      <c r="E3730" t="s">
        <v>2914</v>
      </c>
    </row>
    <row r="3731" spans="1:5" hidden="1">
      <c r="A3731" s="83" t="s">
        <v>3952</v>
      </c>
      <c r="B3731" t="s">
        <v>3953</v>
      </c>
      <c r="C3731" t="s">
        <v>1975</v>
      </c>
      <c r="D3731" t="s">
        <v>3824</v>
      </c>
      <c r="E3731" t="s">
        <v>2919</v>
      </c>
    </row>
    <row r="3732" spans="1:5" hidden="1">
      <c r="A3732" s="83" t="s">
        <v>3952</v>
      </c>
      <c r="B3732" t="s">
        <v>3953</v>
      </c>
      <c r="C3732" t="s">
        <v>1975</v>
      </c>
      <c r="D3732" t="s">
        <v>3824</v>
      </c>
      <c r="E3732" t="s">
        <v>1980</v>
      </c>
    </row>
    <row r="3733" spans="1:5" hidden="1">
      <c r="A3733" s="83" t="s">
        <v>3952</v>
      </c>
      <c r="B3733" t="s">
        <v>3953</v>
      </c>
      <c r="C3733" t="s">
        <v>1975</v>
      </c>
      <c r="D3733" t="s">
        <v>3841</v>
      </c>
      <c r="E3733" t="s">
        <v>3842</v>
      </c>
    </row>
    <row r="3734" spans="1:5" hidden="1">
      <c r="A3734" s="83" t="s">
        <v>3952</v>
      </c>
      <c r="B3734" t="s">
        <v>3953</v>
      </c>
      <c r="C3734" t="s">
        <v>1975</v>
      </c>
      <c r="D3734" t="s">
        <v>3841</v>
      </c>
      <c r="E3734" t="s">
        <v>2885</v>
      </c>
    </row>
    <row r="3735" spans="1:5" hidden="1">
      <c r="A3735" s="83" t="s">
        <v>3952</v>
      </c>
      <c r="B3735" t="s">
        <v>3953</v>
      </c>
      <c r="C3735" t="s">
        <v>1975</v>
      </c>
      <c r="D3735" t="s">
        <v>3841</v>
      </c>
      <c r="E3735" t="s">
        <v>2896</v>
      </c>
    </row>
    <row r="3736" spans="1:5" hidden="1">
      <c r="A3736" s="83" t="s">
        <v>3952</v>
      </c>
      <c r="B3736" t="s">
        <v>3953</v>
      </c>
      <c r="C3736" t="s">
        <v>1975</v>
      </c>
      <c r="D3736" t="s">
        <v>3843</v>
      </c>
      <c r="E3736" t="s">
        <v>2831</v>
      </c>
    </row>
    <row r="3737" spans="1:5" hidden="1">
      <c r="A3737" s="83" t="s">
        <v>3952</v>
      </c>
      <c r="B3737" t="s">
        <v>3953</v>
      </c>
      <c r="C3737" t="s">
        <v>1975</v>
      </c>
      <c r="D3737" t="s">
        <v>3843</v>
      </c>
      <c r="E3737" t="s">
        <v>2864</v>
      </c>
    </row>
    <row r="3738" spans="1:5" hidden="1">
      <c r="A3738" s="83" t="s">
        <v>3952</v>
      </c>
      <c r="B3738" t="s">
        <v>3953</v>
      </c>
      <c r="C3738" t="s">
        <v>1975</v>
      </c>
      <c r="D3738" t="s">
        <v>3843</v>
      </c>
      <c r="E3738" t="s">
        <v>1643</v>
      </c>
    </row>
    <row r="3739" spans="1:5" hidden="1">
      <c r="A3739" s="83" t="s">
        <v>3952</v>
      </c>
      <c r="B3739" t="s">
        <v>3953</v>
      </c>
      <c r="C3739" t="s">
        <v>1975</v>
      </c>
      <c r="D3739" t="s">
        <v>3843</v>
      </c>
      <c r="E3739" t="s">
        <v>2884</v>
      </c>
    </row>
    <row r="3740" spans="1:5" hidden="1">
      <c r="A3740" s="83" t="s">
        <v>3952</v>
      </c>
      <c r="B3740" t="s">
        <v>3953</v>
      </c>
      <c r="C3740" t="s">
        <v>1975</v>
      </c>
      <c r="D3740" t="s">
        <v>3843</v>
      </c>
      <c r="E3740" t="s">
        <v>2166</v>
      </c>
    </row>
    <row r="3741" spans="1:5" hidden="1">
      <c r="A3741" s="83" t="s">
        <v>3952</v>
      </c>
      <c r="B3741" t="s">
        <v>3953</v>
      </c>
      <c r="C3741" t="s">
        <v>1975</v>
      </c>
      <c r="D3741" t="s">
        <v>3843</v>
      </c>
      <c r="E3741" t="s">
        <v>3844</v>
      </c>
    </row>
    <row r="3742" spans="1:5" hidden="1">
      <c r="A3742" s="83" t="s">
        <v>3952</v>
      </c>
      <c r="B3742" t="s">
        <v>3953</v>
      </c>
      <c r="C3742" t="s">
        <v>1975</v>
      </c>
      <c r="D3742" t="s">
        <v>3845</v>
      </c>
      <c r="E3742" t="s">
        <v>3846</v>
      </c>
    </row>
    <row r="3743" spans="1:5" hidden="1">
      <c r="A3743" s="83" t="s">
        <v>3952</v>
      </c>
      <c r="B3743" t="s">
        <v>3953</v>
      </c>
      <c r="C3743" t="s">
        <v>1976</v>
      </c>
      <c r="D3743" t="s">
        <v>3867</v>
      </c>
      <c r="E3743" t="s">
        <v>2833</v>
      </c>
    </row>
    <row r="3744" spans="1:5" hidden="1">
      <c r="A3744" s="83" t="s">
        <v>3952</v>
      </c>
      <c r="B3744" t="s">
        <v>3953</v>
      </c>
      <c r="C3744" t="s">
        <v>1976</v>
      </c>
      <c r="D3744" t="s">
        <v>3867</v>
      </c>
      <c r="E3744" t="s">
        <v>2866</v>
      </c>
    </row>
    <row r="3745" spans="1:5" hidden="1">
      <c r="A3745" s="83" t="s">
        <v>3952</v>
      </c>
      <c r="B3745" t="s">
        <v>3953</v>
      </c>
      <c r="C3745" t="s">
        <v>1976</v>
      </c>
      <c r="D3745" t="s">
        <v>3867</v>
      </c>
      <c r="E3745" t="s">
        <v>1643</v>
      </c>
    </row>
    <row r="3746" spans="1:5" hidden="1">
      <c r="A3746" s="83" t="s">
        <v>3952</v>
      </c>
      <c r="B3746" t="s">
        <v>3953</v>
      </c>
      <c r="C3746" t="s">
        <v>1976</v>
      </c>
      <c r="D3746" t="s">
        <v>3867</v>
      </c>
      <c r="E3746" t="s">
        <v>2897</v>
      </c>
    </row>
    <row r="3747" spans="1:5" hidden="1">
      <c r="A3747" s="83" t="s">
        <v>3952</v>
      </c>
      <c r="B3747" t="s">
        <v>3953</v>
      </c>
      <c r="C3747" t="s">
        <v>1976</v>
      </c>
      <c r="D3747" t="s">
        <v>3867</v>
      </c>
      <c r="E3747" t="s">
        <v>2907</v>
      </c>
    </row>
    <row r="3748" spans="1:5" hidden="1">
      <c r="A3748" s="83" t="s">
        <v>3952</v>
      </c>
      <c r="B3748" t="s">
        <v>3953</v>
      </c>
      <c r="C3748" t="s">
        <v>1976</v>
      </c>
      <c r="D3748" t="s">
        <v>3868</v>
      </c>
      <c r="E3748" t="s">
        <v>2834</v>
      </c>
    </row>
    <row r="3749" spans="1:5" hidden="1">
      <c r="A3749" s="83" t="s">
        <v>3952</v>
      </c>
      <c r="B3749" t="s">
        <v>3953</v>
      </c>
      <c r="C3749" t="s">
        <v>1976</v>
      </c>
      <c r="D3749" t="s">
        <v>3868</v>
      </c>
      <c r="E3749" t="s">
        <v>2867</v>
      </c>
    </row>
    <row r="3750" spans="1:5" hidden="1">
      <c r="A3750" s="83" t="s">
        <v>3952</v>
      </c>
      <c r="B3750" t="s">
        <v>3953</v>
      </c>
      <c r="C3750" t="s">
        <v>1976</v>
      </c>
      <c r="D3750" t="s">
        <v>3868</v>
      </c>
      <c r="E3750" t="s">
        <v>2833</v>
      </c>
    </row>
    <row r="3751" spans="1:5" hidden="1">
      <c r="A3751" s="83" t="s">
        <v>3952</v>
      </c>
      <c r="B3751" t="s">
        <v>3953</v>
      </c>
      <c r="C3751" t="s">
        <v>1976</v>
      </c>
      <c r="D3751" t="s">
        <v>3868</v>
      </c>
      <c r="E3751" t="s">
        <v>1643</v>
      </c>
    </row>
    <row r="3752" spans="1:5" hidden="1">
      <c r="A3752" s="83" t="s">
        <v>3952</v>
      </c>
      <c r="B3752" t="s">
        <v>3953</v>
      </c>
      <c r="C3752" t="s">
        <v>1976</v>
      </c>
      <c r="D3752" t="s">
        <v>3867</v>
      </c>
      <c r="E3752" t="s">
        <v>1643</v>
      </c>
    </row>
    <row r="3753" spans="1:5" hidden="1">
      <c r="A3753" s="83" t="s">
        <v>3952</v>
      </c>
      <c r="B3753" t="s">
        <v>3953</v>
      </c>
      <c r="C3753" t="s">
        <v>1976</v>
      </c>
      <c r="D3753" t="s">
        <v>3867</v>
      </c>
      <c r="E3753" t="s">
        <v>2886</v>
      </c>
    </row>
    <row r="3754" spans="1:5" hidden="1">
      <c r="A3754" s="83" t="s">
        <v>3952</v>
      </c>
      <c r="B3754" t="s">
        <v>3953</v>
      </c>
      <c r="C3754" t="s">
        <v>1976</v>
      </c>
      <c r="D3754" t="s">
        <v>3868</v>
      </c>
      <c r="E3754" t="s">
        <v>2834</v>
      </c>
    </row>
    <row r="3755" spans="1:5" hidden="1">
      <c r="A3755" s="83" t="s">
        <v>3952</v>
      </c>
      <c r="B3755" t="s">
        <v>3953</v>
      </c>
      <c r="C3755" t="s">
        <v>1976</v>
      </c>
      <c r="D3755" t="s">
        <v>3868</v>
      </c>
      <c r="E3755" t="s">
        <v>1643</v>
      </c>
    </row>
    <row r="3756" spans="1:5" hidden="1">
      <c r="A3756" s="83" t="s">
        <v>3952</v>
      </c>
      <c r="B3756" t="s">
        <v>3953</v>
      </c>
      <c r="C3756" t="s">
        <v>3847</v>
      </c>
      <c r="D3756" t="s">
        <v>2835</v>
      </c>
      <c r="E3756" t="s">
        <v>3848</v>
      </c>
    </row>
    <row r="3757" spans="1:5" hidden="1">
      <c r="A3757" s="83" t="s">
        <v>3952</v>
      </c>
      <c r="B3757" t="s">
        <v>3953</v>
      </c>
      <c r="C3757" t="s">
        <v>3847</v>
      </c>
      <c r="D3757" t="s">
        <v>2407</v>
      </c>
      <c r="E3757" t="s">
        <v>2868</v>
      </c>
    </row>
    <row r="3758" spans="1:5" hidden="1">
      <c r="A3758" s="83" t="s">
        <v>3952</v>
      </c>
      <c r="B3758" t="s">
        <v>3953</v>
      </c>
      <c r="C3758" t="s">
        <v>3847</v>
      </c>
      <c r="D3758" t="s">
        <v>2407</v>
      </c>
      <c r="E3758" t="s">
        <v>1643</v>
      </c>
    </row>
    <row r="3759" spans="1:5" hidden="1">
      <c r="A3759" s="83" t="s">
        <v>3952</v>
      </c>
      <c r="B3759" t="s">
        <v>3953</v>
      </c>
      <c r="C3759" t="s">
        <v>3847</v>
      </c>
      <c r="D3759" t="s">
        <v>2407</v>
      </c>
      <c r="E3759" t="s">
        <v>2407</v>
      </c>
    </row>
    <row r="3760" spans="1:5" hidden="1">
      <c r="A3760" s="83" t="s">
        <v>3952</v>
      </c>
      <c r="B3760" t="s">
        <v>3953</v>
      </c>
      <c r="C3760" t="s">
        <v>3827</v>
      </c>
      <c r="D3760" t="s">
        <v>3849</v>
      </c>
      <c r="E3760" t="s">
        <v>2836</v>
      </c>
    </row>
    <row r="3761" spans="1:5" hidden="1">
      <c r="A3761" s="83" t="s">
        <v>3952</v>
      </c>
      <c r="B3761" t="s">
        <v>3953</v>
      </c>
      <c r="C3761" t="s">
        <v>3827</v>
      </c>
      <c r="D3761" t="s">
        <v>3849</v>
      </c>
      <c r="E3761" t="s">
        <v>2869</v>
      </c>
    </row>
    <row r="3762" spans="1:5" hidden="1">
      <c r="A3762" s="83" t="s">
        <v>3952</v>
      </c>
      <c r="B3762" t="s">
        <v>3953</v>
      </c>
      <c r="C3762" t="s">
        <v>3827</v>
      </c>
      <c r="D3762" t="s">
        <v>3849</v>
      </c>
      <c r="E3762" t="s">
        <v>2887</v>
      </c>
    </row>
    <row r="3763" spans="1:5" hidden="1">
      <c r="A3763" s="83" t="s">
        <v>3952</v>
      </c>
      <c r="B3763" t="s">
        <v>3953</v>
      </c>
      <c r="C3763" t="s">
        <v>3827</v>
      </c>
      <c r="D3763" t="s">
        <v>3849</v>
      </c>
      <c r="E3763" t="s">
        <v>2898</v>
      </c>
    </row>
    <row r="3764" spans="1:5" hidden="1">
      <c r="A3764" s="83" t="s">
        <v>3952</v>
      </c>
      <c r="B3764" t="s">
        <v>3953</v>
      </c>
      <c r="C3764" t="s">
        <v>3827</v>
      </c>
      <c r="D3764" t="s">
        <v>3849</v>
      </c>
      <c r="E3764" t="s">
        <v>2908</v>
      </c>
    </row>
    <row r="3765" spans="1:5" hidden="1">
      <c r="A3765" s="83" t="s">
        <v>3952</v>
      </c>
      <c r="B3765" t="s">
        <v>3953</v>
      </c>
      <c r="C3765" t="s">
        <v>3827</v>
      </c>
      <c r="D3765" t="s">
        <v>3849</v>
      </c>
      <c r="E3765" t="s">
        <v>2915</v>
      </c>
    </row>
    <row r="3766" spans="1:5" hidden="1">
      <c r="A3766" s="83" t="s">
        <v>3952</v>
      </c>
      <c r="B3766" t="s">
        <v>3953</v>
      </c>
      <c r="C3766" t="s">
        <v>3827</v>
      </c>
      <c r="D3766" t="s">
        <v>3849</v>
      </c>
      <c r="E3766" t="s">
        <v>2920</v>
      </c>
    </row>
    <row r="3767" spans="1:5" hidden="1">
      <c r="A3767" s="83" t="s">
        <v>3952</v>
      </c>
      <c r="B3767" t="s">
        <v>3953</v>
      </c>
      <c r="C3767" t="s">
        <v>3827</v>
      </c>
      <c r="D3767" t="s">
        <v>3849</v>
      </c>
      <c r="E3767" t="s">
        <v>2924</v>
      </c>
    </row>
    <row r="3768" spans="1:5" hidden="1">
      <c r="A3768" s="83" t="s">
        <v>3952</v>
      </c>
      <c r="B3768" t="s">
        <v>3953</v>
      </c>
      <c r="C3768" t="s">
        <v>3827</v>
      </c>
      <c r="D3768" t="s">
        <v>3849</v>
      </c>
      <c r="E3768" t="s">
        <v>2926</v>
      </c>
    </row>
    <row r="3769" spans="1:5" hidden="1">
      <c r="A3769" s="83" t="s">
        <v>3952</v>
      </c>
      <c r="B3769" t="s">
        <v>3953</v>
      </c>
      <c r="C3769" t="s">
        <v>3827</v>
      </c>
      <c r="D3769" t="s">
        <v>3849</v>
      </c>
      <c r="E3769" t="s">
        <v>2931</v>
      </c>
    </row>
    <row r="3770" spans="1:5" hidden="1">
      <c r="A3770" s="83" t="s">
        <v>3952</v>
      </c>
      <c r="B3770" t="s">
        <v>3953</v>
      </c>
      <c r="C3770" t="s">
        <v>3827</v>
      </c>
      <c r="D3770" t="s">
        <v>3849</v>
      </c>
      <c r="E3770" t="s">
        <v>2940</v>
      </c>
    </row>
    <row r="3771" spans="1:5" hidden="1">
      <c r="A3771" s="83" t="s">
        <v>3952</v>
      </c>
      <c r="B3771" t="s">
        <v>3953</v>
      </c>
      <c r="C3771" t="s">
        <v>3827</v>
      </c>
      <c r="D3771" t="s">
        <v>3849</v>
      </c>
      <c r="E3771" t="s">
        <v>2944</v>
      </c>
    </row>
    <row r="3772" spans="1:5" hidden="1">
      <c r="A3772" s="83" t="s">
        <v>3952</v>
      </c>
      <c r="B3772" t="s">
        <v>3953</v>
      </c>
      <c r="C3772" t="s">
        <v>3827</v>
      </c>
      <c r="D3772" t="s">
        <v>3849</v>
      </c>
      <c r="E3772" t="s">
        <v>2936</v>
      </c>
    </row>
    <row r="3773" spans="1:5" hidden="1">
      <c r="A3773" s="83" t="s">
        <v>3952</v>
      </c>
      <c r="B3773" t="s">
        <v>3953</v>
      </c>
      <c r="C3773" t="s">
        <v>3827</v>
      </c>
      <c r="D3773" t="s">
        <v>3849</v>
      </c>
      <c r="E3773" t="s">
        <v>2941</v>
      </c>
    </row>
    <row r="3774" spans="1:5" hidden="1">
      <c r="A3774" s="83" t="s">
        <v>3952</v>
      </c>
      <c r="B3774" t="s">
        <v>3953</v>
      </c>
      <c r="C3774" t="s">
        <v>3827</v>
      </c>
      <c r="D3774" t="s">
        <v>3849</v>
      </c>
      <c r="E3774" t="s">
        <v>2945</v>
      </c>
    </row>
    <row r="3775" spans="1:5" hidden="1">
      <c r="A3775" s="83" t="s">
        <v>3952</v>
      </c>
      <c r="B3775" t="s">
        <v>3953</v>
      </c>
      <c r="C3775" t="s">
        <v>3827</v>
      </c>
      <c r="D3775" t="s">
        <v>3849</v>
      </c>
      <c r="E3775" t="s">
        <v>2948</v>
      </c>
    </row>
    <row r="3776" spans="1:5" hidden="1">
      <c r="A3776" s="83" t="s">
        <v>3952</v>
      </c>
      <c r="B3776" t="s">
        <v>3953</v>
      </c>
      <c r="C3776" t="s">
        <v>3827</v>
      </c>
      <c r="D3776" t="s">
        <v>3849</v>
      </c>
      <c r="E3776" t="s">
        <v>2950</v>
      </c>
    </row>
    <row r="3777" spans="1:5" hidden="1">
      <c r="A3777" s="83" t="s">
        <v>3952</v>
      </c>
      <c r="B3777" t="s">
        <v>3953</v>
      </c>
      <c r="C3777" t="s">
        <v>3827</v>
      </c>
      <c r="D3777" t="s">
        <v>3828</v>
      </c>
      <c r="E3777" t="s">
        <v>2836</v>
      </c>
    </row>
    <row r="3778" spans="1:5" hidden="1">
      <c r="A3778" s="83" t="s">
        <v>3952</v>
      </c>
      <c r="B3778" t="s">
        <v>3953</v>
      </c>
      <c r="C3778" t="s">
        <v>3827</v>
      </c>
      <c r="D3778" t="s">
        <v>3828</v>
      </c>
      <c r="E3778" t="s">
        <v>2869</v>
      </c>
    </row>
    <row r="3779" spans="1:5" hidden="1">
      <c r="A3779" s="83" t="s">
        <v>3952</v>
      </c>
      <c r="B3779" t="s">
        <v>3953</v>
      </c>
      <c r="C3779" t="s">
        <v>3827</v>
      </c>
      <c r="D3779" t="s">
        <v>3828</v>
      </c>
      <c r="E3779" t="s">
        <v>2887</v>
      </c>
    </row>
    <row r="3780" spans="1:5" hidden="1">
      <c r="A3780" s="83" t="s">
        <v>3952</v>
      </c>
      <c r="B3780" t="s">
        <v>3953</v>
      </c>
      <c r="C3780" t="s">
        <v>3827</v>
      </c>
      <c r="D3780" t="s">
        <v>3828</v>
      </c>
      <c r="E3780" t="s">
        <v>2898</v>
      </c>
    </row>
    <row r="3781" spans="1:5" hidden="1">
      <c r="A3781" s="83" t="s">
        <v>3952</v>
      </c>
      <c r="B3781" t="s">
        <v>3953</v>
      </c>
      <c r="C3781" t="s">
        <v>3827</v>
      </c>
      <c r="D3781" t="s">
        <v>3828</v>
      </c>
      <c r="E3781" t="s">
        <v>2908</v>
      </c>
    </row>
    <row r="3782" spans="1:5" hidden="1">
      <c r="A3782" s="83" t="s">
        <v>3952</v>
      </c>
      <c r="B3782" t="s">
        <v>3953</v>
      </c>
      <c r="C3782" t="s">
        <v>3827</v>
      </c>
      <c r="D3782" t="s">
        <v>3828</v>
      </c>
      <c r="E3782" t="s">
        <v>2915</v>
      </c>
    </row>
    <row r="3783" spans="1:5" hidden="1">
      <c r="A3783" s="83" t="s">
        <v>3952</v>
      </c>
      <c r="B3783" t="s">
        <v>3953</v>
      </c>
      <c r="C3783" t="s">
        <v>3827</v>
      </c>
      <c r="D3783" t="s">
        <v>3828</v>
      </c>
      <c r="E3783" t="s">
        <v>2920</v>
      </c>
    </row>
    <row r="3784" spans="1:5" hidden="1">
      <c r="A3784" s="83" t="s">
        <v>3952</v>
      </c>
      <c r="B3784" t="s">
        <v>3953</v>
      </c>
      <c r="C3784" t="s">
        <v>3827</v>
      </c>
      <c r="D3784" t="s">
        <v>3828</v>
      </c>
      <c r="E3784" t="s">
        <v>1643</v>
      </c>
    </row>
    <row r="3785" spans="1:5" hidden="1">
      <c r="A3785" s="83" t="s">
        <v>3952</v>
      </c>
      <c r="B3785" t="s">
        <v>3953</v>
      </c>
      <c r="C3785" t="s">
        <v>3827</v>
      </c>
      <c r="D3785" t="s">
        <v>3828</v>
      </c>
      <c r="E3785" t="s">
        <v>2926</v>
      </c>
    </row>
    <row r="3786" spans="1:5" hidden="1">
      <c r="A3786" s="83" t="s">
        <v>3952</v>
      </c>
      <c r="B3786" t="s">
        <v>3953</v>
      </c>
      <c r="C3786" t="s">
        <v>3827</v>
      </c>
      <c r="D3786" t="s">
        <v>3828</v>
      </c>
      <c r="E3786" t="s">
        <v>2931</v>
      </c>
    </row>
    <row r="3787" spans="1:5" hidden="1">
      <c r="A3787" s="83" t="s">
        <v>3952</v>
      </c>
      <c r="B3787" t="s">
        <v>3953</v>
      </c>
      <c r="C3787" t="s">
        <v>3827</v>
      </c>
      <c r="D3787" t="s">
        <v>3828</v>
      </c>
      <c r="E3787" t="s">
        <v>2936</v>
      </c>
    </row>
    <row r="3788" spans="1:5" hidden="1">
      <c r="A3788" s="83" t="s">
        <v>3952</v>
      </c>
      <c r="B3788" t="s">
        <v>3953</v>
      </c>
      <c r="C3788" t="s">
        <v>3827</v>
      </c>
      <c r="D3788" t="s">
        <v>3828</v>
      </c>
      <c r="E3788" t="s">
        <v>2941</v>
      </c>
    </row>
    <row r="3789" spans="1:5" hidden="1">
      <c r="A3789" s="83" t="s">
        <v>3952</v>
      </c>
      <c r="B3789" t="s">
        <v>3953</v>
      </c>
      <c r="C3789" t="s">
        <v>3827</v>
      </c>
      <c r="D3789" t="s">
        <v>3828</v>
      </c>
      <c r="E3789" t="s">
        <v>2945</v>
      </c>
    </row>
    <row r="3790" spans="1:5" hidden="1">
      <c r="A3790" s="83" t="s">
        <v>3952</v>
      </c>
      <c r="B3790" t="s">
        <v>3953</v>
      </c>
      <c r="C3790" t="s">
        <v>3827</v>
      </c>
      <c r="D3790" t="s">
        <v>3828</v>
      </c>
      <c r="E3790" t="s">
        <v>2948</v>
      </c>
    </row>
    <row r="3791" spans="1:5" hidden="1">
      <c r="A3791" s="83" t="s">
        <v>3952</v>
      </c>
      <c r="B3791" t="s">
        <v>3953</v>
      </c>
      <c r="C3791" t="s">
        <v>3827</v>
      </c>
      <c r="D3791" t="s">
        <v>3828</v>
      </c>
      <c r="E3791" t="s">
        <v>2950</v>
      </c>
    </row>
    <row r="3792" spans="1:5" hidden="1">
      <c r="A3792" s="83" t="s">
        <v>3178</v>
      </c>
      <c r="B3792" t="s">
        <v>3954</v>
      </c>
      <c r="C3792" s="83" t="s">
        <v>1973</v>
      </c>
      <c r="D3792" t="s">
        <v>2067</v>
      </c>
      <c r="E3792" t="s">
        <v>3840</v>
      </c>
    </row>
    <row r="3793" spans="1:5" hidden="1">
      <c r="A3793" s="83" t="s">
        <v>3178</v>
      </c>
      <c r="B3793" t="s">
        <v>3954</v>
      </c>
      <c r="C3793" t="s">
        <v>1973</v>
      </c>
      <c r="D3793" t="s">
        <v>2068</v>
      </c>
      <c r="E3793" t="s">
        <v>2068</v>
      </c>
    </row>
    <row r="3794" spans="1:5" hidden="1">
      <c r="A3794" s="83" t="s">
        <v>3178</v>
      </c>
      <c r="B3794" t="s">
        <v>3954</v>
      </c>
      <c r="C3794" t="s">
        <v>1973</v>
      </c>
      <c r="D3794" t="s">
        <v>2066</v>
      </c>
      <c r="E3794" t="s">
        <v>2807</v>
      </c>
    </row>
    <row r="3795" spans="1:5" hidden="1">
      <c r="A3795" s="83" t="s">
        <v>3178</v>
      </c>
      <c r="B3795" t="s">
        <v>3954</v>
      </c>
      <c r="C3795" t="s">
        <v>1973</v>
      </c>
      <c r="D3795" t="s">
        <v>2066</v>
      </c>
      <c r="E3795" t="s">
        <v>1643</v>
      </c>
    </row>
    <row r="3796" spans="1:5" hidden="1">
      <c r="A3796" s="83" t="s">
        <v>3178</v>
      </c>
      <c r="B3796" t="s">
        <v>3954</v>
      </c>
      <c r="C3796" t="s">
        <v>1973</v>
      </c>
      <c r="D3796" t="s">
        <v>3809</v>
      </c>
      <c r="E3796" t="s">
        <v>1643</v>
      </c>
    </row>
    <row r="3797" spans="1:5" hidden="1">
      <c r="A3797" s="83" t="s">
        <v>3178</v>
      </c>
      <c r="B3797" t="s">
        <v>3954</v>
      </c>
      <c r="C3797" t="s">
        <v>1973</v>
      </c>
      <c r="D3797" t="s">
        <v>3810</v>
      </c>
      <c r="E3797" t="s">
        <v>1643</v>
      </c>
    </row>
    <row r="3798" spans="1:5" hidden="1">
      <c r="A3798" s="83" t="s">
        <v>3178</v>
      </c>
      <c r="B3798" t="s">
        <v>3954</v>
      </c>
      <c r="C3798" t="s">
        <v>1974</v>
      </c>
      <c r="D3798" t="s">
        <v>2146</v>
      </c>
      <c r="E3798" t="s">
        <v>2808</v>
      </c>
    </row>
    <row r="3799" spans="1:5" hidden="1">
      <c r="A3799" s="83" t="s">
        <v>3178</v>
      </c>
      <c r="B3799" t="s">
        <v>3954</v>
      </c>
      <c r="C3799" t="s">
        <v>1974</v>
      </c>
      <c r="D3799" t="s">
        <v>2146</v>
      </c>
      <c r="E3799" t="s">
        <v>2854</v>
      </c>
    </row>
    <row r="3800" spans="1:5" hidden="1">
      <c r="A3800" s="83" t="s">
        <v>3178</v>
      </c>
      <c r="B3800" t="s">
        <v>3954</v>
      </c>
      <c r="C3800" t="s">
        <v>1974</v>
      </c>
      <c r="D3800" t="s">
        <v>2146</v>
      </c>
      <c r="E3800" t="s">
        <v>2876</v>
      </c>
    </row>
    <row r="3801" spans="1:5" hidden="1">
      <c r="A3801" s="83" t="s">
        <v>3178</v>
      </c>
      <c r="B3801" t="s">
        <v>3954</v>
      </c>
      <c r="C3801" t="s">
        <v>1974</v>
      </c>
      <c r="D3801" t="s">
        <v>2146</v>
      </c>
      <c r="E3801" t="s">
        <v>2893</v>
      </c>
    </row>
    <row r="3802" spans="1:5" hidden="1">
      <c r="A3802" s="83" t="s">
        <v>3178</v>
      </c>
      <c r="B3802" t="s">
        <v>3954</v>
      </c>
      <c r="C3802" t="s">
        <v>1974</v>
      </c>
      <c r="D3802" t="s">
        <v>2146</v>
      </c>
      <c r="E3802" t="s">
        <v>2903</v>
      </c>
    </row>
    <row r="3803" spans="1:5" hidden="1">
      <c r="A3803" s="83" t="s">
        <v>3178</v>
      </c>
      <c r="B3803" t="s">
        <v>3954</v>
      </c>
      <c r="C3803" t="s">
        <v>1974</v>
      </c>
      <c r="D3803" t="s">
        <v>2146</v>
      </c>
      <c r="E3803" t="s">
        <v>2913</v>
      </c>
    </row>
    <row r="3804" spans="1:5" hidden="1">
      <c r="A3804" s="83" t="s">
        <v>3178</v>
      </c>
      <c r="B3804" t="s">
        <v>3954</v>
      </c>
      <c r="C3804" t="s">
        <v>1974</v>
      </c>
      <c r="D3804" t="s">
        <v>3811</v>
      </c>
      <c r="E3804" t="s">
        <v>2809</v>
      </c>
    </row>
    <row r="3805" spans="1:5" hidden="1">
      <c r="A3805" s="83" t="s">
        <v>3178</v>
      </c>
      <c r="B3805" t="s">
        <v>3954</v>
      </c>
      <c r="C3805" t="s">
        <v>1974</v>
      </c>
      <c r="D3805" t="s">
        <v>3811</v>
      </c>
      <c r="E3805" t="s">
        <v>2855</v>
      </c>
    </row>
    <row r="3806" spans="1:5" hidden="1">
      <c r="A3806" s="83" t="s">
        <v>3178</v>
      </c>
      <c r="B3806" t="s">
        <v>3954</v>
      </c>
      <c r="C3806" t="s">
        <v>1974</v>
      </c>
      <c r="D3806" t="s">
        <v>3811</v>
      </c>
      <c r="E3806" t="s">
        <v>1643</v>
      </c>
    </row>
    <row r="3807" spans="1:5" hidden="1">
      <c r="A3807" s="83" t="s">
        <v>3178</v>
      </c>
      <c r="B3807" t="s">
        <v>3954</v>
      </c>
      <c r="C3807" t="s">
        <v>1974</v>
      </c>
      <c r="D3807" t="s">
        <v>3812</v>
      </c>
      <c r="E3807" t="s">
        <v>2810</v>
      </c>
    </row>
    <row r="3808" spans="1:5" hidden="1">
      <c r="A3808" s="83" t="s">
        <v>3178</v>
      </c>
      <c r="B3808" t="s">
        <v>3954</v>
      </c>
      <c r="C3808" t="s">
        <v>1974</v>
      </c>
      <c r="D3808" t="s">
        <v>3812</v>
      </c>
      <c r="E3808" t="s">
        <v>1643</v>
      </c>
    </row>
    <row r="3809" spans="1:5" hidden="1">
      <c r="A3809" s="83" t="s">
        <v>3178</v>
      </c>
      <c r="B3809" t="s">
        <v>3954</v>
      </c>
      <c r="C3809" t="s">
        <v>1974</v>
      </c>
      <c r="D3809" t="s">
        <v>3812</v>
      </c>
      <c r="E3809" t="s">
        <v>2856</v>
      </c>
    </row>
    <row r="3810" spans="1:5" hidden="1">
      <c r="A3810" s="83" t="s">
        <v>3178</v>
      </c>
      <c r="B3810" t="s">
        <v>3954</v>
      </c>
      <c r="C3810" t="s">
        <v>1974</v>
      </c>
      <c r="D3810" t="s">
        <v>3813</v>
      </c>
      <c r="E3810" t="s">
        <v>2811</v>
      </c>
    </row>
    <row r="3811" spans="1:5" hidden="1">
      <c r="A3811" s="83" t="s">
        <v>3178</v>
      </c>
      <c r="B3811" t="s">
        <v>3954</v>
      </c>
      <c r="C3811" t="s">
        <v>1974</v>
      </c>
      <c r="D3811" t="s">
        <v>3813</v>
      </c>
      <c r="E3811" t="s">
        <v>2857</v>
      </c>
    </row>
    <row r="3812" spans="1:5" hidden="1">
      <c r="A3812" s="83" t="s">
        <v>3178</v>
      </c>
      <c r="B3812" t="s">
        <v>3954</v>
      </c>
      <c r="C3812" t="s">
        <v>1974</v>
      </c>
      <c r="D3812" t="s">
        <v>3813</v>
      </c>
      <c r="E3812" t="s">
        <v>1643</v>
      </c>
    </row>
    <row r="3813" spans="1:5" hidden="1">
      <c r="A3813" s="83" t="s">
        <v>3178</v>
      </c>
      <c r="B3813" t="s">
        <v>3954</v>
      </c>
      <c r="C3813" t="s">
        <v>1974</v>
      </c>
      <c r="D3813" t="s">
        <v>3813</v>
      </c>
      <c r="E3813" t="s">
        <v>2877</v>
      </c>
    </row>
    <row r="3814" spans="1:5" hidden="1">
      <c r="A3814" s="83" t="s">
        <v>3178</v>
      </c>
      <c r="B3814" t="s">
        <v>3954</v>
      </c>
      <c r="C3814" t="s">
        <v>1974</v>
      </c>
      <c r="D3814" t="s">
        <v>3814</v>
      </c>
      <c r="E3814" t="s">
        <v>2813</v>
      </c>
    </row>
    <row r="3815" spans="1:5" hidden="1">
      <c r="A3815" s="83" t="s">
        <v>3178</v>
      </c>
      <c r="B3815" t="s">
        <v>3954</v>
      </c>
      <c r="C3815" t="s">
        <v>1974</v>
      </c>
      <c r="D3815" t="s">
        <v>3814</v>
      </c>
      <c r="E3815" t="s">
        <v>2858</v>
      </c>
    </row>
    <row r="3816" spans="1:5" hidden="1">
      <c r="A3816" s="83" t="s">
        <v>3178</v>
      </c>
      <c r="B3816" t="s">
        <v>3954</v>
      </c>
      <c r="C3816" t="s">
        <v>1974</v>
      </c>
      <c r="D3816" t="s">
        <v>3814</v>
      </c>
      <c r="E3816" t="s">
        <v>2878</v>
      </c>
    </row>
    <row r="3817" spans="1:5" hidden="1">
      <c r="A3817" s="83" t="s">
        <v>3178</v>
      </c>
      <c r="B3817" t="s">
        <v>3954</v>
      </c>
      <c r="C3817" t="s">
        <v>1974</v>
      </c>
      <c r="D3817" t="s">
        <v>3814</v>
      </c>
      <c r="E3817" t="s">
        <v>1643</v>
      </c>
    </row>
    <row r="3818" spans="1:5" hidden="1">
      <c r="A3818" s="83" t="s">
        <v>3178</v>
      </c>
      <c r="B3818" t="s">
        <v>3954</v>
      </c>
      <c r="C3818" t="s">
        <v>1974</v>
      </c>
      <c r="D3818" t="s">
        <v>3814</v>
      </c>
      <c r="E3818" t="s">
        <v>2894</v>
      </c>
    </row>
    <row r="3819" spans="1:5" hidden="1">
      <c r="A3819" s="83" t="s">
        <v>3178</v>
      </c>
      <c r="B3819" t="s">
        <v>3954</v>
      </c>
      <c r="C3819" t="s">
        <v>1974</v>
      </c>
      <c r="D3819" t="s">
        <v>3814</v>
      </c>
      <c r="E3819" t="s">
        <v>2904</v>
      </c>
    </row>
    <row r="3820" spans="1:5" hidden="1">
      <c r="A3820" s="83" t="s">
        <v>3178</v>
      </c>
      <c r="B3820" t="s">
        <v>3954</v>
      </c>
      <c r="C3820" t="s">
        <v>1974</v>
      </c>
      <c r="D3820" t="s">
        <v>3815</v>
      </c>
      <c r="E3820" t="s">
        <v>2814</v>
      </c>
    </row>
    <row r="3821" spans="1:5" hidden="1">
      <c r="A3821" s="83" t="s">
        <v>3178</v>
      </c>
      <c r="B3821" t="s">
        <v>3954</v>
      </c>
      <c r="C3821" t="s">
        <v>1974</v>
      </c>
      <c r="D3821" t="s">
        <v>3815</v>
      </c>
      <c r="E3821" t="s">
        <v>2859</v>
      </c>
    </row>
    <row r="3822" spans="1:5" hidden="1">
      <c r="A3822" s="83" t="s">
        <v>3178</v>
      </c>
      <c r="B3822" t="s">
        <v>3954</v>
      </c>
      <c r="C3822" t="s">
        <v>1974</v>
      </c>
      <c r="D3822" t="s">
        <v>3815</v>
      </c>
      <c r="E3822" t="s">
        <v>1643</v>
      </c>
    </row>
    <row r="3823" spans="1:5" hidden="1">
      <c r="A3823" s="83" t="s">
        <v>3178</v>
      </c>
      <c r="B3823" t="s">
        <v>3954</v>
      </c>
      <c r="C3823" t="s">
        <v>1974</v>
      </c>
      <c r="D3823" t="s">
        <v>3815</v>
      </c>
      <c r="E3823" t="s">
        <v>2879</v>
      </c>
    </row>
    <row r="3824" spans="1:5" hidden="1">
      <c r="A3824" s="83" t="s">
        <v>3178</v>
      </c>
      <c r="B3824" t="s">
        <v>3954</v>
      </c>
      <c r="C3824" t="s">
        <v>1974</v>
      </c>
      <c r="D3824" t="s">
        <v>3816</v>
      </c>
      <c r="E3824" t="s">
        <v>2815</v>
      </c>
    </row>
    <row r="3825" spans="1:5" hidden="1">
      <c r="A3825" s="83" t="s">
        <v>3178</v>
      </c>
      <c r="B3825" t="s">
        <v>3954</v>
      </c>
      <c r="C3825" t="s">
        <v>1974</v>
      </c>
      <c r="D3825" t="s">
        <v>3816</v>
      </c>
      <c r="E3825" t="s">
        <v>1643</v>
      </c>
    </row>
    <row r="3826" spans="1:5" hidden="1">
      <c r="A3826" s="83" t="s">
        <v>3178</v>
      </c>
      <c r="B3826" t="s">
        <v>3954</v>
      </c>
      <c r="C3826" t="s">
        <v>1974</v>
      </c>
      <c r="D3826" t="s">
        <v>2156</v>
      </c>
      <c r="E3826" t="s">
        <v>2816</v>
      </c>
    </row>
    <row r="3827" spans="1:5" hidden="1">
      <c r="A3827" s="83" t="s">
        <v>3178</v>
      </c>
      <c r="B3827" t="s">
        <v>3954</v>
      </c>
      <c r="C3827" t="s">
        <v>1974</v>
      </c>
      <c r="D3827" t="s">
        <v>1973</v>
      </c>
      <c r="E3827" t="s">
        <v>1643</v>
      </c>
    </row>
    <row r="3828" spans="1:5" hidden="1">
      <c r="A3828" s="83" t="s">
        <v>3178</v>
      </c>
      <c r="B3828" t="s">
        <v>3954</v>
      </c>
      <c r="C3828" t="s">
        <v>1974</v>
      </c>
      <c r="D3828" t="s">
        <v>1973</v>
      </c>
      <c r="E3828" t="s">
        <v>2817</v>
      </c>
    </row>
    <row r="3829" spans="1:5" hidden="1">
      <c r="A3829" s="83" t="s">
        <v>3178</v>
      </c>
      <c r="B3829" t="s">
        <v>3954</v>
      </c>
      <c r="C3829" t="s">
        <v>1974</v>
      </c>
      <c r="D3829" t="s">
        <v>1973</v>
      </c>
      <c r="E3829" t="s">
        <v>2860</v>
      </c>
    </row>
    <row r="3830" spans="1:5" hidden="1">
      <c r="A3830" s="83" t="s">
        <v>3178</v>
      </c>
      <c r="B3830" t="s">
        <v>3954</v>
      </c>
      <c r="C3830" t="s">
        <v>1974</v>
      </c>
      <c r="D3830" t="s">
        <v>1973</v>
      </c>
      <c r="E3830" t="s">
        <v>2880</v>
      </c>
    </row>
    <row r="3831" spans="1:5" hidden="1">
      <c r="A3831" s="83" t="s">
        <v>3178</v>
      </c>
      <c r="B3831" t="s">
        <v>3954</v>
      </c>
      <c r="C3831" t="s">
        <v>1974</v>
      </c>
      <c r="D3831" t="s">
        <v>3817</v>
      </c>
      <c r="E3831" t="s">
        <v>1643</v>
      </c>
    </row>
    <row r="3832" spans="1:5" hidden="1">
      <c r="A3832" s="83" t="s">
        <v>3178</v>
      </c>
      <c r="B3832" t="s">
        <v>3954</v>
      </c>
      <c r="C3832" t="s">
        <v>1974</v>
      </c>
      <c r="D3832" t="s">
        <v>3818</v>
      </c>
      <c r="E3832" t="s">
        <v>1643</v>
      </c>
    </row>
    <row r="3833" spans="1:5" hidden="1">
      <c r="A3833" s="83" t="s">
        <v>3178</v>
      </c>
      <c r="B3833" t="s">
        <v>3954</v>
      </c>
      <c r="C3833" t="s">
        <v>1974</v>
      </c>
      <c r="D3833" t="s">
        <v>3818</v>
      </c>
      <c r="E3833" t="s">
        <v>2819</v>
      </c>
    </row>
    <row r="3834" spans="1:5" hidden="1">
      <c r="A3834" s="83" t="s">
        <v>3178</v>
      </c>
      <c r="B3834" t="s">
        <v>3954</v>
      </c>
      <c r="C3834" t="s">
        <v>1974</v>
      </c>
      <c r="D3834" t="s">
        <v>2161</v>
      </c>
      <c r="E3834" t="s">
        <v>2820</v>
      </c>
    </row>
    <row r="3835" spans="1:5" hidden="1">
      <c r="A3835" s="83" t="s">
        <v>3178</v>
      </c>
      <c r="B3835" t="s">
        <v>3954</v>
      </c>
      <c r="C3835" t="s">
        <v>1974</v>
      </c>
      <c r="D3835" t="s">
        <v>2161</v>
      </c>
      <c r="E3835" t="s">
        <v>1643</v>
      </c>
    </row>
    <row r="3836" spans="1:5" hidden="1">
      <c r="A3836" s="83" t="s">
        <v>3178</v>
      </c>
      <c r="B3836" t="s">
        <v>3954</v>
      </c>
      <c r="C3836" t="s">
        <v>1974</v>
      </c>
      <c r="D3836" t="s">
        <v>3819</v>
      </c>
      <c r="E3836" t="s">
        <v>1643</v>
      </c>
    </row>
    <row r="3837" spans="1:5" hidden="1">
      <c r="A3837" s="83" t="s">
        <v>3178</v>
      </c>
      <c r="B3837" t="s">
        <v>3954</v>
      </c>
      <c r="C3837" t="s">
        <v>1974</v>
      </c>
      <c r="D3837" t="s">
        <v>3819</v>
      </c>
      <c r="E3837" t="s">
        <v>3819</v>
      </c>
    </row>
    <row r="3838" spans="1:5" hidden="1">
      <c r="A3838" s="83" t="s">
        <v>3178</v>
      </c>
      <c r="B3838" t="s">
        <v>3954</v>
      </c>
      <c r="C3838" t="s">
        <v>1974</v>
      </c>
      <c r="D3838" t="s">
        <v>3820</v>
      </c>
      <c r="E3838" t="s">
        <v>1643</v>
      </c>
    </row>
    <row r="3839" spans="1:5" hidden="1">
      <c r="A3839" s="83" t="s">
        <v>3178</v>
      </c>
      <c r="B3839" t="s">
        <v>3954</v>
      </c>
      <c r="C3839" t="s">
        <v>1974</v>
      </c>
      <c r="D3839" t="s">
        <v>3820</v>
      </c>
      <c r="E3839" t="s">
        <v>2822</v>
      </c>
    </row>
    <row r="3840" spans="1:5" hidden="1">
      <c r="A3840" s="83" t="s">
        <v>3178</v>
      </c>
      <c r="B3840" t="s">
        <v>3954</v>
      </c>
      <c r="C3840" t="s">
        <v>1974</v>
      </c>
      <c r="D3840" t="s">
        <v>3820</v>
      </c>
      <c r="E3840" t="s">
        <v>2861</v>
      </c>
    </row>
    <row r="3841" spans="1:5" hidden="1">
      <c r="A3841" s="83" t="s">
        <v>3178</v>
      </c>
      <c r="B3841" t="s">
        <v>3954</v>
      </c>
      <c r="C3841" t="s">
        <v>1974</v>
      </c>
      <c r="D3841" t="s">
        <v>3820</v>
      </c>
      <c r="E3841" t="s">
        <v>2818</v>
      </c>
    </row>
    <row r="3842" spans="1:5" hidden="1">
      <c r="A3842" s="83" t="s">
        <v>3178</v>
      </c>
      <c r="B3842" t="s">
        <v>3954</v>
      </c>
      <c r="C3842" t="s">
        <v>1974</v>
      </c>
      <c r="D3842" t="s">
        <v>3821</v>
      </c>
      <c r="E3842" t="s">
        <v>1643</v>
      </c>
    </row>
    <row r="3843" spans="1:5" hidden="1">
      <c r="A3843" s="83" t="s">
        <v>3178</v>
      </c>
      <c r="B3843" t="s">
        <v>3954</v>
      </c>
      <c r="C3843" t="s">
        <v>1974</v>
      </c>
      <c r="D3843" t="s">
        <v>3821</v>
      </c>
      <c r="E3843" t="s">
        <v>2823</v>
      </c>
    </row>
    <row r="3844" spans="1:5" hidden="1">
      <c r="A3844" s="83" t="s">
        <v>3178</v>
      </c>
      <c r="B3844" t="s">
        <v>3954</v>
      </c>
      <c r="C3844" t="s">
        <v>1974</v>
      </c>
      <c r="D3844" t="s">
        <v>3822</v>
      </c>
      <c r="E3844" t="s">
        <v>1643</v>
      </c>
    </row>
    <row r="3845" spans="1:5" hidden="1">
      <c r="A3845" s="83" t="s">
        <v>3178</v>
      </c>
      <c r="B3845" t="s">
        <v>3954</v>
      </c>
      <c r="C3845" t="s">
        <v>1974</v>
      </c>
      <c r="D3845" t="s">
        <v>3822</v>
      </c>
      <c r="E3845" t="s">
        <v>2824</v>
      </c>
    </row>
    <row r="3846" spans="1:5" hidden="1">
      <c r="A3846" s="83" t="s">
        <v>3178</v>
      </c>
      <c r="B3846" t="s">
        <v>3954</v>
      </c>
      <c r="C3846" t="s">
        <v>1974</v>
      </c>
      <c r="D3846" t="s">
        <v>3823</v>
      </c>
      <c r="E3846" t="s">
        <v>2825</v>
      </c>
    </row>
    <row r="3847" spans="1:5" hidden="1">
      <c r="A3847" s="83" t="s">
        <v>3178</v>
      </c>
      <c r="B3847" t="s">
        <v>3954</v>
      </c>
      <c r="C3847" t="s">
        <v>1974</v>
      </c>
      <c r="D3847" t="s">
        <v>2166</v>
      </c>
      <c r="E3847" t="s">
        <v>1643</v>
      </c>
    </row>
    <row r="3848" spans="1:5" hidden="1">
      <c r="A3848" s="83" t="s">
        <v>3178</v>
      </c>
      <c r="B3848" t="s">
        <v>3954</v>
      </c>
      <c r="C3848" t="s">
        <v>1974</v>
      </c>
      <c r="D3848" t="s">
        <v>2166</v>
      </c>
      <c r="E3848" t="s">
        <v>2826</v>
      </c>
    </row>
    <row r="3849" spans="1:5" hidden="1">
      <c r="A3849" s="83" t="s">
        <v>3178</v>
      </c>
      <c r="B3849" t="s">
        <v>3954</v>
      </c>
      <c r="C3849" t="s">
        <v>1975</v>
      </c>
      <c r="D3849" t="s">
        <v>3824</v>
      </c>
      <c r="E3849" t="s">
        <v>2827</v>
      </c>
    </row>
    <row r="3850" spans="1:5" hidden="1">
      <c r="A3850" s="83" t="s">
        <v>3178</v>
      </c>
      <c r="B3850" t="s">
        <v>3954</v>
      </c>
      <c r="C3850" t="s">
        <v>1975</v>
      </c>
      <c r="D3850" t="s">
        <v>3824</v>
      </c>
      <c r="E3850" t="s">
        <v>2862</v>
      </c>
    </row>
    <row r="3851" spans="1:5" hidden="1">
      <c r="A3851" s="83" t="s">
        <v>3178</v>
      </c>
      <c r="B3851" t="s">
        <v>3954</v>
      </c>
      <c r="C3851" t="s">
        <v>1975</v>
      </c>
      <c r="D3851" t="s">
        <v>3824</v>
      </c>
      <c r="E3851" t="s">
        <v>2882</v>
      </c>
    </row>
    <row r="3852" spans="1:5" hidden="1">
      <c r="A3852" s="83" t="s">
        <v>3178</v>
      </c>
      <c r="B3852" t="s">
        <v>3954</v>
      </c>
      <c r="C3852" t="s">
        <v>1975</v>
      </c>
      <c r="D3852" t="s">
        <v>3824</v>
      </c>
      <c r="E3852" t="s">
        <v>2895</v>
      </c>
    </row>
    <row r="3853" spans="1:5" hidden="1">
      <c r="A3853" s="83" t="s">
        <v>3178</v>
      </c>
      <c r="B3853" t="s">
        <v>3954</v>
      </c>
      <c r="C3853" t="s">
        <v>1975</v>
      </c>
      <c r="D3853" t="s">
        <v>3824</v>
      </c>
      <c r="E3853" t="s">
        <v>2905</v>
      </c>
    </row>
    <row r="3854" spans="1:5" hidden="1">
      <c r="A3854" s="83" t="s">
        <v>3178</v>
      </c>
      <c r="B3854" t="s">
        <v>3954</v>
      </c>
      <c r="C3854" t="s">
        <v>1975</v>
      </c>
      <c r="D3854" t="s">
        <v>3824</v>
      </c>
      <c r="E3854" t="s">
        <v>2914</v>
      </c>
    </row>
    <row r="3855" spans="1:5" hidden="1">
      <c r="A3855" s="83" t="s">
        <v>3178</v>
      </c>
      <c r="B3855" t="s">
        <v>3954</v>
      </c>
      <c r="C3855" t="s">
        <v>1975</v>
      </c>
      <c r="D3855" t="s">
        <v>3824</v>
      </c>
      <c r="E3855" t="s">
        <v>2919</v>
      </c>
    </row>
    <row r="3856" spans="1:5" hidden="1">
      <c r="A3856" s="83" t="s">
        <v>3178</v>
      </c>
      <c r="B3856" t="s">
        <v>3954</v>
      </c>
      <c r="C3856" t="s">
        <v>1975</v>
      </c>
      <c r="D3856" t="s">
        <v>3824</v>
      </c>
      <c r="E3856" t="s">
        <v>1980</v>
      </c>
    </row>
    <row r="3857" spans="1:5" hidden="1">
      <c r="A3857" s="83" t="s">
        <v>3178</v>
      </c>
      <c r="B3857" t="s">
        <v>3954</v>
      </c>
      <c r="C3857" t="s">
        <v>1975</v>
      </c>
      <c r="D3857" t="s">
        <v>3841</v>
      </c>
      <c r="E3857" t="s">
        <v>3842</v>
      </c>
    </row>
    <row r="3858" spans="1:5" hidden="1">
      <c r="A3858" s="83" t="s">
        <v>3178</v>
      </c>
      <c r="B3858" t="s">
        <v>3954</v>
      </c>
      <c r="C3858" t="s">
        <v>1975</v>
      </c>
      <c r="D3858" t="s">
        <v>3841</v>
      </c>
      <c r="E3858" t="s">
        <v>2885</v>
      </c>
    </row>
    <row r="3859" spans="1:5" hidden="1">
      <c r="A3859" s="83" t="s">
        <v>3178</v>
      </c>
      <c r="B3859" t="s">
        <v>3954</v>
      </c>
      <c r="C3859" t="s">
        <v>1975</v>
      </c>
      <c r="D3859" t="s">
        <v>3841</v>
      </c>
      <c r="E3859" t="s">
        <v>2896</v>
      </c>
    </row>
    <row r="3860" spans="1:5" hidden="1">
      <c r="A3860" s="83" t="s">
        <v>3178</v>
      </c>
      <c r="B3860" t="s">
        <v>3954</v>
      </c>
      <c r="C3860" t="s">
        <v>1975</v>
      </c>
      <c r="D3860" t="s">
        <v>3843</v>
      </c>
      <c r="E3860" t="s">
        <v>2831</v>
      </c>
    </row>
    <row r="3861" spans="1:5" hidden="1">
      <c r="A3861" s="83" t="s">
        <v>3178</v>
      </c>
      <c r="B3861" t="s">
        <v>3954</v>
      </c>
      <c r="C3861" t="s">
        <v>1975</v>
      </c>
      <c r="D3861" t="s">
        <v>3843</v>
      </c>
      <c r="E3861" t="s">
        <v>2864</v>
      </c>
    </row>
    <row r="3862" spans="1:5" hidden="1">
      <c r="A3862" s="83" t="s">
        <v>3178</v>
      </c>
      <c r="B3862" t="s">
        <v>3954</v>
      </c>
      <c r="C3862" t="s">
        <v>1975</v>
      </c>
      <c r="D3862" t="s">
        <v>3843</v>
      </c>
      <c r="E3862" t="s">
        <v>1643</v>
      </c>
    </row>
    <row r="3863" spans="1:5" hidden="1">
      <c r="A3863" s="83" t="s">
        <v>3178</v>
      </c>
      <c r="B3863" t="s">
        <v>3954</v>
      </c>
      <c r="C3863" t="s">
        <v>1975</v>
      </c>
      <c r="D3863" t="s">
        <v>3843</v>
      </c>
      <c r="E3863" t="s">
        <v>2884</v>
      </c>
    </row>
    <row r="3864" spans="1:5" hidden="1">
      <c r="A3864" s="83" t="s">
        <v>3178</v>
      </c>
      <c r="B3864" t="s">
        <v>3954</v>
      </c>
      <c r="C3864" t="s">
        <v>1975</v>
      </c>
      <c r="D3864" t="s">
        <v>3843</v>
      </c>
      <c r="E3864" t="s">
        <v>2166</v>
      </c>
    </row>
    <row r="3865" spans="1:5" hidden="1">
      <c r="A3865" s="83" t="s">
        <v>3178</v>
      </c>
      <c r="B3865" t="s">
        <v>3954</v>
      </c>
      <c r="C3865" t="s">
        <v>1975</v>
      </c>
      <c r="D3865" t="s">
        <v>3843</v>
      </c>
      <c r="E3865" t="s">
        <v>3844</v>
      </c>
    </row>
    <row r="3866" spans="1:5" hidden="1">
      <c r="A3866" s="83" t="s">
        <v>3178</v>
      </c>
      <c r="B3866" t="s">
        <v>3954</v>
      </c>
      <c r="C3866" t="s">
        <v>1975</v>
      </c>
      <c r="D3866" t="s">
        <v>3845</v>
      </c>
      <c r="E3866" t="s">
        <v>3846</v>
      </c>
    </row>
    <row r="3867" spans="1:5" hidden="1">
      <c r="A3867" s="83" t="s">
        <v>3178</v>
      </c>
      <c r="B3867" t="s">
        <v>3954</v>
      </c>
      <c r="C3867" t="s">
        <v>1976</v>
      </c>
      <c r="D3867" t="s">
        <v>3867</v>
      </c>
      <c r="E3867" t="s">
        <v>2833</v>
      </c>
    </row>
    <row r="3868" spans="1:5" hidden="1">
      <c r="A3868" s="83" t="s">
        <v>3178</v>
      </c>
      <c r="B3868" t="s">
        <v>3954</v>
      </c>
      <c r="C3868" t="s">
        <v>1976</v>
      </c>
      <c r="D3868" t="s">
        <v>3867</v>
      </c>
      <c r="E3868" t="s">
        <v>2866</v>
      </c>
    </row>
    <row r="3869" spans="1:5" hidden="1">
      <c r="A3869" s="83" t="s">
        <v>3178</v>
      </c>
      <c r="B3869" t="s">
        <v>3954</v>
      </c>
      <c r="C3869" t="s">
        <v>1976</v>
      </c>
      <c r="D3869" t="s">
        <v>3867</v>
      </c>
      <c r="E3869" t="s">
        <v>1643</v>
      </c>
    </row>
    <row r="3870" spans="1:5" hidden="1">
      <c r="A3870" s="83" t="s">
        <v>3178</v>
      </c>
      <c r="B3870" t="s">
        <v>3954</v>
      </c>
      <c r="C3870" t="s">
        <v>1976</v>
      </c>
      <c r="D3870" t="s">
        <v>3867</v>
      </c>
      <c r="E3870" t="s">
        <v>2897</v>
      </c>
    </row>
    <row r="3871" spans="1:5" hidden="1">
      <c r="A3871" s="83" t="s">
        <v>3178</v>
      </c>
      <c r="B3871" t="s">
        <v>3954</v>
      </c>
      <c r="C3871" t="s">
        <v>1976</v>
      </c>
      <c r="D3871" t="s">
        <v>3867</v>
      </c>
      <c r="E3871" t="s">
        <v>2907</v>
      </c>
    </row>
    <row r="3872" spans="1:5" hidden="1">
      <c r="A3872" s="83" t="s">
        <v>3178</v>
      </c>
      <c r="B3872" t="s">
        <v>3954</v>
      </c>
      <c r="C3872" t="s">
        <v>1976</v>
      </c>
      <c r="D3872" t="s">
        <v>3868</v>
      </c>
      <c r="E3872" t="s">
        <v>2834</v>
      </c>
    </row>
    <row r="3873" spans="1:5" hidden="1">
      <c r="A3873" s="83" t="s">
        <v>3178</v>
      </c>
      <c r="B3873" t="s">
        <v>3954</v>
      </c>
      <c r="C3873" t="s">
        <v>1976</v>
      </c>
      <c r="D3873" t="s">
        <v>3868</v>
      </c>
      <c r="E3873" t="s">
        <v>2867</v>
      </c>
    </row>
    <row r="3874" spans="1:5" hidden="1">
      <c r="A3874" s="83" t="s">
        <v>3178</v>
      </c>
      <c r="B3874" t="s">
        <v>3954</v>
      </c>
      <c r="C3874" t="s">
        <v>1976</v>
      </c>
      <c r="D3874" t="s">
        <v>3868</v>
      </c>
      <c r="E3874" t="s">
        <v>2833</v>
      </c>
    </row>
    <row r="3875" spans="1:5" hidden="1">
      <c r="A3875" s="83" t="s">
        <v>3178</v>
      </c>
      <c r="B3875" t="s">
        <v>3954</v>
      </c>
      <c r="C3875" t="s">
        <v>1976</v>
      </c>
      <c r="D3875" t="s">
        <v>3868</v>
      </c>
      <c r="E3875" t="s">
        <v>1643</v>
      </c>
    </row>
    <row r="3876" spans="1:5" hidden="1">
      <c r="A3876" s="83" t="s">
        <v>3178</v>
      </c>
      <c r="B3876" t="s">
        <v>3954</v>
      </c>
      <c r="C3876" t="s">
        <v>1976</v>
      </c>
      <c r="D3876" t="s">
        <v>3867</v>
      </c>
      <c r="E3876" t="s">
        <v>1643</v>
      </c>
    </row>
    <row r="3877" spans="1:5" hidden="1">
      <c r="A3877" s="83" t="s">
        <v>3178</v>
      </c>
      <c r="B3877" t="s">
        <v>3954</v>
      </c>
      <c r="C3877" t="s">
        <v>1976</v>
      </c>
      <c r="D3877" t="s">
        <v>3867</v>
      </c>
      <c r="E3877" t="s">
        <v>2886</v>
      </c>
    </row>
    <row r="3878" spans="1:5" hidden="1">
      <c r="A3878" s="83" t="s">
        <v>3178</v>
      </c>
      <c r="B3878" t="s">
        <v>3954</v>
      </c>
      <c r="C3878" t="s">
        <v>1976</v>
      </c>
      <c r="D3878" t="s">
        <v>3868</v>
      </c>
      <c r="E3878" t="s">
        <v>2834</v>
      </c>
    </row>
    <row r="3879" spans="1:5" hidden="1">
      <c r="A3879" s="83" t="s">
        <v>3178</v>
      </c>
      <c r="B3879" t="s">
        <v>3954</v>
      </c>
      <c r="C3879" t="s">
        <v>1976</v>
      </c>
      <c r="D3879" t="s">
        <v>3868</v>
      </c>
      <c r="E3879" t="s">
        <v>1643</v>
      </c>
    </row>
    <row r="3880" spans="1:5" hidden="1">
      <c r="A3880" s="83" t="s">
        <v>3178</v>
      </c>
      <c r="B3880" t="s">
        <v>3954</v>
      </c>
      <c r="C3880" t="s">
        <v>3847</v>
      </c>
      <c r="D3880" t="s">
        <v>2835</v>
      </c>
      <c r="E3880" t="s">
        <v>3848</v>
      </c>
    </row>
    <row r="3881" spans="1:5" hidden="1">
      <c r="A3881" s="83" t="s">
        <v>3178</v>
      </c>
      <c r="B3881" t="s">
        <v>3954</v>
      </c>
      <c r="C3881" t="s">
        <v>3847</v>
      </c>
      <c r="D3881" t="s">
        <v>2407</v>
      </c>
      <c r="E3881" t="s">
        <v>2868</v>
      </c>
    </row>
    <row r="3882" spans="1:5" hidden="1">
      <c r="A3882" s="83" t="s">
        <v>3178</v>
      </c>
      <c r="B3882" t="s">
        <v>3954</v>
      </c>
      <c r="C3882" t="s">
        <v>3847</v>
      </c>
      <c r="D3882" t="s">
        <v>2407</v>
      </c>
      <c r="E3882" t="s">
        <v>1643</v>
      </c>
    </row>
    <row r="3883" spans="1:5" hidden="1">
      <c r="A3883" s="83" t="s">
        <v>3178</v>
      </c>
      <c r="B3883" t="s">
        <v>3954</v>
      </c>
      <c r="C3883" t="s">
        <v>3847</v>
      </c>
      <c r="D3883" t="s">
        <v>2407</v>
      </c>
      <c r="E3883" t="s">
        <v>2407</v>
      </c>
    </row>
    <row r="3884" spans="1:5" hidden="1">
      <c r="A3884" s="83" t="s">
        <v>3178</v>
      </c>
      <c r="B3884" t="s">
        <v>3954</v>
      </c>
      <c r="C3884" t="s">
        <v>3827</v>
      </c>
      <c r="D3884" t="s">
        <v>3849</v>
      </c>
      <c r="E3884" t="s">
        <v>2836</v>
      </c>
    </row>
    <row r="3885" spans="1:5" hidden="1">
      <c r="A3885" s="83" t="s">
        <v>3178</v>
      </c>
      <c r="B3885" t="s">
        <v>3954</v>
      </c>
      <c r="C3885" t="s">
        <v>3827</v>
      </c>
      <c r="D3885" t="s">
        <v>3849</v>
      </c>
      <c r="E3885" t="s">
        <v>2869</v>
      </c>
    </row>
    <row r="3886" spans="1:5" hidden="1">
      <c r="A3886" s="83" t="s">
        <v>3178</v>
      </c>
      <c r="B3886" t="s">
        <v>3954</v>
      </c>
      <c r="C3886" t="s">
        <v>3827</v>
      </c>
      <c r="D3886" t="s">
        <v>3849</v>
      </c>
      <c r="E3886" t="s">
        <v>2887</v>
      </c>
    </row>
    <row r="3887" spans="1:5" hidden="1">
      <c r="A3887" s="83" t="s">
        <v>3178</v>
      </c>
      <c r="B3887" t="s">
        <v>3954</v>
      </c>
      <c r="C3887" t="s">
        <v>3827</v>
      </c>
      <c r="D3887" t="s">
        <v>3849</v>
      </c>
      <c r="E3887" t="s">
        <v>2898</v>
      </c>
    </row>
    <row r="3888" spans="1:5" hidden="1">
      <c r="A3888" s="83" t="s">
        <v>3178</v>
      </c>
      <c r="B3888" t="s">
        <v>3954</v>
      </c>
      <c r="C3888" t="s">
        <v>3827</v>
      </c>
      <c r="D3888" t="s">
        <v>3849</v>
      </c>
      <c r="E3888" t="s">
        <v>2908</v>
      </c>
    </row>
    <row r="3889" spans="1:5" hidden="1">
      <c r="A3889" s="83" t="s">
        <v>3178</v>
      </c>
      <c r="B3889" t="s">
        <v>3954</v>
      </c>
      <c r="C3889" t="s">
        <v>3827</v>
      </c>
      <c r="D3889" t="s">
        <v>3849</v>
      </c>
      <c r="E3889" t="s">
        <v>2915</v>
      </c>
    </row>
    <row r="3890" spans="1:5" hidden="1">
      <c r="A3890" s="83" t="s">
        <v>3178</v>
      </c>
      <c r="B3890" t="s">
        <v>3954</v>
      </c>
      <c r="C3890" t="s">
        <v>3827</v>
      </c>
      <c r="D3890" t="s">
        <v>3849</v>
      </c>
      <c r="E3890" t="s">
        <v>2920</v>
      </c>
    </row>
    <row r="3891" spans="1:5" hidden="1">
      <c r="A3891" s="83" t="s">
        <v>3178</v>
      </c>
      <c r="B3891" t="s">
        <v>3954</v>
      </c>
      <c r="C3891" t="s">
        <v>3827</v>
      </c>
      <c r="D3891" t="s">
        <v>3849</v>
      </c>
      <c r="E3891" t="s">
        <v>2924</v>
      </c>
    </row>
    <row r="3892" spans="1:5" hidden="1">
      <c r="A3892" s="83" t="s">
        <v>3178</v>
      </c>
      <c r="B3892" t="s">
        <v>3954</v>
      </c>
      <c r="C3892" t="s">
        <v>3827</v>
      </c>
      <c r="D3892" t="s">
        <v>3849</v>
      </c>
      <c r="E3892" t="s">
        <v>2926</v>
      </c>
    </row>
    <row r="3893" spans="1:5" hidden="1">
      <c r="A3893" s="83" t="s">
        <v>3178</v>
      </c>
      <c r="B3893" t="s">
        <v>3954</v>
      </c>
      <c r="C3893" t="s">
        <v>3827</v>
      </c>
      <c r="D3893" t="s">
        <v>3849</v>
      </c>
      <c r="E3893" t="s">
        <v>2931</v>
      </c>
    </row>
    <row r="3894" spans="1:5" hidden="1">
      <c r="A3894" s="83" t="s">
        <v>3178</v>
      </c>
      <c r="B3894" t="s">
        <v>3954</v>
      </c>
      <c r="C3894" t="s">
        <v>3827</v>
      </c>
      <c r="D3894" t="s">
        <v>3849</v>
      </c>
      <c r="E3894" t="s">
        <v>2940</v>
      </c>
    </row>
    <row r="3895" spans="1:5" hidden="1">
      <c r="A3895" s="83" t="s">
        <v>3178</v>
      </c>
      <c r="B3895" t="s">
        <v>3954</v>
      </c>
      <c r="C3895" t="s">
        <v>3827</v>
      </c>
      <c r="D3895" t="s">
        <v>3849</v>
      </c>
      <c r="E3895" t="s">
        <v>2944</v>
      </c>
    </row>
    <row r="3896" spans="1:5" hidden="1">
      <c r="A3896" s="83" t="s">
        <v>3178</v>
      </c>
      <c r="B3896" t="s">
        <v>3954</v>
      </c>
      <c r="C3896" t="s">
        <v>3827</v>
      </c>
      <c r="D3896" t="s">
        <v>3849</v>
      </c>
      <c r="E3896" t="s">
        <v>2936</v>
      </c>
    </row>
    <row r="3897" spans="1:5" hidden="1">
      <c r="A3897" s="83" t="s">
        <v>3178</v>
      </c>
      <c r="B3897" t="s">
        <v>3954</v>
      </c>
      <c r="C3897" t="s">
        <v>3827</v>
      </c>
      <c r="D3897" t="s">
        <v>3849</v>
      </c>
      <c r="E3897" t="s">
        <v>2941</v>
      </c>
    </row>
    <row r="3898" spans="1:5" hidden="1">
      <c r="A3898" s="83" t="s">
        <v>3178</v>
      </c>
      <c r="B3898" t="s">
        <v>3954</v>
      </c>
      <c r="C3898" t="s">
        <v>3827</v>
      </c>
      <c r="D3898" t="s">
        <v>3849</v>
      </c>
      <c r="E3898" t="s">
        <v>2945</v>
      </c>
    </row>
    <row r="3899" spans="1:5" hidden="1">
      <c r="A3899" s="83" t="s">
        <v>3178</v>
      </c>
      <c r="B3899" t="s">
        <v>3954</v>
      </c>
      <c r="C3899" t="s">
        <v>3827</v>
      </c>
      <c r="D3899" t="s">
        <v>3849</v>
      </c>
      <c r="E3899" t="s">
        <v>2948</v>
      </c>
    </row>
    <row r="3900" spans="1:5" hidden="1">
      <c r="A3900" s="83" t="s">
        <v>3178</v>
      </c>
      <c r="B3900" t="s">
        <v>3954</v>
      </c>
      <c r="C3900" t="s">
        <v>3827</v>
      </c>
      <c r="D3900" t="s">
        <v>3849</v>
      </c>
      <c r="E3900" t="s">
        <v>2950</v>
      </c>
    </row>
    <row r="3901" spans="1:5" hidden="1">
      <c r="A3901" s="83" t="s">
        <v>3178</v>
      </c>
      <c r="B3901" t="s">
        <v>3954</v>
      </c>
      <c r="C3901" t="s">
        <v>3827</v>
      </c>
      <c r="D3901" t="s">
        <v>3828</v>
      </c>
      <c r="E3901" t="s">
        <v>2836</v>
      </c>
    </row>
    <row r="3902" spans="1:5" hidden="1">
      <c r="A3902" s="83" t="s">
        <v>3178</v>
      </c>
      <c r="B3902" t="s">
        <v>3954</v>
      </c>
      <c r="C3902" t="s">
        <v>3827</v>
      </c>
      <c r="D3902" t="s">
        <v>3828</v>
      </c>
      <c r="E3902" t="s">
        <v>2869</v>
      </c>
    </row>
    <row r="3903" spans="1:5" hidden="1">
      <c r="A3903" s="83" t="s">
        <v>3178</v>
      </c>
      <c r="B3903" t="s">
        <v>3954</v>
      </c>
      <c r="C3903" t="s">
        <v>3827</v>
      </c>
      <c r="D3903" t="s">
        <v>3828</v>
      </c>
      <c r="E3903" t="s">
        <v>2887</v>
      </c>
    </row>
    <row r="3904" spans="1:5" hidden="1">
      <c r="A3904" s="83" t="s">
        <v>3178</v>
      </c>
      <c r="B3904" t="s">
        <v>3954</v>
      </c>
      <c r="C3904" t="s">
        <v>3827</v>
      </c>
      <c r="D3904" t="s">
        <v>3828</v>
      </c>
      <c r="E3904" t="s">
        <v>2898</v>
      </c>
    </row>
    <row r="3905" spans="1:5" hidden="1">
      <c r="A3905" s="83" t="s">
        <v>3178</v>
      </c>
      <c r="B3905" t="s">
        <v>3954</v>
      </c>
      <c r="C3905" t="s">
        <v>3827</v>
      </c>
      <c r="D3905" t="s">
        <v>3828</v>
      </c>
      <c r="E3905" t="s">
        <v>2908</v>
      </c>
    </row>
    <row r="3906" spans="1:5" hidden="1">
      <c r="A3906" s="83" t="s">
        <v>3178</v>
      </c>
      <c r="B3906" t="s">
        <v>3954</v>
      </c>
      <c r="C3906" t="s">
        <v>3827</v>
      </c>
      <c r="D3906" t="s">
        <v>3828</v>
      </c>
      <c r="E3906" t="s">
        <v>2915</v>
      </c>
    </row>
    <row r="3907" spans="1:5" hidden="1">
      <c r="A3907" s="83" t="s">
        <v>3178</v>
      </c>
      <c r="B3907" t="s">
        <v>3954</v>
      </c>
      <c r="C3907" t="s">
        <v>3827</v>
      </c>
      <c r="D3907" t="s">
        <v>3828</v>
      </c>
      <c r="E3907" t="s">
        <v>2920</v>
      </c>
    </row>
    <row r="3908" spans="1:5" hidden="1">
      <c r="A3908" s="83" t="s">
        <v>3178</v>
      </c>
      <c r="B3908" t="s">
        <v>3954</v>
      </c>
      <c r="C3908" t="s">
        <v>3827</v>
      </c>
      <c r="D3908" t="s">
        <v>3828</v>
      </c>
      <c r="E3908" t="s">
        <v>1643</v>
      </c>
    </row>
    <row r="3909" spans="1:5" hidden="1">
      <c r="A3909" s="83" t="s">
        <v>3178</v>
      </c>
      <c r="B3909" t="s">
        <v>3954</v>
      </c>
      <c r="C3909" t="s">
        <v>3827</v>
      </c>
      <c r="D3909" t="s">
        <v>3828</v>
      </c>
      <c r="E3909" t="s">
        <v>2926</v>
      </c>
    </row>
    <row r="3910" spans="1:5" hidden="1">
      <c r="A3910" s="83" t="s">
        <v>3178</v>
      </c>
      <c r="B3910" t="s">
        <v>3954</v>
      </c>
      <c r="C3910" t="s">
        <v>3827</v>
      </c>
      <c r="D3910" t="s">
        <v>3828</v>
      </c>
      <c r="E3910" t="s">
        <v>2931</v>
      </c>
    </row>
    <row r="3911" spans="1:5" hidden="1">
      <c r="A3911" s="83" t="s">
        <v>3178</v>
      </c>
      <c r="B3911" t="s">
        <v>3954</v>
      </c>
      <c r="C3911" t="s">
        <v>3827</v>
      </c>
      <c r="D3911" t="s">
        <v>3828</v>
      </c>
      <c r="E3911" t="s">
        <v>2936</v>
      </c>
    </row>
    <row r="3912" spans="1:5" hidden="1">
      <c r="A3912" s="83" t="s">
        <v>3178</v>
      </c>
      <c r="B3912" t="s">
        <v>3954</v>
      </c>
      <c r="C3912" t="s">
        <v>3827</v>
      </c>
      <c r="D3912" t="s">
        <v>3828</v>
      </c>
      <c r="E3912" t="s">
        <v>2941</v>
      </c>
    </row>
    <row r="3913" spans="1:5" hidden="1">
      <c r="A3913" s="83" t="s">
        <v>3178</v>
      </c>
      <c r="B3913" t="s">
        <v>3954</v>
      </c>
      <c r="C3913" t="s">
        <v>3827</v>
      </c>
      <c r="D3913" t="s">
        <v>3828</v>
      </c>
      <c r="E3913" t="s">
        <v>2945</v>
      </c>
    </row>
    <row r="3914" spans="1:5" hidden="1">
      <c r="A3914" s="83" t="s">
        <v>3178</v>
      </c>
      <c r="B3914" t="s">
        <v>3954</v>
      </c>
      <c r="C3914" t="s">
        <v>3827</v>
      </c>
      <c r="D3914" t="s">
        <v>3828</v>
      </c>
      <c r="E3914" t="s">
        <v>2948</v>
      </c>
    </row>
    <row r="3915" spans="1:5" hidden="1">
      <c r="A3915" s="83" t="s">
        <v>3178</v>
      </c>
      <c r="B3915" t="s">
        <v>3954</v>
      </c>
      <c r="C3915" t="s">
        <v>3827</v>
      </c>
      <c r="D3915" t="s">
        <v>3828</v>
      </c>
      <c r="E3915" t="s">
        <v>2950</v>
      </c>
    </row>
    <row r="3916" spans="1:5" hidden="1">
      <c r="A3916" s="83" t="s">
        <v>3955</v>
      </c>
      <c r="B3916" t="s">
        <v>3956</v>
      </c>
      <c r="C3916" s="83" t="s">
        <v>1973</v>
      </c>
      <c r="D3916" t="s">
        <v>2067</v>
      </c>
      <c r="E3916" t="s">
        <v>3840</v>
      </c>
    </row>
    <row r="3917" spans="1:5" hidden="1">
      <c r="A3917" s="83" t="s">
        <v>3955</v>
      </c>
      <c r="B3917" t="s">
        <v>3956</v>
      </c>
      <c r="C3917" t="s">
        <v>1973</v>
      </c>
      <c r="D3917" t="s">
        <v>2068</v>
      </c>
      <c r="E3917" t="s">
        <v>2068</v>
      </c>
    </row>
    <row r="3918" spans="1:5" hidden="1">
      <c r="A3918" s="83" t="s">
        <v>3955</v>
      </c>
      <c r="B3918" t="s">
        <v>3956</v>
      </c>
      <c r="C3918" t="s">
        <v>1973</v>
      </c>
      <c r="D3918" t="s">
        <v>2066</v>
      </c>
      <c r="E3918" t="s">
        <v>2807</v>
      </c>
    </row>
    <row r="3919" spans="1:5" hidden="1">
      <c r="A3919" s="83" t="s">
        <v>3955</v>
      </c>
      <c r="B3919" t="s">
        <v>3956</v>
      </c>
      <c r="C3919" t="s">
        <v>1973</v>
      </c>
      <c r="D3919" t="s">
        <v>2066</v>
      </c>
      <c r="E3919" t="s">
        <v>1643</v>
      </c>
    </row>
    <row r="3920" spans="1:5" hidden="1">
      <c r="A3920" s="83" t="s">
        <v>3955</v>
      </c>
      <c r="B3920" t="s">
        <v>3956</v>
      </c>
      <c r="C3920" t="s">
        <v>1973</v>
      </c>
      <c r="D3920" t="s">
        <v>3809</v>
      </c>
      <c r="E3920" t="s">
        <v>1643</v>
      </c>
    </row>
    <row r="3921" spans="1:5" hidden="1">
      <c r="A3921" s="83" t="s">
        <v>3955</v>
      </c>
      <c r="B3921" t="s">
        <v>3956</v>
      </c>
      <c r="C3921" t="s">
        <v>1973</v>
      </c>
      <c r="D3921" t="s">
        <v>3810</v>
      </c>
      <c r="E3921" t="s">
        <v>1643</v>
      </c>
    </row>
    <row r="3922" spans="1:5" hidden="1">
      <c r="A3922" s="83" t="s">
        <v>3955</v>
      </c>
      <c r="B3922" t="s">
        <v>3956</v>
      </c>
      <c r="C3922" t="s">
        <v>1974</v>
      </c>
      <c r="D3922" t="s">
        <v>2146</v>
      </c>
      <c r="E3922" t="s">
        <v>2808</v>
      </c>
    </row>
    <row r="3923" spans="1:5" hidden="1">
      <c r="A3923" s="83" t="s">
        <v>3955</v>
      </c>
      <c r="B3923" t="s">
        <v>3956</v>
      </c>
      <c r="C3923" t="s">
        <v>1974</v>
      </c>
      <c r="D3923" t="s">
        <v>2146</v>
      </c>
      <c r="E3923" t="s">
        <v>2854</v>
      </c>
    </row>
    <row r="3924" spans="1:5" hidden="1">
      <c r="A3924" s="83" t="s">
        <v>3955</v>
      </c>
      <c r="B3924" t="s">
        <v>3956</v>
      </c>
      <c r="C3924" t="s">
        <v>1974</v>
      </c>
      <c r="D3924" t="s">
        <v>2146</v>
      </c>
      <c r="E3924" t="s">
        <v>2876</v>
      </c>
    </row>
    <row r="3925" spans="1:5" hidden="1">
      <c r="A3925" s="83" t="s">
        <v>3955</v>
      </c>
      <c r="B3925" t="s">
        <v>3956</v>
      </c>
      <c r="C3925" t="s">
        <v>1974</v>
      </c>
      <c r="D3925" t="s">
        <v>2146</v>
      </c>
      <c r="E3925" t="s">
        <v>2893</v>
      </c>
    </row>
    <row r="3926" spans="1:5" hidden="1">
      <c r="A3926" s="83" t="s">
        <v>3955</v>
      </c>
      <c r="B3926" t="s">
        <v>3956</v>
      </c>
      <c r="C3926" t="s">
        <v>1974</v>
      </c>
      <c r="D3926" t="s">
        <v>2146</v>
      </c>
      <c r="E3926" t="s">
        <v>2903</v>
      </c>
    </row>
    <row r="3927" spans="1:5" hidden="1">
      <c r="A3927" s="83" t="s">
        <v>3955</v>
      </c>
      <c r="B3927" t="s">
        <v>3956</v>
      </c>
      <c r="C3927" t="s">
        <v>1974</v>
      </c>
      <c r="D3927" t="s">
        <v>2146</v>
      </c>
      <c r="E3927" t="s">
        <v>2913</v>
      </c>
    </row>
    <row r="3928" spans="1:5" hidden="1">
      <c r="A3928" s="83" t="s">
        <v>3955</v>
      </c>
      <c r="B3928" t="s">
        <v>3956</v>
      </c>
      <c r="C3928" t="s">
        <v>1974</v>
      </c>
      <c r="D3928" t="s">
        <v>3811</v>
      </c>
      <c r="E3928" t="s">
        <v>2809</v>
      </c>
    </row>
    <row r="3929" spans="1:5" hidden="1">
      <c r="A3929" s="83" t="s">
        <v>3955</v>
      </c>
      <c r="B3929" t="s">
        <v>3956</v>
      </c>
      <c r="C3929" t="s">
        <v>1974</v>
      </c>
      <c r="D3929" t="s">
        <v>3811</v>
      </c>
      <c r="E3929" t="s">
        <v>2855</v>
      </c>
    </row>
    <row r="3930" spans="1:5" hidden="1">
      <c r="A3930" s="83" t="s">
        <v>3955</v>
      </c>
      <c r="B3930" t="s">
        <v>3956</v>
      </c>
      <c r="C3930" t="s">
        <v>1974</v>
      </c>
      <c r="D3930" t="s">
        <v>3811</v>
      </c>
      <c r="E3930" t="s">
        <v>1643</v>
      </c>
    </row>
    <row r="3931" spans="1:5" hidden="1">
      <c r="A3931" s="83" t="s">
        <v>3955</v>
      </c>
      <c r="B3931" t="s">
        <v>3956</v>
      </c>
      <c r="C3931" t="s">
        <v>1974</v>
      </c>
      <c r="D3931" t="s">
        <v>3812</v>
      </c>
      <c r="E3931" t="s">
        <v>2810</v>
      </c>
    </row>
    <row r="3932" spans="1:5" hidden="1">
      <c r="A3932" s="83" t="s">
        <v>3955</v>
      </c>
      <c r="B3932" t="s">
        <v>3956</v>
      </c>
      <c r="C3932" t="s">
        <v>1974</v>
      </c>
      <c r="D3932" t="s">
        <v>3812</v>
      </c>
      <c r="E3932" t="s">
        <v>1643</v>
      </c>
    </row>
    <row r="3933" spans="1:5" hidden="1">
      <c r="A3933" s="83" t="s">
        <v>3955</v>
      </c>
      <c r="B3933" t="s">
        <v>3956</v>
      </c>
      <c r="C3933" t="s">
        <v>1974</v>
      </c>
      <c r="D3933" t="s">
        <v>3812</v>
      </c>
      <c r="E3933" t="s">
        <v>2856</v>
      </c>
    </row>
    <row r="3934" spans="1:5" hidden="1">
      <c r="A3934" s="83" t="s">
        <v>3955</v>
      </c>
      <c r="B3934" t="s">
        <v>3956</v>
      </c>
      <c r="C3934" t="s">
        <v>1974</v>
      </c>
      <c r="D3934" t="s">
        <v>3813</v>
      </c>
      <c r="E3934" t="s">
        <v>2811</v>
      </c>
    </row>
    <row r="3935" spans="1:5" hidden="1">
      <c r="A3935" s="83" t="s">
        <v>3955</v>
      </c>
      <c r="B3935" t="s">
        <v>3956</v>
      </c>
      <c r="C3935" t="s">
        <v>1974</v>
      </c>
      <c r="D3935" t="s">
        <v>3813</v>
      </c>
      <c r="E3935" t="s">
        <v>2857</v>
      </c>
    </row>
    <row r="3936" spans="1:5" hidden="1">
      <c r="A3936" s="83" t="s">
        <v>3955</v>
      </c>
      <c r="B3936" t="s">
        <v>3956</v>
      </c>
      <c r="C3936" t="s">
        <v>1974</v>
      </c>
      <c r="D3936" t="s">
        <v>3813</v>
      </c>
      <c r="E3936" t="s">
        <v>1643</v>
      </c>
    </row>
    <row r="3937" spans="1:5" hidden="1">
      <c r="A3937" s="83" t="s">
        <v>3955</v>
      </c>
      <c r="B3937" t="s">
        <v>3956</v>
      </c>
      <c r="C3937" t="s">
        <v>1974</v>
      </c>
      <c r="D3937" t="s">
        <v>3813</v>
      </c>
      <c r="E3937" t="s">
        <v>2877</v>
      </c>
    </row>
    <row r="3938" spans="1:5" hidden="1">
      <c r="A3938" s="83" t="s">
        <v>3955</v>
      </c>
      <c r="B3938" t="s">
        <v>3956</v>
      </c>
      <c r="C3938" t="s">
        <v>1974</v>
      </c>
      <c r="D3938" t="s">
        <v>3814</v>
      </c>
      <c r="E3938" t="s">
        <v>2813</v>
      </c>
    </row>
    <row r="3939" spans="1:5" hidden="1">
      <c r="A3939" s="83" t="s">
        <v>3955</v>
      </c>
      <c r="B3939" t="s">
        <v>3956</v>
      </c>
      <c r="C3939" t="s">
        <v>1974</v>
      </c>
      <c r="D3939" t="s">
        <v>3814</v>
      </c>
      <c r="E3939" t="s">
        <v>2858</v>
      </c>
    </row>
    <row r="3940" spans="1:5" hidden="1">
      <c r="A3940" s="83" t="s">
        <v>3955</v>
      </c>
      <c r="B3940" t="s">
        <v>3956</v>
      </c>
      <c r="C3940" t="s">
        <v>1974</v>
      </c>
      <c r="D3940" t="s">
        <v>3814</v>
      </c>
      <c r="E3940" t="s">
        <v>2878</v>
      </c>
    </row>
    <row r="3941" spans="1:5" hidden="1">
      <c r="A3941" s="83" t="s">
        <v>3955</v>
      </c>
      <c r="B3941" t="s">
        <v>3956</v>
      </c>
      <c r="C3941" t="s">
        <v>1974</v>
      </c>
      <c r="D3941" t="s">
        <v>3814</v>
      </c>
      <c r="E3941" t="s">
        <v>1643</v>
      </c>
    </row>
    <row r="3942" spans="1:5" hidden="1">
      <c r="A3942" s="83" t="s">
        <v>3955</v>
      </c>
      <c r="B3942" t="s">
        <v>3956</v>
      </c>
      <c r="C3942" t="s">
        <v>1974</v>
      </c>
      <c r="D3942" t="s">
        <v>3814</v>
      </c>
      <c r="E3942" t="s">
        <v>2894</v>
      </c>
    </row>
    <row r="3943" spans="1:5" hidden="1">
      <c r="A3943" s="83" t="s">
        <v>3955</v>
      </c>
      <c r="B3943" t="s">
        <v>3956</v>
      </c>
      <c r="C3943" t="s">
        <v>1974</v>
      </c>
      <c r="D3943" t="s">
        <v>3814</v>
      </c>
      <c r="E3943" t="s">
        <v>2904</v>
      </c>
    </row>
    <row r="3944" spans="1:5" hidden="1">
      <c r="A3944" s="83" t="s">
        <v>3955</v>
      </c>
      <c r="B3944" t="s">
        <v>3956</v>
      </c>
      <c r="C3944" t="s">
        <v>1974</v>
      </c>
      <c r="D3944" t="s">
        <v>3815</v>
      </c>
      <c r="E3944" t="s">
        <v>2814</v>
      </c>
    </row>
    <row r="3945" spans="1:5" hidden="1">
      <c r="A3945" s="83" t="s">
        <v>3955</v>
      </c>
      <c r="B3945" t="s">
        <v>3956</v>
      </c>
      <c r="C3945" t="s">
        <v>1974</v>
      </c>
      <c r="D3945" t="s">
        <v>3815</v>
      </c>
      <c r="E3945" t="s">
        <v>2859</v>
      </c>
    </row>
    <row r="3946" spans="1:5" hidden="1">
      <c r="A3946" s="83" t="s">
        <v>3955</v>
      </c>
      <c r="B3946" t="s">
        <v>3956</v>
      </c>
      <c r="C3946" t="s">
        <v>1974</v>
      </c>
      <c r="D3946" t="s">
        <v>3815</v>
      </c>
      <c r="E3946" t="s">
        <v>1643</v>
      </c>
    </row>
    <row r="3947" spans="1:5" hidden="1">
      <c r="A3947" s="83" t="s">
        <v>3955</v>
      </c>
      <c r="B3947" t="s">
        <v>3956</v>
      </c>
      <c r="C3947" t="s">
        <v>1974</v>
      </c>
      <c r="D3947" t="s">
        <v>3815</v>
      </c>
      <c r="E3947" t="s">
        <v>2879</v>
      </c>
    </row>
    <row r="3948" spans="1:5" hidden="1">
      <c r="A3948" s="83" t="s">
        <v>3955</v>
      </c>
      <c r="B3948" t="s">
        <v>3956</v>
      </c>
      <c r="C3948" t="s">
        <v>1974</v>
      </c>
      <c r="D3948" t="s">
        <v>3816</v>
      </c>
      <c r="E3948" t="s">
        <v>2815</v>
      </c>
    </row>
    <row r="3949" spans="1:5" hidden="1">
      <c r="A3949" s="83" t="s">
        <v>3955</v>
      </c>
      <c r="B3949" t="s">
        <v>3956</v>
      </c>
      <c r="C3949" t="s">
        <v>1974</v>
      </c>
      <c r="D3949" t="s">
        <v>3816</v>
      </c>
      <c r="E3949" t="s">
        <v>1643</v>
      </c>
    </row>
    <row r="3950" spans="1:5" hidden="1">
      <c r="A3950" s="83" t="s">
        <v>3955</v>
      </c>
      <c r="B3950" t="s">
        <v>3956</v>
      </c>
      <c r="C3950" t="s">
        <v>1974</v>
      </c>
      <c r="D3950" t="s">
        <v>2156</v>
      </c>
      <c r="E3950" t="s">
        <v>2816</v>
      </c>
    </row>
    <row r="3951" spans="1:5" hidden="1">
      <c r="A3951" s="83" t="s">
        <v>3955</v>
      </c>
      <c r="B3951" t="s">
        <v>3956</v>
      </c>
      <c r="C3951" t="s">
        <v>1974</v>
      </c>
      <c r="D3951" t="s">
        <v>1973</v>
      </c>
      <c r="E3951" t="s">
        <v>1643</v>
      </c>
    </row>
    <row r="3952" spans="1:5" hidden="1">
      <c r="A3952" s="83" t="s">
        <v>3955</v>
      </c>
      <c r="B3952" t="s">
        <v>3956</v>
      </c>
      <c r="C3952" t="s">
        <v>1974</v>
      </c>
      <c r="D3952" t="s">
        <v>1973</v>
      </c>
      <c r="E3952" t="s">
        <v>2817</v>
      </c>
    </row>
    <row r="3953" spans="1:5" hidden="1">
      <c r="A3953" s="83" t="s">
        <v>3955</v>
      </c>
      <c r="B3953" t="s">
        <v>3956</v>
      </c>
      <c r="C3953" t="s">
        <v>1974</v>
      </c>
      <c r="D3953" t="s">
        <v>1973</v>
      </c>
      <c r="E3953" t="s">
        <v>2860</v>
      </c>
    </row>
    <row r="3954" spans="1:5" hidden="1">
      <c r="A3954" s="83" t="s">
        <v>3955</v>
      </c>
      <c r="B3954" t="s">
        <v>3956</v>
      </c>
      <c r="C3954" t="s">
        <v>1974</v>
      </c>
      <c r="D3954" t="s">
        <v>1973</v>
      </c>
      <c r="E3954" t="s">
        <v>2880</v>
      </c>
    </row>
    <row r="3955" spans="1:5" hidden="1">
      <c r="A3955" s="83" t="s">
        <v>3955</v>
      </c>
      <c r="B3955" t="s">
        <v>3956</v>
      </c>
      <c r="C3955" t="s">
        <v>1974</v>
      </c>
      <c r="D3955" t="s">
        <v>3817</v>
      </c>
      <c r="E3955" t="s">
        <v>1643</v>
      </c>
    </row>
    <row r="3956" spans="1:5" hidden="1">
      <c r="A3956" s="83" t="s">
        <v>3955</v>
      </c>
      <c r="B3956" t="s">
        <v>3956</v>
      </c>
      <c r="C3956" t="s">
        <v>1974</v>
      </c>
      <c r="D3956" t="s">
        <v>3818</v>
      </c>
      <c r="E3956" t="s">
        <v>1643</v>
      </c>
    </row>
    <row r="3957" spans="1:5" hidden="1">
      <c r="A3957" s="83" t="s">
        <v>3955</v>
      </c>
      <c r="B3957" t="s">
        <v>3956</v>
      </c>
      <c r="C3957" t="s">
        <v>1974</v>
      </c>
      <c r="D3957" t="s">
        <v>3818</v>
      </c>
      <c r="E3957" t="s">
        <v>2819</v>
      </c>
    </row>
    <row r="3958" spans="1:5" hidden="1">
      <c r="A3958" s="83" t="s">
        <v>3955</v>
      </c>
      <c r="B3958" t="s">
        <v>3956</v>
      </c>
      <c r="C3958" t="s">
        <v>1974</v>
      </c>
      <c r="D3958" t="s">
        <v>2161</v>
      </c>
      <c r="E3958" t="s">
        <v>2820</v>
      </c>
    </row>
    <row r="3959" spans="1:5" hidden="1">
      <c r="A3959" s="83" t="s">
        <v>3955</v>
      </c>
      <c r="B3959" t="s">
        <v>3956</v>
      </c>
      <c r="C3959" t="s">
        <v>1974</v>
      </c>
      <c r="D3959" t="s">
        <v>2161</v>
      </c>
      <c r="E3959" t="s">
        <v>1643</v>
      </c>
    </row>
    <row r="3960" spans="1:5" hidden="1">
      <c r="A3960" s="83" t="s">
        <v>3955</v>
      </c>
      <c r="B3960" t="s">
        <v>3956</v>
      </c>
      <c r="C3960" t="s">
        <v>1974</v>
      </c>
      <c r="D3960" t="s">
        <v>3819</v>
      </c>
      <c r="E3960" t="s">
        <v>1643</v>
      </c>
    </row>
    <row r="3961" spans="1:5" hidden="1">
      <c r="A3961" s="83" t="s">
        <v>3955</v>
      </c>
      <c r="B3961" t="s">
        <v>3956</v>
      </c>
      <c r="C3961" t="s">
        <v>1974</v>
      </c>
      <c r="D3961" t="s">
        <v>3819</v>
      </c>
      <c r="E3961" t="s">
        <v>3819</v>
      </c>
    </row>
    <row r="3962" spans="1:5" hidden="1">
      <c r="A3962" s="83" t="s">
        <v>3955</v>
      </c>
      <c r="B3962" t="s">
        <v>3956</v>
      </c>
      <c r="C3962" t="s">
        <v>1974</v>
      </c>
      <c r="D3962" t="s">
        <v>3820</v>
      </c>
      <c r="E3962" t="s">
        <v>1643</v>
      </c>
    </row>
    <row r="3963" spans="1:5" hidden="1">
      <c r="A3963" s="83" t="s">
        <v>3955</v>
      </c>
      <c r="B3963" t="s">
        <v>3956</v>
      </c>
      <c r="C3963" t="s">
        <v>1974</v>
      </c>
      <c r="D3963" t="s">
        <v>3820</v>
      </c>
      <c r="E3963" t="s">
        <v>2822</v>
      </c>
    </row>
    <row r="3964" spans="1:5" hidden="1">
      <c r="A3964" s="83" t="s">
        <v>3955</v>
      </c>
      <c r="B3964" t="s">
        <v>3956</v>
      </c>
      <c r="C3964" t="s">
        <v>1974</v>
      </c>
      <c r="D3964" t="s">
        <v>3820</v>
      </c>
      <c r="E3964" t="s">
        <v>2861</v>
      </c>
    </row>
    <row r="3965" spans="1:5" hidden="1">
      <c r="A3965" s="83" t="s">
        <v>3955</v>
      </c>
      <c r="B3965" t="s">
        <v>3956</v>
      </c>
      <c r="C3965" t="s">
        <v>1974</v>
      </c>
      <c r="D3965" t="s">
        <v>3820</v>
      </c>
      <c r="E3965" t="s">
        <v>2818</v>
      </c>
    </row>
    <row r="3966" spans="1:5" hidden="1">
      <c r="A3966" s="83" t="s">
        <v>3955</v>
      </c>
      <c r="B3966" t="s">
        <v>3956</v>
      </c>
      <c r="C3966" t="s">
        <v>1974</v>
      </c>
      <c r="D3966" t="s">
        <v>3821</v>
      </c>
      <c r="E3966" t="s">
        <v>1643</v>
      </c>
    </row>
    <row r="3967" spans="1:5" hidden="1">
      <c r="A3967" s="83" t="s">
        <v>3955</v>
      </c>
      <c r="B3967" t="s">
        <v>3956</v>
      </c>
      <c r="C3967" t="s">
        <v>1974</v>
      </c>
      <c r="D3967" t="s">
        <v>3821</v>
      </c>
      <c r="E3967" t="s">
        <v>2823</v>
      </c>
    </row>
    <row r="3968" spans="1:5" hidden="1">
      <c r="A3968" s="83" t="s">
        <v>3955</v>
      </c>
      <c r="B3968" t="s">
        <v>3956</v>
      </c>
      <c r="C3968" t="s">
        <v>1974</v>
      </c>
      <c r="D3968" t="s">
        <v>3822</v>
      </c>
      <c r="E3968" t="s">
        <v>1643</v>
      </c>
    </row>
    <row r="3969" spans="1:5" hidden="1">
      <c r="A3969" s="83" t="s">
        <v>3955</v>
      </c>
      <c r="B3969" t="s">
        <v>3956</v>
      </c>
      <c r="C3969" t="s">
        <v>1974</v>
      </c>
      <c r="D3969" t="s">
        <v>3822</v>
      </c>
      <c r="E3969" t="s">
        <v>2824</v>
      </c>
    </row>
    <row r="3970" spans="1:5" hidden="1">
      <c r="A3970" s="83" t="s">
        <v>3955</v>
      </c>
      <c r="B3970" t="s">
        <v>3956</v>
      </c>
      <c r="C3970" t="s">
        <v>1974</v>
      </c>
      <c r="D3970" t="s">
        <v>3823</v>
      </c>
      <c r="E3970" t="s">
        <v>2825</v>
      </c>
    </row>
    <row r="3971" spans="1:5" hidden="1">
      <c r="A3971" s="83" t="s">
        <v>3955</v>
      </c>
      <c r="B3971" t="s">
        <v>3956</v>
      </c>
      <c r="C3971" t="s">
        <v>1974</v>
      </c>
      <c r="D3971" t="s">
        <v>2166</v>
      </c>
      <c r="E3971" t="s">
        <v>1643</v>
      </c>
    </row>
    <row r="3972" spans="1:5" hidden="1">
      <c r="A3972" s="83" t="s">
        <v>3955</v>
      </c>
      <c r="B3972" t="s">
        <v>3956</v>
      </c>
      <c r="C3972" t="s">
        <v>1974</v>
      </c>
      <c r="D3972" t="s">
        <v>2166</v>
      </c>
      <c r="E3972" t="s">
        <v>2826</v>
      </c>
    </row>
    <row r="3973" spans="1:5" hidden="1">
      <c r="A3973" s="83" t="s">
        <v>3955</v>
      </c>
      <c r="B3973" t="s">
        <v>3956</v>
      </c>
      <c r="C3973" t="s">
        <v>1975</v>
      </c>
      <c r="D3973" t="s">
        <v>3824</v>
      </c>
      <c r="E3973" t="s">
        <v>2827</v>
      </c>
    </row>
    <row r="3974" spans="1:5" hidden="1">
      <c r="A3974" s="83" t="s">
        <v>3955</v>
      </c>
      <c r="B3974" t="s">
        <v>3956</v>
      </c>
      <c r="C3974" t="s">
        <v>1975</v>
      </c>
      <c r="D3974" t="s">
        <v>3824</v>
      </c>
      <c r="E3974" t="s">
        <v>2862</v>
      </c>
    </row>
    <row r="3975" spans="1:5" hidden="1">
      <c r="A3975" s="83" t="s">
        <v>3955</v>
      </c>
      <c r="B3975" t="s">
        <v>3956</v>
      </c>
      <c r="C3975" t="s">
        <v>1975</v>
      </c>
      <c r="D3975" t="s">
        <v>3824</v>
      </c>
      <c r="E3975" t="s">
        <v>2882</v>
      </c>
    </row>
    <row r="3976" spans="1:5" hidden="1">
      <c r="A3976" s="83" t="s">
        <v>3955</v>
      </c>
      <c r="B3976" t="s">
        <v>3956</v>
      </c>
      <c r="C3976" t="s">
        <v>1975</v>
      </c>
      <c r="D3976" t="s">
        <v>3824</v>
      </c>
      <c r="E3976" t="s">
        <v>2895</v>
      </c>
    </row>
    <row r="3977" spans="1:5" hidden="1">
      <c r="A3977" s="83" t="s">
        <v>3955</v>
      </c>
      <c r="B3977" t="s">
        <v>3956</v>
      </c>
      <c r="C3977" t="s">
        <v>1975</v>
      </c>
      <c r="D3977" t="s">
        <v>3824</v>
      </c>
      <c r="E3977" t="s">
        <v>2905</v>
      </c>
    </row>
    <row r="3978" spans="1:5" hidden="1">
      <c r="A3978" s="83" t="s">
        <v>3955</v>
      </c>
      <c r="B3978" t="s">
        <v>3956</v>
      </c>
      <c r="C3978" t="s">
        <v>1975</v>
      </c>
      <c r="D3978" t="s">
        <v>3824</v>
      </c>
      <c r="E3978" t="s">
        <v>2914</v>
      </c>
    </row>
    <row r="3979" spans="1:5" hidden="1">
      <c r="A3979" s="83" t="s">
        <v>3955</v>
      </c>
      <c r="B3979" t="s">
        <v>3956</v>
      </c>
      <c r="C3979" t="s">
        <v>1975</v>
      </c>
      <c r="D3979" t="s">
        <v>3824</v>
      </c>
      <c r="E3979" t="s">
        <v>2919</v>
      </c>
    </row>
    <row r="3980" spans="1:5" hidden="1">
      <c r="A3980" s="83" t="s">
        <v>3955</v>
      </c>
      <c r="B3980" t="s">
        <v>3956</v>
      </c>
      <c r="C3980" t="s">
        <v>1975</v>
      </c>
      <c r="D3980" t="s">
        <v>3824</v>
      </c>
      <c r="E3980" t="s">
        <v>1980</v>
      </c>
    </row>
    <row r="3981" spans="1:5" hidden="1">
      <c r="A3981" s="83" t="s">
        <v>3955</v>
      </c>
      <c r="B3981" t="s">
        <v>3956</v>
      </c>
      <c r="C3981" t="s">
        <v>1975</v>
      </c>
      <c r="D3981" t="s">
        <v>3841</v>
      </c>
      <c r="E3981" t="s">
        <v>3842</v>
      </c>
    </row>
    <row r="3982" spans="1:5" hidden="1">
      <c r="A3982" s="83" t="s">
        <v>3955</v>
      </c>
      <c r="B3982" t="s">
        <v>3956</v>
      </c>
      <c r="C3982" t="s">
        <v>1975</v>
      </c>
      <c r="D3982" t="s">
        <v>3841</v>
      </c>
      <c r="E3982" t="s">
        <v>2885</v>
      </c>
    </row>
    <row r="3983" spans="1:5" hidden="1">
      <c r="A3983" s="83" t="s">
        <v>3955</v>
      </c>
      <c r="B3983" t="s">
        <v>3956</v>
      </c>
      <c r="C3983" t="s">
        <v>1975</v>
      </c>
      <c r="D3983" t="s">
        <v>3841</v>
      </c>
      <c r="E3983" t="s">
        <v>2896</v>
      </c>
    </row>
    <row r="3984" spans="1:5" hidden="1">
      <c r="A3984" s="83" t="s">
        <v>3955</v>
      </c>
      <c r="B3984" t="s">
        <v>3956</v>
      </c>
      <c r="C3984" t="s">
        <v>1975</v>
      </c>
      <c r="D3984" t="s">
        <v>3843</v>
      </c>
      <c r="E3984" t="s">
        <v>2831</v>
      </c>
    </row>
    <row r="3985" spans="1:5" hidden="1">
      <c r="A3985" s="83" t="s">
        <v>3955</v>
      </c>
      <c r="B3985" t="s">
        <v>3956</v>
      </c>
      <c r="C3985" t="s">
        <v>1975</v>
      </c>
      <c r="D3985" t="s">
        <v>3843</v>
      </c>
      <c r="E3985" t="s">
        <v>2864</v>
      </c>
    </row>
    <row r="3986" spans="1:5" hidden="1">
      <c r="A3986" s="83" t="s">
        <v>3955</v>
      </c>
      <c r="B3986" t="s">
        <v>3956</v>
      </c>
      <c r="C3986" t="s">
        <v>1975</v>
      </c>
      <c r="D3986" t="s">
        <v>3843</v>
      </c>
      <c r="E3986" t="s">
        <v>1643</v>
      </c>
    </row>
    <row r="3987" spans="1:5" hidden="1">
      <c r="A3987" s="83" t="s">
        <v>3955</v>
      </c>
      <c r="B3987" t="s">
        <v>3956</v>
      </c>
      <c r="C3987" t="s">
        <v>1975</v>
      </c>
      <c r="D3987" t="s">
        <v>3843</v>
      </c>
      <c r="E3987" t="s">
        <v>2884</v>
      </c>
    </row>
    <row r="3988" spans="1:5" hidden="1">
      <c r="A3988" s="83" t="s">
        <v>3955</v>
      </c>
      <c r="B3988" t="s">
        <v>3956</v>
      </c>
      <c r="C3988" t="s">
        <v>1975</v>
      </c>
      <c r="D3988" t="s">
        <v>3843</v>
      </c>
      <c r="E3988" t="s">
        <v>2166</v>
      </c>
    </row>
    <row r="3989" spans="1:5" hidden="1">
      <c r="A3989" s="83" t="s">
        <v>3955</v>
      </c>
      <c r="B3989" t="s">
        <v>3956</v>
      </c>
      <c r="C3989" t="s">
        <v>1975</v>
      </c>
      <c r="D3989" t="s">
        <v>3843</v>
      </c>
      <c r="E3989" t="s">
        <v>3844</v>
      </c>
    </row>
    <row r="3990" spans="1:5" hidden="1">
      <c r="A3990" s="83" t="s">
        <v>3955</v>
      </c>
      <c r="B3990" t="s">
        <v>3956</v>
      </c>
      <c r="C3990" t="s">
        <v>1975</v>
      </c>
      <c r="D3990" t="s">
        <v>3845</v>
      </c>
      <c r="E3990" t="s">
        <v>3846</v>
      </c>
    </row>
    <row r="3991" spans="1:5" hidden="1">
      <c r="A3991" s="83" t="s">
        <v>3955</v>
      </c>
      <c r="B3991" t="s">
        <v>3956</v>
      </c>
      <c r="C3991" t="s">
        <v>1976</v>
      </c>
      <c r="D3991" t="s">
        <v>3867</v>
      </c>
      <c r="E3991" t="s">
        <v>2833</v>
      </c>
    </row>
    <row r="3992" spans="1:5" hidden="1">
      <c r="A3992" s="83" t="s">
        <v>3955</v>
      </c>
      <c r="B3992" t="s">
        <v>3956</v>
      </c>
      <c r="C3992" t="s">
        <v>1976</v>
      </c>
      <c r="D3992" t="s">
        <v>3867</v>
      </c>
      <c r="E3992" t="s">
        <v>2866</v>
      </c>
    </row>
    <row r="3993" spans="1:5" hidden="1">
      <c r="A3993" s="83" t="s">
        <v>3955</v>
      </c>
      <c r="B3993" t="s">
        <v>3956</v>
      </c>
      <c r="C3993" t="s">
        <v>1976</v>
      </c>
      <c r="D3993" t="s">
        <v>3867</v>
      </c>
      <c r="E3993" t="s">
        <v>1643</v>
      </c>
    </row>
    <row r="3994" spans="1:5" hidden="1">
      <c r="A3994" s="83" t="s">
        <v>3955</v>
      </c>
      <c r="B3994" t="s">
        <v>3956</v>
      </c>
      <c r="C3994" t="s">
        <v>1976</v>
      </c>
      <c r="D3994" t="s">
        <v>3867</v>
      </c>
      <c r="E3994" t="s">
        <v>2897</v>
      </c>
    </row>
    <row r="3995" spans="1:5" hidden="1">
      <c r="A3995" s="83" t="s">
        <v>3955</v>
      </c>
      <c r="B3995" t="s">
        <v>3956</v>
      </c>
      <c r="C3995" t="s">
        <v>1976</v>
      </c>
      <c r="D3995" t="s">
        <v>3867</v>
      </c>
      <c r="E3995" t="s">
        <v>2907</v>
      </c>
    </row>
    <row r="3996" spans="1:5" hidden="1">
      <c r="A3996" s="83" t="s">
        <v>3955</v>
      </c>
      <c r="B3996" t="s">
        <v>3956</v>
      </c>
      <c r="C3996" t="s">
        <v>1976</v>
      </c>
      <c r="D3996" t="s">
        <v>3868</v>
      </c>
      <c r="E3996" t="s">
        <v>2834</v>
      </c>
    </row>
    <row r="3997" spans="1:5" hidden="1">
      <c r="A3997" s="83" t="s">
        <v>3955</v>
      </c>
      <c r="B3997" t="s">
        <v>3956</v>
      </c>
      <c r="C3997" t="s">
        <v>1976</v>
      </c>
      <c r="D3997" t="s">
        <v>3868</v>
      </c>
      <c r="E3997" t="s">
        <v>2867</v>
      </c>
    </row>
    <row r="3998" spans="1:5" hidden="1">
      <c r="A3998" s="83" t="s">
        <v>3955</v>
      </c>
      <c r="B3998" t="s">
        <v>3956</v>
      </c>
      <c r="C3998" t="s">
        <v>1976</v>
      </c>
      <c r="D3998" t="s">
        <v>3868</v>
      </c>
      <c r="E3998" t="s">
        <v>2833</v>
      </c>
    </row>
    <row r="3999" spans="1:5" hidden="1">
      <c r="A3999" s="83" t="s">
        <v>3955</v>
      </c>
      <c r="B3999" t="s">
        <v>3956</v>
      </c>
      <c r="C3999" t="s">
        <v>1976</v>
      </c>
      <c r="D3999" t="s">
        <v>3868</v>
      </c>
      <c r="E3999" t="s">
        <v>1643</v>
      </c>
    </row>
    <row r="4000" spans="1:5" hidden="1">
      <c r="A4000" s="83" t="s">
        <v>3955</v>
      </c>
      <c r="B4000" t="s">
        <v>3956</v>
      </c>
      <c r="C4000" t="s">
        <v>1976</v>
      </c>
      <c r="D4000" t="s">
        <v>3867</v>
      </c>
      <c r="E4000" t="s">
        <v>1643</v>
      </c>
    </row>
    <row r="4001" spans="1:5" hidden="1">
      <c r="A4001" s="83" t="s">
        <v>3955</v>
      </c>
      <c r="B4001" t="s">
        <v>3956</v>
      </c>
      <c r="C4001" t="s">
        <v>1976</v>
      </c>
      <c r="D4001" t="s">
        <v>3867</v>
      </c>
      <c r="E4001" t="s">
        <v>2886</v>
      </c>
    </row>
    <row r="4002" spans="1:5" hidden="1">
      <c r="A4002" s="83" t="s">
        <v>3955</v>
      </c>
      <c r="B4002" t="s">
        <v>3956</v>
      </c>
      <c r="C4002" t="s">
        <v>1976</v>
      </c>
      <c r="D4002" t="s">
        <v>3868</v>
      </c>
      <c r="E4002" t="s">
        <v>2834</v>
      </c>
    </row>
    <row r="4003" spans="1:5" hidden="1">
      <c r="A4003" s="83" t="s">
        <v>3955</v>
      </c>
      <c r="B4003" t="s">
        <v>3956</v>
      </c>
      <c r="C4003" t="s">
        <v>1976</v>
      </c>
      <c r="D4003" t="s">
        <v>3868</v>
      </c>
      <c r="E4003" t="s">
        <v>1643</v>
      </c>
    </row>
    <row r="4004" spans="1:5" hidden="1">
      <c r="A4004" s="83" t="s">
        <v>3955</v>
      </c>
      <c r="B4004" t="s">
        <v>3956</v>
      </c>
      <c r="C4004" t="s">
        <v>3847</v>
      </c>
      <c r="D4004" t="s">
        <v>2835</v>
      </c>
      <c r="E4004" t="s">
        <v>3848</v>
      </c>
    </row>
    <row r="4005" spans="1:5" hidden="1">
      <c r="A4005" s="83" t="s">
        <v>3955</v>
      </c>
      <c r="B4005" t="s">
        <v>3956</v>
      </c>
      <c r="C4005" t="s">
        <v>3847</v>
      </c>
      <c r="D4005" t="s">
        <v>2407</v>
      </c>
      <c r="E4005" t="s">
        <v>2868</v>
      </c>
    </row>
    <row r="4006" spans="1:5" hidden="1">
      <c r="A4006" s="83" t="s">
        <v>3955</v>
      </c>
      <c r="B4006" t="s">
        <v>3956</v>
      </c>
      <c r="C4006" t="s">
        <v>3847</v>
      </c>
      <c r="D4006" t="s">
        <v>2407</v>
      </c>
      <c r="E4006" t="s">
        <v>1643</v>
      </c>
    </row>
    <row r="4007" spans="1:5" hidden="1">
      <c r="A4007" s="83" t="s">
        <v>3955</v>
      </c>
      <c r="B4007" t="s">
        <v>3956</v>
      </c>
      <c r="C4007" t="s">
        <v>3847</v>
      </c>
      <c r="D4007" t="s">
        <v>2407</v>
      </c>
      <c r="E4007" t="s">
        <v>2407</v>
      </c>
    </row>
    <row r="4008" spans="1:5" hidden="1">
      <c r="A4008" s="83" t="s">
        <v>3955</v>
      </c>
      <c r="B4008" t="s">
        <v>3956</v>
      </c>
      <c r="C4008" t="s">
        <v>3827</v>
      </c>
      <c r="D4008" t="s">
        <v>3849</v>
      </c>
      <c r="E4008" t="s">
        <v>2836</v>
      </c>
    </row>
    <row r="4009" spans="1:5" hidden="1">
      <c r="A4009" s="83" t="s">
        <v>3955</v>
      </c>
      <c r="B4009" t="s">
        <v>3956</v>
      </c>
      <c r="C4009" t="s">
        <v>3827</v>
      </c>
      <c r="D4009" t="s">
        <v>3849</v>
      </c>
      <c r="E4009" t="s">
        <v>2869</v>
      </c>
    </row>
    <row r="4010" spans="1:5" hidden="1">
      <c r="A4010" s="83" t="s">
        <v>3955</v>
      </c>
      <c r="B4010" t="s">
        <v>3956</v>
      </c>
      <c r="C4010" t="s">
        <v>3827</v>
      </c>
      <c r="D4010" t="s">
        <v>3849</v>
      </c>
      <c r="E4010" t="s">
        <v>2887</v>
      </c>
    </row>
    <row r="4011" spans="1:5" hidden="1">
      <c r="A4011" s="83" t="s">
        <v>3955</v>
      </c>
      <c r="B4011" t="s">
        <v>3956</v>
      </c>
      <c r="C4011" t="s">
        <v>3827</v>
      </c>
      <c r="D4011" t="s">
        <v>3849</v>
      </c>
      <c r="E4011" t="s">
        <v>2898</v>
      </c>
    </row>
    <row r="4012" spans="1:5" hidden="1">
      <c r="A4012" s="83" t="s">
        <v>3955</v>
      </c>
      <c r="B4012" t="s">
        <v>3956</v>
      </c>
      <c r="C4012" t="s">
        <v>3827</v>
      </c>
      <c r="D4012" t="s">
        <v>3849</v>
      </c>
      <c r="E4012" t="s">
        <v>2908</v>
      </c>
    </row>
    <row r="4013" spans="1:5" hidden="1">
      <c r="A4013" s="83" t="s">
        <v>3955</v>
      </c>
      <c r="B4013" t="s">
        <v>3956</v>
      </c>
      <c r="C4013" t="s">
        <v>3827</v>
      </c>
      <c r="D4013" t="s">
        <v>3849</v>
      </c>
      <c r="E4013" t="s">
        <v>2915</v>
      </c>
    </row>
    <row r="4014" spans="1:5" hidden="1">
      <c r="A4014" s="83" t="s">
        <v>3955</v>
      </c>
      <c r="B4014" t="s">
        <v>3956</v>
      </c>
      <c r="C4014" t="s">
        <v>3827</v>
      </c>
      <c r="D4014" t="s">
        <v>3849</v>
      </c>
      <c r="E4014" t="s">
        <v>2920</v>
      </c>
    </row>
    <row r="4015" spans="1:5" hidden="1">
      <c r="A4015" s="83" t="s">
        <v>3955</v>
      </c>
      <c r="B4015" t="s">
        <v>3956</v>
      </c>
      <c r="C4015" t="s">
        <v>3827</v>
      </c>
      <c r="D4015" t="s">
        <v>3849</v>
      </c>
      <c r="E4015" t="s">
        <v>2924</v>
      </c>
    </row>
    <row r="4016" spans="1:5" hidden="1">
      <c r="A4016" s="83" t="s">
        <v>3955</v>
      </c>
      <c r="B4016" t="s">
        <v>3956</v>
      </c>
      <c r="C4016" t="s">
        <v>3827</v>
      </c>
      <c r="D4016" t="s">
        <v>3849</v>
      </c>
      <c r="E4016" t="s">
        <v>2926</v>
      </c>
    </row>
    <row r="4017" spans="1:5" hidden="1">
      <c r="A4017" s="83" t="s">
        <v>3955</v>
      </c>
      <c r="B4017" t="s">
        <v>3956</v>
      </c>
      <c r="C4017" t="s">
        <v>3827</v>
      </c>
      <c r="D4017" t="s">
        <v>3849</v>
      </c>
      <c r="E4017" t="s">
        <v>2931</v>
      </c>
    </row>
    <row r="4018" spans="1:5" hidden="1">
      <c r="A4018" s="83" t="s">
        <v>3955</v>
      </c>
      <c r="B4018" t="s">
        <v>3956</v>
      </c>
      <c r="C4018" t="s">
        <v>3827</v>
      </c>
      <c r="D4018" t="s">
        <v>3849</v>
      </c>
      <c r="E4018" t="s">
        <v>2940</v>
      </c>
    </row>
    <row r="4019" spans="1:5" hidden="1">
      <c r="A4019" s="83" t="s">
        <v>3955</v>
      </c>
      <c r="B4019" t="s">
        <v>3956</v>
      </c>
      <c r="C4019" t="s">
        <v>3827</v>
      </c>
      <c r="D4019" t="s">
        <v>3849</v>
      </c>
      <c r="E4019" t="s">
        <v>2944</v>
      </c>
    </row>
    <row r="4020" spans="1:5" hidden="1">
      <c r="A4020" s="83" t="s">
        <v>3955</v>
      </c>
      <c r="B4020" t="s">
        <v>3956</v>
      </c>
      <c r="C4020" t="s">
        <v>3827</v>
      </c>
      <c r="D4020" t="s">
        <v>3849</v>
      </c>
      <c r="E4020" t="s">
        <v>2936</v>
      </c>
    </row>
    <row r="4021" spans="1:5" hidden="1">
      <c r="A4021" s="83" t="s">
        <v>3955</v>
      </c>
      <c r="B4021" t="s">
        <v>3956</v>
      </c>
      <c r="C4021" t="s">
        <v>3827</v>
      </c>
      <c r="D4021" t="s">
        <v>3849</v>
      </c>
      <c r="E4021" t="s">
        <v>2941</v>
      </c>
    </row>
    <row r="4022" spans="1:5" hidden="1">
      <c r="A4022" s="83" t="s">
        <v>3955</v>
      </c>
      <c r="B4022" t="s">
        <v>3956</v>
      </c>
      <c r="C4022" t="s">
        <v>3827</v>
      </c>
      <c r="D4022" t="s">
        <v>3849</v>
      </c>
      <c r="E4022" t="s">
        <v>2945</v>
      </c>
    </row>
    <row r="4023" spans="1:5" hidden="1">
      <c r="A4023" s="83" t="s">
        <v>3955</v>
      </c>
      <c r="B4023" t="s">
        <v>3956</v>
      </c>
      <c r="C4023" t="s">
        <v>3827</v>
      </c>
      <c r="D4023" t="s">
        <v>3849</v>
      </c>
      <c r="E4023" t="s">
        <v>2948</v>
      </c>
    </row>
    <row r="4024" spans="1:5" hidden="1">
      <c r="A4024" s="83" t="s">
        <v>3955</v>
      </c>
      <c r="B4024" t="s">
        <v>3956</v>
      </c>
      <c r="C4024" t="s">
        <v>3827</v>
      </c>
      <c r="D4024" t="s">
        <v>3849</v>
      </c>
      <c r="E4024" t="s">
        <v>2950</v>
      </c>
    </row>
    <row r="4025" spans="1:5" hidden="1">
      <c r="A4025" s="83" t="s">
        <v>3955</v>
      </c>
      <c r="B4025" t="s">
        <v>3956</v>
      </c>
      <c r="C4025" t="s">
        <v>3827</v>
      </c>
      <c r="D4025" t="s">
        <v>3828</v>
      </c>
      <c r="E4025" t="s">
        <v>2836</v>
      </c>
    </row>
    <row r="4026" spans="1:5" hidden="1">
      <c r="A4026" s="83" t="s">
        <v>3955</v>
      </c>
      <c r="B4026" t="s">
        <v>3956</v>
      </c>
      <c r="C4026" t="s">
        <v>3827</v>
      </c>
      <c r="D4026" t="s">
        <v>3828</v>
      </c>
      <c r="E4026" t="s">
        <v>2869</v>
      </c>
    </row>
    <row r="4027" spans="1:5" hidden="1">
      <c r="A4027" s="83" t="s">
        <v>3955</v>
      </c>
      <c r="B4027" t="s">
        <v>3956</v>
      </c>
      <c r="C4027" t="s">
        <v>3827</v>
      </c>
      <c r="D4027" t="s">
        <v>3828</v>
      </c>
      <c r="E4027" t="s">
        <v>2887</v>
      </c>
    </row>
    <row r="4028" spans="1:5" hidden="1">
      <c r="A4028" s="83" t="s">
        <v>3955</v>
      </c>
      <c r="B4028" t="s">
        <v>3956</v>
      </c>
      <c r="C4028" t="s">
        <v>3827</v>
      </c>
      <c r="D4028" t="s">
        <v>3828</v>
      </c>
      <c r="E4028" t="s">
        <v>2898</v>
      </c>
    </row>
    <row r="4029" spans="1:5" hidden="1">
      <c r="A4029" s="83" t="s">
        <v>3955</v>
      </c>
      <c r="B4029" t="s">
        <v>3956</v>
      </c>
      <c r="C4029" t="s">
        <v>3827</v>
      </c>
      <c r="D4029" t="s">
        <v>3828</v>
      </c>
      <c r="E4029" t="s">
        <v>2908</v>
      </c>
    </row>
    <row r="4030" spans="1:5" hidden="1">
      <c r="A4030" s="83" t="s">
        <v>3955</v>
      </c>
      <c r="B4030" t="s">
        <v>3956</v>
      </c>
      <c r="C4030" t="s">
        <v>3827</v>
      </c>
      <c r="D4030" t="s">
        <v>3828</v>
      </c>
      <c r="E4030" t="s">
        <v>2915</v>
      </c>
    </row>
    <row r="4031" spans="1:5" hidden="1">
      <c r="A4031" s="83" t="s">
        <v>3955</v>
      </c>
      <c r="B4031" t="s">
        <v>3956</v>
      </c>
      <c r="C4031" t="s">
        <v>3827</v>
      </c>
      <c r="D4031" t="s">
        <v>3828</v>
      </c>
      <c r="E4031" t="s">
        <v>2920</v>
      </c>
    </row>
    <row r="4032" spans="1:5" hidden="1">
      <c r="A4032" s="83" t="s">
        <v>3955</v>
      </c>
      <c r="B4032" t="s">
        <v>3956</v>
      </c>
      <c r="C4032" t="s">
        <v>3827</v>
      </c>
      <c r="D4032" t="s">
        <v>3828</v>
      </c>
      <c r="E4032" t="s">
        <v>1643</v>
      </c>
    </row>
    <row r="4033" spans="1:5" hidden="1">
      <c r="A4033" s="83" t="s">
        <v>3955</v>
      </c>
      <c r="B4033" t="s">
        <v>3956</v>
      </c>
      <c r="C4033" t="s">
        <v>3827</v>
      </c>
      <c r="D4033" t="s">
        <v>3828</v>
      </c>
      <c r="E4033" t="s">
        <v>2926</v>
      </c>
    </row>
    <row r="4034" spans="1:5" hidden="1">
      <c r="A4034" s="83" t="s">
        <v>3955</v>
      </c>
      <c r="B4034" t="s">
        <v>3956</v>
      </c>
      <c r="C4034" t="s">
        <v>3827</v>
      </c>
      <c r="D4034" t="s">
        <v>3828</v>
      </c>
      <c r="E4034" t="s">
        <v>2931</v>
      </c>
    </row>
    <row r="4035" spans="1:5" hidden="1">
      <c r="A4035" s="83" t="s">
        <v>3955</v>
      </c>
      <c r="B4035" t="s">
        <v>3956</v>
      </c>
      <c r="C4035" t="s">
        <v>3827</v>
      </c>
      <c r="D4035" t="s">
        <v>3828</v>
      </c>
      <c r="E4035" t="s">
        <v>2936</v>
      </c>
    </row>
    <row r="4036" spans="1:5" hidden="1">
      <c r="A4036" s="83" t="s">
        <v>3955</v>
      </c>
      <c r="B4036" t="s">
        <v>3956</v>
      </c>
      <c r="C4036" t="s">
        <v>3827</v>
      </c>
      <c r="D4036" t="s">
        <v>3828</v>
      </c>
      <c r="E4036" t="s">
        <v>2941</v>
      </c>
    </row>
    <row r="4037" spans="1:5" hidden="1">
      <c r="A4037" s="83" t="s">
        <v>3955</v>
      </c>
      <c r="B4037" t="s">
        <v>3956</v>
      </c>
      <c r="C4037" t="s">
        <v>3827</v>
      </c>
      <c r="D4037" t="s">
        <v>3828</v>
      </c>
      <c r="E4037" t="s">
        <v>2945</v>
      </c>
    </row>
    <row r="4038" spans="1:5" hidden="1">
      <c r="A4038" s="83" t="s">
        <v>3955</v>
      </c>
      <c r="B4038" t="s">
        <v>3956</v>
      </c>
      <c r="C4038" t="s">
        <v>3827</v>
      </c>
      <c r="D4038" t="s">
        <v>3828</v>
      </c>
      <c r="E4038" t="s">
        <v>2948</v>
      </c>
    </row>
    <row r="4039" spans="1:5" hidden="1">
      <c r="A4039" s="83" t="s">
        <v>3955</v>
      </c>
      <c r="B4039" t="s">
        <v>3956</v>
      </c>
      <c r="C4039" t="s">
        <v>3827</v>
      </c>
      <c r="D4039" t="s">
        <v>3828</v>
      </c>
      <c r="E4039" t="s">
        <v>2950</v>
      </c>
    </row>
    <row r="4040" spans="1:5" hidden="1">
      <c r="A4040" s="83" t="s">
        <v>3957</v>
      </c>
      <c r="B4040" t="s">
        <v>3958</v>
      </c>
      <c r="C4040" s="83" t="s">
        <v>1973</v>
      </c>
      <c r="D4040" t="s">
        <v>2067</v>
      </c>
      <c r="E4040" t="s">
        <v>3840</v>
      </c>
    </row>
    <row r="4041" spans="1:5" hidden="1">
      <c r="A4041" s="83" t="s">
        <v>3957</v>
      </c>
      <c r="B4041" t="s">
        <v>3958</v>
      </c>
      <c r="C4041" t="s">
        <v>1973</v>
      </c>
      <c r="D4041" t="s">
        <v>2068</v>
      </c>
      <c r="E4041" t="s">
        <v>2068</v>
      </c>
    </row>
    <row r="4042" spans="1:5" hidden="1">
      <c r="A4042" s="83" t="s">
        <v>3957</v>
      </c>
      <c r="B4042" t="s">
        <v>3958</v>
      </c>
      <c r="C4042" t="s">
        <v>1973</v>
      </c>
      <c r="D4042" t="s">
        <v>2066</v>
      </c>
      <c r="E4042" t="s">
        <v>2807</v>
      </c>
    </row>
    <row r="4043" spans="1:5" hidden="1">
      <c r="A4043" s="83" t="s">
        <v>3957</v>
      </c>
      <c r="B4043" t="s">
        <v>3958</v>
      </c>
      <c r="C4043" t="s">
        <v>1973</v>
      </c>
      <c r="D4043" t="s">
        <v>2066</v>
      </c>
      <c r="E4043" t="s">
        <v>1643</v>
      </c>
    </row>
    <row r="4044" spans="1:5" hidden="1">
      <c r="A4044" s="83" t="s">
        <v>3957</v>
      </c>
      <c r="B4044" t="s">
        <v>3958</v>
      </c>
      <c r="C4044" t="s">
        <v>1973</v>
      </c>
      <c r="D4044" t="s">
        <v>3809</v>
      </c>
      <c r="E4044" t="s">
        <v>1643</v>
      </c>
    </row>
    <row r="4045" spans="1:5" hidden="1">
      <c r="A4045" s="83" t="s">
        <v>3957</v>
      </c>
      <c r="B4045" t="s">
        <v>3958</v>
      </c>
      <c r="C4045" t="s">
        <v>1973</v>
      </c>
      <c r="D4045" t="s">
        <v>3810</v>
      </c>
      <c r="E4045" t="s">
        <v>1643</v>
      </c>
    </row>
    <row r="4046" spans="1:5" hidden="1">
      <c r="A4046" s="83" t="s">
        <v>3957</v>
      </c>
      <c r="B4046" t="s">
        <v>3958</v>
      </c>
      <c r="C4046" t="s">
        <v>1974</v>
      </c>
      <c r="D4046" t="s">
        <v>2146</v>
      </c>
      <c r="E4046" t="s">
        <v>2808</v>
      </c>
    </row>
    <row r="4047" spans="1:5" hidden="1">
      <c r="A4047" s="83" t="s">
        <v>3957</v>
      </c>
      <c r="B4047" t="s">
        <v>3958</v>
      </c>
      <c r="C4047" t="s">
        <v>1974</v>
      </c>
      <c r="D4047" t="s">
        <v>2146</v>
      </c>
      <c r="E4047" t="s">
        <v>2854</v>
      </c>
    </row>
    <row r="4048" spans="1:5" hidden="1">
      <c r="A4048" s="83" t="s">
        <v>3957</v>
      </c>
      <c r="B4048" t="s">
        <v>3958</v>
      </c>
      <c r="C4048" t="s">
        <v>1974</v>
      </c>
      <c r="D4048" t="s">
        <v>2146</v>
      </c>
      <c r="E4048" t="s">
        <v>2876</v>
      </c>
    </row>
    <row r="4049" spans="1:5" hidden="1">
      <c r="A4049" s="83" t="s">
        <v>3957</v>
      </c>
      <c r="B4049" t="s">
        <v>3958</v>
      </c>
      <c r="C4049" t="s">
        <v>1974</v>
      </c>
      <c r="D4049" t="s">
        <v>2146</v>
      </c>
      <c r="E4049" t="s">
        <v>2893</v>
      </c>
    </row>
    <row r="4050" spans="1:5" hidden="1">
      <c r="A4050" s="83" t="s">
        <v>3957</v>
      </c>
      <c r="B4050" t="s">
        <v>3958</v>
      </c>
      <c r="C4050" t="s">
        <v>1974</v>
      </c>
      <c r="D4050" t="s">
        <v>2146</v>
      </c>
      <c r="E4050" t="s">
        <v>2903</v>
      </c>
    </row>
    <row r="4051" spans="1:5" hidden="1">
      <c r="A4051" s="83" t="s">
        <v>3957</v>
      </c>
      <c r="B4051" t="s">
        <v>3958</v>
      </c>
      <c r="C4051" t="s">
        <v>1974</v>
      </c>
      <c r="D4051" t="s">
        <v>2146</v>
      </c>
      <c r="E4051" t="s">
        <v>2913</v>
      </c>
    </row>
    <row r="4052" spans="1:5" hidden="1">
      <c r="A4052" s="83" t="s">
        <v>3957</v>
      </c>
      <c r="B4052" t="s">
        <v>3958</v>
      </c>
      <c r="C4052" t="s">
        <v>1974</v>
      </c>
      <c r="D4052" t="s">
        <v>3811</v>
      </c>
      <c r="E4052" t="s">
        <v>2809</v>
      </c>
    </row>
    <row r="4053" spans="1:5" hidden="1">
      <c r="A4053" s="83" t="s">
        <v>3957</v>
      </c>
      <c r="B4053" t="s">
        <v>3958</v>
      </c>
      <c r="C4053" t="s">
        <v>1974</v>
      </c>
      <c r="D4053" t="s">
        <v>3811</v>
      </c>
      <c r="E4053" t="s">
        <v>2855</v>
      </c>
    </row>
    <row r="4054" spans="1:5" hidden="1">
      <c r="A4054" s="83" t="s">
        <v>3957</v>
      </c>
      <c r="B4054" t="s">
        <v>3958</v>
      </c>
      <c r="C4054" t="s">
        <v>1974</v>
      </c>
      <c r="D4054" t="s">
        <v>3811</v>
      </c>
      <c r="E4054" t="s">
        <v>1643</v>
      </c>
    </row>
    <row r="4055" spans="1:5" hidden="1">
      <c r="A4055" s="83" t="s">
        <v>3957</v>
      </c>
      <c r="B4055" t="s">
        <v>3958</v>
      </c>
      <c r="C4055" t="s">
        <v>1974</v>
      </c>
      <c r="D4055" t="s">
        <v>3812</v>
      </c>
      <c r="E4055" t="s">
        <v>2810</v>
      </c>
    </row>
    <row r="4056" spans="1:5" hidden="1">
      <c r="A4056" s="83" t="s">
        <v>3957</v>
      </c>
      <c r="B4056" t="s">
        <v>3958</v>
      </c>
      <c r="C4056" t="s">
        <v>1974</v>
      </c>
      <c r="D4056" t="s">
        <v>3812</v>
      </c>
      <c r="E4056" t="s">
        <v>1643</v>
      </c>
    </row>
    <row r="4057" spans="1:5" hidden="1">
      <c r="A4057" s="83" t="s">
        <v>3957</v>
      </c>
      <c r="B4057" t="s">
        <v>3958</v>
      </c>
      <c r="C4057" t="s">
        <v>1974</v>
      </c>
      <c r="D4057" t="s">
        <v>3812</v>
      </c>
      <c r="E4057" t="s">
        <v>2856</v>
      </c>
    </row>
    <row r="4058" spans="1:5" hidden="1">
      <c r="A4058" s="83" t="s">
        <v>3957</v>
      </c>
      <c r="B4058" t="s">
        <v>3958</v>
      </c>
      <c r="C4058" t="s">
        <v>1974</v>
      </c>
      <c r="D4058" t="s">
        <v>3813</v>
      </c>
      <c r="E4058" t="s">
        <v>2811</v>
      </c>
    </row>
    <row r="4059" spans="1:5" hidden="1">
      <c r="A4059" s="83" t="s">
        <v>3957</v>
      </c>
      <c r="B4059" t="s">
        <v>3958</v>
      </c>
      <c r="C4059" t="s">
        <v>1974</v>
      </c>
      <c r="D4059" t="s">
        <v>3813</v>
      </c>
      <c r="E4059" t="s">
        <v>2857</v>
      </c>
    </row>
    <row r="4060" spans="1:5" hidden="1">
      <c r="A4060" s="83" t="s">
        <v>3957</v>
      </c>
      <c r="B4060" t="s">
        <v>3958</v>
      </c>
      <c r="C4060" t="s">
        <v>1974</v>
      </c>
      <c r="D4060" t="s">
        <v>3813</v>
      </c>
      <c r="E4060" t="s">
        <v>1643</v>
      </c>
    </row>
    <row r="4061" spans="1:5" hidden="1">
      <c r="A4061" s="83" t="s">
        <v>3957</v>
      </c>
      <c r="B4061" t="s">
        <v>3958</v>
      </c>
      <c r="C4061" t="s">
        <v>1974</v>
      </c>
      <c r="D4061" t="s">
        <v>3813</v>
      </c>
      <c r="E4061" t="s">
        <v>2877</v>
      </c>
    </row>
    <row r="4062" spans="1:5" hidden="1">
      <c r="A4062" s="83" t="s">
        <v>3957</v>
      </c>
      <c r="B4062" t="s">
        <v>3958</v>
      </c>
      <c r="C4062" t="s">
        <v>1974</v>
      </c>
      <c r="D4062" t="s">
        <v>3814</v>
      </c>
      <c r="E4062" t="s">
        <v>2813</v>
      </c>
    </row>
    <row r="4063" spans="1:5" hidden="1">
      <c r="A4063" s="83" t="s">
        <v>3957</v>
      </c>
      <c r="B4063" t="s">
        <v>3958</v>
      </c>
      <c r="C4063" t="s">
        <v>1974</v>
      </c>
      <c r="D4063" t="s">
        <v>3814</v>
      </c>
      <c r="E4063" t="s">
        <v>2858</v>
      </c>
    </row>
    <row r="4064" spans="1:5" hidden="1">
      <c r="A4064" s="83" t="s">
        <v>3957</v>
      </c>
      <c r="B4064" t="s">
        <v>3958</v>
      </c>
      <c r="C4064" t="s">
        <v>1974</v>
      </c>
      <c r="D4064" t="s">
        <v>3814</v>
      </c>
      <c r="E4064" t="s">
        <v>2878</v>
      </c>
    </row>
    <row r="4065" spans="1:5" hidden="1">
      <c r="A4065" s="83" t="s">
        <v>3957</v>
      </c>
      <c r="B4065" t="s">
        <v>3958</v>
      </c>
      <c r="C4065" t="s">
        <v>1974</v>
      </c>
      <c r="D4065" t="s">
        <v>3814</v>
      </c>
      <c r="E4065" t="s">
        <v>1643</v>
      </c>
    </row>
    <row r="4066" spans="1:5" hidden="1">
      <c r="A4066" s="83" t="s">
        <v>3957</v>
      </c>
      <c r="B4066" t="s">
        <v>3958</v>
      </c>
      <c r="C4066" t="s">
        <v>1974</v>
      </c>
      <c r="D4066" t="s">
        <v>3814</v>
      </c>
      <c r="E4066" t="s">
        <v>2894</v>
      </c>
    </row>
    <row r="4067" spans="1:5" hidden="1">
      <c r="A4067" s="83" t="s">
        <v>3957</v>
      </c>
      <c r="B4067" t="s">
        <v>3958</v>
      </c>
      <c r="C4067" t="s">
        <v>1974</v>
      </c>
      <c r="D4067" t="s">
        <v>3814</v>
      </c>
      <c r="E4067" t="s">
        <v>2904</v>
      </c>
    </row>
    <row r="4068" spans="1:5" hidden="1">
      <c r="A4068" s="83" t="s">
        <v>3957</v>
      </c>
      <c r="B4068" t="s">
        <v>3958</v>
      </c>
      <c r="C4068" t="s">
        <v>1974</v>
      </c>
      <c r="D4068" t="s">
        <v>3815</v>
      </c>
      <c r="E4068" t="s">
        <v>2814</v>
      </c>
    </row>
    <row r="4069" spans="1:5" hidden="1">
      <c r="A4069" s="83" t="s">
        <v>3957</v>
      </c>
      <c r="B4069" t="s">
        <v>3958</v>
      </c>
      <c r="C4069" t="s">
        <v>1974</v>
      </c>
      <c r="D4069" t="s">
        <v>3815</v>
      </c>
      <c r="E4069" t="s">
        <v>2859</v>
      </c>
    </row>
    <row r="4070" spans="1:5" hidden="1">
      <c r="A4070" s="83" t="s">
        <v>3957</v>
      </c>
      <c r="B4070" t="s">
        <v>3958</v>
      </c>
      <c r="C4070" t="s">
        <v>1974</v>
      </c>
      <c r="D4070" t="s">
        <v>3815</v>
      </c>
      <c r="E4070" t="s">
        <v>1643</v>
      </c>
    </row>
    <row r="4071" spans="1:5" hidden="1">
      <c r="A4071" s="83" t="s">
        <v>3957</v>
      </c>
      <c r="B4071" t="s">
        <v>3958</v>
      </c>
      <c r="C4071" t="s">
        <v>1974</v>
      </c>
      <c r="D4071" t="s">
        <v>3815</v>
      </c>
      <c r="E4071" t="s">
        <v>2879</v>
      </c>
    </row>
    <row r="4072" spans="1:5" hidden="1">
      <c r="A4072" s="83" t="s">
        <v>3957</v>
      </c>
      <c r="B4072" t="s">
        <v>3958</v>
      </c>
      <c r="C4072" t="s">
        <v>1974</v>
      </c>
      <c r="D4072" t="s">
        <v>3816</v>
      </c>
      <c r="E4072" t="s">
        <v>2815</v>
      </c>
    </row>
    <row r="4073" spans="1:5" hidden="1">
      <c r="A4073" s="83" t="s">
        <v>3957</v>
      </c>
      <c r="B4073" t="s">
        <v>3958</v>
      </c>
      <c r="C4073" t="s">
        <v>1974</v>
      </c>
      <c r="D4073" t="s">
        <v>3816</v>
      </c>
      <c r="E4073" t="s">
        <v>1643</v>
      </c>
    </row>
    <row r="4074" spans="1:5" hidden="1">
      <c r="A4074" s="83" t="s">
        <v>3957</v>
      </c>
      <c r="B4074" t="s">
        <v>3958</v>
      </c>
      <c r="C4074" t="s">
        <v>1974</v>
      </c>
      <c r="D4074" t="s">
        <v>2156</v>
      </c>
      <c r="E4074" t="s">
        <v>2816</v>
      </c>
    </row>
    <row r="4075" spans="1:5" hidden="1">
      <c r="A4075" s="83" t="s">
        <v>3957</v>
      </c>
      <c r="B4075" t="s">
        <v>3958</v>
      </c>
      <c r="C4075" t="s">
        <v>1974</v>
      </c>
      <c r="D4075" t="s">
        <v>1973</v>
      </c>
      <c r="E4075" t="s">
        <v>1643</v>
      </c>
    </row>
    <row r="4076" spans="1:5" hidden="1">
      <c r="A4076" s="83" t="s">
        <v>3957</v>
      </c>
      <c r="B4076" t="s">
        <v>3958</v>
      </c>
      <c r="C4076" t="s">
        <v>1974</v>
      </c>
      <c r="D4076" t="s">
        <v>1973</v>
      </c>
      <c r="E4076" t="s">
        <v>2817</v>
      </c>
    </row>
    <row r="4077" spans="1:5" hidden="1">
      <c r="A4077" s="83" t="s">
        <v>3957</v>
      </c>
      <c r="B4077" t="s">
        <v>3958</v>
      </c>
      <c r="C4077" t="s">
        <v>1974</v>
      </c>
      <c r="D4077" t="s">
        <v>1973</v>
      </c>
      <c r="E4077" t="s">
        <v>2860</v>
      </c>
    </row>
    <row r="4078" spans="1:5" hidden="1">
      <c r="A4078" s="83" t="s">
        <v>3957</v>
      </c>
      <c r="B4078" t="s">
        <v>3958</v>
      </c>
      <c r="C4078" t="s">
        <v>1974</v>
      </c>
      <c r="D4078" t="s">
        <v>1973</v>
      </c>
      <c r="E4078" t="s">
        <v>2880</v>
      </c>
    </row>
    <row r="4079" spans="1:5" hidden="1">
      <c r="A4079" s="83" t="s">
        <v>3957</v>
      </c>
      <c r="B4079" t="s">
        <v>3958</v>
      </c>
      <c r="C4079" t="s">
        <v>1974</v>
      </c>
      <c r="D4079" t="s">
        <v>3817</v>
      </c>
      <c r="E4079" t="s">
        <v>1643</v>
      </c>
    </row>
    <row r="4080" spans="1:5" hidden="1">
      <c r="A4080" s="83" t="s">
        <v>3957</v>
      </c>
      <c r="B4080" t="s">
        <v>3958</v>
      </c>
      <c r="C4080" t="s">
        <v>1974</v>
      </c>
      <c r="D4080" t="s">
        <v>3818</v>
      </c>
      <c r="E4080" t="s">
        <v>1643</v>
      </c>
    </row>
    <row r="4081" spans="1:5" hidden="1">
      <c r="A4081" s="83" t="s">
        <v>3957</v>
      </c>
      <c r="B4081" t="s">
        <v>3958</v>
      </c>
      <c r="C4081" t="s">
        <v>1974</v>
      </c>
      <c r="D4081" t="s">
        <v>3818</v>
      </c>
      <c r="E4081" t="s">
        <v>2819</v>
      </c>
    </row>
    <row r="4082" spans="1:5" hidden="1">
      <c r="A4082" s="83" t="s">
        <v>3957</v>
      </c>
      <c r="B4082" t="s">
        <v>3958</v>
      </c>
      <c r="C4082" t="s">
        <v>1974</v>
      </c>
      <c r="D4082" t="s">
        <v>2161</v>
      </c>
      <c r="E4082" t="s">
        <v>2820</v>
      </c>
    </row>
    <row r="4083" spans="1:5" hidden="1">
      <c r="A4083" s="83" t="s">
        <v>3957</v>
      </c>
      <c r="B4083" t="s">
        <v>3958</v>
      </c>
      <c r="C4083" t="s">
        <v>1974</v>
      </c>
      <c r="D4083" t="s">
        <v>2161</v>
      </c>
      <c r="E4083" t="s">
        <v>1643</v>
      </c>
    </row>
    <row r="4084" spans="1:5" hidden="1">
      <c r="A4084" s="83" t="s">
        <v>3957</v>
      </c>
      <c r="B4084" t="s">
        <v>3958</v>
      </c>
      <c r="C4084" t="s">
        <v>1974</v>
      </c>
      <c r="D4084" t="s">
        <v>3819</v>
      </c>
      <c r="E4084" t="s">
        <v>1643</v>
      </c>
    </row>
    <row r="4085" spans="1:5" hidden="1">
      <c r="A4085" s="83" t="s">
        <v>3957</v>
      </c>
      <c r="B4085" t="s">
        <v>3958</v>
      </c>
      <c r="C4085" t="s">
        <v>1974</v>
      </c>
      <c r="D4085" t="s">
        <v>3819</v>
      </c>
      <c r="E4085" t="s">
        <v>3819</v>
      </c>
    </row>
    <row r="4086" spans="1:5" hidden="1">
      <c r="A4086" s="83" t="s">
        <v>3957</v>
      </c>
      <c r="B4086" t="s">
        <v>3958</v>
      </c>
      <c r="C4086" t="s">
        <v>1974</v>
      </c>
      <c r="D4086" t="s">
        <v>3820</v>
      </c>
      <c r="E4086" t="s">
        <v>1643</v>
      </c>
    </row>
    <row r="4087" spans="1:5" hidden="1">
      <c r="A4087" s="83" t="s">
        <v>3957</v>
      </c>
      <c r="B4087" t="s">
        <v>3958</v>
      </c>
      <c r="C4087" t="s">
        <v>1974</v>
      </c>
      <c r="D4087" t="s">
        <v>3820</v>
      </c>
      <c r="E4087" t="s">
        <v>2822</v>
      </c>
    </row>
    <row r="4088" spans="1:5" hidden="1">
      <c r="A4088" s="83" t="s">
        <v>3957</v>
      </c>
      <c r="B4088" t="s">
        <v>3958</v>
      </c>
      <c r="C4088" t="s">
        <v>1974</v>
      </c>
      <c r="D4088" t="s">
        <v>3820</v>
      </c>
      <c r="E4088" t="s">
        <v>2861</v>
      </c>
    </row>
    <row r="4089" spans="1:5" hidden="1">
      <c r="A4089" s="83" t="s">
        <v>3957</v>
      </c>
      <c r="B4089" t="s">
        <v>3958</v>
      </c>
      <c r="C4089" t="s">
        <v>1974</v>
      </c>
      <c r="D4089" t="s">
        <v>3820</v>
      </c>
      <c r="E4089" t="s">
        <v>2818</v>
      </c>
    </row>
    <row r="4090" spans="1:5" hidden="1">
      <c r="A4090" s="83" t="s">
        <v>3957</v>
      </c>
      <c r="B4090" t="s">
        <v>3958</v>
      </c>
      <c r="C4090" t="s">
        <v>1974</v>
      </c>
      <c r="D4090" t="s">
        <v>3821</v>
      </c>
      <c r="E4090" t="s">
        <v>1643</v>
      </c>
    </row>
    <row r="4091" spans="1:5" hidden="1">
      <c r="A4091" s="83" t="s">
        <v>3957</v>
      </c>
      <c r="B4091" t="s">
        <v>3958</v>
      </c>
      <c r="C4091" t="s">
        <v>1974</v>
      </c>
      <c r="D4091" t="s">
        <v>3821</v>
      </c>
      <c r="E4091" t="s">
        <v>2823</v>
      </c>
    </row>
    <row r="4092" spans="1:5" hidden="1">
      <c r="A4092" s="83" t="s">
        <v>3957</v>
      </c>
      <c r="B4092" t="s">
        <v>3958</v>
      </c>
      <c r="C4092" t="s">
        <v>1974</v>
      </c>
      <c r="D4092" t="s">
        <v>3822</v>
      </c>
      <c r="E4092" t="s">
        <v>1643</v>
      </c>
    </row>
    <row r="4093" spans="1:5" hidden="1">
      <c r="A4093" s="83" t="s">
        <v>3957</v>
      </c>
      <c r="B4093" t="s">
        <v>3958</v>
      </c>
      <c r="C4093" t="s">
        <v>1974</v>
      </c>
      <c r="D4093" t="s">
        <v>3822</v>
      </c>
      <c r="E4093" t="s">
        <v>2824</v>
      </c>
    </row>
    <row r="4094" spans="1:5" hidden="1">
      <c r="A4094" s="83" t="s">
        <v>3957</v>
      </c>
      <c r="B4094" t="s">
        <v>3958</v>
      </c>
      <c r="C4094" t="s">
        <v>1974</v>
      </c>
      <c r="D4094" t="s">
        <v>3823</v>
      </c>
      <c r="E4094" t="s">
        <v>2825</v>
      </c>
    </row>
    <row r="4095" spans="1:5" hidden="1">
      <c r="A4095" s="83" t="s">
        <v>3957</v>
      </c>
      <c r="B4095" t="s">
        <v>3958</v>
      </c>
      <c r="C4095" t="s">
        <v>1974</v>
      </c>
      <c r="D4095" t="s">
        <v>2166</v>
      </c>
      <c r="E4095" t="s">
        <v>1643</v>
      </c>
    </row>
    <row r="4096" spans="1:5" hidden="1">
      <c r="A4096" s="83" t="s">
        <v>3957</v>
      </c>
      <c r="B4096" t="s">
        <v>3958</v>
      </c>
      <c r="C4096" t="s">
        <v>1974</v>
      </c>
      <c r="D4096" t="s">
        <v>2166</v>
      </c>
      <c r="E4096" t="s">
        <v>2826</v>
      </c>
    </row>
    <row r="4097" spans="1:5" hidden="1">
      <c r="A4097" s="83" t="s">
        <v>3957</v>
      </c>
      <c r="B4097" t="s">
        <v>3958</v>
      </c>
      <c r="C4097" t="s">
        <v>1975</v>
      </c>
      <c r="D4097" t="s">
        <v>3824</v>
      </c>
      <c r="E4097" t="s">
        <v>2827</v>
      </c>
    </row>
    <row r="4098" spans="1:5" hidden="1">
      <c r="A4098" s="83" t="s">
        <v>3957</v>
      </c>
      <c r="B4098" t="s">
        <v>3958</v>
      </c>
      <c r="C4098" t="s">
        <v>1975</v>
      </c>
      <c r="D4098" t="s">
        <v>3824</v>
      </c>
      <c r="E4098" t="s">
        <v>2862</v>
      </c>
    </row>
    <row r="4099" spans="1:5" hidden="1">
      <c r="A4099" s="83" t="s">
        <v>3957</v>
      </c>
      <c r="B4099" t="s">
        <v>3958</v>
      </c>
      <c r="C4099" t="s">
        <v>1975</v>
      </c>
      <c r="D4099" t="s">
        <v>3824</v>
      </c>
      <c r="E4099" t="s">
        <v>2882</v>
      </c>
    </row>
    <row r="4100" spans="1:5" hidden="1">
      <c r="A4100" s="83" t="s">
        <v>3957</v>
      </c>
      <c r="B4100" t="s">
        <v>3958</v>
      </c>
      <c r="C4100" t="s">
        <v>1975</v>
      </c>
      <c r="D4100" t="s">
        <v>3824</v>
      </c>
      <c r="E4100" t="s">
        <v>2895</v>
      </c>
    </row>
    <row r="4101" spans="1:5" hidden="1">
      <c r="A4101" s="83" t="s">
        <v>3957</v>
      </c>
      <c r="B4101" t="s">
        <v>3958</v>
      </c>
      <c r="C4101" t="s">
        <v>1975</v>
      </c>
      <c r="D4101" t="s">
        <v>3824</v>
      </c>
      <c r="E4101" t="s">
        <v>2905</v>
      </c>
    </row>
    <row r="4102" spans="1:5" hidden="1">
      <c r="A4102" s="83" t="s">
        <v>3957</v>
      </c>
      <c r="B4102" t="s">
        <v>3958</v>
      </c>
      <c r="C4102" t="s">
        <v>1975</v>
      </c>
      <c r="D4102" t="s">
        <v>3824</v>
      </c>
      <c r="E4102" t="s">
        <v>2914</v>
      </c>
    </row>
    <row r="4103" spans="1:5" hidden="1">
      <c r="A4103" s="83" t="s">
        <v>3957</v>
      </c>
      <c r="B4103" t="s">
        <v>3958</v>
      </c>
      <c r="C4103" t="s">
        <v>1975</v>
      </c>
      <c r="D4103" t="s">
        <v>3824</v>
      </c>
      <c r="E4103" t="s">
        <v>2919</v>
      </c>
    </row>
    <row r="4104" spans="1:5" hidden="1">
      <c r="A4104" s="83" t="s">
        <v>3957</v>
      </c>
      <c r="B4104" t="s">
        <v>3958</v>
      </c>
      <c r="C4104" t="s">
        <v>1975</v>
      </c>
      <c r="D4104" t="s">
        <v>3824</v>
      </c>
      <c r="E4104" t="s">
        <v>1980</v>
      </c>
    </row>
    <row r="4105" spans="1:5" hidden="1">
      <c r="A4105" s="83" t="s">
        <v>3957</v>
      </c>
      <c r="B4105" t="s">
        <v>3958</v>
      </c>
      <c r="C4105" t="s">
        <v>1975</v>
      </c>
      <c r="D4105" t="s">
        <v>3841</v>
      </c>
      <c r="E4105" t="s">
        <v>3842</v>
      </c>
    </row>
    <row r="4106" spans="1:5" hidden="1">
      <c r="A4106" s="83" t="s">
        <v>3957</v>
      </c>
      <c r="B4106" t="s">
        <v>3958</v>
      </c>
      <c r="C4106" t="s">
        <v>1975</v>
      </c>
      <c r="D4106" t="s">
        <v>3841</v>
      </c>
      <c r="E4106" t="s">
        <v>2885</v>
      </c>
    </row>
    <row r="4107" spans="1:5" hidden="1">
      <c r="A4107" s="83" t="s">
        <v>3957</v>
      </c>
      <c r="B4107" t="s">
        <v>3958</v>
      </c>
      <c r="C4107" t="s">
        <v>1975</v>
      </c>
      <c r="D4107" t="s">
        <v>3841</v>
      </c>
      <c r="E4107" t="s">
        <v>2896</v>
      </c>
    </row>
    <row r="4108" spans="1:5" hidden="1">
      <c r="A4108" s="83" t="s">
        <v>3957</v>
      </c>
      <c r="B4108" t="s">
        <v>3958</v>
      </c>
      <c r="C4108" t="s">
        <v>1975</v>
      </c>
      <c r="D4108" t="s">
        <v>3843</v>
      </c>
      <c r="E4108" t="s">
        <v>2831</v>
      </c>
    </row>
    <row r="4109" spans="1:5" hidden="1">
      <c r="A4109" s="83" t="s">
        <v>3957</v>
      </c>
      <c r="B4109" t="s">
        <v>3958</v>
      </c>
      <c r="C4109" t="s">
        <v>1975</v>
      </c>
      <c r="D4109" t="s">
        <v>3843</v>
      </c>
      <c r="E4109" t="s">
        <v>2864</v>
      </c>
    </row>
    <row r="4110" spans="1:5" hidden="1">
      <c r="A4110" s="83" t="s">
        <v>3957</v>
      </c>
      <c r="B4110" t="s">
        <v>3958</v>
      </c>
      <c r="C4110" t="s">
        <v>1975</v>
      </c>
      <c r="D4110" t="s">
        <v>3843</v>
      </c>
      <c r="E4110" t="s">
        <v>1643</v>
      </c>
    </row>
    <row r="4111" spans="1:5" hidden="1">
      <c r="A4111" s="83" t="s">
        <v>3957</v>
      </c>
      <c r="B4111" t="s">
        <v>3958</v>
      </c>
      <c r="C4111" t="s">
        <v>1975</v>
      </c>
      <c r="D4111" t="s">
        <v>3843</v>
      </c>
      <c r="E4111" t="s">
        <v>2884</v>
      </c>
    </row>
    <row r="4112" spans="1:5" hidden="1">
      <c r="A4112" s="83" t="s">
        <v>3957</v>
      </c>
      <c r="B4112" t="s">
        <v>3958</v>
      </c>
      <c r="C4112" t="s">
        <v>1975</v>
      </c>
      <c r="D4112" t="s">
        <v>3843</v>
      </c>
      <c r="E4112" t="s">
        <v>2166</v>
      </c>
    </row>
    <row r="4113" spans="1:5" hidden="1">
      <c r="A4113" s="83" t="s">
        <v>3957</v>
      </c>
      <c r="B4113" t="s">
        <v>3958</v>
      </c>
      <c r="C4113" t="s">
        <v>1975</v>
      </c>
      <c r="D4113" t="s">
        <v>3843</v>
      </c>
      <c r="E4113" t="s">
        <v>3844</v>
      </c>
    </row>
    <row r="4114" spans="1:5" hidden="1">
      <c r="A4114" s="83" t="s">
        <v>3957</v>
      </c>
      <c r="B4114" t="s">
        <v>3958</v>
      </c>
      <c r="C4114" t="s">
        <v>1975</v>
      </c>
      <c r="D4114" t="s">
        <v>3845</v>
      </c>
      <c r="E4114" t="s">
        <v>3846</v>
      </c>
    </row>
    <row r="4115" spans="1:5" hidden="1">
      <c r="A4115" s="83" t="s">
        <v>3957</v>
      </c>
      <c r="B4115" t="s">
        <v>3958</v>
      </c>
      <c r="C4115" t="s">
        <v>1976</v>
      </c>
      <c r="D4115" t="s">
        <v>3867</v>
      </c>
      <c r="E4115" t="s">
        <v>2833</v>
      </c>
    </row>
    <row r="4116" spans="1:5" hidden="1">
      <c r="A4116" s="83" t="s">
        <v>3957</v>
      </c>
      <c r="B4116" t="s">
        <v>3958</v>
      </c>
      <c r="C4116" t="s">
        <v>1976</v>
      </c>
      <c r="D4116" t="s">
        <v>3867</v>
      </c>
      <c r="E4116" t="s">
        <v>2866</v>
      </c>
    </row>
    <row r="4117" spans="1:5" hidden="1">
      <c r="A4117" s="83" t="s">
        <v>3957</v>
      </c>
      <c r="B4117" t="s">
        <v>3958</v>
      </c>
      <c r="C4117" t="s">
        <v>1976</v>
      </c>
      <c r="D4117" t="s">
        <v>3867</v>
      </c>
      <c r="E4117" t="s">
        <v>1643</v>
      </c>
    </row>
    <row r="4118" spans="1:5" hidden="1">
      <c r="A4118" s="83" t="s">
        <v>3957</v>
      </c>
      <c r="B4118" t="s">
        <v>3958</v>
      </c>
      <c r="C4118" t="s">
        <v>1976</v>
      </c>
      <c r="D4118" t="s">
        <v>3867</v>
      </c>
      <c r="E4118" t="s">
        <v>2897</v>
      </c>
    </row>
    <row r="4119" spans="1:5" hidden="1">
      <c r="A4119" s="83" t="s">
        <v>3957</v>
      </c>
      <c r="B4119" t="s">
        <v>3958</v>
      </c>
      <c r="C4119" t="s">
        <v>1976</v>
      </c>
      <c r="D4119" t="s">
        <v>3867</v>
      </c>
      <c r="E4119" t="s">
        <v>2907</v>
      </c>
    </row>
    <row r="4120" spans="1:5" hidden="1">
      <c r="A4120" s="83" t="s">
        <v>3957</v>
      </c>
      <c r="B4120" t="s">
        <v>3958</v>
      </c>
      <c r="C4120" t="s">
        <v>1976</v>
      </c>
      <c r="D4120" t="s">
        <v>3868</v>
      </c>
      <c r="E4120" t="s">
        <v>2834</v>
      </c>
    </row>
    <row r="4121" spans="1:5" hidden="1">
      <c r="A4121" s="83" t="s">
        <v>3957</v>
      </c>
      <c r="B4121" t="s">
        <v>3958</v>
      </c>
      <c r="C4121" t="s">
        <v>1976</v>
      </c>
      <c r="D4121" t="s">
        <v>3868</v>
      </c>
      <c r="E4121" t="s">
        <v>2867</v>
      </c>
    </row>
    <row r="4122" spans="1:5" hidden="1">
      <c r="A4122" s="83" t="s">
        <v>3957</v>
      </c>
      <c r="B4122" t="s">
        <v>3958</v>
      </c>
      <c r="C4122" t="s">
        <v>1976</v>
      </c>
      <c r="D4122" t="s">
        <v>3868</v>
      </c>
      <c r="E4122" t="s">
        <v>2833</v>
      </c>
    </row>
    <row r="4123" spans="1:5" hidden="1">
      <c r="A4123" s="83" t="s">
        <v>3957</v>
      </c>
      <c r="B4123" t="s">
        <v>3958</v>
      </c>
      <c r="C4123" t="s">
        <v>1976</v>
      </c>
      <c r="D4123" t="s">
        <v>3868</v>
      </c>
      <c r="E4123" t="s">
        <v>1643</v>
      </c>
    </row>
    <row r="4124" spans="1:5" hidden="1">
      <c r="A4124" s="83" t="s">
        <v>3957</v>
      </c>
      <c r="B4124" t="s">
        <v>3958</v>
      </c>
      <c r="C4124" t="s">
        <v>1976</v>
      </c>
      <c r="D4124" t="s">
        <v>3867</v>
      </c>
      <c r="E4124" t="s">
        <v>1643</v>
      </c>
    </row>
    <row r="4125" spans="1:5" hidden="1">
      <c r="A4125" s="83" t="s">
        <v>3957</v>
      </c>
      <c r="B4125" t="s">
        <v>3958</v>
      </c>
      <c r="C4125" t="s">
        <v>1976</v>
      </c>
      <c r="D4125" t="s">
        <v>3867</v>
      </c>
      <c r="E4125" t="s">
        <v>2886</v>
      </c>
    </row>
    <row r="4126" spans="1:5" hidden="1">
      <c r="A4126" s="83" t="s">
        <v>3957</v>
      </c>
      <c r="B4126" t="s">
        <v>3958</v>
      </c>
      <c r="C4126" t="s">
        <v>1976</v>
      </c>
      <c r="D4126" t="s">
        <v>3868</v>
      </c>
      <c r="E4126" t="s">
        <v>2834</v>
      </c>
    </row>
    <row r="4127" spans="1:5" hidden="1">
      <c r="A4127" s="83" t="s">
        <v>3957</v>
      </c>
      <c r="B4127" t="s">
        <v>3958</v>
      </c>
      <c r="C4127" t="s">
        <v>1976</v>
      </c>
      <c r="D4127" t="s">
        <v>3868</v>
      </c>
      <c r="E4127" t="s">
        <v>1643</v>
      </c>
    </row>
    <row r="4128" spans="1:5" hidden="1">
      <c r="A4128" s="83" t="s">
        <v>3957</v>
      </c>
      <c r="B4128" t="s">
        <v>3958</v>
      </c>
      <c r="C4128" t="s">
        <v>3847</v>
      </c>
      <c r="D4128" t="s">
        <v>2835</v>
      </c>
      <c r="E4128" t="s">
        <v>3848</v>
      </c>
    </row>
    <row r="4129" spans="1:5" hidden="1">
      <c r="A4129" s="83" t="s">
        <v>3957</v>
      </c>
      <c r="B4129" t="s">
        <v>3958</v>
      </c>
      <c r="C4129" t="s">
        <v>3847</v>
      </c>
      <c r="D4129" t="s">
        <v>2407</v>
      </c>
      <c r="E4129" t="s">
        <v>2868</v>
      </c>
    </row>
    <row r="4130" spans="1:5" hidden="1">
      <c r="A4130" s="83" t="s">
        <v>3957</v>
      </c>
      <c r="B4130" t="s">
        <v>3958</v>
      </c>
      <c r="C4130" t="s">
        <v>3847</v>
      </c>
      <c r="D4130" t="s">
        <v>2407</v>
      </c>
      <c r="E4130" t="s">
        <v>1643</v>
      </c>
    </row>
    <row r="4131" spans="1:5" hidden="1">
      <c r="A4131" s="83" t="s">
        <v>3957</v>
      </c>
      <c r="B4131" t="s">
        <v>3958</v>
      </c>
      <c r="C4131" t="s">
        <v>3847</v>
      </c>
      <c r="D4131" t="s">
        <v>2407</v>
      </c>
      <c r="E4131" t="s">
        <v>2407</v>
      </c>
    </row>
    <row r="4132" spans="1:5" hidden="1">
      <c r="A4132" s="83" t="s">
        <v>3957</v>
      </c>
      <c r="B4132" t="s">
        <v>3958</v>
      </c>
      <c r="C4132" t="s">
        <v>3827</v>
      </c>
      <c r="D4132" t="s">
        <v>3849</v>
      </c>
      <c r="E4132" t="s">
        <v>2836</v>
      </c>
    </row>
    <row r="4133" spans="1:5" hidden="1">
      <c r="A4133" s="83" t="s">
        <v>3957</v>
      </c>
      <c r="B4133" t="s">
        <v>3958</v>
      </c>
      <c r="C4133" t="s">
        <v>3827</v>
      </c>
      <c r="D4133" t="s">
        <v>3849</v>
      </c>
      <c r="E4133" t="s">
        <v>2869</v>
      </c>
    </row>
    <row r="4134" spans="1:5" hidden="1">
      <c r="A4134" s="83" t="s">
        <v>3957</v>
      </c>
      <c r="B4134" t="s">
        <v>3958</v>
      </c>
      <c r="C4134" t="s">
        <v>3827</v>
      </c>
      <c r="D4134" t="s">
        <v>3849</v>
      </c>
      <c r="E4134" t="s">
        <v>2887</v>
      </c>
    </row>
    <row r="4135" spans="1:5" hidden="1">
      <c r="A4135" s="83" t="s">
        <v>3957</v>
      </c>
      <c r="B4135" t="s">
        <v>3958</v>
      </c>
      <c r="C4135" t="s">
        <v>3827</v>
      </c>
      <c r="D4135" t="s">
        <v>3849</v>
      </c>
      <c r="E4135" t="s">
        <v>2898</v>
      </c>
    </row>
    <row r="4136" spans="1:5" hidden="1">
      <c r="A4136" s="83" t="s">
        <v>3957</v>
      </c>
      <c r="B4136" t="s">
        <v>3958</v>
      </c>
      <c r="C4136" t="s">
        <v>3827</v>
      </c>
      <c r="D4136" t="s">
        <v>3849</v>
      </c>
      <c r="E4136" t="s">
        <v>2908</v>
      </c>
    </row>
    <row r="4137" spans="1:5" hidden="1">
      <c r="A4137" s="83" t="s">
        <v>3957</v>
      </c>
      <c r="B4137" t="s">
        <v>3958</v>
      </c>
      <c r="C4137" t="s">
        <v>3827</v>
      </c>
      <c r="D4137" t="s">
        <v>3849</v>
      </c>
      <c r="E4137" t="s">
        <v>2915</v>
      </c>
    </row>
    <row r="4138" spans="1:5" hidden="1">
      <c r="A4138" s="83" t="s">
        <v>3957</v>
      </c>
      <c r="B4138" t="s">
        <v>3958</v>
      </c>
      <c r="C4138" t="s">
        <v>3827</v>
      </c>
      <c r="D4138" t="s">
        <v>3849</v>
      </c>
      <c r="E4138" t="s">
        <v>2920</v>
      </c>
    </row>
    <row r="4139" spans="1:5" hidden="1">
      <c r="A4139" s="83" t="s">
        <v>3957</v>
      </c>
      <c r="B4139" t="s">
        <v>3958</v>
      </c>
      <c r="C4139" t="s">
        <v>3827</v>
      </c>
      <c r="D4139" t="s">
        <v>3849</v>
      </c>
      <c r="E4139" t="s">
        <v>2924</v>
      </c>
    </row>
    <row r="4140" spans="1:5" hidden="1">
      <c r="A4140" s="83" t="s">
        <v>3957</v>
      </c>
      <c r="B4140" t="s">
        <v>3958</v>
      </c>
      <c r="C4140" t="s">
        <v>3827</v>
      </c>
      <c r="D4140" t="s">
        <v>3849</v>
      </c>
      <c r="E4140" t="s">
        <v>2926</v>
      </c>
    </row>
    <row r="4141" spans="1:5" hidden="1">
      <c r="A4141" s="83" t="s">
        <v>3957</v>
      </c>
      <c r="B4141" t="s">
        <v>3958</v>
      </c>
      <c r="C4141" t="s">
        <v>3827</v>
      </c>
      <c r="D4141" t="s">
        <v>3849</v>
      </c>
      <c r="E4141" t="s">
        <v>2931</v>
      </c>
    </row>
    <row r="4142" spans="1:5" hidden="1">
      <c r="A4142" s="83" t="s">
        <v>3957</v>
      </c>
      <c r="B4142" t="s">
        <v>3958</v>
      </c>
      <c r="C4142" t="s">
        <v>3827</v>
      </c>
      <c r="D4142" t="s">
        <v>3849</v>
      </c>
      <c r="E4142" t="s">
        <v>2940</v>
      </c>
    </row>
    <row r="4143" spans="1:5" hidden="1">
      <c r="A4143" s="83" t="s">
        <v>3957</v>
      </c>
      <c r="B4143" t="s">
        <v>3958</v>
      </c>
      <c r="C4143" t="s">
        <v>3827</v>
      </c>
      <c r="D4143" t="s">
        <v>3849</v>
      </c>
      <c r="E4143" t="s">
        <v>2944</v>
      </c>
    </row>
    <row r="4144" spans="1:5" hidden="1">
      <c r="A4144" s="83" t="s">
        <v>3957</v>
      </c>
      <c r="B4144" t="s">
        <v>3958</v>
      </c>
      <c r="C4144" t="s">
        <v>3827</v>
      </c>
      <c r="D4144" t="s">
        <v>3849</v>
      </c>
      <c r="E4144" t="s">
        <v>2936</v>
      </c>
    </row>
    <row r="4145" spans="1:5" hidden="1">
      <c r="A4145" s="83" t="s">
        <v>3957</v>
      </c>
      <c r="B4145" t="s">
        <v>3958</v>
      </c>
      <c r="C4145" t="s">
        <v>3827</v>
      </c>
      <c r="D4145" t="s">
        <v>3849</v>
      </c>
      <c r="E4145" t="s">
        <v>2941</v>
      </c>
    </row>
    <row r="4146" spans="1:5" hidden="1">
      <c r="A4146" s="83" t="s">
        <v>3957</v>
      </c>
      <c r="B4146" t="s">
        <v>3958</v>
      </c>
      <c r="C4146" t="s">
        <v>3827</v>
      </c>
      <c r="D4146" t="s">
        <v>3849</v>
      </c>
      <c r="E4146" t="s">
        <v>2945</v>
      </c>
    </row>
    <row r="4147" spans="1:5" hidden="1">
      <c r="A4147" s="83" t="s">
        <v>3957</v>
      </c>
      <c r="B4147" t="s">
        <v>3958</v>
      </c>
      <c r="C4147" t="s">
        <v>3827</v>
      </c>
      <c r="D4147" t="s">
        <v>3849</v>
      </c>
      <c r="E4147" t="s">
        <v>2948</v>
      </c>
    </row>
    <row r="4148" spans="1:5" hidden="1">
      <c r="A4148" s="83" t="s">
        <v>3957</v>
      </c>
      <c r="B4148" t="s">
        <v>3958</v>
      </c>
      <c r="C4148" t="s">
        <v>3827</v>
      </c>
      <c r="D4148" t="s">
        <v>3849</v>
      </c>
      <c r="E4148" t="s">
        <v>2950</v>
      </c>
    </row>
    <row r="4149" spans="1:5" hidden="1">
      <c r="A4149" s="83" t="s">
        <v>3957</v>
      </c>
      <c r="B4149" t="s">
        <v>3958</v>
      </c>
      <c r="C4149" t="s">
        <v>3827</v>
      </c>
      <c r="D4149" t="s">
        <v>3828</v>
      </c>
      <c r="E4149" t="s">
        <v>2836</v>
      </c>
    </row>
    <row r="4150" spans="1:5" hidden="1">
      <c r="A4150" s="83" t="s">
        <v>3957</v>
      </c>
      <c r="B4150" t="s">
        <v>3958</v>
      </c>
      <c r="C4150" t="s">
        <v>3827</v>
      </c>
      <c r="D4150" t="s">
        <v>3828</v>
      </c>
      <c r="E4150" t="s">
        <v>2869</v>
      </c>
    </row>
    <row r="4151" spans="1:5" hidden="1">
      <c r="A4151" s="83" t="s">
        <v>3957</v>
      </c>
      <c r="B4151" t="s">
        <v>3958</v>
      </c>
      <c r="C4151" t="s">
        <v>3827</v>
      </c>
      <c r="D4151" t="s">
        <v>3828</v>
      </c>
      <c r="E4151" t="s">
        <v>2887</v>
      </c>
    </row>
    <row r="4152" spans="1:5" hidden="1">
      <c r="A4152" s="83" t="s">
        <v>3957</v>
      </c>
      <c r="B4152" t="s">
        <v>3958</v>
      </c>
      <c r="C4152" t="s">
        <v>3827</v>
      </c>
      <c r="D4152" t="s">
        <v>3828</v>
      </c>
      <c r="E4152" t="s">
        <v>2898</v>
      </c>
    </row>
    <row r="4153" spans="1:5" hidden="1">
      <c r="A4153" s="83" t="s">
        <v>3957</v>
      </c>
      <c r="B4153" t="s">
        <v>3958</v>
      </c>
      <c r="C4153" t="s">
        <v>3827</v>
      </c>
      <c r="D4153" t="s">
        <v>3828</v>
      </c>
      <c r="E4153" t="s">
        <v>2908</v>
      </c>
    </row>
    <row r="4154" spans="1:5" hidden="1">
      <c r="A4154" s="83" t="s">
        <v>3957</v>
      </c>
      <c r="B4154" t="s">
        <v>3958</v>
      </c>
      <c r="C4154" t="s">
        <v>3827</v>
      </c>
      <c r="D4154" t="s">
        <v>3828</v>
      </c>
      <c r="E4154" t="s">
        <v>2915</v>
      </c>
    </row>
    <row r="4155" spans="1:5" hidden="1">
      <c r="A4155" s="83" t="s">
        <v>3957</v>
      </c>
      <c r="B4155" t="s">
        <v>3958</v>
      </c>
      <c r="C4155" t="s">
        <v>3827</v>
      </c>
      <c r="D4155" t="s">
        <v>3828</v>
      </c>
      <c r="E4155" t="s">
        <v>2920</v>
      </c>
    </row>
    <row r="4156" spans="1:5" hidden="1">
      <c r="A4156" s="83" t="s">
        <v>3957</v>
      </c>
      <c r="B4156" t="s">
        <v>3958</v>
      </c>
      <c r="C4156" t="s">
        <v>3827</v>
      </c>
      <c r="D4156" t="s">
        <v>3828</v>
      </c>
      <c r="E4156" t="s">
        <v>1643</v>
      </c>
    </row>
    <row r="4157" spans="1:5" hidden="1">
      <c r="A4157" s="83" t="s">
        <v>3957</v>
      </c>
      <c r="B4157" t="s">
        <v>3958</v>
      </c>
      <c r="C4157" t="s">
        <v>3827</v>
      </c>
      <c r="D4157" t="s">
        <v>3828</v>
      </c>
      <c r="E4157" t="s">
        <v>2926</v>
      </c>
    </row>
    <row r="4158" spans="1:5" hidden="1">
      <c r="A4158" s="83" t="s">
        <v>3957</v>
      </c>
      <c r="B4158" t="s">
        <v>3958</v>
      </c>
      <c r="C4158" t="s">
        <v>3827</v>
      </c>
      <c r="D4158" t="s">
        <v>3828</v>
      </c>
      <c r="E4158" t="s">
        <v>2931</v>
      </c>
    </row>
    <row r="4159" spans="1:5" hidden="1">
      <c r="A4159" s="83" t="s">
        <v>3957</v>
      </c>
      <c r="B4159" t="s">
        <v>3958</v>
      </c>
      <c r="C4159" t="s">
        <v>3827</v>
      </c>
      <c r="D4159" t="s">
        <v>3828</v>
      </c>
      <c r="E4159" t="s">
        <v>2936</v>
      </c>
    </row>
    <row r="4160" spans="1:5" hidden="1">
      <c r="A4160" s="83" t="s">
        <v>3957</v>
      </c>
      <c r="B4160" t="s">
        <v>3958</v>
      </c>
      <c r="C4160" t="s">
        <v>3827</v>
      </c>
      <c r="D4160" t="s">
        <v>3828</v>
      </c>
      <c r="E4160" t="s">
        <v>2941</v>
      </c>
    </row>
    <row r="4161" spans="1:5" hidden="1">
      <c r="A4161" s="83" t="s">
        <v>3957</v>
      </c>
      <c r="B4161" t="s">
        <v>3958</v>
      </c>
      <c r="C4161" t="s">
        <v>3827</v>
      </c>
      <c r="D4161" t="s">
        <v>3828</v>
      </c>
      <c r="E4161" t="s">
        <v>2945</v>
      </c>
    </row>
    <row r="4162" spans="1:5" hidden="1">
      <c r="A4162" s="83" t="s">
        <v>3957</v>
      </c>
      <c r="B4162" t="s">
        <v>3958</v>
      </c>
      <c r="C4162" t="s">
        <v>3827</v>
      </c>
      <c r="D4162" t="s">
        <v>3828</v>
      </c>
      <c r="E4162" t="s">
        <v>2948</v>
      </c>
    </row>
    <row r="4163" spans="1:5" hidden="1">
      <c r="A4163" s="83" t="s">
        <v>3957</v>
      </c>
      <c r="B4163" t="s">
        <v>3958</v>
      </c>
      <c r="C4163" t="s">
        <v>3827</v>
      </c>
      <c r="D4163" t="s">
        <v>3828</v>
      </c>
      <c r="E4163" t="s">
        <v>2950</v>
      </c>
    </row>
    <row r="4164" spans="1:5" hidden="1">
      <c r="A4164" s="83" t="s">
        <v>3959</v>
      </c>
      <c r="B4164" t="s">
        <v>3960</v>
      </c>
      <c r="C4164" s="83" t="s">
        <v>1973</v>
      </c>
      <c r="D4164" t="s">
        <v>2067</v>
      </c>
      <c r="E4164" t="s">
        <v>3840</v>
      </c>
    </row>
    <row r="4165" spans="1:5" hidden="1">
      <c r="A4165" s="83" t="s">
        <v>3959</v>
      </c>
      <c r="B4165" t="s">
        <v>3960</v>
      </c>
      <c r="C4165" t="s">
        <v>1973</v>
      </c>
      <c r="D4165" t="s">
        <v>2068</v>
      </c>
      <c r="E4165" t="s">
        <v>2068</v>
      </c>
    </row>
    <row r="4166" spans="1:5" hidden="1">
      <c r="A4166" s="83" t="s">
        <v>3959</v>
      </c>
      <c r="B4166" t="s">
        <v>3960</v>
      </c>
      <c r="C4166" t="s">
        <v>1973</v>
      </c>
      <c r="D4166" t="s">
        <v>2066</v>
      </c>
      <c r="E4166" t="s">
        <v>2807</v>
      </c>
    </row>
    <row r="4167" spans="1:5" hidden="1">
      <c r="A4167" s="83" t="s">
        <v>3959</v>
      </c>
      <c r="B4167" t="s">
        <v>3960</v>
      </c>
      <c r="C4167" t="s">
        <v>1973</v>
      </c>
      <c r="D4167" t="s">
        <v>2066</v>
      </c>
      <c r="E4167" t="s">
        <v>1643</v>
      </c>
    </row>
    <row r="4168" spans="1:5" hidden="1">
      <c r="A4168" s="83" t="s">
        <v>3959</v>
      </c>
      <c r="B4168" t="s">
        <v>3960</v>
      </c>
      <c r="C4168" t="s">
        <v>1973</v>
      </c>
      <c r="D4168" t="s">
        <v>3809</v>
      </c>
      <c r="E4168" t="s">
        <v>1643</v>
      </c>
    </row>
    <row r="4169" spans="1:5" hidden="1">
      <c r="A4169" s="83" t="s">
        <v>3959</v>
      </c>
      <c r="B4169" t="s">
        <v>3960</v>
      </c>
      <c r="C4169" t="s">
        <v>1973</v>
      </c>
      <c r="D4169" t="s">
        <v>3810</v>
      </c>
      <c r="E4169" t="s">
        <v>1643</v>
      </c>
    </row>
    <row r="4170" spans="1:5" hidden="1">
      <c r="A4170" s="83" t="s">
        <v>3959</v>
      </c>
      <c r="B4170" t="s">
        <v>3960</v>
      </c>
      <c r="C4170" t="s">
        <v>1974</v>
      </c>
      <c r="D4170" t="s">
        <v>2146</v>
      </c>
      <c r="E4170" t="s">
        <v>2808</v>
      </c>
    </row>
    <row r="4171" spans="1:5" hidden="1">
      <c r="A4171" s="83" t="s">
        <v>3959</v>
      </c>
      <c r="B4171" t="s">
        <v>3960</v>
      </c>
      <c r="C4171" t="s">
        <v>1974</v>
      </c>
      <c r="D4171" t="s">
        <v>2146</v>
      </c>
      <c r="E4171" t="s">
        <v>2854</v>
      </c>
    </row>
    <row r="4172" spans="1:5" hidden="1">
      <c r="A4172" s="83" t="s">
        <v>3959</v>
      </c>
      <c r="B4172" t="s">
        <v>3960</v>
      </c>
      <c r="C4172" t="s">
        <v>1974</v>
      </c>
      <c r="D4172" t="s">
        <v>2146</v>
      </c>
      <c r="E4172" t="s">
        <v>2876</v>
      </c>
    </row>
    <row r="4173" spans="1:5" hidden="1">
      <c r="A4173" s="83" t="s">
        <v>3959</v>
      </c>
      <c r="B4173" t="s">
        <v>3960</v>
      </c>
      <c r="C4173" t="s">
        <v>1974</v>
      </c>
      <c r="D4173" t="s">
        <v>2146</v>
      </c>
      <c r="E4173" t="s">
        <v>2893</v>
      </c>
    </row>
    <row r="4174" spans="1:5" hidden="1">
      <c r="A4174" s="83" t="s">
        <v>3959</v>
      </c>
      <c r="B4174" t="s">
        <v>3960</v>
      </c>
      <c r="C4174" t="s">
        <v>1974</v>
      </c>
      <c r="D4174" t="s">
        <v>2146</v>
      </c>
      <c r="E4174" t="s">
        <v>2903</v>
      </c>
    </row>
    <row r="4175" spans="1:5" hidden="1">
      <c r="A4175" s="83" t="s">
        <v>3959</v>
      </c>
      <c r="B4175" t="s">
        <v>3960</v>
      </c>
      <c r="C4175" t="s">
        <v>1974</v>
      </c>
      <c r="D4175" t="s">
        <v>2146</v>
      </c>
      <c r="E4175" t="s">
        <v>2913</v>
      </c>
    </row>
    <row r="4176" spans="1:5" hidden="1">
      <c r="A4176" s="83" t="s">
        <v>3959</v>
      </c>
      <c r="B4176" t="s">
        <v>3960</v>
      </c>
      <c r="C4176" t="s">
        <v>1974</v>
      </c>
      <c r="D4176" t="s">
        <v>3811</v>
      </c>
      <c r="E4176" t="s">
        <v>2809</v>
      </c>
    </row>
    <row r="4177" spans="1:5" hidden="1">
      <c r="A4177" s="83" t="s">
        <v>3959</v>
      </c>
      <c r="B4177" t="s">
        <v>3960</v>
      </c>
      <c r="C4177" t="s">
        <v>1974</v>
      </c>
      <c r="D4177" t="s">
        <v>3811</v>
      </c>
      <c r="E4177" t="s">
        <v>2855</v>
      </c>
    </row>
    <row r="4178" spans="1:5" hidden="1">
      <c r="A4178" s="83" t="s">
        <v>3959</v>
      </c>
      <c r="B4178" t="s">
        <v>3960</v>
      </c>
      <c r="C4178" t="s">
        <v>1974</v>
      </c>
      <c r="D4178" t="s">
        <v>3811</v>
      </c>
      <c r="E4178" t="s">
        <v>1643</v>
      </c>
    </row>
    <row r="4179" spans="1:5" hidden="1">
      <c r="A4179" s="83" t="s">
        <v>3959</v>
      </c>
      <c r="B4179" t="s">
        <v>3960</v>
      </c>
      <c r="C4179" t="s">
        <v>1974</v>
      </c>
      <c r="D4179" t="s">
        <v>3812</v>
      </c>
      <c r="E4179" t="s">
        <v>2810</v>
      </c>
    </row>
    <row r="4180" spans="1:5" hidden="1">
      <c r="A4180" s="83" t="s">
        <v>3959</v>
      </c>
      <c r="B4180" t="s">
        <v>3960</v>
      </c>
      <c r="C4180" t="s">
        <v>1974</v>
      </c>
      <c r="D4180" t="s">
        <v>3812</v>
      </c>
      <c r="E4180" t="s">
        <v>1643</v>
      </c>
    </row>
    <row r="4181" spans="1:5" hidden="1">
      <c r="A4181" s="83" t="s">
        <v>3959</v>
      </c>
      <c r="B4181" t="s">
        <v>3960</v>
      </c>
      <c r="C4181" t="s">
        <v>1974</v>
      </c>
      <c r="D4181" t="s">
        <v>3812</v>
      </c>
      <c r="E4181" t="s">
        <v>2856</v>
      </c>
    </row>
    <row r="4182" spans="1:5" hidden="1">
      <c r="A4182" s="83" t="s">
        <v>3959</v>
      </c>
      <c r="B4182" t="s">
        <v>3960</v>
      </c>
      <c r="C4182" t="s">
        <v>1974</v>
      </c>
      <c r="D4182" t="s">
        <v>3813</v>
      </c>
      <c r="E4182" t="s">
        <v>2811</v>
      </c>
    </row>
    <row r="4183" spans="1:5" hidden="1">
      <c r="A4183" s="83" t="s">
        <v>3959</v>
      </c>
      <c r="B4183" t="s">
        <v>3960</v>
      </c>
      <c r="C4183" t="s">
        <v>1974</v>
      </c>
      <c r="D4183" t="s">
        <v>3813</v>
      </c>
      <c r="E4183" t="s">
        <v>2857</v>
      </c>
    </row>
    <row r="4184" spans="1:5" hidden="1">
      <c r="A4184" s="83" t="s">
        <v>3959</v>
      </c>
      <c r="B4184" t="s">
        <v>3960</v>
      </c>
      <c r="C4184" t="s">
        <v>1974</v>
      </c>
      <c r="D4184" t="s">
        <v>3813</v>
      </c>
      <c r="E4184" t="s">
        <v>1643</v>
      </c>
    </row>
    <row r="4185" spans="1:5" hidden="1">
      <c r="A4185" s="83" t="s">
        <v>3959</v>
      </c>
      <c r="B4185" t="s">
        <v>3960</v>
      </c>
      <c r="C4185" t="s">
        <v>1974</v>
      </c>
      <c r="D4185" t="s">
        <v>3813</v>
      </c>
      <c r="E4185" t="s">
        <v>2877</v>
      </c>
    </row>
    <row r="4186" spans="1:5" hidden="1">
      <c r="A4186" s="83" t="s">
        <v>3959</v>
      </c>
      <c r="B4186" t="s">
        <v>3960</v>
      </c>
      <c r="C4186" t="s">
        <v>1974</v>
      </c>
      <c r="D4186" t="s">
        <v>3814</v>
      </c>
      <c r="E4186" t="s">
        <v>2813</v>
      </c>
    </row>
    <row r="4187" spans="1:5" hidden="1">
      <c r="A4187" s="83" t="s">
        <v>3959</v>
      </c>
      <c r="B4187" t="s">
        <v>3960</v>
      </c>
      <c r="C4187" t="s">
        <v>1974</v>
      </c>
      <c r="D4187" t="s">
        <v>3814</v>
      </c>
      <c r="E4187" t="s">
        <v>2858</v>
      </c>
    </row>
    <row r="4188" spans="1:5" hidden="1">
      <c r="A4188" s="83" t="s">
        <v>3959</v>
      </c>
      <c r="B4188" t="s">
        <v>3960</v>
      </c>
      <c r="C4188" t="s">
        <v>1974</v>
      </c>
      <c r="D4188" t="s">
        <v>3814</v>
      </c>
      <c r="E4188" t="s">
        <v>2878</v>
      </c>
    </row>
    <row r="4189" spans="1:5" hidden="1">
      <c r="A4189" s="83" t="s">
        <v>3959</v>
      </c>
      <c r="B4189" t="s">
        <v>3960</v>
      </c>
      <c r="C4189" t="s">
        <v>1974</v>
      </c>
      <c r="D4189" t="s">
        <v>3814</v>
      </c>
      <c r="E4189" t="s">
        <v>1643</v>
      </c>
    </row>
    <row r="4190" spans="1:5" hidden="1">
      <c r="A4190" s="83" t="s">
        <v>3959</v>
      </c>
      <c r="B4190" t="s">
        <v>3960</v>
      </c>
      <c r="C4190" t="s">
        <v>1974</v>
      </c>
      <c r="D4190" t="s">
        <v>3814</v>
      </c>
      <c r="E4190" t="s">
        <v>2894</v>
      </c>
    </row>
    <row r="4191" spans="1:5" hidden="1">
      <c r="A4191" s="83" t="s">
        <v>3959</v>
      </c>
      <c r="B4191" t="s">
        <v>3960</v>
      </c>
      <c r="C4191" t="s">
        <v>1974</v>
      </c>
      <c r="D4191" t="s">
        <v>3814</v>
      </c>
      <c r="E4191" t="s">
        <v>2904</v>
      </c>
    </row>
    <row r="4192" spans="1:5" hidden="1">
      <c r="A4192" s="83" t="s">
        <v>3959</v>
      </c>
      <c r="B4192" t="s">
        <v>3960</v>
      </c>
      <c r="C4192" t="s">
        <v>1974</v>
      </c>
      <c r="D4192" t="s">
        <v>3815</v>
      </c>
      <c r="E4192" t="s">
        <v>2814</v>
      </c>
    </row>
    <row r="4193" spans="1:5" hidden="1">
      <c r="A4193" s="83" t="s">
        <v>3959</v>
      </c>
      <c r="B4193" t="s">
        <v>3960</v>
      </c>
      <c r="C4193" t="s">
        <v>1974</v>
      </c>
      <c r="D4193" t="s">
        <v>3815</v>
      </c>
      <c r="E4193" t="s">
        <v>2859</v>
      </c>
    </row>
    <row r="4194" spans="1:5" hidden="1">
      <c r="A4194" s="83" t="s">
        <v>3959</v>
      </c>
      <c r="B4194" t="s">
        <v>3960</v>
      </c>
      <c r="C4194" t="s">
        <v>1974</v>
      </c>
      <c r="D4194" t="s">
        <v>3815</v>
      </c>
      <c r="E4194" t="s">
        <v>1643</v>
      </c>
    </row>
    <row r="4195" spans="1:5" hidden="1">
      <c r="A4195" s="83" t="s">
        <v>3959</v>
      </c>
      <c r="B4195" t="s">
        <v>3960</v>
      </c>
      <c r="C4195" t="s">
        <v>1974</v>
      </c>
      <c r="D4195" t="s">
        <v>3815</v>
      </c>
      <c r="E4195" t="s">
        <v>2879</v>
      </c>
    </row>
    <row r="4196" spans="1:5" hidden="1">
      <c r="A4196" s="83" t="s">
        <v>3959</v>
      </c>
      <c r="B4196" t="s">
        <v>3960</v>
      </c>
      <c r="C4196" t="s">
        <v>1974</v>
      </c>
      <c r="D4196" t="s">
        <v>3816</v>
      </c>
      <c r="E4196" t="s">
        <v>2815</v>
      </c>
    </row>
    <row r="4197" spans="1:5" hidden="1">
      <c r="A4197" s="83" t="s">
        <v>3959</v>
      </c>
      <c r="B4197" t="s">
        <v>3960</v>
      </c>
      <c r="C4197" t="s">
        <v>1974</v>
      </c>
      <c r="D4197" t="s">
        <v>3816</v>
      </c>
      <c r="E4197" t="s">
        <v>1643</v>
      </c>
    </row>
    <row r="4198" spans="1:5" hidden="1">
      <c r="A4198" s="83" t="s">
        <v>3959</v>
      </c>
      <c r="B4198" t="s">
        <v>3960</v>
      </c>
      <c r="C4198" t="s">
        <v>1974</v>
      </c>
      <c r="D4198" t="s">
        <v>2156</v>
      </c>
      <c r="E4198" t="s">
        <v>2816</v>
      </c>
    </row>
    <row r="4199" spans="1:5" hidden="1">
      <c r="A4199" s="83" t="s">
        <v>3959</v>
      </c>
      <c r="B4199" t="s">
        <v>3960</v>
      </c>
      <c r="C4199" t="s">
        <v>1974</v>
      </c>
      <c r="D4199" t="s">
        <v>1973</v>
      </c>
      <c r="E4199" t="s">
        <v>1643</v>
      </c>
    </row>
    <row r="4200" spans="1:5" hidden="1">
      <c r="A4200" s="83" t="s">
        <v>3959</v>
      </c>
      <c r="B4200" t="s">
        <v>3960</v>
      </c>
      <c r="C4200" t="s">
        <v>1974</v>
      </c>
      <c r="D4200" t="s">
        <v>1973</v>
      </c>
      <c r="E4200" t="s">
        <v>2817</v>
      </c>
    </row>
    <row r="4201" spans="1:5" hidden="1">
      <c r="A4201" s="83" t="s">
        <v>3959</v>
      </c>
      <c r="B4201" t="s">
        <v>3960</v>
      </c>
      <c r="C4201" t="s">
        <v>1974</v>
      </c>
      <c r="D4201" t="s">
        <v>1973</v>
      </c>
      <c r="E4201" t="s">
        <v>2860</v>
      </c>
    </row>
    <row r="4202" spans="1:5" hidden="1">
      <c r="A4202" s="83" t="s">
        <v>3959</v>
      </c>
      <c r="B4202" t="s">
        <v>3960</v>
      </c>
      <c r="C4202" t="s">
        <v>1974</v>
      </c>
      <c r="D4202" t="s">
        <v>1973</v>
      </c>
      <c r="E4202" t="s">
        <v>2880</v>
      </c>
    </row>
    <row r="4203" spans="1:5" hidden="1">
      <c r="A4203" s="83" t="s">
        <v>3959</v>
      </c>
      <c r="B4203" t="s">
        <v>3960</v>
      </c>
      <c r="C4203" t="s">
        <v>1974</v>
      </c>
      <c r="D4203" t="s">
        <v>3817</v>
      </c>
      <c r="E4203" t="s">
        <v>1643</v>
      </c>
    </row>
    <row r="4204" spans="1:5" hidden="1">
      <c r="A4204" s="83" t="s">
        <v>3959</v>
      </c>
      <c r="B4204" t="s">
        <v>3960</v>
      </c>
      <c r="C4204" t="s">
        <v>1974</v>
      </c>
      <c r="D4204" t="s">
        <v>3818</v>
      </c>
      <c r="E4204" t="s">
        <v>1643</v>
      </c>
    </row>
    <row r="4205" spans="1:5" hidden="1">
      <c r="A4205" s="83" t="s">
        <v>3959</v>
      </c>
      <c r="B4205" t="s">
        <v>3960</v>
      </c>
      <c r="C4205" t="s">
        <v>1974</v>
      </c>
      <c r="D4205" t="s">
        <v>3818</v>
      </c>
      <c r="E4205" t="s">
        <v>2819</v>
      </c>
    </row>
    <row r="4206" spans="1:5" hidden="1">
      <c r="A4206" s="83" t="s">
        <v>3959</v>
      </c>
      <c r="B4206" t="s">
        <v>3960</v>
      </c>
      <c r="C4206" t="s">
        <v>1974</v>
      </c>
      <c r="D4206" t="s">
        <v>2161</v>
      </c>
      <c r="E4206" t="s">
        <v>2820</v>
      </c>
    </row>
    <row r="4207" spans="1:5" hidden="1">
      <c r="A4207" s="83" t="s">
        <v>3959</v>
      </c>
      <c r="B4207" t="s">
        <v>3960</v>
      </c>
      <c r="C4207" t="s">
        <v>1974</v>
      </c>
      <c r="D4207" t="s">
        <v>2161</v>
      </c>
      <c r="E4207" t="s">
        <v>1643</v>
      </c>
    </row>
    <row r="4208" spans="1:5" hidden="1">
      <c r="A4208" s="83" t="s">
        <v>3959</v>
      </c>
      <c r="B4208" t="s">
        <v>3960</v>
      </c>
      <c r="C4208" t="s">
        <v>1974</v>
      </c>
      <c r="D4208" t="s">
        <v>3819</v>
      </c>
      <c r="E4208" t="s">
        <v>1643</v>
      </c>
    </row>
    <row r="4209" spans="1:5" hidden="1">
      <c r="A4209" s="83" t="s">
        <v>3959</v>
      </c>
      <c r="B4209" t="s">
        <v>3960</v>
      </c>
      <c r="C4209" t="s">
        <v>1974</v>
      </c>
      <c r="D4209" t="s">
        <v>3819</v>
      </c>
      <c r="E4209" t="s">
        <v>3819</v>
      </c>
    </row>
    <row r="4210" spans="1:5" hidden="1">
      <c r="A4210" s="83" t="s">
        <v>3959</v>
      </c>
      <c r="B4210" t="s">
        <v>3960</v>
      </c>
      <c r="C4210" t="s">
        <v>1974</v>
      </c>
      <c r="D4210" t="s">
        <v>3820</v>
      </c>
      <c r="E4210" t="s">
        <v>1643</v>
      </c>
    </row>
    <row r="4211" spans="1:5" hidden="1">
      <c r="A4211" s="83" t="s">
        <v>3959</v>
      </c>
      <c r="B4211" t="s">
        <v>3960</v>
      </c>
      <c r="C4211" t="s">
        <v>1974</v>
      </c>
      <c r="D4211" t="s">
        <v>3820</v>
      </c>
      <c r="E4211" t="s">
        <v>2822</v>
      </c>
    </row>
    <row r="4212" spans="1:5" hidden="1">
      <c r="A4212" s="83" t="s">
        <v>3959</v>
      </c>
      <c r="B4212" t="s">
        <v>3960</v>
      </c>
      <c r="C4212" t="s">
        <v>1974</v>
      </c>
      <c r="D4212" t="s">
        <v>3820</v>
      </c>
      <c r="E4212" t="s">
        <v>2861</v>
      </c>
    </row>
    <row r="4213" spans="1:5" hidden="1">
      <c r="A4213" s="83" t="s">
        <v>3959</v>
      </c>
      <c r="B4213" t="s">
        <v>3960</v>
      </c>
      <c r="C4213" t="s">
        <v>1974</v>
      </c>
      <c r="D4213" t="s">
        <v>3820</v>
      </c>
      <c r="E4213" t="s">
        <v>2818</v>
      </c>
    </row>
    <row r="4214" spans="1:5" hidden="1">
      <c r="A4214" s="83" t="s">
        <v>3959</v>
      </c>
      <c r="B4214" t="s">
        <v>3960</v>
      </c>
      <c r="C4214" t="s">
        <v>1974</v>
      </c>
      <c r="D4214" t="s">
        <v>3821</v>
      </c>
      <c r="E4214" t="s">
        <v>1643</v>
      </c>
    </row>
    <row r="4215" spans="1:5" hidden="1">
      <c r="A4215" s="83" t="s">
        <v>3959</v>
      </c>
      <c r="B4215" t="s">
        <v>3960</v>
      </c>
      <c r="C4215" t="s">
        <v>1974</v>
      </c>
      <c r="D4215" t="s">
        <v>3821</v>
      </c>
      <c r="E4215" t="s">
        <v>2823</v>
      </c>
    </row>
    <row r="4216" spans="1:5" hidden="1">
      <c r="A4216" s="83" t="s">
        <v>3959</v>
      </c>
      <c r="B4216" t="s">
        <v>3960</v>
      </c>
      <c r="C4216" t="s">
        <v>1974</v>
      </c>
      <c r="D4216" t="s">
        <v>3822</v>
      </c>
      <c r="E4216" t="s">
        <v>1643</v>
      </c>
    </row>
    <row r="4217" spans="1:5" hidden="1">
      <c r="A4217" s="83" t="s">
        <v>3959</v>
      </c>
      <c r="B4217" t="s">
        <v>3960</v>
      </c>
      <c r="C4217" t="s">
        <v>1974</v>
      </c>
      <c r="D4217" t="s">
        <v>3822</v>
      </c>
      <c r="E4217" t="s">
        <v>2824</v>
      </c>
    </row>
    <row r="4218" spans="1:5" hidden="1">
      <c r="A4218" s="83" t="s">
        <v>3959</v>
      </c>
      <c r="B4218" t="s">
        <v>3960</v>
      </c>
      <c r="C4218" t="s">
        <v>1974</v>
      </c>
      <c r="D4218" t="s">
        <v>3823</v>
      </c>
      <c r="E4218" t="s">
        <v>2825</v>
      </c>
    </row>
    <row r="4219" spans="1:5" hidden="1">
      <c r="A4219" s="83" t="s">
        <v>3959</v>
      </c>
      <c r="B4219" t="s">
        <v>3960</v>
      </c>
      <c r="C4219" t="s">
        <v>1974</v>
      </c>
      <c r="D4219" t="s">
        <v>2166</v>
      </c>
      <c r="E4219" t="s">
        <v>1643</v>
      </c>
    </row>
    <row r="4220" spans="1:5" hidden="1">
      <c r="A4220" s="83" t="s">
        <v>3959</v>
      </c>
      <c r="B4220" t="s">
        <v>3960</v>
      </c>
      <c r="C4220" t="s">
        <v>1974</v>
      </c>
      <c r="D4220" t="s">
        <v>2166</v>
      </c>
      <c r="E4220" t="s">
        <v>2826</v>
      </c>
    </row>
    <row r="4221" spans="1:5" hidden="1">
      <c r="A4221" s="83" t="s">
        <v>3959</v>
      </c>
      <c r="B4221" t="s">
        <v>3960</v>
      </c>
      <c r="C4221" t="s">
        <v>1975</v>
      </c>
      <c r="D4221" t="s">
        <v>3824</v>
      </c>
      <c r="E4221" t="s">
        <v>2827</v>
      </c>
    </row>
    <row r="4222" spans="1:5" hidden="1">
      <c r="A4222" s="83" t="s">
        <v>3959</v>
      </c>
      <c r="B4222" t="s">
        <v>3960</v>
      </c>
      <c r="C4222" t="s">
        <v>1975</v>
      </c>
      <c r="D4222" t="s">
        <v>3824</v>
      </c>
      <c r="E4222" t="s">
        <v>2862</v>
      </c>
    </row>
    <row r="4223" spans="1:5" hidden="1">
      <c r="A4223" s="83" t="s">
        <v>3959</v>
      </c>
      <c r="B4223" t="s">
        <v>3960</v>
      </c>
      <c r="C4223" t="s">
        <v>1975</v>
      </c>
      <c r="D4223" t="s">
        <v>3824</v>
      </c>
      <c r="E4223" t="s">
        <v>2882</v>
      </c>
    </row>
    <row r="4224" spans="1:5" hidden="1">
      <c r="A4224" s="83" t="s">
        <v>3959</v>
      </c>
      <c r="B4224" t="s">
        <v>3960</v>
      </c>
      <c r="C4224" t="s">
        <v>1975</v>
      </c>
      <c r="D4224" t="s">
        <v>3824</v>
      </c>
      <c r="E4224" t="s">
        <v>2895</v>
      </c>
    </row>
    <row r="4225" spans="1:5" hidden="1">
      <c r="A4225" s="83" t="s">
        <v>3959</v>
      </c>
      <c r="B4225" t="s">
        <v>3960</v>
      </c>
      <c r="C4225" t="s">
        <v>1975</v>
      </c>
      <c r="D4225" t="s">
        <v>3824</v>
      </c>
      <c r="E4225" t="s">
        <v>2905</v>
      </c>
    </row>
    <row r="4226" spans="1:5" hidden="1">
      <c r="A4226" s="83" t="s">
        <v>3959</v>
      </c>
      <c r="B4226" t="s">
        <v>3960</v>
      </c>
      <c r="C4226" t="s">
        <v>1975</v>
      </c>
      <c r="D4226" t="s">
        <v>3824</v>
      </c>
      <c r="E4226" t="s">
        <v>2914</v>
      </c>
    </row>
    <row r="4227" spans="1:5" hidden="1">
      <c r="A4227" s="83" t="s">
        <v>3959</v>
      </c>
      <c r="B4227" t="s">
        <v>3960</v>
      </c>
      <c r="C4227" t="s">
        <v>1975</v>
      </c>
      <c r="D4227" t="s">
        <v>3824</v>
      </c>
      <c r="E4227" t="s">
        <v>2919</v>
      </c>
    </row>
    <row r="4228" spans="1:5" hidden="1">
      <c r="A4228" s="83" t="s">
        <v>3959</v>
      </c>
      <c r="B4228" t="s">
        <v>3960</v>
      </c>
      <c r="C4228" t="s">
        <v>1975</v>
      </c>
      <c r="D4228" t="s">
        <v>3824</v>
      </c>
      <c r="E4228" t="s">
        <v>1980</v>
      </c>
    </row>
    <row r="4229" spans="1:5" hidden="1">
      <c r="A4229" s="83" t="s">
        <v>3959</v>
      </c>
      <c r="B4229" t="s">
        <v>3960</v>
      </c>
      <c r="C4229" t="s">
        <v>1975</v>
      </c>
      <c r="D4229" t="s">
        <v>3841</v>
      </c>
      <c r="E4229" t="s">
        <v>3842</v>
      </c>
    </row>
    <row r="4230" spans="1:5" hidden="1">
      <c r="A4230" s="83" t="s">
        <v>3959</v>
      </c>
      <c r="B4230" t="s">
        <v>3960</v>
      </c>
      <c r="C4230" t="s">
        <v>1975</v>
      </c>
      <c r="D4230" t="s">
        <v>3841</v>
      </c>
      <c r="E4230" t="s">
        <v>2885</v>
      </c>
    </row>
    <row r="4231" spans="1:5" hidden="1">
      <c r="A4231" s="83" t="s">
        <v>3959</v>
      </c>
      <c r="B4231" t="s">
        <v>3960</v>
      </c>
      <c r="C4231" t="s">
        <v>1975</v>
      </c>
      <c r="D4231" t="s">
        <v>3841</v>
      </c>
      <c r="E4231" t="s">
        <v>2896</v>
      </c>
    </row>
    <row r="4232" spans="1:5" hidden="1">
      <c r="A4232" s="83" t="s">
        <v>3959</v>
      </c>
      <c r="B4232" t="s">
        <v>3960</v>
      </c>
      <c r="C4232" t="s">
        <v>1975</v>
      </c>
      <c r="D4232" t="s">
        <v>3843</v>
      </c>
      <c r="E4232" t="s">
        <v>2831</v>
      </c>
    </row>
    <row r="4233" spans="1:5" hidden="1">
      <c r="A4233" s="83" t="s">
        <v>3959</v>
      </c>
      <c r="B4233" t="s">
        <v>3960</v>
      </c>
      <c r="C4233" t="s">
        <v>1975</v>
      </c>
      <c r="D4233" t="s">
        <v>3843</v>
      </c>
      <c r="E4233" t="s">
        <v>2864</v>
      </c>
    </row>
    <row r="4234" spans="1:5" hidden="1">
      <c r="A4234" s="83" t="s">
        <v>3959</v>
      </c>
      <c r="B4234" t="s">
        <v>3960</v>
      </c>
      <c r="C4234" t="s">
        <v>1975</v>
      </c>
      <c r="D4234" t="s">
        <v>3843</v>
      </c>
      <c r="E4234" t="s">
        <v>1643</v>
      </c>
    </row>
    <row r="4235" spans="1:5" hidden="1">
      <c r="A4235" s="83" t="s">
        <v>3959</v>
      </c>
      <c r="B4235" t="s">
        <v>3960</v>
      </c>
      <c r="C4235" t="s">
        <v>1975</v>
      </c>
      <c r="D4235" t="s">
        <v>3843</v>
      </c>
      <c r="E4235" t="s">
        <v>2884</v>
      </c>
    </row>
    <row r="4236" spans="1:5" hidden="1">
      <c r="A4236" s="83" t="s">
        <v>3959</v>
      </c>
      <c r="B4236" t="s">
        <v>3960</v>
      </c>
      <c r="C4236" t="s">
        <v>1975</v>
      </c>
      <c r="D4236" t="s">
        <v>3843</v>
      </c>
      <c r="E4236" t="s">
        <v>2166</v>
      </c>
    </row>
    <row r="4237" spans="1:5" hidden="1">
      <c r="A4237" s="83" t="s">
        <v>3959</v>
      </c>
      <c r="B4237" t="s">
        <v>3960</v>
      </c>
      <c r="C4237" t="s">
        <v>1975</v>
      </c>
      <c r="D4237" t="s">
        <v>3843</v>
      </c>
      <c r="E4237" t="s">
        <v>3844</v>
      </c>
    </row>
    <row r="4238" spans="1:5" hidden="1">
      <c r="A4238" s="83" t="s">
        <v>3959</v>
      </c>
      <c r="B4238" t="s">
        <v>3960</v>
      </c>
      <c r="C4238" t="s">
        <v>1975</v>
      </c>
      <c r="D4238" t="s">
        <v>3845</v>
      </c>
      <c r="E4238" t="s">
        <v>3846</v>
      </c>
    </row>
    <row r="4239" spans="1:5" hidden="1">
      <c r="A4239" s="83" t="s">
        <v>3959</v>
      </c>
      <c r="B4239" t="s">
        <v>3960</v>
      </c>
      <c r="C4239" t="s">
        <v>1976</v>
      </c>
      <c r="D4239" t="s">
        <v>3867</v>
      </c>
      <c r="E4239" t="s">
        <v>2833</v>
      </c>
    </row>
    <row r="4240" spans="1:5" hidden="1">
      <c r="A4240" s="83" t="s">
        <v>3959</v>
      </c>
      <c r="B4240" t="s">
        <v>3960</v>
      </c>
      <c r="C4240" t="s">
        <v>1976</v>
      </c>
      <c r="D4240" t="s">
        <v>3867</v>
      </c>
      <c r="E4240" t="s">
        <v>2866</v>
      </c>
    </row>
    <row r="4241" spans="1:5" hidden="1">
      <c r="A4241" s="83" t="s">
        <v>3959</v>
      </c>
      <c r="B4241" t="s">
        <v>3960</v>
      </c>
      <c r="C4241" t="s">
        <v>1976</v>
      </c>
      <c r="D4241" t="s">
        <v>3867</v>
      </c>
      <c r="E4241" t="s">
        <v>1643</v>
      </c>
    </row>
    <row r="4242" spans="1:5" hidden="1">
      <c r="A4242" s="83" t="s">
        <v>3959</v>
      </c>
      <c r="B4242" t="s">
        <v>3960</v>
      </c>
      <c r="C4242" t="s">
        <v>1976</v>
      </c>
      <c r="D4242" t="s">
        <v>3867</v>
      </c>
      <c r="E4242" t="s">
        <v>2897</v>
      </c>
    </row>
    <row r="4243" spans="1:5" hidden="1">
      <c r="A4243" s="83" t="s">
        <v>3959</v>
      </c>
      <c r="B4243" t="s">
        <v>3960</v>
      </c>
      <c r="C4243" t="s">
        <v>1976</v>
      </c>
      <c r="D4243" t="s">
        <v>3867</v>
      </c>
      <c r="E4243" t="s">
        <v>2907</v>
      </c>
    </row>
    <row r="4244" spans="1:5" hidden="1">
      <c r="A4244" s="83" t="s">
        <v>3959</v>
      </c>
      <c r="B4244" t="s">
        <v>3960</v>
      </c>
      <c r="C4244" t="s">
        <v>1976</v>
      </c>
      <c r="D4244" t="s">
        <v>3868</v>
      </c>
      <c r="E4244" t="s">
        <v>2834</v>
      </c>
    </row>
    <row r="4245" spans="1:5" hidden="1">
      <c r="A4245" s="83" t="s">
        <v>3959</v>
      </c>
      <c r="B4245" t="s">
        <v>3960</v>
      </c>
      <c r="C4245" t="s">
        <v>1976</v>
      </c>
      <c r="D4245" t="s">
        <v>3868</v>
      </c>
      <c r="E4245" t="s">
        <v>2867</v>
      </c>
    </row>
    <row r="4246" spans="1:5" hidden="1">
      <c r="A4246" s="83" t="s">
        <v>3959</v>
      </c>
      <c r="B4246" t="s">
        <v>3960</v>
      </c>
      <c r="C4246" t="s">
        <v>1976</v>
      </c>
      <c r="D4246" t="s">
        <v>3868</v>
      </c>
      <c r="E4246" t="s">
        <v>2833</v>
      </c>
    </row>
    <row r="4247" spans="1:5" hidden="1">
      <c r="A4247" s="83" t="s">
        <v>3959</v>
      </c>
      <c r="B4247" t="s">
        <v>3960</v>
      </c>
      <c r="C4247" t="s">
        <v>1976</v>
      </c>
      <c r="D4247" t="s">
        <v>3868</v>
      </c>
      <c r="E4247" t="s">
        <v>1643</v>
      </c>
    </row>
    <row r="4248" spans="1:5" hidden="1">
      <c r="A4248" s="83" t="s">
        <v>3959</v>
      </c>
      <c r="B4248" t="s">
        <v>3960</v>
      </c>
      <c r="C4248" t="s">
        <v>1976</v>
      </c>
      <c r="D4248" t="s">
        <v>3867</v>
      </c>
      <c r="E4248" t="s">
        <v>1643</v>
      </c>
    </row>
    <row r="4249" spans="1:5" hidden="1">
      <c r="A4249" s="83" t="s">
        <v>3959</v>
      </c>
      <c r="B4249" t="s">
        <v>3960</v>
      </c>
      <c r="C4249" t="s">
        <v>1976</v>
      </c>
      <c r="D4249" t="s">
        <v>3867</v>
      </c>
      <c r="E4249" t="s">
        <v>2886</v>
      </c>
    </row>
    <row r="4250" spans="1:5" hidden="1">
      <c r="A4250" s="83" t="s">
        <v>3959</v>
      </c>
      <c r="B4250" t="s">
        <v>3960</v>
      </c>
      <c r="C4250" t="s">
        <v>1976</v>
      </c>
      <c r="D4250" t="s">
        <v>3868</v>
      </c>
      <c r="E4250" t="s">
        <v>2834</v>
      </c>
    </row>
    <row r="4251" spans="1:5" hidden="1">
      <c r="A4251" s="83" t="s">
        <v>3959</v>
      </c>
      <c r="B4251" t="s">
        <v>3960</v>
      </c>
      <c r="C4251" t="s">
        <v>1976</v>
      </c>
      <c r="D4251" t="s">
        <v>3868</v>
      </c>
      <c r="E4251" t="s">
        <v>1643</v>
      </c>
    </row>
    <row r="4252" spans="1:5" hidden="1">
      <c r="A4252" s="83" t="s">
        <v>3959</v>
      </c>
      <c r="B4252" t="s">
        <v>3960</v>
      </c>
      <c r="C4252" t="s">
        <v>3847</v>
      </c>
      <c r="D4252" t="s">
        <v>2835</v>
      </c>
      <c r="E4252" t="s">
        <v>3848</v>
      </c>
    </row>
    <row r="4253" spans="1:5" hidden="1">
      <c r="A4253" s="83" t="s">
        <v>3959</v>
      </c>
      <c r="B4253" t="s">
        <v>3960</v>
      </c>
      <c r="C4253" t="s">
        <v>3847</v>
      </c>
      <c r="D4253" t="s">
        <v>2407</v>
      </c>
      <c r="E4253" t="s">
        <v>2868</v>
      </c>
    </row>
    <row r="4254" spans="1:5" hidden="1">
      <c r="A4254" s="83" t="s">
        <v>3959</v>
      </c>
      <c r="B4254" t="s">
        <v>3960</v>
      </c>
      <c r="C4254" t="s">
        <v>3847</v>
      </c>
      <c r="D4254" t="s">
        <v>2407</v>
      </c>
      <c r="E4254" t="s">
        <v>1643</v>
      </c>
    </row>
    <row r="4255" spans="1:5" hidden="1">
      <c r="A4255" s="83" t="s">
        <v>3959</v>
      </c>
      <c r="B4255" t="s">
        <v>3960</v>
      </c>
      <c r="C4255" t="s">
        <v>3847</v>
      </c>
      <c r="D4255" t="s">
        <v>2407</v>
      </c>
      <c r="E4255" t="s">
        <v>2407</v>
      </c>
    </row>
    <row r="4256" spans="1:5" hidden="1">
      <c r="A4256" s="83" t="s">
        <v>3959</v>
      </c>
      <c r="B4256" t="s">
        <v>3960</v>
      </c>
      <c r="C4256" t="s">
        <v>3827</v>
      </c>
      <c r="D4256" t="s">
        <v>3849</v>
      </c>
      <c r="E4256" t="s">
        <v>2836</v>
      </c>
    </row>
    <row r="4257" spans="1:5" hidden="1">
      <c r="A4257" s="83" t="s">
        <v>3959</v>
      </c>
      <c r="B4257" t="s">
        <v>3960</v>
      </c>
      <c r="C4257" t="s">
        <v>3827</v>
      </c>
      <c r="D4257" t="s">
        <v>3849</v>
      </c>
      <c r="E4257" t="s">
        <v>2869</v>
      </c>
    </row>
    <row r="4258" spans="1:5" hidden="1">
      <c r="A4258" s="83" t="s">
        <v>3959</v>
      </c>
      <c r="B4258" t="s">
        <v>3960</v>
      </c>
      <c r="C4258" t="s">
        <v>3827</v>
      </c>
      <c r="D4258" t="s">
        <v>3849</v>
      </c>
      <c r="E4258" t="s">
        <v>2887</v>
      </c>
    </row>
    <row r="4259" spans="1:5" hidden="1">
      <c r="A4259" s="83" t="s">
        <v>3959</v>
      </c>
      <c r="B4259" t="s">
        <v>3960</v>
      </c>
      <c r="C4259" t="s">
        <v>3827</v>
      </c>
      <c r="D4259" t="s">
        <v>3849</v>
      </c>
      <c r="E4259" t="s">
        <v>2898</v>
      </c>
    </row>
    <row r="4260" spans="1:5" hidden="1">
      <c r="A4260" s="83" t="s">
        <v>3959</v>
      </c>
      <c r="B4260" t="s">
        <v>3960</v>
      </c>
      <c r="C4260" t="s">
        <v>3827</v>
      </c>
      <c r="D4260" t="s">
        <v>3849</v>
      </c>
      <c r="E4260" t="s">
        <v>2908</v>
      </c>
    </row>
    <row r="4261" spans="1:5" hidden="1">
      <c r="A4261" s="83" t="s">
        <v>3959</v>
      </c>
      <c r="B4261" t="s">
        <v>3960</v>
      </c>
      <c r="C4261" t="s">
        <v>3827</v>
      </c>
      <c r="D4261" t="s">
        <v>3849</v>
      </c>
      <c r="E4261" t="s">
        <v>2915</v>
      </c>
    </row>
    <row r="4262" spans="1:5" hidden="1">
      <c r="A4262" s="83" t="s">
        <v>3959</v>
      </c>
      <c r="B4262" t="s">
        <v>3960</v>
      </c>
      <c r="C4262" t="s">
        <v>3827</v>
      </c>
      <c r="D4262" t="s">
        <v>3849</v>
      </c>
      <c r="E4262" t="s">
        <v>2920</v>
      </c>
    </row>
    <row r="4263" spans="1:5" hidden="1">
      <c r="A4263" s="83" t="s">
        <v>3959</v>
      </c>
      <c r="B4263" t="s">
        <v>3960</v>
      </c>
      <c r="C4263" t="s">
        <v>3827</v>
      </c>
      <c r="D4263" t="s">
        <v>3849</v>
      </c>
      <c r="E4263" t="s">
        <v>2924</v>
      </c>
    </row>
    <row r="4264" spans="1:5" hidden="1">
      <c r="A4264" s="83" t="s">
        <v>3959</v>
      </c>
      <c r="B4264" t="s">
        <v>3960</v>
      </c>
      <c r="C4264" t="s">
        <v>3827</v>
      </c>
      <c r="D4264" t="s">
        <v>3849</v>
      </c>
      <c r="E4264" t="s">
        <v>2926</v>
      </c>
    </row>
    <row r="4265" spans="1:5" hidden="1">
      <c r="A4265" s="83" t="s">
        <v>3959</v>
      </c>
      <c r="B4265" t="s">
        <v>3960</v>
      </c>
      <c r="C4265" t="s">
        <v>3827</v>
      </c>
      <c r="D4265" t="s">
        <v>3849</v>
      </c>
      <c r="E4265" t="s">
        <v>2931</v>
      </c>
    </row>
    <row r="4266" spans="1:5" hidden="1">
      <c r="A4266" s="83" t="s">
        <v>3959</v>
      </c>
      <c r="B4266" t="s">
        <v>3960</v>
      </c>
      <c r="C4266" t="s">
        <v>3827</v>
      </c>
      <c r="D4266" t="s">
        <v>3849</v>
      </c>
      <c r="E4266" t="s">
        <v>2940</v>
      </c>
    </row>
    <row r="4267" spans="1:5" hidden="1">
      <c r="A4267" s="83" t="s">
        <v>3959</v>
      </c>
      <c r="B4267" t="s">
        <v>3960</v>
      </c>
      <c r="C4267" t="s">
        <v>3827</v>
      </c>
      <c r="D4267" t="s">
        <v>3849</v>
      </c>
      <c r="E4267" t="s">
        <v>2944</v>
      </c>
    </row>
    <row r="4268" spans="1:5" hidden="1">
      <c r="A4268" s="83" t="s">
        <v>3959</v>
      </c>
      <c r="B4268" t="s">
        <v>3960</v>
      </c>
      <c r="C4268" t="s">
        <v>3827</v>
      </c>
      <c r="D4268" t="s">
        <v>3849</v>
      </c>
      <c r="E4268" t="s">
        <v>2936</v>
      </c>
    </row>
    <row r="4269" spans="1:5" hidden="1">
      <c r="A4269" s="83" t="s">
        <v>3959</v>
      </c>
      <c r="B4269" t="s">
        <v>3960</v>
      </c>
      <c r="C4269" t="s">
        <v>3827</v>
      </c>
      <c r="D4269" t="s">
        <v>3849</v>
      </c>
      <c r="E4269" t="s">
        <v>2941</v>
      </c>
    </row>
    <row r="4270" spans="1:5" hidden="1">
      <c r="A4270" s="83" t="s">
        <v>3959</v>
      </c>
      <c r="B4270" t="s">
        <v>3960</v>
      </c>
      <c r="C4270" t="s">
        <v>3827</v>
      </c>
      <c r="D4270" t="s">
        <v>3849</v>
      </c>
      <c r="E4270" t="s">
        <v>2945</v>
      </c>
    </row>
    <row r="4271" spans="1:5" hidden="1">
      <c r="A4271" s="83" t="s">
        <v>3959</v>
      </c>
      <c r="B4271" t="s">
        <v>3960</v>
      </c>
      <c r="C4271" t="s">
        <v>3827</v>
      </c>
      <c r="D4271" t="s">
        <v>3849</v>
      </c>
      <c r="E4271" t="s">
        <v>2948</v>
      </c>
    </row>
    <row r="4272" spans="1:5" hidden="1">
      <c r="A4272" s="83" t="s">
        <v>3959</v>
      </c>
      <c r="B4272" t="s">
        <v>3960</v>
      </c>
      <c r="C4272" t="s">
        <v>3827</v>
      </c>
      <c r="D4272" t="s">
        <v>3849</v>
      </c>
      <c r="E4272" t="s">
        <v>2950</v>
      </c>
    </row>
    <row r="4273" spans="1:5" hidden="1">
      <c r="A4273" s="83" t="s">
        <v>3959</v>
      </c>
      <c r="B4273" t="s">
        <v>3960</v>
      </c>
      <c r="C4273" t="s">
        <v>3827</v>
      </c>
      <c r="D4273" t="s">
        <v>3828</v>
      </c>
      <c r="E4273" t="s">
        <v>2836</v>
      </c>
    </row>
    <row r="4274" spans="1:5" hidden="1">
      <c r="A4274" s="83" t="s">
        <v>3959</v>
      </c>
      <c r="B4274" t="s">
        <v>3960</v>
      </c>
      <c r="C4274" t="s">
        <v>3827</v>
      </c>
      <c r="D4274" t="s">
        <v>3828</v>
      </c>
      <c r="E4274" t="s">
        <v>2869</v>
      </c>
    </row>
    <row r="4275" spans="1:5" hidden="1">
      <c r="A4275" s="83" t="s">
        <v>3959</v>
      </c>
      <c r="B4275" t="s">
        <v>3960</v>
      </c>
      <c r="C4275" t="s">
        <v>3827</v>
      </c>
      <c r="D4275" t="s">
        <v>3828</v>
      </c>
      <c r="E4275" t="s">
        <v>2887</v>
      </c>
    </row>
    <row r="4276" spans="1:5" hidden="1">
      <c r="A4276" s="83" t="s">
        <v>3959</v>
      </c>
      <c r="B4276" t="s">
        <v>3960</v>
      </c>
      <c r="C4276" t="s">
        <v>3827</v>
      </c>
      <c r="D4276" t="s">
        <v>3828</v>
      </c>
      <c r="E4276" t="s">
        <v>2898</v>
      </c>
    </row>
    <row r="4277" spans="1:5" hidden="1">
      <c r="A4277" s="83" t="s">
        <v>3959</v>
      </c>
      <c r="B4277" t="s">
        <v>3960</v>
      </c>
      <c r="C4277" t="s">
        <v>3827</v>
      </c>
      <c r="D4277" t="s">
        <v>3828</v>
      </c>
      <c r="E4277" t="s">
        <v>2908</v>
      </c>
    </row>
    <row r="4278" spans="1:5" hidden="1">
      <c r="A4278" s="83" t="s">
        <v>3959</v>
      </c>
      <c r="B4278" t="s">
        <v>3960</v>
      </c>
      <c r="C4278" t="s">
        <v>3827</v>
      </c>
      <c r="D4278" t="s">
        <v>3828</v>
      </c>
      <c r="E4278" t="s">
        <v>2915</v>
      </c>
    </row>
    <row r="4279" spans="1:5" hidden="1">
      <c r="A4279" s="83" t="s">
        <v>3959</v>
      </c>
      <c r="B4279" t="s">
        <v>3960</v>
      </c>
      <c r="C4279" t="s">
        <v>3827</v>
      </c>
      <c r="D4279" t="s">
        <v>3828</v>
      </c>
      <c r="E4279" t="s">
        <v>2920</v>
      </c>
    </row>
    <row r="4280" spans="1:5" hidden="1">
      <c r="A4280" s="83" t="s">
        <v>3959</v>
      </c>
      <c r="B4280" t="s">
        <v>3960</v>
      </c>
      <c r="C4280" t="s">
        <v>3827</v>
      </c>
      <c r="D4280" t="s">
        <v>3828</v>
      </c>
      <c r="E4280" t="s">
        <v>1643</v>
      </c>
    </row>
    <row r="4281" spans="1:5" hidden="1">
      <c r="A4281" s="83" t="s">
        <v>3959</v>
      </c>
      <c r="B4281" t="s">
        <v>3960</v>
      </c>
      <c r="C4281" t="s">
        <v>3827</v>
      </c>
      <c r="D4281" t="s">
        <v>3828</v>
      </c>
      <c r="E4281" t="s">
        <v>2926</v>
      </c>
    </row>
    <row r="4282" spans="1:5" hidden="1">
      <c r="A4282" s="83" t="s">
        <v>3959</v>
      </c>
      <c r="B4282" t="s">
        <v>3960</v>
      </c>
      <c r="C4282" t="s">
        <v>3827</v>
      </c>
      <c r="D4282" t="s">
        <v>3828</v>
      </c>
      <c r="E4282" t="s">
        <v>2931</v>
      </c>
    </row>
    <row r="4283" spans="1:5" hidden="1">
      <c r="A4283" s="83" t="s">
        <v>3959</v>
      </c>
      <c r="B4283" t="s">
        <v>3960</v>
      </c>
      <c r="C4283" t="s">
        <v>3827</v>
      </c>
      <c r="D4283" t="s">
        <v>3828</v>
      </c>
      <c r="E4283" t="s">
        <v>2936</v>
      </c>
    </row>
    <row r="4284" spans="1:5" hidden="1">
      <c r="A4284" s="83" t="s">
        <v>3959</v>
      </c>
      <c r="B4284" t="s">
        <v>3960</v>
      </c>
      <c r="C4284" t="s">
        <v>3827</v>
      </c>
      <c r="D4284" t="s">
        <v>3828</v>
      </c>
      <c r="E4284" t="s">
        <v>2941</v>
      </c>
    </row>
    <row r="4285" spans="1:5" hidden="1">
      <c r="A4285" s="83" t="s">
        <v>3959</v>
      </c>
      <c r="B4285" t="s">
        <v>3960</v>
      </c>
      <c r="C4285" t="s">
        <v>3827</v>
      </c>
      <c r="D4285" t="s">
        <v>3828</v>
      </c>
      <c r="E4285" t="s">
        <v>2945</v>
      </c>
    </row>
    <row r="4286" spans="1:5" hidden="1">
      <c r="A4286" s="83" t="s">
        <v>3959</v>
      </c>
      <c r="B4286" t="s">
        <v>3960</v>
      </c>
      <c r="C4286" t="s">
        <v>3827</v>
      </c>
      <c r="D4286" t="s">
        <v>3828</v>
      </c>
      <c r="E4286" t="s">
        <v>2948</v>
      </c>
    </row>
    <row r="4287" spans="1:5" hidden="1">
      <c r="A4287" s="83" t="s">
        <v>3959</v>
      </c>
      <c r="B4287" t="s">
        <v>3960</v>
      </c>
      <c r="C4287" t="s">
        <v>3827</v>
      </c>
      <c r="D4287" t="s">
        <v>3828</v>
      </c>
      <c r="E4287" t="s">
        <v>2950</v>
      </c>
    </row>
    <row r="4288" spans="1:5" hidden="1">
      <c r="A4288" s="83" t="s">
        <v>3185</v>
      </c>
      <c r="B4288" t="s">
        <v>3961</v>
      </c>
      <c r="C4288" s="83" t="s">
        <v>1973</v>
      </c>
      <c r="D4288" t="s">
        <v>2067</v>
      </c>
      <c r="E4288" t="s">
        <v>3840</v>
      </c>
    </row>
    <row r="4289" spans="1:5" hidden="1">
      <c r="A4289" s="83" t="s">
        <v>3185</v>
      </c>
      <c r="B4289" t="s">
        <v>3961</v>
      </c>
      <c r="C4289" t="s">
        <v>1973</v>
      </c>
      <c r="D4289" t="s">
        <v>2068</v>
      </c>
      <c r="E4289" t="s">
        <v>2068</v>
      </c>
    </row>
    <row r="4290" spans="1:5" hidden="1">
      <c r="A4290" s="83" t="s">
        <v>3185</v>
      </c>
      <c r="B4290" t="s">
        <v>3961</v>
      </c>
      <c r="C4290" t="s">
        <v>1973</v>
      </c>
      <c r="D4290" t="s">
        <v>2066</v>
      </c>
      <c r="E4290" t="s">
        <v>2807</v>
      </c>
    </row>
    <row r="4291" spans="1:5" hidden="1">
      <c r="A4291" s="83" t="s">
        <v>3185</v>
      </c>
      <c r="B4291" t="s">
        <v>3961</v>
      </c>
      <c r="C4291" t="s">
        <v>1973</v>
      </c>
      <c r="D4291" t="s">
        <v>2066</v>
      </c>
      <c r="E4291" t="s">
        <v>1643</v>
      </c>
    </row>
    <row r="4292" spans="1:5" hidden="1">
      <c r="A4292" s="83" t="s">
        <v>3185</v>
      </c>
      <c r="B4292" t="s">
        <v>3961</v>
      </c>
      <c r="C4292" t="s">
        <v>1973</v>
      </c>
      <c r="D4292" t="s">
        <v>3809</v>
      </c>
      <c r="E4292" t="s">
        <v>1643</v>
      </c>
    </row>
    <row r="4293" spans="1:5" hidden="1">
      <c r="A4293" s="83" t="s">
        <v>3185</v>
      </c>
      <c r="B4293" t="s">
        <v>3961</v>
      </c>
      <c r="C4293" t="s">
        <v>1973</v>
      </c>
      <c r="D4293" t="s">
        <v>3810</v>
      </c>
      <c r="E4293" t="s">
        <v>1643</v>
      </c>
    </row>
    <row r="4294" spans="1:5" hidden="1">
      <c r="A4294" s="83" t="s">
        <v>3185</v>
      </c>
      <c r="B4294" t="s">
        <v>3961</v>
      </c>
      <c r="C4294" t="s">
        <v>1974</v>
      </c>
      <c r="D4294" t="s">
        <v>2146</v>
      </c>
      <c r="E4294" t="s">
        <v>2808</v>
      </c>
    </row>
    <row r="4295" spans="1:5" hidden="1">
      <c r="A4295" s="83" t="s">
        <v>3185</v>
      </c>
      <c r="B4295" t="s">
        <v>3961</v>
      </c>
      <c r="C4295" t="s">
        <v>1974</v>
      </c>
      <c r="D4295" t="s">
        <v>2146</v>
      </c>
      <c r="E4295" t="s">
        <v>2854</v>
      </c>
    </row>
    <row r="4296" spans="1:5" hidden="1">
      <c r="A4296" s="83" t="s">
        <v>3185</v>
      </c>
      <c r="B4296" t="s">
        <v>3961</v>
      </c>
      <c r="C4296" t="s">
        <v>1974</v>
      </c>
      <c r="D4296" t="s">
        <v>2146</v>
      </c>
      <c r="E4296" t="s">
        <v>2876</v>
      </c>
    </row>
    <row r="4297" spans="1:5" hidden="1">
      <c r="A4297" s="83" t="s">
        <v>3185</v>
      </c>
      <c r="B4297" t="s">
        <v>3961</v>
      </c>
      <c r="C4297" t="s">
        <v>1974</v>
      </c>
      <c r="D4297" t="s">
        <v>2146</v>
      </c>
      <c r="E4297" t="s">
        <v>2893</v>
      </c>
    </row>
    <row r="4298" spans="1:5" hidden="1">
      <c r="A4298" s="83" t="s">
        <v>3185</v>
      </c>
      <c r="B4298" t="s">
        <v>3961</v>
      </c>
      <c r="C4298" t="s">
        <v>1974</v>
      </c>
      <c r="D4298" t="s">
        <v>2146</v>
      </c>
      <c r="E4298" t="s">
        <v>2903</v>
      </c>
    </row>
    <row r="4299" spans="1:5" hidden="1">
      <c r="A4299" s="83" t="s">
        <v>3185</v>
      </c>
      <c r="B4299" t="s">
        <v>3961</v>
      </c>
      <c r="C4299" t="s">
        <v>1974</v>
      </c>
      <c r="D4299" t="s">
        <v>2146</v>
      </c>
      <c r="E4299" t="s">
        <v>2913</v>
      </c>
    </row>
    <row r="4300" spans="1:5" hidden="1">
      <c r="A4300" s="83" t="s">
        <v>3185</v>
      </c>
      <c r="B4300" t="s">
        <v>3961</v>
      </c>
      <c r="C4300" t="s">
        <v>1974</v>
      </c>
      <c r="D4300" t="s">
        <v>3811</v>
      </c>
      <c r="E4300" t="s">
        <v>2809</v>
      </c>
    </row>
    <row r="4301" spans="1:5" hidden="1">
      <c r="A4301" s="83" t="s">
        <v>3185</v>
      </c>
      <c r="B4301" t="s">
        <v>3961</v>
      </c>
      <c r="C4301" t="s">
        <v>1974</v>
      </c>
      <c r="D4301" t="s">
        <v>3811</v>
      </c>
      <c r="E4301" t="s">
        <v>2855</v>
      </c>
    </row>
    <row r="4302" spans="1:5" hidden="1">
      <c r="A4302" s="83" t="s">
        <v>3185</v>
      </c>
      <c r="B4302" t="s">
        <v>3961</v>
      </c>
      <c r="C4302" t="s">
        <v>1974</v>
      </c>
      <c r="D4302" t="s">
        <v>3811</v>
      </c>
      <c r="E4302" t="s">
        <v>1643</v>
      </c>
    </row>
    <row r="4303" spans="1:5" hidden="1">
      <c r="A4303" s="83" t="s">
        <v>3185</v>
      </c>
      <c r="B4303" t="s">
        <v>3961</v>
      </c>
      <c r="C4303" t="s">
        <v>1974</v>
      </c>
      <c r="D4303" t="s">
        <v>3812</v>
      </c>
      <c r="E4303" t="s">
        <v>2810</v>
      </c>
    </row>
    <row r="4304" spans="1:5" hidden="1">
      <c r="A4304" s="83" t="s">
        <v>3185</v>
      </c>
      <c r="B4304" t="s">
        <v>3961</v>
      </c>
      <c r="C4304" t="s">
        <v>1974</v>
      </c>
      <c r="D4304" t="s">
        <v>3812</v>
      </c>
      <c r="E4304" t="s">
        <v>1643</v>
      </c>
    </row>
    <row r="4305" spans="1:5" hidden="1">
      <c r="A4305" s="83" t="s">
        <v>3185</v>
      </c>
      <c r="B4305" t="s">
        <v>3961</v>
      </c>
      <c r="C4305" t="s">
        <v>1974</v>
      </c>
      <c r="D4305" t="s">
        <v>3812</v>
      </c>
      <c r="E4305" t="s">
        <v>2856</v>
      </c>
    </row>
    <row r="4306" spans="1:5" hidden="1">
      <c r="A4306" s="83" t="s">
        <v>3185</v>
      </c>
      <c r="B4306" t="s">
        <v>3961</v>
      </c>
      <c r="C4306" t="s">
        <v>1974</v>
      </c>
      <c r="D4306" t="s">
        <v>3813</v>
      </c>
      <c r="E4306" t="s">
        <v>2811</v>
      </c>
    </row>
    <row r="4307" spans="1:5" hidden="1">
      <c r="A4307" s="83" t="s">
        <v>3185</v>
      </c>
      <c r="B4307" t="s">
        <v>3961</v>
      </c>
      <c r="C4307" t="s">
        <v>1974</v>
      </c>
      <c r="D4307" t="s">
        <v>3813</v>
      </c>
      <c r="E4307" t="s">
        <v>2857</v>
      </c>
    </row>
    <row r="4308" spans="1:5" hidden="1">
      <c r="A4308" s="83" t="s">
        <v>3185</v>
      </c>
      <c r="B4308" t="s">
        <v>3961</v>
      </c>
      <c r="C4308" t="s">
        <v>1974</v>
      </c>
      <c r="D4308" t="s">
        <v>3813</v>
      </c>
      <c r="E4308" t="s">
        <v>1643</v>
      </c>
    </row>
    <row r="4309" spans="1:5" hidden="1">
      <c r="A4309" s="83" t="s">
        <v>3185</v>
      </c>
      <c r="B4309" t="s">
        <v>3961</v>
      </c>
      <c r="C4309" t="s">
        <v>1974</v>
      </c>
      <c r="D4309" t="s">
        <v>3813</v>
      </c>
      <c r="E4309" t="s">
        <v>2877</v>
      </c>
    </row>
    <row r="4310" spans="1:5" hidden="1">
      <c r="A4310" s="83" t="s">
        <v>3185</v>
      </c>
      <c r="B4310" t="s">
        <v>3961</v>
      </c>
      <c r="C4310" t="s">
        <v>1974</v>
      </c>
      <c r="D4310" t="s">
        <v>3814</v>
      </c>
      <c r="E4310" t="s">
        <v>2813</v>
      </c>
    </row>
    <row r="4311" spans="1:5" hidden="1">
      <c r="A4311" s="83" t="s">
        <v>3185</v>
      </c>
      <c r="B4311" t="s">
        <v>3961</v>
      </c>
      <c r="C4311" t="s">
        <v>1974</v>
      </c>
      <c r="D4311" t="s">
        <v>3814</v>
      </c>
      <c r="E4311" t="s">
        <v>2858</v>
      </c>
    </row>
    <row r="4312" spans="1:5" hidden="1">
      <c r="A4312" s="83" t="s">
        <v>3185</v>
      </c>
      <c r="B4312" t="s">
        <v>3961</v>
      </c>
      <c r="C4312" t="s">
        <v>1974</v>
      </c>
      <c r="D4312" t="s">
        <v>3814</v>
      </c>
      <c r="E4312" t="s">
        <v>2878</v>
      </c>
    </row>
    <row r="4313" spans="1:5" hidden="1">
      <c r="A4313" s="83" t="s">
        <v>3185</v>
      </c>
      <c r="B4313" t="s">
        <v>3961</v>
      </c>
      <c r="C4313" t="s">
        <v>1974</v>
      </c>
      <c r="D4313" t="s">
        <v>3814</v>
      </c>
      <c r="E4313" t="s">
        <v>1643</v>
      </c>
    </row>
    <row r="4314" spans="1:5" hidden="1">
      <c r="A4314" s="83" t="s">
        <v>3185</v>
      </c>
      <c r="B4314" t="s">
        <v>3961</v>
      </c>
      <c r="C4314" t="s">
        <v>1974</v>
      </c>
      <c r="D4314" t="s">
        <v>3814</v>
      </c>
      <c r="E4314" t="s">
        <v>2894</v>
      </c>
    </row>
    <row r="4315" spans="1:5" hidden="1">
      <c r="A4315" s="83" t="s">
        <v>3185</v>
      </c>
      <c r="B4315" t="s">
        <v>3961</v>
      </c>
      <c r="C4315" t="s">
        <v>1974</v>
      </c>
      <c r="D4315" t="s">
        <v>3814</v>
      </c>
      <c r="E4315" t="s">
        <v>2904</v>
      </c>
    </row>
    <row r="4316" spans="1:5" hidden="1">
      <c r="A4316" s="83" t="s">
        <v>3185</v>
      </c>
      <c r="B4316" t="s">
        <v>3961</v>
      </c>
      <c r="C4316" t="s">
        <v>1974</v>
      </c>
      <c r="D4316" t="s">
        <v>3815</v>
      </c>
      <c r="E4316" t="s">
        <v>2814</v>
      </c>
    </row>
    <row r="4317" spans="1:5" hidden="1">
      <c r="A4317" s="83" t="s">
        <v>3185</v>
      </c>
      <c r="B4317" t="s">
        <v>3961</v>
      </c>
      <c r="C4317" t="s">
        <v>1974</v>
      </c>
      <c r="D4317" t="s">
        <v>3815</v>
      </c>
      <c r="E4317" t="s">
        <v>2859</v>
      </c>
    </row>
    <row r="4318" spans="1:5" hidden="1">
      <c r="A4318" s="83" t="s">
        <v>3185</v>
      </c>
      <c r="B4318" t="s">
        <v>3961</v>
      </c>
      <c r="C4318" t="s">
        <v>1974</v>
      </c>
      <c r="D4318" t="s">
        <v>3815</v>
      </c>
      <c r="E4318" t="s">
        <v>1643</v>
      </c>
    </row>
    <row r="4319" spans="1:5" hidden="1">
      <c r="A4319" s="83" t="s">
        <v>3185</v>
      </c>
      <c r="B4319" t="s">
        <v>3961</v>
      </c>
      <c r="C4319" t="s">
        <v>1974</v>
      </c>
      <c r="D4319" t="s">
        <v>3815</v>
      </c>
      <c r="E4319" t="s">
        <v>2879</v>
      </c>
    </row>
    <row r="4320" spans="1:5" hidden="1">
      <c r="A4320" s="83" t="s">
        <v>3185</v>
      </c>
      <c r="B4320" t="s">
        <v>3961</v>
      </c>
      <c r="C4320" t="s">
        <v>1974</v>
      </c>
      <c r="D4320" t="s">
        <v>3816</v>
      </c>
      <c r="E4320" t="s">
        <v>2815</v>
      </c>
    </row>
    <row r="4321" spans="1:5" hidden="1">
      <c r="A4321" s="83" t="s">
        <v>3185</v>
      </c>
      <c r="B4321" t="s">
        <v>3961</v>
      </c>
      <c r="C4321" t="s">
        <v>1974</v>
      </c>
      <c r="D4321" t="s">
        <v>3816</v>
      </c>
      <c r="E4321" t="s">
        <v>1643</v>
      </c>
    </row>
    <row r="4322" spans="1:5" hidden="1">
      <c r="A4322" s="83" t="s">
        <v>3185</v>
      </c>
      <c r="B4322" t="s">
        <v>3961</v>
      </c>
      <c r="C4322" t="s">
        <v>1974</v>
      </c>
      <c r="D4322" t="s">
        <v>2156</v>
      </c>
      <c r="E4322" t="s">
        <v>2816</v>
      </c>
    </row>
    <row r="4323" spans="1:5" hidden="1">
      <c r="A4323" s="83" t="s">
        <v>3185</v>
      </c>
      <c r="B4323" t="s">
        <v>3961</v>
      </c>
      <c r="C4323" t="s">
        <v>1974</v>
      </c>
      <c r="D4323" t="s">
        <v>1973</v>
      </c>
      <c r="E4323" t="s">
        <v>1643</v>
      </c>
    </row>
    <row r="4324" spans="1:5" hidden="1">
      <c r="A4324" s="83" t="s">
        <v>3185</v>
      </c>
      <c r="B4324" t="s">
        <v>3961</v>
      </c>
      <c r="C4324" t="s">
        <v>1974</v>
      </c>
      <c r="D4324" t="s">
        <v>1973</v>
      </c>
      <c r="E4324" t="s">
        <v>2817</v>
      </c>
    </row>
    <row r="4325" spans="1:5" hidden="1">
      <c r="A4325" s="83" t="s">
        <v>3185</v>
      </c>
      <c r="B4325" t="s">
        <v>3961</v>
      </c>
      <c r="C4325" t="s">
        <v>1974</v>
      </c>
      <c r="D4325" t="s">
        <v>1973</v>
      </c>
      <c r="E4325" t="s">
        <v>2860</v>
      </c>
    </row>
    <row r="4326" spans="1:5" hidden="1">
      <c r="A4326" s="83" t="s">
        <v>3185</v>
      </c>
      <c r="B4326" t="s">
        <v>3961</v>
      </c>
      <c r="C4326" t="s">
        <v>1974</v>
      </c>
      <c r="D4326" t="s">
        <v>1973</v>
      </c>
      <c r="E4326" t="s">
        <v>2880</v>
      </c>
    </row>
    <row r="4327" spans="1:5" hidden="1">
      <c r="A4327" s="83" t="s">
        <v>3185</v>
      </c>
      <c r="B4327" t="s">
        <v>3961</v>
      </c>
      <c r="C4327" t="s">
        <v>1974</v>
      </c>
      <c r="D4327" t="s">
        <v>3817</v>
      </c>
      <c r="E4327" t="s">
        <v>1643</v>
      </c>
    </row>
    <row r="4328" spans="1:5" hidden="1">
      <c r="A4328" s="83" t="s">
        <v>3185</v>
      </c>
      <c r="B4328" t="s">
        <v>3961</v>
      </c>
      <c r="C4328" t="s">
        <v>1974</v>
      </c>
      <c r="D4328" t="s">
        <v>3818</v>
      </c>
      <c r="E4328" t="s">
        <v>1643</v>
      </c>
    </row>
    <row r="4329" spans="1:5" hidden="1">
      <c r="A4329" s="83" t="s">
        <v>3185</v>
      </c>
      <c r="B4329" t="s">
        <v>3961</v>
      </c>
      <c r="C4329" t="s">
        <v>1974</v>
      </c>
      <c r="D4329" t="s">
        <v>3818</v>
      </c>
      <c r="E4329" t="s">
        <v>2819</v>
      </c>
    </row>
    <row r="4330" spans="1:5" hidden="1">
      <c r="A4330" s="83" t="s">
        <v>3185</v>
      </c>
      <c r="B4330" t="s">
        <v>3961</v>
      </c>
      <c r="C4330" t="s">
        <v>1974</v>
      </c>
      <c r="D4330" t="s">
        <v>2161</v>
      </c>
      <c r="E4330" t="s">
        <v>2820</v>
      </c>
    </row>
    <row r="4331" spans="1:5" hidden="1">
      <c r="A4331" s="83" t="s">
        <v>3185</v>
      </c>
      <c r="B4331" t="s">
        <v>3961</v>
      </c>
      <c r="C4331" t="s">
        <v>1974</v>
      </c>
      <c r="D4331" t="s">
        <v>2161</v>
      </c>
      <c r="E4331" t="s">
        <v>1643</v>
      </c>
    </row>
    <row r="4332" spans="1:5" hidden="1">
      <c r="A4332" s="83" t="s">
        <v>3185</v>
      </c>
      <c r="B4332" t="s">
        <v>3961</v>
      </c>
      <c r="C4332" t="s">
        <v>1974</v>
      </c>
      <c r="D4332" t="s">
        <v>3819</v>
      </c>
      <c r="E4332" t="s">
        <v>1643</v>
      </c>
    </row>
    <row r="4333" spans="1:5" hidden="1">
      <c r="A4333" s="83" t="s">
        <v>3185</v>
      </c>
      <c r="B4333" t="s">
        <v>3961</v>
      </c>
      <c r="C4333" t="s">
        <v>1974</v>
      </c>
      <c r="D4333" t="s">
        <v>3819</v>
      </c>
      <c r="E4333" t="s">
        <v>3819</v>
      </c>
    </row>
    <row r="4334" spans="1:5" hidden="1">
      <c r="A4334" s="83" t="s">
        <v>3185</v>
      </c>
      <c r="B4334" t="s">
        <v>3961</v>
      </c>
      <c r="C4334" t="s">
        <v>1974</v>
      </c>
      <c r="D4334" t="s">
        <v>3820</v>
      </c>
      <c r="E4334" t="s">
        <v>1643</v>
      </c>
    </row>
    <row r="4335" spans="1:5" hidden="1">
      <c r="A4335" s="83" t="s">
        <v>3185</v>
      </c>
      <c r="B4335" t="s">
        <v>3961</v>
      </c>
      <c r="C4335" t="s">
        <v>1974</v>
      </c>
      <c r="D4335" t="s">
        <v>3820</v>
      </c>
      <c r="E4335" t="s">
        <v>2822</v>
      </c>
    </row>
    <row r="4336" spans="1:5" hidden="1">
      <c r="A4336" s="83" t="s">
        <v>3185</v>
      </c>
      <c r="B4336" t="s">
        <v>3961</v>
      </c>
      <c r="C4336" t="s">
        <v>1974</v>
      </c>
      <c r="D4336" t="s">
        <v>3820</v>
      </c>
      <c r="E4336" t="s">
        <v>2861</v>
      </c>
    </row>
    <row r="4337" spans="1:5" hidden="1">
      <c r="A4337" s="83" t="s">
        <v>3185</v>
      </c>
      <c r="B4337" t="s">
        <v>3961</v>
      </c>
      <c r="C4337" t="s">
        <v>1974</v>
      </c>
      <c r="D4337" t="s">
        <v>3820</v>
      </c>
      <c r="E4337" t="s">
        <v>2818</v>
      </c>
    </row>
    <row r="4338" spans="1:5" hidden="1">
      <c r="A4338" s="83" t="s">
        <v>3185</v>
      </c>
      <c r="B4338" t="s">
        <v>3961</v>
      </c>
      <c r="C4338" t="s">
        <v>1974</v>
      </c>
      <c r="D4338" t="s">
        <v>3821</v>
      </c>
      <c r="E4338" t="s">
        <v>1643</v>
      </c>
    </row>
    <row r="4339" spans="1:5" hidden="1">
      <c r="A4339" s="83" t="s">
        <v>3185</v>
      </c>
      <c r="B4339" t="s">
        <v>3961</v>
      </c>
      <c r="C4339" t="s">
        <v>1974</v>
      </c>
      <c r="D4339" t="s">
        <v>3821</v>
      </c>
      <c r="E4339" t="s">
        <v>2823</v>
      </c>
    </row>
    <row r="4340" spans="1:5" hidden="1">
      <c r="A4340" s="83" t="s">
        <v>3185</v>
      </c>
      <c r="B4340" t="s">
        <v>3961</v>
      </c>
      <c r="C4340" t="s">
        <v>1974</v>
      </c>
      <c r="D4340" t="s">
        <v>3822</v>
      </c>
      <c r="E4340" t="s">
        <v>1643</v>
      </c>
    </row>
    <row r="4341" spans="1:5" hidden="1">
      <c r="A4341" s="83" t="s">
        <v>3185</v>
      </c>
      <c r="B4341" t="s">
        <v>3961</v>
      </c>
      <c r="C4341" t="s">
        <v>1974</v>
      </c>
      <c r="D4341" t="s">
        <v>3822</v>
      </c>
      <c r="E4341" t="s">
        <v>2824</v>
      </c>
    </row>
    <row r="4342" spans="1:5" hidden="1">
      <c r="A4342" s="83" t="s">
        <v>3185</v>
      </c>
      <c r="B4342" t="s">
        <v>3961</v>
      </c>
      <c r="C4342" t="s">
        <v>1974</v>
      </c>
      <c r="D4342" t="s">
        <v>3823</v>
      </c>
      <c r="E4342" t="s">
        <v>2825</v>
      </c>
    </row>
    <row r="4343" spans="1:5" hidden="1">
      <c r="A4343" s="83" t="s">
        <v>3185</v>
      </c>
      <c r="B4343" t="s">
        <v>3961</v>
      </c>
      <c r="C4343" t="s">
        <v>1974</v>
      </c>
      <c r="D4343" t="s">
        <v>2166</v>
      </c>
      <c r="E4343" t="s">
        <v>1643</v>
      </c>
    </row>
    <row r="4344" spans="1:5" hidden="1">
      <c r="A4344" s="83" t="s">
        <v>3185</v>
      </c>
      <c r="B4344" t="s">
        <v>3961</v>
      </c>
      <c r="C4344" t="s">
        <v>1974</v>
      </c>
      <c r="D4344" t="s">
        <v>2166</v>
      </c>
      <c r="E4344" t="s">
        <v>2826</v>
      </c>
    </row>
    <row r="4345" spans="1:5" hidden="1">
      <c r="A4345" s="83" t="s">
        <v>3185</v>
      </c>
      <c r="B4345" t="s">
        <v>3961</v>
      </c>
      <c r="C4345" t="s">
        <v>1975</v>
      </c>
      <c r="D4345" t="s">
        <v>3824</v>
      </c>
      <c r="E4345" t="s">
        <v>2827</v>
      </c>
    </row>
    <row r="4346" spans="1:5" hidden="1">
      <c r="A4346" s="83" t="s">
        <v>3185</v>
      </c>
      <c r="B4346" t="s">
        <v>3961</v>
      </c>
      <c r="C4346" t="s">
        <v>1975</v>
      </c>
      <c r="D4346" t="s">
        <v>3824</v>
      </c>
      <c r="E4346" t="s">
        <v>2862</v>
      </c>
    </row>
    <row r="4347" spans="1:5" hidden="1">
      <c r="A4347" s="83" t="s">
        <v>3185</v>
      </c>
      <c r="B4347" t="s">
        <v>3961</v>
      </c>
      <c r="C4347" t="s">
        <v>1975</v>
      </c>
      <c r="D4347" t="s">
        <v>3824</v>
      </c>
      <c r="E4347" t="s">
        <v>2882</v>
      </c>
    </row>
    <row r="4348" spans="1:5" hidden="1">
      <c r="A4348" s="83" t="s">
        <v>3185</v>
      </c>
      <c r="B4348" t="s">
        <v>3961</v>
      </c>
      <c r="C4348" t="s">
        <v>1975</v>
      </c>
      <c r="D4348" t="s">
        <v>3824</v>
      </c>
      <c r="E4348" t="s">
        <v>2895</v>
      </c>
    </row>
    <row r="4349" spans="1:5" hidden="1">
      <c r="A4349" s="83" t="s">
        <v>3185</v>
      </c>
      <c r="B4349" t="s">
        <v>3961</v>
      </c>
      <c r="C4349" t="s">
        <v>1975</v>
      </c>
      <c r="D4349" t="s">
        <v>3824</v>
      </c>
      <c r="E4349" t="s">
        <v>2905</v>
      </c>
    </row>
    <row r="4350" spans="1:5" hidden="1">
      <c r="A4350" s="83" t="s">
        <v>3185</v>
      </c>
      <c r="B4350" t="s">
        <v>3961</v>
      </c>
      <c r="C4350" t="s">
        <v>1975</v>
      </c>
      <c r="D4350" t="s">
        <v>3824</v>
      </c>
      <c r="E4350" t="s">
        <v>2914</v>
      </c>
    </row>
    <row r="4351" spans="1:5" hidden="1">
      <c r="A4351" s="83" t="s">
        <v>3185</v>
      </c>
      <c r="B4351" t="s">
        <v>3961</v>
      </c>
      <c r="C4351" t="s">
        <v>1975</v>
      </c>
      <c r="D4351" t="s">
        <v>3824</v>
      </c>
      <c r="E4351" t="s">
        <v>2919</v>
      </c>
    </row>
    <row r="4352" spans="1:5" hidden="1">
      <c r="A4352" s="83" t="s">
        <v>3185</v>
      </c>
      <c r="B4352" t="s">
        <v>3961</v>
      </c>
      <c r="C4352" t="s">
        <v>1975</v>
      </c>
      <c r="D4352" t="s">
        <v>3824</v>
      </c>
      <c r="E4352" t="s">
        <v>1980</v>
      </c>
    </row>
    <row r="4353" spans="1:5" hidden="1">
      <c r="A4353" s="83" t="s">
        <v>3185</v>
      </c>
      <c r="B4353" t="s">
        <v>3961</v>
      </c>
      <c r="C4353" t="s">
        <v>1975</v>
      </c>
      <c r="D4353" t="s">
        <v>3841</v>
      </c>
      <c r="E4353" t="s">
        <v>3842</v>
      </c>
    </row>
    <row r="4354" spans="1:5" hidden="1">
      <c r="A4354" s="83" t="s">
        <v>3185</v>
      </c>
      <c r="B4354" t="s">
        <v>3961</v>
      </c>
      <c r="C4354" t="s">
        <v>1975</v>
      </c>
      <c r="D4354" t="s">
        <v>3841</v>
      </c>
      <c r="E4354" t="s">
        <v>2885</v>
      </c>
    </row>
    <row r="4355" spans="1:5" hidden="1">
      <c r="A4355" s="83" t="s">
        <v>3185</v>
      </c>
      <c r="B4355" t="s">
        <v>3961</v>
      </c>
      <c r="C4355" t="s">
        <v>1975</v>
      </c>
      <c r="D4355" t="s">
        <v>3841</v>
      </c>
      <c r="E4355" t="s">
        <v>2896</v>
      </c>
    </row>
    <row r="4356" spans="1:5" hidden="1">
      <c r="A4356" s="83" t="s">
        <v>3185</v>
      </c>
      <c r="B4356" t="s">
        <v>3961</v>
      </c>
      <c r="C4356" t="s">
        <v>1975</v>
      </c>
      <c r="D4356" t="s">
        <v>3843</v>
      </c>
      <c r="E4356" t="s">
        <v>2831</v>
      </c>
    </row>
    <row r="4357" spans="1:5" hidden="1">
      <c r="A4357" s="83" t="s">
        <v>3185</v>
      </c>
      <c r="B4357" t="s">
        <v>3961</v>
      </c>
      <c r="C4357" t="s">
        <v>1975</v>
      </c>
      <c r="D4357" t="s">
        <v>3843</v>
      </c>
      <c r="E4357" t="s">
        <v>2864</v>
      </c>
    </row>
    <row r="4358" spans="1:5" hidden="1">
      <c r="A4358" s="83" t="s">
        <v>3185</v>
      </c>
      <c r="B4358" t="s">
        <v>3961</v>
      </c>
      <c r="C4358" t="s">
        <v>1975</v>
      </c>
      <c r="D4358" t="s">
        <v>3843</v>
      </c>
      <c r="E4358" t="s">
        <v>1643</v>
      </c>
    </row>
    <row r="4359" spans="1:5" hidden="1">
      <c r="A4359" s="83" t="s">
        <v>3185</v>
      </c>
      <c r="B4359" t="s">
        <v>3961</v>
      </c>
      <c r="C4359" t="s">
        <v>1975</v>
      </c>
      <c r="D4359" t="s">
        <v>3843</v>
      </c>
      <c r="E4359" t="s">
        <v>2884</v>
      </c>
    </row>
    <row r="4360" spans="1:5" hidden="1">
      <c r="A4360" s="83" t="s">
        <v>3185</v>
      </c>
      <c r="B4360" t="s">
        <v>3961</v>
      </c>
      <c r="C4360" t="s">
        <v>1975</v>
      </c>
      <c r="D4360" t="s">
        <v>3843</v>
      </c>
      <c r="E4360" t="s">
        <v>2166</v>
      </c>
    </row>
    <row r="4361" spans="1:5" hidden="1">
      <c r="A4361" s="83" t="s">
        <v>3185</v>
      </c>
      <c r="B4361" t="s">
        <v>3961</v>
      </c>
      <c r="C4361" t="s">
        <v>1975</v>
      </c>
      <c r="D4361" t="s">
        <v>3843</v>
      </c>
      <c r="E4361" t="s">
        <v>3844</v>
      </c>
    </row>
    <row r="4362" spans="1:5" hidden="1">
      <c r="A4362" s="83" t="s">
        <v>3185</v>
      </c>
      <c r="B4362" t="s">
        <v>3961</v>
      </c>
      <c r="C4362" t="s">
        <v>1975</v>
      </c>
      <c r="D4362" t="s">
        <v>3845</v>
      </c>
      <c r="E4362" t="s">
        <v>3846</v>
      </c>
    </row>
    <row r="4363" spans="1:5" hidden="1">
      <c r="A4363" s="83" t="s">
        <v>3185</v>
      </c>
      <c r="B4363" t="s">
        <v>3961</v>
      </c>
      <c r="C4363" t="s">
        <v>1976</v>
      </c>
      <c r="D4363" t="s">
        <v>3867</v>
      </c>
      <c r="E4363" t="s">
        <v>2833</v>
      </c>
    </row>
    <row r="4364" spans="1:5" hidden="1">
      <c r="A4364" s="83" t="s">
        <v>3185</v>
      </c>
      <c r="B4364" t="s">
        <v>3961</v>
      </c>
      <c r="C4364" t="s">
        <v>1976</v>
      </c>
      <c r="D4364" t="s">
        <v>3867</v>
      </c>
      <c r="E4364" t="s">
        <v>2866</v>
      </c>
    </row>
    <row r="4365" spans="1:5" hidden="1">
      <c r="A4365" s="83" t="s">
        <v>3185</v>
      </c>
      <c r="B4365" t="s">
        <v>3961</v>
      </c>
      <c r="C4365" t="s">
        <v>1976</v>
      </c>
      <c r="D4365" t="s">
        <v>3867</v>
      </c>
      <c r="E4365" t="s">
        <v>1643</v>
      </c>
    </row>
    <row r="4366" spans="1:5" hidden="1">
      <c r="A4366" s="83" t="s">
        <v>3185</v>
      </c>
      <c r="B4366" t="s">
        <v>3961</v>
      </c>
      <c r="C4366" t="s">
        <v>1976</v>
      </c>
      <c r="D4366" t="s">
        <v>3867</v>
      </c>
      <c r="E4366" t="s">
        <v>2897</v>
      </c>
    </row>
    <row r="4367" spans="1:5" hidden="1">
      <c r="A4367" s="83" t="s">
        <v>3185</v>
      </c>
      <c r="B4367" t="s">
        <v>3961</v>
      </c>
      <c r="C4367" t="s">
        <v>1976</v>
      </c>
      <c r="D4367" t="s">
        <v>3867</v>
      </c>
      <c r="E4367" t="s">
        <v>2907</v>
      </c>
    </row>
    <row r="4368" spans="1:5" hidden="1">
      <c r="A4368" s="83" t="s">
        <v>3185</v>
      </c>
      <c r="B4368" t="s">
        <v>3961</v>
      </c>
      <c r="C4368" t="s">
        <v>1976</v>
      </c>
      <c r="D4368" t="s">
        <v>3868</v>
      </c>
      <c r="E4368" t="s">
        <v>2834</v>
      </c>
    </row>
    <row r="4369" spans="1:5" hidden="1">
      <c r="A4369" s="83" t="s">
        <v>3185</v>
      </c>
      <c r="B4369" t="s">
        <v>3961</v>
      </c>
      <c r="C4369" t="s">
        <v>1976</v>
      </c>
      <c r="D4369" t="s">
        <v>3868</v>
      </c>
      <c r="E4369" t="s">
        <v>2867</v>
      </c>
    </row>
    <row r="4370" spans="1:5" hidden="1">
      <c r="A4370" s="83" t="s">
        <v>3185</v>
      </c>
      <c r="B4370" t="s">
        <v>3961</v>
      </c>
      <c r="C4370" t="s">
        <v>1976</v>
      </c>
      <c r="D4370" t="s">
        <v>3868</v>
      </c>
      <c r="E4370" t="s">
        <v>2833</v>
      </c>
    </row>
    <row r="4371" spans="1:5" hidden="1">
      <c r="A4371" s="83" t="s">
        <v>3185</v>
      </c>
      <c r="B4371" t="s">
        <v>3961</v>
      </c>
      <c r="C4371" t="s">
        <v>1976</v>
      </c>
      <c r="D4371" t="s">
        <v>3868</v>
      </c>
      <c r="E4371" t="s">
        <v>1643</v>
      </c>
    </row>
    <row r="4372" spans="1:5" hidden="1">
      <c r="A4372" s="83" t="s">
        <v>3185</v>
      </c>
      <c r="B4372" t="s">
        <v>3961</v>
      </c>
      <c r="C4372" t="s">
        <v>1976</v>
      </c>
      <c r="D4372" t="s">
        <v>3867</v>
      </c>
      <c r="E4372" t="s">
        <v>1643</v>
      </c>
    </row>
    <row r="4373" spans="1:5" hidden="1">
      <c r="A4373" s="83" t="s">
        <v>3185</v>
      </c>
      <c r="B4373" t="s">
        <v>3961</v>
      </c>
      <c r="C4373" t="s">
        <v>1976</v>
      </c>
      <c r="D4373" t="s">
        <v>3867</v>
      </c>
      <c r="E4373" t="s">
        <v>2886</v>
      </c>
    </row>
    <row r="4374" spans="1:5" hidden="1">
      <c r="A4374" s="83" t="s">
        <v>3185</v>
      </c>
      <c r="B4374" t="s">
        <v>3961</v>
      </c>
      <c r="C4374" t="s">
        <v>1976</v>
      </c>
      <c r="D4374" t="s">
        <v>3868</v>
      </c>
      <c r="E4374" t="s">
        <v>2834</v>
      </c>
    </row>
    <row r="4375" spans="1:5" hidden="1">
      <c r="A4375" s="83" t="s">
        <v>3185</v>
      </c>
      <c r="B4375" t="s">
        <v>3961</v>
      </c>
      <c r="C4375" t="s">
        <v>1976</v>
      </c>
      <c r="D4375" t="s">
        <v>3868</v>
      </c>
      <c r="E4375" t="s">
        <v>1643</v>
      </c>
    </row>
    <row r="4376" spans="1:5" hidden="1">
      <c r="A4376" s="83" t="s">
        <v>3185</v>
      </c>
      <c r="B4376" t="s">
        <v>3961</v>
      </c>
      <c r="C4376" t="s">
        <v>3847</v>
      </c>
      <c r="D4376" t="s">
        <v>2835</v>
      </c>
      <c r="E4376" t="s">
        <v>3848</v>
      </c>
    </row>
    <row r="4377" spans="1:5" hidden="1">
      <c r="A4377" s="83" t="s">
        <v>3185</v>
      </c>
      <c r="B4377" t="s">
        <v>3961</v>
      </c>
      <c r="C4377" t="s">
        <v>3847</v>
      </c>
      <c r="D4377" t="s">
        <v>2407</v>
      </c>
      <c r="E4377" t="s">
        <v>2868</v>
      </c>
    </row>
    <row r="4378" spans="1:5" hidden="1">
      <c r="A4378" s="83" t="s">
        <v>3185</v>
      </c>
      <c r="B4378" t="s">
        <v>3961</v>
      </c>
      <c r="C4378" t="s">
        <v>3847</v>
      </c>
      <c r="D4378" t="s">
        <v>2407</v>
      </c>
      <c r="E4378" t="s">
        <v>1643</v>
      </c>
    </row>
    <row r="4379" spans="1:5" hidden="1">
      <c r="A4379" s="83" t="s">
        <v>3185</v>
      </c>
      <c r="B4379" t="s">
        <v>3961</v>
      </c>
      <c r="C4379" t="s">
        <v>3847</v>
      </c>
      <c r="D4379" t="s">
        <v>2407</v>
      </c>
      <c r="E4379" t="s">
        <v>2407</v>
      </c>
    </row>
    <row r="4380" spans="1:5" hidden="1">
      <c r="A4380" s="83" t="s">
        <v>3185</v>
      </c>
      <c r="B4380" t="s">
        <v>3961</v>
      </c>
      <c r="C4380" t="s">
        <v>3827</v>
      </c>
      <c r="D4380" t="s">
        <v>3849</v>
      </c>
      <c r="E4380" t="s">
        <v>2836</v>
      </c>
    </row>
    <row r="4381" spans="1:5" hidden="1">
      <c r="A4381" s="83" t="s">
        <v>3185</v>
      </c>
      <c r="B4381" t="s">
        <v>3961</v>
      </c>
      <c r="C4381" t="s">
        <v>3827</v>
      </c>
      <c r="D4381" t="s">
        <v>3849</v>
      </c>
      <c r="E4381" t="s">
        <v>2869</v>
      </c>
    </row>
    <row r="4382" spans="1:5" hidden="1">
      <c r="A4382" s="83" t="s">
        <v>3185</v>
      </c>
      <c r="B4382" t="s">
        <v>3961</v>
      </c>
      <c r="C4382" t="s">
        <v>3827</v>
      </c>
      <c r="D4382" t="s">
        <v>3849</v>
      </c>
      <c r="E4382" t="s">
        <v>2887</v>
      </c>
    </row>
    <row r="4383" spans="1:5" hidden="1">
      <c r="A4383" s="83" t="s">
        <v>3185</v>
      </c>
      <c r="B4383" t="s">
        <v>3961</v>
      </c>
      <c r="C4383" t="s">
        <v>3827</v>
      </c>
      <c r="D4383" t="s">
        <v>3849</v>
      </c>
      <c r="E4383" t="s">
        <v>2898</v>
      </c>
    </row>
    <row r="4384" spans="1:5" hidden="1">
      <c r="A4384" s="83" t="s">
        <v>3185</v>
      </c>
      <c r="B4384" t="s">
        <v>3961</v>
      </c>
      <c r="C4384" t="s">
        <v>3827</v>
      </c>
      <c r="D4384" t="s">
        <v>3849</v>
      </c>
      <c r="E4384" t="s">
        <v>2908</v>
      </c>
    </row>
    <row r="4385" spans="1:5" hidden="1">
      <c r="A4385" s="83" t="s">
        <v>3185</v>
      </c>
      <c r="B4385" t="s">
        <v>3961</v>
      </c>
      <c r="C4385" t="s">
        <v>3827</v>
      </c>
      <c r="D4385" t="s">
        <v>3849</v>
      </c>
      <c r="E4385" t="s">
        <v>2915</v>
      </c>
    </row>
    <row r="4386" spans="1:5" hidden="1">
      <c r="A4386" s="83" t="s">
        <v>3185</v>
      </c>
      <c r="B4386" t="s">
        <v>3961</v>
      </c>
      <c r="C4386" t="s">
        <v>3827</v>
      </c>
      <c r="D4386" t="s">
        <v>3849</v>
      </c>
      <c r="E4386" t="s">
        <v>2920</v>
      </c>
    </row>
    <row r="4387" spans="1:5" hidden="1">
      <c r="A4387" s="83" t="s">
        <v>3185</v>
      </c>
      <c r="B4387" t="s">
        <v>3961</v>
      </c>
      <c r="C4387" t="s">
        <v>3827</v>
      </c>
      <c r="D4387" t="s">
        <v>3849</v>
      </c>
      <c r="E4387" t="s">
        <v>2924</v>
      </c>
    </row>
    <row r="4388" spans="1:5" hidden="1">
      <c r="A4388" s="83" t="s">
        <v>3185</v>
      </c>
      <c r="B4388" t="s">
        <v>3961</v>
      </c>
      <c r="C4388" t="s">
        <v>3827</v>
      </c>
      <c r="D4388" t="s">
        <v>3849</v>
      </c>
      <c r="E4388" t="s">
        <v>2926</v>
      </c>
    </row>
    <row r="4389" spans="1:5" hidden="1">
      <c r="A4389" s="83" t="s">
        <v>3185</v>
      </c>
      <c r="B4389" t="s">
        <v>3961</v>
      </c>
      <c r="C4389" t="s">
        <v>3827</v>
      </c>
      <c r="D4389" t="s">
        <v>3849</v>
      </c>
      <c r="E4389" t="s">
        <v>2931</v>
      </c>
    </row>
    <row r="4390" spans="1:5" hidden="1">
      <c r="A4390" s="83" t="s">
        <v>3185</v>
      </c>
      <c r="B4390" t="s">
        <v>3961</v>
      </c>
      <c r="C4390" t="s">
        <v>3827</v>
      </c>
      <c r="D4390" t="s">
        <v>3849</v>
      </c>
      <c r="E4390" t="s">
        <v>2940</v>
      </c>
    </row>
    <row r="4391" spans="1:5" hidden="1">
      <c r="A4391" s="83" t="s">
        <v>3185</v>
      </c>
      <c r="B4391" t="s">
        <v>3961</v>
      </c>
      <c r="C4391" t="s">
        <v>3827</v>
      </c>
      <c r="D4391" t="s">
        <v>3849</v>
      </c>
      <c r="E4391" t="s">
        <v>2944</v>
      </c>
    </row>
    <row r="4392" spans="1:5" hidden="1">
      <c r="A4392" s="83" t="s">
        <v>3185</v>
      </c>
      <c r="B4392" t="s">
        <v>3961</v>
      </c>
      <c r="C4392" t="s">
        <v>3827</v>
      </c>
      <c r="D4392" t="s">
        <v>3849</v>
      </c>
      <c r="E4392" t="s">
        <v>2936</v>
      </c>
    </row>
    <row r="4393" spans="1:5" hidden="1">
      <c r="A4393" s="83" t="s">
        <v>3185</v>
      </c>
      <c r="B4393" t="s">
        <v>3961</v>
      </c>
      <c r="C4393" t="s">
        <v>3827</v>
      </c>
      <c r="D4393" t="s">
        <v>3849</v>
      </c>
      <c r="E4393" t="s">
        <v>2941</v>
      </c>
    </row>
    <row r="4394" spans="1:5" hidden="1">
      <c r="A4394" s="83" t="s">
        <v>3185</v>
      </c>
      <c r="B4394" t="s">
        <v>3961</v>
      </c>
      <c r="C4394" t="s">
        <v>3827</v>
      </c>
      <c r="D4394" t="s">
        <v>3849</v>
      </c>
      <c r="E4394" t="s">
        <v>2945</v>
      </c>
    </row>
    <row r="4395" spans="1:5" hidden="1">
      <c r="A4395" s="83" t="s">
        <v>3185</v>
      </c>
      <c r="B4395" t="s">
        <v>3961</v>
      </c>
      <c r="C4395" t="s">
        <v>3827</v>
      </c>
      <c r="D4395" t="s">
        <v>3849</v>
      </c>
      <c r="E4395" t="s">
        <v>2948</v>
      </c>
    </row>
    <row r="4396" spans="1:5" hidden="1">
      <c r="A4396" s="83" t="s">
        <v>3185</v>
      </c>
      <c r="B4396" t="s">
        <v>3961</v>
      </c>
      <c r="C4396" t="s">
        <v>3827</v>
      </c>
      <c r="D4396" t="s">
        <v>3849</v>
      </c>
      <c r="E4396" t="s">
        <v>2950</v>
      </c>
    </row>
    <row r="4397" spans="1:5" hidden="1">
      <c r="A4397" s="83" t="s">
        <v>3185</v>
      </c>
      <c r="B4397" t="s">
        <v>3961</v>
      </c>
      <c r="C4397" t="s">
        <v>3827</v>
      </c>
      <c r="D4397" t="s">
        <v>3828</v>
      </c>
      <c r="E4397" t="s">
        <v>2836</v>
      </c>
    </row>
    <row r="4398" spans="1:5" hidden="1">
      <c r="A4398" s="83" t="s">
        <v>3185</v>
      </c>
      <c r="B4398" t="s">
        <v>3961</v>
      </c>
      <c r="C4398" t="s">
        <v>3827</v>
      </c>
      <c r="D4398" t="s">
        <v>3828</v>
      </c>
      <c r="E4398" t="s">
        <v>2869</v>
      </c>
    </row>
    <row r="4399" spans="1:5" hidden="1">
      <c r="A4399" s="83" t="s">
        <v>3185</v>
      </c>
      <c r="B4399" t="s">
        <v>3961</v>
      </c>
      <c r="C4399" t="s">
        <v>3827</v>
      </c>
      <c r="D4399" t="s">
        <v>3828</v>
      </c>
      <c r="E4399" t="s">
        <v>2887</v>
      </c>
    </row>
    <row r="4400" spans="1:5" hidden="1">
      <c r="A4400" s="83" t="s">
        <v>3185</v>
      </c>
      <c r="B4400" t="s">
        <v>3961</v>
      </c>
      <c r="C4400" t="s">
        <v>3827</v>
      </c>
      <c r="D4400" t="s">
        <v>3828</v>
      </c>
      <c r="E4400" t="s">
        <v>2898</v>
      </c>
    </row>
    <row r="4401" spans="1:5" hidden="1">
      <c r="A4401" s="83" t="s">
        <v>3185</v>
      </c>
      <c r="B4401" t="s">
        <v>3961</v>
      </c>
      <c r="C4401" t="s">
        <v>3827</v>
      </c>
      <c r="D4401" t="s">
        <v>3828</v>
      </c>
      <c r="E4401" t="s">
        <v>2908</v>
      </c>
    </row>
    <row r="4402" spans="1:5" hidden="1">
      <c r="A4402" s="83" t="s">
        <v>3185</v>
      </c>
      <c r="B4402" t="s">
        <v>3961</v>
      </c>
      <c r="C4402" t="s">
        <v>3827</v>
      </c>
      <c r="D4402" t="s">
        <v>3828</v>
      </c>
      <c r="E4402" t="s">
        <v>2915</v>
      </c>
    </row>
    <row r="4403" spans="1:5" hidden="1">
      <c r="A4403" s="83" t="s">
        <v>3185</v>
      </c>
      <c r="B4403" t="s">
        <v>3961</v>
      </c>
      <c r="C4403" t="s">
        <v>3827</v>
      </c>
      <c r="D4403" t="s">
        <v>3828</v>
      </c>
      <c r="E4403" t="s">
        <v>2920</v>
      </c>
    </row>
    <row r="4404" spans="1:5" hidden="1">
      <c r="A4404" s="83" t="s">
        <v>3185</v>
      </c>
      <c r="B4404" t="s">
        <v>3961</v>
      </c>
      <c r="C4404" t="s">
        <v>3827</v>
      </c>
      <c r="D4404" t="s">
        <v>3828</v>
      </c>
      <c r="E4404" t="s">
        <v>1643</v>
      </c>
    </row>
    <row r="4405" spans="1:5" hidden="1">
      <c r="A4405" s="83" t="s">
        <v>3185</v>
      </c>
      <c r="B4405" t="s">
        <v>3961</v>
      </c>
      <c r="C4405" t="s">
        <v>3827</v>
      </c>
      <c r="D4405" t="s">
        <v>3828</v>
      </c>
      <c r="E4405" t="s">
        <v>2926</v>
      </c>
    </row>
    <row r="4406" spans="1:5" hidden="1">
      <c r="A4406" s="83" t="s">
        <v>3185</v>
      </c>
      <c r="B4406" t="s">
        <v>3961</v>
      </c>
      <c r="C4406" t="s">
        <v>3827</v>
      </c>
      <c r="D4406" t="s">
        <v>3828</v>
      </c>
      <c r="E4406" t="s">
        <v>2931</v>
      </c>
    </row>
    <row r="4407" spans="1:5" hidden="1">
      <c r="A4407" s="83" t="s">
        <v>3185</v>
      </c>
      <c r="B4407" t="s">
        <v>3961</v>
      </c>
      <c r="C4407" t="s">
        <v>3827</v>
      </c>
      <c r="D4407" t="s">
        <v>3828</v>
      </c>
      <c r="E4407" t="s">
        <v>2936</v>
      </c>
    </row>
    <row r="4408" spans="1:5" hidden="1">
      <c r="A4408" s="83" t="s">
        <v>3185</v>
      </c>
      <c r="B4408" t="s">
        <v>3961</v>
      </c>
      <c r="C4408" t="s">
        <v>3827</v>
      </c>
      <c r="D4408" t="s">
        <v>3828</v>
      </c>
      <c r="E4408" t="s">
        <v>2941</v>
      </c>
    </row>
    <row r="4409" spans="1:5" hidden="1">
      <c r="A4409" s="83" t="s">
        <v>3185</v>
      </c>
      <c r="B4409" t="s">
        <v>3961</v>
      </c>
      <c r="C4409" t="s">
        <v>3827</v>
      </c>
      <c r="D4409" t="s">
        <v>3828</v>
      </c>
      <c r="E4409" t="s">
        <v>2945</v>
      </c>
    </row>
    <row r="4410" spans="1:5" hidden="1">
      <c r="A4410" s="83" t="s">
        <v>3185</v>
      </c>
      <c r="B4410" t="s">
        <v>3961</v>
      </c>
      <c r="C4410" t="s">
        <v>3827</v>
      </c>
      <c r="D4410" t="s">
        <v>3828</v>
      </c>
      <c r="E4410" t="s">
        <v>2948</v>
      </c>
    </row>
    <row r="4411" spans="1:5" hidden="1">
      <c r="A4411" s="83" t="s">
        <v>3185</v>
      </c>
      <c r="B4411" t="s">
        <v>3961</v>
      </c>
      <c r="C4411" t="s">
        <v>3827</v>
      </c>
      <c r="D4411" t="s">
        <v>3828</v>
      </c>
      <c r="E4411" t="s">
        <v>2950</v>
      </c>
    </row>
    <row r="4412" spans="1:5" hidden="1">
      <c r="A4412" s="83" t="s">
        <v>3186</v>
      </c>
      <c r="B4412" t="s">
        <v>3962</v>
      </c>
      <c r="C4412" s="83" t="s">
        <v>1973</v>
      </c>
      <c r="D4412" t="s">
        <v>2067</v>
      </c>
      <c r="E4412" t="s">
        <v>3840</v>
      </c>
    </row>
    <row r="4413" spans="1:5" hidden="1">
      <c r="A4413" s="83" t="s">
        <v>3186</v>
      </c>
      <c r="B4413" t="s">
        <v>3962</v>
      </c>
      <c r="C4413" t="s">
        <v>1973</v>
      </c>
      <c r="D4413" t="s">
        <v>2068</v>
      </c>
      <c r="E4413" t="s">
        <v>2068</v>
      </c>
    </row>
    <row r="4414" spans="1:5" hidden="1">
      <c r="A4414" s="83" t="s">
        <v>3186</v>
      </c>
      <c r="B4414" t="s">
        <v>3962</v>
      </c>
      <c r="C4414" t="s">
        <v>1973</v>
      </c>
      <c r="D4414" t="s">
        <v>2066</v>
      </c>
      <c r="E4414" t="s">
        <v>2807</v>
      </c>
    </row>
    <row r="4415" spans="1:5" hidden="1">
      <c r="A4415" s="83" t="s">
        <v>3186</v>
      </c>
      <c r="B4415" t="s">
        <v>3962</v>
      </c>
      <c r="C4415" t="s">
        <v>1973</v>
      </c>
      <c r="D4415" t="s">
        <v>2066</v>
      </c>
      <c r="E4415" t="s">
        <v>1643</v>
      </c>
    </row>
    <row r="4416" spans="1:5" hidden="1">
      <c r="A4416" s="83" t="s">
        <v>3186</v>
      </c>
      <c r="B4416" t="s">
        <v>3962</v>
      </c>
      <c r="C4416" t="s">
        <v>1973</v>
      </c>
      <c r="D4416" t="s">
        <v>3809</v>
      </c>
      <c r="E4416" t="s">
        <v>1643</v>
      </c>
    </row>
    <row r="4417" spans="1:5" hidden="1">
      <c r="A4417" s="83" t="s">
        <v>3186</v>
      </c>
      <c r="B4417" t="s">
        <v>3962</v>
      </c>
      <c r="C4417" t="s">
        <v>1973</v>
      </c>
      <c r="D4417" t="s">
        <v>3810</v>
      </c>
      <c r="E4417" t="s">
        <v>1643</v>
      </c>
    </row>
    <row r="4418" spans="1:5" hidden="1">
      <c r="A4418" s="83" t="s">
        <v>3186</v>
      </c>
      <c r="B4418" t="s">
        <v>3962</v>
      </c>
      <c r="C4418" t="s">
        <v>1974</v>
      </c>
      <c r="D4418" t="s">
        <v>2146</v>
      </c>
      <c r="E4418" t="s">
        <v>2808</v>
      </c>
    </row>
    <row r="4419" spans="1:5" hidden="1">
      <c r="A4419" s="83" t="s">
        <v>3186</v>
      </c>
      <c r="B4419" t="s">
        <v>3962</v>
      </c>
      <c r="C4419" t="s">
        <v>1974</v>
      </c>
      <c r="D4419" t="s">
        <v>2146</v>
      </c>
      <c r="E4419" t="s">
        <v>2854</v>
      </c>
    </row>
    <row r="4420" spans="1:5" hidden="1">
      <c r="A4420" s="83" t="s">
        <v>3186</v>
      </c>
      <c r="B4420" t="s">
        <v>3962</v>
      </c>
      <c r="C4420" t="s">
        <v>1974</v>
      </c>
      <c r="D4420" t="s">
        <v>2146</v>
      </c>
      <c r="E4420" t="s">
        <v>2876</v>
      </c>
    </row>
    <row r="4421" spans="1:5" hidden="1">
      <c r="A4421" s="83" t="s">
        <v>3186</v>
      </c>
      <c r="B4421" t="s">
        <v>3962</v>
      </c>
      <c r="C4421" t="s">
        <v>1974</v>
      </c>
      <c r="D4421" t="s">
        <v>2146</v>
      </c>
      <c r="E4421" t="s">
        <v>2893</v>
      </c>
    </row>
    <row r="4422" spans="1:5" hidden="1">
      <c r="A4422" s="83" t="s">
        <v>3186</v>
      </c>
      <c r="B4422" t="s">
        <v>3962</v>
      </c>
      <c r="C4422" t="s">
        <v>1974</v>
      </c>
      <c r="D4422" t="s">
        <v>2146</v>
      </c>
      <c r="E4422" t="s">
        <v>2903</v>
      </c>
    </row>
    <row r="4423" spans="1:5" hidden="1">
      <c r="A4423" s="83" t="s">
        <v>3186</v>
      </c>
      <c r="B4423" t="s">
        <v>3962</v>
      </c>
      <c r="C4423" t="s">
        <v>1974</v>
      </c>
      <c r="D4423" t="s">
        <v>2146</v>
      </c>
      <c r="E4423" t="s">
        <v>2913</v>
      </c>
    </row>
    <row r="4424" spans="1:5" hidden="1">
      <c r="A4424" s="83" t="s">
        <v>3186</v>
      </c>
      <c r="B4424" t="s">
        <v>3962</v>
      </c>
      <c r="C4424" t="s">
        <v>1974</v>
      </c>
      <c r="D4424" t="s">
        <v>3811</v>
      </c>
      <c r="E4424" t="s">
        <v>2809</v>
      </c>
    </row>
    <row r="4425" spans="1:5" hidden="1">
      <c r="A4425" s="83" t="s">
        <v>3186</v>
      </c>
      <c r="B4425" t="s">
        <v>3962</v>
      </c>
      <c r="C4425" t="s">
        <v>1974</v>
      </c>
      <c r="D4425" t="s">
        <v>3811</v>
      </c>
      <c r="E4425" t="s">
        <v>2855</v>
      </c>
    </row>
    <row r="4426" spans="1:5" hidden="1">
      <c r="A4426" s="83" t="s">
        <v>3186</v>
      </c>
      <c r="B4426" t="s">
        <v>3962</v>
      </c>
      <c r="C4426" t="s">
        <v>1974</v>
      </c>
      <c r="D4426" t="s">
        <v>3811</v>
      </c>
      <c r="E4426" t="s">
        <v>1643</v>
      </c>
    </row>
    <row r="4427" spans="1:5" hidden="1">
      <c r="A4427" s="83" t="s">
        <v>3186</v>
      </c>
      <c r="B4427" t="s">
        <v>3962</v>
      </c>
      <c r="C4427" t="s">
        <v>1974</v>
      </c>
      <c r="D4427" t="s">
        <v>3812</v>
      </c>
      <c r="E4427" t="s">
        <v>2810</v>
      </c>
    </row>
    <row r="4428" spans="1:5" hidden="1">
      <c r="A4428" s="83" t="s">
        <v>3186</v>
      </c>
      <c r="B4428" t="s">
        <v>3962</v>
      </c>
      <c r="C4428" t="s">
        <v>1974</v>
      </c>
      <c r="D4428" t="s">
        <v>3812</v>
      </c>
      <c r="E4428" t="s">
        <v>1643</v>
      </c>
    </row>
    <row r="4429" spans="1:5" hidden="1">
      <c r="A4429" s="83" t="s">
        <v>3186</v>
      </c>
      <c r="B4429" t="s">
        <v>3962</v>
      </c>
      <c r="C4429" t="s">
        <v>1974</v>
      </c>
      <c r="D4429" t="s">
        <v>3812</v>
      </c>
      <c r="E4429" t="s">
        <v>2856</v>
      </c>
    </row>
    <row r="4430" spans="1:5" hidden="1">
      <c r="A4430" s="83" t="s">
        <v>3186</v>
      </c>
      <c r="B4430" t="s">
        <v>3962</v>
      </c>
      <c r="C4430" t="s">
        <v>1974</v>
      </c>
      <c r="D4430" t="s">
        <v>3813</v>
      </c>
      <c r="E4430" t="s">
        <v>2811</v>
      </c>
    </row>
    <row r="4431" spans="1:5" hidden="1">
      <c r="A4431" s="83" t="s">
        <v>3186</v>
      </c>
      <c r="B4431" t="s">
        <v>3962</v>
      </c>
      <c r="C4431" t="s">
        <v>1974</v>
      </c>
      <c r="D4431" t="s">
        <v>3813</v>
      </c>
      <c r="E4431" t="s">
        <v>2857</v>
      </c>
    </row>
    <row r="4432" spans="1:5" hidden="1">
      <c r="A4432" s="83" t="s">
        <v>3186</v>
      </c>
      <c r="B4432" t="s">
        <v>3962</v>
      </c>
      <c r="C4432" t="s">
        <v>1974</v>
      </c>
      <c r="D4432" t="s">
        <v>3813</v>
      </c>
      <c r="E4432" t="s">
        <v>1643</v>
      </c>
    </row>
    <row r="4433" spans="1:5" hidden="1">
      <c r="A4433" s="83" t="s">
        <v>3186</v>
      </c>
      <c r="B4433" t="s">
        <v>3962</v>
      </c>
      <c r="C4433" t="s">
        <v>1974</v>
      </c>
      <c r="D4433" t="s">
        <v>3813</v>
      </c>
      <c r="E4433" t="s">
        <v>2877</v>
      </c>
    </row>
    <row r="4434" spans="1:5" hidden="1">
      <c r="A4434" s="83" t="s">
        <v>3186</v>
      </c>
      <c r="B4434" t="s">
        <v>3962</v>
      </c>
      <c r="C4434" t="s">
        <v>1974</v>
      </c>
      <c r="D4434" t="s">
        <v>3814</v>
      </c>
      <c r="E4434" t="s">
        <v>2813</v>
      </c>
    </row>
    <row r="4435" spans="1:5" hidden="1">
      <c r="A4435" s="83" t="s">
        <v>3186</v>
      </c>
      <c r="B4435" t="s">
        <v>3962</v>
      </c>
      <c r="C4435" t="s">
        <v>1974</v>
      </c>
      <c r="D4435" t="s">
        <v>3814</v>
      </c>
      <c r="E4435" t="s">
        <v>2858</v>
      </c>
    </row>
    <row r="4436" spans="1:5" hidden="1">
      <c r="A4436" s="83" t="s">
        <v>3186</v>
      </c>
      <c r="B4436" t="s">
        <v>3962</v>
      </c>
      <c r="C4436" t="s">
        <v>1974</v>
      </c>
      <c r="D4436" t="s">
        <v>3814</v>
      </c>
      <c r="E4436" t="s">
        <v>2878</v>
      </c>
    </row>
    <row r="4437" spans="1:5" hidden="1">
      <c r="A4437" s="83" t="s">
        <v>3186</v>
      </c>
      <c r="B4437" t="s">
        <v>3962</v>
      </c>
      <c r="C4437" t="s">
        <v>1974</v>
      </c>
      <c r="D4437" t="s">
        <v>3814</v>
      </c>
      <c r="E4437" t="s">
        <v>1643</v>
      </c>
    </row>
    <row r="4438" spans="1:5" hidden="1">
      <c r="A4438" s="83" t="s">
        <v>3186</v>
      </c>
      <c r="B4438" t="s">
        <v>3962</v>
      </c>
      <c r="C4438" t="s">
        <v>1974</v>
      </c>
      <c r="D4438" t="s">
        <v>3814</v>
      </c>
      <c r="E4438" t="s">
        <v>2894</v>
      </c>
    </row>
    <row r="4439" spans="1:5" hidden="1">
      <c r="A4439" s="83" t="s">
        <v>3186</v>
      </c>
      <c r="B4439" t="s">
        <v>3962</v>
      </c>
      <c r="C4439" t="s">
        <v>1974</v>
      </c>
      <c r="D4439" t="s">
        <v>3814</v>
      </c>
      <c r="E4439" t="s">
        <v>2904</v>
      </c>
    </row>
    <row r="4440" spans="1:5" hidden="1">
      <c r="A4440" s="83" t="s">
        <v>3186</v>
      </c>
      <c r="B4440" t="s">
        <v>3962</v>
      </c>
      <c r="C4440" t="s">
        <v>1974</v>
      </c>
      <c r="D4440" t="s">
        <v>3815</v>
      </c>
      <c r="E4440" t="s">
        <v>2814</v>
      </c>
    </row>
    <row r="4441" spans="1:5" hidden="1">
      <c r="A4441" s="83" t="s">
        <v>3186</v>
      </c>
      <c r="B4441" t="s">
        <v>3962</v>
      </c>
      <c r="C4441" t="s">
        <v>1974</v>
      </c>
      <c r="D4441" t="s">
        <v>3815</v>
      </c>
      <c r="E4441" t="s">
        <v>2859</v>
      </c>
    </row>
    <row r="4442" spans="1:5" hidden="1">
      <c r="A4442" s="83" t="s">
        <v>3186</v>
      </c>
      <c r="B4442" t="s">
        <v>3962</v>
      </c>
      <c r="C4442" t="s">
        <v>1974</v>
      </c>
      <c r="D4442" t="s">
        <v>3815</v>
      </c>
      <c r="E4442" t="s">
        <v>1643</v>
      </c>
    </row>
    <row r="4443" spans="1:5" hidden="1">
      <c r="A4443" s="83" t="s">
        <v>3186</v>
      </c>
      <c r="B4443" t="s">
        <v>3962</v>
      </c>
      <c r="C4443" t="s">
        <v>1974</v>
      </c>
      <c r="D4443" t="s">
        <v>3815</v>
      </c>
      <c r="E4443" t="s">
        <v>2879</v>
      </c>
    </row>
    <row r="4444" spans="1:5" hidden="1">
      <c r="A4444" s="83" t="s">
        <v>3186</v>
      </c>
      <c r="B4444" t="s">
        <v>3962</v>
      </c>
      <c r="C4444" t="s">
        <v>1974</v>
      </c>
      <c r="D4444" t="s">
        <v>3816</v>
      </c>
      <c r="E4444" t="s">
        <v>2815</v>
      </c>
    </row>
    <row r="4445" spans="1:5" hidden="1">
      <c r="A4445" s="83" t="s">
        <v>3186</v>
      </c>
      <c r="B4445" t="s">
        <v>3962</v>
      </c>
      <c r="C4445" t="s">
        <v>1974</v>
      </c>
      <c r="D4445" t="s">
        <v>3816</v>
      </c>
      <c r="E4445" t="s">
        <v>1643</v>
      </c>
    </row>
    <row r="4446" spans="1:5" hidden="1">
      <c r="A4446" s="83" t="s">
        <v>3186</v>
      </c>
      <c r="B4446" t="s">
        <v>3962</v>
      </c>
      <c r="C4446" t="s">
        <v>1974</v>
      </c>
      <c r="D4446" t="s">
        <v>2156</v>
      </c>
      <c r="E4446" t="s">
        <v>2816</v>
      </c>
    </row>
    <row r="4447" spans="1:5" hidden="1">
      <c r="A4447" s="83" t="s">
        <v>3186</v>
      </c>
      <c r="B4447" t="s">
        <v>3962</v>
      </c>
      <c r="C4447" t="s">
        <v>1974</v>
      </c>
      <c r="D4447" t="s">
        <v>1973</v>
      </c>
      <c r="E4447" t="s">
        <v>1643</v>
      </c>
    </row>
    <row r="4448" spans="1:5" hidden="1">
      <c r="A4448" s="83" t="s">
        <v>3186</v>
      </c>
      <c r="B4448" t="s">
        <v>3962</v>
      </c>
      <c r="C4448" t="s">
        <v>1974</v>
      </c>
      <c r="D4448" t="s">
        <v>1973</v>
      </c>
      <c r="E4448" t="s">
        <v>2817</v>
      </c>
    </row>
    <row r="4449" spans="1:5" hidden="1">
      <c r="A4449" s="83" t="s">
        <v>3186</v>
      </c>
      <c r="B4449" t="s">
        <v>3962</v>
      </c>
      <c r="C4449" t="s">
        <v>1974</v>
      </c>
      <c r="D4449" t="s">
        <v>1973</v>
      </c>
      <c r="E4449" t="s">
        <v>2860</v>
      </c>
    </row>
    <row r="4450" spans="1:5" hidden="1">
      <c r="A4450" s="83" t="s">
        <v>3186</v>
      </c>
      <c r="B4450" t="s">
        <v>3962</v>
      </c>
      <c r="C4450" t="s">
        <v>1974</v>
      </c>
      <c r="D4450" t="s">
        <v>1973</v>
      </c>
      <c r="E4450" t="s">
        <v>2880</v>
      </c>
    </row>
    <row r="4451" spans="1:5" hidden="1">
      <c r="A4451" s="83" t="s">
        <v>3186</v>
      </c>
      <c r="B4451" t="s">
        <v>3962</v>
      </c>
      <c r="C4451" t="s">
        <v>1974</v>
      </c>
      <c r="D4451" t="s">
        <v>3817</v>
      </c>
      <c r="E4451" t="s">
        <v>1643</v>
      </c>
    </row>
    <row r="4452" spans="1:5" hidden="1">
      <c r="A4452" s="83" t="s">
        <v>3186</v>
      </c>
      <c r="B4452" t="s">
        <v>3962</v>
      </c>
      <c r="C4452" t="s">
        <v>1974</v>
      </c>
      <c r="D4452" t="s">
        <v>3818</v>
      </c>
      <c r="E4452" t="s">
        <v>1643</v>
      </c>
    </row>
    <row r="4453" spans="1:5" hidden="1">
      <c r="A4453" s="83" t="s">
        <v>3186</v>
      </c>
      <c r="B4453" t="s">
        <v>3962</v>
      </c>
      <c r="C4453" t="s">
        <v>1974</v>
      </c>
      <c r="D4453" t="s">
        <v>3818</v>
      </c>
      <c r="E4453" t="s">
        <v>2819</v>
      </c>
    </row>
    <row r="4454" spans="1:5" hidden="1">
      <c r="A4454" s="83" t="s">
        <v>3186</v>
      </c>
      <c r="B4454" t="s">
        <v>3962</v>
      </c>
      <c r="C4454" t="s">
        <v>1974</v>
      </c>
      <c r="D4454" t="s">
        <v>2161</v>
      </c>
      <c r="E4454" t="s">
        <v>2820</v>
      </c>
    </row>
    <row r="4455" spans="1:5" hidden="1">
      <c r="A4455" s="83" t="s">
        <v>3186</v>
      </c>
      <c r="B4455" t="s">
        <v>3962</v>
      </c>
      <c r="C4455" t="s">
        <v>1974</v>
      </c>
      <c r="D4455" t="s">
        <v>2161</v>
      </c>
      <c r="E4455" t="s">
        <v>1643</v>
      </c>
    </row>
    <row r="4456" spans="1:5" hidden="1">
      <c r="A4456" s="83" t="s">
        <v>3186</v>
      </c>
      <c r="B4456" t="s">
        <v>3962</v>
      </c>
      <c r="C4456" t="s">
        <v>1974</v>
      </c>
      <c r="D4456" t="s">
        <v>3819</v>
      </c>
      <c r="E4456" t="s">
        <v>1643</v>
      </c>
    </row>
    <row r="4457" spans="1:5" hidden="1">
      <c r="A4457" s="83" t="s">
        <v>3186</v>
      </c>
      <c r="B4457" t="s">
        <v>3962</v>
      </c>
      <c r="C4457" t="s">
        <v>1974</v>
      </c>
      <c r="D4457" t="s">
        <v>3819</v>
      </c>
      <c r="E4457" t="s">
        <v>3819</v>
      </c>
    </row>
    <row r="4458" spans="1:5" hidden="1">
      <c r="A4458" s="83" t="s">
        <v>3186</v>
      </c>
      <c r="B4458" t="s">
        <v>3962</v>
      </c>
      <c r="C4458" t="s">
        <v>1974</v>
      </c>
      <c r="D4458" t="s">
        <v>3820</v>
      </c>
      <c r="E4458" t="s">
        <v>1643</v>
      </c>
    </row>
    <row r="4459" spans="1:5" hidden="1">
      <c r="A4459" s="83" t="s">
        <v>3186</v>
      </c>
      <c r="B4459" t="s">
        <v>3962</v>
      </c>
      <c r="C4459" t="s">
        <v>1974</v>
      </c>
      <c r="D4459" t="s">
        <v>3820</v>
      </c>
      <c r="E4459" t="s">
        <v>2822</v>
      </c>
    </row>
    <row r="4460" spans="1:5" hidden="1">
      <c r="A4460" s="83" t="s">
        <v>3186</v>
      </c>
      <c r="B4460" t="s">
        <v>3962</v>
      </c>
      <c r="C4460" t="s">
        <v>1974</v>
      </c>
      <c r="D4460" t="s">
        <v>3820</v>
      </c>
      <c r="E4460" t="s">
        <v>2861</v>
      </c>
    </row>
    <row r="4461" spans="1:5" hidden="1">
      <c r="A4461" s="83" t="s">
        <v>3186</v>
      </c>
      <c r="B4461" t="s">
        <v>3962</v>
      </c>
      <c r="C4461" t="s">
        <v>1974</v>
      </c>
      <c r="D4461" t="s">
        <v>3820</v>
      </c>
      <c r="E4461" t="s">
        <v>2818</v>
      </c>
    </row>
    <row r="4462" spans="1:5" hidden="1">
      <c r="A4462" s="83" t="s">
        <v>3186</v>
      </c>
      <c r="B4462" t="s">
        <v>3962</v>
      </c>
      <c r="C4462" t="s">
        <v>1974</v>
      </c>
      <c r="D4462" t="s">
        <v>3821</v>
      </c>
      <c r="E4462" t="s">
        <v>1643</v>
      </c>
    </row>
    <row r="4463" spans="1:5" hidden="1">
      <c r="A4463" s="83" t="s">
        <v>3186</v>
      </c>
      <c r="B4463" t="s">
        <v>3962</v>
      </c>
      <c r="C4463" t="s">
        <v>1974</v>
      </c>
      <c r="D4463" t="s">
        <v>3821</v>
      </c>
      <c r="E4463" t="s">
        <v>2823</v>
      </c>
    </row>
    <row r="4464" spans="1:5" hidden="1">
      <c r="A4464" s="83" t="s">
        <v>3186</v>
      </c>
      <c r="B4464" t="s">
        <v>3962</v>
      </c>
      <c r="C4464" t="s">
        <v>1974</v>
      </c>
      <c r="D4464" t="s">
        <v>3822</v>
      </c>
      <c r="E4464" t="s">
        <v>1643</v>
      </c>
    </row>
    <row r="4465" spans="1:5" hidden="1">
      <c r="A4465" s="83" t="s">
        <v>3186</v>
      </c>
      <c r="B4465" t="s">
        <v>3962</v>
      </c>
      <c r="C4465" t="s">
        <v>1974</v>
      </c>
      <c r="D4465" t="s">
        <v>3822</v>
      </c>
      <c r="E4465" t="s">
        <v>2824</v>
      </c>
    </row>
    <row r="4466" spans="1:5" hidden="1">
      <c r="A4466" s="83" t="s">
        <v>3186</v>
      </c>
      <c r="B4466" t="s">
        <v>3962</v>
      </c>
      <c r="C4466" t="s">
        <v>1974</v>
      </c>
      <c r="D4466" t="s">
        <v>3823</v>
      </c>
      <c r="E4466" t="s">
        <v>2825</v>
      </c>
    </row>
    <row r="4467" spans="1:5" hidden="1">
      <c r="A4467" s="83" t="s">
        <v>3186</v>
      </c>
      <c r="B4467" t="s">
        <v>3962</v>
      </c>
      <c r="C4467" t="s">
        <v>1974</v>
      </c>
      <c r="D4467" t="s">
        <v>2166</v>
      </c>
      <c r="E4467" t="s">
        <v>1643</v>
      </c>
    </row>
    <row r="4468" spans="1:5" hidden="1">
      <c r="A4468" s="83" t="s">
        <v>3186</v>
      </c>
      <c r="B4468" t="s">
        <v>3962</v>
      </c>
      <c r="C4468" t="s">
        <v>1974</v>
      </c>
      <c r="D4468" t="s">
        <v>2166</v>
      </c>
      <c r="E4468" t="s">
        <v>2826</v>
      </c>
    </row>
    <row r="4469" spans="1:5" hidden="1">
      <c r="A4469" s="83" t="s">
        <v>3186</v>
      </c>
      <c r="B4469" t="s">
        <v>3962</v>
      </c>
      <c r="C4469" t="s">
        <v>1975</v>
      </c>
      <c r="D4469" t="s">
        <v>3824</v>
      </c>
      <c r="E4469" t="s">
        <v>2827</v>
      </c>
    </row>
    <row r="4470" spans="1:5" hidden="1">
      <c r="A4470" s="83" t="s">
        <v>3186</v>
      </c>
      <c r="B4470" t="s">
        <v>3962</v>
      </c>
      <c r="C4470" t="s">
        <v>1975</v>
      </c>
      <c r="D4470" t="s">
        <v>3824</v>
      </c>
      <c r="E4470" t="s">
        <v>2862</v>
      </c>
    </row>
    <row r="4471" spans="1:5" hidden="1">
      <c r="A4471" s="83" t="s">
        <v>3186</v>
      </c>
      <c r="B4471" t="s">
        <v>3962</v>
      </c>
      <c r="C4471" t="s">
        <v>1975</v>
      </c>
      <c r="D4471" t="s">
        <v>3824</v>
      </c>
      <c r="E4471" t="s">
        <v>2882</v>
      </c>
    </row>
    <row r="4472" spans="1:5" hidden="1">
      <c r="A4472" s="83" t="s">
        <v>3186</v>
      </c>
      <c r="B4472" t="s">
        <v>3962</v>
      </c>
      <c r="C4472" t="s">
        <v>1975</v>
      </c>
      <c r="D4472" t="s">
        <v>3824</v>
      </c>
      <c r="E4472" t="s">
        <v>2895</v>
      </c>
    </row>
    <row r="4473" spans="1:5" hidden="1">
      <c r="A4473" s="83" t="s">
        <v>3186</v>
      </c>
      <c r="B4473" t="s">
        <v>3962</v>
      </c>
      <c r="C4473" t="s">
        <v>1975</v>
      </c>
      <c r="D4473" t="s">
        <v>3824</v>
      </c>
      <c r="E4473" t="s">
        <v>2905</v>
      </c>
    </row>
    <row r="4474" spans="1:5" hidden="1">
      <c r="A4474" s="83" t="s">
        <v>3186</v>
      </c>
      <c r="B4474" t="s">
        <v>3962</v>
      </c>
      <c r="C4474" t="s">
        <v>1975</v>
      </c>
      <c r="D4474" t="s">
        <v>3824</v>
      </c>
      <c r="E4474" t="s">
        <v>2914</v>
      </c>
    </row>
    <row r="4475" spans="1:5" hidden="1">
      <c r="A4475" s="83" t="s">
        <v>3186</v>
      </c>
      <c r="B4475" t="s">
        <v>3962</v>
      </c>
      <c r="C4475" t="s">
        <v>1975</v>
      </c>
      <c r="D4475" t="s">
        <v>3824</v>
      </c>
      <c r="E4475" t="s">
        <v>2919</v>
      </c>
    </row>
    <row r="4476" spans="1:5" hidden="1">
      <c r="A4476" s="83" t="s">
        <v>3186</v>
      </c>
      <c r="B4476" t="s">
        <v>3962</v>
      </c>
      <c r="C4476" t="s">
        <v>1975</v>
      </c>
      <c r="D4476" t="s">
        <v>3824</v>
      </c>
      <c r="E4476" t="s">
        <v>1980</v>
      </c>
    </row>
    <row r="4477" spans="1:5" hidden="1">
      <c r="A4477" s="83" t="s">
        <v>3186</v>
      </c>
      <c r="B4477" t="s">
        <v>3962</v>
      </c>
      <c r="C4477" t="s">
        <v>1975</v>
      </c>
      <c r="D4477" t="s">
        <v>3841</v>
      </c>
      <c r="E4477" t="s">
        <v>3842</v>
      </c>
    </row>
    <row r="4478" spans="1:5" hidden="1">
      <c r="A4478" s="83" t="s">
        <v>3186</v>
      </c>
      <c r="B4478" t="s">
        <v>3962</v>
      </c>
      <c r="C4478" t="s">
        <v>1975</v>
      </c>
      <c r="D4478" t="s">
        <v>3841</v>
      </c>
      <c r="E4478" t="s">
        <v>2885</v>
      </c>
    </row>
    <row r="4479" spans="1:5" hidden="1">
      <c r="A4479" s="83" t="s">
        <v>3186</v>
      </c>
      <c r="B4479" t="s">
        <v>3962</v>
      </c>
      <c r="C4479" t="s">
        <v>1975</v>
      </c>
      <c r="D4479" t="s">
        <v>3841</v>
      </c>
      <c r="E4479" t="s">
        <v>2896</v>
      </c>
    </row>
    <row r="4480" spans="1:5" hidden="1">
      <c r="A4480" s="83" t="s">
        <v>3186</v>
      </c>
      <c r="B4480" t="s">
        <v>3962</v>
      </c>
      <c r="C4480" t="s">
        <v>1975</v>
      </c>
      <c r="D4480" t="s">
        <v>3843</v>
      </c>
      <c r="E4480" t="s">
        <v>2831</v>
      </c>
    </row>
    <row r="4481" spans="1:5" hidden="1">
      <c r="A4481" s="83" t="s">
        <v>3186</v>
      </c>
      <c r="B4481" t="s">
        <v>3962</v>
      </c>
      <c r="C4481" t="s">
        <v>1975</v>
      </c>
      <c r="D4481" t="s">
        <v>3843</v>
      </c>
      <c r="E4481" t="s">
        <v>2864</v>
      </c>
    </row>
    <row r="4482" spans="1:5" hidden="1">
      <c r="A4482" s="83" t="s">
        <v>3186</v>
      </c>
      <c r="B4482" t="s">
        <v>3962</v>
      </c>
      <c r="C4482" t="s">
        <v>1975</v>
      </c>
      <c r="D4482" t="s">
        <v>3843</v>
      </c>
      <c r="E4482" t="s">
        <v>1643</v>
      </c>
    </row>
    <row r="4483" spans="1:5" hidden="1">
      <c r="A4483" s="83" t="s">
        <v>3186</v>
      </c>
      <c r="B4483" t="s">
        <v>3962</v>
      </c>
      <c r="C4483" t="s">
        <v>1975</v>
      </c>
      <c r="D4483" t="s">
        <v>3843</v>
      </c>
      <c r="E4483" t="s">
        <v>2884</v>
      </c>
    </row>
    <row r="4484" spans="1:5" hidden="1">
      <c r="A4484" s="83" t="s">
        <v>3186</v>
      </c>
      <c r="B4484" t="s">
        <v>3962</v>
      </c>
      <c r="C4484" t="s">
        <v>1975</v>
      </c>
      <c r="D4484" t="s">
        <v>3843</v>
      </c>
      <c r="E4484" t="s">
        <v>2166</v>
      </c>
    </row>
    <row r="4485" spans="1:5" hidden="1">
      <c r="A4485" s="83" t="s">
        <v>3186</v>
      </c>
      <c r="B4485" t="s">
        <v>3962</v>
      </c>
      <c r="C4485" t="s">
        <v>1975</v>
      </c>
      <c r="D4485" t="s">
        <v>3843</v>
      </c>
      <c r="E4485" t="s">
        <v>3844</v>
      </c>
    </row>
    <row r="4486" spans="1:5" hidden="1">
      <c r="A4486" s="83" t="s">
        <v>3186</v>
      </c>
      <c r="B4486" t="s">
        <v>3962</v>
      </c>
      <c r="C4486" t="s">
        <v>1975</v>
      </c>
      <c r="D4486" t="s">
        <v>3845</v>
      </c>
      <c r="E4486" t="s">
        <v>3846</v>
      </c>
    </row>
    <row r="4487" spans="1:5" hidden="1">
      <c r="A4487" s="83" t="s">
        <v>3186</v>
      </c>
      <c r="B4487" t="s">
        <v>3962</v>
      </c>
      <c r="C4487" t="s">
        <v>1976</v>
      </c>
      <c r="D4487" t="s">
        <v>3867</v>
      </c>
      <c r="E4487" t="s">
        <v>2833</v>
      </c>
    </row>
    <row r="4488" spans="1:5" hidden="1">
      <c r="A4488" s="83" t="s">
        <v>3186</v>
      </c>
      <c r="B4488" t="s">
        <v>3962</v>
      </c>
      <c r="C4488" t="s">
        <v>1976</v>
      </c>
      <c r="D4488" t="s">
        <v>3867</v>
      </c>
      <c r="E4488" t="s">
        <v>2866</v>
      </c>
    </row>
    <row r="4489" spans="1:5" hidden="1">
      <c r="A4489" s="83" t="s">
        <v>3186</v>
      </c>
      <c r="B4489" t="s">
        <v>3962</v>
      </c>
      <c r="C4489" t="s">
        <v>1976</v>
      </c>
      <c r="D4489" t="s">
        <v>3867</v>
      </c>
      <c r="E4489" t="s">
        <v>1643</v>
      </c>
    </row>
    <row r="4490" spans="1:5" hidden="1">
      <c r="A4490" s="83" t="s">
        <v>3186</v>
      </c>
      <c r="B4490" t="s">
        <v>3962</v>
      </c>
      <c r="C4490" t="s">
        <v>1976</v>
      </c>
      <c r="D4490" t="s">
        <v>3867</v>
      </c>
      <c r="E4490" t="s">
        <v>2897</v>
      </c>
    </row>
    <row r="4491" spans="1:5" hidden="1">
      <c r="A4491" s="83" t="s">
        <v>3186</v>
      </c>
      <c r="B4491" t="s">
        <v>3962</v>
      </c>
      <c r="C4491" t="s">
        <v>1976</v>
      </c>
      <c r="D4491" t="s">
        <v>3867</v>
      </c>
      <c r="E4491" t="s">
        <v>2907</v>
      </c>
    </row>
    <row r="4492" spans="1:5" hidden="1">
      <c r="A4492" s="83" t="s">
        <v>3186</v>
      </c>
      <c r="B4492" t="s">
        <v>3962</v>
      </c>
      <c r="C4492" t="s">
        <v>1976</v>
      </c>
      <c r="D4492" t="s">
        <v>3868</v>
      </c>
      <c r="E4492" t="s">
        <v>2834</v>
      </c>
    </row>
    <row r="4493" spans="1:5" hidden="1">
      <c r="A4493" s="83" t="s">
        <v>3186</v>
      </c>
      <c r="B4493" t="s">
        <v>3962</v>
      </c>
      <c r="C4493" t="s">
        <v>1976</v>
      </c>
      <c r="D4493" t="s">
        <v>3868</v>
      </c>
      <c r="E4493" t="s">
        <v>2867</v>
      </c>
    </row>
    <row r="4494" spans="1:5" hidden="1">
      <c r="A4494" s="83" t="s">
        <v>3186</v>
      </c>
      <c r="B4494" t="s">
        <v>3962</v>
      </c>
      <c r="C4494" t="s">
        <v>1976</v>
      </c>
      <c r="D4494" t="s">
        <v>3868</v>
      </c>
      <c r="E4494" t="s">
        <v>2833</v>
      </c>
    </row>
    <row r="4495" spans="1:5" hidden="1">
      <c r="A4495" s="83" t="s">
        <v>3186</v>
      </c>
      <c r="B4495" t="s">
        <v>3962</v>
      </c>
      <c r="C4495" t="s">
        <v>1976</v>
      </c>
      <c r="D4495" t="s">
        <v>3868</v>
      </c>
      <c r="E4495" t="s">
        <v>1643</v>
      </c>
    </row>
    <row r="4496" spans="1:5" hidden="1">
      <c r="A4496" s="83" t="s">
        <v>3186</v>
      </c>
      <c r="B4496" t="s">
        <v>3962</v>
      </c>
      <c r="C4496" t="s">
        <v>1976</v>
      </c>
      <c r="D4496" t="s">
        <v>3867</v>
      </c>
      <c r="E4496" t="s">
        <v>1643</v>
      </c>
    </row>
    <row r="4497" spans="1:5" hidden="1">
      <c r="A4497" s="83" t="s">
        <v>3186</v>
      </c>
      <c r="B4497" t="s">
        <v>3962</v>
      </c>
      <c r="C4497" t="s">
        <v>1976</v>
      </c>
      <c r="D4497" t="s">
        <v>3867</v>
      </c>
      <c r="E4497" t="s">
        <v>2886</v>
      </c>
    </row>
    <row r="4498" spans="1:5" hidden="1">
      <c r="A4498" s="83" t="s">
        <v>3186</v>
      </c>
      <c r="B4498" t="s">
        <v>3962</v>
      </c>
      <c r="C4498" t="s">
        <v>1976</v>
      </c>
      <c r="D4498" t="s">
        <v>3868</v>
      </c>
      <c r="E4498" t="s">
        <v>2834</v>
      </c>
    </row>
    <row r="4499" spans="1:5" hidden="1">
      <c r="A4499" s="83" t="s">
        <v>3186</v>
      </c>
      <c r="B4499" t="s">
        <v>3962</v>
      </c>
      <c r="C4499" t="s">
        <v>1976</v>
      </c>
      <c r="D4499" t="s">
        <v>3868</v>
      </c>
      <c r="E4499" t="s">
        <v>1643</v>
      </c>
    </row>
    <row r="4500" spans="1:5" hidden="1">
      <c r="A4500" s="83" t="s">
        <v>3186</v>
      </c>
      <c r="B4500" t="s">
        <v>3962</v>
      </c>
      <c r="C4500" t="s">
        <v>3847</v>
      </c>
      <c r="D4500" t="s">
        <v>2835</v>
      </c>
      <c r="E4500" t="s">
        <v>3848</v>
      </c>
    </row>
    <row r="4501" spans="1:5" hidden="1">
      <c r="A4501" s="83" t="s">
        <v>3186</v>
      </c>
      <c r="B4501" t="s">
        <v>3962</v>
      </c>
      <c r="C4501" t="s">
        <v>3847</v>
      </c>
      <c r="D4501" t="s">
        <v>2407</v>
      </c>
      <c r="E4501" t="s">
        <v>2868</v>
      </c>
    </row>
    <row r="4502" spans="1:5" hidden="1">
      <c r="A4502" s="83" t="s">
        <v>3186</v>
      </c>
      <c r="B4502" t="s">
        <v>3962</v>
      </c>
      <c r="C4502" t="s">
        <v>3847</v>
      </c>
      <c r="D4502" t="s">
        <v>2407</v>
      </c>
      <c r="E4502" t="s">
        <v>1643</v>
      </c>
    </row>
    <row r="4503" spans="1:5" hidden="1">
      <c r="A4503" s="83" t="s">
        <v>3186</v>
      </c>
      <c r="B4503" t="s">
        <v>3962</v>
      </c>
      <c r="C4503" t="s">
        <v>3847</v>
      </c>
      <c r="D4503" t="s">
        <v>2407</v>
      </c>
      <c r="E4503" t="s">
        <v>2407</v>
      </c>
    </row>
    <row r="4504" spans="1:5" hidden="1">
      <c r="A4504" s="83" t="s">
        <v>3186</v>
      </c>
      <c r="B4504" t="s">
        <v>3962</v>
      </c>
      <c r="C4504" t="s">
        <v>3827</v>
      </c>
      <c r="D4504" t="s">
        <v>3849</v>
      </c>
      <c r="E4504" t="s">
        <v>2836</v>
      </c>
    </row>
    <row r="4505" spans="1:5" hidden="1">
      <c r="A4505" s="83" t="s">
        <v>3186</v>
      </c>
      <c r="B4505" t="s">
        <v>3962</v>
      </c>
      <c r="C4505" t="s">
        <v>3827</v>
      </c>
      <c r="D4505" t="s">
        <v>3849</v>
      </c>
      <c r="E4505" t="s">
        <v>2869</v>
      </c>
    </row>
    <row r="4506" spans="1:5" hidden="1">
      <c r="A4506" s="83" t="s">
        <v>3186</v>
      </c>
      <c r="B4506" t="s">
        <v>3962</v>
      </c>
      <c r="C4506" t="s">
        <v>3827</v>
      </c>
      <c r="D4506" t="s">
        <v>3849</v>
      </c>
      <c r="E4506" t="s">
        <v>2887</v>
      </c>
    </row>
    <row r="4507" spans="1:5" hidden="1">
      <c r="A4507" s="83" t="s">
        <v>3186</v>
      </c>
      <c r="B4507" t="s">
        <v>3962</v>
      </c>
      <c r="C4507" t="s">
        <v>3827</v>
      </c>
      <c r="D4507" t="s">
        <v>3849</v>
      </c>
      <c r="E4507" t="s">
        <v>2898</v>
      </c>
    </row>
    <row r="4508" spans="1:5" hidden="1">
      <c r="A4508" s="83" t="s">
        <v>3186</v>
      </c>
      <c r="B4508" t="s">
        <v>3962</v>
      </c>
      <c r="C4508" t="s">
        <v>3827</v>
      </c>
      <c r="D4508" t="s">
        <v>3849</v>
      </c>
      <c r="E4508" t="s">
        <v>2908</v>
      </c>
    </row>
    <row r="4509" spans="1:5" hidden="1">
      <c r="A4509" s="83" t="s">
        <v>3186</v>
      </c>
      <c r="B4509" t="s">
        <v>3962</v>
      </c>
      <c r="C4509" t="s">
        <v>3827</v>
      </c>
      <c r="D4509" t="s">
        <v>3849</v>
      </c>
      <c r="E4509" t="s">
        <v>2915</v>
      </c>
    </row>
    <row r="4510" spans="1:5" hidden="1">
      <c r="A4510" s="83" t="s">
        <v>3186</v>
      </c>
      <c r="B4510" t="s">
        <v>3962</v>
      </c>
      <c r="C4510" t="s">
        <v>3827</v>
      </c>
      <c r="D4510" t="s">
        <v>3849</v>
      </c>
      <c r="E4510" t="s">
        <v>2920</v>
      </c>
    </row>
    <row r="4511" spans="1:5" hidden="1">
      <c r="A4511" s="83" t="s">
        <v>3186</v>
      </c>
      <c r="B4511" t="s">
        <v>3962</v>
      </c>
      <c r="C4511" t="s">
        <v>3827</v>
      </c>
      <c r="D4511" t="s">
        <v>3849</v>
      </c>
      <c r="E4511" t="s">
        <v>2924</v>
      </c>
    </row>
    <row r="4512" spans="1:5" hidden="1">
      <c r="A4512" s="83" t="s">
        <v>3186</v>
      </c>
      <c r="B4512" t="s">
        <v>3962</v>
      </c>
      <c r="C4512" t="s">
        <v>3827</v>
      </c>
      <c r="D4512" t="s">
        <v>3849</v>
      </c>
      <c r="E4512" t="s">
        <v>2926</v>
      </c>
    </row>
    <row r="4513" spans="1:5" hidden="1">
      <c r="A4513" s="83" t="s">
        <v>3186</v>
      </c>
      <c r="B4513" t="s">
        <v>3962</v>
      </c>
      <c r="C4513" t="s">
        <v>3827</v>
      </c>
      <c r="D4513" t="s">
        <v>3849</v>
      </c>
      <c r="E4513" t="s">
        <v>2931</v>
      </c>
    </row>
    <row r="4514" spans="1:5" hidden="1">
      <c r="A4514" s="83" t="s">
        <v>3186</v>
      </c>
      <c r="B4514" t="s">
        <v>3962</v>
      </c>
      <c r="C4514" t="s">
        <v>3827</v>
      </c>
      <c r="D4514" t="s">
        <v>3849</v>
      </c>
      <c r="E4514" t="s">
        <v>2940</v>
      </c>
    </row>
    <row r="4515" spans="1:5" hidden="1">
      <c r="A4515" s="83" t="s">
        <v>3186</v>
      </c>
      <c r="B4515" t="s">
        <v>3962</v>
      </c>
      <c r="C4515" t="s">
        <v>3827</v>
      </c>
      <c r="D4515" t="s">
        <v>3849</v>
      </c>
      <c r="E4515" t="s">
        <v>2944</v>
      </c>
    </row>
    <row r="4516" spans="1:5" hidden="1">
      <c r="A4516" s="83" t="s">
        <v>3186</v>
      </c>
      <c r="B4516" t="s">
        <v>3962</v>
      </c>
      <c r="C4516" t="s">
        <v>3827</v>
      </c>
      <c r="D4516" t="s">
        <v>3849</v>
      </c>
      <c r="E4516" t="s">
        <v>2936</v>
      </c>
    </row>
    <row r="4517" spans="1:5" hidden="1">
      <c r="A4517" s="83" t="s">
        <v>3186</v>
      </c>
      <c r="B4517" t="s">
        <v>3962</v>
      </c>
      <c r="C4517" t="s">
        <v>3827</v>
      </c>
      <c r="D4517" t="s">
        <v>3849</v>
      </c>
      <c r="E4517" t="s">
        <v>2941</v>
      </c>
    </row>
    <row r="4518" spans="1:5" hidden="1">
      <c r="A4518" s="83" t="s">
        <v>3186</v>
      </c>
      <c r="B4518" t="s">
        <v>3962</v>
      </c>
      <c r="C4518" t="s">
        <v>3827</v>
      </c>
      <c r="D4518" t="s">
        <v>3849</v>
      </c>
      <c r="E4518" t="s">
        <v>2945</v>
      </c>
    </row>
    <row r="4519" spans="1:5" hidden="1">
      <c r="A4519" s="83" t="s">
        <v>3186</v>
      </c>
      <c r="B4519" t="s">
        <v>3962</v>
      </c>
      <c r="C4519" t="s">
        <v>3827</v>
      </c>
      <c r="D4519" t="s">
        <v>3849</v>
      </c>
      <c r="E4519" t="s">
        <v>2948</v>
      </c>
    </row>
    <row r="4520" spans="1:5" hidden="1">
      <c r="A4520" s="83" t="s">
        <v>3186</v>
      </c>
      <c r="B4520" t="s">
        <v>3962</v>
      </c>
      <c r="C4520" t="s">
        <v>3827</v>
      </c>
      <c r="D4520" t="s">
        <v>3849</v>
      </c>
      <c r="E4520" t="s">
        <v>2950</v>
      </c>
    </row>
    <row r="4521" spans="1:5" hidden="1">
      <c r="A4521" s="83" t="s">
        <v>3186</v>
      </c>
      <c r="B4521" t="s">
        <v>3962</v>
      </c>
      <c r="C4521" t="s">
        <v>3827</v>
      </c>
      <c r="D4521" t="s">
        <v>3828</v>
      </c>
      <c r="E4521" t="s">
        <v>2836</v>
      </c>
    </row>
    <row r="4522" spans="1:5" hidden="1">
      <c r="A4522" s="83" t="s">
        <v>3186</v>
      </c>
      <c r="B4522" t="s">
        <v>3962</v>
      </c>
      <c r="C4522" t="s">
        <v>3827</v>
      </c>
      <c r="D4522" t="s">
        <v>3828</v>
      </c>
      <c r="E4522" t="s">
        <v>2869</v>
      </c>
    </row>
    <row r="4523" spans="1:5" hidden="1">
      <c r="A4523" s="83" t="s">
        <v>3186</v>
      </c>
      <c r="B4523" t="s">
        <v>3962</v>
      </c>
      <c r="C4523" t="s">
        <v>3827</v>
      </c>
      <c r="D4523" t="s">
        <v>3828</v>
      </c>
      <c r="E4523" t="s">
        <v>2887</v>
      </c>
    </row>
    <row r="4524" spans="1:5" hidden="1">
      <c r="A4524" s="83" t="s">
        <v>3186</v>
      </c>
      <c r="B4524" t="s">
        <v>3962</v>
      </c>
      <c r="C4524" t="s">
        <v>3827</v>
      </c>
      <c r="D4524" t="s">
        <v>3828</v>
      </c>
      <c r="E4524" t="s">
        <v>2898</v>
      </c>
    </row>
    <row r="4525" spans="1:5" hidden="1">
      <c r="A4525" s="83" t="s">
        <v>3186</v>
      </c>
      <c r="B4525" t="s">
        <v>3962</v>
      </c>
      <c r="C4525" t="s">
        <v>3827</v>
      </c>
      <c r="D4525" t="s">
        <v>3828</v>
      </c>
      <c r="E4525" t="s">
        <v>2908</v>
      </c>
    </row>
    <row r="4526" spans="1:5" hidden="1">
      <c r="A4526" s="83" t="s">
        <v>3186</v>
      </c>
      <c r="B4526" t="s">
        <v>3962</v>
      </c>
      <c r="C4526" t="s">
        <v>3827</v>
      </c>
      <c r="D4526" t="s">
        <v>3828</v>
      </c>
      <c r="E4526" t="s">
        <v>2915</v>
      </c>
    </row>
    <row r="4527" spans="1:5" hidden="1">
      <c r="A4527" s="83" t="s">
        <v>3186</v>
      </c>
      <c r="B4527" t="s">
        <v>3962</v>
      </c>
      <c r="C4527" t="s">
        <v>3827</v>
      </c>
      <c r="D4527" t="s">
        <v>3828</v>
      </c>
      <c r="E4527" t="s">
        <v>2920</v>
      </c>
    </row>
    <row r="4528" spans="1:5" hidden="1">
      <c r="A4528" s="83" t="s">
        <v>3186</v>
      </c>
      <c r="B4528" t="s">
        <v>3962</v>
      </c>
      <c r="C4528" t="s">
        <v>3827</v>
      </c>
      <c r="D4528" t="s">
        <v>3828</v>
      </c>
      <c r="E4528" t="s">
        <v>1643</v>
      </c>
    </row>
    <row r="4529" spans="1:5" hidden="1">
      <c r="A4529" s="83" t="s">
        <v>3186</v>
      </c>
      <c r="B4529" t="s">
        <v>3962</v>
      </c>
      <c r="C4529" t="s">
        <v>3827</v>
      </c>
      <c r="D4529" t="s">
        <v>3828</v>
      </c>
      <c r="E4529" t="s">
        <v>2926</v>
      </c>
    </row>
    <row r="4530" spans="1:5" hidden="1">
      <c r="A4530" s="83" t="s">
        <v>3186</v>
      </c>
      <c r="B4530" t="s">
        <v>3962</v>
      </c>
      <c r="C4530" t="s">
        <v>3827</v>
      </c>
      <c r="D4530" t="s">
        <v>3828</v>
      </c>
      <c r="E4530" t="s">
        <v>2931</v>
      </c>
    </row>
    <row r="4531" spans="1:5" hidden="1">
      <c r="A4531" s="83" t="s">
        <v>3186</v>
      </c>
      <c r="B4531" t="s">
        <v>3962</v>
      </c>
      <c r="C4531" t="s">
        <v>3827</v>
      </c>
      <c r="D4531" t="s">
        <v>3828</v>
      </c>
      <c r="E4531" t="s">
        <v>2936</v>
      </c>
    </row>
    <row r="4532" spans="1:5" hidden="1">
      <c r="A4532" s="83" t="s">
        <v>3186</v>
      </c>
      <c r="B4532" t="s">
        <v>3962</v>
      </c>
      <c r="C4532" t="s">
        <v>3827</v>
      </c>
      <c r="D4532" t="s">
        <v>3828</v>
      </c>
      <c r="E4532" t="s">
        <v>2941</v>
      </c>
    </row>
    <row r="4533" spans="1:5" hidden="1">
      <c r="A4533" s="83" t="s">
        <v>3186</v>
      </c>
      <c r="B4533" t="s">
        <v>3962</v>
      </c>
      <c r="C4533" t="s">
        <v>3827</v>
      </c>
      <c r="D4533" t="s">
        <v>3828</v>
      </c>
      <c r="E4533" t="s">
        <v>2945</v>
      </c>
    </row>
    <row r="4534" spans="1:5" hidden="1">
      <c r="A4534" s="83" t="s">
        <v>3186</v>
      </c>
      <c r="B4534" t="s">
        <v>3962</v>
      </c>
      <c r="C4534" t="s">
        <v>3827</v>
      </c>
      <c r="D4534" t="s">
        <v>3828</v>
      </c>
      <c r="E4534" t="s">
        <v>2948</v>
      </c>
    </row>
    <row r="4535" spans="1:5" hidden="1">
      <c r="A4535" s="83" t="s">
        <v>3186</v>
      </c>
      <c r="B4535" t="s">
        <v>3962</v>
      </c>
      <c r="C4535" t="s">
        <v>3827</v>
      </c>
      <c r="D4535" t="s">
        <v>3828</v>
      </c>
      <c r="E4535" t="s">
        <v>2950</v>
      </c>
    </row>
    <row r="4536" spans="1:5" hidden="1">
      <c r="A4536" s="83" t="s">
        <v>3963</v>
      </c>
      <c r="B4536" t="s">
        <v>3964</v>
      </c>
      <c r="C4536" s="83" t="s">
        <v>1973</v>
      </c>
      <c r="D4536" t="s">
        <v>2067</v>
      </c>
      <c r="E4536" t="s">
        <v>3840</v>
      </c>
    </row>
    <row r="4537" spans="1:5" hidden="1">
      <c r="A4537" s="83" t="s">
        <v>3963</v>
      </c>
      <c r="B4537" t="s">
        <v>3964</v>
      </c>
      <c r="C4537" t="s">
        <v>1973</v>
      </c>
      <c r="D4537" t="s">
        <v>2068</v>
      </c>
      <c r="E4537" t="s">
        <v>2068</v>
      </c>
    </row>
    <row r="4538" spans="1:5" hidden="1">
      <c r="A4538" s="83" t="s">
        <v>3963</v>
      </c>
      <c r="B4538" t="s">
        <v>3964</v>
      </c>
      <c r="C4538" t="s">
        <v>1973</v>
      </c>
      <c r="D4538" t="s">
        <v>2066</v>
      </c>
      <c r="E4538" t="s">
        <v>2807</v>
      </c>
    </row>
    <row r="4539" spans="1:5" hidden="1">
      <c r="A4539" s="83" t="s">
        <v>3963</v>
      </c>
      <c r="B4539" t="s">
        <v>3964</v>
      </c>
      <c r="C4539" t="s">
        <v>1973</v>
      </c>
      <c r="D4539" t="s">
        <v>2066</v>
      </c>
      <c r="E4539" t="s">
        <v>1643</v>
      </c>
    </row>
    <row r="4540" spans="1:5" hidden="1">
      <c r="A4540" s="83" t="s">
        <v>3963</v>
      </c>
      <c r="B4540" t="s">
        <v>3964</v>
      </c>
      <c r="C4540" t="s">
        <v>1973</v>
      </c>
      <c r="D4540" t="s">
        <v>3809</v>
      </c>
      <c r="E4540" t="s">
        <v>1643</v>
      </c>
    </row>
    <row r="4541" spans="1:5" hidden="1">
      <c r="A4541" s="83" t="s">
        <v>3963</v>
      </c>
      <c r="B4541" t="s">
        <v>3964</v>
      </c>
      <c r="C4541" t="s">
        <v>1973</v>
      </c>
      <c r="D4541" t="s">
        <v>3810</v>
      </c>
      <c r="E4541" t="s">
        <v>1643</v>
      </c>
    </row>
    <row r="4542" spans="1:5" hidden="1">
      <c r="A4542" s="83" t="s">
        <v>3963</v>
      </c>
      <c r="B4542" t="s">
        <v>3964</v>
      </c>
      <c r="C4542" t="s">
        <v>1974</v>
      </c>
      <c r="D4542" t="s">
        <v>2146</v>
      </c>
      <c r="E4542" t="s">
        <v>2808</v>
      </c>
    </row>
    <row r="4543" spans="1:5" hidden="1">
      <c r="A4543" s="83" t="s">
        <v>3963</v>
      </c>
      <c r="B4543" t="s">
        <v>3964</v>
      </c>
      <c r="C4543" t="s">
        <v>1974</v>
      </c>
      <c r="D4543" t="s">
        <v>2146</v>
      </c>
      <c r="E4543" t="s">
        <v>2854</v>
      </c>
    </row>
    <row r="4544" spans="1:5" hidden="1">
      <c r="A4544" s="83" t="s">
        <v>3963</v>
      </c>
      <c r="B4544" t="s">
        <v>3964</v>
      </c>
      <c r="C4544" t="s">
        <v>1974</v>
      </c>
      <c r="D4544" t="s">
        <v>2146</v>
      </c>
      <c r="E4544" t="s">
        <v>2876</v>
      </c>
    </row>
    <row r="4545" spans="1:5" hidden="1">
      <c r="A4545" s="83" t="s">
        <v>3963</v>
      </c>
      <c r="B4545" t="s">
        <v>3964</v>
      </c>
      <c r="C4545" t="s">
        <v>1974</v>
      </c>
      <c r="D4545" t="s">
        <v>2146</v>
      </c>
      <c r="E4545" t="s">
        <v>2893</v>
      </c>
    </row>
    <row r="4546" spans="1:5" hidden="1">
      <c r="A4546" s="83" t="s">
        <v>3963</v>
      </c>
      <c r="B4546" t="s">
        <v>3964</v>
      </c>
      <c r="C4546" t="s">
        <v>1974</v>
      </c>
      <c r="D4546" t="s">
        <v>2146</v>
      </c>
      <c r="E4546" t="s">
        <v>2903</v>
      </c>
    </row>
    <row r="4547" spans="1:5" hidden="1">
      <c r="A4547" s="83" t="s">
        <v>3963</v>
      </c>
      <c r="B4547" t="s">
        <v>3964</v>
      </c>
      <c r="C4547" t="s">
        <v>1974</v>
      </c>
      <c r="D4547" t="s">
        <v>2146</v>
      </c>
      <c r="E4547" t="s">
        <v>2913</v>
      </c>
    </row>
    <row r="4548" spans="1:5" hidden="1">
      <c r="A4548" s="83" t="s">
        <v>3963</v>
      </c>
      <c r="B4548" t="s">
        <v>3964</v>
      </c>
      <c r="C4548" t="s">
        <v>1974</v>
      </c>
      <c r="D4548" t="s">
        <v>3811</v>
      </c>
      <c r="E4548" t="s">
        <v>2809</v>
      </c>
    </row>
    <row r="4549" spans="1:5" hidden="1">
      <c r="A4549" s="83" t="s">
        <v>3963</v>
      </c>
      <c r="B4549" t="s">
        <v>3964</v>
      </c>
      <c r="C4549" t="s">
        <v>1974</v>
      </c>
      <c r="D4549" t="s">
        <v>3811</v>
      </c>
      <c r="E4549" t="s">
        <v>2855</v>
      </c>
    </row>
    <row r="4550" spans="1:5" hidden="1">
      <c r="A4550" s="83" t="s">
        <v>3963</v>
      </c>
      <c r="B4550" t="s">
        <v>3964</v>
      </c>
      <c r="C4550" t="s">
        <v>1974</v>
      </c>
      <c r="D4550" t="s">
        <v>3811</v>
      </c>
      <c r="E4550" t="s">
        <v>1643</v>
      </c>
    </row>
    <row r="4551" spans="1:5" hidden="1">
      <c r="A4551" s="83" t="s">
        <v>3963</v>
      </c>
      <c r="B4551" t="s">
        <v>3964</v>
      </c>
      <c r="C4551" t="s">
        <v>1974</v>
      </c>
      <c r="D4551" t="s">
        <v>3812</v>
      </c>
      <c r="E4551" t="s">
        <v>2810</v>
      </c>
    </row>
    <row r="4552" spans="1:5" hidden="1">
      <c r="A4552" s="83" t="s">
        <v>3963</v>
      </c>
      <c r="B4552" t="s">
        <v>3964</v>
      </c>
      <c r="C4552" t="s">
        <v>1974</v>
      </c>
      <c r="D4552" t="s">
        <v>3812</v>
      </c>
      <c r="E4552" t="s">
        <v>1643</v>
      </c>
    </row>
    <row r="4553" spans="1:5" hidden="1">
      <c r="A4553" s="83" t="s">
        <v>3963</v>
      </c>
      <c r="B4553" t="s">
        <v>3964</v>
      </c>
      <c r="C4553" t="s">
        <v>1974</v>
      </c>
      <c r="D4553" t="s">
        <v>3812</v>
      </c>
      <c r="E4553" t="s">
        <v>2856</v>
      </c>
    </row>
    <row r="4554" spans="1:5" hidden="1">
      <c r="A4554" s="83" t="s">
        <v>3963</v>
      </c>
      <c r="B4554" t="s">
        <v>3964</v>
      </c>
      <c r="C4554" t="s">
        <v>1974</v>
      </c>
      <c r="D4554" t="s">
        <v>3813</v>
      </c>
      <c r="E4554" t="s">
        <v>2811</v>
      </c>
    </row>
    <row r="4555" spans="1:5" hidden="1">
      <c r="A4555" s="83" t="s">
        <v>3963</v>
      </c>
      <c r="B4555" t="s">
        <v>3964</v>
      </c>
      <c r="C4555" t="s">
        <v>1974</v>
      </c>
      <c r="D4555" t="s">
        <v>3813</v>
      </c>
      <c r="E4555" t="s">
        <v>2857</v>
      </c>
    </row>
    <row r="4556" spans="1:5" hidden="1">
      <c r="A4556" s="83" t="s">
        <v>3963</v>
      </c>
      <c r="B4556" t="s">
        <v>3964</v>
      </c>
      <c r="C4556" t="s">
        <v>1974</v>
      </c>
      <c r="D4556" t="s">
        <v>3813</v>
      </c>
      <c r="E4556" t="s">
        <v>1643</v>
      </c>
    </row>
    <row r="4557" spans="1:5" hidden="1">
      <c r="A4557" s="83" t="s">
        <v>3963</v>
      </c>
      <c r="B4557" t="s">
        <v>3964</v>
      </c>
      <c r="C4557" t="s">
        <v>1974</v>
      </c>
      <c r="D4557" t="s">
        <v>3813</v>
      </c>
      <c r="E4557" t="s">
        <v>2877</v>
      </c>
    </row>
    <row r="4558" spans="1:5" hidden="1">
      <c r="A4558" s="83" t="s">
        <v>3963</v>
      </c>
      <c r="B4558" t="s">
        <v>3964</v>
      </c>
      <c r="C4558" t="s">
        <v>1974</v>
      </c>
      <c r="D4558" t="s">
        <v>3814</v>
      </c>
      <c r="E4558" t="s">
        <v>2813</v>
      </c>
    </row>
    <row r="4559" spans="1:5" hidden="1">
      <c r="A4559" s="83" t="s">
        <v>3963</v>
      </c>
      <c r="B4559" t="s">
        <v>3964</v>
      </c>
      <c r="C4559" t="s">
        <v>1974</v>
      </c>
      <c r="D4559" t="s">
        <v>3814</v>
      </c>
      <c r="E4559" t="s">
        <v>2858</v>
      </c>
    </row>
    <row r="4560" spans="1:5" hidden="1">
      <c r="A4560" s="83" t="s">
        <v>3963</v>
      </c>
      <c r="B4560" t="s">
        <v>3964</v>
      </c>
      <c r="C4560" t="s">
        <v>1974</v>
      </c>
      <c r="D4560" t="s">
        <v>3814</v>
      </c>
      <c r="E4560" t="s">
        <v>2878</v>
      </c>
    </row>
    <row r="4561" spans="1:5" hidden="1">
      <c r="A4561" s="83" t="s">
        <v>3963</v>
      </c>
      <c r="B4561" t="s">
        <v>3964</v>
      </c>
      <c r="C4561" t="s">
        <v>1974</v>
      </c>
      <c r="D4561" t="s">
        <v>3814</v>
      </c>
      <c r="E4561" t="s">
        <v>1643</v>
      </c>
    </row>
    <row r="4562" spans="1:5" hidden="1">
      <c r="A4562" s="83" t="s">
        <v>3963</v>
      </c>
      <c r="B4562" t="s">
        <v>3964</v>
      </c>
      <c r="C4562" t="s">
        <v>1974</v>
      </c>
      <c r="D4562" t="s">
        <v>3814</v>
      </c>
      <c r="E4562" t="s">
        <v>2894</v>
      </c>
    </row>
    <row r="4563" spans="1:5" hidden="1">
      <c r="A4563" s="83" t="s">
        <v>3963</v>
      </c>
      <c r="B4563" t="s">
        <v>3964</v>
      </c>
      <c r="C4563" t="s">
        <v>1974</v>
      </c>
      <c r="D4563" t="s">
        <v>3814</v>
      </c>
      <c r="E4563" t="s">
        <v>2904</v>
      </c>
    </row>
    <row r="4564" spans="1:5" hidden="1">
      <c r="A4564" s="83" t="s">
        <v>3963</v>
      </c>
      <c r="B4564" t="s">
        <v>3964</v>
      </c>
      <c r="C4564" t="s">
        <v>1974</v>
      </c>
      <c r="D4564" t="s">
        <v>3815</v>
      </c>
      <c r="E4564" t="s">
        <v>2814</v>
      </c>
    </row>
    <row r="4565" spans="1:5" hidden="1">
      <c r="A4565" s="83" t="s">
        <v>3963</v>
      </c>
      <c r="B4565" t="s">
        <v>3964</v>
      </c>
      <c r="C4565" t="s">
        <v>1974</v>
      </c>
      <c r="D4565" t="s">
        <v>3815</v>
      </c>
      <c r="E4565" t="s">
        <v>2859</v>
      </c>
    </row>
    <row r="4566" spans="1:5" hidden="1">
      <c r="A4566" s="83" t="s">
        <v>3963</v>
      </c>
      <c r="B4566" t="s">
        <v>3964</v>
      </c>
      <c r="C4566" t="s">
        <v>1974</v>
      </c>
      <c r="D4566" t="s">
        <v>3815</v>
      </c>
      <c r="E4566" t="s">
        <v>1643</v>
      </c>
    </row>
    <row r="4567" spans="1:5" hidden="1">
      <c r="A4567" s="83" t="s">
        <v>3963</v>
      </c>
      <c r="B4567" t="s">
        <v>3964</v>
      </c>
      <c r="C4567" t="s">
        <v>1974</v>
      </c>
      <c r="D4567" t="s">
        <v>3815</v>
      </c>
      <c r="E4567" t="s">
        <v>2879</v>
      </c>
    </row>
    <row r="4568" spans="1:5" hidden="1">
      <c r="A4568" s="83" t="s">
        <v>3963</v>
      </c>
      <c r="B4568" t="s">
        <v>3964</v>
      </c>
      <c r="C4568" t="s">
        <v>1974</v>
      </c>
      <c r="D4568" t="s">
        <v>3816</v>
      </c>
      <c r="E4568" t="s">
        <v>2815</v>
      </c>
    </row>
    <row r="4569" spans="1:5" hidden="1">
      <c r="A4569" s="83" t="s">
        <v>3963</v>
      </c>
      <c r="B4569" t="s">
        <v>3964</v>
      </c>
      <c r="C4569" t="s">
        <v>1974</v>
      </c>
      <c r="D4569" t="s">
        <v>3816</v>
      </c>
      <c r="E4569" t="s">
        <v>1643</v>
      </c>
    </row>
    <row r="4570" spans="1:5" hidden="1">
      <c r="A4570" s="83" t="s">
        <v>3963</v>
      </c>
      <c r="B4570" t="s">
        <v>3964</v>
      </c>
      <c r="C4570" t="s">
        <v>1974</v>
      </c>
      <c r="D4570" t="s">
        <v>2156</v>
      </c>
      <c r="E4570" t="s">
        <v>2816</v>
      </c>
    </row>
    <row r="4571" spans="1:5" hidden="1">
      <c r="A4571" s="83" t="s">
        <v>3963</v>
      </c>
      <c r="B4571" t="s">
        <v>3964</v>
      </c>
      <c r="C4571" t="s">
        <v>1974</v>
      </c>
      <c r="D4571" t="s">
        <v>1973</v>
      </c>
      <c r="E4571" t="s">
        <v>1643</v>
      </c>
    </row>
    <row r="4572" spans="1:5" hidden="1">
      <c r="A4572" s="83" t="s">
        <v>3963</v>
      </c>
      <c r="B4572" t="s">
        <v>3964</v>
      </c>
      <c r="C4572" t="s">
        <v>1974</v>
      </c>
      <c r="D4572" t="s">
        <v>1973</v>
      </c>
      <c r="E4572" t="s">
        <v>2817</v>
      </c>
    </row>
    <row r="4573" spans="1:5" hidden="1">
      <c r="A4573" s="83" t="s">
        <v>3963</v>
      </c>
      <c r="B4573" t="s">
        <v>3964</v>
      </c>
      <c r="C4573" t="s">
        <v>1974</v>
      </c>
      <c r="D4573" t="s">
        <v>1973</v>
      </c>
      <c r="E4573" t="s">
        <v>2860</v>
      </c>
    </row>
    <row r="4574" spans="1:5" hidden="1">
      <c r="A4574" s="83" t="s">
        <v>3963</v>
      </c>
      <c r="B4574" t="s">
        <v>3964</v>
      </c>
      <c r="C4574" t="s">
        <v>1974</v>
      </c>
      <c r="D4574" t="s">
        <v>1973</v>
      </c>
      <c r="E4574" t="s">
        <v>2880</v>
      </c>
    </row>
    <row r="4575" spans="1:5" hidden="1">
      <c r="A4575" s="83" t="s">
        <v>3963</v>
      </c>
      <c r="B4575" t="s">
        <v>3964</v>
      </c>
      <c r="C4575" t="s">
        <v>1974</v>
      </c>
      <c r="D4575" t="s">
        <v>3817</v>
      </c>
      <c r="E4575" t="s">
        <v>1643</v>
      </c>
    </row>
    <row r="4576" spans="1:5" hidden="1">
      <c r="A4576" s="83" t="s">
        <v>3963</v>
      </c>
      <c r="B4576" t="s">
        <v>3964</v>
      </c>
      <c r="C4576" t="s">
        <v>1974</v>
      </c>
      <c r="D4576" t="s">
        <v>3818</v>
      </c>
      <c r="E4576" t="s">
        <v>1643</v>
      </c>
    </row>
    <row r="4577" spans="1:5" hidden="1">
      <c r="A4577" s="83" t="s">
        <v>3963</v>
      </c>
      <c r="B4577" t="s">
        <v>3964</v>
      </c>
      <c r="C4577" t="s">
        <v>1974</v>
      </c>
      <c r="D4577" t="s">
        <v>3818</v>
      </c>
      <c r="E4577" t="s">
        <v>2819</v>
      </c>
    </row>
    <row r="4578" spans="1:5" hidden="1">
      <c r="A4578" s="83" t="s">
        <v>3963</v>
      </c>
      <c r="B4578" t="s">
        <v>3964</v>
      </c>
      <c r="C4578" t="s">
        <v>1974</v>
      </c>
      <c r="D4578" t="s">
        <v>2161</v>
      </c>
      <c r="E4578" t="s">
        <v>2820</v>
      </c>
    </row>
    <row r="4579" spans="1:5" hidden="1">
      <c r="A4579" s="83" t="s">
        <v>3963</v>
      </c>
      <c r="B4579" t="s">
        <v>3964</v>
      </c>
      <c r="C4579" t="s">
        <v>1974</v>
      </c>
      <c r="D4579" t="s">
        <v>2161</v>
      </c>
      <c r="E4579" t="s">
        <v>1643</v>
      </c>
    </row>
    <row r="4580" spans="1:5" hidden="1">
      <c r="A4580" s="83" t="s">
        <v>3963</v>
      </c>
      <c r="B4580" t="s">
        <v>3964</v>
      </c>
      <c r="C4580" t="s">
        <v>1974</v>
      </c>
      <c r="D4580" t="s">
        <v>3819</v>
      </c>
      <c r="E4580" t="s">
        <v>1643</v>
      </c>
    </row>
    <row r="4581" spans="1:5" hidden="1">
      <c r="A4581" s="83" t="s">
        <v>3963</v>
      </c>
      <c r="B4581" t="s">
        <v>3964</v>
      </c>
      <c r="C4581" t="s">
        <v>1974</v>
      </c>
      <c r="D4581" t="s">
        <v>3819</v>
      </c>
      <c r="E4581" t="s">
        <v>3819</v>
      </c>
    </row>
    <row r="4582" spans="1:5" hidden="1">
      <c r="A4582" s="83" t="s">
        <v>3963</v>
      </c>
      <c r="B4582" t="s">
        <v>3964</v>
      </c>
      <c r="C4582" t="s">
        <v>1974</v>
      </c>
      <c r="D4582" t="s">
        <v>3820</v>
      </c>
      <c r="E4582" t="s">
        <v>1643</v>
      </c>
    </row>
    <row r="4583" spans="1:5" hidden="1">
      <c r="A4583" s="83" t="s">
        <v>3963</v>
      </c>
      <c r="B4583" t="s">
        <v>3964</v>
      </c>
      <c r="C4583" t="s">
        <v>1974</v>
      </c>
      <c r="D4583" t="s">
        <v>3820</v>
      </c>
      <c r="E4583" t="s">
        <v>2822</v>
      </c>
    </row>
    <row r="4584" spans="1:5" hidden="1">
      <c r="A4584" s="83" t="s">
        <v>3963</v>
      </c>
      <c r="B4584" t="s">
        <v>3964</v>
      </c>
      <c r="C4584" t="s">
        <v>1974</v>
      </c>
      <c r="D4584" t="s">
        <v>3820</v>
      </c>
      <c r="E4584" t="s">
        <v>2861</v>
      </c>
    </row>
    <row r="4585" spans="1:5" hidden="1">
      <c r="A4585" s="83" t="s">
        <v>3963</v>
      </c>
      <c r="B4585" t="s">
        <v>3964</v>
      </c>
      <c r="C4585" t="s">
        <v>1974</v>
      </c>
      <c r="D4585" t="s">
        <v>3820</v>
      </c>
      <c r="E4585" t="s">
        <v>2818</v>
      </c>
    </row>
    <row r="4586" spans="1:5" hidden="1">
      <c r="A4586" s="83" t="s">
        <v>3963</v>
      </c>
      <c r="B4586" t="s">
        <v>3964</v>
      </c>
      <c r="C4586" t="s">
        <v>1974</v>
      </c>
      <c r="D4586" t="s">
        <v>3821</v>
      </c>
      <c r="E4586" t="s">
        <v>1643</v>
      </c>
    </row>
    <row r="4587" spans="1:5" hidden="1">
      <c r="A4587" s="83" t="s">
        <v>3963</v>
      </c>
      <c r="B4587" t="s">
        <v>3964</v>
      </c>
      <c r="C4587" t="s">
        <v>1974</v>
      </c>
      <c r="D4587" t="s">
        <v>3821</v>
      </c>
      <c r="E4587" t="s">
        <v>2823</v>
      </c>
    </row>
    <row r="4588" spans="1:5" hidden="1">
      <c r="A4588" s="83" t="s">
        <v>3963</v>
      </c>
      <c r="B4588" t="s">
        <v>3964</v>
      </c>
      <c r="C4588" t="s">
        <v>1974</v>
      </c>
      <c r="D4588" t="s">
        <v>3822</v>
      </c>
      <c r="E4588" t="s">
        <v>1643</v>
      </c>
    </row>
    <row r="4589" spans="1:5" hidden="1">
      <c r="A4589" s="83" t="s">
        <v>3963</v>
      </c>
      <c r="B4589" t="s">
        <v>3964</v>
      </c>
      <c r="C4589" t="s">
        <v>1974</v>
      </c>
      <c r="D4589" t="s">
        <v>3822</v>
      </c>
      <c r="E4589" t="s">
        <v>2824</v>
      </c>
    </row>
    <row r="4590" spans="1:5" hidden="1">
      <c r="A4590" s="83" t="s">
        <v>3963</v>
      </c>
      <c r="B4590" t="s">
        <v>3964</v>
      </c>
      <c r="C4590" t="s">
        <v>1974</v>
      </c>
      <c r="D4590" t="s">
        <v>3823</v>
      </c>
      <c r="E4590" t="s">
        <v>2825</v>
      </c>
    </row>
    <row r="4591" spans="1:5" hidden="1">
      <c r="A4591" s="83" t="s">
        <v>3963</v>
      </c>
      <c r="B4591" t="s">
        <v>3964</v>
      </c>
      <c r="C4591" t="s">
        <v>1974</v>
      </c>
      <c r="D4591" t="s">
        <v>2166</v>
      </c>
      <c r="E4591" t="s">
        <v>1643</v>
      </c>
    </row>
    <row r="4592" spans="1:5" hidden="1">
      <c r="A4592" s="83" t="s">
        <v>3963</v>
      </c>
      <c r="B4592" t="s">
        <v>3964</v>
      </c>
      <c r="C4592" t="s">
        <v>1974</v>
      </c>
      <c r="D4592" t="s">
        <v>2166</v>
      </c>
      <c r="E4592" t="s">
        <v>2826</v>
      </c>
    </row>
    <row r="4593" spans="1:5" hidden="1">
      <c r="A4593" s="83" t="s">
        <v>3963</v>
      </c>
      <c r="B4593" t="s">
        <v>3964</v>
      </c>
      <c r="C4593" t="s">
        <v>1975</v>
      </c>
      <c r="D4593" t="s">
        <v>3824</v>
      </c>
      <c r="E4593" t="s">
        <v>2827</v>
      </c>
    </row>
    <row r="4594" spans="1:5" hidden="1">
      <c r="A4594" s="83" t="s">
        <v>3963</v>
      </c>
      <c r="B4594" t="s">
        <v>3964</v>
      </c>
      <c r="C4594" t="s">
        <v>1975</v>
      </c>
      <c r="D4594" t="s">
        <v>3824</v>
      </c>
      <c r="E4594" t="s">
        <v>2862</v>
      </c>
    </row>
    <row r="4595" spans="1:5" hidden="1">
      <c r="A4595" s="83" t="s">
        <v>3963</v>
      </c>
      <c r="B4595" t="s">
        <v>3964</v>
      </c>
      <c r="C4595" t="s">
        <v>1975</v>
      </c>
      <c r="D4595" t="s">
        <v>3824</v>
      </c>
      <c r="E4595" t="s">
        <v>2882</v>
      </c>
    </row>
    <row r="4596" spans="1:5" hidden="1">
      <c r="A4596" s="83" t="s">
        <v>3963</v>
      </c>
      <c r="B4596" t="s">
        <v>3964</v>
      </c>
      <c r="C4596" t="s">
        <v>1975</v>
      </c>
      <c r="D4596" t="s">
        <v>3824</v>
      </c>
      <c r="E4596" t="s">
        <v>2895</v>
      </c>
    </row>
    <row r="4597" spans="1:5" hidden="1">
      <c r="A4597" s="83" t="s">
        <v>3963</v>
      </c>
      <c r="B4597" t="s">
        <v>3964</v>
      </c>
      <c r="C4597" t="s">
        <v>1975</v>
      </c>
      <c r="D4597" t="s">
        <v>3824</v>
      </c>
      <c r="E4597" t="s">
        <v>2905</v>
      </c>
    </row>
    <row r="4598" spans="1:5" hidden="1">
      <c r="A4598" s="83" t="s">
        <v>3963</v>
      </c>
      <c r="B4598" t="s">
        <v>3964</v>
      </c>
      <c r="C4598" t="s">
        <v>1975</v>
      </c>
      <c r="D4598" t="s">
        <v>3824</v>
      </c>
      <c r="E4598" t="s">
        <v>2914</v>
      </c>
    </row>
    <row r="4599" spans="1:5" hidden="1">
      <c r="A4599" s="83" t="s">
        <v>3963</v>
      </c>
      <c r="B4599" t="s">
        <v>3964</v>
      </c>
      <c r="C4599" t="s">
        <v>1975</v>
      </c>
      <c r="D4599" t="s">
        <v>3824</v>
      </c>
      <c r="E4599" t="s">
        <v>2919</v>
      </c>
    </row>
    <row r="4600" spans="1:5" hidden="1">
      <c r="A4600" s="83" t="s">
        <v>3963</v>
      </c>
      <c r="B4600" t="s">
        <v>3964</v>
      </c>
      <c r="C4600" t="s">
        <v>1975</v>
      </c>
      <c r="D4600" t="s">
        <v>3824</v>
      </c>
      <c r="E4600" t="s">
        <v>1980</v>
      </c>
    </row>
    <row r="4601" spans="1:5" hidden="1">
      <c r="A4601" s="83" t="s">
        <v>3963</v>
      </c>
      <c r="B4601" t="s">
        <v>3964</v>
      </c>
      <c r="C4601" t="s">
        <v>1975</v>
      </c>
      <c r="D4601" t="s">
        <v>3841</v>
      </c>
      <c r="E4601" t="s">
        <v>3842</v>
      </c>
    </row>
    <row r="4602" spans="1:5" hidden="1">
      <c r="A4602" s="83" t="s">
        <v>3963</v>
      </c>
      <c r="B4602" t="s">
        <v>3964</v>
      </c>
      <c r="C4602" t="s">
        <v>1975</v>
      </c>
      <c r="D4602" t="s">
        <v>3841</v>
      </c>
      <c r="E4602" t="s">
        <v>2885</v>
      </c>
    </row>
    <row r="4603" spans="1:5" hidden="1">
      <c r="A4603" s="83" t="s">
        <v>3963</v>
      </c>
      <c r="B4603" t="s">
        <v>3964</v>
      </c>
      <c r="C4603" t="s">
        <v>1975</v>
      </c>
      <c r="D4603" t="s">
        <v>3841</v>
      </c>
      <c r="E4603" t="s">
        <v>2896</v>
      </c>
    </row>
    <row r="4604" spans="1:5" hidden="1">
      <c r="A4604" s="83" t="s">
        <v>3963</v>
      </c>
      <c r="B4604" t="s">
        <v>3964</v>
      </c>
      <c r="C4604" t="s">
        <v>1975</v>
      </c>
      <c r="D4604" t="s">
        <v>3843</v>
      </c>
      <c r="E4604" t="s">
        <v>2831</v>
      </c>
    </row>
    <row r="4605" spans="1:5" hidden="1">
      <c r="A4605" s="83" t="s">
        <v>3963</v>
      </c>
      <c r="B4605" t="s">
        <v>3964</v>
      </c>
      <c r="C4605" t="s">
        <v>1975</v>
      </c>
      <c r="D4605" t="s">
        <v>3843</v>
      </c>
      <c r="E4605" t="s">
        <v>2864</v>
      </c>
    </row>
    <row r="4606" spans="1:5" hidden="1">
      <c r="A4606" s="83" t="s">
        <v>3963</v>
      </c>
      <c r="B4606" t="s">
        <v>3964</v>
      </c>
      <c r="C4606" t="s">
        <v>1975</v>
      </c>
      <c r="D4606" t="s">
        <v>3843</v>
      </c>
      <c r="E4606" t="s">
        <v>1643</v>
      </c>
    </row>
    <row r="4607" spans="1:5" hidden="1">
      <c r="A4607" s="83" t="s">
        <v>3963</v>
      </c>
      <c r="B4607" t="s">
        <v>3964</v>
      </c>
      <c r="C4607" t="s">
        <v>1975</v>
      </c>
      <c r="D4607" t="s">
        <v>3843</v>
      </c>
      <c r="E4607" t="s">
        <v>2884</v>
      </c>
    </row>
    <row r="4608" spans="1:5" hidden="1">
      <c r="A4608" s="83" t="s">
        <v>3963</v>
      </c>
      <c r="B4608" t="s">
        <v>3964</v>
      </c>
      <c r="C4608" t="s">
        <v>1975</v>
      </c>
      <c r="D4608" t="s">
        <v>3843</v>
      </c>
      <c r="E4608" t="s">
        <v>2166</v>
      </c>
    </row>
    <row r="4609" spans="1:5" hidden="1">
      <c r="A4609" s="83" t="s">
        <v>3963</v>
      </c>
      <c r="B4609" t="s">
        <v>3964</v>
      </c>
      <c r="C4609" t="s">
        <v>1975</v>
      </c>
      <c r="D4609" t="s">
        <v>3843</v>
      </c>
      <c r="E4609" t="s">
        <v>3844</v>
      </c>
    </row>
    <row r="4610" spans="1:5" hidden="1">
      <c r="A4610" s="83" t="s">
        <v>3963</v>
      </c>
      <c r="B4610" t="s">
        <v>3964</v>
      </c>
      <c r="C4610" t="s">
        <v>1975</v>
      </c>
      <c r="D4610" t="s">
        <v>3845</v>
      </c>
      <c r="E4610" t="s">
        <v>3846</v>
      </c>
    </row>
    <row r="4611" spans="1:5" hidden="1">
      <c r="A4611" s="83" t="s">
        <v>3963</v>
      </c>
      <c r="B4611" t="s">
        <v>3964</v>
      </c>
      <c r="C4611" t="s">
        <v>1976</v>
      </c>
      <c r="D4611" t="s">
        <v>3867</v>
      </c>
      <c r="E4611" t="s">
        <v>2833</v>
      </c>
    </row>
    <row r="4612" spans="1:5" hidden="1">
      <c r="A4612" s="83" t="s">
        <v>3963</v>
      </c>
      <c r="B4612" t="s">
        <v>3964</v>
      </c>
      <c r="C4612" t="s">
        <v>1976</v>
      </c>
      <c r="D4612" t="s">
        <v>3867</v>
      </c>
      <c r="E4612" t="s">
        <v>2866</v>
      </c>
    </row>
    <row r="4613" spans="1:5" hidden="1">
      <c r="A4613" s="83" t="s">
        <v>3963</v>
      </c>
      <c r="B4613" t="s">
        <v>3964</v>
      </c>
      <c r="C4613" t="s">
        <v>1976</v>
      </c>
      <c r="D4613" t="s">
        <v>3867</v>
      </c>
      <c r="E4613" t="s">
        <v>1643</v>
      </c>
    </row>
    <row r="4614" spans="1:5" hidden="1">
      <c r="A4614" s="83" t="s">
        <v>3963</v>
      </c>
      <c r="B4614" t="s">
        <v>3964</v>
      </c>
      <c r="C4614" t="s">
        <v>1976</v>
      </c>
      <c r="D4614" t="s">
        <v>3867</v>
      </c>
      <c r="E4614" t="s">
        <v>2897</v>
      </c>
    </row>
    <row r="4615" spans="1:5" hidden="1">
      <c r="A4615" s="83" t="s">
        <v>3963</v>
      </c>
      <c r="B4615" t="s">
        <v>3964</v>
      </c>
      <c r="C4615" t="s">
        <v>1976</v>
      </c>
      <c r="D4615" t="s">
        <v>3867</v>
      </c>
      <c r="E4615" t="s">
        <v>2907</v>
      </c>
    </row>
    <row r="4616" spans="1:5" hidden="1">
      <c r="A4616" s="83" t="s">
        <v>3963</v>
      </c>
      <c r="B4616" t="s">
        <v>3964</v>
      </c>
      <c r="C4616" t="s">
        <v>1976</v>
      </c>
      <c r="D4616" t="s">
        <v>3868</v>
      </c>
      <c r="E4616" t="s">
        <v>2834</v>
      </c>
    </row>
    <row r="4617" spans="1:5" hidden="1">
      <c r="A4617" s="83" t="s">
        <v>3963</v>
      </c>
      <c r="B4617" t="s">
        <v>3964</v>
      </c>
      <c r="C4617" t="s">
        <v>1976</v>
      </c>
      <c r="D4617" t="s">
        <v>3868</v>
      </c>
      <c r="E4617" t="s">
        <v>2867</v>
      </c>
    </row>
    <row r="4618" spans="1:5" hidden="1">
      <c r="A4618" s="83" t="s">
        <v>3963</v>
      </c>
      <c r="B4618" t="s">
        <v>3964</v>
      </c>
      <c r="C4618" t="s">
        <v>1976</v>
      </c>
      <c r="D4618" t="s">
        <v>3868</v>
      </c>
      <c r="E4618" t="s">
        <v>2833</v>
      </c>
    </row>
    <row r="4619" spans="1:5" hidden="1">
      <c r="A4619" s="83" t="s">
        <v>3963</v>
      </c>
      <c r="B4619" t="s">
        <v>3964</v>
      </c>
      <c r="C4619" t="s">
        <v>1976</v>
      </c>
      <c r="D4619" t="s">
        <v>3868</v>
      </c>
      <c r="E4619" t="s">
        <v>1643</v>
      </c>
    </row>
    <row r="4620" spans="1:5" hidden="1">
      <c r="A4620" s="83" t="s">
        <v>3963</v>
      </c>
      <c r="B4620" t="s">
        <v>3964</v>
      </c>
      <c r="C4620" t="s">
        <v>1976</v>
      </c>
      <c r="D4620" t="s">
        <v>3867</v>
      </c>
      <c r="E4620" t="s">
        <v>1643</v>
      </c>
    </row>
    <row r="4621" spans="1:5" hidden="1">
      <c r="A4621" s="83" t="s">
        <v>3963</v>
      </c>
      <c r="B4621" t="s">
        <v>3964</v>
      </c>
      <c r="C4621" t="s">
        <v>1976</v>
      </c>
      <c r="D4621" t="s">
        <v>3867</v>
      </c>
      <c r="E4621" t="s">
        <v>2886</v>
      </c>
    </row>
    <row r="4622" spans="1:5" hidden="1">
      <c r="A4622" s="83" t="s">
        <v>3963</v>
      </c>
      <c r="B4622" t="s">
        <v>3964</v>
      </c>
      <c r="C4622" t="s">
        <v>1976</v>
      </c>
      <c r="D4622" t="s">
        <v>3868</v>
      </c>
      <c r="E4622" t="s">
        <v>2834</v>
      </c>
    </row>
    <row r="4623" spans="1:5" hidden="1">
      <c r="A4623" s="83" t="s">
        <v>3963</v>
      </c>
      <c r="B4623" t="s">
        <v>3964</v>
      </c>
      <c r="C4623" t="s">
        <v>1976</v>
      </c>
      <c r="D4623" t="s">
        <v>3868</v>
      </c>
      <c r="E4623" t="s">
        <v>1643</v>
      </c>
    </row>
    <row r="4624" spans="1:5" hidden="1">
      <c r="A4624" s="83" t="s">
        <v>3963</v>
      </c>
      <c r="B4624" t="s">
        <v>3964</v>
      </c>
      <c r="C4624" t="s">
        <v>3847</v>
      </c>
      <c r="D4624" t="s">
        <v>2835</v>
      </c>
      <c r="E4624" t="s">
        <v>3848</v>
      </c>
    </row>
    <row r="4625" spans="1:5" hidden="1">
      <c r="A4625" s="83" t="s">
        <v>3963</v>
      </c>
      <c r="B4625" t="s">
        <v>3964</v>
      </c>
      <c r="C4625" t="s">
        <v>3847</v>
      </c>
      <c r="D4625" t="s">
        <v>2407</v>
      </c>
      <c r="E4625" t="s">
        <v>2868</v>
      </c>
    </row>
    <row r="4626" spans="1:5" hidden="1">
      <c r="A4626" s="83" t="s">
        <v>3963</v>
      </c>
      <c r="B4626" t="s">
        <v>3964</v>
      </c>
      <c r="C4626" t="s">
        <v>3847</v>
      </c>
      <c r="D4626" t="s">
        <v>2407</v>
      </c>
      <c r="E4626" t="s">
        <v>1643</v>
      </c>
    </row>
    <row r="4627" spans="1:5" hidden="1">
      <c r="A4627" s="83" t="s">
        <v>3963</v>
      </c>
      <c r="B4627" t="s">
        <v>3964</v>
      </c>
      <c r="C4627" t="s">
        <v>3847</v>
      </c>
      <c r="D4627" t="s">
        <v>2407</v>
      </c>
      <c r="E4627" t="s">
        <v>2407</v>
      </c>
    </row>
    <row r="4628" spans="1:5" hidden="1">
      <c r="A4628" s="83" t="s">
        <v>3963</v>
      </c>
      <c r="B4628" t="s">
        <v>3964</v>
      </c>
      <c r="C4628" t="s">
        <v>3827</v>
      </c>
      <c r="D4628" t="s">
        <v>3849</v>
      </c>
      <c r="E4628" t="s">
        <v>2836</v>
      </c>
    </row>
    <row r="4629" spans="1:5" hidden="1">
      <c r="A4629" s="83" t="s">
        <v>3963</v>
      </c>
      <c r="B4629" t="s">
        <v>3964</v>
      </c>
      <c r="C4629" t="s">
        <v>3827</v>
      </c>
      <c r="D4629" t="s">
        <v>3849</v>
      </c>
      <c r="E4629" t="s">
        <v>2869</v>
      </c>
    </row>
    <row r="4630" spans="1:5" hidden="1">
      <c r="A4630" s="83" t="s">
        <v>3963</v>
      </c>
      <c r="B4630" t="s">
        <v>3964</v>
      </c>
      <c r="C4630" t="s">
        <v>3827</v>
      </c>
      <c r="D4630" t="s">
        <v>3849</v>
      </c>
      <c r="E4630" t="s">
        <v>2887</v>
      </c>
    </row>
    <row r="4631" spans="1:5" hidden="1">
      <c r="A4631" s="83" t="s">
        <v>3963</v>
      </c>
      <c r="B4631" t="s">
        <v>3964</v>
      </c>
      <c r="C4631" t="s">
        <v>3827</v>
      </c>
      <c r="D4631" t="s">
        <v>3849</v>
      </c>
      <c r="E4631" t="s">
        <v>2898</v>
      </c>
    </row>
    <row r="4632" spans="1:5" hidden="1">
      <c r="A4632" s="83" t="s">
        <v>3963</v>
      </c>
      <c r="B4632" t="s">
        <v>3964</v>
      </c>
      <c r="C4632" t="s">
        <v>3827</v>
      </c>
      <c r="D4632" t="s">
        <v>3849</v>
      </c>
      <c r="E4632" t="s">
        <v>2908</v>
      </c>
    </row>
    <row r="4633" spans="1:5" hidden="1">
      <c r="A4633" s="83" t="s">
        <v>3963</v>
      </c>
      <c r="B4633" t="s">
        <v>3964</v>
      </c>
      <c r="C4633" t="s">
        <v>3827</v>
      </c>
      <c r="D4633" t="s">
        <v>3849</v>
      </c>
      <c r="E4633" t="s">
        <v>2915</v>
      </c>
    </row>
    <row r="4634" spans="1:5" hidden="1">
      <c r="A4634" s="83" t="s">
        <v>3963</v>
      </c>
      <c r="B4634" t="s">
        <v>3964</v>
      </c>
      <c r="C4634" t="s">
        <v>3827</v>
      </c>
      <c r="D4634" t="s">
        <v>3849</v>
      </c>
      <c r="E4634" t="s">
        <v>2920</v>
      </c>
    </row>
    <row r="4635" spans="1:5" hidden="1">
      <c r="A4635" s="83" t="s">
        <v>3963</v>
      </c>
      <c r="B4635" t="s">
        <v>3964</v>
      </c>
      <c r="C4635" t="s">
        <v>3827</v>
      </c>
      <c r="D4635" t="s">
        <v>3849</v>
      </c>
      <c r="E4635" t="s">
        <v>2924</v>
      </c>
    </row>
    <row r="4636" spans="1:5" hidden="1">
      <c r="A4636" s="83" t="s">
        <v>3963</v>
      </c>
      <c r="B4636" t="s">
        <v>3964</v>
      </c>
      <c r="C4636" t="s">
        <v>3827</v>
      </c>
      <c r="D4636" t="s">
        <v>3849</v>
      </c>
      <c r="E4636" t="s">
        <v>2926</v>
      </c>
    </row>
    <row r="4637" spans="1:5" hidden="1">
      <c r="A4637" s="83" t="s">
        <v>3963</v>
      </c>
      <c r="B4637" t="s">
        <v>3964</v>
      </c>
      <c r="C4637" t="s">
        <v>3827</v>
      </c>
      <c r="D4637" t="s">
        <v>3849</v>
      </c>
      <c r="E4637" t="s">
        <v>2931</v>
      </c>
    </row>
    <row r="4638" spans="1:5" hidden="1">
      <c r="A4638" s="83" t="s">
        <v>3963</v>
      </c>
      <c r="B4638" t="s">
        <v>3964</v>
      </c>
      <c r="C4638" t="s">
        <v>3827</v>
      </c>
      <c r="D4638" t="s">
        <v>3849</v>
      </c>
      <c r="E4638" t="s">
        <v>2940</v>
      </c>
    </row>
    <row r="4639" spans="1:5" hidden="1">
      <c r="A4639" s="83" t="s">
        <v>3963</v>
      </c>
      <c r="B4639" t="s">
        <v>3964</v>
      </c>
      <c r="C4639" t="s">
        <v>3827</v>
      </c>
      <c r="D4639" t="s">
        <v>3849</v>
      </c>
      <c r="E4639" t="s">
        <v>2944</v>
      </c>
    </row>
    <row r="4640" spans="1:5" hidden="1">
      <c r="A4640" s="83" t="s">
        <v>3963</v>
      </c>
      <c r="B4640" t="s">
        <v>3964</v>
      </c>
      <c r="C4640" t="s">
        <v>3827</v>
      </c>
      <c r="D4640" t="s">
        <v>3849</v>
      </c>
      <c r="E4640" t="s">
        <v>2936</v>
      </c>
    </row>
    <row r="4641" spans="1:5" hidden="1">
      <c r="A4641" s="83" t="s">
        <v>3963</v>
      </c>
      <c r="B4641" t="s">
        <v>3964</v>
      </c>
      <c r="C4641" t="s">
        <v>3827</v>
      </c>
      <c r="D4641" t="s">
        <v>3849</v>
      </c>
      <c r="E4641" t="s">
        <v>2941</v>
      </c>
    </row>
    <row r="4642" spans="1:5" hidden="1">
      <c r="A4642" s="83" t="s">
        <v>3963</v>
      </c>
      <c r="B4642" t="s">
        <v>3964</v>
      </c>
      <c r="C4642" t="s">
        <v>3827</v>
      </c>
      <c r="D4642" t="s">
        <v>3849</v>
      </c>
      <c r="E4642" t="s">
        <v>2945</v>
      </c>
    </row>
    <row r="4643" spans="1:5" hidden="1">
      <c r="A4643" s="83" t="s">
        <v>3963</v>
      </c>
      <c r="B4643" t="s">
        <v>3964</v>
      </c>
      <c r="C4643" t="s">
        <v>3827</v>
      </c>
      <c r="D4643" t="s">
        <v>3849</v>
      </c>
      <c r="E4643" t="s">
        <v>2948</v>
      </c>
    </row>
    <row r="4644" spans="1:5" hidden="1">
      <c r="A4644" s="83" t="s">
        <v>3963</v>
      </c>
      <c r="B4644" t="s">
        <v>3964</v>
      </c>
      <c r="C4644" t="s">
        <v>3827</v>
      </c>
      <c r="D4644" t="s">
        <v>3849</v>
      </c>
      <c r="E4644" t="s">
        <v>2950</v>
      </c>
    </row>
    <row r="4645" spans="1:5" hidden="1">
      <c r="A4645" s="83" t="s">
        <v>3963</v>
      </c>
      <c r="B4645" t="s">
        <v>3964</v>
      </c>
      <c r="C4645" t="s">
        <v>3827</v>
      </c>
      <c r="D4645" t="s">
        <v>3828</v>
      </c>
      <c r="E4645" t="s">
        <v>2836</v>
      </c>
    </row>
    <row r="4646" spans="1:5" hidden="1">
      <c r="A4646" s="83" t="s">
        <v>3963</v>
      </c>
      <c r="B4646" t="s">
        <v>3964</v>
      </c>
      <c r="C4646" t="s">
        <v>3827</v>
      </c>
      <c r="D4646" t="s">
        <v>3828</v>
      </c>
      <c r="E4646" t="s">
        <v>2869</v>
      </c>
    </row>
    <row r="4647" spans="1:5" hidden="1">
      <c r="A4647" s="83" t="s">
        <v>3963</v>
      </c>
      <c r="B4647" t="s">
        <v>3964</v>
      </c>
      <c r="C4647" t="s">
        <v>3827</v>
      </c>
      <c r="D4647" t="s">
        <v>3828</v>
      </c>
      <c r="E4647" t="s">
        <v>2887</v>
      </c>
    </row>
    <row r="4648" spans="1:5" hidden="1">
      <c r="A4648" s="83" t="s">
        <v>3963</v>
      </c>
      <c r="B4648" t="s">
        <v>3964</v>
      </c>
      <c r="C4648" t="s">
        <v>3827</v>
      </c>
      <c r="D4648" t="s">
        <v>3828</v>
      </c>
      <c r="E4648" t="s">
        <v>2898</v>
      </c>
    </row>
    <row r="4649" spans="1:5" hidden="1">
      <c r="A4649" s="83" t="s">
        <v>3963</v>
      </c>
      <c r="B4649" t="s">
        <v>3964</v>
      </c>
      <c r="C4649" t="s">
        <v>3827</v>
      </c>
      <c r="D4649" t="s">
        <v>3828</v>
      </c>
      <c r="E4649" t="s">
        <v>2908</v>
      </c>
    </row>
    <row r="4650" spans="1:5" hidden="1">
      <c r="A4650" s="83" t="s">
        <v>3963</v>
      </c>
      <c r="B4650" t="s">
        <v>3964</v>
      </c>
      <c r="C4650" t="s">
        <v>3827</v>
      </c>
      <c r="D4650" t="s">
        <v>3828</v>
      </c>
      <c r="E4650" t="s">
        <v>2915</v>
      </c>
    </row>
    <row r="4651" spans="1:5" hidden="1">
      <c r="A4651" s="83" t="s">
        <v>3963</v>
      </c>
      <c r="B4651" t="s">
        <v>3964</v>
      </c>
      <c r="C4651" t="s">
        <v>3827</v>
      </c>
      <c r="D4651" t="s">
        <v>3828</v>
      </c>
      <c r="E4651" t="s">
        <v>2920</v>
      </c>
    </row>
    <row r="4652" spans="1:5" hidden="1">
      <c r="A4652" s="83" t="s">
        <v>3963</v>
      </c>
      <c r="B4652" t="s">
        <v>3964</v>
      </c>
      <c r="C4652" t="s">
        <v>3827</v>
      </c>
      <c r="D4652" t="s">
        <v>3828</v>
      </c>
      <c r="E4652" t="s">
        <v>1643</v>
      </c>
    </row>
    <row r="4653" spans="1:5" hidden="1">
      <c r="A4653" s="83" t="s">
        <v>3963</v>
      </c>
      <c r="B4653" t="s">
        <v>3964</v>
      </c>
      <c r="C4653" t="s">
        <v>3827</v>
      </c>
      <c r="D4653" t="s">
        <v>3828</v>
      </c>
      <c r="E4653" t="s">
        <v>2926</v>
      </c>
    </row>
    <row r="4654" spans="1:5" hidden="1">
      <c r="A4654" s="83" t="s">
        <v>3963</v>
      </c>
      <c r="B4654" t="s">
        <v>3964</v>
      </c>
      <c r="C4654" t="s">
        <v>3827</v>
      </c>
      <c r="D4654" t="s">
        <v>3828</v>
      </c>
      <c r="E4654" t="s">
        <v>2931</v>
      </c>
    </row>
    <row r="4655" spans="1:5" hidden="1">
      <c r="A4655" s="83" t="s">
        <v>3963</v>
      </c>
      <c r="B4655" t="s">
        <v>3964</v>
      </c>
      <c r="C4655" t="s">
        <v>3827</v>
      </c>
      <c r="D4655" t="s">
        <v>3828</v>
      </c>
      <c r="E4655" t="s">
        <v>2936</v>
      </c>
    </row>
    <row r="4656" spans="1:5" hidden="1">
      <c r="A4656" s="83" t="s">
        <v>3963</v>
      </c>
      <c r="B4656" t="s">
        <v>3964</v>
      </c>
      <c r="C4656" t="s">
        <v>3827</v>
      </c>
      <c r="D4656" t="s">
        <v>3828</v>
      </c>
      <c r="E4656" t="s">
        <v>2941</v>
      </c>
    </row>
    <row r="4657" spans="1:5" hidden="1">
      <c r="A4657" s="83" t="s">
        <v>3963</v>
      </c>
      <c r="B4657" t="s">
        <v>3964</v>
      </c>
      <c r="C4657" t="s">
        <v>3827</v>
      </c>
      <c r="D4657" t="s">
        <v>3828</v>
      </c>
      <c r="E4657" t="s">
        <v>2945</v>
      </c>
    </row>
    <row r="4658" spans="1:5" hidden="1">
      <c r="A4658" s="83" t="s">
        <v>3963</v>
      </c>
      <c r="B4658" t="s">
        <v>3964</v>
      </c>
      <c r="C4658" t="s">
        <v>3827</v>
      </c>
      <c r="D4658" t="s">
        <v>3828</v>
      </c>
      <c r="E4658" t="s">
        <v>2948</v>
      </c>
    </row>
    <row r="4659" spans="1:5" hidden="1">
      <c r="A4659" s="83" t="s">
        <v>3963</v>
      </c>
      <c r="B4659" t="s">
        <v>3964</v>
      </c>
      <c r="C4659" t="s">
        <v>3827</v>
      </c>
      <c r="D4659" t="s">
        <v>3828</v>
      </c>
      <c r="E4659" t="s">
        <v>2950</v>
      </c>
    </row>
    <row r="4660" spans="1:5" hidden="1">
      <c r="A4660" s="83" t="s">
        <v>3965</v>
      </c>
      <c r="B4660" t="s">
        <v>3966</v>
      </c>
      <c r="C4660" t="s">
        <v>1973</v>
      </c>
      <c r="D4660" t="s">
        <v>2067</v>
      </c>
      <c r="E4660" t="s">
        <v>3840</v>
      </c>
    </row>
    <row r="4661" spans="1:5" hidden="1">
      <c r="A4661" s="83" t="s">
        <v>3965</v>
      </c>
      <c r="B4661" t="s">
        <v>3966</v>
      </c>
      <c r="C4661" t="s">
        <v>1973</v>
      </c>
      <c r="D4661" t="s">
        <v>2068</v>
      </c>
      <c r="E4661" t="s">
        <v>2068</v>
      </c>
    </row>
    <row r="4662" spans="1:5" hidden="1">
      <c r="A4662" s="83" t="s">
        <v>3965</v>
      </c>
      <c r="B4662" t="s">
        <v>3966</v>
      </c>
      <c r="C4662" t="s">
        <v>1973</v>
      </c>
      <c r="D4662" t="s">
        <v>2066</v>
      </c>
      <c r="E4662" t="s">
        <v>2807</v>
      </c>
    </row>
    <row r="4663" spans="1:5" hidden="1">
      <c r="A4663" s="83" t="s">
        <v>3965</v>
      </c>
      <c r="B4663" t="s">
        <v>3966</v>
      </c>
      <c r="C4663" t="s">
        <v>1973</v>
      </c>
      <c r="D4663" t="s">
        <v>2066</v>
      </c>
      <c r="E4663" t="s">
        <v>1643</v>
      </c>
    </row>
    <row r="4664" spans="1:5" hidden="1">
      <c r="A4664" s="83" t="s">
        <v>3965</v>
      </c>
      <c r="B4664" t="s">
        <v>3966</v>
      </c>
      <c r="C4664" t="s">
        <v>1973</v>
      </c>
      <c r="D4664" t="s">
        <v>3809</v>
      </c>
      <c r="E4664" t="s">
        <v>1643</v>
      </c>
    </row>
    <row r="4665" spans="1:5" hidden="1">
      <c r="A4665" s="83" t="s">
        <v>3965</v>
      </c>
      <c r="B4665" t="s">
        <v>3966</v>
      </c>
      <c r="C4665" t="s">
        <v>1973</v>
      </c>
      <c r="D4665" t="s">
        <v>3810</v>
      </c>
      <c r="E4665" t="s">
        <v>1643</v>
      </c>
    </row>
    <row r="4666" spans="1:5" hidden="1">
      <c r="A4666" s="83" t="s">
        <v>3965</v>
      </c>
      <c r="B4666" t="s">
        <v>3966</v>
      </c>
      <c r="C4666" t="s">
        <v>1974</v>
      </c>
      <c r="D4666" t="s">
        <v>2146</v>
      </c>
      <c r="E4666" t="s">
        <v>2808</v>
      </c>
    </row>
    <row r="4667" spans="1:5" hidden="1">
      <c r="A4667" s="83" t="s">
        <v>3965</v>
      </c>
      <c r="B4667" t="s">
        <v>3966</v>
      </c>
      <c r="C4667" t="s">
        <v>1974</v>
      </c>
      <c r="D4667" t="s">
        <v>2146</v>
      </c>
      <c r="E4667" t="s">
        <v>2854</v>
      </c>
    </row>
    <row r="4668" spans="1:5" hidden="1">
      <c r="A4668" s="83" t="s">
        <v>3965</v>
      </c>
      <c r="B4668" t="s">
        <v>3966</v>
      </c>
      <c r="C4668" t="s">
        <v>1974</v>
      </c>
      <c r="D4668" t="s">
        <v>2146</v>
      </c>
      <c r="E4668" t="s">
        <v>2876</v>
      </c>
    </row>
    <row r="4669" spans="1:5" hidden="1">
      <c r="A4669" s="83" t="s">
        <v>3965</v>
      </c>
      <c r="B4669" t="s">
        <v>3966</v>
      </c>
      <c r="C4669" t="s">
        <v>1974</v>
      </c>
      <c r="D4669" t="s">
        <v>2146</v>
      </c>
      <c r="E4669" t="s">
        <v>2893</v>
      </c>
    </row>
    <row r="4670" spans="1:5" hidden="1">
      <c r="A4670" s="83" t="s">
        <v>3965</v>
      </c>
      <c r="B4670" t="s">
        <v>3966</v>
      </c>
      <c r="C4670" t="s">
        <v>1974</v>
      </c>
      <c r="D4670" t="s">
        <v>2146</v>
      </c>
      <c r="E4670" t="s">
        <v>2903</v>
      </c>
    </row>
    <row r="4671" spans="1:5" hidden="1">
      <c r="A4671" s="83" t="s">
        <v>3965</v>
      </c>
      <c r="B4671" t="s">
        <v>3966</v>
      </c>
      <c r="C4671" t="s">
        <v>1974</v>
      </c>
      <c r="D4671" t="s">
        <v>2146</v>
      </c>
      <c r="E4671" t="s">
        <v>2913</v>
      </c>
    </row>
    <row r="4672" spans="1:5" hidden="1">
      <c r="A4672" s="83" t="s">
        <v>3965</v>
      </c>
      <c r="B4672" t="s">
        <v>3966</v>
      </c>
      <c r="C4672" t="s">
        <v>1974</v>
      </c>
      <c r="D4672" t="s">
        <v>3811</v>
      </c>
      <c r="E4672" t="s">
        <v>2809</v>
      </c>
    </row>
    <row r="4673" spans="1:5" hidden="1">
      <c r="A4673" s="83" t="s">
        <v>3965</v>
      </c>
      <c r="B4673" t="s">
        <v>3966</v>
      </c>
      <c r="C4673" t="s">
        <v>1974</v>
      </c>
      <c r="D4673" t="s">
        <v>3811</v>
      </c>
      <c r="E4673" t="s">
        <v>2855</v>
      </c>
    </row>
    <row r="4674" spans="1:5" hidden="1">
      <c r="A4674" s="83" t="s">
        <v>3965</v>
      </c>
      <c r="B4674" t="s">
        <v>3966</v>
      </c>
      <c r="C4674" t="s">
        <v>1974</v>
      </c>
      <c r="D4674" t="s">
        <v>3811</v>
      </c>
      <c r="E4674" t="s">
        <v>1643</v>
      </c>
    </row>
    <row r="4675" spans="1:5" hidden="1">
      <c r="A4675" s="83" t="s">
        <v>3965</v>
      </c>
      <c r="B4675" t="s">
        <v>3966</v>
      </c>
      <c r="C4675" t="s">
        <v>1974</v>
      </c>
      <c r="D4675" t="s">
        <v>3812</v>
      </c>
      <c r="E4675" t="s">
        <v>2810</v>
      </c>
    </row>
    <row r="4676" spans="1:5" hidden="1">
      <c r="A4676" s="83" t="s">
        <v>3965</v>
      </c>
      <c r="B4676" t="s">
        <v>3966</v>
      </c>
      <c r="C4676" t="s">
        <v>1974</v>
      </c>
      <c r="D4676" t="s">
        <v>3812</v>
      </c>
      <c r="E4676" t="s">
        <v>1643</v>
      </c>
    </row>
    <row r="4677" spans="1:5" hidden="1">
      <c r="A4677" s="83" t="s">
        <v>3965</v>
      </c>
      <c r="B4677" t="s">
        <v>3966</v>
      </c>
      <c r="C4677" t="s">
        <v>1974</v>
      </c>
      <c r="D4677" t="s">
        <v>3812</v>
      </c>
      <c r="E4677" t="s">
        <v>2856</v>
      </c>
    </row>
    <row r="4678" spans="1:5" hidden="1">
      <c r="A4678" s="83" t="s">
        <v>3965</v>
      </c>
      <c r="B4678" t="s">
        <v>3966</v>
      </c>
      <c r="C4678" t="s">
        <v>1974</v>
      </c>
      <c r="D4678" t="s">
        <v>3813</v>
      </c>
      <c r="E4678" t="s">
        <v>2811</v>
      </c>
    </row>
    <row r="4679" spans="1:5" hidden="1">
      <c r="A4679" s="83" t="s">
        <v>3965</v>
      </c>
      <c r="B4679" t="s">
        <v>3966</v>
      </c>
      <c r="C4679" t="s">
        <v>1974</v>
      </c>
      <c r="D4679" t="s">
        <v>3813</v>
      </c>
      <c r="E4679" t="s">
        <v>2857</v>
      </c>
    </row>
    <row r="4680" spans="1:5" hidden="1">
      <c r="A4680" s="83" t="s">
        <v>3965</v>
      </c>
      <c r="B4680" t="s">
        <v>3966</v>
      </c>
      <c r="C4680" t="s">
        <v>1974</v>
      </c>
      <c r="D4680" t="s">
        <v>3813</v>
      </c>
      <c r="E4680" t="s">
        <v>1643</v>
      </c>
    </row>
    <row r="4681" spans="1:5" hidden="1">
      <c r="A4681" s="83" t="s">
        <v>3965</v>
      </c>
      <c r="B4681" t="s">
        <v>3966</v>
      </c>
      <c r="C4681" t="s">
        <v>1974</v>
      </c>
      <c r="D4681" t="s">
        <v>3813</v>
      </c>
      <c r="E4681" t="s">
        <v>2877</v>
      </c>
    </row>
    <row r="4682" spans="1:5" hidden="1">
      <c r="A4682" s="83" t="s">
        <v>3965</v>
      </c>
      <c r="B4682" t="s">
        <v>3966</v>
      </c>
      <c r="C4682" t="s">
        <v>1974</v>
      </c>
      <c r="D4682" t="s">
        <v>3814</v>
      </c>
      <c r="E4682" t="s">
        <v>2813</v>
      </c>
    </row>
    <row r="4683" spans="1:5" hidden="1">
      <c r="A4683" s="83" t="s">
        <v>3965</v>
      </c>
      <c r="B4683" t="s">
        <v>3966</v>
      </c>
      <c r="C4683" t="s">
        <v>1974</v>
      </c>
      <c r="D4683" t="s">
        <v>3814</v>
      </c>
      <c r="E4683" t="s">
        <v>2858</v>
      </c>
    </row>
    <row r="4684" spans="1:5" hidden="1">
      <c r="A4684" s="83" t="s">
        <v>3965</v>
      </c>
      <c r="B4684" t="s">
        <v>3966</v>
      </c>
      <c r="C4684" t="s">
        <v>1974</v>
      </c>
      <c r="D4684" t="s">
        <v>3814</v>
      </c>
      <c r="E4684" t="s">
        <v>2878</v>
      </c>
    </row>
    <row r="4685" spans="1:5" hidden="1">
      <c r="A4685" s="83" t="s">
        <v>3965</v>
      </c>
      <c r="B4685" t="s">
        <v>3966</v>
      </c>
      <c r="C4685" t="s">
        <v>1974</v>
      </c>
      <c r="D4685" t="s">
        <v>3814</v>
      </c>
      <c r="E4685" t="s">
        <v>1643</v>
      </c>
    </row>
    <row r="4686" spans="1:5" hidden="1">
      <c r="A4686" s="83" t="s">
        <v>3965</v>
      </c>
      <c r="B4686" t="s">
        <v>3966</v>
      </c>
      <c r="C4686" t="s">
        <v>1974</v>
      </c>
      <c r="D4686" t="s">
        <v>3814</v>
      </c>
      <c r="E4686" t="s">
        <v>2894</v>
      </c>
    </row>
    <row r="4687" spans="1:5" hidden="1">
      <c r="A4687" s="83" t="s">
        <v>3965</v>
      </c>
      <c r="B4687" t="s">
        <v>3966</v>
      </c>
      <c r="C4687" t="s">
        <v>1974</v>
      </c>
      <c r="D4687" t="s">
        <v>3814</v>
      </c>
      <c r="E4687" t="s">
        <v>2904</v>
      </c>
    </row>
    <row r="4688" spans="1:5" hidden="1">
      <c r="A4688" s="83" t="s">
        <v>3965</v>
      </c>
      <c r="B4688" t="s">
        <v>3966</v>
      </c>
      <c r="C4688" t="s">
        <v>1974</v>
      </c>
      <c r="D4688" t="s">
        <v>3815</v>
      </c>
      <c r="E4688" t="s">
        <v>2814</v>
      </c>
    </row>
    <row r="4689" spans="1:5" hidden="1">
      <c r="A4689" s="83" t="s">
        <v>3965</v>
      </c>
      <c r="B4689" t="s">
        <v>3966</v>
      </c>
      <c r="C4689" t="s">
        <v>1974</v>
      </c>
      <c r="D4689" t="s">
        <v>3815</v>
      </c>
      <c r="E4689" t="s">
        <v>2859</v>
      </c>
    </row>
    <row r="4690" spans="1:5" hidden="1">
      <c r="A4690" s="83" t="s">
        <v>3965</v>
      </c>
      <c r="B4690" t="s">
        <v>3966</v>
      </c>
      <c r="C4690" t="s">
        <v>1974</v>
      </c>
      <c r="D4690" t="s">
        <v>3815</v>
      </c>
      <c r="E4690" t="s">
        <v>1643</v>
      </c>
    </row>
    <row r="4691" spans="1:5" hidden="1">
      <c r="A4691" s="83" t="s">
        <v>3965</v>
      </c>
      <c r="B4691" t="s">
        <v>3966</v>
      </c>
      <c r="C4691" t="s">
        <v>1974</v>
      </c>
      <c r="D4691" t="s">
        <v>3815</v>
      </c>
      <c r="E4691" t="s">
        <v>2879</v>
      </c>
    </row>
    <row r="4692" spans="1:5" hidden="1">
      <c r="A4692" s="83" t="s">
        <v>3965</v>
      </c>
      <c r="B4692" t="s">
        <v>3966</v>
      </c>
      <c r="C4692" t="s">
        <v>1974</v>
      </c>
      <c r="D4692" t="s">
        <v>3816</v>
      </c>
      <c r="E4692" t="s">
        <v>2815</v>
      </c>
    </row>
    <row r="4693" spans="1:5" hidden="1">
      <c r="A4693" s="83" t="s">
        <v>3965</v>
      </c>
      <c r="B4693" t="s">
        <v>3966</v>
      </c>
      <c r="C4693" t="s">
        <v>1974</v>
      </c>
      <c r="D4693" t="s">
        <v>3816</v>
      </c>
      <c r="E4693" t="s">
        <v>1643</v>
      </c>
    </row>
    <row r="4694" spans="1:5" hidden="1">
      <c r="A4694" s="83" t="s">
        <v>3965</v>
      </c>
      <c r="B4694" t="s">
        <v>3966</v>
      </c>
      <c r="C4694" t="s">
        <v>1974</v>
      </c>
      <c r="D4694" t="s">
        <v>2156</v>
      </c>
      <c r="E4694" t="s">
        <v>2816</v>
      </c>
    </row>
    <row r="4695" spans="1:5" hidden="1">
      <c r="A4695" s="83" t="s">
        <v>3965</v>
      </c>
      <c r="B4695" t="s">
        <v>3966</v>
      </c>
      <c r="C4695" t="s">
        <v>1974</v>
      </c>
      <c r="D4695" t="s">
        <v>1973</v>
      </c>
      <c r="E4695" t="s">
        <v>1643</v>
      </c>
    </row>
    <row r="4696" spans="1:5" hidden="1">
      <c r="A4696" s="83" t="s">
        <v>3965</v>
      </c>
      <c r="B4696" t="s">
        <v>3966</v>
      </c>
      <c r="C4696" t="s">
        <v>1974</v>
      </c>
      <c r="D4696" t="s">
        <v>1973</v>
      </c>
      <c r="E4696" t="s">
        <v>2817</v>
      </c>
    </row>
    <row r="4697" spans="1:5" hidden="1">
      <c r="A4697" s="83" t="s">
        <v>3965</v>
      </c>
      <c r="B4697" t="s">
        <v>3966</v>
      </c>
      <c r="C4697" t="s">
        <v>1974</v>
      </c>
      <c r="D4697" t="s">
        <v>1973</v>
      </c>
      <c r="E4697" t="s">
        <v>2860</v>
      </c>
    </row>
    <row r="4698" spans="1:5" hidden="1">
      <c r="A4698" s="83" t="s">
        <v>3965</v>
      </c>
      <c r="B4698" t="s">
        <v>3966</v>
      </c>
      <c r="C4698" t="s">
        <v>1974</v>
      </c>
      <c r="D4698" t="s">
        <v>1973</v>
      </c>
      <c r="E4698" t="s">
        <v>2880</v>
      </c>
    </row>
    <row r="4699" spans="1:5" hidden="1">
      <c r="A4699" s="83" t="s">
        <v>3965</v>
      </c>
      <c r="B4699" t="s">
        <v>3966</v>
      </c>
      <c r="C4699" t="s">
        <v>1974</v>
      </c>
      <c r="D4699" t="s">
        <v>3817</v>
      </c>
      <c r="E4699" t="s">
        <v>1643</v>
      </c>
    </row>
    <row r="4700" spans="1:5" hidden="1">
      <c r="A4700" s="83" t="s">
        <v>3965</v>
      </c>
      <c r="B4700" t="s">
        <v>3966</v>
      </c>
      <c r="C4700" t="s">
        <v>1974</v>
      </c>
      <c r="D4700" t="s">
        <v>3818</v>
      </c>
      <c r="E4700" t="s">
        <v>1643</v>
      </c>
    </row>
    <row r="4701" spans="1:5" hidden="1">
      <c r="A4701" s="83" t="s">
        <v>3965</v>
      </c>
      <c r="B4701" t="s">
        <v>3966</v>
      </c>
      <c r="C4701" t="s">
        <v>1974</v>
      </c>
      <c r="D4701" t="s">
        <v>3818</v>
      </c>
      <c r="E4701" t="s">
        <v>2819</v>
      </c>
    </row>
    <row r="4702" spans="1:5" hidden="1">
      <c r="A4702" s="83" t="s">
        <v>3965</v>
      </c>
      <c r="B4702" t="s">
        <v>3966</v>
      </c>
      <c r="C4702" t="s">
        <v>1974</v>
      </c>
      <c r="D4702" t="s">
        <v>2161</v>
      </c>
      <c r="E4702" t="s">
        <v>2820</v>
      </c>
    </row>
    <row r="4703" spans="1:5" hidden="1">
      <c r="A4703" s="83" t="s">
        <v>3965</v>
      </c>
      <c r="B4703" t="s">
        <v>3966</v>
      </c>
      <c r="C4703" t="s">
        <v>1974</v>
      </c>
      <c r="D4703" t="s">
        <v>2161</v>
      </c>
      <c r="E4703" t="s">
        <v>1643</v>
      </c>
    </row>
    <row r="4704" spans="1:5" hidden="1">
      <c r="A4704" s="83" t="s">
        <v>3965</v>
      </c>
      <c r="B4704" t="s">
        <v>3966</v>
      </c>
      <c r="C4704" t="s">
        <v>1974</v>
      </c>
      <c r="D4704" t="s">
        <v>3819</v>
      </c>
      <c r="E4704" t="s">
        <v>1643</v>
      </c>
    </row>
    <row r="4705" spans="1:5" hidden="1">
      <c r="A4705" s="83" t="s">
        <v>3965</v>
      </c>
      <c r="B4705" t="s">
        <v>3966</v>
      </c>
      <c r="C4705" t="s">
        <v>1974</v>
      </c>
      <c r="D4705" t="s">
        <v>3820</v>
      </c>
      <c r="E4705" t="s">
        <v>1643</v>
      </c>
    </row>
    <row r="4706" spans="1:5" hidden="1">
      <c r="A4706" s="83" t="s">
        <v>3965</v>
      </c>
      <c r="B4706" t="s">
        <v>3966</v>
      </c>
      <c r="C4706" t="s">
        <v>1974</v>
      </c>
      <c r="D4706" t="s">
        <v>3820</v>
      </c>
      <c r="E4706" t="s">
        <v>2822</v>
      </c>
    </row>
    <row r="4707" spans="1:5" hidden="1">
      <c r="A4707" s="83" t="s">
        <v>3965</v>
      </c>
      <c r="B4707" t="s">
        <v>3966</v>
      </c>
      <c r="C4707" t="s">
        <v>1974</v>
      </c>
      <c r="D4707" t="s">
        <v>3820</v>
      </c>
      <c r="E4707" t="s">
        <v>2861</v>
      </c>
    </row>
    <row r="4708" spans="1:5" hidden="1">
      <c r="A4708" s="83" t="s">
        <v>3965</v>
      </c>
      <c r="B4708" t="s">
        <v>3966</v>
      </c>
      <c r="C4708" t="s">
        <v>1974</v>
      </c>
      <c r="D4708" t="s">
        <v>3820</v>
      </c>
      <c r="E4708" t="s">
        <v>2818</v>
      </c>
    </row>
    <row r="4709" spans="1:5" hidden="1">
      <c r="A4709" s="83" t="s">
        <v>3965</v>
      </c>
      <c r="B4709" t="s">
        <v>3966</v>
      </c>
      <c r="C4709" t="s">
        <v>1974</v>
      </c>
      <c r="D4709" t="s">
        <v>3821</v>
      </c>
      <c r="E4709" t="s">
        <v>1643</v>
      </c>
    </row>
    <row r="4710" spans="1:5" hidden="1">
      <c r="A4710" s="83" t="s">
        <v>3965</v>
      </c>
      <c r="B4710" t="s">
        <v>3966</v>
      </c>
      <c r="C4710" t="s">
        <v>1974</v>
      </c>
      <c r="D4710" t="s">
        <v>3821</v>
      </c>
      <c r="E4710" t="s">
        <v>2823</v>
      </c>
    </row>
    <row r="4711" spans="1:5" hidden="1">
      <c r="A4711" s="83" t="s">
        <v>3965</v>
      </c>
      <c r="B4711" t="s">
        <v>3966</v>
      </c>
      <c r="C4711" t="s">
        <v>1974</v>
      </c>
      <c r="D4711" t="s">
        <v>3822</v>
      </c>
      <c r="E4711" t="s">
        <v>1643</v>
      </c>
    </row>
    <row r="4712" spans="1:5" hidden="1">
      <c r="A4712" s="83" t="s">
        <v>3965</v>
      </c>
      <c r="B4712" t="s">
        <v>3966</v>
      </c>
      <c r="C4712" t="s">
        <v>1974</v>
      </c>
      <c r="D4712" t="s">
        <v>3822</v>
      </c>
      <c r="E4712" t="s">
        <v>2824</v>
      </c>
    </row>
    <row r="4713" spans="1:5" hidden="1">
      <c r="A4713" s="83" t="s">
        <v>3965</v>
      </c>
      <c r="B4713" t="s">
        <v>3966</v>
      </c>
      <c r="C4713" t="s">
        <v>1974</v>
      </c>
      <c r="D4713" t="s">
        <v>3823</v>
      </c>
      <c r="E4713" t="s">
        <v>2825</v>
      </c>
    </row>
    <row r="4714" spans="1:5" hidden="1">
      <c r="A4714" s="83" t="s">
        <v>3965</v>
      </c>
      <c r="B4714" t="s">
        <v>3966</v>
      </c>
      <c r="C4714" t="s">
        <v>1974</v>
      </c>
      <c r="D4714" t="s">
        <v>2166</v>
      </c>
      <c r="E4714" t="s">
        <v>1643</v>
      </c>
    </row>
    <row r="4715" spans="1:5" hidden="1">
      <c r="A4715" s="83" t="s">
        <v>3965</v>
      </c>
      <c r="B4715" t="s">
        <v>3966</v>
      </c>
      <c r="C4715" t="s">
        <v>1974</v>
      </c>
      <c r="D4715" t="s">
        <v>2166</v>
      </c>
      <c r="E4715" t="s">
        <v>2826</v>
      </c>
    </row>
    <row r="4716" spans="1:5" hidden="1">
      <c r="A4716" s="83" t="s">
        <v>3965</v>
      </c>
      <c r="B4716" t="s">
        <v>3966</v>
      </c>
      <c r="C4716" t="s">
        <v>1975</v>
      </c>
      <c r="D4716" t="s">
        <v>3824</v>
      </c>
      <c r="E4716" t="s">
        <v>2827</v>
      </c>
    </row>
    <row r="4717" spans="1:5" hidden="1">
      <c r="A4717" s="83" t="s">
        <v>3965</v>
      </c>
      <c r="B4717" t="s">
        <v>3966</v>
      </c>
      <c r="C4717" t="s">
        <v>1975</v>
      </c>
      <c r="D4717" t="s">
        <v>3824</v>
      </c>
      <c r="E4717" t="s">
        <v>2862</v>
      </c>
    </row>
    <row r="4718" spans="1:5" hidden="1">
      <c r="A4718" s="83" t="s">
        <v>3965</v>
      </c>
      <c r="B4718" t="s">
        <v>3966</v>
      </c>
      <c r="C4718" t="s">
        <v>1975</v>
      </c>
      <c r="D4718" t="s">
        <v>3824</v>
      </c>
      <c r="E4718" t="s">
        <v>2882</v>
      </c>
    </row>
    <row r="4719" spans="1:5" hidden="1">
      <c r="A4719" s="83" t="s">
        <v>3965</v>
      </c>
      <c r="B4719" t="s">
        <v>3966</v>
      </c>
      <c r="C4719" t="s">
        <v>1975</v>
      </c>
      <c r="D4719" t="s">
        <v>3824</v>
      </c>
      <c r="E4719" t="s">
        <v>2895</v>
      </c>
    </row>
    <row r="4720" spans="1:5" hidden="1">
      <c r="A4720" s="83" t="s">
        <v>3965</v>
      </c>
      <c r="B4720" t="s">
        <v>3966</v>
      </c>
      <c r="C4720" t="s">
        <v>1975</v>
      </c>
      <c r="D4720" t="s">
        <v>3824</v>
      </c>
      <c r="E4720" t="s">
        <v>2905</v>
      </c>
    </row>
    <row r="4721" spans="1:5" hidden="1">
      <c r="A4721" s="83" t="s">
        <v>3965</v>
      </c>
      <c r="B4721" t="s">
        <v>3966</v>
      </c>
      <c r="C4721" t="s">
        <v>1975</v>
      </c>
      <c r="D4721" t="s">
        <v>3824</v>
      </c>
      <c r="E4721" t="s">
        <v>2914</v>
      </c>
    </row>
    <row r="4722" spans="1:5" hidden="1">
      <c r="A4722" s="83" t="s">
        <v>3965</v>
      </c>
      <c r="B4722" t="s">
        <v>3966</v>
      </c>
      <c r="C4722" t="s">
        <v>1975</v>
      </c>
      <c r="D4722" t="s">
        <v>3824</v>
      </c>
      <c r="E4722" t="s">
        <v>2919</v>
      </c>
    </row>
    <row r="4723" spans="1:5" hidden="1">
      <c r="A4723" s="83" t="s">
        <v>3965</v>
      </c>
      <c r="B4723" t="s">
        <v>3966</v>
      </c>
      <c r="C4723" t="s">
        <v>1975</v>
      </c>
      <c r="D4723" t="s">
        <v>3824</v>
      </c>
      <c r="E4723" t="s">
        <v>1980</v>
      </c>
    </row>
    <row r="4724" spans="1:5" hidden="1">
      <c r="A4724" s="83" t="s">
        <v>3965</v>
      </c>
      <c r="B4724" t="s">
        <v>3966</v>
      </c>
      <c r="C4724" t="s">
        <v>1975</v>
      </c>
      <c r="D4724" t="s">
        <v>3841</v>
      </c>
      <c r="E4724" t="s">
        <v>3842</v>
      </c>
    </row>
    <row r="4725" spans="1:5" hidden="1">
      <c r="A4725" s="83" t="s">
        <v>3965</v>
      </c>
      <c r="B4725" t="s">
        <v>3966</v>
      </c>
      <c r="C4725" t="s">
        <v>1975</v>
      </c>
      <c r="D4725" t="s">
        <v>3841</v>
      </c>
      <c r="E4725" t="s">
        <v>2885</v>
      </c>
    </row>
    <row r="4726" spans="1:5" hidden="1">
      <c r="A4726" s="83" t="s">
        <v>3965</v>
      </c>
      <c r="B4726" t="s">
        <v>3966</v>
      </c>
      <c r="C4726" t="s">
        <v>1975</v>
      </c>
      <c r="D4726" t="s">
        <v>3841</v>
      </c>
      <c r="E4726" t="s">
        <v>2896</v>
      </c>
    </row>
    <row r="4727" spans="1:5" hidden="1">
      <c r="A4727" s="83" t="s">
        <v>3965</v>
      </c>
      <c r="B4727" t="s">
        <v>3966</v>
      </c>
      <c r="C4727" t="s">
        <v>1975</v>
      </c>
      <c r="D4727" t="s">
        <v>3843</v>
      </c>
      <c r="E4727" t="s">
        <v>2831</v>
      </c>
    </row>
    <row r="4728" spans="1:5" hidden="1">
      <c r="A4728" s="83" t="s">
        <v>3965</v>
      </c>
      <c r="B4728" t="s">
        <v>3966</v>
      </c>
      <c r="C4728" t="s">
        <v>1975</v>
      </c>
      <c r="D4728" t="s">
        <v>3843</v>
      </c>
      <c r="E4728" t="s">
        <v>2864</v>
      </c>
    </row>
    <row r="4729" spans="1:5" hidden="1">
      <c r="A4729" s="83" t="s">
        <v>3965</v>
      </c>
      <c r="B4729" t="s">
        <v>3966</v>
      </c>
      <c r="C4729" t="s">
        <v>1975</v>
      </c>
      <c r="D4729" t="s">
        <v>3843</v>
      </c>
      <c r="E4729" t="s">
        <v>1643</v>
      </c>
    </row>
    <row r="4730" spans="1:5" hidden="1">
      <c r="A4730" s="83" t="s">
        <v>3965</v>
      </c>
      <c r="B4730" t="s">
        <v>3966</v>
      </c>
      <c r="C4730" t="s">
        <v>1975</v>
      </c>
      <c r="D4730" t="s">
        <v>3843</v>
      </c>
      <c r="E4730" t="s">
        <v>2884</v>
      </c>
    </row>
    <row r="4731" spans="1:5" hidden="1">
      <c r="A4731" s="83" t="s">
        <v>3965</v>
      </c>
      <c r="B4731" t="s">
        <v>3966</v>
      </c>
      <c r="C4731" t="s">
        <v>1975</v>
      </c>
      <c r="D4731" t="s">
        <v>3843</v>
      </c>
      <c r="E4731" t="s">
        <v>2166</v>
      </c>
    </row>
    <row r="4732" spans="1:5" hidden="1">
      <c r="A4732" s="83" t="s">
        <v>3965</v>
      </c>
      <c r="B4732" t="s">
        <v>3966</v>
      </c>
      <c r="C4732" t="s">
        <v>1975</v>
      </c>
      <c r="D4732" t="s">
        <v>3843</v>
      </c>
      <c r="E4732" t="s">
        <v>3844</v>
      </c>
    </row>
    <row r="4733" spans="1:5" hidden="1">
      <c r="A4733" s="83" t="s">
        <v>3965</v>
      </c>
      <c r="B4733" t="s">
        <v>3966</v>
      </c>
      <c r="C4733" t="s">
        <v>1975</v>
      </c>
      <c r="D4733" t="s">
        <v>3845</v>
      </c>
      <c r="E4733" t="s">
        <v>3846</v>
      </c>
    </row>
    <row r="4734" spans="1:5" hidden="1">
      <c r="A4734" s="83" t="s">
        <v>3965</v>
      </c>
      <c r="B4734" t="s">
        <v>3966</v>
      </c>
      <c r="C4734" t="s">
        <v>1976</v>
      </c>
      <c r="D4734" t="s">
        <v>3867</v>
      </c>
      <c r="E4734" t="s">
        <v>2833</v>
      </c>
    </row>
    <row r="4735" spans="1:5" hidden="1">
      <c r="A4735" s="83" t="s">
        <v>3965</v>
      </c>
      <c r="B4735" t="s">
        <v>3966</v>
      </c>
      <c r="C4735" t="s">
        <v>1976</v>
      </c>
      <c r="D4735" t="s">
        <v>3867</v>
      </c>
      <c r="E4735" t="s">
        <v>2866</v>
      </c>
    </row>
    <row r="4736" spans="1:5" hidden="1">
      <c r="A4736" s="83" t="s">
        <v>3965</v>
      </c>
      <c r="B4736" t="s">
        <v>3966</v>
      </c>
      <c r="C4736" t="s">
        <v>1976</v>
      </c>
      <c r="D4736" t="s">
        <v>3867</v>
      </c>
      <c r="E4736" t="s">
        <v>1643</v>
      </c>
    </row>
    <row r="4737" spans="1:5" hidden="1">
      <c r="A4737" s="83" t="s">
        <v>3965</v>
      </c>
      <c r="B4737" t="s">
        <v>3966</v>
      </c>
      <c r="C4737" t="s">
        <v>1976</v>
      </c>
      <c r="D4737" t="s">
        <v>3867</v>
      </c>
      <c r="E4737" t="s">
        <v>2897</v>
      </c>
    </row>
    <row r="4738" spans="1:5" hidden="1">
      <c r="A4738" s="83" t="s">
        <v>3965</v>
      </c>
      <c r="B4738" t="s">
        <v>3966</v>
      </c>
      <c r="C4738" t="s">
        <v>1976</v>
      </c>
      <c r="D4738" t="s">
        <v>3867</v>
      </c>
      <c r="E4738" t="s">
        <v>2907</v>
      </c>
    </row>
    <row r="4739" spans="1:5" hidden="1">
      <c r="A4739" s="83" t="s">
        <v>3965</v>
      </c>
      <c r="B4739" t="s">
        <v>3966</v>
      </c>
      <c r="C4739" t="s">
        <v>1976</v>
      </c>
      <c r="D4739" t="s">
        <v>3868</v>
      </c>
      <c r="E4739" t="s">
        <v>2834</v>
      </c>
    </row>
    <row r="4740" spans="1:5" hidden="1">
      <c r="A4740" s="83" t="s">
        <v>3965</v>
      </c>
      <c r="B4740" t="s">
        <v>3966</v>
      </c>
      <c r="C4740" t="s">
        <v>1976</v>
      </c>
      <c r="D4740" t="s">
        <v>3868</v>
      </c>
      <c r="E4740" t="s">
        <v>2867</v>
      </c>
    </row>
    <row r="4741" spans="1:5" hidden="1">
      <c r="A4741" s="83" t="s">
        <v>3965</v>
      </c>
      <c r="B4741" t="s">
        <v>3966</v>
      </c>
      <c r="C4741" t="s">
        <v>1976</v>
      </c>
      <c r="D4741" t="s">
        <v>3868</v>
      </c>
      <c r="E4741" t="s">
        <v>2833</v>
      </c>
    </row>
    <row r="4742" spans="1:5" hidden="1">
      <c r="A4742" s="83" t="s">
        <v>3965</v>
      </c>
      <c r="B4742" t="s">
        <v>3966</v>
      </c>
      <c r="C4742" t="s">
        <v>1976</v>
      </c>
      <c r="D4742" t="s">
        <v>3868</v>
      </c>
      <c r="E4742" t="s">
        <v>1643</v>
      </c>
    </row>
    <row r="4743" spans="1:5" hidden="1">
      <c r="A4743" s="83" t="s">
        <v>3965</v>
      </c>
      <c r="B4743" t="s">
        <v>3966</v>
      </c>
      <c r="C4743" t="s">
        <v>1976</v>
      </c>
      <c r="D4743" t="s">
        <v>3867</v>
      </c>
      <c r="E4743" t="s">
        <v>1643</v>
      </c>
    </row>
    <row r="4744" spans="1:5" hidden="1">
      <c r="A4744" s="83" t="s">
        <v>3965</v>
      </c>
      <c r="B4744" t="s">
        <v>3966</v>
      </c>
      <c r="C4744" t="s">
        <v>1976</v>
      </c>
      <c r="D4744" t="s">
        <v>3867</v>
      </c>
      <c r="E4744" t="s">
        <v>2886</v>
      </c>
    </row>
    <row r="4745" spans="1:5" hidden="1">
      <c r="A4745" s="83" t="s">
        <v>3965</v>
      </c>
      <c r="B4745" t="s">
        <v>3966</v>
      </c>
      <c r="C4745" t="s">
        <v>1976</v>
      </c>
      <c r="D4745" t="s">
        <v>3868</v>
      </c>
      <c r="E4745" t="s">
        <v>2834</v>
      </c>
    </row>
    <row r="4746" spans="1:5" hidden="1">
      <c r="A4746" s="83" t="s">
        <v>3965</v>
      </c>
      <c r="B4746" t="s">
        <v>3966</v>
      </c>
      <c r="C4746" t="s">
        <v>1976</v>
      </c>
      <c r="D4746" t="s">
        <v>3868</v>
      </c>
      <c r="E4746" t="s">
        <v>1643</v>
      </c>
    </row>
    <row r="4747" spans="1:5" hidden="1">
      <c r="A4747" s="83" t="s">
        <v>3965</v>
      </c>
      <c r="B4747" t="s">
        <v>3966</v>
      </c>
      <c r="C4747" t="s">
        <v>3827</v>
      </c>
      <c r="D4747" t="s">
        <v>3849</v>
      </c>
      <c r="E4747" t="s">
        <v>2836</v>
      </c>
    </row>
    <row r="4748" spans="1:5" hidden="1">
      <c r="A4748" s="83" t="s">
        <v>3965</v>
      </c>
      <c r="B4748" t="s">
        <v>3966</v>
      </c>
      <c r="C4748" t="s">
        <v>3827</v>
      </c>
      <c r="D4748" t="s">
        <v>3849</v>
      </c>
      <c r="E4748" t="s">
        <v>2869</v>
      </c>
    </row>
    <row r="4749" spans="1:5" hidden="1">
      <c r="A4749" s="83" t="s">
        <v>3965</v>
      </c>
      <c r="B4749" t="s">
        <v>3966</v>
      </c>
      <c r="C4749" t="s">
        <v>3827</v>
      </c>
      <c r="D4749" t="s">
        <v>3849</v>
      </c>
      <c r="E4749" t="s">
        <v>2887</v>
      </c>
    </row>
    <row r="4750" spans="1:5" hidden="1">
      <c r="A4750" s="83" t="s">
        <v>3965</v>
      </c>
      <c r="B4750" t="s">
        <v>3966</v>
      </c>
      <c r="C4750" t="s">
        <v>3827</v>
      </c>
      <c r="D4750" t="s">
        <v>3849</v>
      </c>
      <c r="E4750" t="s">
        <v>2898</v>
      </c>
    </row>
    <row r="4751" spans="1:5" hidden="1">
      <c r="A4751" s="83" t="s">
        <v>3965</v>
      </c>
      <c r="B4751" t="s">
        <v>3966</v>
      </c>
      <c r="C4751" t="s">
        <v>3827</v>
      </c>
      <c r="D4751" t="s">
        <v>3849</v>
      </c>
      <c r="E4751" t="s">
        <v>2908</v>
      </c>
    </row>
    <row r="4752" spans="1:5" hidden="1">
      <c r="A4752" s="83" t="s">
        <v>3965</v>
      </c>
      <c r="B4752" t="s">
        <v>3966</v>
      </c>
      <c r="C4752" t="s">
        <v>3827</v>
      </c>
      <c r="D4752" t="s">
        <v>3849</v>
      </c>
      <c r="E4752" t="s">
        <v>2915</v>
      </c>
    </row>
    <row r="4753" spans="1:5" hidden="1">
      <c r="A4753" s="83" t="s">
        <v>3965</v>
      </c>
      <c r="B4753" t="s">
        <v>3966</v>
      </c>
      <c r="C4753" t="s">
        <v>3827</v>
      </c>
      <c r="D4753" t="s">
        <v>3849</v>
      </c>
      <c r="E4753" t="s">
        <v>2920</v>
      </c>
    </row>
    <row r="4754" spans="1:5" hidden="1">
      <c r="A4754" s="83" t="s">
        <v>3965</v>
      </c>
      <c r="B4754" t="s">
        <v>3966</v>
      </c>
      <c r="C4754" t="s">
        <v>3827</v>
      </c>
      <c r="D4754" t="s">
        <v>3849</v>
      </c>
      <c r="E4754" t="s">
        <v>2924</v>
      </c>
    </row>
    <row r="4755" spans="1:5" hidden="1">
      <c r="A4755" s="83" t="s">
        <v>3965</v>
      </c>
      <c r="B4755" t="s">
        <v>3966</v>
      </c>
      <c r="C4755" t="s">
        <v>3827</v>
      </c>
      <c r="D4755" t="s">
        <v>3849</v>
      </c>
      <c r="E4755" t="s">
        <v>2926</v>
      </c>
    </row>
    <row r="4756" spans="1:5" hidden="1">
      <c r="A4756" s="83" t="s">
        <v>3965</v>
      </c>
      <c r="B4756" t="s">
        <v>3966</v>
      </c>
      <c r="C4756" t="s">
        <v>3827</v>
      </c>
      <c r="D4756" t="s">
        <v>3849</v>
      </c>
      <c r="E4756" t="s">
        <v>2931</v>
      </c>
    </row>
    <row r="4757" spans="1:5" hidden="1">
      <c r="A4757" s="83" t="s">
        <v>3965</v>
      </c>
      <c r="B4757" t="s">
        <v>3966</v>
      </c>
      <c r="C4757" t="s">
        <v>3827</v>
      </c>
      <c r="D4757" t="s">
        <v>3849</v>
      </c>
      <c r="E4757" t="s">
        <v>2940</v>
      </c>
    </row>
    <row r="4758" spans="1:5" hidden="1">
      <c r="A4758" s="83" t="s">
        <v>3965</v>
      </c>
      <c r="B4758" t="s">
        <v>3966</v>
      </c>
      <c r="C4758" t="s">
        <v>3827</v>
      </c>
      <c r="D4758" t="s">
        <v>3849</v>
      </c>
      <c r="E4758" t="s">
        <v>2944</v>
      </c>
    </row>
    <row r="4759" spans="1:5" hidden="1">
      <c r="A4759" s="83" t="s">
        <v>3965</v>
      </c>
      <c r="B4759" t="s">
        <v>3966</v>
      </c>
      <c r="C4759" t="s">
        <v>3827</v>
      </c>
      <c r="D4759" t="s">
        <v>3849</v>
      </c>
      <c r="E4759" t="s">
        <v>2936</v>
      </c>
    </row>
    <row r="4760" spans="1:5" hidden="1">
      <c r="A4760" s="83" t="s">
        <v>3965</v>
      </c>
      <c r="B4760" t="s">
        <v>3966</v>
      </c>
      <c r="C4760" t="s">
        <v>3827</v>
      </c>
      <c r="D4760" t="s">
        <v>3849</v>
      </c>
      <c r="E4760" t="s">
        <v>2941</v>
      </c>
    </row>
    <row r="4761" spans="1:5" hidden="1">
      <c r="A4761" s="83" t="s">
        <v>3965</v>
      </c>
      <c r="B4761" t="s">
        <v>3966</v>
      </c>
      <c r="C4761" t="s">
        <v>3827</v>
      </c>
      <c r="D4761" t="s">
        <v>3849</v>
      </c>
      <c r="E4761" t="s">
        <v>2945</v>
      </c>
    </row>
    <row r="4762" spans="1:5" hidden="1">
      <c r="A4762" s="83" t="s">
        <v>3965</v>
      </c>
      <c r="B4762" t="s">
        <v>3966</v>
      </c>
      <c r="C4762" t="s">
        <v>3827</v>
      </c>
      <c r="D4762" t="s">
        <v>3849</v>
      </c>
      <c r="E4762" t="s">
        <v>2948</v>
      </c>
    </row>
    <row r="4763" spans="1:5" hidden="1">
      <c r="A4763" s="83" t="s">
        <v>3965</v>
      </c>
      <c r="B4763" t="s">
        <v>3966</v>
      </c>
      <c r="C4763" t="s">
        <v>3827</v>
      </c>
      <c r="D4763" t="s">
        <v>3849</v>
      </c>
      <c r="E4763" t="s">
        <v>2950</v>
      </c>
    </row>
    <row r="4764" spans="1:5" hidden="1">
      <c r="A4764" s="83" t="s">
        <v>3965</v>
      </c>
      <c r="B4764" t="s">
        <v>3966</v>
      </c>
      <c r="C4764" t="s">
        <v>3827</v>
      </c>
      <c r="D4764" t="s">
        <v>3828</v>
      </c>
      <c r="E4764" t="s">
        <v>2836</v>
      </c>
    </row>
    <row r="4765" spans="1:5" hidden="1">
      <c r="A4765" s="83" t="s">
        <v>3965</v>
      </c>
      <c r="B4765" t="s">
        <v>3966</v>
      </c>
      <c r="C4765" t="s">
        <v>3827</v>
      </c>
      <c r="D4765" t="s">
        <v>3828</v>
      </c>
      <c r="E4765" t="s">
        <v>2869</v>
      </c>
    </row>
    <row r="4766" spans="1:5" hidden="1">
      <c r="A4766" s="83" t="s">
        <v>3965</v>
      </c>
      <c r="B4766" t="s">
        <v>3966</v>
      </c>
      <c r="C4766" t="s">
        <v>3827</v>
      </c>
      <c r="D4766" t="s">
        <v>3828</v>
      </c>
      <c r="E4766" t="s">
        <v>2887</v>
      </c>
    </row>
    <row r="4767" spans="1:5" hidden="1">
      <c r="A4767" s="83" t="s">
        <v>3965</v>
      </c>
      <c r="B4767" t="s">
        <v>3966</v>
      </c>
      <c r="C4767" t="s">
        <v>3827</v>
      </c>
      <c r="D4767" t="s">
        <v>3828</v>
      </c>
      <c r="E4767" t="s">
        <v>2898</v>
      </c>
    </row>
    <row r="4768" spans="1:5" hidden="1">
      <c r="A4768" s="83" t="s">
        <v>3965</v>
      </c>
      <c r="B4768" t="s">
        <v>3966</v>
      </c>
      <c r="C4768" t="s">
        <v>3827</v>
      </c>
      <c r="D4768" t="s">
        <v>3828</v>
      </c>
      <c r="E4768" t="s">
        <v>2908</v>
      </c>
    </row>
    <row r="4769" spans="1:5" hidden="1">
      <c r="A4769" s="83" t="s">
        <v>3965</v>
      </c>
      <c r="B4769" t="s">
        <v>3966</v>
      </c>
      <c r="C4769" t="s">
        <v>3827</v>
      </c>
      <c r="D4769" t="s">
        <v>3828</v>
      </c>
      <c r="E4769" t="s">
        <v>2915</v>
      </c>
    </row>
    <row r="4770" spans="1:5" hidden="1">
      <c r="A4770" s="83" t="s">
        <v>3965</v>
      </c>
      <c r="B4770" t="s">
        <v>3966</v>
      </c>
      <c r="C4770" t="s">
        <v>3827</v>
      </c>
      <c r="D4770" t="s">
        <v>3828</v>
      </c>
      <c r="E4770" t="s">
        <v>2920</v>
      </c>
    </row>
    <row r="4771" spans="1:5" hidden="1">
      <c r="A4771" s="83" t="s">
        <v>3965</v>
      </c>
      <c r="B4771" t="s">
        <v>3966</v>
      </c>
      <c r="C4771" t="s">
        <v>3827</v>
      </c>
      <c r="D4771" t="s">
        <v>3828</v>
      </c>
      <c r="E4771" t="s">
        <v>1643</v>
      </c>
    </row>
    <row r="4772" spans="1:5" hidden="1">
      <c r="A4772" s="83" t="s">
        <v>3965</v>
      </c>
      <c r="B4772" t="s">
        <v>3966</v>
      </c>
      <c r="C4772" t="s">
        <v>3827</v>
      </c>
      <c r="D4772" t="s">
        <v>3828</v>
      </c>
      <c r="E4772" t="s">
        <v>2926</v>
      </c>
    </row>
    <row r="4773" spans="1:5" hidden="1">
      <c r="A4773" s="83" t="s">
        <v>3965</v>
      </c>
      <c r="B4773" t="s">
        <v>3966</v>
      </c>
      <c r="C4773" t="s">
        <v>3827</v>
      </c>
      <c r="D4773" t="s">
        <v>3828</v>
      </c>
      <c r="E4773" t="s">
        <v>2931</v>
      </c>
    </row>
    <row r="4774" spans="1:5" hidden="1">
      <c r="A4774" s="83" t="s">
        <v>3965</v>
      </c>
      <c r="B4774" t="s">
        <v>3966</v>
      </c>
      <c r="C4774" t="s">
        <v>3827</v>
      </c>
      <c r="D4774" t="s">
        <v>3828</v>
      </c>
      <c r="E4774" t="s">
        <v>2936</v>
      </c>
    </row>
    <row r="4775" spans="1:5" hidden="1">
      <c r="A4775" s="83" t="s">
        <v>3965</v>
      </c>
      <c r="B4775" t="s">
        <v>3966</v>
      </c>
      <c r="C4775" t="s">
        <v>3827</v>
      </c>
      <c r="D4775" t="s">
        <v>3828</v>
      </c>
      <c r="E4775" t="s">
        <v>2941</v>
      </c>
    </row>
    <row r="4776" spans="1:5" hidden="1">
      <c r="A4776" s="83" t="s">
        <v>3965</v>
      </c>
      <c r="B4776" t="s">
        <v>3966</v>
      </c>
      <c r="C4776" t="s">
        <v>3827</v>
      </c>
      <c r="D4776" t="s">
        <v>3828</v>
      </c>
      <c r="E4776" t="s">
        <v>2945</v>
      </c>
    </row>
    <row r="4777" spans="1:5" hidden="1">
      <c r="A4777" s="83" t="s">
        <v>3965</v>
      </c>
      <c r="B4777" t="s">
        <v>3966</v>
      </c>
      <c r="C4777" t="s">
        <v>3827</v>
      </c>
      <c r="D4777" t="s">
        <v>3828</v>
      </c>
      <c r="E4777" t="s">
        <v>2948</v>
      </c>
    </row>
    <row r="4778" spans="1:5" hidden="1">
      <c r="A4778" s="83" t="s">
        <v>3965</v>
      </c>
      <c r="B4778" t="s">
        <v>3966</v>
      </c>
      <c r="C4778" t="s">
        <v>3827</v>
      </c>
      <c r="D4778" t="s">
        <v>3828</v>
      </c>
      <c r="E4778" t="s">
        <v>2950</v>
      </c>
    </row>
    <row r="4779" spans="1:5" hidden="1">
      <c r="A4779" s="83" t="s">
        <v>3967</v>
      </c>
      <c r="B4779" t="s">
        <v>3968</v>
      </c>
      <c r="C4779" t="s">
        <v>1973</v>
      </c>
      <c r="D4779" t="s">
        <v>2067</v>
      </c>
      <c r="E4779" t="s">
        <v>3840</v>
      </c>
    </row>
    <row r="4780" spans="1:5" hidden="1">
      <c r="A4780" s="83" t="s">
        <v>3967</v>
      </c>
      <c r="B4780" t="s">
        <v>3968</v>
      </c>
      <c r="C4780" t="s">
        <v>1973</v>
      </c>
      <c r="D4780" t="s">
        <v>2068</v>
      </c>
      <c r="E4780" t="s">
        <v>2068</v>
      </c>
    </row>
    <row r="4781" spans="1:5" hidden="1">
      <c r="A4781" s="83" t="s">
        <v>3967</v>
      </c>
      <c r="B4781" t="s">
        <v>3968</v>
      </c>
      <c r="C4781" t="s">
        <v>1973</v>
      </c>
      <c r="D4781" t="s">
        <v>2066</v>
      </c>
      <c r="E4781" t="s">
        <v>2807</v>
      </c>
    </row>
    <row r="4782" spans="1:5" hidden="1">
      <c r="A4782" s="83" t="s">
        <v>3967</v>
      </c>
      <c r="B4782" t="s">
        <v>3968</v>
      </c>
      <c r="C4782" t="s">
        <v>1973</v>
      </c>
      <c r="D4782" t="s">
        <v>2066</v>
      </c>
      <c r="E4782" t="s">
        <v>1643</v>
      </c>
    </row>
    <row r="4783" spans="1:5" hidden="1">
      <c r="A4783" s="83" t="s">
        <v>3967</v>
      </c>
      <c r="B4783" t="s">
        <v>3968</v>
      </c>
      <c r="C4783" t="s">
        <v>1973</v>
      </c>
      <c r="D4783" t="s">
        <v>3809</v>
      </c>
      <c r="E4783" t="s">
        <v>1643</v>
      </c>
    </row>
    <row r="4784" spans="1:5" hidden="1">
      <c r="A4784" s="83" t="s">
        <v>3967</v>
      </c>
      <c r="B4784" t="s">
        <v>3968</v>
      </c>
      <c r="C4784" t="s">
        <v>1973</v>
      </c>
      <c r="D4784" t="s">
        <v>3810</v>
      </c>
      <c r="E4784" t="s">
        <v>1643</v>
      </c>
    </row>
    <row r="4785" spans="1:5" hidden="1">
      <c r="A4785" s="83" t="s">
        <v>3967</v>
      </c>
      <c r="B4785" t="s">
        <v>3968</v>
      </c>
      <c r="C4785" t="s">
        <v>1974</v>
      </c>
      <c r="D4785" t="s">
        <v>2146</v>
      </c>
      <c r="E4785" t="s">
        <v>2808</v>
      </c>
    </row>
    <row r="4786" spans="1:5" hidden="1">
      <c r="A4786" s="83" t="s">
        <v>3967</v>
      </c>
      <c r="B4786" t="s">
        <v>3968</v>
      </c>
      <c r="C4786" t="s">
        <v>1974</v>
      </c>
      <c r="D4786" t="s">
        <v>2146</v>
      </c>
      <c r="E4786" t="s">
        <v>2854</v>
      </c>
    </row>
    <row r="4787" spans="1:5" hidden="1">
      <c r="A4787" s="83" t="s">
        <v>3967</v>
      </c>
      <c r="B4787" t="s">
        <v>3968</v>
      </c>
      <c r="C4787" t="s">
        <v>1974</v>
      </c>
      <c r="D4787" t="s">
        <v>2146</v>
      </c>
      <c r="E4787" t="s">
        <v>2876</v>
      </c>
    </row>
    <row r="4788" spans="1:5" hidden="1">
      <c r="A4788" s="83" t="s">
        <v>3967</v>
      </c>
      <c r="B4788" t="s">
        <v>3968</v>
      </c>
      <c r="C4788" t="s">
        <v>1974</v>
      </c>
      <c r="D4788" t="s">
        <v>2146</v>
      </c>
      <c r="E4788" t="s">
        <v>2893</v>
      </c>
    </row>
    <row r="4789" spans="1:5" hidden="1">
      <c r="A4789" s="83" t="s">
        <v>3967</v>
      </c>
      <c r="B4789" t="s">
        <v>3968</v>
      </c>
      <c r="C4789" t="s">
        <v>1974</v>
      </c>
      <c r="D4789" t="s">
        <v>2146</v>
      </c>
      <c r="E4789" t="s">
        <v>2903</v>
      </c>
    </row>
    <row r="4790" spans="1:5" hidden="1">
      <c r="A4790" s="83" t="s">
        <v>3967</v>
      </c>
      <c r="B4790" t="s">
        <v>3968</v>
      </c>
      <c r="C4790" t="s">
        <v>1974</v>
      </c>
      <c r="D4790" t="s">
        <v>2146</v>
      </c>
      <c r="E4790" t="s">
        <v>2913</v>
      </c>
    </row>
    <row r="4791" spans="1:5" hidden="1">
      <c r="A4791" s="83" t="s">
        <v>3967</v>
      </c>
      <c r="B4791" t="s">
        <v>3968</v>
      </c>
      <c r="C4791" t="s">
        <v>1974</v>
      </c>
      <c r="D4791" t="s">
        <v>3811</v>
      </c>
      <c r="E4791" t="s">
        <v>2809</v>
      </c>
    </row>
    <row r="4792" spans="1:5" hidden="1">
      <c r="A4792" s="83" t="s">
        <v>3967</v>
      </c>
      <c r="B4792" t="s">
        <v>3968</v>
      </c>
      <c r="C4792" t="s">
        <v>1974</v>
      </c>
      <c r="D4792" t="s">
        <v>3811</v>
      </c>
      <c r="E4792" t="s">
        <v>2855</v>
      </c>
    </row>
    <row r="4793" spans="1:5" hidden="1">
      <c r="A4793" s="83" t="s">
        <v>3967</v>
      </c>
      <c r="B4793" t="s">
        <v>3968</v>
      </c>
      <c r="C4793" t="s">
        <v>1974</v>
      </c>
      <c r="D4793" t="s">
        <v>3811</v>
      </c>
      <c r="E4793" t="s">
        <v>1643</v>
      </c>
    </row>
    <row r="4794" spans="1:5" hidden="1">
      <c r="A4794" s="83" t="s">
        <v>3967</v>
      </c>
      <c r="B4794" t="s">
        <v>3968</v>
      </c>
      <c r="C4794" t="s">
        <v>1974</v>
      </c>
      <c r="D4794" t="s">
        <v>3812</v>
      </c>
      <c r="E4794" t="s">
        <v>2810</v>
      </c>
    </row>
    <row r="4795" spans="1:5" hidden="1">
      <c r="A4795" s="83" t="s">
        <v>3967</v>
      </c>
      <c r="B4795" t="s">
        <v>3968</v>
      </c>
      <c r="C4795" t="s">
        <v>1974</v>
      </c>
      <c r="D4795" t="s">
        <v>3812</v>
      </c>
      <c r="E4795" t="s">
        <v>1643</v>
      </c>
    </row>
    <row r="4796" spans="1:5" hidden="1">
      <c r="A4796" s="83" t="s">
        <v>3967</v>
      </c>
      <c r="B4796" t="s">
        <v>3968</v>
      </c>
      <c r="C4796" t="s">
        <v>1974</v>
      </c>
      <c r="D4796" t="s">
        <v>3812</v>
      </c>
      <c r="E4796" t="s">
        <v>2856</v>
      </c>
    </row>
    <row r="4797" spans="1:5" hidden="1">
      <c r="A4797" s="83" t="s">
        <v>3967</v>
      </c>
      <c r="B4797" t="s">
        <v>3968</v>
      </c>
      <c r="C4797" t="s">
        <v>1974</v>
      </c>
      <c r="D4797" t="s">
        <v>3813</v>
      </c>
      <c r="E4797" t="s">
        <v>2811</v>
      </c>
    </row>
    <row r="4798" spans="1:5" hidden="1">
      <c r="A4798" s="83" t="s">
        <v>3967</v>
      </c>
      <c r="B4798" t="s">
        <v>3968</v>
      </c>
      <c r="C4798" t="s">
        <v>1974</v>
      </c>
      <c r="D4798" t="s">
        <v>3813</v>
      </c>
      <c r="E4798" t="s">
        <v>2857</v>
      </c>
    </row>
    <row r="4799" spans="1:5" hidden="1">
      <c r="A4799" s="83" t="s">
        <v>3967</v>
      </c>
      <c r="B4799" t="s">
        <v>3968</v>
      </c>
      <c r="C4799" t="s">
        <v>1974</v>
      </c>
      <c r="D4799" t="s">
        <v>3813</v>
      </c>
      <c r="E4799" t="s">
        <v>1643</v>
      </c>
    </row>
    <row r="4800" spans="1:5" hidden="1">
      <c r="A4800" s="83" t="s">
        <v>3967</v>
      </c>
      <c r="B4800" t="s">
        <v>3968</v>
      </c>
      <c r="C4800" t="s">
        <v>1974</v>
      </c>
      <c r="D4800" t="s">
        <v>3813</v>
      </c>
      <c r="E4800" t="s">
        <v>2877</v>
      </c>
    </row>
    <row r="4801" spans="1:5" hidden="1">
      <c r="A4801" s="83" t="s">
        <v>3967</v>
      </c>
      <c r="B4801" t="s">
        <v>3968</v>
      </c>
      <c r="C4801" t="s">
        <v>1974</v>
      </c>
      <c r="D4801" t="s">
        <v>3814</v>
      </c>
      <c r="E4801" t="s">
        <v>2813</v>
      </c>
    </row>
    <row r="4802" spans="1:5" hidden="1">
      <c r="A4802" s="83" t="s">
        <v>3967</v>
      </c>
      <c r="B4802" t="s">
        <v>3968</v>
      </c>
      <c r="C4802" t="s">
        <v>1974</v>
      </c>
      <c r="D4802" t="s">
        <v>3814</v>
      </c>
      <c r="E4802" t="s">
        <v>2858</v>
      </c>
    </row>
    <row r="4803" spans="1:5" hidden="1">
      <c r="A4803" s="83" t="s">
        <v>3967</v>
      </c>
      <c r="B4803" t="s">
        <v>3968</v>
      </c>
      <c r="C4803" t="s">
        <v>1974</v>
      </c>
      <c r="D4803" t="s">
        <v>3814</v>
      </c>
      <c r="E4803" t="s">
        <v>2878</v>
      </c>
    </row>
    <row r="4804" spans="1:5" hidden="1">
      <c r="A4804" s="83" t="s">
        <v>3967</v>
      </c>
      <c r="B4804" t="s">
        <v>3968</v>
      </c>
      <c r="C4804" t="s">
        <v>1974</v>
      </c>
      <c r="D4804" t="s">
        <v>3814</v>
      </c>
      <c r="E4804" t="s">
        <v>1643</v>
      </c>
    </row>
    <row r="4805" spans="1:5" hidden="1">
      <c r="A4805" s="83" t="s">
        <v>3967</v>
      </c>
      <c r="B4805" t="s">
        <v>3968</v>
      </c>
      <c r="C4805" t="s">
        <v>1974</v>
      </c>
      <c r="D4805" t="s">
        <v>3814</v>
      </c>
      <c r="E4805" t="s">
        <v>2894</v>
      </c>
    </row>
    <row r="4806" spans="1:5" hidden="1">
      <c r="A4806" s="83" t="s">
        <v>3967</v>
      </c>
      <c r="B4806" t="s">
        <v>3968</v>
      </c>
      <c r="C4806" t="s">
        <v>1974</v>
      </c>
      <c r="D4806" t="s">
        <v>3814</v>
      </c>
      <c r="E4806" t="s">
        <v>2904</v>
      </c>
    </row>
    <row r="4807" spans="1:5" hidden="1">
      <c r="A4807" s="83" t="s">
        <v>3967</v>
      </c>
      <c r="B4807" t="s">
        <v>3968</v>
      </c>
      <c r="C4807" t="s">
        <v>1974</v>
      </c>
      <c r="D4807" t="s">
        <v>3815</v>
      </c>
      <c r="E4807" t="s">
        <v>2814</v>
      </c>
    </row>
    <row r="4808" spans="1:5" hidden="1">
      <c r="A4808" s="83" t="s">
        <v>3967</v>
      </c>
      <c r="B4808" t="s">
        <v>3968</v>
      </c>
      <c r="C4808" t="s">
        <v>1974</v>
      </c>
      <c r="D4808" t="s">
        <v>3815</v>
      </c>
      <c r="E4808" t="s">
        <v>2859</v>
      </c>
    </row>
    <row r="4809" spans="1:5" hidden="1">
      <c r="A4809" s="83" t="s">
        <v>3967</v>
      </c>
      <c r="B4809" t="s">
        <v>3968</v>
      </c>
      <c r="C4809" t="s">
        <v>1974</v>
      </c>
      <c r="D4809" t="s">
        <v>3815</v>
      </c>
      <c r="E4809" t="s">
        <v>1643</v>
      </c>
    </row>
    <row r="4810" spans="1:5" hidden="1">
      <c r="A4810" s="83" t="s">
        <v>3967</v>
      </c>
      <c r="B4810" t="s">
        <v>3968</v>
      </c>
      <c r="C4810" t="s">
        <v>1974</v>
      </c>
      <c r="D4810" t="s">
        <v>3815</v>
      </c>
      <c r="E4810" t="s">
        <v>2879</v>
      </c>
    </row>
    <row r="4811" spans="1:5" hidden="1">
      <c r="A4811" s="83" t="s">
        <v>3967</v>
      </c>
      <c r="B4811" t="s">
        <v>3968</v>
      </c>
      <c r="C4811" t="s">
        <v>1974</v>
      </c>
      <c r="D4811" t="s">
        <v>3816</v>
      </c>
      <c r="E4811" t="s">
        <v>2815</v>
      </c>
    </row>
    <row r="4812" spans="1:5" hidden="1">
      <c r="A4812" s="83" t="s">
        <v>3967</v>
      </c>
      <c r="B4812" t="s">
        <v>3968</v>
      </c>
      <c r="C4812" t="s">
        <v>1974</v>
      </c>
      <c r="D4812" t="s">
        <v>3816</v>
      </c>
      <c r="E4812" t="s">
        <v>1643</v>
      </c>
    </row>
    <row r="4813" spans="1:5" hidden="1">
      <c r="A4813" s="83" t="s">
        <v>3967</v>
      </c>
      <c r="B4813" t="s">
        <v>3968</v>
      </c>
      <c r="C4813" t="s">
        <v>1974</v>
      </c>
      <c r="D4813" t="s">
        <v>2156</v>
      </c>
      <c r="E4813" t="s">
        <v>2816</v>
      </c>
    </row>
    <row r="4814" spans="1:5" hidden="1">
      <c r="A4814" s="83" t="s">
        <v>3967</v>
      </c>
      <c r="B4814" t="s">
        <v>3968</v>
      </c>
      <c r="C4814" t="s">
        <v>1974</v>
      </c>
      <c r="D4814" t="s">
        <v>1973</v>
      </c>
      <c r="E4814" t="s">
        <v>1643</v>
      </c>
    </row>
    <row r="4815" spans="1:5" hidden="1">
      <c r="A4815" s="83" t="s">
        <v>3967</v>
      </c>
      <c r="B4815" t="s">
        <v>3968</v>
      </c>
      <c r="C4815" t="s">
        <v>1974</v>
      </c>
      <c r="D4815" t="s">
        <v>1973</v>
      </c>
      <c r="E4815" t="s">
        <v>2817</v>
      </c>
    </row>
    <row r="4816" spans="1:5" hidden="1">
      <c r="A4816" s="83" t="s">
        <v>3967</v>
      </c>
      <c r="B4816" t="s">
        <v>3968</v>
      </c>
      <c r="C4816" t="s">
        <v>1974</v>
      </c>
      <c r="D4816" t="s">
        <v>1973</v>
      </c>
      <c r="E4816" t="s">
        <v>2860</v>
      </c>
    </row>
    <row r="4817" spans="1:5" hidden="1">
      <c r="A4817" s="83" t="s">
        <v>3967</v>
      </c>
      <c r="B4817" t="s">
        <v>3968</v>
      </c>
      <c r="C4817" t="s">
        <v>1974</v>
      </c>
      <c r="D4817" t="s">
        <v>1973</v>
      </c>
      <c r="E4817" t="s">
        <v>2880</v>
      </c>
    </row>
    <row r="4818" spans="1:5" hidden="1">
      <c r="A4818" s="83" t="s">
        <v>3967</v>
      </c>
      <c r="B4818" t="s">
        <v>3968</v>
      </c>
      <c r="C4818" t="s">
        <v>1974</v>
      </c>
      <c r="D4818" t="s">
        <v>3817</v>
      </c>
      <c r="E4818" t="s">
        <v>1643</v>
      </c>
    </row>
    <row r="4819" spans="1:5" hidden="1">
      <c r="A4819" s="83" t="s">
        <v>3967</v>
      </c>
      <c r="B4819" t="s">
        <v>3968</v>
      </c>
      <c r="C4819" t="s">
        <v>1974</v>
      </c>
      <c r="D4819" t="s">
        <v>3818</v>
      </c>
      <c r="E4819" t="s">
        <v>1643</v>
      </c>
    </row>
    <row r="4820" spans="1:5" hidden="1">
      <c r="A4820" s="83" t="s">
        <v>3967</v>
      </c>
      <c r="B4820" t="s">
        <v>3968</v>
      </c>
      <c r="C4820" t="s">
        <v>1974</v>
      </c>
      <c r="D4820" t="s">
        <v>3818</v>
      </c>
      <c r="E4820" t="s">
        <v>2819</v>
      </c>
    </row>
    <row r="4821" spans="1:5" hidden="1">
      <c r="A4821" s="83" t="s">
        <v>3967</v>
      </c>
      <c r="B4821" t="s">
        <v>3968</v>
      </c>
      <c r="C4821" t="s">
        <v>1974</v>
      </c>
      <c r="D4821" t="s">
        <v>2161</v>
      </c>
      <c r="E4821" t="s">
        <v>2820</v>
      </c>
    </row>
    <row r="4822" spans="1:5" hidden="1">
      <c r="A4822" s="83" t="s">
        <v>3967</v>
      </c>
      <c r="B4822" t="s">
        <v>3968</v>
      </c>
      <c r="C4822" t="s">
        <v>1974</v>
      </c>
      <c r="D4822" t="s">
        <v>2161</v>
      </c>
      <c r="E4822" t="s">
        <v>1643</v>
      </c>
    </row>
    <row r="4823" spans="1:5" hidden="1">
      <c r="A4823" s="83" t="s">
        <v>3967</v>
      </c>
      <c r="B4823" t="s">
        <v>3968</v>
      </c>
      <c r="C4823" t="s">
        <v>1974</v>
      </c>
      <c r="D4823" t="s">
        <v>3819</v>
      </c>
      <c r="E4823" t="s">
        <v>1643</v>
      </c>
    </row>
    <row r="4824" spans="1:5" hidden="1">
      <c r="A4824" s="83" t="s">
        <v>3967</v>
      </c>
      <c r="B4824" t="s">
        <v>3968</v>
      </c>
      <c r="C4824" t="s">
        <v>1974</v>
      </c>
      <c r="D4824" t="s">
        <v>3820</v>
      </c>
      <c r="E4824" t="s">
        <v>1643</v>
      </c>
    </row>
    <row r="4825" spans="1:5" hidden="1">
      <c r="A4825" s="83" t="s">
        <v>3967</v>
      </c>
      <c r="B4825" t="s">
        <v>3968</v>
      </c>
      <c r="C4825" t="s">
        <v>1974</v>
      </c>
      <c r="D4825" t="s">
        <v>3820</v>
      </c>
      <c r="E4825" t="s">
        <v>2822</v>
      </c>
    </row>
    <row r="4826" spans="1:5" hidden="1">
      <c r="A4826" s="83" t="s">
        <v>3967</v>
      </c>
      <c r="B4826" t="s">
        <v>3968</v>
      </c>
      <c r="C4826" t="s">
        <v>1974</v>
      </c>
      <c r="D4826" t="s">
        <v>3820</v>
      </c>
      <c r="E4826" t="s">
        <v>2861</v>
      </c>
    </row>
    <row r="4827" spans="1:5" hidden="1">
      <c r="A4827" s="83" t="s">
        <v>3967</v>
      </c>
      <c r="B4827" t="s">
        <v>3968</v>
      </c>
      <c r="C4827" t="s">
        <v>1974</v>
      </c>
      <c r="D4827" t="s">
        <v>3820</v>
      </c>
      <c r="E4827" t="s">
        <v>2818</v>
      </c>
    </row>
    <row r="4828" spans="1:5" hidden="1">
      <c r="A4828" s="83" t="s">
        <v>3967</v>
      </c>
      <c r="B4828" t="s">
        <v>3968</v>
      </c>
      <c r="C4828" t="s">
        <v>1974</v>
      </c>
      <c r="D4828" t="s">
        <v>3821</v>
      </c>
      <c r="E4828" t="s">
        <v>1643</v>
      </c>
    </row>
    <row r="4829" spans="1:5" hidden="1">
      <c r="A4829" s="83" t="s">
        <v>3967</v>
      </c>
      <c r="B4829" t="s">
        <v>3968</v>
      </c>
      <c r="C4829" t="s">
        <v>1974</v>
      </c>
      <c r="D4829" t="s">
        <v>3821</v>
      </c>
      <c r="E4829" t="s">
        <v>2823</v>
      </c>
    </row>
    <row r="4830" spans="1:5" hidden="1">
      <c r="A4830" s="83" t="s">
        <v>3967</v>
      </c>
      <c r="B4830" t="s">
        <v>3968</v>
      </c>
      <c r="C4830" t="s">
        <v>1974</v>
      </c>
      <c r="D4830" t="s">
        <v>3822</v>
      </c>
      <c r="E4830" t="s">
        <v>1643</v>
      </c>
    </row>
    <row r="4831" spans="1:5" hidden="1">
      <c r="A4831" s="83" t="s">
        <v>3967</v>
      </c>
      <c r="B4831" t="s">
        <v>3968</v>
      </c>
      <c r="C4831" t="s">
        <v>1974</v>
      </c>
      <c r="D4831" t="s">
        <v>3822</v>
      </c>
      <c r="E4831" t="s">
        <v>2824</v>
      </c>
    </row>
    <row r="4832" spans="1:5" hidden="1">
      <c r="A4832" s="83" t="s">
        <v>3967</v>
      </c>
      <c r="B4832" t="s">
        <v>3968</v>
      </c>
      <c r="C4832" t="s">
        <v>1974</v>
      </c>
      <c r="D4832" t="s">
        <v>3823</v>
      </c>
      <c r="E4832" t="s">
        <v>2825</v>
      </c>
    </row>
    <row r="4833" spans="1:5" hidden="1">
      <c r="A4833" s="83" t="s">
        <v>3967</v>
      </c>
      <c r="B4833" t="s">
        <v>3968</v>
      </c>
      <c r="C4833" t="s">
        <v>1974</v>
      </c>
      <c r="D4833" t="s">
        <v>2166</v>
      </c>
      <c r="E4833" t="s">
        <v>1643</v>
      </c>
    </row>
    <row r="4834" spans="1:5" hidden="1">
      <c r="A4834" s="83" t="s">
        <v>3967</v>
      </c>
      <c r="B4834" t="s">
        <v>3968</v>
      </c>
      <c r="C4834" t="s">
        <v>1974</v>
      </c>
      <c r="D4834" t="s">
        <v>2166</v>
      </c>
      <c r="E4834" t="s">
        <v>2826</v>
      </c>
    </row>
    <row r="4835" spans="1:5" hidden="1">
      <c r="A4835" s="83" t="s">
        <v>3967</v>
      </c>
      <c r="B4835" t="s">
        <v>3968</v>
      </c>
      <c r="C4835" t="s">
        <v>1975</v>
      </c>
      <c r="D4835" t="s">
        <v>3824</v>
      </c>
      <c r="E4835" t="s">
        <v>2827</v>
      </c>
    </row>
    <row r="4836" spans="1:5" hidden="1">
      <c r="A4836" s="83" t="s">
        <v>3967</v>
      </c>
      <c r="B4836" t="s">
        <v>3968</v>
      </c>
      <c r="C4836" t="s">
        <v>1975</v>
      </c>
      <c r="D4836" t="s">
        <v>3824</v>
      </c>
      <c r="E4836" t="s">
        <v>2862</v>
      </c>
    </row>
    <row r="4837" spans="1:5" hidden="1">
      <c r="A4837" s="83" t="s">
        <v>3967</v>
      </c>
      <c r="B4837" t="s">
        <v>3968</v>
      </c>
      <c r="C4837" t="s">
        <v>1975</v>
      </c>
      <c r="D4837" t="s">
        <v>3824</v>
      </c>
      <c r="E4837" t="s">
        <v>2882</v>
      </c>
    </row>
    <row r="4838" spans="1:5" hidden="1">
      <c r="A4838" s="83" t="s">
        <v>3967</v>
      </c>
      <c r="B4838" t="s">
        <v>3968</v>
      </c>
      <c r="C4838" t="s">
        <v>1975</v>
      </c>
      <c r="D4838" t="s">
        <v>3824</v>
      </c>
      <c r="E4838" t="s">
        <v>2895</v>
      </c>
    </row>
    <row r="4839" spans="1:5" hidden="1">
      <c r="A4839" s="83" t="s">
        <v>3967</v>
      </c>
      <c r="B4839" t="s">
        <v>3968</v>
      </c>
      <c r="C4839" t="s">
        <v>1975</v>
      </c>
      <c r="D4839" t="s">
        <v>3824</v>
      </c>
      <c r="E4839" t="s">
        <v>2905</v>
      </c>
    </row>
    <row r="4840" spans="1:5" hidden="1">
      <c r="A4840" s="83" t="s">
        <v>3967</v>
      </c>
      <c r="B4840" t="s">
        <v>3968</v>
      </c>
      <c r="C4840" t="s">
        <v>1975</v>
      </c>
      <c r="D4840" t="s">
        <v>3824</v>
      </c>
      <c r="E4840" t="s">
        <v>2914</v>
      </c>
    </row>
    <row r="4841" spans="1:5" hidden="1">
      <c r="A4841" s="83" t="s">
        <v>3967</v>
      </c>
      <c r="B4841" t="s">
        <v>3968</v>
      </c>
      <c r="C4841" t="s">
        <v>1975</v>
      </c>
      <c r="D4841" t="s">
        <v>3824</v>
      </c>
      <c r="E4841" t="s">
        <v>2919</v>
      </c>
    </row>
    <row r="4842" spans="1:5" hidden="1">
      <c r="A4842" s="83" t="s">
        <v>3967</v>
      </c>
      <c r="B4842" t="s">
        <v>3968</v>
      </c>
      <c r="C4842" t="s">
        <v>1975</v>
      </c>
      <c r="D4842" t="s">
        <v>3824</v>
      </c>
      <c r="E4842" t="s">
        <v>1980</v>
      </c>
    </row>
    <row r="4843" spans="1:5" hidden="1">
      <c r="A4843" s="83" t="s">
        <v>3967</v>
      </c>
      <c r="B4843" t="s">
        <v>3968</v>
      </c>
      <c r="C4843" t="s">
        <v>1975</v>
      </c>
      <c r="D4843" t="s">
        <v>3841</v>
      </c>
      <c r="E4843" t="s">
        <v>3842</v>
      </c>
    </row>
    <row r="4844" spans="1:5" hidden="1">
      <c r="A4844" s="83" t="s">
        <v>3967</v>
      </c>
      <c r="B4844" t="s">
        <v>3968</v>
      </c>
      <c r="C4844" t="s">
        <v>1975</v>
      </c>
      <c r="D4844" t="s">
        <v>3841</v>
      </c>
      <c r="E4844" t="s">
        <v>2885</v>
      </c>
    </row>
    <row r="4845" spans="1:5" hidden="1">
      <c r="A4845" s="83" t="s">
        <v>3967</v>
      </c>
      <c r="B4845" t="s">
        <v>3968</v>
      </c>
      <c r="C4845" t="s">
        <v>1975</v>
      </c>
      <c r="D4845" t="s">
        <v>3841</v>
      </c>
      <c r="E4845" t="s">
        <v>2896</v>
      </c>
    </row>
    <row r="4846" spans="1:5" hidden="1">
      <c r="A4846" s="83" t="s">
        <v>3967</v>
      </c>
      <c r="B4846" t="s">
        <v>3968</v>
      </c>
      <c r="C4846" t="s">
        <v>1975</v>
      </c>
      <c r="D4846" t="s">
        <v>3843</v>
      </c>
      <c r="E4846" t="s">
        <v>2831</v>
      </c>
    </row>
    <row r="4847" spans="1:5" hidden="1">
      <c r="A4847" s="83" t="s">
        <v>3967</v>
      </c>
      <c r="B4847" t="s">
        <v>3968</v>
      </c>
      <c r="C4847" t="s">
        <v>1975</v>
      </c>
      <c r="D4847" t="s">
        <v>3843</v>
      </c>
      <c r="E4847" t="s">
        <v>2864</v>
      </c>
    </row>
    <row r="4848" spans="1:5" hidden="1">
      <c r="A4848" s="83" t="s">
        <v>3967</v>
      </c>
      <c r="B4848" t="s">
        <v>3968</v>
      </c>
      <c r="C4848" t="s">
        <v>1975</v>
      </c>
      <c r="D4848" t="s">
        <v>3843</v>
      </c>
      <c r="E4848" t="s">
        <v>1643</v>
      </c>
    </row>
    <row r="4849" spans="1:5" hidden="1">
      <c r="A4849" s="83" t="s">
        <v>3967</v>
      </c>
      <c r="B4849" t="s">
        <v>3968</v>
      </c>
      <c r="C4849" t="s">
        <v>1975</v>
      </c>
      <c r="D4849" t="s">
        <v>3843</v>
      </c>
      <c r="E4849" t="s">
        <v>2884</v>
      </c>
    </row>
    <row r="4850" spans="1:5" hidden="1">
      <c r="A4850" s="83" t="s">
        <v>3967</v>
      </c>
      <c r="B4850" t="s">
        <v>3968</v>
      </c>
      <c r="C4850" t="s">
        <v>1975</v>
      </c>
      <c r="D4850" t="s">
        <v>3843</v>
      </c>
      <c r="E4850" t="s">
        <v>2166</v>
      </c>
    </row>
    <row r="4851" spans="1:5" hidden="1">
      <c r="A4851" s="83" t="s">
        <v>3967</v>
      </c>
      <c r="B4851" t="s">
        <v>3968</v>
      </c>
      <c r="C4851" t="s">
        <v>1975</v>
      </c>
      <c r="D4851" t="s">
        <v>3843</v>
      </c>
      <c r="E4851" t="s">
        <v>3844</v>
      </c>
    </row>
    <row r="4852" spans="1:5" hidden="1">
      <c r="A4852" s="83" t="s">
        <v>3967</v>
      </c>
      <c r="B4852" t="s">
        <v>3968</v>
      </c>
      <c r="C4852" t="s">
        <v>1975</v>
      </c>
      <c r="D4852" t="s">
        <v>3845</v>
      </c>
      <c r="E4852" t="s">
        <v>3846</v>
      </c>
    </row>
    <row r="4853" spans="1:5" hidden="1">
      <c r="A4853" s="83" t="s">
        <v>3967</v>
      </c>
      <c r="B4853" t="s">
        <v>3968</v>
      </c>
      <c r="C4853" t="s">
        <v>1976</v>
      </c>
      <c r="D4853" t="s">
        <v>3867</v>
      </c>
      <c r="E4853" t="s">
        <v>2833</v>
      </c>
    </row>
    <row r="4854" spans="1:5" hidden="1">
      <c r="A4854" s="83" t="s">
        <v>3967</v>
      </c>
      <c r="B4854" t="s">
        <v>3968</v>
      </c>
      <c r="C4854" t="s">
        <v>1976</v>
      </c>
      <c r="D4854" t="s">
        <v>3867</v>
      </c>
      <c r="E4854" t="s">
        <v>2866</v>
      </c>
    </row>
    <row r="4855" spans="1:5" hidden="1">
      <c r="A4855" s="83" t="s">
        <v>3967</v>
      </c>
      <c r="B4855" t="s">
        <v>3968</v>
      </c>
      <c r="C4855" t="s">
        <v>1976</v>
      </c>
      <c r="D4855" t="s">
        <v>3867</v>
      </c>
      <c r="E4855" t="s">
        <v>1643</v>
      </c>
    </row>
    <row r="4856" spans="1:5" hidden="1">
      <c r="A4856" s="83" t="s">
        <v>3967</v>
      </c>
      <c r="B4856" t="s">
        <v>3968</v>
      </c>
      <c r="C4856" t="s">
        <v>1976</v>
      </c>
      <c r="D4856" t="s">
        <v>3867</v>
      </c>
      <c r="E4856" t="s">
        <v>2897</v>
      </c>
    </row>
    <row r="4857" spans="1:5" hidden="1">
      <c r="A4857" s="83" t="s">
        <v>3967</v>
      </c>
      <c r="B4857" t="s">
        <v>3968</v>
      </c>
      <c r="C4857" t="s">
        <v>1976</v>
      </c>
      <c r="D4857" t="s">
        <v>3867</v>
      </c>
      <c r="E4857" t="s">
        <v>2907</v>
      </c>
    </row>
    <row r="4858" spans="1:5" hidden="1">
      <c r="A4858" s="83" t="s">
        <v>3967</v>
      </c>
      <c r="B4858" t="s">
        <v>3968</v>
      </c>
      <c r="C4858" t="s">
        <v>1976</v>
      </c>
      <c r="D4858" t="s">
        <v>3868</v>
      </c>
      <c r="E4858" t="s">
        <v>2834</v>
      </c>
    </row>
    <row r="4859" spans="1:5" hidden="1">
      <c r="A4859" s="83" t="s">
        <v>3967</v>
      </c>
      <c r="B4859" t="s">
        <v>3968</v>
      </c>
      <c r="C4859" t="s">
        <v>1976</v>
      </c>
      <c r="D4859" t="s">
        <v>3868</v>
      </c>
      <c r="E4859" t="s">
        <v>2867</v>
      </c>
    </row>
    <row r="4860" spans="1:5" hidden="1">
      <c r="A4860" s="83" t="s">
        <v>3967</v>
      </c>
      <c r="B4860" t="s">
        <v>3968</v>
      </c>
      <c r="C4860" t="s">
        <v>1976</v>
      </c>
      <c r="D4860" t="s">
        <v>3868</v>
      </c>
      <c r="E4860" t="s">
        <v>2833</v>
      </c>
    </row>
    <row r="4861" spans="1:5" hidden="1">
      <c r="A4861" s="83" t="s">
        <v>3967</v>
      </c>
      <c r="B4861" t="s">
        <v>3968</v>
      </c>
      <c r="C4861" t="s">
        <v>1976</v>
      </c>
      <c r="D4861" t="s">
        <v>3868</v>
      </c>
      <c r="E4861" t="s">
        <v>1643</v>
      </c>
    </row>
    <row r="4862" spans="1:5" hidden="1">
      <c r="A4862" s="83" t="s">
        <v>3967</v>
      </c>
      <c r="B4862" t="s">
        <v>3968</v>
      </c>
      <c r="C4862" t="s">
        <v>1976</v>
      </c>
      <c r="D4862" t="s">
        <v>3867</v>
      </c>
      <c r="E4862" t="s">
        <v>1643</v>
      </c>
    </row>
    <row r="4863" spans="1:5" hidden="1">
      <c r="A4863" s="83" t="s">
        <v>3967</v>
      </c>
      <c r="B4863" t="s">
        <v>3968</v>
      </c>
      <c r="C4863" t="s">
        <v>1976</v>
      </c>
      <c r="D4863" t="s">
        <v>3867</v>
      </c>
      <c r="E4863" t="s">
        <v>2886</v>
      </c>
    </row>
    <row r="4864" spans="1:5" hidden="1">
      <c r="A4864" s="83" t="s">
        <v>3967</v>
      </c>
      <c r="B4864" t="s">
        <v>3968</v>
      </c>
      <c r="C4864" t="s">
        <v>1976</v>
      </c>
      <c r="D4864" t="s">
        <v>3868</v>
      </c>
      <c r="E4864" t="s">
        <v>2834</v>
      </c>
    </row>
    <row r="4865" spans="1:5" hidden="1">
      <c r="A4865" s="83" t="s">
        <v>3967</v>
      </c>
      <c r="B4865" t="s">
        <v>3968</v>
      </c>
      <c r="C4865" t="s">
        <v>1976</v>
      </c>
      <c r="D4865" t="s">
        <v>3868</v>
      </c>
      <c r="E4865" t="s">
        <v>1643</v>
      </c>
    </row>
    <row r="4866" spans="1:5" hidden="1">
      <c r="A4866" s="83" t="s">
        <v>3967</v>
      </c>
      <c r="B4866" t="s">
        <v>3968</v>
      </c>
      <c r="C4866" t="s">
        <v>3827</v>
      </c>
      <c r="D4866" t="s">
        <v>3849</v>
      </c>
      <c r="E4866" t="s">
        <v>2836</v>
      </c>
    </row>
    <row r="4867" spans="1:5" hidden="1">
      <c r="A4867" s="83" t="s">
        <v>3967</v>
      </c>
      <c r="B4867" t="s">
        <v>3968</v>
      </c>
      <c r="C4867" t="s">
        <v>3827</v>
      </c>
      <c r="D4867" t="s">
        <v>3849</v>
      </c>
      <c r="E4867" t="s">
        <v>2869</v>
      </c>
    </row>
    <row r="4868" spans="1:5" hidden="1">
      <c r="A4868" s="83" t="s">
        <v>3967</v>
      </c>
      <c r="B4868" t="s">
        <v>3968</v>
      </c>
      <c r="C4868" t="s">
        <v>3827</v>
      </c>
      <c r="D4868" t="s">
        <v>3849</v>
      </c>
      <c r="E4868" t="s">
        <v>2887</v>
      </c>
    </row>
    <row r="4869" spans="1:5" hidden="1">
      <c r="A4869" s="83" t="s">
        <v>3967</v>
      </c>
      <c r="B4869" t="s">
        <v>3968</v>
      </c>
      <c r="C4869" t="s">
        <v>3827</v>
      </c>
      <c r="D4869" t="s">
        <v>3849</v>
      </c>
      <c r="E4869" t="s">
        <v>2898</v>
      </c>
    </row>
    <row r="4870" spans="1:5" hidden="1">
      <c r="A4870" s="83" t="s">
        <v>3967</v>
      </c>
      <c r="B4870" t="s">
        <v>3968</v>
      </c>
      <c r="C4870" t="s">
        <v>3827</v>
      </c>
      <c r="D4870" t="s">
        <v>3849</v>
      </c>
      <c r="E4870" t="s">
        <v>2908</v>
      </c>
    </row>
    <row r="4871" spans="1:5" hidden="1">
      <c r="A4871" s="83" t="s">
        <v>3967</v>
      </c>
      <c r="B4871" t="s">
        <v>3968</v>
      </c>
      <c r="C4871" t="s">
        <v>3827</v>
      </c>
      <c r="D4871" t="s">
        <v>3849</v>
      </c>
      <c r="E4871" t="s">
        <v>2915</v>
      </c>
    </row>
    <row r="4872" spans="1:5" hidden="1">
      <c r="A4872" s="83" t="s">
        <v>3967</v>
      </c>
      <c r="B4872" t="s">
        <v>3968</v>
      </c>
      <c r="C4872" t="s">
        <v>3827</v>
      </c>
      <c r="D4872" t="s">
        <v>3849</v>
      </c>
      <c r="E4872" t="s">
        <v>2920</v>
      </c>
    </row>
    <row r="4873" spans="1:5" hidden="1">
      <c r="A4873" s="83" t="s">
        <v>3967</v>
      </c>
      <c r="B4873" t="s">
        <v>3968</v>
      </c>
      <c r="C4873" t="s">
        <v>3827</v>
      </c>
      <c r="D4873" t="s">
        <v>3849</v>
      </c>
      <c r="E4873" t="s">
        <v>2924</v>
      </c>
    </row>
    <row r="4874" spans="1:5" hidden="1">
      <c r="A4874" s="83" t="s">
        <v>3967</v>
      </c>
      <c r="B4874" t="s">
        <v>3968</v>
      </c>
      <c r="C4874" t="s">
        <v>3827</v>
      </c>
      <c r="D4874" t="s">
        <v>3849</v>
      </c>
      <c r="E4874" t="s">
        <v>2926</v>
      </c>
    </row>
    <row r="4875" spans="1:5" hidden="1">
      <c r="A4875" s="83" t="s">
        <v>3967</v>
      </c>
      <c r="B4875" t="s">
        <v>3968</v>
      </c>
      <c r="C4875" t="s">
        <v>3827</v>
      </c>
      <c r="D4875" t="s">
        <v>3849</v>
      </c>
      <c r="E4875" t="s">
        <v>2931</v>
      </c>
    </row>
    <row r="4876" spans="1:5" hidden="1">
      <c r="A4876" s="83" t="s">
        <v>3967</v>
      </c>
      <c r="B4876" t="s">
        <v>3968</v>
      </c>
      <c r="C4876" t="s">
        <v>3827</v>
      </c>
      <c r="D4876" t="s">
        <v>3849</v>
      </c>
      <c r="E4876" t="s">
        <v>2940</v>
      </c>
    </row>
    <row r="4877" spans="1:5" hidden="1">
      <c r="A4877" s="83" t="s">
        <v>3967</v>
      </c>
      <c r="B4877" t="s">
        <v>3968</v>
      </c>
      <c r="C4877" t="s">
        <v>3827</v>
      </c>
      <c r="D4877" t="s">
        <v>3849</v>
      </c>
      <c r="E4877" t="s">
        <v>2944</v>
      </c>
    </row>
    <row r="4878" spans="1:5" hidden="1">
      <c r="A4878" s="83" t="s">
        <v>3967</v>
      </c>
      <c r="B4878" t="s">
        <v>3968</v>
      </c>
      <c r="C4878" t="s">
        <v>3827</v>
      </c>
      <c r="D4878" t="s">
        <v>3849</v>
      </c>
      <c r="E4878" t="s">
        <v>2936</v>
      </c>
    </row>
    <row r="4879" spans="1:5" hidden="1">
      <c r="A4879" s="83" t="s">
        <v>3967</v>
      </c>
      <c r="B4879" t="s">
        <v>3968</v>
      </c>
      <c r="C4879" t="s">
        <v>3827</v>
      </c>
      <c r="D4879" t="s">
        <v>3849</v>
      </c>
      <c r="E4879" t="s">
        <v>2941</v>
      </c>
    </row>
    <row r="4880" spans="1:5" hidden="1">
      <c r="A4880" s="83" t="s">
        <v>3967</v>
      </c>
      <c r="B4880" t="s">
        <v>3968</v>
      </c>
      <c r="C4880" t="s">
        <v>3827</v>
      </c>
      <c r="D4880" t="s">
        <v>3849</v>
      </c>
      <c r="E4880" t="s">
        <v>2945</v>
      </c>
    </row>
    <row r="4881" spans="1:5" hidden="1">
      <c r="A4881" s="83" t="s">
        <v>3967</v>
      </c>
      <c r="B4881" t="s">
        <v>3968</v>
      </c>
      <c r="C4881" t="s">
        <v>3827</v>
      </c>
      <c r="D4881" t="s">
        <v>3849</v>
      </c>
      <c r="E4881" t="s">
        <v>2948</v>
      </c>
    </row>
    <row r="4882" spans="1:5" hidden="1">
      <c r="A4882" s="83" t="s">
        <v>3967</v>
      </c>
      <c r="B4882" t="s">
        <v>3968</v>
      </c>
      <c r="C4882" t="s">
        <v>3827</v>
      </c>
      <c r="D4882" t="s">
        <v>3849</v>
      </c>
      <c r="E4882" t="s">
        <v>2950</v>
      </c>
    </row>
    <row r="4883" spans="1:5" hidden="1">
      <c r="A4883" s="83" t="s">
        <v>3967</v>
      </c>
      <c r="B4883" t="s">
        <v>3968</v>
      </c>
      <c r="C4883" t="s">
        <v>3827</v>
      </c>
      <c r="D4883" t="s">
        <v>3828</v>
      </c>
      <c r="E4883" t="s">
        <v>2836</v>
      </c>
    </row>
    <row r="4884" spans="1:5" hidden="1">
      <c r="A4884" s="83" t="s">
        <v>3967</v>
      </c>
      <c r="B4884" t="s">
        <v>3968</v>
      </c>
      <c r="C4884" t="s">
        <v>3827</v>
      </c>
      <c r="D4884" t="s">
        <v>3828</v>
      </c>
      <c r="E4884" t="s">
        <v>2869</v>
      </c>
    </row>
    <row r="4885" spans="1:5" hidden="1">
      <c r="A4885" s="83" t="s">
        <v>3967</v>
      </c>
      <c r="B4885" t="s">
        <v>3968</v>
      </c>
      <c r="C4885" t="s">
        <v>3827</v>
      </c>
      <c r="D4885" t="s">
        <v>3828</v>
      </c>
      <c r="E4885" t="s">
        <v>2887</v>
      </c>
    </row>
    <row r="4886" spans="1:5" hidden="1">
      <c r="A4886" s="83" t="s">
        <v>3967</v>
      </c>
      <c r="B4886" t="s">
        <v>3968</v>
      </c>
      <c r="C4886" t="s">
        <v>3827</v>
      </c>
      <c r="D4886" t="s">
        <v>3828</v>
      </c>
      <c r="E4886" t="s">
        <v>2898</v>
      </c>
    </row>
    <row r="4887" spans="1:5" hidden="1">
      <c r="A4887" s="83" t="s">
        <v>3967</v>
      </c>
      <c r="B4887" t="s">
        <v>3968</v>
      </c>
      <c r="C4887" t="s">
        <v>3827</v>
      </c>
      <c r="D4887" t="s">
        <v>3828</v>
      </c>
      <c r="E4887" t="s">
        <v>2908</v>
      </c>
    </row>
    <row r="4888" spans="1:5" hidden="1">
      <c r="A4888" s="83" t="s">
        <v>3967</v>
      </c>
      <c r="B4888" t="s">
        <v>3968</v>
      </c>
      <c r="C4888" t="s">
        <v>3827</v>
      </c>
      <c r="D4888" t="s">
        <v>3828</v>
      </c>
      <c r="E4888" t="s">
        <v>2915</v>
      </c>
    </row>
    <row r="4889" spans="1:5" hidden="1">
      <c r="A4889" s="83" t="s">
        <v>3967</v>
      </c>
      <c r="B4889" t="s">
        <v>3968</v>
      </c>
      <c r="C4889" t="s">
        <v>3827</v>
      </c>
      <c r="D4889" t="s">
        <v>3828</v>
      </c>
      <c r="E4889" t="s">
        <v>2920</v>
      </c>
    </row>
    <row r="4890" spans="1:5" hidden="1">
      <c r="A4890" s="83" t="s">
        <v>3967</v>
      </c>
      <c r="B4890" t="s">
        <v>3968</v>
      </c>
      <c r="C4890" t="s">
        <v>3827</v>
      </c>
      <c r="D4890" t="s">
        <v>3828</v>
      </c>
      <c r="E4890" t="s">
        <v>1643</v>
      </c>
    </row>
    <row r="4891" spans="1:5" hidden="1">
      <c r="A4891" s="83" t="s">
        <v>3967</v>
      </c>
      <c r="B4891" t="s">
        <v>3968</v>
      </c>
      <c r="C4891" t="s">
        <v>3827</v>
      </c>
      <c r="D4891" t="s">
        <v>3828</v>
      </c>
      <c r="E4891" t="s">
        <v>2926</v>
      </c>
    </row>
    <row r="4892" spans="1:5" hidden="1">
      <c r="A4892" s="83" t="s">
        <v>3967</v>
      </c>
      <c r="B4892" t="s">
        <v>3968</v>
      </c>
      <c r="C4892" t="s">
        <v>3827</v>
      </c>
      <c r="D4892" t="s">
        <v>3828</v>
      </c>
      <c r="E4892" t="s">
        <v>2931</v>
      </c>
    </row>
    <row r="4893" spans="1:5" hidden="1">
      <c r="A4893" s="83" t="s">
        <v>3967</v>
      </c>
      <c r="B4893" t="s">
        <v>3968</v>
      </c>
      <c r="C4893" t="s">
        <v>3827</v>
      </c>
      <c r="D4893" t="s">
        <v>3828</v>
      </c>
      <c r="E4893" t="s">
        <v>2936</v>
      </c>
    </row>
    <row r="4894" spans="1:5" hidden="1">
      <c r="A4894" s="83" t="s">
        <v>3967</v>
      </c>
      <c r="B4894" t="s">
        <v>3968</v>
      </c>
      <c r="C4894" t="s">
        <v>3827</v>
      </c>
      <c r="D4894" t="s">
        <v>3828</v>
      </c>
      <c r="E4894" t="s">
        <v>2941</v>
      </c>
    </row>
    <row r="4895" spans="1:5" hidden="1">
      <c r="A4895" s="83" t="s">
        <v>3967</v>
      </c>
      <c r="B4895" t="s">
        <v>3968</v>
      </c>
      <c r="C4895" t="s">
        <v>3827</v>
      </c>
      <c r="D4895" t="s">
        <v>3828</v>
      </c>
      <c r="E4895" t="s">
        <v>2945</v>
      </c>
    </row>
    <row r="4896" spans="1:5" hidden="1">
      <c r="A4896" s="83" t="s">
        <v>3967</v>
      </c>
      <c r="B4896" t="s">
        <v>3968</v>
      </c>
      <c r="C4896" t="s">
        <v>3827</v>
      </c>
      <c r="D4896" t="s">
        <v>3828</v>
      </c>
      <c r="E4896" t="s">
        <v>2948</v>
      </c>
    </row>
    <row r="4897" spans="1:5" hidden="1">
      <c r="A4897" s="83" t="s">
        <v>3967</v>
      </c>
      <c r="B4897" t="s">
        <v>3968</v>
      </c>
      <c r="C4897" t="s">
        <v>3827</v>
      </c>
      <c r="D4897" t="s">
        <v>3828</v>
      </c>
      <c r="E4897" t="s">
        <v>2950</v>
      </c>
    </row>
    <row r="4898" spans="1:5" hidden="1">
      <c r="A4898" s="83" t="s">
        <v>3969</v>
      </c>
      <c r="B4898" t="s">
        <v>3970</v>
      </c>
      <c r="C4898" t="s">
        <v>1973</v>
      </c>
      <c r="D4898" t="s">
        <v>2067</v>
      </c>
      <c r="E4898" t="s">
        <v>3840</v>
      </c>
    </row>
    <row r="4899" spans="1:5" hidden="1">
      <c r="A4899" s="83" t="s">
        <v>3969</v>
      </c>
      <c r="B4899" t="s">
        <v>3970</v>
      </c>
      <c r="C4899" t="s">
        <v>1973</v>
      </c>
      <c r="D4899" t="s">
        <v>2068</v>
      </c>
      <c r="E4899" t="s">
        <v>2068</v>
      </c>
    </row>
    <row r="4900" spans="1:5" hidden="1">
      <c r="A4900" s="83" t="s">
        <v>3969</v>
      </c>
      <c r="B4900" t="s">
        <v>3970</v>
      </c>
      <c r="C4900" t="s">
        <v>1973</v>
      </c>
      <c r="D4900" t="s">
        <v>2066</v>
      </c>
      <c r="E4900" t="s">
        <v>2807</v>
      </c>
    </row>
    <row r="4901" spans="1:5" hidden="1">
      <c r="A4901" s="83" t="s">
        <v>3969</v>
      </c>
      <c r="B4901" t="s">
        <v>3970</v>
      </c>
      <c r="C4901" t="s">
        <v>1973</v>
      </c>
      <c r="D4901" t="s">
        <v>2066</v>
      </c>
      <c r="E4901" t="s">
        <v>1643</v>
      </c>
    </row>
    <row r="4902" spans="1:5" hidden="1">
      <c r="A4902" s="83" t="s">
        <v>3969</v>
      </c>
      <c r="B4902" t="s">
        <v>3970</v>
      </c>
      <c r="C4902" t="s">
        <v>1973</v>
      </c>
      <c r="D4902" t="s">
        <v>3809</v>
      </c>
      <c r="E4902" t="s">
        <v>1643</v>
      </c>
    </row>
    <row r="4903" spans="1:5" hidden="1">
      <c r="A4903" s="83" t="s">
        <v>3969</v>
      </c>
      <c r="B4903" t="s">
        <v>3970</v>
      </c>
      <c r="C4903" t="s">
        <v>1973</v>
      </c>
      <c r="D4903" t="s">
        <v>3810</v>
      </c>
      <c r="E4903" t="s">
        <v>1643</v>
      </c>
    </row>
    <row r="4904" spans="1:5" hidden="1">
      <c r="A4904" s="83" t="s">
        <v>3969</v>
      </c>
      <c r="B4904" t="s">
        <v>3970</v>
      </c>
      <c r="C4904" t="s">
        <v>1974</v>
      </c>
      <c r="D4904" t="s">
        <v>2146</v>
      </c>
      <c r="E4904" t="s">
        <v>2808</v>
      </c>
    </row>
    <row r="4905" spans="1:5" hidden="1">
      <c r="A4905" s="83" t="s">
        <v>3969</v>
      </c>
      <c r="B4905" t="s">
        <v>3970</v>
      </c>
      <c r="C4905" t="s">
        <v>1974</v>
      </c>
      <c r="D4905" t="s">
        <v>2146</v>
      </c>
      <c r="E4905" t="s">
        <v>2854</v>
      </c>
    </row>
    <row r="4906" spans="1:5" hidden="1">
      <c r="A4906" s="83" t="s">
        <v>3969</v>
      </c>
      <c r="B4906" t="s">
        <v>3970</v>
      </c>
      <c r="C4906" t="s">
        <v>1974</v>
      </c>
      <c r="D4906" t="s">
        <v>2146</v>
      </c>
      <c r="E4906" t="s">
        <v>2876</v>
      </c>
    </row>
    <row r="4907" spans="1:5" hidden="1">
      <c r="A4907" s="83" t="s">
        <v>3969</v>
      </c>
      <c r="B4907" t="s">
        <v>3970</v>
      </c>
      <c r="C4907" t="s">
        <v>1974</v>
      </c>
      <c r="D4907" t="s">
        <v>2146</v>
      </c>
      <c r="E4907" t="s">
        <v>2893</v>
      </c>
    </row>
    <row r="4908" spans="1:5" hidden="1">
      <c r="A4908" s="83" t="s">
        <v>3969</v>
      </c>
      <c r="B4908" t="s">
        <v>3970</v>
      </c>
      <c r="C4908" t="s">
        <v>1974</v>
      </c>
      <c r="D4908" t="s">
        <v>2146</v>
      </c>
      <c r="E4908" t="s">
        <v>2903</v>
      </c>
    </row>
    <row r="4909" spans="1:5" hidden="1">
      <c r="A4909" s="83" t="s">
        <v>3969</v>
      </c>
      <c r="B4909" t="s">
        <v>3970</v>
      </c>
      <c r="C4909" t="s">
        <v>1974</v>
      </c>
      <c r="D4909" t="s">
        <v>2146</v>
      </c>
      <c r="E4909" t="s">
        <v>2913</v>
      </c>
    </row>
    <row r="4910" spans="1:5" hidden="1">
      <c r="A4910" s="83" t="s">
        <v>3969</v>
      </c>
      <c r="B4910" t="s">
        <v>3970</v>
      </c>
      <c r="C4910" t="s">
        <v>1974</v>
      </c>
      <c r="D4910" t="s">
        <v>3811</v>
      </c>
      <c r="E4910" t="s">
        <v>2809</v>
      </c>
    </row>
    <row r="4911" spans="1:5" hidden="1">
      <c r="A4911" s="83" t="s">
        <v>3969</v>
      </c>
      <c r="B4911" t="s">
        <v>3970</v>
      </c>
      <c r="C4911" t="s">
        <v>1974</v>
      </c>
      <c r="D4911" t="s">
        <v>3811</v>
      </c>
      <c r="E4911" t="s">
        <v>2855</v>
      </c>
    </row>
    <row r="4912" spans="1:5" hidden="1">
      <c r="A4912" s="83" t="s">
        <v>3969</v>
      </c>
      <c r="B4912" t="s">
        <v>3970</v>
      </c>
      <c r="C4912" t="s">
        <v>1974</v>
      </c>
      <c r="D4912" t="s">
        <v>3811</v>
      </c>
      <c r="E4912" t="s">
        <v>1643</v>
      </c>
    </row>
    <row r="4913" spans="1:5" hidden="1">
      <c r="A4913" s="83" t="s">
        <v>3969</v>
      </c>
      <c r="B4913" t="s">
        <v>3970</v>
      </c>
      <c r="C4913" t="s">
        <v>1974</v>
      </c>
      <c r="D4913" t="s">
        <v>3812</v>
      </c>
      <c r="E4913" t="s">
        <v>2810</v>
      </c>
    </row>
    <row r="4914" spans="1:5" hidden="1">
      <c r="A4914" s="83" t="s">
        <v>3969</v>
      </c>
      <c r="B4914" t="s">
        <v>3970</v>
      </c>
      <c r="C4914" t="s">
        <v>1974</v>
      </c>
      <c r="D4914" t="s">
        <v>3812</v>
      </c>
      <c r="E4914" t="s">
        <v>1643</v>
      </c>
    </row>
    <row r="4915" spans="1:5" hidden="1">
      <c r="A4915" s="83" t="s">
        <v>3969</v>
      </c>
      <c r="B4915" t="s">
        <v>3970</v>
      </c>
      <c r="C4915" t="s">
        <v>1974</v>
      </c>
      <c r="D4915" t="s">
        <v>3812</v>
      </c>
      <c r="E4915" t="s">
        <v>2856</v>
      </c>
    </row>
    <row r="4916" spans="1:5" hidden="1">
      <c r="A4916" s="83" t="s">
        <v>3969</v>
      </c>
      <c r="B4916" t="s">
        <v>3970</v>
      </c>
      <c r="C4916" t="s">
        <v>1974</v>
      </c>
      <c r="D4916" t="s">
        <v>3813</v>
      </c>
      <c r="E4916" t="s">
        <v>2811</v>
      </c>
    </row>
    <row r="4917" spans="1:5" hidden="1">
      <c r="A4917" s="83" t="s">
        <v>3969</v>
      </c>
      <c r="B4917" t="s">
        <v>3970</v>
      </c>
      <c r="C4917" t="s">
        <v>1974</v>
      </c>
      <c r="D4917" t="s">
        <v>3813</v>
      </c>
      <c r="E4917" t="s">
        <v>2857</v>
      </c>
    </row>
    <row r="4918" spans="1:5" hidden="1">
      <c r="A4918" s="83" t="s">
        <v>3969</v>
      </c>
      <c r="B4918" t="s">
        <v>3970</v>
      </c>
      <c r="C4918" t="s">
        <v>1974</v>
      </c>
      <c r="D4918" t="s">
        <v>3813</v>
      </c>
      <c r="E4918" t="s">
        <v>1643</v>
      </c>
    </row>
    <row r="4919" spans="1:5" hidden="1">
      <c r="A4919" s="83" t="s">
        <v>3969</v>
      </c>
      <c r="B4919" t="s">
        <v>3970</v>
      </c>
      <c r="C4919" t="s">
        <v>1974</v>
      </c>
      <c r="D4919" t="s">
        <v>3813</v>
      </c>
      <c r="E4919" t="s">
        <v>2877</v>
      </c>
    </row>
    <row r="4920" spans="1:5" hidden="1">
      <c r="A4920" s="83" t="s">
        <v>3969</v>
      </c>
      <c r="B4920" t="s">
        <v>3970</v>
      </c>
      <c r="C4920" t="s">
        <v>1974</v>
      </c>
      <c r="D4920" t="s">
        <v>3814</v>
      </c>
      <c r="E4920" t="s">
        <v>2813</v>
      </c>
    </row>
    <row r="4921" spans="1:5" hidden="1">
      <c r="A4921" s="83" t="s">
        <v>3969</v>
      </c>
      <c r="B4921" t="s">
        <v>3970</v>
      </c>
      <c r="C4921" t="s">
        <v>1974</v>
      </c>
      <c r="D4921" t="s">
        <v>3814</v>
      </c>
      <c r="E4921" t="s">
        <v>2858</v>
      </c>
    </row>
    <row r="4922" spans="1:5" hidden="1">
      <c r="A4922" s="83" t="s">
        <v>3969</v>
      </c>
      <c r="B4922" t="s">
        <v>3970</v>
      </c>
      <c r="C4922" t="s">
        <v>1974</v>
      </c>
      <c r="D4922" t="s">
        <v>3814</v>
      </c>
      <c r="E4922" t="s">
        <v>2878</v>
      </c>
    </row>
    <row r="4923" spans="1:5" hidden="1">
      <c r="A4923" s="83" t="s">
        <v>3969</v>
      </c>
      <c r="B4923" t="s">
        <v>3970</v>
      </c>
      <c r="C4923" t="s">
        <v>1974</v>
      </c>
      <c r="D4923" t="s">
        <v>3814</v>
      </c>
      <c r="E4923" t="s">
        <v>1643</v>
      </c>
    </row>
    <row r="4924" spans="1:5" hidden="1">
      <c r="A4924" s="83" t="s">
        <v>3969</v>
      </c>
      <c r="B4924" t="s">
        <v>3970</v>
      </c>
      <c r="C4924" t="s">
        <v>1974</v>
      </c>
      <c r="D4924" t="s">
        <v>3814</v>
      </c>
      <c r="E4924" t="s">
        <v>2894</v>
      </c>
    </row>
    <row r="4925" spans="1:5" hidden="1">
      <c r="A4925" s="83" t="s">
        <v>3969</v>
      </c>
      <c r="B4925" t="s">
        <v>3970</v>
      </c>
      <c r="C4925" t="s">
        <v>1974</v>
      </c>
      <c r="D4925" t="s">
        <v>3814</v>
      </c>
      <c r="E4925" t="s">
        <v>2904</v>
      </c>
    </row>
    <row r="4926" spans="1:5" hidden="1">
      <c r="A4926" s="83" t="s">
        <v>3969</v>
      </c>
      <c r="B4926" t="s">
        <v>3970</v>
      </c>
      <c r="C4926" t="s">
        <v>1974</v>
      </c>
      <c r="D4926" t="s">
        <v>3815</v>
      </c>
      <c r="E4926" t="s">
        <v>2814</v>
      </c>
    </row>
    <row r="4927" spans="1:5" hidden="1">
      <c r="A4927" s="83" t="s">
        <v>3969</v>
      </c>
      <c r="B4927" t="s">
        <v>3970</v>
      </c>
      <c r="C4927" t="s">
        <v>1974</v>
      </c>
      <c r="D4927" t="s">
        <v>3815</v>
      </c>
      <c r="E4927" t="s">
        <v>2859</v>
      </c>
    </row>
    <row r="4928" spans="1:5" hidden="1">
      <c r="A4928" s="83" t="s">
        <v>3969</v>
      </c>
      <c r="B4928" t="s">
        <v>3970</v>
      </c>
      <c r="C4928" t="s">
        <v>1974</v>
      </c>
      <c r="D4928" t="s">
        <v>3815</v>
      </c>
      <c r="E4928" t="s">
        <v>1643</v>
      </c>
    </row>
    <row r="4929" spans="1:5" hidden="1">
      <c r="A4929" s="83" t="s">
        <v>3969</v>
      </c>
      <c r="B4929" t="s">
        <v>3970</v>
      </c>
      <c r="C4929" t="s">
        <v>1974</v>
      </c>
      <c r="D4929" t="s">
        <v>3815</v>
      </c>
      <c r="E4929" t="s">
        <v>2879</v>
      </c>
    </row>
    <row r="4930" spans="1:5" hidden="1">
      <c r="A4930" s="83" t="s">
        <v>3969</v>
      </c>
      <c r="B4930" t="s">
        <v>3970</v>
      </c>
      <c r="C4930" t="s">
        <v>1974</v>
      </c>
      <c r="D4930" t="s">
        <v>3816</v>
      </c>
      <c r="E4930" t="s">
        <v>2815</v>
      </c>
    </row>
    <row r="4931" spans="1:5" hidden="1">
      <c r="A4931" s="83" t="s">
        <v>3969</v>
      </c>
      <c r="B4931" t="s">
        <v>3970</v>
      </c>
      <c r="C4931" t="s">
        <v>1974</v>
      </c>
      <c r="D4931" t="s">
        <v>3816</v>
      </c>
      <c r="E4931" t="s">
        <v>1643</v>
      </c>
    </row>
    <row r="4932" spans="1:5" hidden="1">
      <c r="A4932" s="83" t="s">
        <v>3969</v>
      </c>
      <c r="B4932" t="s">
        <v>3970</v>
      </c>
      <c r="C4932" t="s">
        <v>1974</v>
      </c>
      <c r="D4932" t="s">
        <v>2156</v>
      </c>
      <c r="E4932" t="s">
        <v>2816</v>
      </c>
    </row>
    <row r="4933" spans="1:5" hidden="1">
      <c r="A4933" s="83" t="s">
        <v>3969</v>
      </c>
      <c r="B4933" t="s">
        <v>3970</v>
      </c>
      <c r="C4933" t="s">
        <v>1974</v>
      </c>
      <c r="D4933" t="s">
        <v>1973</v>
      </c>
      <c r="E4933" t="s">
        <v>1643</v>
      </c>
    </row>
    <row r="4934" spans="1:5" hidden="1">
      <c r="A4934" s="83" t="s">
        <v>3969</v>
      </c>
      <c r="B4934" t="s">
        <v>3970</v>
      </c>
      <c r="C4934" t="s">
        <v>1974</v>
      </c>
      <c r="D4934" t="s">
        <v>1973</v>
      </c>
      <c r="E4934" t="s">
        <v>2817</v>
      </c>
    </row>
    <row r="4935" spans="1:5" hidden="1">
      <c r="A4935" s="83" t="s">
        <v>3969</v>
      </c>
      <c r="B4935" t="s">
        <v>3970</v>
      </c>
      <c r="C4935" t="s">
        <v>1974</v>
      </c>
      <c r="D4935" t="s">
        <v>1973</v>
      </c>
      <c r="E4935" t="s">
        <v>2860</v>
      </c>
    </row>
    <row r="4936" spans="1:5" hidden="1">
      <c r="A4936" s="83" t="s">
        <v>3969</v>
      </c>
      <c r="B4936" t="s">
        <v>3970</v>
      </c>
      <c r="C4936" t="s">
        <v>1974</v>
      </c>
      <c r="D4936" t="s">
        <v>1973</v>
      </c>
      <c r="E4936" t="s">
        <v>2880</v>
      </c>
    </row>
    <row r="4937" spans="1:5" hidden="1">
      <c r="A4937" s="83" t="s">
        <v>3969</v>
      </c>
      <c r="B4937" t="s">
        <v>3970</v>
      </c>
      <c r="C4937" t="s">
        <v>1974</v>
      </c>
      <c r="D4937" t="s">
        <v>3817</v>
      </c>
      <c r="E4937" t="s">
        <v>1643</v>
      </c>
    </row>
    <row r="4938" spans="1:5" hidden="1">
      <c r="A4938" s="83" t="s">
        <v>3969</v>
      </c>
      <c r="B4938" t="s">
        <v>3970</v>
      </c>
      <c r="C4938" t="s">
        <v>1974</v>
      </c>
      <c r="D4938" t="s">
        <v>3818</v>
      </c>
      <c r="E4938" t="s">
        <v>1643</v>
      </c>
    </row>
    <row r="4939" spans="1:5" hidden="1">
      <c r="A4939" s="83" t="s">
        <v>3969</v>
      </c>
      <c r="B4939" t="s">
        <v>3970</v>
      </c>
      <c r="C4939" t="s">
        <v>1974</v>
      </c>
      <c r="D4939" t="s">
        <v>3818</v>
      </c>
      <c r="E4939" t="s">
        <v>2819</v>
      </c>
    </row>
    <row r="4940" spans="1:5" hidden="1">
      <c r="A4940" s="83" t="s">
        <v>3969</v>
      </c>
      <c r="B4940" t="s">
        <v>3970</v>
      </c>
      <c r="C4940" t="s">
        <v>1974</v>
      </c>
      <c r="D4940" t="s">
        <v>2161</v>
      </c>
      <c r="E4940" t="s">
        <v>2820</v>
      </c>
    </row>
    <row r="4941" spans="1:5" hidden="1">
      <c r="A4941" s="83" t="s">
        <v>3969</v>
      </c>
      <c r="B4941" t="s">
        <v>3970</v>
      </c>
      <c r="C4941" t="s">
        <v>1974</v>
      </c>
      <c r="D4941" t="s">
        <v>2161</v>
      </c>
      <c r="E4941" t="s">
        <v>1643</v>
      </c>
    </row>
    <row r="4942" spans="1:5" hidden="1">
      <c r="A4942" s="83" t="s">
        <v>3969</v>
      </c>
      <c r="B4942" t="s">
        <v>3970</v>
      </c>
      <c r="C4942" t="s">
        <v>1974</v>
      </c>
      <c r="D4942" t="s">
        <v>3819</v>
      </c>
      <c r="E4942" t="s">
        <v>1643</v>
      </c>
    </row>
    <row r="4943" spans="1:5" hidden="1">
      <c r="A4943" s="83" t="s">
        <v>3969</v>
      </c>
      <c r="B4943" t="s">
        <v>3970</v>
      </c>
      <c r="C4943" t="s">
        <v>1974</v>
      </c>
      <c r="D4943" t="s">
        <v>3820</v>
      </c>
      <c r="E4943" t="s">
        <v>1643</v>
      </c>
    </row>
    <row r="4944" spans="1:5" hidden="1">
      <c r="A4944" s="83" t="s">
        <v>3969</v>
      </c>
      <c r="B4944" t="s">
        <v>3970</v>
      </c>
      <c r="C4944" t="s">
        <v>1974</v>
      </c>
      <c r="D4944" t="s">
        <v>3820</v>
      </c>
      <c r="E4944" t="s">
        <v>2822</v>
      </c>
    </row>
    <row r="4945" spans="1:5" hidden="1">
      <c r="A4945" s="83" t="s">
        <v>3969</v>
      </c>
      <c r="B4945" t="s">
        <v>3970</v>
      </c>
      <c r="C4945" t="s">
        <v>1974</v>
      </c>
      <c r="D4945" t="s">
        <v>3820</v>
      </c>
      <c r="E4945" t="s">
        <v>2861</v>
      </c>
    </row>
    <row r="4946" spans="1:5" hidden="1">
      <c r="A4946" s="83" t="s">
        <v>3969</v>
      </c>
      <c r="B4946" t="s">
        <v>3970</v>
      </c>
      <c r="C4946" t="s">
        <v>1974</v>
      </c>
      <c r="D4946" t="s">
        <v>3820</v>
      </c>
      <c r="E4946" t="s">
        <v>2818</v>
      </c>
    </row>
    <row r="4947" spans="1:5" hidden="1">
      <c r="A4947" s="83" t="s">
        <v>3969</v>
      </c>
      <c r="B4947" t="s">
        <v>3970</v>
      </c>
      <c r="C4947" t="s">
        <v>1974</v>
      </c>
      <c r="D4947" t="s">
        <v>3821</v>
      </c>
      <c r="E4947" t="s">
        <v>1643</v>
      </c>
    </row>
    <row r="4948" spans="1:5" hidden="1">
      <c r="A4948" s="83" t="s">
        <v>3969</v>
      </c>
      <c r="B4948" t="s">
        <v>3970</v>
      </c>
      <c r="C4948" t="s">
        <v>1974</v>
      </c>
      <c r="D4948" t="s">
        <v>3821</v>
      </c>
      <c r="E4948" t="s">
        <v>2823</v>
      </c>
    </row>
    <row r="4949" spans="1:5" hidden="1">
      <c r="A4949" s="83" t="s">
        <v>3969</v>
      </c>
      <c r="B4949" t="s">
        <v>3970</v>
      </c>
      <c r="C4949" t="s">
        <v>1974</v>
      </c>
      <c r="D4949" t="s">
        <v>3822</v>
      </c>
      <c r="E4949" t="s">
        <v>1643</v>
      </c>
    </row>
    <row r="4950" spans="1:5" hidden="1">
      <c r="A4950" s="83" t="s">
        <v>3969</v>
      </c>
      <c r="B4950" t="s">
        <v>3970</v>
      </c>
      <c r="C4950" t="s">
        <v>1974</v>
      </c>
      <c r="D4950" t="s">
        <v>3822</v>
      </c>
      <c r="E4950" t="s">
        <v>2824</v>
      </c>
    </row>
    <row r="4951" spans="1:5" hidden="1">
      <c r="A4951" s="83" t="s">
        <v>3969</v>
      </c>
      <c r="B4951" t="s">
        <v>3970</v>
      </c>
      <c r="C4951" t="s">
        <v>1974</v>
      </c>
      <c r="D4951" t="s">
        <v>3823</v>
      </c>
      <c r="E4951" t="s">
        <v>2825</v>
      </c>
    </row>
    <row r="4952" spans="1:5" hidden="1">
      <c r="A4952" s="83" t="s">
        <v>3969</v>
      </c>
      <c r="B4952" t="s">
        <v>3970</v>
      </c>
      <c r="C4952" t="s">
        <v>1974</v>
      </c>
      <c r="D4952" t="s">
        <v>2166</v>
      </c>
      <c r="E4952" t="s">
        <v>1643</v>
      </c>
    </row>
    <row r="4953" spans="1:5" hidden="1">
      <c r="A4953" s="83" t="s">
        <v>3969</v>
      </c>
      <c r="B4953" t="s">
        <v>3970</v>
      </c>
      <c r="C4953" t="s">
        <v>1974</v>
      </c>
      <c r="D4953" t="s">
        <v>2166</v>
      </c>
      <c r="E4953" t="s">
        <v>2826</v>
      </c>
    </row>
    <row r="4954" spans="1:5" hidden="1">
      <c r="A4954" s="83" t="s">
        <v>3969</v>
      </c>
      <c r="B4954" t="s">
        <v>3970</v>
      </c>
      <c r="C4954" t="s">
        <v>1975</v>
      </c>
      <c r="D4954" t="s">
        <v>3824</v>
      </c>
      <c r="E4954" t="s">
        <v>2827</v>
      </c>
    </row>
    <row r="4955" spans="1:5" hidden="1">
      <c r="A4955" s="83" t="s">
        <v>3969</v>
      </c>
      <c r="B4955" t="s">
        <v>3970</v>
      </c>
      <c r="C4955" t="s">
        <v>1975</v>
      </c>
      <c r="D4955" t="s">
        <v>3824</v>
      </c>
      <c r="E4955" t="s">
        <v>2862</v>
      </c>
    </row>
    <row r="4956" spans="1:5" hidden="1">
      <c r="A4956" s="83" t="s">
        <v>3969</v>
      </c>
      <c r="B4956" t="s">
        <v>3970</v>
      </c>
      <c r="C4956" t="s">
        <v>1975</v>
      </c>
      <c r="D4956" t="s">
        <v>3824</v>
      </c>
      <c r="E4956" t="s">
        <v>2882</v>
      </c>
    </row>
    <row r="4957" spans="1:5" hidden="1">
      <c r="A4957" s="83" t="s">
        <v>3969</v>
      </c>
      <c r="B4957" t="s">
        <v>3970</v>
      </c>
      <c r="C4957" t="s">
        <v>1975</v>
      </c>
      <c r="D4957" t="s">
        <v>3824</v>
      </c>
      <c r="E4957" t="s">
        <v>2895</v>
      </c>
    </row>
    <row r="4958" spans="1:5" hidden="1">
      <c r="A4958" s="83" t="s">
        <v>3969</v>
      </c>
      <c r="B4958" t="s">
        <v>3970</v>
      </c>
      <c r="C4958" t="s">
        <v>1975</v>
      </c>
      <c r="D4958" t="s">
        <v>3824</v>
      </c>
      <c r="E4958" t="s">
        <v>2905</v>
      </c>
    </row>
    <row r="4959" spans="1:5" hidden="1">
      <c r="A4959" s="83" t="s">
        <v>3969</v>
      </c>
      <c r="B4959" t="s">
        <v>3970</v>
      </c>
      <c r="C4959" t="s">
        <v>1975</v>
      </c>
      <c r="D4959" t="s">
        <v>3824</v>
      </c>
      <c r="E4959" t="s">
        <v>2914</v>
      </c>
    </row>
    <row r="4960" spans="1:5" hidden="1">
      <c r="A4960" s="83" t="s">
        <v>3969</v>
      </c>
      <c r="B4960" t="s">
        <v>3970</v>
      </c>
      <c r="C4960" t="s">
        <v>1975</v>
      </c>
      <c r="D4960" t="s">
        <v>3824</v>
      </c>
      <c r="E4960" t="s">
        <v>2919</v>
      </c>
    </row>
    <row r="4961" spans="1:5" hidden="1">
      <c r="A4961" s="83" t="s">
        <v>3969</v>
      </c>
      <c r="B4961" t="s">
        <v>3970</v>
      </c>
      <c r="C4961" t="s">
        <v>1975</v>
      </c>
      <c r="D4961" t="s">
        <v>3824</v>
      </c>
      <c r="E4961" t="s">
        <v>1980</v>
      </c>
    </row>
    <row r="4962" spans="1:5" hidden="1">
      <c r="A4962" s="83" t="s">
        <v>3969</v>
      </c>
      <c r="B4962" t="s">
        <v>3970</v>
      </c>
      <c r="C4962" t="s">
        <v>1975</v>
      </c>
      <c r="D4962" t="s">
        <v>3841</v>
      </c>
      <c r="E4962" t="s">
        <v>3842</v>
      </c>
    </row>
    <row r="4963" spans="1:5" hidden="1">
      <c r="A4963" s="83" t="s">
        <v>3969</v>
      </c>
      <c r="B4963" t="s">
        <v>3970</v>
      </c>
      <c r="C4963" t="s">
        <v>1975</v>
      </c>
      <c r="D4963" t="s">
        <v>3841</v>
      </c>
      <c r="E4963" t="s">
        <v>2885</v>
      </c>
    </row>
    <row r="4964" spans="1:5" hidden="1">
      <c r="A4964" s="83" t="s">
        <v>3969</v>
      </c>
      <c r="B4964" t="s">
        <v>3970</v>
      </c>
      <c r="C4964" t="s">
        <v>1975</v>
      </c>
      <c r="D4964" t="s">
        <v>3841</v>
      </c>
      <c r="E4964" t="s">
        <v>2896</v>
      </c>
    </row>
    <row r="4965" spans="1:5" hidden="1">
      <c r="A4965" s="83" t="s">
        <v>3969</v>
      </c>
      <c r="B4965" t="s">
        <v>3970</v>
      </c>
      <c r="C4965" t="s">
        <v>1975</v>
      </c>
      <c r="D4965" t="s">
        <v>3843</v>
      </c>
      <c r="E4965" t="s">
        <v>2831</v>
      </c>
    </row>
    <row r="4966" spans="1:5" hidden="1">
      <c r="A4966" s="83" t="s">
        <v>3969</v>
      </c>
      <c r="B4966" t="s">
        <v>3970</v>
      </c>
      <c r="C4966" t="s">
        <v>1975</v>
      </c>
      <c r="D4966" t="s">
        <v>3843</v>
      </c>
      <c r="E4966" t="s">
        <v>2864</v>
      </c>
    </row>
    <row r="4967" spans="1:5" hidden="1">
      <c r="A4967" s="83" t="s">
        <v>3969</v>
      </c>
      <c r="B4967" t="s">
        <v>3970</v>
      </c>
      <c r="C4967" t="s">
        <v>1975</v>
      </c>
      <c r="D4967" t="s">
        <v>3843</v>
      </c>
      <c r="E4967" t="s">
        <v>1643</v>
      </c>
    </row>
    <row r="4968" spans="1:5" hidden="1">
      <c r="A4968" s="83" t="s">
        <v>3969</v>
      </c>
      <c r="B4968" t="s">
        <v>3970</v>
      </c>
      <c r="C4968" t="s">
        <v>1975</v>
      </c>
      <c r="D4968" t="s">
        <v>3843</v>
      </c>
      <c r="E4968" t="s">
        <v>2884</v>
      </c>
    </row>
    <row r="4969" spans="1:5" hidden="1">
      <c r="A4969" s="83" t="s">
        <v>3969</v>
      </c>
      <c r="B4969" t="s">
        <v>3970</v>
      </c>
      <c r="C4969" t="s">
        <v>1975</v>
      </c>
      <c r="D4969" t="s">
        <v>3843</v>
      </c>
      <c r="E4969" t="s">
        <v>2166</v>
      </c>
    </row>
    <row r="4970" spans="1:5" hidden="1">
      <c r="A4970" s="83" t="s">
        <v>3969</v>
      </c>
      <c r="B4970" t="s">
        <v>3970</v>
      </c>
      <c r="C4970" t="s">
        <v>1975</v>
      </c>
      <c r="D4970" t="s">
        <v>3843</v>
      </c>
      <c r="E4970" t="s">
        <v>3844</v>
      </c>
    </row>
    <row r="4971" spans="1:5" hidden="1">
      <c r="A4971" s="83" t="s">
        <v>3969</v>
      </c>
      <c r="B4971" t="s">
        <v>3970</v>
      </c>
      <c r="C4971" t="s">
        <v>1975</v>
      </c>
      <c r="D4971" t="s">
        <v>3845</v>
      </c>
      <c r="E4971" t="s">
        <v>3846</v>
      </c>
    </row>
    <row r="4972" spans="1:5" hidden="1">
      <c r="A4972" s="83" t="s">
        <v>3969</v>
      </c>
      <c r="B4972" t="s">
        <v>3970</v>
      </c>
      <c r="C4972" t="s">
        <v>1976</v>
      </c>
      <c r="D4972" t="s">
        <v>3867</v>
      </c>
      <c r="E4972" t="s">
        <v>2833</v>
      </c>
    </row>
    <row r="4973" spans="1:5" hidden="1">
      <c r="A4973" s="83" t="s">
        <v>3969</v>
      </c>
      <c r="B4973" t="s">
        <v>3970</v>
      </c>
      <c r="C4973" t="s">
        <v>1976</v>
      </c>
      <c r="D4973" t="s">
        <v>3867</v>
      </c>
      <c r="E4973" t="s">
        <v>2866</v>
      </c>
    </row>
    <row r="4974" spans="1:5" hidden="1">
      <c r="A4974" s="83" t="s">
        <v>3969</v>
      </c>
      <c r="B4974" t="s">
        <v>3970</v>
      </c>
      <c r="C4974" t="s">
        <v>1976</v>
      </c>
      <c r="D4974" t="s">
        <v>3867</v>
      </c>
      <c r="E4974" t="s">
        <v>1643</v>
      </c>
    </row>
    <row r="4975" spans="1:5" hidden="1">
      <c r="A4975" s="83" t="s">
        <v>3969</v>
      </c>
      <c r="B4975" t="s">
        <v>3970</v>
      </c>
      <c r="C4975" t="s">
        <v>1976</v>
      </c>
      <c r="D4975" t="s">
        <v>3867</v>
      </c>
      <c r="E4975" t="s">
        <v>2897</v>
      </c>
    </row>
    <row r="4976" spans="1:5" hidden="1">
      <c r="A4976" s="83" t="s">
        <v>3969</v>
      </c>
      <c r="B4976" t="s">
        <v>3970</v>
      </c>
      <c r="C4976" t="s">
        <v>1976</v>
      </c>
      <c r="D4976" t="s">
        <v>3867</v>
      </c>
      <c r="E4976" t="s">
        <v>2907</v>
      </c>
    </row>
    <row r="4977" spans="1:5" hidden="1">
      <c r="A4977" s="83" t="s">
        <v>3969</v>
      </c>
      <c r="B4977" t="s">
        <v>3970</v>
      </c>
      <c r="C4977" t="s">
        <v>1976</v>
      </c>
      <c r="D4977" t="s">
        <v>3868</v>
      </c>
      <c r="E4977" t="s">
        <v>2834</v>
      </c>
    </row>
    <row r="4978" spans="1:5" hidden="1">
      <c r="A4978" s="83" t="s">
        <v>3969</v>
      </c>
      <c r="B4978" t="s">
        <v>3970</v>
      </c>
      <c r="C4978" t="s">
        <v>1976</v>
      </c>
      <c r="D4978" t="s">
        <v>3868</v>
      </c>
      <c r="E4978" t="s">
        <v>2867</v>
      </c>
    </row>
    <row r="4979" spans="1:5" hidden="1">
      <c r="A4979" s="83" t="s">
        <v>3969</v>
      </c>
      <c r="B4979" t="s">
        <v>3970</v>
      </c>
      <c r="C4979" t="s">
        <v>1976</v>
      </c>
      <c r="D4979" t="s">
        <v>3868</v>
      </c>
      <c r="E4979" t="s">
        <v>2833</v>
      </c>
    </row>
    <row r="4980" spans="1:5" hidden="1">
      <c r="A4980" s="83" t="s">
        <v>3969</v>
      </c>
      <c r="B4980" t="s">
        <v>3970</v>
      </c>
      <c r="C4980" t="s">
        <v>1976</v>
      </c>
      <c r="D4980" t="s">
        <v>3868</v>
      </c>
      <c r="E4980" t="s">
        <v>1643</v>
      </c>
    </row>
    <row r="4981" spans="1:5" hidden="1">
      <c r="A4981" s="83" t="s">
        <v>3969</v>
      </c>
      <c r="B4981" t="s">
        <v>3970</v>
      </c>
      <c r="C4981" t="s">
        <v>1976</v>
      </c>
      <c r="D4981" t="s">
        <v>3867</v>
      </c>
      <c r="E4981" t="s">
        <v>1643</v>
      </c>
    </row>
    <row r="4982" spans="1:5" hidden="1">
      <c r="A4982" s="83" t="s">
        <v>3969</v>
      </c>
      <c r="B4982" t="s">
        <v>3970</v>
      </c>
      <c r="C4982" t="s">
        <v>1976</v>
      </c>
      <c r="D4982" t="s">
        <v>3867</v>
      </c>
      <c r="E4982" t="s">
        <v>2886</v>
      </c>
    </row>
    <row r="4983" spans="1:5" hidden="1">
      <c r="A4983" s="83" t="s">
        <v>3969</v>
      </c>
      <c r="B4983" t="s">
        <v>3970</v>
      </c>
      <c r="C4983" t="s">
        <v>1976</v>
      </c>
      <c r="D4983" t="s">
        <v>3868</v>
      </c>
      <c r="E4983" t="s">
        <v>2834</v>
      </c>
    </row>
    <row r="4984" spans="1:5" hidden="1">
      <c r="A4984" s="83" t="s">
        <v>3969</v>
      </c>
      <c r="B4984" t="s">
        <v>3970</v>
      </c>
      <c r="C4984" t="s">
        <v>1976</v>
      </c>
      <c r="D4984" t="s">
        <v>3868</v>
      </c>
      <c r="E4984" t="s">
        <v>1643</v>
      </c>
    </row>
    <row r="4985" spans="1:5" hidden="1">
      <c r="A4985" s="83" t="s">
        <v>3969</v>
      </c>
      <c r="B4985" t="s">
        <v>3970</v>
      </c>
      <c r="C4985" t="s">
        <v>3827</v>
      </c>
      <c r="D4985" t="s">
        <v>3849</v>
      </c>
      <c r="E4985" t="s">
        <v>2836</v>
      </c>
    </row>
    <row r="4986" spans="1:5" hidden="1">
      <c r="A4986" s="83" t="s">
        <v>3969</v>
      </c>
      <c r="B4986" t="s">
        <v>3970</v>
      </c>
      <c r="C4986" t="s">
        <v>3827</v>
      </c>
      <c r="D4986" t="s">
        <v>3849</v>
      </c>
      <c r="E4986" t="s">
        <v>2869</v>
      </c>
    </row>
    <row r="4987" spans="1:5" hidden="1">
      <c r="A4987" s="83" t="s">
        <v>3969</v>
      </c>
      <c r="B4987" t="s">
        <v>3970</v>
      </c>
      <c r="C4987" t="s">
        <v>3827</v>
      </c>
      <c r="D4987" t="s">
        <v>3849</v>
      </c>
      <c r="E4987" t="s">
        <v>2887</v>
      </c>
    </row>
    <row r="4988" spans="1:5" hidden="1">
      <c r="A4988" s="83" t="s">
        <v>3969</v>
      </c>
      <c r="B4988" t="s">
        <v>3970</v>
      </c>
      <c r="C4988" t="s">
        <v>3827</v>
      </c>
      <c r="D4988" t="s">
        <v>3849</v>
      </c>
      <c r="E4988" t="s">
        <v>2898</v>
      </c>
    </row>
    <row r="4989" spans="1:5" hidden="1">
      <c r="A4989" s="83" t="s">
        <v>3969</v>
      </c>
      <c r="B4989" t="s">
        <v>3970</v>
      </c>
      <c r="C4989" t="s">
        <v>3827</v>
      </c>
      <c r="D4989" t="s">
        <v>3849</v>
      </c>
      <c r="E4989" t="s">
        <v>2908</v>
      </c>
    </row>
    <row r="4990" spans="1:5" hidden="1">
      <c r="A4990" s="83" t="s">
        <v>3969</v>
      </c>
      <c r="B4990" t="s">
        <v>3970</v>
      </c>
      <c r="C4990" t="s">
        <v>3827</v>
      </c>
      <c r="D4990" t="s">
        <v>3849</v>
      </c>
      <c r="E4990" t="s">
        <v>2915</v>
      </c>
    </row>
    <row r="4991" spans="1:5" hidden="1">
      <c r="A4991" s="83" t="s">
        <v>3969</v>
      </c>
      <c r="B4991" t="s">
        <v>3970</v>
      </c>
      <c r="C4991" t="s">
        <v>3827</v>
      </c>
      <c r="D4991" t="s">
        <v>3849</v>
      </c>
      <c r="E4991" t="s">
        <v>2920</v>
      </c>
    </row>
    <row r="4992" spans="1:5" hidden="1">
      <c r="A4992" s="83" t="s">
        <v>3969</v>
      </c>
      <c r="B4992" t="s">
        <v>3970</v>
      </c>
      <c r="C4992" t="s">
        <v>3827</v>
      </c>
      <c r="D4992" t="s">
        <v>3849</v>
      </c>
      <c r="E4992" t="s">
        <v>2924</v>
      </c>
    </row>
    <row r="4993" spans="1:5" hidden="1">
      <c r="A4993" s="83" t="s">
        <v>3969</v>
      </c>
      <c r="B4993" t="s">
        <v>3970</v>
      </c>
      <c r="C4993" t="s">
        <v>3827</v>
      </c>
      <c r="D4993" t="s">
        <v>3849</v>
      </c>
      <c r="E4993" t="s">
        <v>2926</v>
      </c>
    </row>
    <row r="4994" spans="1:5" hidden="1">
      <c r="A4994" s="83" t="s">
        <v>3969</v>
      </c>
      <c r="B4994" t="s">
        <v>3970</v>
      </c>
      <c r="C4994" t="s">
        <v>3827</v>
      </c>
      <c r="D4994" t="s">
        <v>3849</v>
      </c>
      <c r="E4994" t="s">
        <v>2931</v>
      </c>
    </row>
    <row r="4995" spans="1:5" hidden="1">
      <c r="A4995" s="83" t="s">
        <v>3969</v>
      </c>
      <c r="B4995" t="s">
        <v>3970</v>
      </c>
      <c r="C4995" t="s">
        <v>3827</v>
      </c>
      <c r="D4995" t="s">
        <v>3849</v>
      </c>
      <c r="E4995" t="s">
        <v>2940</v>
      </c>
    </row>
    <row r="4996" spans="1:5" hidden="1">
      <c r="A4996" s="83" t="s">
        <v>3969</v>
      </c>
      <c r="B4996" t="s">
        <v>3970</v>
      </c>
      <c r="C4996" t="s">
        <v>3827</v>
      </c>
      <c r="D4996" t="s">
        <v>3849</v>
      </c>
      <c r="E4996" t="s">
        <v>2944</v>
      </c>
    </row>
    <row r="4997" spans="1:5" hidden="1">
      <c r="A4997" s="83" t="s">
        <v>3969</v>
      </c>
      <c r="B4997" t="s">
        <v>3970</v>
      </c>
      <c r="C4997" t="s">
        <v>3827</v>
      </c>
      <c r="D4997" t="s">
        <v>3849</v>
      </c>
      <c r="E4997" t="s">
        <v>2936</v>
      </c>
    </row>
    <row r="4998" spans="1:5" hidden="1">
      <c r="A4998" s="83" t="s">
        <v>3969</v>
      </c>
      <c r="B4998" t="s">
        <v>3970</v>
      </c>
      <c r="C4998" t="s">
        <v>3827</v>
      </c>
      <c r="D4998" t="s">
        <v>3849</v>
      </c>
      <c r="E4998" t="s">
        <v>2941</v>
      </c>
    </row>
    <row r="4999" spans="1:5" hidden="1">
      <c r="A4999" s="83" t="s">
        <v>3969</v>
      </c>
      <c r="B4999" t="s">
        <v>3970</v>
      </c>
      <c r="C4999" t="s">
        <v>3827</v>
      </c>
      <c r="D4999" t="s">
        <v>3849</v>
      </c>
      <c r="E4999" t="s">
        <v>2945</v>
      </c>
    </row>
    <row r="5000" spans="1:5" hidden="1">
      <c r="A5000" s="83" t="s">
        <v>3969</v>
      </c>
      <c r="B5000" t="s">
        <v>3970</v>
      </c>
      <c r="C5000" t="s">
        <v>3827</v>
      </c>
      <c r="D5000" t="s">
        <v>3849</v>
      </c>
      <c r="E5000" t="s">
        <v>2948</v>
      </c>
    </row>
    <row r="5001" spans="1:5" hidden="1">
      <c r="A5001" s="83" t="s">
        <v>3969</v>
      </c>
      <c r="B5001" t="s">
        <v>3970</v>
      </c>
      <c r="C5001" t="s">
        <v>3827</v>
      </c>
      <c r="D5001" t="s">
        <v>3849</v>
      </c>
      <c r="E5001" t="s">
        <v>2950</v>
      </c>
    </row>
    <row r="5002" spans="1:5" hidden="1">
      <c r="A5002" s="83" t="s">
        <v>3969</v>
      </c>
      <c r="B5002" t="s">
        <v>3970</v>
      </c>
      <c r="C5002" t="s">
        <v>3827</v>
      </c>
      <c r="D5002" t="s">
        <v>3828</v>
      </c>
      <c r="E5002" t="s">
        <v>2836</v>
      </c>
    </row>
    <row r="5003" spans="1:5" hidden="1">
      <c r="A5003" s="83" t="s">
        <v>3969</v>
      </c>
      <c r="B5003" t="s">
        <v>3970</v>
      </c>
      <c r="C5003" t="s">
        <v>3827</v>
      </c>
      <c r="D5003" t="s">
        <v>3828</v>
      </c>
      <c r="E5003" t="s">
        <v>2869</v>
      </c>
    </row>
    <row r="5004" spans="1:5" hidden="1">
      <c r="A5004" s="83" t="s">
        <v>3969</v>
      </c>
      <c r="B5004" t="s">
        <v>3970</v>
      </c>
      <c r="C5004" t="s">
        <v>3827</v>
      </c>
      <c r="D5004" t="s">
        <v>3828</v>
      </c>
      <c r="E5004" t="s">
        <v>2887</v>
      </c>
    </row>
    <row r="5005" spans="1:5" hidden="1">
      <c r="A5005" s="83" t="s">
        <v>3969</v>
      </c>
      <c r="B5005" t="s">
        <v>3970</v>
      </c>
      <c r="C5005" t="s">
        <v>3827</v>
      </c>
      <c r="D5005" t="s">
        <v>3828</v>
      </c>
      <c r="E5005" t="s">
        <v>2898</v>
      </c>
    </row>
    <row r="5006" spans="1:5" hidden="1">
      <c r="A5006" s="83" t="s">
        <v>3969</v>
      </c>
      <c r="B5006" t="s">
        <v>3970</v>
      </c>
      <c r="C5006" t="s">
        <v>3827</v>
      </c>
      <c r="D5006" t="s">
        <v>3828</v>
      </c>
      <c r="E5006" t="s">
        <v>2908</v>
      </c>
    </row>
    <row r="5007" spans="1:5" hidden="1">
      <c r="A5007" s="83" t="s">
        <v>3969</v>
      </c>
      <c r="B5007" t="s">
        <v>3970</v>
      </c>
      <c r="C5007" t="s">
        <v>3827</v>
      </c>
      <c r="D5007" t="s">
        <v>3828</v>
      </c>
      <c r="E5007" t="s">
        <v>2915</v>
      </c>
    </row>
    <row r="5008" spans="1:5" hidden="1">
      <c r="A5008" s="83" t="s">
        <v>3969</v>
      </c>
      <c r="B5008" t="s">
        <v>3970</v>
      </c>
      <c r="C5008" t="s">
        <v>3827</v>
      </c>
      <c r="D5008" t="s">
        <v>3828</v>
      </c>
      <c r="E5008" t="s">
        <v>2920</v>
      </c>
    </row>
    <row r="5009" spans="1:5" hidden="1">
      <c r="A5009" s="83" t="s">
        <v>3969</v>
      </c>
      <c r="B5009" t="s">
        <v>3970</v>
      </c>
      <c r="C5009" t="s">
        <v>3827</v>
      </c>
      <c r="D5009" t="s">
        <v>3828</v>
      </c>
      <c r="E5009" t="s">
        <v>1643</v>
      </c>
    </row>
    <row r="5010" spans="1:5" hidden="1">
      <c r="A5010" s="83" t="s">
        <v>3969</v>
      </c>
      <c r="B5010" t="s">
        <v>3970</v>
      </c>
      <c r="C5010" t="s">
        <v>3827</v>
      </c>
      <c r="D5010" t="s">
        <v>3828</v>
      </c>
      <c r="E5010" t="s">
        <v>2926</v>
      </c>
    </row>
    <row r="5011" spans="1:5" hidden="1">
      <c r="A5011" s="83" t="s">
        <v>3969</v>
      </c>
      <c r="B5011" t="s">
        <v>3970</v>
      </c>
      <c r="C5011" t="s">
        <v>3827</v>
      </c>
      <c r="D5011" t="s">
        <v>3828</v>
      </c>
      <c r="E5011" t="s">
        <v>2931</v>
      </c>
    </row>
    <row r="5012" spans="1:5" hidden="1">
      <c r="A5012" s="83" t="s">
        <v>3969</v>
      </c>
      <c r="B5012" t="s">
        <v>3970</v>
      </c>
      <c r="C5012" t="s">
        <v>3827</v>
      </c>
      <c r="D5012" t="s">
        <v>3828</v>
      </c>
      <c r="E5012" t="s">
        <v>2936</v>
      </c>
    </row>
    <row r="5013" spans="1:5" hidden="1">
      <c r="A5013" s="83" t="s">
        <v>3969</v>
      </c>
      <c r="B5013" t="s">
        <v>3970</v>
      </c>
      <c r="C5013" t="s">
        <v>3827</v>
      </c>
      <c r="D5013" t="s">
        <v>3828</v>
      </c>
      <c r="E5013" t="s">
        <v>2941</v>
      </c>
    </row>
    <row r="5014" spans="1:5" hidden="1">
      <c r="A5014" s="83" t="s">
        <v>3969</v>
      </c>
      <c r="B5014" t="s">
        <v>3970</v>
      </c>
      <c r="C5014" t="s">
        <v>3827</v>
      </c>
      <c r="D5014" t="s">
        <v>3828</v>
      </c>
      <c r="E5014" t="s">
        <v>2945</v>
      </c>
    </row>
    <row r="5015" spans="1:5" hidden="1">
      <c r="A5015" s="83" t="s">
        <v>3969</v>
      </c>
      <c r="B5015" t="s">
        <v>3970</v>
      </c>
      <c r="C5015" t="s">
        <v>3827</v>
      </c>
      <c r="D5015" t="s">
        <v>3828</v>
      </c>
      <c r="E5015" t="s">
        <v>2948</v>
      </c>
    </row>
    <row r="5016" spans="1:5" hidden="1">
      <c r="A5016" s="83" t="s">
        <v>3969</v>
      </c>
      <c r="B5016" t="s">
        <v>3970</v>
      </c>
      <c r="C5016" t="s">
        <v>3827</v>
      </c>
      <c r="D5016" t="s">
        <v>3828</v>
      </c>
      <c r="E5016" t="s">
        <v>2950</v>
      </c>
    </row>
    <row r="5017" spans="1:5" hidden="1">
      <c r="A5017" s="83" t="s">
        <v>3971</v>
      </c>
      <c r="B5017" t="s">
        <v>3972</v>
      </c>
      <c r="C5017" t="s">
        <v>1973</v>
      </c>
      <c r="D5017" t="s">
        <v>2067</v>
      </c>
      <c r="E5017" t="s">
        <v>3840</v>
      </c>
    </row>
    <row r="5018" spans="1:5" hidden="1">
      <c r="A5018" s="83" t="s">
        <v>3971</v>
      </c>
      <c r="B5018" t="s">
        <v>3972</v>
      </c>
      <c r="C5018" t="s">
        <v>1973</v>
      </c>
      <c r="D5018" t="s">
        <v>2068</v>
      </c>
      <c r="E5018" t="s">
        <v>2068</v>
      </c>
    </row>
    <row r="5019" spans="1:5" hidden="1">
      <c r="A5019" s="83" t="s">
        <v>3971</v>
      </c>
      <c r="B5019" t="s">
        <v>3972</v>
      </c>
      <c r="C5019" t="s">
        <v>1973</v>
      </c>
      <c r="D5019" t="s">
        <v>2066</v>
      </c>
      <c r="E5019" t="s">
        <v>2807</v>
      </c>
    </row>
    <row r="5020" spans="1:5" hidden="1">
      <c r="A5020" s="83" t="s">
        <v>3971</v>
      </c>
      <c r="B5020" t="s">
        <v>3972</v>
      </c>
      <c r="C5020" t="s">
        <v>1973</v>
      </c>
      <c r="D5020" t="s">
        <v>2066</v>
      </c>
      <c r="E5020" t="s">
        <v>1643</v>
      </c>
    </row>
    <row r="5021" spans="1:5" hidden="1">
      <c r="A5021" s="83" t="s">
        <v>3971</v>
      </c>
      <c r="B5021" t="s">
        <v>3972</v>
      </c>
      <c r="C5021" t="s">
        <v>1973</v>
      </c>
      <c r="D5021" t="s">
        <v>3809</v>
      </c>
      <c r="E5021" t="s">
        <v>1643</v>
      </c>
    </row>
    <row r="5022" spans="1:5" hidden="1">
      <c r="A5022" s="83" t="s">
        <v>3971</v>
      </c>
      <c r="B5022" t="s">
        <v>3972</v>
      </c>
      <c r="C5022" t="s">
        <v>1973</v>
      </c>
      <c r="D5022" t="s">
        <v>3810</v>
      </c>
      <c r="E5022" t="s">
        <v>1643</v>
      </c>
    </row>
    <row r="5023" spans="1:5" hidden="1">
      <c r="A5023" s="83" t="s">
        <v>3971</v>
      </c>
      <c r="B5023" t="s">
        <v>3972</v>
      </c>
      <c r="C5023" t="s">
        <v>1974</v>
      </c>
      <c r="D5023" t="s">
        <v>2146</v>
      </c>
      <c r="E5023" t="s">
        <v>2808</v>
      </c>
    </row>
    <row r="5024" spans="1:5" hidden="1">
      <c r="A5024" s="83" t="s">
        <v>3971</v>
      </c>
      <c r="B5024" t="s">
        <v>3972</v>
      </c>
      <c r="C5024" t="s">
        <v>1974</v>
      </c>
      <c r="D5024" t="s">
        <v>2146</v>
      </c>
      <c r="E5024" t="s">
        <v>2854</v>
      </c>
    </row>
    <row r="5025" spans="1:5" hidden="1">
      <c r="A5025" s="83" t="s">
        <v>3971</v>
      </c>
      <c r="B5025" t="s">
        <v>3972</v>
      </c>
      <c r="C5025" t="s">
        <v>1974</v>
      </c>
      <c r="D5025" t="s">
        <v>2146</v>
      </c>
      <c r="E5025" t="s">
        <v>2876</v>
      </c>
    </row>
    <row r="5026" spans="1:5" hidden="1">
      <c r="A5026" s="83" t="s">
        <v>3971</v>
      </c>
      <c r="B5026" t="s">
        <v>3972</v>
      </c>
      <c r="C5026" t="s">
        <v>1974</v>
      </c>
      <c r="D5026" t="s">
        <v>2146</v>
      </c>
      <c r="E5026" t="s">
        <v>2893</v>
      </c>
    </row>
    <row r="5027" spans="1:5" hidden="1">
      <c r="A5027" s="83" t="s">
        <v>3971</v>
      </c>
      <c r="B5027" t="s">
        <v>3972</v>
      </c>
      <c r="C5027" t="s">
        <v>1974</v>
      </c>
      <c r="D5027" t="s">
        <v>2146</v>
      </c>
      <c r="E5027" t="s">
        <v>2903</v>
      </c>
    </row>
    <row r="5028" spans="1:5" hidden="1">
      <c r="A5028" s="83" t="s">
        <v>3971</v>
      </c>
      <c r="B5028" t="s">
        <v>3972</v>
      </c>
      <c r="C5028" t="s">
        <v>1974</v>
      </c>
      <c r="D5028" t="s">
        <v>2146</v>
      </c>
      <c r="E5028" t="s">
        <v>2913</v>
      </c>
    </row>
    <row r="5029" spans="1:5" hidden="1">
      <c r="A5029" s="83" t="s">
        <v>3971</v>
      </c>
      <c r="B5029" t="s">
        <v>3972</v>
      </c>
      <c r="C5029" t="s">
        <v>1974</v>
      </c>
      <c r="D5029" t="s">
        <v>3811</v>
      </c>
      <c r="E5029" t="s">
        <v>2809</v>
      </c>
    </row>
    <row r="5030" spans="1:5" hidden="1">
      <c r="A5030" s="83" t="s">
        <v>3971</v>
      </c>
      <c r="B5030" t="s">
        <v>3972</v>
      </c>
      <c r="C5030" t="s">
        <v>1974</v>
      </c>
      <c r="D5030" t="s">
        <v>3811</v>
      </c>
      <c r="E5030" t="s">
        <v>2855</v>
      </c>
    </row>
    <row r="5031" spans="1:5" hidden="1">
      <c r="A5031" s="83" t="s">
        <v>3971</v>
      </c>
      <c r="B5031" t="s">
        <v>3972</v>
      </c>
      <c r="C5031" t="s">
        <v>1974</v>
      </c>
      <c r="D5031" t="s">
        <v>3811</v>
      </c>
      <c r="E5031" t="s">
        <v>1643</v>
      </c>
    </row>
    <row r="5032" spans="1:5" hidden="1">
      <c r="A5032" s="83" t="s">
        <v>3971</v>
      </c>
      <c r="B5032" t="s">
        <v>3972</v>
      </c>
      <c r="C5032" t="s">
        <v>1974</v>
      </c>
      <c r="D5032" t="s">
        <v>3812</v>
      </c>
      <c r="E5032" t="s">
        <v>2810</v>
      </c>
    </row>
    <row r="5033" spans="1:5" hidden="1">
      <c r="A5033" s="83" t="s">
        <v>3971</v>
      </c>
      <c r="B5033" t="s">
        <v>3972</v>
      </c>
      <c r="C5033" t="s">
        <v>1974</v>
      </c>
      <c r="D5033" t="s">
        <v>3812</v>
      </c>
      <c r="E5033" t="s">
        <v>1643</v>
      </c>
    </row>
    <row r="5034" spans="1:5" hidden="1">
      <c r="A5034" s="83" t="s">
        <v>3971</v>
      </c>
      <c r="B5034" t="s">
        <v>3972</v>
      </c>
      <c r="C5034" t="s">
        <v>1974</v>
      </c>
      <c r="D5034" t="s">
        <v>3812</v>
      </c>
      <c r="E5034" t="s">
        <v>2856</v>
      </c>
    </row>
    <row r="5035" spans="1:5" hidden="1">
      <c r="A5035" s="83" t="s">
        <v>3971</v>
      </c>
      <c r="B5035" t="s">
        <v>3972</v>
      </c>
      <c r="C5035" t="s">
        <v>1974</v>
      </c>
      <c r="D5035" t="s">
        <v>3813</v>
      </c>
      <c r="E5035" t="s">
        <v>2811</v>
      </c>
    </row>
    <row r="5036" spans="1:5" hidden="1">
      <c r="A5036" s="83" t="s">
        <v>3971</v>
      </c>
      <c r="B5036" t="s">
        <v>3972</v>
      </c>
      <c r="C5036" t="s">
        <v>1974</v>
      </c>
      <c r="D5036" t="s">
        <v>3813</v>
      </c>
      <c r="E5036" t="s">
        <v>2857</v>
      </c>
    </row>
    <row r="5037" spans="1:5" hidden="1">
      <c r="A5037" s="83" t="s">
        <v>3971</v>
      </c>
      <c r="B5037" t="s">
        <v>3972</v>
      </c>
      <c r="C5037" t="s">
        <v>1974</v>
      </c>
      <c r="D5037" t="s">
        <v>3813</v>
      </c>
      <c r="E5037" t="s">
        <v>1643</v>
      </c>
    </row>
    <row r="5038" spans="1:5" hidden="1">
      <c r="A5038" s="83" t="s">
        <v>3971</v>
      </c>
      <c r="B5038" t="s">
        <v>3972</v>
      </c>
      <c r="C5038" t="s">
        <v>1974</v>
      </c>
      <c r="D5038" t="s">
        <v>3813</v>
      </c>
      <c r="E5038" t="s">
        <v>2877</v>
      </c>
    </row>
    <row r="5039" spans="1:5" hidden="1">
      <c r="A5039" s="83" t="s">
        <v>3971</v>
      </c>
      <c r="B5039" t="s">
        <v>3972</v>
      </c>
      <c r="C5039" t="s">
        <v>1974</v>
      </c>
      <c r="D5039" t="s">
        <v>3814</v>
      </c>
      <c r="E5039" t="s">
        <v>2813</v>
      </c>
    </row>
    <row r="5040" spans="1:5" hidden="1">
      <c r="A5040" s="83" t="s">
        <v>3971</v>
      </c>
      <c r="B5040" t="s">
        <v>3972</v>
      </c>
      <c r="C5040" t="s">
        <v>1974</v>
      </c>
      <c r="D5040" t="s">
        <v>3814</v>
      </c>
      <c r="E5040" t="s">
        <v>2858</v>
      </c>
    </row>
    <row r="5041" spans="1:5" hidden="1">
      <c r="A5041" s="83" t="s">
        <v>3971</v>
      </c>
      <c r="B5041" t="s">
        <v>3972</v>
      </c>
      <c r="C5041" t="s">
        <v>1974</v>
      </c>
      <c r="D5041" t="s">
        <v>3814</v>
      </c>
      <c r="E5041" t="s">
        <v>2878</v>
      </c>
    </row>
    <row r="5042" spans="1:5" hidden="1">
      <c r="A5042" s="83" t="s">
        <v>3971</v>
      </c>
      <c r="B5042" t="s">
        <v>3972</v>
      </c>
      <c r="C5042" t="s">
        <v>1974</v>
      </c>
      <c r="D5042" t="s">
        <v>3814</v>
      </c>
      <c r="E5042" t="s">
        <v>1643</v>
      </c>
    </row>
    <row r="5043" spans="1:5" hidden="1">
      <c r="A5043" s="83" t="s">
        <v>3971</v>
      </c>
      <c r="B5043" t="s">
        <v>3972</v>
      </c>
      <c r="C5043" t="s">
        <v>1974</v>
      </c>
      <c r="D5043" t="s">
        <v>3814</v>
      </c>
      <c r="E5043" t="s">
        <v>2894</v>
      </c>
    </row>
    <row r="5044" spans="1:5" hidden="1">
      <c r="A5044" s="83" t="s">
        <v>3971</v>
      </c>
      <c r="B5044" t="s">
        <v>3972</v>
      </c>
      <c r="C5044" t="s">
        <v>1974</v>
      </c>
      <c r="D5044" t="s">
        <v>3814</v>
      </c>
      <c r="E5044" t="s">
        <v>2904</v>
      </c>
    </row>
    <row r="5045" spans="1:5" hidden="1">
      <c r="A5045" s="83" t="s">
        <v>3971</v>
      </c>
      <c r="B5045" t="s">
        <v>3972</v>
      </c>
      <c r="C5045" t="s">
        <v>1974</v>
      </c>
      <c r="D5045" t="s">
        <v>3815</v>
      </c>
      <c r="E5045" t="s">
        <v>2814</v>
      </c>
    </row>
    <row r="5046" spans="1:5" hidden="1">
      <c r="A5046" s="83" t="s">
        <v>3971</v>
      </c>
      <c r="B5046" t="s">
        <v>3972</v>
      </c>
      <c r="C5046" t="s">
        <v>1974</v>
      </c>
      <c r="D5046" t="s">
        <v>3815</v>
      </c>
      <c r="E5046" t="s">
        <v>2859</v>
      </c>
    </row>
    <row r="5047" spans="1:5" hidden="1">
      <c r="A5047" s="83" t="s">
        <v>3971</v>
      </c>
      <c r="B5047" t="s">
        <v>3972</v>
      </c>
      <c r="C5047" t="s">
        <v>1974</v>
      </c>
      <c r="D5047" t="s">
        <v>3815</v>
      </c>
      <c r="E5047" t="s">
        <v>1643</v>
      </c>
    </row>
    <row r="5048" spans="1:5" hidden="1">
      <c r="A5048" s="83" t="s">
        <v>3971</v>
      </c>
      <c r="B5048" t="s">
        <v>3972</v>
      </c>
      <c r="C5048" t="s">
        <v>1974</v>
      </c>
      <c r="D5048" t="s">
        <v>3815</v>
      </c>
      <c r="E5048" t="s">
        <v>2879</v>
      </c>
    </row>
    <row r="5049" spans="1:5" hidden="1">
      <c r="A5049" s="83" t="s">
        <v>3971</v>
      </c>
      <c r="B5049" t="s">
        <v>3972</v>
      </c>
      <c r="C5049" t="s">
        <v>1974</v>
      </c>
      <c r="D5049" t="s">
        <v>3816</v>
      </c>
      <c r="E5049" t="s">
        <v>2815</v>
      </c>
    </row>
    <row r="5050" spans="1:5" hidden="1">
      <c r="A5050" s="83" t="s">
        <v>3971</v>
      </c>
      <c r="B5050" t="s">
        <v>3972</v>
      </c>
      <c r="C5050" t="s">
        <v>1974</v>
      </c>
      <c r="D5050" t="s">
        <v>3816</v>
      </c>
      <c r="E5050" t="s">
        <v>1643</v>
      </c>
    </row>
    <row r="5051" spans="1:5" hidden="1">
      <c r="A5051" s="83" t="s">
        <v>3971</v>
      </c>
      <c r="B5051" t="s">
        <v>3972</v>
      </c>
      <c r="C5051" t="s">
        <v>1974</v>
      </c>
      <c r="D5051" t="s">
        <v>2156</v>
      </c>
      <c r="E5051" t="s">
        <v>2816</v>
      </c>
    </row>
    <row r="5052" spans="1:5" hidden="1">
      <c r="A5052" s="83" t="s">
        <v>3971</v>
      </c>
      <c r="B5052" t="s">
        <v>3972</v>
      </c>
      <c r="C5052" t="s">
        <v>1974</v>
      </c>
      <c r="D5052" t="s">
        <v>1973</v>
      </c>
      <c r="E5052" t="s">
        <v>1643</v>
      </c>
    </row>
    <row r="5053" spans="1:5" hidden="1">
      <c r="A5053" s="83" t="s">
        <v>3971</v>
      </c>
      <c r="B5053" t="s">
        <v>3972</v>
      </c>
      <c r="C5053" t="s">
        <v>1974</v>
      </c>
      <c r="D5053" t="s">
        <v>1973</v>
      </c>
      <c r="E5053" t="s">
        <v>2817</v>
      </c>
    </row>
    <row r="5054" spans="1:5" hidden="1">
      <c r="A5054" s="83" t="s">
        <v>3971</v>
      </c>
      <c r="B5054" t="s">
        <v>3972</v>
      </c>
      <c r="C5054" t="s">
        <v>1974</v>
      </c>
      <c r="D5054" t="s">
        <v>1973</v>
      </c>
      <c r="E5054" t="s">
        <v>2860</v>
      </c>
    </row>
    <row r="5055" spans="1:5" hidden="1">
      <c r="A5055" s="83" t="s">
        <v>3971</v>
      </c>
      <c r="B5055" t="s">
        <v>3972</v>
      </c>
      <c r="C5055" t="s">
        <v>1974</v>
      </c>
      <c r="D5055" t="s">
        <v>1973</v>
      </c>
      <c r="E5055" t="s">
        <v>2880</v>
      </c>
    </row>
    <row r="5056" spans="1:5" hidden="1">
      <c r="A5056" s="83" t="s">
        <v>3971</v>
      </c>
      <c r="B5056" t="s">
        <v>3972</v>
      </c>
      <c r="C5056" t="s">
        <v>1974</v>
      </c>
      <c r="D5056" t="s">
        <v>3817</v>
      </c>
      <c r="E5056" t="s">
        <v>1643</v>
      </c>
    </row>
    <row r="5057" spans="1:5" hidden="1">
      <c r="A5057" s="83" t="s">
        <v>3971</v>
      </c>
      <c r="B5057" t="s">
        <v>3972</v>
      </c>
      <c r="C5057" t="s">
        <v>1974</v>
      </c>
      <c r="D5057" t="s">
        <v>3818</v>
      </c>
      <c r="E5057" t="s">
        <v>1643</v>
      </c>
    </row>
    <row r="5058" spans="1:5" hidden="1">
      <c r="A5058" s="83" t="s">
        <v>3971</v>
      </c>
      <c r="B5058" t="s">
        <v>3972</v>
      </c>
      <c r="C5058" t="s">
        <v>1974</v>
      </c>
      <c r="D5058" t="s">
        <v>3818</v>
      </c>
      <c r="E5058" t="s">
        <v>2819</v>
      </c>
    </row>
    <row r="5059" spans="1:5" hidden="1">
      <c r="A5059" s="83" t="s">
        <v>3971</v>
      </c>
      <c r="B5059" t="s">
        <v>3972</v>
      </c>
      <c r="C5059" t="s">
        <v>1974</v>
      </c>
      <c r="D5059" t="s">
        <v>2161</v>
      </c>
      <c r="E5059" t="s">
        <v>2820</v>
      </c>
    </row>
    <row r="5060" spans="1:5" hidden="1">
      <c r="A5060" s="83" t="s">
        <v>3971</v>
      </c>
      <c r="B5060" t="s">
        <v>3972</v>
      </c>
      <c r="C5060" t="s">
        <v>1974</v>
      </c>
      <c r="D5060" t="s">
        <v>2161</v>
      </c>
      <c r="E5060" t="s">
        <v>1643</v>
      </c>
    </row>
    <row r="5061" spans="1:5" hidden="1">
      <c r="A5061" s="83" t="s">
        <v>3971</v>
      </c>
      <c r="B5061" t="s">
        <v>3972</v>
      </c>
      <c r="C5061" t="s">
        <v>1974</v>
      </c>
      <c r="D5061" t="s">
        <v>3819</v>
      </c>
      <c r="E5061" t="s">
        <v>1643</v>
      </c>
    </row>
    <row r="5062" spans="1:5" hidden="1">
      <c r="A5062" s="83" t="s">
        <v>3971</v>
      </c>
      <c r="B5062" t="s">
        <v>3972</v>
      </c>
      <c r="C5062" t="s">
        <v>1974</v>
      </c>
      <c r="D5062" t="s">
        <v>3820</v>
      </c>
      <c r="E5062" t="s">
        <v>1643</v>
      </c>
    </row>
    <row r="5063" spans="1:5" hidden="1">
      <c r="A5063" s="83" t="s">
        <v>3971</v>
      </c>
      <c r="B5063" t="s">
        <v>3972</v>
      </c>
      <c r="C5063" t="s">
        <v>1974</v>
      </c>
      <c r="D5063" t="s">
        <v>3820</v>
      </c>
      <c r="E5063" t="s">
        <v>2822</v>
      </c>
    </row>
    <row r="5064" spans="1:5" hidden="1">
      <c r="A5064" s="83" t="s">
        <v>3971</v>
      </c>
      <c r="B5064" t="s">
        <v>3972</v>
      </c>
      <c r="C5064" t="s">
        <v>1974</v>
      </c>
      <c r="D5064" t="s">
        <v>3820</v>
      </c>
      <c r="E5064" t="s">
        <v>2861</v>
      </c>
    </row>
    <row r="5065" spans="1:5" hidden="1">
      <c r="A5065" s="83" t="s">
        <v>3971</v>
      </c>
      <c r="B5065" t="s">
        <v>3972</v>
      </c>
      <c r="C5065" t="s">
        <v>1974</v>
      </c>
      <c r="D5065" t="s">
        <v>3820</v>
      </c>
      <c r="E5065" t="s">
        <v>2818</v>
      </c>
    </row>
    <row r="5066" spans="1:5" hidden="1">
      <c r="A5066" s="83" t="s">
        <v>3971</v>
      </c>
      <c r="B5066" t="s">
        <v>3972</v>
      </c>
      <c r="C5066" t="s">
        <v>1974</v>
      </c>
      <c r="D5066" t="s">
        <v>3821</v>
      </c>
      <c r="E5066" t="s">
        <v>1643</v>
      </c>
    </row>
    <row r="5067" spans="1:5" hidden="1">
      <c r="A5067" s="83" t="s">
        <v>3971</v>
      </c>
      <c r="B5067" t="s">
        <v>3972</v>
      </c>
      <c r="C5067" t="s">
        <v>1974</v>
      </c>
      <c r="D5067" t="s">
        <v>3821</v>
      </c>
      <c r="E5067" t="s">
        <v>2823</v>
      </c>
    </row>
    <row r="5068" spans="1:5" hidden="1">
      <c r="A5068" s="83" t="s">
        <v>3971</v>
      </c>
      <c r="B5068" t="s">
        <v>3972</v>
      </c>
      <c r="C5068" t="s">
        <v>1974</v>
      </c>
      <c r="D5068" t="s">
        <v>3822</v>
      </c>
      <c r="E5068" t="s">
        <v>1643</v>
      </c>
    </row>
    <row r="5069" spans="1:5" hidden="1">
      <c r="A5069" s="83" t="s">
        <v>3971</v>
      </c>
      <c r="B5069" t="s">
        <v>3972</v>
      </c>
      <c r="C5069" t="s">
        <v>1974</v>
      </c>
      <c r="D5069" t="s">
        <v>3822</v>
      </c>
      <c r="E5069" t="s">
        <v>2824</v>
      </c>
    </row>
    <row r="5070" spans="1:5" hidden="1">
      <c r="A5070" s="83" t="s">
        <v>3971</v>
      </c>
      <c r="B5070" t="s">
        <v>3972</v>
      </c>
      <c r="C5070" t="s">
        <v>1974</v>
      </c>
      <c r="D5070" t="s">
        <v>3823</v>
      </c>
      <c r="E5070" t="s">
        <v>2825</v>
      </c>
    </row>
    <row r="5071" spans="1:5" hidden="1">
      <c r="A5071" s="83" t="s">
        <v>3971</v>
      </c>
      <c r="B5071" t="s">
        <v>3972</v>
      </c>
      <c r="C5071" t="s">
        <v>1974</v>
      </c>
      <c r="D5071" t="s">
        <v>2166</v>
      </c>
      <c r="E5071" t="s">
        <v>1643</v>
      </c>
    </row>
    <row r="5072" spans="1:5" hidden="1">
      <c r="A5072" s="83" t="s">
        <v>3971</v>
      </c>
      <c r="B5072" t="s">
        <v>3972</v>
      </c>
      <c r="C5072" t="s">
        <v>1974</v>
      </c>
      <c r="D5072" t="s">
        <v>2166</v>
      </c>
      <c r="E5072" t="s">
        <v>2826</v>
      </c>
    </row>
    <row r="5073" spans="1:5" hidden="1">
      <c r="A5073" s="83" t="s">
        <v>3971</v>
      </c>
      <c r="B5073" t="s">
        <v>3972</v>
      </c>
      <c r="C5073" t="s">
        <v>1975</v>
      </c>
      <c r="D5073" t="s">
        <v>3824</v>
      </c>
      <c r="E5073" t="s">
        <v>2827</v>
      </c>
    </row>
    <row r="5074" spans="1:5" hidden="1">
      <c r="A5074" s="83" t="s">
        <v>3971</v>
      </c>
      <c r="B5074" t="s">
        <v>3972</v>
      </c>
      <c r="C5074" t="s">
        <v>1975</v>
      </c>
      <c r="D5074" t="s">
        <v>3824</v>
      </c>
      <c r="E5074" t="s">
        <v>2862</v>
      </c>
    </row>
    <row r="5075" spans="1:5" hidden="1">
      <c r="A5075" s="83" t="s">
        <v>3971</v>
      </c>
      <c r="B5075" t="s">
        <v>3972</v>
      </c>
      <c r="C5075" t="s">
        <v>1975</v>
      </c>
      <c r="D5075" t="s">
        <v>3824</v>
      </c>
      <c r="E5075" t="s">
        <v>2882</v>
      </c>
    </row>
    <row r="5076" spans="1:5" hidden="1">
      <c r="A5076" s="83" t="s">
        <v>3971</v>
      </c>
      <c r="B5076" t="s">
        <v>3972</v>
      </c>
      <c r="C5076" t="s">
        <v>1975</v>
      </c>
      <c r="D5076" t="s">
        <v>3824</v>
      </c>
      <c r="E5076" t="s">
        <v>2895</v>
      </c>
    </row>
    <row r="5077" spans="1:5" hidden="1">
      <c r="A5077" s="83" t="s">
        <v>3971</v>
      </c>
      <c r="B5077" t="s">
        <v>3972</v>
      </c>
      <c r="C5077" t="s">
        <v>1975</v>
      </c>
      <c r="D5077" t="s">
        <v>3824</v>
      </c>
      <c r="E5077" t="s">
        <v>2905</v>
      </c>
    </row>
    <row r="5078" spans="1:5" hidden="1">
      <c r="A5078" s="83" t="s">
        <v>3971</v>
      </c>
      <c r="B5078" t="s">
        <v>3972</v>
      </c>
      <c r="C5078" t="s">
        <v>1975</v>
      </c>
      <c r="D5078" t="s">
        <v>3824</v>
      </c>
      <c r="E5078" t="s">
        <v>2914</v>
      </c>
    </row>
    <row r="5079" spans="1:5" hidden="1">
      <c r="A5079" s="83" t="s">
        <v>3971</v>
      </c>
      <c r="B5079" t="s">
        <v>3972</v>
      </c>
      <c r="C5079" t="s">
        <v>1975</v>
      </c>
      <c r="D5079" t="s">
        <v>3824</v>
      </c>
      <c r="E5079" t="s">
        <v>2919</v>
      </c>
    </row>
    <row r="5080" spans="1:5" hidden="1">
      <c r="A5080" s="83" t="s">
        <v>3971</v>
      </c>
      <c r="B5080" t="s">
        <v>3972</v>
      </c>
      <c r="C5080" t="s">
        <v>1975</v>
      </c>
      <c r="D5080" t="s">
        <v>3824</v>
      </c>
      <c r="E5080" t="s">
        <v>1980</v>
      </c>
    </row>
    <row r="5081" spans="1:5" hidden="1">
      <c r="A5081" s="83" t="s">
        <v>3971</v>
      </c>
      <c r="B5081" t="s">
        <v>3972</v>
      </c>
      <c r="C5081" t="s">
        <v>1975</v>
      </c>
      <c r="D5081" t="s">
        <v>3841</v>
      </c>
      <c r="E5081" t="s">
        <v>3842</v>
      </c>
    </row>
    <row r="5082" spans="1:5" hidden="1">
      <c r="A5082" s="83" t="s">
        <v>3971</v>
      </c>
      <c r="B5082" t="s">
        <v>3972</v>
      </c>
      <c r="C5082" t="s">
        <v>1975</v>
      </c>
      <c r="D5082" t="s">
        <v>3841</v>
      </c>
      <c r="E5082" t="s">
        <v>2885</v>
      </c>
    </row>
    <row r="5083" spans="1:5" hidden="1">
      <c r="A5083" s="83" t="s">
        <v>3971</v>
      </c>
      <c r="B5083" t="s">
        <v>3972</v>
      </c>
      <c r="C5083" t="s">
        <v>1975</v>
      </c>
      <c r="D5083" t="s">
        <v>3841</v>
      </c>
      <c r="E5083" t="s">
        <v>2896</v>
      </c>
    </row>
    <row r="5084" spans="1:5" hidden="1">
      <c r="A5084" s="83" t="s">
        <v>3971</v>
      </c>
      <c r="B5084" t="s">
        <v>3972</v>
      </c>
      <c r="C5084" t="s">
        <v>1975</v>
      </c>
      <c r="D5084" t="s">
        <v>3843</v>
      </c>
      <c r="E5084" t="s">
        <v>2831</v>
      </c>
    </row>
    <row r="5085" spans="1:5" hidden="1">
      <c r="A5085" s="83" t="s">
        <v>3971</v>
      </c>
      <c r="B5085" t="s">
        <v>3972</v>
      </c>
      <c r="C5085" t="s">
        <v>1975</v>
      </c>
      <c r="D5085" t="s">
        <v>3843</v>
      </c>
      <c r="E5085" t="s">
        <v>2864</v>
      </c>
    </row>
    <row r="5086" spans="1:5" hidden="1">
      <c r="A5086" s="83" t="s">
        <v>3971</v>
      </c>
      <c r="B5086" t="s">
        <v>3972</v>
      </c>
      <c r="C5086" t="s">
        <v>1975</v>
      </c>
      <c r="D5086" t="s">
        <v>3843</v>
      </c>
      <c r="E5086" t="s">
        <v>1643</v>
      </c>
    </row>
    <row r="5087" spans="1:5" hidden="1">
      <c r="A5087" s="83" t="s">
        <v>3971</v>
      </c>
      <c r="B5087" t="s">
        <v>3972</v>
      </c>
      <c r="C5087" t="s">
        <v>1975</v>
      </c>
      <c r="D5087" t="s">
        <v>3843</v>
      </c>
      <c r="E5087" t="s">
        <v>2884</v>
      </c>
    </row>
    <row r="5088" spans="1:5" hidden="1">
      <c r="A5088" s="83" t="s">
        <v>3971</v>
      </c>
      <c r="B5088" t="s">
        <v>3972</v>
      </c>
      <c r="C5088" t="s">
        <v>1975</v>
      </c>
      <c r="D5088" t="s">
        <v>3843</v>
      </c>
      <c r="E5088" t="s">
        <v>2166</v>
      </c>
    </row>
    <row r="5089" spans="1:5" hidden="1">
      <c r="A5089" s="83" t="s">
        <v>3971</v>
      </c>
      <c r="B5089" t="s">
        <v>3972</v>
      </c>
      <c r="C5089" t="s">
        <v>1975</v>
      </c>
      <c r="D5089" t="s">
        <v>3843</v>
      </c>
      <c r="E5089" t="s">
        <v>3844</v>
      </c>
    </row>
    <row r="5090" spans="1:5" hidden="1">
      <c r="A5090" s="83" t="s">
        <v>3971</v>
      </c>
      <c r="B5090" t="s">
        <v>3972</v>
      </c>
      <c r="C5090" t="s">
        <v>1975</v>
      </c>
      <c r="D5090" t="s">
        <v>3845</v>
      </c>
      <c r="E5090" t="s">
        <v>3846</v>
      </c>
    </row>
    <row r="5091" spans="1:5" hidden="1">
      <c r="A5091" s="83" t="s">
        <v>3971</v>
      </c>
      <c r="B5091" t="s">
        <v>3972</v>
      </c>
      <c r="C5091" t="s">
        <v>1976</v>
      </c>
      <c r="D5091" t="s">
        <v>3867</v>
      </c>
      <c r="E5091" t="s">
        <v>2833</v>
      </c>
    </row>
    <row r="5092" spans="1:5" hidden="1">
      <c r="A5092" s="83" t="s">
        <v>3971</v>
      </c>
      <c r="B5092" t="s">
        <v>3972</v>
      </c>
      <c r="C5092" t="s">
        <v>1976</v>
      </c>
      <c r="D5092" t="s">
        <v>3867</v>
      </c>
      <c r="E5092" t="s">
        <v>2866</v>
      </c>
    </row>
    <row r="5093" spans="1:5" hidden="1">
      <c r="A5093" s="83" t="s">
        <v>3971</v>
      </c>
      <c r="B5093" t="s">
        <v>3972</v>
      </c>
      <c r="C5093" t="s">
        <v>1976</v>
      </c>
      <c r="D5093" t="s">
        <v>3867</v>
      </c>
      <c r="E5093" t="s">
        <v>1643</v>
      </c>
    </row>
    <row r="5094" spans="1:5" hidden="1">
      <c r="A5094" s="83" t="s">
        <v>3971</v>
      </c>
      <c r="B5094" t="s">
        <v>3972</v>
      </c>
      <c r="C5094" t="s">
        <v>1976</v>
      </c>
      <c r="D5094" t="s">
        <v>3867</v>
      </c>
      <c r="E5094" t="s">
        <v>2897</v>
      </c>
    </row>
    <row r="5095" spans="1:5" hidden="1">
      <c r="A5095" s="83" t="s">
        <v>3971</v>
      </c>
      <c r="B5095" t="s">
        <v>3972</v>
      </c>
      <c r="C5095" t="s">
        <v>1976</v>
      </c>
      <c r="D5095" t="s">
        <v>3867</v>
      </c>
      <c r="E5095" t="s">
        <v>2907</v>
      </c>
    </row>
    <row r="5096" spans="1:5" hidden="1">
      <c r="A5096" s="83" t="s">
        <v>3971</v>
      </c>
      <c r="B5096" t="s">
        <v>3972</v>
      </c>
      <c r="C5096" t="s">
        <v>1976</v>
      </c>
      <c r="D5096" t="s">
        <v>3868</v>
      </c>
      <c r="E5096" t="s">
        <v>2834</v>
      </c>
    </row>
    <row r="5097" spans="1:5" hidden="1">
      <c r="A5097" s="83" t="s">
        <v>3971</v>
      </c>
      <c r="B5097" t="s">
        <v>3972</v>
      </c>
      <c r="C5097" t="s">
        <v>1976</v>
      </c>
      <c r="D5097" t="s">
        <v>3868</v>
      </c>
      <c r="E5097" t="s">
        <v>2867</v>
      </c>
    </row>
    <row r="5098" spans="1:5" hidden="1">
      <c r="A5098" s="83" t="s">
        <v>3971</v>
      </c>
      <c r="B5098" t="s">
        <v>3972</v>
      </c>
      <c r="C5098" t="s">
        <v>1976</v>
      </c>
      <c r="D5098" t="s">
        <v>3868</v>
      </c>
      <c r="E5098" t="s">
        <v>2833</v>
      </c>
    </row>
    <row r="5099" spans="1:5" hidden="1">
      <c r="A5099" s="83" t="s">
        <v>3971</v>
      </c>
      <c r="B5099" t="s">
        <v>3972</v>
      </c>
      <c r="C5099" t="s">
        <v>1976</v>
      </c>
      <c r="D5099" t="s">
        <v>3868</v>
      </c>
      <c r="E5099" t="s">
        <v>1643</v>
      </c>
    </row>
    <row r="5100" spans="1:5" hidden="1">
      <c r="A5100" s="83" t="s">
        <v>3971</v>
      </c>
      <c r="B5100" t="s">
        <v>3972</v>
      </c>
      <c r="C5100" t="s">
        <v>1976</v>
      </c>
      <c r="D5100" t="s">
        <v>3867</v>
      </c>
      <c r="E5100" t="s">
        <v>1643</v>
      </c>
    </row>
    <row r="5101" spans="1:5" hidden="1">
      <c r="A5101" s="83" t="s">
        <v>3971</v>
      </c>
      <c r="B5101" t="s">
        <v>3972</v>
      </c>
      <c r="C5101" t="s">
        <v>1976</v>
      </c>
      <c r="D5101" t="s">
        <v>3867</v>
      </c>
      <c r="E5101" t="s">
        <v>2886</v>
      </c>
    </row>
    <row r="5102" spans="1:5" hidden="1">
      <c r="A5102" s="83" t="s">
        <v>3971</v>
      </c>
      <c r="B5102" t="s">
        <v>3972</v>
      </c>
      <c r="C5102" t="s">
        <v>1976</v>
      </c>
      <c r="D5102" t="s">
        <v>3868</v>
      </c>
      <c r="E5102" t="s">
        <v>2834</v>
      </c>
    </row>
    <row r="5103" spans="1:5" hidden="1">
      <c r="A5103" s="83" t="s">
        <v>3971</v>
      </c>
      <c r="B5103" t="s">
        <v>3972</v>
      </c>
      <c r="C5103" t="s">
        <v>1976</v>
      </c>
      <c r="D5103" t="s">
        <v>3868</v>
      </c>
      <c r="E5103" t="s">
        <v>1643</v>
      </c>
    </row>
    <row r="5104" spans="1:5" hidden="1">
      <c r="A5104" s="83" t="s">
        <v>3971</v>
      </c>
      <c r="B5104" t="s">
        <v>3972</v>
      </c>
      <c r="C5104" t="s">
        <v>3827</v>
      </c>
      <c r="D5104" t="s">
        <v>3849</v>
      </c>
      <c r="E5104" t="s">
        <v>2836</v>
      </c>
    </row>
    <row r="5105" spans="1:5" hidden="1">
      <c r="A5105" s="83" t="s">
        <v>3971</v>
      </c>
      <c r="B5105" t="s">
        <v>3972</v>
      </c>
      <c r="C5105" t="s">
        <v>3827</v>
      </c>
      <c r="D5105" t="s">
        <v>3849</v>
      </c>
      <c r="E5105" t="s">
        <v>2869</v>
      </c>
    </row>
    <row r="5106" spans="1:5" hidden="1">
      <c r="A5106" s="83" t="s">
        <v>3971</v>
      </c>
      <c r="B5106" t="s">
        <v>3972</v>
      </c>
      <c r="C5106" t="s">
        <v>3827</v>
      </c>
      <c r="D5106" t="s">
        <v>3849</v>
      </c>
      <c r="E5106" t="s">
        <v>2887</v>
      </c>
    </row>
    <row r="5107" spans="1:5" hidden="1">
      <c r="A5107" s="83" t="s">
        <v>3971</v>
      </c>
      <c r="B5107" t="s">
        <v>3972</v>
      </c>
      <c r="C5107" t="s">
        <v>3827</v>
      </c>
      <c r="D5107" t="s">
        <v>3849</v>
      </c>
      <c r="E5107" t="s">
        <v>2898</v>
      </c>
    </row>
    <row r="5108" spans="1:5" hidden="1">
      <c r="A5108" s="83" t="s">
        <v>3971</v>
      </c>
      <c r="B5108" t="s">
        <v>3972</v>
      </c>
      <c r="C5108" t="s">
        <v>3827</v>
      </c>
      <c r="D5108" t="s">
        <v>3849</v>
      </c>
      <c r="E5108" t="s">
        <v>2908</v>
      </c>
    </row>
    <row r="5109" spans="1:5" hidden="1">
      <c r="A5109" s="83" t="s">
        <v>3971</v>
      </c>
      <c r="B5109" t="s">
        <v>3972</v>
      </c>
      <c r="C5109" t="s">
        <v>3827</v>
      </c>
      <c r="D5109" t="s">
        <v>3849</v>
      </c>
      <c r="E5109" t="s">
        <v>2915</v>
      </c>
    </row>
    <row r="5110" spans="1:5" hidden="1">
      <c r="A5110" s="83" t="s">
        <v>3971</v>
      </c>
      <c r="B5110" t="s">
        <v>3972</v>
      </c>
      <c r="C5110" t="s">
        <v>3827</v>
      </c>
      <c r="D5110" t="s">
        <v>3849</v>
      </c>
      <c r="E5110" t="s">
        <v>2920</v>
      </c>
    </row>
    <row r="5111" spans="1:5" hidden="1">
      <c r="A5111" s="83" t="s">
        <v>3971</v>
      </c>
      <c r="B5111" t="s">
        <v>3972</v>
      </c>
      <c r="C5111" t="s">
        <v>3827</v>
      </c>
      <c r="D5111" t="s">
        <v>3849</v>
      </c>
      <c r="E5111" t="s">
        <v>2924</v>
      </c>
    </row>
    <row r="5112" spans="1:5" hidden="1">
      <c r="A5112" s="83" t="s">
        <v>3971</v>
      </c>
      <c r="B5112" t="s">
        <v>3972</v>
      </c>
      <c r="C5112" t="s">
        <v>3827</v>
      </c>
      <c r="D5112" t="s">
        <v>3849</v>
      </c>
      <c r="E5112" t="s">
        <v>2926</v>
      </c>
    </row>
    <row r="5113" spans="1:5" hidden="1">
      <c r="A5113" s="83" t="s">
        <v>3971</v>
      </c>
      <c r="B5113" t="s">
        <v>3972</v>
      </c>
      <c r="C5113" t="s">
        <v>3827</v>
      </c>
      <c r="D5113" t="s">
        <v>3849</v>
      </c>
      <c r="E5113" t="s">
        <v>2931</v>
      </c>
    </row>
    <row r="5114" spans="1:5" hidden="1">
      <c r="A5114" s="83" t="s">
        <v>3971</v>
      </c>
      <c r="B5114" t="s">
        <v>3972</v>
      </c>
      <c r="C5114" t="s">
        <v>3827</v>
      </c>
      <c r="D5114" t="s">
        <v>3849</v>
      </c>
      <c r="E5114" t="s">
        <v>2940</v>
      </c>
    </row>
    <row r="5115" spans="1:5" hidden="1">
      <c r="A5115" s="83" t="s">
        <v>3971</v>
      </c>
      <c r="B5115" t="s">
        <v>3972</v>
      </c>
      <c r="C5115" t="s">
        <v>3827</v>
      </c>
      <c r="D5115" t="s">
        <v>3849</v>
      </c>
      <c r="E5115" t="s">
        <v>2944</v>
      </c>
    </row>
    <row r="5116" spans="1:5" hidden="1">
      <c r="A5116" s="83" t="s">
        <v>3971</v>
      </c>
      <c r="B5116" t="s">
        <v>3972</v>
      </c>
      <c r="C5116" t="s">
        <v>3827</v>
      </c>
      <c r="D5116" t="s">
        <v>3849</v>
      </c>
      <c r="E5116" t="s">
        <v>2936</v>
      </c>
    </row>
    <row r="5117" spans="1:5" hidden="1">
      <c r="A5117" s="83" t="s">
        <v>3971</v>
      </c>
      <c r="B5117" t="s">
        <v>3972</v>
      </c>
      <c r="C5117" t="s">
        <v>3827</v>
      </c>
      <c r="D5117" t="s">
        <v>3849</v>
      </c>
      <c r="E5117" t="s">
        <v>2941</v>
      </c>
    </row>
    <row r="5118" spans="1:5" hidden="1">
      <c r="A5118" s="83" t="s">
        <v>3971</v>
      </c>
      <c r="B5118" t="s">
        <v>3972</v>
      </c>
      <c r="C5118" t="s">
        <v>3827</v>
      </c>
      <c r="D5118" t="s">
        <v>3849</v>
      </c>
      <c r="E5118" t="s">
        <v>2945</v>
      </c>
    </row>
    <row r="5119" spans="1:5" hidden="1">
      <c r="A5119" s="83" t="s">
        <v>3971</v>
      </c>
      <c r="B5119" t="s">
        <v>3972</v>
      </c>
      <c r="C5119" t="s">
        <v>3827</v>
      </c>
      <c r="D5119" t="s">
        <v>3849</v>
      </c>
      <c r="E5119" t="s">
        <v>2948</v>
      </c>
    </row>
    <row r="5120" spans="1:5" hidden="1">
      <c r="A5120" s="83" t="s">
        <v>3971</v>
      </c>
      <c r="B5120" t="s">
        <v>3972</v>
      </c>
      <c r="C5120" t="s">
        <v>3827</v>
      </c>
      <c r="D5120" t="s">
        <v>3849</v>
      </c>
      <c r="E5120" t="s">
        <v>2950</v>
      </c>
    </row>
    <row r="5121" spans="1:5" hidden="1">
      <c r="A5121" s="83" t="s">
        <v>3971</v>
      </c>
      <c r="B5121" t="s">
        <v>3972</v>
      </c>
      <c r="C5121" t="s">
        <v>3827</v>
      </c>
      <c r="D5121" t="s">
        <v>3828</v>
      </c>
      <c r="E5121" t="s">
        <v>2836</v>
      </c>
    </row>
    <row r="5122" spans="1:5" hidden="1">
      <c r="A5122" s="83" t="s">
        <v>3971</v>
      </c>
      <c r="B5122" t="s">
        <v>3972</v>
      </c>
      <c r="C5122" t="s">
        <v>3827</v>
      </c>
      <c r="D5122" t="s">
        <v>3828</v>
      </c>
      <c r="E5122" t="s">
        <v>2869</v>
      </c>
    </row>
    <row r="5123" spans="1:5" hidden="1">
      <c r="A5123" s="83" t="s">
        <v>3971</v>
      </c>
      <c r="B5123" t="s">
        <v>3972</v>
      </c>
      <c r="C5123" t="s">
        <v>3827</v>
      </c>
      <c r="D5123" t="s">
        <v>3828</v>
      </c>
      <c r="E5123" t="s">
        <v>2887</v>
      </c>
    </row>
    <row r="5124" spans="1:5" hidden="1">
      <c r="A5124" s="83" t="s">
        <v>3971</v>
      </c>
      <c r="B5124" t="s">
        <v>3972</v>
      </c>
      <c r="C5124" t="s">
        <v>3827</v>
      </c>
      <c r="D5124" t="s">
        <v>3828</v>
      </c>
      <c r="E5124" t="s">
        <v>2898</v>
      </c>
    </row>
    <row r="5125" spans="1:5" hidden="1">
      <c r="A5125" s="83" t="s">
        <v>3971</v>
      </c>
      <c r="B5125" t="s">
        <v>3972</v>
      </c>
      <c r="C5125" t="s">
        <v>3827</v>
      </c>
      <c r="D5125" t="s">
        <v>3828</v>
      </c>
      <c r="E5125" t="s">
        <v>2908</v>
      </c>
    </row>
    <row r="5126" spans="1:5" hidden="1">
      <c r="A5126" s="83" t="s">
        <v>3971</v>
      </c>
      <c r="B5126" t="s">
        <v>3972</v>
      </c>
      <c r="C5126" t="s">
        <v>3827</v>
      </c>
      <c r="D5126" t="s">
        <v>3828</v>
      </c>
      <c r="E5126" t="s">
        <v>2915</v>
      </c>
    </row>
    <row r="5127" spans="1:5" hidden="1">
      <c r="A5127" s="83" t="s">
        <v>3971</v>
      </c>
      <c r="B5127" t="s">
        <v>3972</v>
      </c>
      <c r="C5127" t="s">
        <v>3827</v>
      </c>
      <c r="D5127" t="s">
        <v>3828</v>
      </c>
      <c r="E5127" t="s">
        <v>2920</v>
      </c>
    </row>
    <row r="5128" spans="1:5" hidden="1">
      <c r="A5128" s="83" t="s">
        <v>3971</v>
      </c>
      <c r="B5128" t="s">
        <v>3972</v>
      </c>
      <c r="C5128" t="s">
        <v>3827</v>
      </c>
      <c r="D5128" t="s">
        <v>3828</v>
      </c>
      <c r="E5128" t="s">
        <v>1643</v>
      </c>
    </row>
    <row r="5129" spans="1:5" hidden="1">
      <c r="A5129" s="83" t="s">
        <v>3971</v>
      </c>
      <c r="B5129" t="s">
        <v>3972</v>
      </c>
      <c r="C5129" t="s">
        <v>3827</v>
      </c>
      <c r="D5129" t="s">
        <v>3828</v>
      </c>
      <c r="E5129" t="s">
        <v>2926</v>
      </c>
    </row>
    <row r="5130" spans="1:5" hidden="1">
      <c r="A5130" s="83" t="s">
        <v>3971</v>
      </c>
      <c r="B5130" t="s">
        <v>3972</v>
      </c>
      <c r="C5130" t="s">
        <v>3827</v>
      </c>
      <c r="D5130" t="s">
        <v>3828</v>
      </c>
      <c r="E5130" t="s">
        <v>2931</v>
      </c>
    </row>
    <row r="5131" spans="1:5" hidden="1">
      <c r="A5131" s="83" t="s">
        <v>3971</v>
      </c>
      <c r="B5131" t="s">
        <v>3972</v>
      </c>
      <c r="C5131" t="s">
        <v>3827</v>
      </c>
      <c r="D5131" t="s">
        <v>3828</v>
      </c>
      <c r="E5131" t="s">
        <v>2936</v>
      </c>
    </row>
    <row r="5132" spans="1:5" hidden="1">
      <c r="A5132" s="83" t="s">
        <v>3971</v>
      </c>
      <c r="B5132" t="s">
        <v>3972</v>
      </c>
      <c r="C5132" t="s">
        <v>3827</v>
      </c>
      <c r="D5132" t="s">
        <v>3828</v>
      </c>
      <c r="E5132" t="s">
        <v>2941</v>
      </c>
    </row>
    <row r="5133" spans="1:5" hidden="1">
      <c r="A5133" s="83" t="s">
        <v>3971</v>
      </c>
      <c r="B5133" t="s">
        <v>3972</v>
      </c>
      <c r="C5133" t="s">
        <v>3827</v>
      </c>
      <c r="D5133" t="s">
        <v>3828</v>
      </c>
      <c r="E5133" t="s">
        <v>2945</v>
      </c>
    </row>
    <row r="5134" spans="1:5" hidden="1">
      <c r="A5134" s="83" t="s">
        <v>3971</v>
      </c>
      <c r="B5134" t="s">
        <v>3972</v>
      </c>
      <c r="C5134" t="s">
        <v>3827</v>
      </c>
      <c r="D5134" t="s">
        <v>3828</v>
      </c>
      <c r="E5134" t="s">
        <v>2948</v>
      </c>
    </row>
    <row r="5135" spans="1:5" hidden="1">
      <c r="A5135" s="83" t="s">
        <v>3971</v>
      </c>
      <c r="B5135" t="s">
        <v>3972</v>
      </c>
      <c r="C5135" t="s">
        <v>3827</v>
      </c>
      <c r="D5135" t="s">
        <v>3828</v>
      </c>
      <c r="E5135" t="s">
        <v>2950</v>
      </c>
    </row>
    <row r="5136" spans="1:5" hidden="1">
      <c r="A5136" s="83" t="s">
        <v>3199</v>
      </c>
      <c r="B5136" t="s">
        <v>3973</v>
      </c>
      <c r="C5136" t="s">
        <v>1973</v>
      </c>
      <c r="D5136" t="s">
        <v>2066</v>
      </c>
      <c r="E5136" t="s">
        <v>2807</v>
      </c>
    </row>
    <row r="5137" spans="1:5" hidden="1">
      <c r="A5137" s="83" t="s">
        <v>3199</v>
      </c>
      <c r="B5137" t="s">
        <v>3973</v>
      </c>
      <c r="C5137" t="s">
        <v>1973</v>
      </c>
      <c r="D5137" t="s">
        <v>2066</v>
      </c>
      <c r="E5137" t="s">
        <v>2853</v>
      </c>
    </row>
    <row r="5138" spans="1:5" hidden="1">
      <c r="A5138" s="83" t="s">
        <v>3199</v>
      </c>
      <c r="B5138" t="s">
        <v>3973</v>
      </c>
      <c r="C5138" t="s">
        <v>1973</v>
      </c>
      <c r="D5138" t="s">
        <v>2066</v>
      </c>
      <c r="E5138" t="s">
        <v>2875</v>
      </c>
    </row>
    <row r="5139" spans="1:5" hidden="1">
      <c r="A5139" s="83" t="s">
        <v>3199</v>
      </c>
      <c r="B5139" t="s">
        <v>3973</v>
      </c>
      <c r="C5139" t="s">
        <v>1973</v>
      </c>
      <c r="D5139" t="s">
        <v>2066</v>
      </c>
      <c r="E5139" t="s">
        <v>2892</v>
      </c>
    </row>
    <row r="5140" spans="1:5" hidden="1">
      <c r="A5140" s="83" t="s">
        <v>3199</v>
      </c>
      <c r="B5140" t="s">
        <v>3973</v>
      </c>
      <c r="C5140" t="s">
        <v>1973</v>
      </c>
      <c r="D5140" t="s">
        <v>2066</v>
      </c>
      <c r="E5140" t="s">
        <v>2902</v>
      </c>
    </row>
    <row r="5141" spans="1:5" hidden="1">
      <c r="A5141" s="83" t="s">
        <v>3199</v>
      </c>
      <c r="B5141" t="s">
        <v>3973</v>
      </c>
      <c r="C5141" t="s">
        <v>1973</v>
      </c>
      <c r="D5141" t="s">
        <v>2066</v>
      </c>
      <c r="E5141" t="s">
        <v>2912</v>
      </c>
    </row>
    <row r="5142" spans="1:5" hidden="1">
      <c r="A5142" s="83" t="s">
        <v>3199</v>
      </c>
      <c r="B5142" t="s">
        <v>3973</v>
      </c>
      <c r="C5142" t="s">
        <v>1973</v>
      </c>
      <c r="D5142" t="s">
        <v>2066</v>
      </c>
      <c r="E5142" t="s">
        <v>2918</v>
      </c>
    </row>
    <row r="5143" spans="1:5" hidden="1">
      <c r="A5143" s="83" t="s">
        <v>3199</v>
      </c>
      <c r="B5143" t="s">
        <v>3973</v>
      </c>
      <c r="C5143" t="s">
        <v>1973</v>
      </c>
      <c r="D5143" t="s">
        <v>2066</v>
      </c>
      <c r="E5143" t="s">
        <v>2923</v>
      </c>
    </row>
    <row r="5144" spans="1:5" hidden="1">
      <c r="A5144" s="83" t="s">
        <v>3199</v>
      </c>
      <c r="B5144" t="s">
        <v>3973</v>
      </c>
      <c r="C5144" t="s">
        <v>1973</v>
      </c>
      <c r="D5144" t="s">
        <v>2066</v>
      </c>
      <c r="E5144" t="s">
        <v>2929</v>
      </c>
    </row>
    <row r="5145" spans="1:5" hidden="1">
      <c r="A5145" s="83" t="s">
        <v>3199</v>
      </c>
      <c r="B5145" t="s">
        <v>3973</v>
      </c>
      <c r="C5145" t="s">
        <v>1973</v>
      </c>
      <c r="D5145" t="s">
        <v>2066</v>
      </c>
      <c r="E5145" t="s">
        <v>2935</v>
      </c>
    </row>
    <row r="5146" spans="1:5" hidden="1">
      <c r="A5146" s="83" t="s">
        <v>3199</v>
      </c>
      <c r="B5146" t="s">
        <v>3973</v>
      </c>
      <c r="C5146" t="s">
        <v>1973</v>
      </c>
      <c r="D5146" t="s">
        <v>2066</v>
      </c>
      <c r="E5146" t="s">
        <v>2939</v>
      </c>
    </row>
    <row r="5147" spans="1:5" hidden="1">
      <c r="A5147" s="83" t="s">
        <v>3199</v>
      </c>
      <c r="B5147" t="s">
        <v>3973</v>
      </c>
      <c r="C5147" t="s">
        <v>1973</v>
      </c>
      <c r="D5147" t="s">
        <v>2066</v>
      </c>
      <c r="E5147" t="s">
        <v>2947</v>
      </c>
    </row>
    <row r="5148" spans="1:5" hidden="1">
      <c r="A5148" s="83" t="s">
        <v>3199</v>
      </c>
      <c r="B5148" t="s">
        <v>3973</v>
      </c>
      <c r="C5148" t="s">
        <v>1973</v>
      </c>
      <c r="D5148" t="s">
        <v>2066</v>
      </c>
      <c r="E5148" t="s">
        <v>1643</v>
      </c>
    </row>
    <row r="5149" spans="1:5" hidden="1">
      <c r="A5149" s="83" t="s">
        <v>3199</v>
      </c>
      <c r="B5149" t="s">
        <v>3973</v>
      </c>
      <c r="C5149" t="s">
        <v>1973</v>
      </c>
      <c r="D5149" t="s">
        <v>3809</v>
      </c>
      <c r="E5149" t="s">
        <v>1643</v>
      </c>
    </row>
    <row r="5150" spans="1:5" hidden="1">
      <c r="A5150" s="83" t="s">
        <v>3199</v>
      </c>
      <c r="B5150" t="s">
        <v>3973</v>
      </c>
      <c r="C5150" t="s">
        <v>1973</v>
      </c>
      <c r="D5150" t="s">
        <v>3810</v>
      </c>
      <c r="E5150" t="s">
        <v>2806</v>
      </c>
    </row>
    <row r="5151" spans="1:5" hidden="1">
      <c r="A5151" s="83" t="s">
        <v>3199</v>
      </c>
      <c r="B5151" t="s">
        <v>3973</v>
      </c>
      <c r="C5151" t="s">
        <v>1973</v>
      </c>
      <c r="D5151" t="s">
        <v>3810</v>
      </c>
      <c r="E5151" t="s">
        <v>2852</v>
      </c>
    </row>
    <row r="5152" spans="1:5" hidden="1">
      <c r="A5152" s="83" t="s">
        <v>3199</v>
      </c>
      <c r="B5152" t="s">
        <v>3973</v>
      </c>
      <c r="C5152" t="s">
        <v>1973</v>
      </c>
      <c r="D5152" t="s">
        <v>3810</v>
      </c>
      <c r="E5152" t="s">
        <v>2874</v>
      </c>
    </row>
    <row r="5153" spans="1:5" hidden="1">
      <c r="A5153" s="83" t="s">
        <v>3199</v>
      </c>
      <c r="B5153" t="s">
        <v>3973</v>
      </c>
      <c r="C5153" t="s">
        <v>1973</v>
      </c>
      <c r="D5153" t="s">
        <v>3810</v>
      </c>
      <c r="E5153" t="s">
        <v>2891</v>
      </c>
    </row>
    <row r="5154" spans="1:5" hidden="1">
      <c r="A5154" s="83" t="s">
        <v>3199</v>
      </c>
      <c r="B5154" t="s">
        <v>3973</v>
      </c>
      <c r="C5154" t="s">
        <v>1973</v>
      </c>
      <c r="D5154" t="s">
        <v>3810</v>
      </c>
      <c r="E5154" t="s">
        <v>1643</v>
      </c>
    </row>
    <row r="5155" spans="1:5" hidden="1">
      <c r="A5155" s="83" t="s">
        <v>3199</v>
      </c>
      <c r="B5155" t="s">
        <v>3973</v>
      </c>
      <c r="C5155" t="s">
        <v>1973</v>
      </c>
      <c r="D5155" t="s">
        <v>3810</v>
      </c>
      <c r="E5155" t="s">
        <v>2911</v>
      </c>
    </row>
    <row r="5156" spans="1:5" hidden="1">
      <c r="A5156" s="83" t="s">
        <v>3199</v>
      </c>
      <c r="B5156" t="s">
        <v>3973</v>
      </c>
      <c r="C5156" t="s">
        <v>1973</v>
      </c>
      <c r="D5156" t="s">
        <v>3810</v>
      </c>
      <c r="E5156" t="s">
        <v>2917</v>
      </c>
    </row>
    <row r="5157" spans="1:5" hidden="1">
      <c r="A5157" s="83" t="s">
        <v>3199</v>
      </c>
      <c r="B5157" t="s">
        <v>3973</v>
      </c>
      <c r="C5157" t="s">
        <v>1973</v>
      </c>
      <c r="D5157" t="s">
        <v>3810</v>
      </c>
      <c r="E5157" t="s">
        <v>2922</v>
      </c>
    </row>
    <row r="5158" spans="1:5" hidden="1">
      <c r="A5158" s="83" t="s">
        <v>3199</v>
      </c>
      <c r="B5158" t="s">
        <v>3973</v>
      </c>
      <c r="C5158" t="s">
        <v>1973</v>
      </c>
      <c r="D5158" t="s">
        <v>3810</v>
      </c>
      <c r="E5158" t="s">
        <v>2928</v>
      </c>
    </row>
    <row r="5159" spans="1:5" hidden="1">
      <c r="A5159" s="83" t="s">
        <v>3199</v>
      </c>
      <c r="B5159" t="s">
        <v>3973</v>
      </c>
      <c r="C5159" t="s">
        <v>1973</v>
      </c>
      <c r="D5159" t="s">
        <v>3810</v>
      </c>
      <c r="E5159" t="s">
        <v>2934</v>
      </c>
    </row>
    <row r="5160" spans="1:5" hidden="1">
      <c r="A5160" s="83" t="s">
        <v>3199</v>
      </c>
      <c r="B5160" t="s">
        <v>3973</v>
      </c>
      <c r="C5160" t="s">
        <v>1973</v>
      </c>
      <c r="D5160" t="s">
        <v>3810</v>
      </c>
      <c r="E5160" t="s">
        <v>2938</v>
      </c>
    </row>
    <row r="5161" spans="1:5" hidden="1">
      <c r="A5161" s="83" t="s">
        <v>3199</v>
      </c>
      <c r="B5161" t="s">
        <v>3973</v>
      </c>
      <c r="C5161" t="s">
        <v>1973</v>
      </c>
      <c r="D5161" t="s">
        <v>3810</v>
      </c>
      <c r="E5161" t="s">
        <v>2942</v>
      </c>
    </row>
    <row r="5162" spans="1:5" hidden="1">
      <c r="A5162" s="83" t="s">
        <v>3199</v>
      </c>
      <c r="B5162" t="s">
        <v>3973</v>
      </c>
      <c r="C5162" t="s">
        <v>1973</v>
      </c>
      <c r="D5162" t="s">
        <v>3810</v>
      </c>
      <c r="E5162" t="s">
        <v>2946</v>
      </c>
    </row>
    <row r="5163" spans="1:5" hidden="1">
      <c r="A5163" s="83" t="s">
        <v>3199</v>
      </c>
      <c r="B5163" t="s">
        <v>3973</v>
      </c>
      <c r="C5163" t="s">
        <v>1973</v>
      </c>
      <c r="D5163" t="s">
        <v>3810</v>
      </c>
      <c r="E5163" t="s">
        <v>2949</v>
      </c>
    </row>
    <row r="5164" spans="1:5" hidden="1">
      <c r="A5164" s="83" t="s">
        <v>3199</v>
      </c>
      <c r="B5164" t="s">
        <v>3973</v>
      </c>
      <c r="C5164" t="s">
        <v>1973</v>
      </c>
      <c r="D5164" t="s">
        <v>3810</v>
      </c>
      <c r="E5164" t="s">
        <v>2951</v>
      </c>
    </row>
    <row r="5165" spans="1:5" hidden="1">
      <c r="A5165" s="83" t="s">
        <v>3199</v>
      </c>
      <c r="B5165" t="s">
        <v>3973</v>
      </c>
      <c r="C5165" t="s">
        <v>1973</v>
      </c>
      <c r="D5165" t="s">
        <v>3810</v>
      </c>
      <c r="E5165" t="s">
        <v>2901</v>
      </c>
    </row>
    <row r="5166" spans="1:5" hidden="1">
      <c r="A5166" s="83" t="s">
        <v>3199</v>
      </c>
      <c r="B5166" t="s">
        <v>3973</v>
      </c>
      <c r="C5166" t="s">
        <v>1974</v>
      </c>
      <c r="D5166" t="s">
        <v>2146</v>
      </c>
      <c r="E5166" t="s">
        <v>2808</v>
      </c>
    </row>
    <row r="5167" spans="1:5" hidden="1">
      <c r="A5167" s="83" t="s">
        <v>3199</v>
      </c>
      <c r="B5167" t="s">
        <v>3973</v>
      </c>
      <c r="C5167" t="s">
        <v>1974</v>
      </c>
      <c r="D5167" t="s">
        <v>2146</v>
      </c>
      <c r="E5167" t="s">
        <v>2854</v>
      </c>
    </row>
    <row r="5168" spans="1:5" hidden="1">
      <c r="A5168" s="83" t="s">
        <v>3199</v>
      </c>
      <c r="B5168" t="s">
        <v>3973</v>
      </c>
      <c r="C5168" t="s">
        <v>1974</v>
      </c>
      <c r="D5168" t="s">
        <v>2146</v>
      </c>
      <c r="E5168" t="s">
        <v>2876</v>
      </c>
    </row>
    <row r="5169" spans="1:5" hidden="1">
      <c r="A5169" s="83" t="s">
        <v>3199</v>
      </c>
      <c r="B5169" t="s">
        <v>3973</v>
      </c>
      <c r="C5169" t="s">
        <v>1974</v>
      </c>
      <c r="D5169" t="s">
        <v>2146</v>
      </c>
      <c r="E5169" t="s">
        <v>2893</v>
      </c>
    </row>
    <row r="5170" spans="1:5" hidden="1">
      <c r="A5170" s="83" t="s">
        <v>3199</v>
      </c>
      <c r="B5170" t="s">
        <v>3973</v>
      </c>
      <c r="C5170" t="s">
        <v>1974</v>
      </c>
      <c r="D5170" t="s">
        <v>2146</v>
      </c>
      <c r="E5170" t="s">
        <v>2903</v>
      </c>
    </row>
    <row r="5171" spans="1:5" hidden="1">
      <c r="A5171" s="83" t="s">
        <v>3199</v>
      </c>
      <c r="B5171" t="s">
        <v>3973</v>
      </c>
      <c r="C5171" t="s">
        <v>1974</v>
      </c>
      <c r="D5171" t="s">
        <v>2146</v>
      </c>
      <c r="E5171" t="s">
        <v>2913</v>
      </c>
    </row>
    <row r="5172" spans="1:5" hidden="1">
      <c r="A5172" s="83" t="s">
        <v>3199</v>
      </c>
      <c r="B5172" t="s">
        <v>3973</v>
      </c>
      <c r="C5172" t="s">
        <v>1974</v>
      </c>
      <c r="D5172" t="s">
        <v>3811</v>
      </c>
      <c r="E5172" t="s">
        <v>2809</v>
      </c>
    </row>
    <row r="5173" spans="1:5" hidden="1">
      <c r="A5173" s="83" t="s">
        <v>3199</v>
      </c>
      <c r="B5173" t="s">
        <v>3973</v>
      </c>
      <c r="C5173" t="s">
        <v>1974</v>
      </c>
      <c r="D5173" t="s">
        <v>3811</v>
      </c>
      <c r="E5173" t="s">
        <v>2855</v>
      </c>
    </row>
    <row r="5174" spans="1:5" hidden="1">
      <c r="A5174" s="83" t="s">
        <v>3199</v>
      </c>
      <c r="B5174" t="s">
        <v>3973</v>
      </c>
      <c r="C5174" t="s">
        <v>1974</v>
      </c>
      <c r="D5174" t="s">
        <v>3811</v>
      </c>
      <c r="E5174" t="s">
        <v>1643</v>
      </c>
    </row>
    <row r="5175" spans="1:5" hidden="1">
      <c r="A5175" s="83" t="s">
        <v>3199</v>
      </c>
      <c r="B5175" t="s">
        <v>3973</v>
      </c>
      <c r="C5175" t="s">
        <v>1974</v>
      </c>
      <c r="D5175" t="s">
        <v>3812</v>
      </c>
      <c r="E5175" t="s">
        <v>2810</v>
      </c>
    </row>
    <row r="5176" spans="1:5" hidden="1">
      <c r="A5176" s="83" t="s">
        <v>3199</v>
      </c>
      <c r="B5176" t="s">
        <v>3973</v>
      </c>
      <c r="C5176" t="s">
        <v>1974</v>
      </c>
      <c r="D5176" t="s">
        <v>3812</v>
      </c>
      <c r="E5176" t="s">
        <v>1643</v>
      </c>
    </row>
    <row r="5177" spans="1:5" hidden="1">
      <c r="A5177" s="83" t="s">
        <v>3199</v>
      </c>
      <c r="B5177" t="s">
        <v>3973</v>
      </c>
      <c r="C5177" t="s">
        <v>1974</v>
      </c>
      <c r="D5177" t="s">
        <v>3812</v>
      </c>
      <c r="E5177" t="s">
        <v>2856</v>
      </c>
    </row>
    <row r="5178" spans="1:5" hidden="1">
      <c r="A5178" s="83" t="s">
        <v>3199</v>
      </c>
      <c r="B5178" t="s">
        <v>3973</v>
      </c>
      <c r="C5178" t="s">
        <v>1974</v>
      </c>
      <c r="D5178" t="s">
        <v>3813</v>
      </c>
      <c r="E5178" t="s">
        <v>2811</v>
      </c>
    </row>
    <row r="5179" spans="1:5" hidden="1">
      <c r="A5179" s="83" t="s">
        <v>3199</v>
      </c>
      <c r="B5179" t="s">
        <v>3973</v>
      </c>
      <c r="C5179" t="s">
        <v>1974</v>
      </c>
      <c r="D5179" t="s">
        <v>3813</v>
      </c>
      <c r="E5179" t="s">
        <v>2857</v>
      </c>
    </row>
    <row r="5180" spans="1:5" hidden="1">
      <c r="A5180" s="83" t="s">
        <v>3199</v>
      </c>
      <c r="B5180" t="s">
        <v>3973</v>
      </c>
      <c r="C5180" t="s">
        <v>1974</v>
      </c>
      <c r="D5180" t="s">
        <v>3813</v>
      </c>
      <c r="E5180" t="s">
        <v>1643</v>
      </c>
    </row>
    <row r="5181" spans="1:5" hidden="1">
      <c r="A5181" s="83" t="s">
        <v>3199</v>
      </c>
      <c r="B5181" t="s">
        <v>3973</v>
      </c>
      <c r="C5181" t="s">
        <v>1974</v>
      </c>
      <c r="D5181" t="s">
        <v>3813</v>
      </c>
      <c r="E5181" t="s">
        <v>2877</v>
      </c>
    </row>
    <row r="5182" spans="1:5" hidden="1">
      <c r="A5182" s="83" t="s">
        <v>3199</v>
      </c>
      <c r="B5182" t="s">
        <v>3973</v>
      </c>
      <c r="C5182" t="s">
        <v>1974</v>
      </c>
      <c r="D5182" t="s">
        <v>3926</v>
      </c>
      <c r="E5182" t="s">
        <v>2812</v>
      </c>
    </row>
    <row r="5183" spans="1:5" hidden="1">
      <c r="A5183" s="83" t="s">
        <v>3199</v>
      </c>
      <c r="B5183" t="s">
        <v>3973</v>
      </c>
      <c r="C5183" t="s">
        <v>1974</v>
      </c>
      <c r="D5183" t="s">
        <v>3926</v>
      </c>
      <c r="E5183" t="s">
        <v>1643</v>
      </c>
    </row>
    <row r="5184" spans="1:5" hidden="1">
      <c r="A5184" s="83" t="s">
        <v>3199</v>
      </c>
      <c r="B5184" t="s">
        <v>3973</v>
      </c>
      <c r="C5184" t="s">
        <v>1974</v>
      </c>
      <c r="D5184" t="s">
        <v>3814</v>
      </c>
      <c r="E5184" t="s">
        <v>2813</v>
      </c>
    </row>
    <row r="5185" spans="1:5" hidden="1">
      <c r="A5185" s="83" t="s">
        <v>3199</v>
      </c>
      <c r="B5185" t="s">
        <v>3973</v>
      </c>
      <c r="C5185" t="s">
        <v>1974</v>
      </c>
      <c r="D5185" t="s">
        <v>3814</v>
      </c>
      <c r="E5185" t="s">
        <v>2858</v>
      </c>
    </row>
    <row r="5186" spans="1:5" hidden="1">
      <c r="A5186" s="83" t="s">
        <v>3199</v>
      </c>
      <c r="B5186" t="s">
        <v>3973</v>
      </c>
      <c r="C5186" t="s">
        <v>1974</v>
      </c>
      <c r="D5186" t="s">
        <v>3814</v>
      </c>
      <c r="E5186" t="s">
        <v>2878</v>
      </c>
    </row>
    <row r="5187" spans="1:5" hidden="1">
      <c r="A5187" s="83" t="s">
        <v>3199</v>
      </c>
      <c r="B5187" t="s">
        <v>3973</v>
      </c>
      <c r="C5187" t="s">
        <v>1974</v>
      </c>
      <c r="D5187" t="s">
        <v>3814</v>
      </c>
      <c r="E5187" t="s">
        <v>1643</v>
      </c>
    </row>
    <row r="5188" spans="1:5" hidden="1">
      <c r="A5188" s="83" t="s">
        <v>3199</v>
      </c>
      <c r="B5188" t="s">
        <v>3973</v>
      </c>
      <c r="C5188" t="s">
        <v>1974</v>
      </c>
      <c r="D5188" t="s">
        <v>3814</v>
      </c>
      <c r="E5188" t="s">
        <v>2894</v>
      </c>
    </row>
    <row r="5189" spans="1:5" hidden="1">
      <c r="A5189" s="83" t="s">
        <v>3199</v>
      </c>
      <c r="B5189" t="s">
        <v>3973</v>
      </c>
      <c r="C5189" t="s">
        <v>1974</v>
      </c>
      <c r="D5189" t="s">
        <v>3814</v>
      </c>
      <c r="E5189" t="s">
        <v>2904</v>
      </c>
    </row>
    <row r="5190" spans="1:5" hidden="1">
      <c r="A5190" s="83" t="s">
        <v>3199</v>
      </c>
      <c r="B5190" t="s">
        <v>3973</v>
      </c>
      <c r="C5190" t="s">
        <v>1974</v>
      </c>
      <c r="D5190" t="s">
        <v>3815</v>
      </c>
      <c r="E5190" t="s">
        <v>2814</v>
      </c>
    </row>
    <row r="5191" spans="1:5" hidden="1">
      <c r="A5191" s="83" t="s">
        <v>3199</v>
      </c>
      <c r="B5191" t="s">
        <v>3973</v>
      </c>
      <c r="C5191" t="s">
        <v>1974</v>
      </c>
      <c r="D5191" t="s">
        <v>3815</v>
      </c>
      <c r="E5191" t="s">
        <v>2859</v>
      </c>
    </row>
    <row r="5192" spans="1:5" hidden="1">
      <c r="A5192" s="83" t="s">
        <v>3199</v>
      </c>
      <c r="B5192" t="s">
        <v>3973</v>
      </c>
      <c r="C5192" t="s">
        <v>1974</v>
      </c>
      <c r="D5192" t="s">
        <v>3815</v>
      </c>
      <c r="E5192" t="s">
        <v>1643</v>
      </c>
    </row>
    <row r="5193" spans="1:5" hidden="1">
      <c r="A5193" s="83" t="s">
        <v>3199</v>
      </c>
      <c r="B5193" t="s">
        <v>3973</v>
      </c>
      <c r="C5193" t="s">
        <v>1974</v>
      </c>
      <c r="D5193" t="s">
        <v>3815</v>
      </c>
      <c r="E5193" t="s">
        <v>2879</v>
      </c>
    </row>
    <row r="5194" spans="1:5" hidden="1">
      <c r="A5194" s="83" t="s">
        <v>3199</v>
      </c>
      <c r="B5194" t="s">
        <v>3973</v>
      </c>
      <c r="C5194" t="s">
        <v>1974</v>
      </c>
      <c r="D5194" t="s">
        <v>3816</v>
      </c>
      <c r="E5194" t="s">
        <v>2815</v>
      </c>
    </row>
    <row r="5195" spans="1:5" hidden="1">
      <c r="A5195" s="83" t="s">
        <v>3199</v>
      </c>
      <c r="B5195" t="s">
        <v>3973</v>
      </c>
      <c r="C5195" t="s">
        <v>1974</v>
      </c>
      <c r="D5195" t="s">
        <v>3816</v>
      </c>
      <c r="E5195" t="s">
        <v>1643</v>
      </c>
    </row>
    <row r="5196" spans="1:5" hidden="1">
      <c r="A5196" s="83" t="s">
        <v>3199</v>
      </c>
      <c r="B5196" t="s">
        <v>3973</v>
      </c>
      <c r="C5196" t="s">
        <v>1974</v>
      </c>
      <c r="D5196" t="s">
        <v>2156</v>
      </c>
      <c r="E5196" t="s">
        <v>2816</v>
      </c>
    </row>
    <row r="5197" spans="1:5" hidden="1">
      <c r="A5197" s="83" t="s">
        <v>3199</v>
      </c>
      <c r="B5197" t="s">
        <v>3973</v>
      </c>
      <c r="C5197" t="s">
        <v>1974</v>
      </c>
      <c r="D5197" t="s">
        <v>1973</v>
      </c>
      <c r="E5197" t="s">
        <v>1643</v>
      </c>
    </row>
    <row r="5198" spans="1:5" hidden="1">
      <c r="A5198" s="83" t="s">
        <v>3199</v>
      </c>
      <c r="B5198" t="s">
        <v>3973</v>
      </c>
      <c r="C5198" t="s">
        <v>1974</v>
      </c>
      <c r="D5198" t="s">
        <v>1973</v>
      </c>
      <c r="E5198" t="s">
        <v>2817</v>
      </c>
    </row>
    <row r="5199" spans="1:5" hidden="1">
      <c r="A5199" s="83" t="s">
        <v>3199</v>
      </c>
      <c r="B5199" t="s">
        <v>3973</v>
      </c>
      <c r="C5199" t="s">
        <v>1974</v>
      </c>
      <c r="D5199" t="s">
        <v>1973</v>
      </c>
      <c r="E5199" t="s">
        <v>2860</v>
      </c>
    </row>
    <row r="5200" spans="1:5" hidden="1">
      <c r="A5200" s="83" t="s">
        <v>3199</v>
      </c>
      <c r="B5200" t="s">
        <v>3973</v>
      </c>
      <c r="C5200" t="s">
        <v>1974</v>
      </c>
      <c r="D5200" t="s">
        <v>1973</v>
      </c>
      <c r="E5200" t="s">
        <v>2880</v>
      </c>
    </row>
    <row r="5201" spans="1:5" hidden="1">
      <c r="A5201" s="83" t="s">
        <v>3199</v>
      </c>
      <c r="B5201" t="s">
        <v>3973</v>
      </c>
      <c r="C5201" t="s">
        <v>1974</v>
      </c>
      <c r="D5201" t="s">
        <v>3817</v>
      </c>
      <c r="E5201" t="s">
        <v>1643</v>
      </c>
    </row>
    <row r="5202" spans="1:5" hidden="1">
      <c r="A5202" s="83" t="s">
        <v>3199</v>
      </c>
      <c r="B5202" t="s">
        <v>3973</v>
      </c>
      <c r="C5202" t="s">
        <v>1974</v>
      </c>
      <c r="D5202" t="s">
        <v>3817</v>
      </c>
      <c r="E5202" t="s">
        <v>2818</v>
      </c>
    </row>
    <row r="5203" spans="1:5" hidden="1">
      <c r="A5203" s="83" t="s">
        <v>3199</v>
      </c>
      <c r="B5203" t="s">
        <v>3973</v>
      </c>
      <c r="C5203" t="s">
        <v>1974</v>
      </c>
      <c r="D5203" t="s">
        <v>3818</v>
      </c>
      <c r="E5203" t="s">
        <v>1643</v>
      </c>
    </row>
    <row r="5204" spans="1:5" hidden="1">
      <c r="A5204" s="83" t="s">
        <v>3199</v>
      </c>
      <c r="B5204" t="s">
        <v>3973</v>
      </c>
      <c r="C5204" t="s">
        <v>1974</v>
      </c>
      <c r="D5204" t="s">
        <v>3818</v>
      </c>
      <c r="E5204" t="s">
        <v>2819</v>
      </c>
    </row>
    <row r="5205" spans="1:5" hidden="1">
      <c r="A5205" s="83" t="s">
        <v>3199</v>
      </c>
      <c r="B5205" t="s">
        <v>3973</v>
      </c>
      <c r="C5205" t="s">
        <v>1974</v>
      </c>
      <c r="D5205" t="s">
        <v>2161</v>
      </c>
      <c r="E5205" t="s">
        <v>2820</v>
      </c>
    </row>
    <row r="5206" spans="1:5" hidden="1">
      <c r="A5206" s="83" t="s">
        <v>3199</v>
      </c>
      <c r="B5206" t="s">
        <v>3973</v>
      </c>
      <c r="C5206" t="s">
        <v>1974</v>
      </c>
      <c r="D5206" t="s">
        <v>2161</v>
      </c>
      <c r="E5206" t="s">
        <v>1643</v>
      </c>
    </row>
    <row r="5207" spans="1:5" hidden="1">
      <c r="A5207" s="83" t="s">
        <v>3199</v>
      </c>
      <c r="B5207" t="s">
        <v>3973</v>
      </c>
      <c r="C5207" t="s">
        <v>1974</v>
      </c>
      <c r="D5207" t="s">
        <v>3819</v>
      </c>
      <c r="E5207" t="s">
        <v>1643</v>
      </c>
    </row>
    <row r="5208" spans="1:5" hidden="1">
      <c r="A5208" s="83" t="s">
        <v>3199</v>
      </c>
      <c r="B5208" t="s">
        <v>3973</v>
      </c>
      <c r="C5208" t="s">
        <v>1974</v>
      </c>
      <c r="D5208" t="s">
        <v>3819</v>
      </c>
      <c r="E5208" t="s">
        <v>3819</v>
      </c>
    </row>
    <row r="5209" spans="1:5" hidden="1">
      <c r="A5209" s="83" t="s">
        <v>3199</v>
      </c>
      <c r="B5209" t="s">
        <v>3973</v>
      </c>
      <c r="C5209" t="s">
        <v>1974</v>
      </c>
      <c r="D5209" t="s">
        <v>3820</v>
      </c>
      <c r="E5209" t="s">
        <v>1643</v>
      </c>
    </row>
    <row r="5210" spans="1:5" hidden="1">
      <c r="A5210" s="83" t="s">
        <v>3199</v>
      </c>
      <c r="B5210" t="s">
        <v>3973</v>
      </c>
      <c r="C5210" t="s">
        <v>1974</v>
      </c>
      <c r="D5210" t="s">
        <v>3820</v>
      </c>
      <c r="E5210" t="s">
        <v>2822</v>
      </c>
    </row>
    <row r="5211" spans="1:5" hidden="1">
      <c r="A5211" s="83" t="s">
        <v>3199</v>
      </c>
      <c r="B5211" t="s">
        <v>3973</v>
      </c>
      <c r="C5211" t="s">
        <v>1974</v>
      </c>
      <c r="D5211" t="s">
        <v>3820</v>
      </c>
      <c r="E5211" t="s">
        <v>2861</v>
      </c>
    </row>
    <row r="5212" spans="1:5" hidden="1">
      <c r="A5212" s="83" t="s">
        <v>3199</v>
      </c>
      <c r="B5212" t="s">
        <v>3973</v>
      </c>
      <c r="C5212" t="s">
        <v>1974</v>
      </c>
      <c r="D5212" t="s">
        <v>3820</v>
      </c>
      <c r="E5212" t="s">
        <v>2818</v>
      </c>
    </row>
    <row r="5213" spans="1:5" hidden="1">
      <c r="A5213" s="83" t="s">
        <v>3199</v>
      </c>
      <c r="B5213" t="s">
        <v>3973</v>
      </c>
      <c r="C5213" t="s">
        <v>1974</v>
      </c>
      <c r="D5213" t="s">
        <v>3821</v>
      </c>
      <c r="E5213" t="s">
        <v>1643</v>
      </c>
    </row>
    <row r="5214" spans="1:5" hidden="1">
      <c r="A5214" s="83" t="s">
        <v>3199</v>
      </c>
      <c r="B5214" t="s">
        <v>3973</v>
      </c>
      <c r="C5214" t="s">
        <v>1974</v>
      </c>
      <c r="D5214" t="s">
        <v>3821</v>
      </c>
      <c r="E5214" t="s">
        <v>2823</v>
      </c>
    </row>
    <row r="5215" spans="1:5" hidden="1">
      <c r="A5215" s="83" t="s">
        <v>3199</v>
      </c>
      <c r="B5215" t="s">
        <v>3973</v>
      </c>
      <c r="C5215" t="s">
        <v>1974</v>
      </c>
      <c r="D5215" t="s">
        <v>3822</v>
      </c>
      <c r="E5215" t="s">
        <v>1643</v>
      </c>
    </row>
    <row r="5216" spans="1:5" hidden="1">
      <c r="A5216" s="83" t="s">
        <v>3199</v>
      </c>
      <c r="B5216" t="s">
        <v>3973</v>
      </c>
      <c r="C5216" t="s">
        <v>1974</v>
      </c>
      <c r="D5216" t="s">
        <v>3822</v>
      </c>
      <c r="E5216" t="s">
        <v>2824</v>
      </c>
    </row>
    <row r="5217" spans="1:5" hidden="1">
      <c r="A5217" s="83" t="s">
        <v>3199</v>
      </c>
      <c r="B5217" t="s">
        <v>3973</v>
      </c>
      <c r="C5217" t="s">
        <v>1974</v>
      </c>
      <c r="D5217" t="s">
        <v>3823</v>
      </c>
      <c r="E5217" t="s">
        <v>2825</v>
      </c>
    </row>
    <row r="5218" spans="1:5" hidden="1">
      <c r="A5218" s="83" t="s">
        <v>3199</v>
      </c>
      <c r="B5218" t="s">
        <v>3973</v>
      </c>
      <c r="C5218" t="s">
        <v>1974</v>
      </c>
      <c r="D5218" t="s">
        <v>2166</v>
      </c>
      <c r="E5218" t="s">
        <v>1643</v>
      </c>
    </row>
    <row r="5219" spans="1:5" hidden="1">
      <c r="A5219" s="83" t="s">
        <v>3199</v>
      </c>
      <c r="B5219" t="s">
        <v>3973</v>
      </c>
      <c r="C5219" t="s">
        <v>1974</v>
      </c>
      <c r="D5219" t="s">
        <v>2166</v>
      </c>
      <c r="E5219" t="s">
        <v>2826</v>
      </c>
    </row>
    <row r="5220" spans="1:5" hidden="1">
      <c r="A5220" s="83" t="s">
        <v>3199</v>
      </c>
      <c r="B5220" t="s">
        <v>3973</v>
      </c>
      <c r="C5220" t="s">
        <v>3827</v>
      </c>
      <c r="D5220" t="s">
        <v>3849</v>
      </c>
      <c r="E5220" t="s">
        <v>2836</v>
      </c>
    </row>
    <row r="5221" spans="1:5" hidden="1">
      <c r="A5221" s="83" t="s">
        <v>3199</v>
      </c>
      <c r="B5221" t="s">
        <v>3973</v>
      </c>
      <c r="C5221" t="s">
        <v>3827</v>
      </c>
      <c r="D5221" t="s">
        <v>3849</v>
      </c>
      <c r="E5221" t="s">
        <v>2869</v>
      </c>
    </row>
    <row r="5222" spans="1:5" hidden="1">
      <c r="A5222" s="83" t="s">
        <v>3199</v>
      </c>
      <c r="B5222" t="s">
        <v>3973</v>
      </c>
      <c r="C5222" t="s">
        <v>3827</v>
      </c>
      <c r="D5222" t="s">
        <v>3849</v>
      </c>
      <c r="E5222" t="s">
        <v>2887</v>
      </c>
    </row>
    <row r="5223" spans="1:5" hidden="1">
      <c r="A5223" s="83" t="s">
        <v>3199</v>
      </c>
      <c r="B5223" t="s">
        <v>3973</v>
      </c>
      <c r="C5223" t="s">
        <v>3827</v>
      </c>
      <c r="D5223" t="s">
        <v>3849</v>
      </c>
      <c r="E5223" t="s">
        <v>2898</v>
      </c>
    </row>
    <row r="5224" spans="1:5" hidden="1">
      <c r="A5224" s="83" t="s">
        <v>3199</v>
      </c>
      <c r="B5224" t="s">
        <v>3973</v>
      </c>
      <c r="C5224" t="s">
        <v>3827</v>
      </c>
      <c r="D5224" t="s">
        <v>3849</v>
      </c>
      <c r="E5224" t="s">
        <v>2908</v>
      </c>
    </row>
    <row r="5225" spans="1:5" hidden="1">
      <c r="A5225" s="83" t="s">
        <v>3199</v>
      </c>
      <c r="B5225" t="s">
        <v>3973</v>
      </c>
      <c r="C5225" t="s">
        <v>3827</v>
      </c>
      <c r="D5225" t="s">
        <v>3849</v>
      </c>
      <c r="E5225" t="s">
        <v>2915</v>
      </c>
    </row>
    <row r="5226" spans="1:5" hidden="1">
      <c r="A5226" s="83" t="s">
        <v>3199</v>
      </c>
      <c r="B5226" t="s">
        <v>3973</v>
      </c>
      <c r="C5226" t="s">
        <v>3827</v>
      </c>
      <c r="D5226" t="s">
        <v>3849</v>
      </c>
      <c r="E5226" t="s">
        <v>2920</v>
      </c>
    </row>
    <row r="5227" spans="1:5" hidden="1">
      <c r="A5227" s="83" t="s">
        <v>3199</v>
      </c>
      <c r="B5227" t="s">
        <v>3973</v>
      </c>
      <c r="C5227" t="s">
        <v>3827</v>
      </c>
      <c r="D5227" t="s">
        <v>3849</v>
      </c>
      <c r="E5227" t="s">
        <v>2924</v>
      </c>
    </row>
    <row r="5228" spans="1:5" hidden="1">
      <c r="A5228" s="83" t="s">
        <v>3199</v>
      </c>
      <c r="B5228" t="s">
        <v>3973</v>
      </c>
      <c r="C5228" t="s">
        <v>3827</v>
      </c>
      <c r="D5228" t="s">
        <v>3849</v>
      </c>
      <c r="E5228" t="s">
        <v>2926</v>
      </c>
    </row>
    <row r="5229" spans="1:5" hidden="1">
      <c r="A5229" s="83" t="s">
        <v>3199</v>
      </c>
      <c r="B5229" t="s">
        <v>3973</v>
      </c>
      <c r="C5229" t="s">
        <v>3827</v>
      </c>
      <c r="D5229" t="s">
        <v>3849</v>
      </c>
      <c r="E5229" t="s">
        <v>2931</v>
      </c>
    </row>
    <row r="5230" spans="1:5" hidden="1">
      <c r="A5230" s="83" t="s">
        <v>3199</v>
      </c>
      <c r="B5230" t="s">
        <v>3973</v>
      </c>
      <c r="C5230" t="s">
        <v>3827</v>
      </c>
      <c r="D5230" t="s">
        <v>3849</v>
      </c>
      <c r="E5230" t="s">
        <v>2940</v>
      </c>
    </row>
    <row r="5231" spans="1:5" hidden="1">
      <c r="A5231" s="83" t="s">
        <v>3199</v>
      </c>
      <c r="B5231" t="s">
        <v>3973</v>
      </c>
      <c r="C5231" t="s">
        <v>3827</v>
      </c>
      <c r="D5231" t="s">
        <v>3849</v>
      </c>
      <c r="E5231" t="s">
        <v>2944</v>
      </c>
    </row>
    <row r="5232" spans="1:5" hidden="1">
      <c r="A5232" s="83" t="s">
        <v>3199</v>
      </c>
      <c r="B5232" t="s">
        <v>3973</v>
      </c>
      <c r="C5232" t="s">
        <v>3827</v>
      </c>
      <c r="D5232" t="s">
        <v>3849</v>
      </c>
      <c r="E5232" t="s">
        <v>2936</v>
      </c>
    </row>
    <row r="5233" spans="1:5" hidden="1">
      <c r="A5233" s="83" t="s">
        <v>3199</v>
      </c>
      <c r="B5233" t="s">
        <v>3973</v>
      </c>
      <c r="C5233" t="s">
        <v>3827</v>
      </c>
      <c r="D5233" t="s">
        <v>3849</v>
      </c>
      <c r="E5233" t="s">
        <v>2941</v>
      </c>
    </row>
    <row r="5234" spans="1:5" hidden="1">
      <c r="A5234" s="83" t="s">
        <v>3199</v>
      </c>
      <c r="B5234" t="s">
        <v>3973</v>
      </c>
      <c r="C5234" t="s">
        <v>3827</v>
      </c>
      <c r="D5234" t="s">
        <v>3849</v>
      </c>
      <c r="E5234" t="s">
        <v>2945</v>
      </c>
    </row>
    <row r="5235" spans="1:5" hidden="1">
      <c r="A5235" s="83" t="s">
        <v>3199</v>
      </c>
      <c r="B5235" t="s">
        <v>3973</v>
      </c>
      <c r="C5235" t="s">
        <v>3827</v>
      </c>
      <c r="D5235" t="s">
        <v>3849</v>
      </c>
      <c r="E5235" t="s">
        <v>2948</v>
      </c>
    </row>
    <row r="5236" spans="1:5" hidden="1">
      <c r="A5236" s="83" t="s">
        <v>3199</v>
      </c>
      <c r="B5236" t="s">
        <v>3973</v>
      </c>
      <c r="C5236" t="s">
        <v>3827</v>
      </c>
      <c r="D5236" t="s">
        <v>3849</v>
      </c>
      <c r="E5236" t="s">
        <v>2950</v>
      </c>
    </row>
    <row r="5237" spans="1:5" hidden="1">
      <c r="A5237" s="83" t="s">
        <v>3199</v>
      </c>
      <c r="B5237" t="s">
        <v>3973</v>
      </c>
      <c r="C5237" t="s">
        <v>3827</v>
      </c>
      <c r="D5237" t="s">
        <v>3828</v>
      </c>
      <c r="E5237" t="s">
        <v>2836</v>
      </c>
    </row>
    <row r="5238" spans="1:5" hidden="1">
      <c r="A5238" s="83" t="s">
        <v>3199</v>
      </c>
      <c r="B5238" t="s">
        <v>3973</v>
      </c>
      <c r="C5238" t="s">
        <v>3827</v>
      </c>
      <c r="D5238" t="s">
        <v>3828</v>
      </c>
      <c r="E5238" t="s">
        <v>2869</v>
      </c>
    </row>
    <row r="5239" spans="1:5" hidden="1">
      <c r="A5239" s="83" t="s">
        <v>3199</v>
      </c>
      <c r="B5239" t="s">
        <v>3973</v>
      </c>
      <c r="C5239" t="s">
        <v>3827</v>
      </c>
      <c r="D5239" t="s">
        <v>3828</v>
      </c>
      <c r="E5239" t="s">
        <v>2887</v>
      </c>
    </row>
    <row r="5240" spans="1:5" hidden="1">
      <c r="A5240" s="83" t="s">
        <v>3199</v>
      </c>
      <c r="B5240" t="s">
        <v>3973</v>
      </c>
      <c r="C5240" t="s">
        <v>3827</v>
      </c>
      <c r="D5240" t="s">
        <v>3828</v>
      </c>
      <c r="E5240" t="s">
        <v>2898</v>
      </c>
    </row>
    <row r="5241" spans="1:5" hidden="1">
      <c r="A5241" s="83" t="s">
        <v>3199</v>
      </c>
      <c r="B5241" t="s">
        <v>3973</v>
      </c>
      <c r="C5241" t="s">
        <v>3827</v>
      </c>
      <c r="D5241" t="s">
        <v>3828</v>
      </c>
      <c r="E5241" t="s">
        <v>2908</v>
      </c>
    </row>
    <row r="5242" spans="1:5" hidden="1">
      <c r="A5242" s="83" t="s">
        <v>3199</v>
      </c>
      <c r="B5242" t="s">
        <v>3973</v>
      </c>
      <c r="C5242" t="s">
        <v>3827</v>
      </c>
      <c r="D5242" t="s">
        <v>3828</v>
      </c>
      <c r="E5242" t="s">
        <v>2915</v>
      </c>
    </row>
    <row r="5243" spans="1:5" hidden="1">
      <c r="A5243" s="83" t="s">
        <v>3199</v>
      </c>
      <c r="B5243" t="s">
        <v>3973</v>
      </c>
      <c r="C5243" t="s">
        <v>3827</v>
      </c>
      <c r="D5243" t="s">
        <v>3828</v>
      </c>
      <c r="E5243" t="s">
        <v>2920</v>
      </c>
    </row>
    <row r="5244" spans="1:5" hidden="1">
      <c r="A5244" s="83" t="s">
        <v>3199</v>
      </c>
      <c r="B5244" t="s">
        <v>3973</v>
      </c>
      <c r="C5244" t="s">
        <v>3827</v>
      </c>
      <c r="D5244" t="s">
        <v>3828</v>
      </c>
      <c r="E5244" t="s">
        <v>1643</v>
      </c>
    </row>
    <row r="5245" spans="1:5" hidden="1">
      <c r="A5245" s="83" t="s">
        <v>3199</v>
      </c>
      <c r="B5245" t="s">
        <v>3973</v>
      </c>
      <c r="C5245" t="s">
        <v>3827</v>
      </c>
      <c r="D5245" t="s">
        <v>3828</v>
      </c>
      <c r="E5245" t="s">
        <v>2926</v>
      </c>
    </row>
    <row r="5246" spans="1:5" hidden="1">
      <c r="A5246" s="83" t="s">
        <v>3199</v>
      </c>
      <c r="B5246" t="s">
        <v>3973</v>
      </c>
      <c r="C5246" t="s">
        <v>3827</v>
      </c>
      <c r="D5246" t="s">
        <v>3828</v>
      </c>
      <c r="E5246" t="s">
        <v>2931</v>
      </c>
    </row>
    <row r="5247" spans="1:5" hidden="1">
      <c r="A5247" s="83" t="s">
        <v>3199</v>
      </c>
      <c r="B5247" t="s">
        <v>3973</v>
      </c>
      <c r="C5247" t="s">
        <v>3827</v>
      </c>
      <c r="D5247" t="s">
        <v>3828</v>
      </c>
      <c r="E5247" t="s">
        <v>2936</v>
      </c>
    </row>
    <row r="5248" spans="1:5" hidden="1">
      <c r="A5248" s="83" t="s">
        <v>3199</v>
      </c>
      <c r="B5248" t="s">
        <v>3973</v>
      </c>
      <c r="C5248" t="s">
        <v>3827</v>
      </c>
      <c r="D5248" t="s">
        <v>3828</v>
      </c>
      <c r="E5248" t="s">
        <v>2941</v>
      </c>
    </row>
    <row r="5249" spans="1:5" hidden="1">
      <c r="A5249" s="83" t="s">
        <v>3199</v>
      </c>
      <c r="B5249" t="s">
        <v>3973</v>
      </c>
      <c r="C5249" t="s">
        <v>3827</v>
      </c>
      <c r="D5249" t="s">
        <v>3828</v>
      </c>
      <c r="E5249" t="s">
        <v>2945</v>
      </c>
    </row>
    <row r="5250" spans="1:5" hidden="1">
      <c r="A5250" s="83" t="s">
        <v>3199</v>
      </c>
      <c r="B5250" t="s">
        <v>3973</v>
      </c>
      <c r="C5250" t="s">
        <v>3827</v>
      </c>
      <c r="D5250" t="s">
        <v>3828</v>
      </c>
      <c r="E5250" t="s">
        <v>2948</v>
      </c>
    </row>
    <row r="5251" spans="1:5" hidden="1">
      <c r="A5251" s="83" t="s">
        <v>3199</v>
      </c>
      <c r="B5251" t="s">
        <v>3973</v>
      </c>
      <c r="C5251" t="s">
        <v>3827</v>
      </c>
      <c r="D5251" t="s">
        <v>3828</v>
      </c>
      <c r="E5251" t="s">
        <v>2950</v>
      </c>
    </row>
    <row r="5252" spans="1:5" hidden="1">
      <c r="A5252" t="s">
        <v>3042</v>
      </c>
      <c r="B5252" t="s">
        <v>3808</v>
      </c>
      <c r="C5252" t="s">
        <v>1974</v>
      </c>
      <c r="D5252" t="s">
        <v>2157</v>
      </c>
      <c r="E5252" t="s">
        <v>2157</v>
      </c>
    </row>
    <row r="5253" spans="1:5" hidden="1">
      <c r="A5253" t="s">
        <v>3045</v>
      </c>
      <c r="B5253" t="s">
        <v>3829</v>
      </c>
      <c r="C5253" t="s">
        <v>1974</v>
      </c>
      <c r="D5253" t="s">
        <v>2157</v>
      </c>
      <c r="E5253" t="s">
        <v>2157</v>
      </c>
    </row>
    <row r="5254" spans="1:5" hidden="1">
      <c r="A5254" t="s">
        <v>3830</v>
      </c>
      <c r="B5254" t="s">
        <v>3831</v>
      </c>
      <c r="C5254" t="s">
        <v>1974</v>
      </c>
      <c r="D5254" t="s">
        <v>2157</v>
      </c>
      <c r="E5254" t="s">
        <v>2157</v>
      </c>
    </row>
    <row r="5255" spans="1:5" hidden="1">
      <c r="A5255" t="s">
        <v>3832</v>
      </c>
      <c r="B5255" t="s">
        <v>3833</v>
      </c>
      <c r="C5255" t="s">
        <v>1974</v>
      </c>
      <c r="D5255" t="s">
        <v>2157</v>
      </c>
      <c r="E5255" t="s">
        <v>2157</v>
      </c>
    </row>
    <row r="5256" spans="1:5" hidden="1">
      <c r="A5256" t="s">
        <v>3054</v>
      </c>
      <c r="B5256" t="s">
        <v>3834</v>
      </c>
      <c r="C5256" t="s">
        <v>1974</v>
      </c>
      <c r="D5256" t="s">
        <v>2157</v>
      </c>
      <c r="E5256" t="s">
        <v>2157</v>
      </c>
    </row>
    <row r="5257" spans="1:5" hidden="1">
      <c r="A5257" t="s">
        <v>3056</v>
      </c>
      <c r="B5257" t="s">
        <v>3836</v>
      </c>
      <c r="C5257" t="s">
        <v>1974</v>
      </c>
      <c r="D5257" t="s">
        <v>2157</v>
      </c>
      <c r="E5257" t="s">
        <v>2157</v>
      </c>
    </row>
    <row r="5258" spans="1:5" hidden="1">
      <c r="A5258" t="s">
        <v>3058</v>
      </c>
      <c r="B5258" t="s">
        <v>3835</v>
      </c>
      <c r="C5258" t="s">
        <v>1974</v>
      </c>
      <c r="D5258" t="s">
        <v>2157</v>
      </c>
      <c r="E5258" t="s">
        <v>2157</v>
      </c>
    </row>
    <row r="5259" spans="1:5" hidden="1">
      <c r="A5259" t="s">
        <v>3060</v>
      </c>
      <c r="B5259" t="s">
        <v>3839</v>
      </c>
      <c r="C5259" t="s">
        <v>1974</v>
      </c>
      <c r="D5259" t="s">
        <v>2157</v>
      </c>
      <c r="E5259" t="s">
        <v>2157</v>
      </c>
    </row>
    <row r="5260" spans="1:5" hidden="1">
      <c r="A5260" t="s">
        <v>3062</v>
      </c>
      <c r="B5260" t="s">
        <v>3853</v>
      </c>
      <c r="C5260" t="s">
        <v>1974</v>
      </c>
      <c r="D5260" t="s">
        <v>2157</v>
      </c>
      <c r="E5260" t="s">
        <v>2157</v>
      </c>
    </row>
    <row r="5261" spans="1:5" hidden="1">
      <c r="A5261" t="s">
        <v>3854</v>
      </c>
      <c r="B5261" t="s">
        <v>3855</v>
      </c>
      <c r="C5261" t="s">
        <v>1974</v>
      </c>
      <c r="D5261" t="s">
        <v>2157</v>
      </c>
      <c r="E5261" t="s">
        <v>2157</v>
      </c>
    </row>
    <row r="5262" spans="1:5" hidden="1">
      <c r="A5262" t="s">
        <v>3856</v>
      </c>
      <c r="B5262" t="s">
        <v>3857</v>
      </c>
      <c r="C5262" t="s">
        <v>1974</v>
      </c>
      <c r="D5262" t="s">
        <v>2157</v>
      </c>
      <c r="E5262" t="s">
        <v>2157</v>
      </c>
    </row>
    <row r="5263" spans="1:5" hidden="1">
      <c r="A5263" t="s">
        <v>3068</v>
      </c>
      <c r="B5263" t="s">
        <v>3859</v>
      </c>
      <c r="C5263" t="s">
        <v>1974</v>
      </c>
      <c r="D5263" t="s">
        <v>2157</v>
      </c>
      <c r="E5263" t="s">
        <v>2157</v>
      </c>
    </row>
    <row r="5264" spans="1:5" hidden="1">
      <c r="A5264" t="s">
        <v>3860</v>
      </c>
      <c r="B5264" t="s">
        <v>3861</v>
      </c>
      <c r="C5264" t="s">
        <v>1974</v>
      </c>
      <c r="D5264" t="s">
        <v>2157</v>
      </c>
      <c r="E5264" t="s">
        <v>2157</v>
      </c>
    </row>
    <row r="5265" spans="1:5" hidden="1">
      <c r="A5265" t="s">
        <v>3074</v>
      </c>
      <c r="B5265" t="s">
        <v>3862</v>
      </c>
      <c r="C5265" t="s">
        <v>1974</v>
      </c>
      <c r="D5265" t="s">
        <v>2157</v>
      </c>
      <c r="E5265" t="s">
        <v>2157</v>
      </c>
    </row>
    <row r="5266" spans="1:5" hidden="1">
      <c r="A5266" t="s">
        <v>3076</v>
      </c>
      <c r="B5266" t="s">
        <v>3863</v>
      </c>
      <c r="C5266" t="s">
        <v>1974</v>
      </c>
      <c r="D5266" t="s">
        <v>2157</v>
      </c>
      <c r="E5266" t="s">
        <v>2157</v>
      </c>
    </row>
    <row r="5267" spans="1:5" hidden="1">
      <c r="A5267" t="s">
        <v>3082</v>
      </c>
      <c r="B5267" t="s">
        <v>3870</v>
      </c>
      <c r="C5267" t="s">
        <v>1974</v>
      </c>
      <c r="D5267" t="s">
        <v>2157</v>
      </c>
      <c r="E5267" t="s">
        <v>2157</v>
      </c>
    </row>
    <row r="5268" spans="1:5" hidden="1">
      <c r="A5268" t="s">
        <v>3871</v>
      </c>
      <c r="B5268" t="s">
        <v>3872</v>
      </c>
      <c r="C5268" t="s">
        <v>1974</v>
      </c>
      <c r="D5268" t="s">
        <v>2157</v>
      </c>
      <c r="E5268" t="s">
        <v>2157</v>
      </c>
    </row>
    <row r="5269" spans="1:5" hidden="1">
      <c r="A5269" t="s">
        <v>3873</v>
      </c>
      <c r="B5269" t="s">
        <v>3874</v>
      </c>
      <c r="C5269" t="s">
        <v>1974</v>
      </c>
      <c r="D5269" t="s">
        <v>2157</v>
      </c>
      <c r="E5269" t="s">
        <v>2157</v>
      </c>
    </row>
    <row r="5270" spans="1:5" hidden="1">
      <c r="A5270" t="s">
        <v>3087</v>
      </c>
      <c r="B5270" t="s">
        <v>3875</v>
      </c>
      <c r="C5270" t="s">
        <v>1974</v>
      </c>
      <c r="D5270" t="s">
        <v>2157</v>
      </c>
      <c r="E5270" t="s">
        <v>2157</v>
      </c>
    </row>
    <row r="5271" spans="1:5" hidden="1">
      <c r="A5271" t="s">
        <v>3089</v>
      </c>
      <c r="B5271" t="s">
        <v>3876</v>
      </c>
      <c r="C5271" t="s">
        <v>1974</v>
      </c>
      <c r="D5271" t="s">
        <v>2157</v>
      </c>
      <c r="E5271" t="s">
        <v>2157</v>
      </c>
    </row>
    <row r="5272" spans="1:5" hidden="1">
      <c r="A5272" t="s">
        <v>3091</v>
      </c>
      <c r="B5272" t="s">
        <v>3877</v>
      </c>
      <c r="C5272" t="s">
        <v>1974</v>
      </c>
      <c r="D5272" t="s">
        <v>2157</v>
      </c>
      <c r="E5272" t="s">
        <v>2157</v>
      </c>
    </row>
    <row r="5273" spans="1:5" hidden="1">
      <c r="A5273" t="s">
        <v>3094</v>
      </c>
      <c r="B5273" t="s">
        <v>3878</v>
      </c>
      <c r="C5273" t="s">
        <v>1974</v>
      </c>
      <c r="D5273" t="s">
        <v>2157</v>
      </c>
      <c r="E5273" t="s">
        <v>2157</v>
      </c>
    </row>
    <row r="5274" spans="1:5" hidden="1">
      <c r="A5274" t="s">
        <v>3879</v>
      </c>
      <c r="B5274" t="s">
        <v>3880</v>
      </c>
      <c r="C5274" t="s">
        <v>1974</v>
      </c>
      <c r="D5274" t="s">
        <v>2157</v>
      </c>
      <c r="E5274" t="s">
        <v>2157</v>
      </c>
    </row>
    <row r="5275" spans="1:5" hidden="1">
      <c r="A5275" t="s">
        <v>3882</v>
      </c>
      <c r="B5275" t="s">
        <v>3883</v>
      </c>
      <c r="C5275" t="s">
        <v>1974</v>
      </c>
      <c r="D5275" t="s">
        <v>2157</v>
      </c>
      <c r="E5275" t="s">
        <v>2157</v>
      </c>
    </row>
    <row r="5276" spans="1:5" hidden="1">
      <c r="A5276" t="s">
        <v>3132</v>
      </c>
      <c r="B5276" t="s">
        <v>3919</v>
      </c>
      <c r="C5276" t="s">
        <v>1974</v>
      </c>
      <c r="D5276" t="s">
        <v>2157</v>
      </c>
      <c r="E5276" t="s">
        <v>2157</v>
      </c>
    </row>
    <row r="5277" spans="1:5" hidden="1">
      <c r="A5277" t="s">
        <v>3134</v>
      </c>
      <c r="B5277" t="s">
        <v>3920</v>
      </c>
      <c r="C5277" t="s">
        <v>1974</v>
      </c>
      <c r="D5277" t="s">
        <v>2157</v>
      </c>
      <c r="E5277" t="s">
        <v>2157</v>
      </c>
    </row>
    <row r="5278" spans="1:5" hidden="1">
      <c r="A5278" t="s">
        <v>3136</v>
      </c>
      <c r="B5278" t="s">
        <v>3921</v>
      </c>
      <c r="C5278" t="s">
        <v>1974</v>
      </c>
      <c r="D5278" t="s">
        <v>2157</v>
      </c>
      <c r="E5278" t="s">
        <v>2157</v>
      </c>
    </row>
    <row r="5279" spans="1:5" hidden="1">
      <c r="A5279" t="s">
        <v>3922</v>
      </c>
      <c r="B5279" t="s">
        <v>3923</v>
      </c>
      <c r="C5279" t="s">
        <v>1974</v>
      </c>
      <c r="D5279" t="s">
        <v>2157</v>
      </c>
      <c r="E5279" t="s">
        <v>2157</v>
      </c>
    </row>
    <row r="5280" spans="1:5" hidden="1">
      <c r="A5280" t="s">
        <v>3144</v>
      </c>
      <c r="B5280" t="s">
        <v>3925</v>
      </c>
      <c r="C5280" t="s">
        <v>1974</v>
      </c>
      <c r="D5280" t="s">
        <v>2157</v>
      </c>
      <c r="E5280" t="s">
        <v>2157</v>
      </c>
    </row>
    <row r="5281" spans="1:5" hidden="1">
      <c r="A5281" t="s">
        <v>3940</v>
      </c>
      <c r="B5281" t="s">
        <v>3941</v>
      </c>
      <c r="C5281" t="s">
        <v>1974</v>
      </c>
      <c r="D5281" t="s">
        <v>2157</v>
      </c>
      <c r="E5281" t="s">
        <v>2157</v>
      </c>
    </row>
    <row r="5282" spans="1:5" hidden="1">
      <c r="A5282" t="s">
        <v>3950</v>
      </c>
      <c r="B5282" t="s">
        <v>3951</v>
      </c>
      <c r="C5282" t="s">
        <v>1974</v>
      </c>
      <c r="D5282" t="s">
        <v>2157</v>
      </c>
      <c r="E5282" t="s">
        <v>2157</v>
      </c>
    </row>
    <row r="5283" spans="1:5" hidden="1">
      <c r="A5283" t="s">
        <v>3952</v>
      </c>
      <c r="B5283" t="s">
        <v>3953</v>
      </c>
      <c r="C5283" t="s">
        <v>1974</v>
      </c>
      <c r="D5283" t="s">
        <v>2157</v>
      </c>
      <c r="E5283" t="s">
        <v>2157</v>
      </c>
    </row>
    <row r="5284" spans="1:5" hidden="1">
      <c r="A5284" t="s">
        <v>3178</v>
      </c>
      <c r="B5284" t="s">
        <v>3954</v>
      </c>
      <c r="C5284" t="s">
        <v>1974</v>
      </c>
      <c r="D5284" t="s">
        <v>2157</v>
      </c>
      <c r="E5284" t="s">
        <v>2157</v>
      </c>
    </row>
    <row r="5285" spans="1:5" hidden="1">
      <c r="A5285" t="s">
        <v>3955</v>
      </c>
      <c r="B5285" t="s">
        <v>3956</v>
      </c>
      <c r="C5285" t="s">
        <v>1974</v>
      </c>
      <c r="D5285" t="s">
        <v>2157</v>
      </c>
      <c r="E5285" t="s">
        <v>2157</v>
      </c>
    </row>
    <row r="5286" spans="1:5" hidden="1">
      <c r="A5286" t="s">
        <v>3957</v>
      </c>
      <c r="B5286" t="s">
        <v>3958</v>
      </c>
      <c r="C5286" t="s">
        <v>1974</v>
      </c>
      <c r="D5286" t="s">
        <v>2157</v>
      </c>
      <c r="E5286" t="s">
        <v>2157</v>
      </c>
    </row>
    <row r="5287" spans="1:5" hidden="1">
      <c r="A5287" t="s">
        <v>3959</v>
      </c>
      <c r="B5287" t="s">
        <v>3960</v>
      </c>
      <c r="C5287" t="s">
        <v>1974</v>
      </c>
      <c r="D5287" t="s">
        <v>2157</v>
      </c>
      <c r="E5287" t="s">
        <v>2157</v>
      </c>
    </row>
    <row r="5288" spans="1:5" hidden="1">
      <c r="A5288" t="s">
        <v>3185</v>
      </c>
      <c r="B5288" t="s">
        <v>3961</v>
      </c>
      <c r="C5288" t="s">
        <v>1974</v>
      </c>
      <c r="D5288" t="s">
        <v>2157</v>
      </c>
      <c r="E5288" t="s">
        <v>2157</v>
      </c>
    </row>
    <row r="5289" spans="1:5" hidden="1">
      <c r="A5289" t="s">
        <v>3186</v>
      </c>
      <c r="B5289" t="s">
        <v>3962</v>
      </c>
      <c r="C5289" t="s">
        <v>1974</v>
      </c>
      <c r="D5289" t="s">
        <v>2157</v>
      </c>
      <c r="E5289" t="s">
        <v>2157</v>
      </c>
    </row>
    <row r="5290" spans="1:5" hidden="1">
      <c r="A5290" t="s">
        <v>3963</v>
      </c>
      <c r="B5290" t="s">
        <v>3964</v>
      </c>
      <c r="C5290" t="s">
        <v>1974</v>
      </c>
      <c r="D5290" t="s">
        <v>2157</v>
      </c>
      <c r="E5290" t="s">
        <v>2157</v>
      </c>
    </row>
    <row r="5291" spans="1:5" hidden="1">
      <c r="A5291" t="s">
        <v>3965</v>
      </c>
      <c r="B5291" t="s">
        <v>3966</v>
      </c>
      <c r="C5291" t="s">
        <v>1974</v>
      </c>
      <c r="D5291" t="s">
        <v>2157</v>
      </c>
      <c r="E5291" t="s">
        <v>2157</v>
      </c>
    </row>
    <row r="5292" spans="1:5" hidden="1">
      <c r="A5292" t="s">
        <v>3967</v>
      </c>
      <c r="B5292" t="s">
        <v>3968</v>
      </c>
      <c r="C5292" t="s">
        <v>1974</v>
      </c>
      <c r="D5292" t="s">
        <v>2157</v>
      </c>
      <c r="E5292" t="s">
        <v>2157</v>
      </c>
    </row>
    <row r="5293" spans="1:5" hidden="1">
      <c r="A5293" t="s">
        <v>3969</v>
      </c>
      <c r="B5293" t="s">
        <v>3970</v>
      </c>
      <c r="C5293" t="s">
        <v>1974</v>
      </c>
      <c r="D5293" t="s">
        <v>2157</v>
      </c>
      <c r="E5293" t="s">
        <v>2157</v>
      </c>
    </row>
    <row r="5294" spans="1:5" hidden="1">
      <c r="A5294" t="s">
        <v>3971</v>
      </c>
      <c r="B5294" t="s">
        <v>3972</v>
      </c>
      <c r="C5294" t="s">
        <v>1974</v>
      </c>
      <c r="D5294" t="s">
        <v>2157</v>
      </c>
      <c r="E5294" t="s">
        <v>2157</v>
      </c>
    </row>
    <row r="5295" spans="1:5" hidden="1">
      <c r="A5295" t="s">
        <v>3199</v>
      </c>
      <c r="B5295" t="s">
        <v>3973</v>
      </c>
      <c r="C5295" t="s">
        <v>1974</v>
      </c>
      <c r="D5295" t="s">
        <v>2157</v>
      </c>
      <c r="E5295" t="s">
        <v>2157</v>
      </c>
    </row>
    <row r="5296" spans="1:5" hidden="1">
      <c r="A5296" t="s">
        <v>3042</v>
      </c>
      <c r="B5296" t="s">
        <v>3808</v>
      </c>
      <c r="C5296" t="s">
        <v>1974</v>
      </c>
      <c r="D5296" t="s">
        <v>2154</v>
      </c>
      <c r="E5296" t="s">
        <v>2154</v>
      </c>
    </row>
    <row r="5297" spans="1:5" hidden="1">
      <c r="A5297" t="s">
        <v>3045</v>
      </c>
      <c r="B5297" t="s">
        <v>3829</v>
      </c>
      <c r="C5297" t="s">
        <v>1974</v>
      </c>
      <c r="D5297" t="s">
        <v>2154</v>
      </c>
      <c r="E5297" t="s">
        <v>2154</v>
      </c>
    </row>
    <row r="5298" spans="1:5" hidden="1">
      <c r="A5298" t="s">
        <v>3830</v>
      </c>
      <c r="B5298" t="s">
        <v>3831</v>
      </c>
      <c r="C5298" t="s">
        <v>1974</v>
      </c>
      <c r="D5298" t="s">
        <v>2154</v>
      </c>
      <c r="E5298" t="s">
        <v>2154</v>
      </c>
    </row>
    <row r="5299" spans="1:5" hidden="1">
      <c r="A5299" t="s">
        <v>3832</v>
      </c>
      <c r="B5299" t="s">
        <v>3833</v>
      </c>
      <c r="C5299" t="s">
        <v>1974</v>
      </c>
      <c r="D5299" t="s">
        <v>2154</v>
      </c>
      <c r="E5299" t="s">
        <v>2154</v>
      </c>
    </row>
    <row r="5300" spans="1:5" hidden="1">
      <c r="A5300" t="s">
        <v>3054</v>
      </c>
      <c r="B5300" t="s">
        <v>3834</v>
      </c>
      <c r="C5300" t="s">
        <v>1974</v>
      </c>
      <c r="D5300" t="s">
        <v>2154</v>
      </c>
      <c r="E5300" t="s">
        <v>2154</v>
      </c>
    </row>
    <row r="5301" spans="1:5" hidden="1">
      <c r="A5301" t="s">
        <v>3056</v>
      </c>
      <c r="B5301" t="s">
        <v>3836</v>
      </c>
      <c r="C5301" t="s">
        <v>1974</v>
      </c>
      <c r="D5301" t="s">
        <v>2154</v>
      </c>
      <c r="E5301" t="s">
        <v>2154</v>
      </c>
    </row>
    <row r="5302" spans="1:5" hidden="1">
      <c r="A5302" t="s">
        <v>3058</v>
      </c>
      <c r="B5302" t="s">
        <v>3835</v>
      </c>
      <c r="C5302" t="s">
        <v>1974</v>
      </c>
      <c r="D5302" t="s">
        <v>2154</v>
      </c>
      <c r="E5302" t="s">
        <v>2154</v>
      </c>
    </row>
    <row r="5303" spans="1:5" hidden="1">
      <c r="A5303" t="s">
        <v>3060</v>
      </c>
      <c r="B5303" t="s">
        <v>3839</v>
      </c>
      <c r="C5303" t="s">
        <v>1974</v>
      </c>
      <c r="D5303" t="s">
        <v>2154</v>
      </c>
      <c r="E5303" t="s">
        <v>2154</v>
      </c>
    </row>
    <row r="5304" spans="1:5" hidden="1">
      <c r="A5304" t="s">
        <v>3062</v>
      </c>
      <c r="B5304" t="s">
        <v>3853</v>
      </c>
      <c r="C5304" t="s">
        <v>1974</v>
      </c>
      <c r="D5304" t="s">
        <v>2154</v>
      </c>
      <c r="E5304" t="s">
        <v>2154</v>
      </c>
    </row>
    <row r="5305" spans="1:5" hidden="1">
      <c r="A5305" t="s">
        <v>3854</v>
      </c>
      <c r="B5305" t="s">
        <v>3855</v>
      </c>
      <c r="C5305" t="s">
        <v>1974</v>
      </c>
      <c r="D5305" t="s">
        <v>2154</v>
      </c>
      <c r="E5305" t="s">
        <v>2154</v>
      </c>
    </row>
    <row r="5306" spans="1:5" hidden="1">
      <c r="A5306" t="s">
        <v>3856</v>
      </c>
      <c r="B5306" t="s">
        <v>3857</v>
      </c>
      <c r="C5306" t="s">
        <v>1974</v>
      </c>
      <c r="D5306" t="s">
        <v>2154</v>
      </c>
      <c r="E5306" t="s">
        <v>2154</v>
      </c>
    </row>
    <row r="5307" spans="1:5" hidden="1">
      <c r="A5307" t="s">
        <v>3068</v>
      </c>
      <c r="B5307" t="s">
        <v>3859</v>
      </c>
      <c r="C5307" t="s">
        <v>1974</v>
      </c>
      <c r="D5307" t="s">
        <v>2154</v>
      </c>
      <c r="E5307" t="s">
        <v>2154</v>
      </c>
    </row>
    <row r="5308" spans="1:5" hidden="1">
      <c r="A5308" t="s">
        <v>3860</v>
      </c>
      <c r="B5308" t="s">
        <v>3861</v>
      </c>
      <c r="C5308" t="s">
        <v>1974</v>
      </c>
      <c r="D5308" t="s">
        <v>2154</v>
      </c>
      <c r="E5308" t="s">
        <v>2154</v>
      </c>
    </row>
    <row r="5309" spans="1:5" hidden="1">
      <c r="A5309" t="s">
        <v>3074</v>
      </c>
      <c r="B5309" t="s">
        <v>3862</v>
      </c>
      <c r="C5309" t="s">
        <v>1974</v>
      </c>
      <c r="D5309" t="s">
        <v>2154</v>
      </c>
      <c r="E5309" t="s">
        <v>2154</v>
      </c>
    </row>
    <row r="5310" spans="1:5" hidden="1">
      <c r="A5310" t="s">
        <v>3076</v>
      </c>
      <c r="B5310" t="s">
        <v>3863</v>
      </c>
      <c r="C5310" t="s">
        <v>1974</v>
      </c>
      <c r="D5310" t="s">
        <v>2154</v>
      </c>
      <c r="E5310" t="s">
        <v>2154</v>
      </c>
    </row>
    <row r="5311" spans="1:5" hidden="1">
      <c r="A5311" t="s">
        <v>3082</v>
      </c>
      <c r="B5311" t="s">
        <v>3870</v>
      </c>
      <c r="C5311" t="s">
        <v>1974</v>
      </c>
      <c r="D5311" t="s">
        <v>2154</v>
      </c>
      <c r="E5311" t="s">
        <v>2154</v>
      </c>
    </row>
    <row r="5312" spans="1:5" hidden="1">
      <c r="A5312" t="s">
        <v>3871</v>
      </c>
      <c r="B5312" t="s">
        <v>3872</v>
      </c>
      <c r="C5312" t="s">
        <v>1974</v>
      </c>
      <c r="D5312" t="s">
        <v>2154</v>
      </c>
      <c r="E5312" t="s">
        <v>2154</v>
      </c>
    </row>
    <row r="5313" spans="1:5" hidden="1">
      <c r="A5313" t="s">
        <v>3873</v>
      </c>
      <c r="B5313" t="s">
        <v>3874</v>
      </c>
      <c r="C5313" t="s">
        <v>1974</v>
      </c>
      <c r="D5313" t="s">
        <v>2154</v>
      </c>
      <c r="E5313" t="s">
        <v>2154</v>
      </c>
    </row>
    <row r="5314" spans="1:5" hidden="1">
      <c r="A5314" t="s">
        <v>3087</v>
      </c>
      <c r="B5314" t="s">
        <v>3875</v>
      </c>
      <c r="C5314" t="s">
        <v>1974</v>
      </c>
      <c r="D5314" t="s">
        <v>2154</v>
      </c>
      <c r="E5314" t="s">
        <v>2154</v>
      </c>
    </row>
    <row r="5315" spans="1:5" hidden="1">
      <c r="A5315" t="s">
        <v>3089</v>
      </c>
      <c r="B5315" t="s">
        <v>3876</v>
      </c>
      <c r="C5315" t="s">
        <v>1974</v>
      </c>
      <c r="D5315" t="s">
        <v>2154</v>
      </c>
      <c r="E5315" t="s">
        <v>2154</v>
      </c>
    </row>
    <row r="5316" spans="1:5" hidden="1">
      <c r="A5316" t="s">
        <v>3091</v>
      </c>
      <c r="B5316" t="s">
        <v>3877</v>
      </c>
      <c r="C5316" t="s">
        <v>1974</v>
      </c>
      <c r="D5316" t="s">
        <v>2154</v>
      </c>
      <c r="E5316" t="s">
        <v>2154</v>
      </c>
    </row>
    <row r="5317" spans="1:5" hidden="1">
      <c r="A5317" t="s">
        <v>3094</v>
      </c>
      <c r="B5317" t="s">
        <v>3878</v>
      </c>
      <c r="C5317" t="s">
        <v>1974</v>
      </c>
      <c r="D5317" t="s">
        <v>2154</v>
      </c>
      <c r="E5317" t="s">
        <v>2154</v>
      </c>
    </row>
    <row r="5318" spans="1:5" hidden="1">
      <c r="A5318" t="s">
        <v>3879</v>
      </c>
      <c r="B5318" t="s">
        <v>3880</v>
      </c>
      <c r="C5318" t="s">
        <v>1974</v>
      </c>
      <c r="D5318" t="s">
        <v>2154</v>
      </c>
      <c r="E5318" t="s">
        <v>2154</v>
      </c>
    </row>
    <row r="5319" spans="1:5" hidden="1">
      <c r="A5319" t="s">
        <v>3882</v>
      </c>
      <c r="B5319" t="s">
        <v>3883</v>
      </c>
      <c r="C5319" t="s">
        <v>1974</v>
      </c>
      <c r="D5319" t="s">
        <v>2154</v>
      </c>
      <c r="E5319" t="s">
        <v>2154</v>
      </c>
    </row>
    <row r="5320" spans="1:5" hidden="1">
      <c r="A5320" t="s">
        <v>3132</v>
      </c>
      <c r="B5320" t="s">
        <v>3919</v>
      </c>
      <c r="C5320" t="s">
        <v>1974</v>
      </c>
      <c r="D5320" t="s">
        <v>2154</v>
      </c>
      <c r="E5320" t="s">
        <v>2154</v>
      </c>
    </row>
    <row r="5321" spans="1:5" hidden="1">
      <c r="A5321" t="s">
        <v>3134</v>
      </c>
      <c r="B5321" t="s">
        <v>3920</v>
      </c>
      <c r="C5321" t="s">
        <v>1974</v>
      </c>
      <c r="D5321" t="s">
        <v>2154</v>
      </c>
      <c r="E5321" t="s">
        <v>2154</v>
      </c>
    </row>
    <row r="5322" spans="1:5" hidden="1">
      <c r="A5322" t="s">
        <v>3136</v>
      </c>
      <c r="B5322" t="s">
        <v>3921</v>
      </c>
      <c r="C5322" t="s">
        <v>1974</v>
      </c>
      <c r="D5322" t="s">
        <v>2154</v>
      </c>
      <c r="E5322" t="s">
        <v>2154</v>
      </c>
    </row>
    <row r="5323" spans="1:5" hidden="1">
      <c r="A5323" t="s">
        <v>3922</v>
      </c>
      <c r="B5323" t="s">
        <v>3923</v>
      </c>
      <c r="C5323" t="s">
        <v>1974</v>
      </c>
      <c r="D5323" t="s">
        <v>2154</v>
      </c>
      <c r="E5323" t="s">
        <v>2154</v>
      </c>
    </row>
    <row r="5324" spans="1:5" hidden="1">
      <c r="A5324" t="s">
        <v>3144</v>
      </c>
      <c r="B5324" t="s">
        <v>3925</v>
      </c>
      <c r="C5324" t="s">
        <v>1974</v>
      </c>
      <c r="D5324" t="s">
        <v>2154</v>
      </c>
      <c r="E5324" t="s">
        <v>2154</v>
      </c>
    </row>
    <row r="5325" spans="1:5" hidden="1">
      <c r="A5325" t="s">
        <v>3940</v>
      </c>
      <c r="B5325" t="s">
        <v>3941</v>
      </c>
      <c r="C5325" t="s">
        <v>1974</v>
      </c>
      <c r="D5325" t="s">
        <v>2154</v>
      </c>
      <c r="E5325" t="s">
        <v>2154</v>
      </c>
    </row>
    <row r="5326" spans="1:5" hidden="1">
      <c r="A5326" t="s">
        <v>3950</v>
      </c>
      <c r="B5326" t="s">
        <v>3951</v>
      </c>
      <c r="C5326" t="s">
        <v>1974</v>
      </c>
      <c r="D5326" t="s">
        <v>2154</v>
      </c>
      <c r="E5326" t="s">
        <v>2154</v>
      </c>
    </row>
    <row r="5327" spans="1:5" hidden="1">
      <c r="A5327" t="s">
        <v>3952</v>
      </c>
      <c r="B5327" t="s">
        <v>3953</v>
      </c>
      <c r="C5327" t="s">
        <v>1974</v>
      </c>
      <c r="D5327" t="s">
        <v>2154</v>
      </c>
      <c r="E5327" t="s">
        <v>2154</v>
      </c>
    </row>
    <row r="5328" spans="1:5" hidden="1">
      <c r="A5328" t="s">
        <v>3178</v>
      </c>
      <c r="B5328" t="s">
        <v>3954</v>
      </c>
      <c r="C5328" t="s">
        <v>1974</v>
      </c>
      <c r="D5328" t="s">
        <v>2154</v>
      </c>
      <c r="E5328" t="s">
        <v>2154</v>
      </c>
    </row>
    <row r="5329" spans="1:5" hidden="1">
      <c r="A5329" t="s">
        <v>3955</v>
      </c>
      <c r="B5329" t="s">
        <v>3956</v>
      </c>
      <c r="C5329" t="s">
        <v>1974</v>
      </c>
      <c r="D5329" t="s">
        <v>2154</v>
      </c>
      <c r="E5329" t="s">
        <v>2154</v>
      </c>
    </row>
    <row r="5330" spans="1:5" hidden="1">
      <c r="A5330" t="s">
        <v>3957</v>
      </c>
      <c r="B5330" t="s">
        <v>3958</v>
      </c>
      <c r="C5330" t="s">
        <v>1974</v>
      </c>
      <c r="D5330" t="s">
        <v>2154</v>
      </c>
      <c r="E5330" t="s">
        <v>2154</v>
      </c>
    </row>
    <row r="5331" spans="1:5" hidden="1">
      <c r="A5331" t="s">
        <v>3959</v>
      </c>
      <c r="B5331" t="s">
        <v>3960</v>
      </c>
      <c r="C5331" t="s">
        <v>1974</v>
      </c>
      <c r="D5331" t="s">
        <v>2154</v>
      </c>
      <c r="E5331" t="s">
        <v>2154</v>
      </c>
    </row>
    <row r="5332" spans="1:5" hidden="1">
      <c r="A5332" t="s">
        <v>3185</v>
      </c>
      <c r="B5332" t="s">
        <v>3961</v>
      </c>
      <c r="C5332" t="s">
        <v>1974</v>
      </c>
      <c r="D5332" t="s">
        <v>2154</v>
      </c>
      <c r="E5332" t="s">
        <v>2154</v>
      </c>
    </row>
    <row r="5333" spans="1:5" hidden="1">
      <c r="A5333" t="s">
        <v>3186</v>
      </c>
      <c r="B5333" t="s">
        <v>3962</v>
      </c>
      <c r="C5333" t="s">
        <v>1974</v>
      </c>
      <c r="D5333" t="s">
        <v>2154</v>
      </c>
      <c r="E5333" t="s">
        <v>2154</v>
      </c>
    </row>
    <row r="5334" spans="1:5" hidden="1">
      <c r="A5334" t="s">
        <v>3963</v>
      </c>
      <c r="B5334" t="s">
        <v>3964</v>
      </c>
      <c r="C5334" t="s">
        <v>1974</v>
      </c>
      <c r="D5334" t="s">
        <v>2154</v>
      </c>
      <c r="E5334" t="s">
        <v>2154</v>
      </c>
    </row>
    <row r="5335" spans="1:5" hidden="1">
      <c r="A5335" t="s">
        <v>3965</v>
      </c>
      <c r="B5335" t="s">
        <v>3966</v>
      </c>
      <c r="C5335" t="s">
        <v>1974</v>
      </c>
      <c r="D5335" t="s">
        <v>2154</v>
      </c>
      <c r="E5335" t="s">
        <v>2154</v>
      </c>
    </row>
    <row r="5336" spans="1:5" hidden="1">
      <c r="A5336" t="s">
        <v>3967</v>
      </c>
      <c r="B5336" t="s">
        <v>3968</v>
      </c>
      <c r="C5336" t="s">
        <v>1974</v>
      </c>
      <c r="D5336" t="s">
        <v>2154</v>
      </c>
      <c r="E5336" t="s">
        <v>2154</v>
      </c>
    </row>
    <row r="5337" spans="1:5" hidden="1">
      <c r="A5337" t="s">
        <v>3969</v>
      </c>
      <c r="B5337" t="s">
        <v>3970</v>
      </c>
      <c r="C5337" t="s">
        <v>1974</v>
      </c>
      <c r="D5337" t="s">
        <v>2154</v>
      </c>
      <c r="E5337" t="s">
        <v>2154</v>
      </c>
    </row>
    <row r="5338" spans="1:5" hidden="1">
      <c r="A5338" t="s">
        <v>3971</v>
      </c>
      <c r="B5338" t="s">
        <v>3972</v>
      </c>
      <c r="C5338" t="s">
        <v>1974</v>
      </c>
      <c r="D5338" t="s">
        <v>2154</v>
      </c>
      <c r="E5338" t="s">
        <v>2154</v>
      </c>
    </row>
    <row r="5339" spans="1:5" hidden="1">
      <c r="A5339" t="s">
        <v>3199</v>
      </c>
      <c r="B5339" t="s">
        <v>3973</v>
      </c>
      <c r="C5339" t="s">
        <v>1974</v>
      </c>
      <c r="D5339" t="s">
        <v>2154</v>
      </c>
      <c r="E5339" t="s">
        <v>2154</v>
      </c>
    </row>
    <row r="5340" spans="1:5" hidden="1">
      <c r="A5340" t="s">
        <v>3927</v>
      </c>
      <c r="B5340" t="s">
        <v>3928</v>
      </c>
      <c r="C5340" t="s">
        <v>1974</v>
      </c>
      <c r="D5340" t="s">
        <v>2146</v>
      </c>
      <c r="E5340" t="s">
        <v>2808</v>
      </c>
    </row>
    <row r="5341" spans="1:5" hidden="1">
      <c r="A5341" t="s">
        <v>3927</v>
      </c>
      <c r="B5341" t="s">
        <v>3928</v>
      </c>
      <c r="C5341" t="s">
        <v>1974</v>
      </c>
      <c r="D5341" t="s">
        <v>2146</v>
      </c>
      <c r="E5341" t="s">
        <v>2854</v>
      </c>
    </row>
    <row r="5342" spans="1:5" hidden="1">
      <c r="A5342" t="s">
        <v>3927</v>
      </c>
      <c r="B5342" t="s">
        <v>3928</v>
      </c>
      <c r="C5342" t="s">
        <v>1974</v>
      </c>
      <c r="D5342" t="s">
        <v>2146</v>
      </c>
      <c r="E5342" t="s">
        <v>2876</v>
      </c>
    </row>
    <row r="5343" spans="1:5" hidden="1">
      <c r="A5343" t="s">
        <v>3927</v>
      </c>
      <c r="B5343" t="s">
        <v>3928</v>
      </c>
      <c r="C5343" t="s">
        <v>1974</v>
      </c>
      <c r="D5343" t="s">
        <v>2146</v>
      </c>
      <c r="E5343" t="s">
        <v>2893</v>
      </c>
    </row>
    <row r="5344" spans="1:5" hidden="1">
      <c r="A5344" t="s">
        <v>3927</v>
      </c>
      <c r="B5344" t="s">
        <v>3928</v>
      </c>
      <c r="C5344" t="s">
        <v>1974</v>
      </c>
      <c r="D5344" t="s">
        <v>2146</v>
      </c>
      <c r="E5344" t="s">
        <v>2903</v>
      </c>
    </row>
    <row r="5345" spans="1:5" hidden="1">
      <c r="A5345" t="s">
        <v>3927</v>
      </c>
      <c r="B5345" t="s">
        <v>3928</v>
      </c>
      <c r="C5345" t="s">
        <v>1974</v>
      </c>
      <c r="D5345" t="s">
        <v>2146</v>
      </c>
      <c r="E5345" t="s">
        <v>2913</v>
      </c>
    </row>
  </sheetData>
  <sheetProtection sheet="1" objects="1" scenarios="1" autoFilter="0"/>
  <autoFilter ref="A6:E5345" xr:uid="{B9A72E84-6D01-422E-9A25-A48CB6CF95B8}">
    <filterColumn colId="0">
      <filters>
        <filter val="3.5.G Ruedas de negocio, misiones comerciales y workshops para la promoción turística"/>
      </filters>
    </filterColumn>
  </autoFilter>
  <hyperlinks>
    <hyperlink ref="A3544" location="_A.1.3_Línea_4:" display="_A.1.3_Línea_4:" xr:uid="{72E6ADFA-D7FF-4F07-832F-DDDC01264008}"/>
    <hyperlink ref="A3545" location="_A.1.3_Línea_4:" display="_A.1.3_Línea_4:" xr:uid="{28BC038F-B0D0-4A43-A7C4-AF9CEB9FCA93}"/>
    <hyperlink ref="A3546" location="_A.1.3_Línea_4:" display="_A.1.3_Línea_4:" xr:uid="{60421163-9215-4DE0-BF5E-AB7CCBD76426}"/>
    <hyperlink ref="A3547" location="_A.1.3_Línea_4:" display="_A.1.3_Línea_4:" xr:uid="{E2468768-D9CE-4D6D-8FD4-6AAF4EEE8217}"/>
    <hyperlink ref="A3548" location="_A.1.3_Línea_4:" display="_A.1.3_Línea_4:" xr:uid="{844AEF50-5E96-4084-81FF-36F9B26F5912}"/>
    <hyperlink ref="A3549" location="_A.1.3_Línea_4:" display="_A.1.3_Línea_4:" xr:uid="{FE59C590-4CCF-48F1-8EBD-E9F4150B4BBE}"/>
    <hyperlink ref="A3550" location="_A.1.3_Línea_4:" display="_A.1.3_Línea_4:" xr:uid="{EF95FDE6-C584-4DD8-98E6-041F4DE89642}"/>
    <hyperlink ref="A3551" location="_A.1.3_Línea_4:" display="_A.1.3_Línea_4:" xr:uid="{B87EE394-2BC5-42BC-AF17-5E49C24E7717}"/>
    <hyperlink ref="A3552" location="_A.1.3_Línea_4:" display="_A.1.3_Línea_4:" xr:uid="{6421F301-188E-4B34-8565-029908B28069}"/>
    <hyperlink ref="A3553" location="_A.1.3_Línea_4:" display="_A.1.3_Línea_4:" xr:uid="{9FA51B8A-AE6A-494A-BC80-A813CBC0EC05}"/>
    <hyperlink ref="A3554" location="_A.1.3_Línea_4:" display="_A.1.3_Línea_4:" xr:uid="{36B6FD10-3669-422B-80EC-1469C1A8C553}"/>
    <hyperlink ref="A3555" location="_A.1.3_Línea_4:" display="_A.1.3_Línea_4:" xr:uid="{E6DFBFAE-51DE-455E-B357-2BE585548E81}"/>
    <hyperlink ref="A3556" location="_A.1.3_Línea_4:" display="_A.1.3_Línea_4:" xr:uid="{7C65B6B4-BE7C-4425-BF2D-E3A8B11B8C4B}"/>
    <hyperlink ref="A3557" location="_A.1.3_Línea_4:" display="_A.1.3_Línea_4:" xr:uid="{CEA0ADE5-0A8F-4008-B422-395672D51F4E}"/>
    <hyperlink ref="A3558" location="_A.1.3_Línea_4:" display="_A.1.3_Línea_4:" xr:uid="{ED273232-3E87-460D-B9CC-D266A4564D50}"/>
    <hyperlink ref="A3559" location="_A.1.3_Línea_4:" display="_A.1.3_Línea_4:" xr:uid="{AE01F45F-C65F-489F-A710-DEC3425742FE}"/>
    <hyperlink ref="A3560" location="_A.1.3_Línea_4:" display="_A.1.3_Línea_4:" xr:uid="{DDEE3B58-31BE-4985-81A7-C0401620A176}"/>
    <hyperlink ref="A3561" location="_A.1.3_Línea_4:" display="_A.1.3_Línea_4:" xr:uid="{C3502E63-4016-4771-890C-9EE418146D69}"/>
    <hyperlink ref="A3562" location="_A.1.3_Línea_4:" display="_A.1.3_Línea_4:" xr:uid="{EB02C231-BD62-4D13-ACDA-0EEF6A97B3CD}"/>
    <hyperlink ref="A3563" location="_A.1.3_Línea_4:" display="_A.1.3_Línea_4:" xr:uid="{140A7ED4-3C2C-4354-8B64-154B7E08B0B9}"/>
    <hyperlink ref="A3564" location="_A.1.3_Línea_4:" display="_A.1.3_Línea_4:" xr:uid="{3E7DB536-0A9A-4C3D-B277-CAA000713B32}"/>
    <hyperlink ref="A3565" location="_A.1.3_Línea_4:" display="_A.1.3_Línea_4:" xr:uid="{BC01A22B-9C6B-4C9B-AD23-1F93AC9AD83C}"/>
    <hyperlink ref="A3566" location="_A.1.3_Línea_4:" display="_A.1.3_Línea_4:" xr:uid="{4AA8447B-4188-464C-AA75-CC823EDFED56}"/>
    <hyperlink ref="A3567" location="_A.1.3_Línea_4:" display="_A.1.3_Línea_4:" xr:uid="{AD6BC084-3222-47A6-A2D5-E4B6FC1D2139}"/>
    <hyperlink ref="A3568" location="_A.1.3_Línea_4:" display="_A.1.3_Línea_4:" xr:uid="{54518C8C-9546-40F7-A77E-571C6EA49499}"/>
    <hyperlink ref="A3569" location="_A.1.3_Línea_4:" display="_A.1.3_Línea_4:" xr:uid="{BA6FE6DB-B050-40EF-83AA-2A8D48DFAEC0}"/>
    <hyperlink ref="A3570" location="_A.1.3_Línea_4:" display="_A.1.3_Línea_4:" xr:uid="{27920EA1-776B-4E62-8D61-28E28777F1DD}"/>
    <hyperlink ref="A3571" location="_A.1.3_Línea_4:" display="_A.1.3_Línea_4:" xr:uid="{6AE6B945-4F4A-4FD9-8FC0-22714B65123A}"/>
    <hyperlink ref="A3572" location="_A.1.3_Línea_4:" display="_A.1.3_Línea_4:" xr:uid="{C9C46D04-6EF2-4FD9-975A-7DC9C1C9CE5C}"/>
    <hyperlink ref="A3573" location="_A.1.3_Línea_4:" display="_A.1.3_Línea_4:" xr:uid="{7B3E867A-9CDE-41F2-A4C5-CC08F925E9AA}"/>
    <hyperlink ref="A3574" location="_A.1.3_Línea_4:" display="_A.1.3_Línea_4:" xr:uid="{4500E68F-2256-4722-8393-8A252FDA579D}"/>
    <hyperlink ref="A3575" location="_A.1.3_Línea_4:" display="_A.1.3_Línea_4:" xr:uid="{7A66130C-91CC-4474-9C36-FE1A590B8A01}"/>
    <hyperlink ref="A3576" location="_A.1.3_Línea_4:" display="_A.1.3_Línea_4:" xr:uid="{E235658D-BBB5-4D92-8C13-3753316CE1EF}"/>
    <hyperlink ref="A3577" location="_A.1.3_Línea_4:" display="_A.1.3_Línea_4:" xr:uid="{A416C931-E348-4FBA-B79C-B17719F8C149}"/>
    <hyperlink ref="A3578" location="_A.1.3_Línea_4:" display="_A.1.3_Línea_4:" xr:uid="{84F1400D-4C45-40D5-9EEB-BFD4B20A7A88}"/>
    <hyperlink ref="A3579" location="_A.1.3_Línea_4:" display="_A.1.3_Línea_4:" xr:uid="{E35714CA-B1FA-49AF-BD33-E46E727DBE02}"/>
    <hyperlink ref="A3580" location="_A.1.3_Línea_4:" display="_A.1.3_Línea_4:" xr:uid="{43A8AD4A-6289-4954-A81D-3EA217326619}"/>
    <hyperlink ref="A3581" location="_A.1.3_Línea_4:" display="_A.1.3_Línea_4:" xr:uid="{EA89D659-D49D-4B88-8C85-5258E73A49BD}"/>
    <hyperlink ref="A3582" location="_A.1.3_Línea_4:" display="_A.1.3_Línea_4:" xr:uid="{B2EA6CA4-A476-44A7-8459-F66544191AAD}"/>
    <hyperlink ref="A3583" location="_A.1.3_Línea_4:" display="_A.1.3_Línea_4:" xr:uid="{7C6E1BCB-0E59-4CB0-A862-D1D255144977}"/>
    <hyperlink ref="A3584" location="_A.1.3_Línea_4:" display="_A.1.3_Línea_4:" xr:uid="{08F61487-5999-4579-A9ED-55E1AB130F57}"/>
    <hyperlink ref="A3585" location="_A.1.3_Línea_4:" display="_A.1.3_Línea_4:" xr:uid="{14236400-B2F8-4456-A21B-677E8BBC2613}"/>
    <hyperlink ref="A3586" location="_A.1.3_Línea_4:" display="_A.1.3_Línea_4:" xr:uid="{64CAA642-1B65-4343-8373-CCDE990318EE}"/>
    <hyperlink ref="A3587" location="_A.1.3_Línea_4:" display="_A.1.3_Línea_4:" xr:uid="{BAD8F567-AFD9-4CE6-B62A-CE2387127B83}"/>
    <hyperlink ref="A3588" location="_A.1.3_Línea_4:" display="_A.1.3_Línea_4:" xr:uid="{7AF33185-5AF3-40A4-BEB8-CD380DD20F91}"/>
    <hyperlink ref="A3589" location="_A.1.3_Línea_4:" display="_A.1.3_Línea_4:" xr:uid="{34E1AD18-3BA6-40AB-9EB9-A4728E9BD71D}"/>
    <hyperlink ref="A3590" location="_A.1.3_Línea_4:" display="_A.1.3_Línea_4:" xr:uid="{82182F1C-4127-4EAD-A28B-273692C1E94C}"/>
    <hyperlink ref="A3591" location="_A.1.3_Línea_4:" display="_A.1.3_Línea_4:" xr:uid="{A11F8BAC-15C4-4C75-ACAF-0DE4CB9BAAAF}"/>
    <hyperlink ref="A3592" location="_A.1.3_Línea_4:" display="_A.1.3_Línea_4:" xr:uid="{45FF51CB-84B3-4B01-A9A5-3902E2332BE6}"/>
    <hyperlink ref="A3593" location="_A.1.3_Línea_4:" display="_A.1.3_Línea_4:" xr:uid="{46B94CFB-34DC-4539-A1C8-50CE5978A181}"/>
    <hyperlink ref="A3594" location="_A.1.3_Línea_4:" display="_A.1.3_Línea_4:" xr:uid="{15C5C3FE-BCF4-4BC6-858C-6E1DAB6E4818}"/>
    <hyperlink ref="A3595" location="_A.1.3_Línea_4:" display="_A.1.3_Línea_4:" xr:uid="{871176D2-BAE4-47EF-8118-7021E2CE753B}"/>
    <hyperlink ref="A3596" location="_A.1.3_Línea_4:" display="_A.1.3_Línea_4:" xr:uid="{6B441DC4-EE02-4BF9-8B6D-389E9884382A}"/>
    <hyperlink ref="A3597" location="_A.1.3_Línea_4:" display="_A.1.3_Línea_4:" xr:uid="{829B60EE-E175-4AA8-B859-F1C14CC193AC}"/>
    <hyperlink ref="A3598" location="_A.1.3_Línea_4:" display="_A.1.3_Línea_4:" xr:uid="{7FE71159-54A3-4751-8F12-30CDC2265680}"/>
    <hyperlink ref="A3599" location="_A.1.3_Línea_4:" display="_A.1.3_Línea_4:" xr:uid="{2E05AA5A-0044-4AE6-A9B3-0932457C374B}"/>
    <hyperlink ref="A3600" location="_A.1.3_Línea_4:" display="_A.1.3_Línea_4:" xr:uid="{585A08F6-2AB1-4CDE-B326-9D3D309B36BA}"/>
    <hyperlink ref="A3601" location="_A.1.3_Línea_4:" display="_A.1.3_Línea_4:" xr:uid="{CBF32FFC-E0FD-45DE-AD41-A614309A7231}"/>
    <hyperlink ref="A3602" location="_A.1.3_Línea_4:" display="_A.1.3_Línea_4:" xr:uid="{29471E0B-9570-4988-AF46-7747F51A2227}"/>
    <hyperlink ref="A3603" location="_A.1.3_Línea_4:" display="_A.1.3_Línea_4:" xr:uid="{2D3DB057-CE9D-4E2F-92B4-B4B5935C0441}"/>
    <hyperlink ref="A3604" location="_A.1.3_Línea_4:" display="_A.1.3_Línea_4:" xr:uid="{135CFA45-6478-4ADF-9B92-C549C6580C5A}"/>
    <hyperlink ref="A3605" location="_A.1.3_Línea_4:" display="_A.1.3_Línea_4:" xr:uid="{6FC914EC-7109-4B93-9F96-82B7FD1A37AD}"/>
    <hyperlink ref="A3606" location="_A.1.3_Línea_4:" display="_A.1.3_Línea_4:" xr:uid="{1ACBB496-C3C6-48BE-931D-9E38411DCF75}"/>
    <hyperlink ref="A3607" location="_A.1.3_Línea_4:" display="_A.1.3_Línea_4:" xr:uid="{6ABDF141-99C8-40A0-9F5C-581FD8A77620}"/>
    <hyperlink ref="A3608" location="_A.1.3_Línea_4:" display="_A.1.3_Línea_4:" xr:uid="{9C7E5EB4-176F-44B2-B480-1949069CF702}"/>
    <hyperlink ref="A3609" location="_A.1.3_Línea_4:" display="_A.1.3_Línea_4:" xr:uid="{A3A1DBD1-9705-407E-95E3-158ED25230B5}"/>
    <hyperlink ref="A3610" location="_A.1.3_Línea_4:" display="_A.1.3_Línea_4:" xr:uid="{2AD601D3-15A7-457F-A987-76C17856A0F5}"/>
    <hyperlink ref="A3611" location="_A.1.3_Línea_4:" display="_A.1.3_Línea_4:" xr:uid="{5B681725-3FBA-4E08-BFD5-61F1E434DC55}"/>
    <hyperlink ref="A3612" location="_A.1.3_Línea_4:" display="_A.1.3_Línea_4:" xr:uid="{02E0FF5F-0E56-4194-A112-5F6C6FDE02D9}"/>
    <hyperlink ref="A3613" location="_A.1.3_Línea_4:" display="_A.1.3_Línea_4:" xr:uid="{F55B9560-987E-4C8C-A8A9-D7194DA83D4B}"/>
    <hyperlink ref="A3614" location="_A.1.3_Línea_4:" display="_A.1.3_Línea_4:" xr:uid="{98110767-B6AA-4E0B-B1DB-F6F499AEB006}"/>
    <hyperlink ref="A3615" location="_A.1.3_Línea_4:" display="_A.1.3_Línea_4:" xr:uid="{3C5CC92C-D0DA-4106-BC2D-98F86F30F7C1}"/>
    <hyperlink ref="A3616" location="_A.1.3_Línea_4:" display="_A.1.3_Línea_4:" xr:uid="{A5A9E339-5929-49B7-9C05-D9C7DE8E181D}"/>
    <hyperlink ref="A3617" location="_A.1.3_Línea_4:" display="_A.1.3_Línea_4:" xr:uid="{1BC4F8AC-5AE5-44F1-98B8-10151F9B52EA}"/>
    <hyperlink ref="A3618" location="_A.1.3_Línea_4:" display="_A.1.3_Línea_4:" xr:uid="{AE7085FA-5B34-4BE1-B4AD-A49C4E714EB4}"/>
    <hyperlink ref="A3619" location="_A.1.3_Línea_4:" display="_A.1.3_Línea_4:" xr:uid="{C8C99746-9A9F-4C8B-A584-47D77EBE5D7A}"/>
    <hyperlink ref="A3620" location="_A.1.3_Línea_4:" display="_A.1.3_Línea_4:" xr:uid="{0005BDAD-9CC4-4469-B220-489A221D602D}"/>
    <hyperlink ref="A3621" location="_A.1.3_Línea_4:" display="_A.1.3_Línea_4:" xr:uid="{2D40D633-2CEC-4F14-95C9-F3403A02B185}"/>
    <hyperlink ref="A3622" location="_A.1.3_Línea_4:" display="_A.1.3_Línea_4:" xr:uid="{7F4A07BD-6F37-44DC-A6D4-E1CF0883C3D1}"/>
    <hyperlink ref="A3623" location="_A.1.3_Línea_4:" display="_A.1.3_Línea_4:" xr:uid="{4610A1EA-C049-471F-A9DC-BD2A6D570068}"/>
    <hyperlink ref="A3624" location="_A.1.3_Línea_4:" display="_A.1.3_Línea_4:" xr:uid="{9F71655C-2681-4E8B-B1B2-30DAB5E200F3}"/>
    <hyperlink ref="A3625" location="_A.1.3_Línea_4:" display="_A.1.3_Línea_4:" xr:uid="{69D84AB1-2B03-476E-A203-D6102C0B1F53}"/>
    <hyperlink ref="A3631" location="_A.1.3_Línea_4:" display="_A.1.3_Línea_4:" xr:uid="{7D515311-1AEF-4345-A43D-71C0B6B6FBEC}"/>
    <hyperlink ref="A3626" location="_A.1.3_Línea_4:" display="_A.1.3_Línea_4:" xr:uid="{418829A4-AACE-4F55-9B44-DB9DE0B5AE97}"/>
    <hyperlink ref="A3632" location="_A.1.3_Línea_4:" display="_A.1.3_Línea_4:" xr:uid="{9B1C181F-72B8-44F1-AF60-4A91F6F01B28}"/>
    <hyperlink ref="A3627" location="_A.1.3_Línea_4:" display="_A.1.3_Línea_4:" xr:uid="{4E3C6C32-3738-459F-A2C4-96DAE31F2214}"/>
    <hyperlink ref="A3633" location="_A.1.3_Línea_4:" display="_A.1.3_Línea_4:" xr:uid="{7517D823-DFB3-48B9-AD49-4153AAD96340}"/>
    <hyperlink ref="A3628" location="_A.1.3_Línea_4:" display="_A.1.3_Línea_4:" xr:uid="{9C757BB0-0D20-4EBA-BB5E-ED7788A1EC9C}"/>
    <hyperlink ref="A3634" location="_A.1.3_Línea_4:" display="_A.1.3_Línea_4:" xr:uid="{25D559F5-794E-4ED3-8635-14CB7F7AC5B6}"/>
    <hyperlink ref="A3629" location="_A.1.3_Línea_4:" display="_A.1.3_Línea_4:" xr:uid="{8780EA9B-0B38-4037-8AC4-F311CA189BAD}"/>
    <hyperlink ref="A3635" location="_A.1.3_Línea_4:" display="_A.1.3_Línea_4:" xr:uid="{EE5FEC64-5C9C-4A14-88AC-612FDAC84243}"/>
    <hyperlink ref="A3630" location="_A.1.3_Línea_4:" display="_A.1.3_Línea_4:" xr:uid="{7BBB7BC8-D159-4F55-BBDB-8652C4E2E270}"/>
    <hyperlink ref="A3636" location="_A.1.3_Línea_4:" display="_A.1.3_Línea_4:" xr:uid="{5A2377C7-BA50-498B-B0AB-EFBF087F86F8}"/>
    <hyperlink ref="A3638" location="_A.1.3_Línea_4:" display="_A.1.3_Línea_4:" xr:uid="{12E1B8CC-AE5B-4250-9BA9-422A2720D9EA}"/>
    <hyperlink ref="A3639" location="_A.1.3_Línea_4:" display="_A.1.3_Línea_4:" xr:uid="{7AB99A1C-BC60-4A94-B5F2-30B57E8CDB70}"/>
    <hyperlink ref="A3640" location="_A.1.3_Línea_4:" display="_A.1.3_Línea_4:" xr:uid="{60FB60C2-A8EA-4A40-A592-3D2177AB84FB}"/>
    <hyperlink ref="A3641" location="_A.1.3_Línea_4:" display="_A.1.3_Línea_4:" xr:uid="{7BFA2B29-A7E3-4518-AEF0-80734AE754C1}"/>
    <hyperlink ref="A3642" location="_A.1.3_Línea_4:" display="_A.1.3_Línea_4:" xr:uid="{9A0E20A6-80DC-432A-BD61-A4FCE8ECB821}"/>
    <hyperlink ref="A3637" location="_A.1.3_Línea_4:" display="_A.1.3_Línea_4:" xr:uid="{3825AA1E-856E-4B18-A8E5-F4A162A36857}"/>
    <hyperlink ref="A3643" location="_A.1.3_Línea_4:" display="_A.1.3_Línea_4:" xr:uid="{7E79B0C3-B12A-41E8-9725-8C5416EC5451}"/>
    <hyperlink ref="A3650" location="_A.1.3_Línea_4:" display="_A.1.3_Línea_4:" xr:uid="{6D440493-87EA-4766-AACD-49A4ECD3EE9D}"/>
    <hyperlink ref="A3657" location="_A.1.3_Línea_4:" display="_A.1.3_Línea_4:" xr:uid="{BBE97578-6119-4E6D-A4A4-CFFDE59C295D}"/>
    <hyperlink ref="A3664" location="_A.1.3_Línea_4:" display="_A.1.3_Línea_4:" xr:uid="{3F0C426F-9821-46C5-B201-F0445B7B8C0B}"/>
    <hyperlink ref="A3645" location="_A.1.3_Línea_4:" display="_A.1.3_Línea_4:" xr:uid="{DA708A3C-A90F-43F9-95B3-D7178EFB94D6}"/>
    <hyperlink ref="A3652" location="_A.1.3_Línea_4:" display="_A.1.3_Línea_4:" xr:uid="{EFB56109-6657-4B13-AFDB-4BA8B2509510}"/>
    <hyperlink ref="A3659" location="_A.1.3_Línea_4:" display="_A.1.3_Línea_4:" xr:uid="{E8C2FA4F-0323-4CF3-80D0-734316C4D670}"/>
    <hyperlink ref="A3666" location="_A.1.3_Línea_4:" display="_A.1.3_Línea_4:" xr:uid="{74DED834-AB71-42A2-A741-C2842A9F4EF8}"/>
    <hyperlink ref="A3646" location="_A.1.3_Línea_4:" display="_A.1.3_Línea_4:" xr:uid="{08B7FD28-978B-4D2F-B727-C778AF0DCB1D}"/>
    <hyperlink ref="A3653" location="_A.1.3_Línea_4:" display="_A.1.3_Línea_4:" xr:uid="{EC2FBD85-4E3A-4828-9DB8-1D8C82DE547D}"/>
    <hyperlink ref="A3660" location="_A.1.3_Línea_4:" display="_A.1.3_Línea_4:" xr:uid="{CC340A8B-F6D7-47F4-B8A7-69F1A22522E0}"/>
    <hyperlink ref="A3667" location="_A.1.3_Línea_4:" display="_A.1.3_Línea_4:" xr:uid="{B887F497-6A5E-4B78-A5EB-1B55F098F4D8}"/>
    <hyperlink ref="A3647" location="_A.1.3_Línea_4:" display="_A.1.3_Línea_4:" xr:uid="{9074E021-3DB0-4DA3-A01E-4E3F78192E47}"/>
    <hyperlink ref="A3654" location="_A.1.3_Línea_4:" display="_A.1.3_Línea_4:" xr:uid="{645EEF82-C4F2-4A5F-A8CC-F67246175285}"/>
    <hyperlink ref="A3661" location="_A.1.3_Línea_4:" display="_A.1.3_Línea_4:" xr:uid="{0FA0D5B3-3F9B-43D8-812F-D2074AEE60B0}"/>
    <hyperlink ref="A3648" location="_A.1.3_Línea_4:" display="_A.1.3_Línea_4:" xr:uid="{F52DBD28-5DB8-4E82-845B-F7A1B417A024}"/>
    <hyperlink ref="A3655" location="_A.1.3_Línea_4:" display="_A.1.3_Línea_4:" xr:uid="{4FAD1DFC-2D28-4723-9862-33D3FB94147E}"/>
    <hyperlink ref="A3662" location="_A.1.3_Línea_4:" display="_A.1.3_Línea_4:" xr:uid="{B735FC58-FFE2-4645-AB13-74C4602F881B}"/>
    <hyperlink ref="A3649" location="_A.1.3_Línea_4:" display="_A.1.3_Línea_4:" xr:uid="{E8F46B03-AFDB-43EF-AE6B-3D0B40ABE73E}"/>
    <hyperlink ref="A3656" location="_A.1.3_Línea_4:" display="_A.1.3_Línea_4:" xr:uid="{D23C0501-149C-4420-B5D1-FAD4B7BD2E4D}"/>
    <hyperlink ref="A3663" location="_A.1.3_Línea_4:" display="_A.1.3_Línea_4:" xr:uid="{64F948C2-1E79-4D58-9C66-FE430652579E}"/>
    <hyperlink ref="A3644" location="_A.1.3_Línea_4:" display="_A.1.3_Línea_4:" xr:uid="{ECC0AD5F-F5DB-4A24-A064-B31DAAFD9601}"/>
    <hyperlink ref="A3651" location="_A.1.3_Línea_4:" display="_A.1.3_Línea_4:" xr:uid="{2EFB6EC5-145F-40DA-AF94-247DA5082F5E}"/>
    <hyperlink ref="A3658" location="_A.1.3_Línea_4:" display="_A.1.3_Línea_4:" xr:uid="{770C0AB7-4EF2-4AE8-A0EB-FB487DB51CA2}"/>
    <hyperlink ref="A3665" location="_A.1.3_Línea_4:" display="_A.1.3_Línea_4:" xr:uid="{CF476ED3-07D3-4136-925E-A8D2D5CF1DA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F076-0F0F-4E7B-A9FF-5AD7CA49594A}">
  <sheetPr codeName="Hoja12"/>
  <dimension ref="A3:Z812"/>
  <sheetViews>
    <sheetView zoomScale="61" zoomScaleNormal="76" workbookViewId="0">
      <selection activeCell="B5" sqref="B5"/>
    </sheetView>
  </sheetViews>
  <sheetFormatPr defaultColWidth="10.85546875" defaultRowHeight="14.45"/>
  <cols>
    <col min="1" max="1" width="10.85546875" style="163"/>
    <col min="2" max="2" width="15" style="164" customWidth="1"/>
    <col min="3" max="3" width="16" style="163" customWidth="1"/>
    <col min="4" max="4" width="19.28515625" style="163" bestFit="1" customWidth="1"/>
    <col min="5" max="5" width="46.140625" style="163" customWidth="1"/>
    <col min="6" max="6" width="16.7109375" style="163" customWidth="1"/>
    <col min="7" max="7" width="17.5703125" style="163" customWidth="1"/>
    <col min="8" max="8" width="17.7109375" style="163" customWidth="1"/>
    <col min="9" max="9" width="13.85546875" style="163" customWidth="1"/>
    <col min="10" max="12" width="10.85546875" style="163"/>
    <col min="13" max="13" width="16.7109375" style="163" customWidth="1"/>
    <col min="14" max="14" width="37.28515625" style="163" customWidth="1"/>
    <col min="15" max="15" width="38.28515625" style="163" customWidth="1"/>
    <col min="16" max="16384" width="10.85546875" style="163"/>
  </cols>
  <sheetData>
    <row r="3" spans="1:26">
      <c r="B3" s="170" t="s">
        <v>3974</v>
      </c>
      <c r="C3" s="170" t="s">
        <v>3975</v>
      </c>
      <c r="D3" s="165" t="s">
        <v>3976</v>
      </c>
      <c r="E3" s="165" t="s">
        <v>3977</v>
      </c>
    </row>
    <row r="4" spans="1:26">
      <c r="B4" s="171" t="str">
        <f>IF('2. Contexto'!M24="","",'2. Contexto'!M24)</f>
        <v>Tipo_3.5.G_Ruedas_de_negocio_misiones_comerciales_y_workshops_para_la_promoción_turística</v>
      </c>
      <c r="C4" s="196" t="str" cm="1">
        <f t="array" ref="C4">IFERROR(INDEX(Tabla511[Tipos_selección],SMALL(IF(Tabla511[Tipos_selección]&lt;&gt;"",ROW(Tabla511[Tipos_selección])-ROW($B$4)+1),ROW()-ROW($C$4)+1)),"")</f>
        <v>Tipo_3.5.G_Ruedas_de_negocio_misiones_comerciales_y_workshops_para_la_promoción_turística</v>
      </c>
      <c r="D4" s="166" t="s">
        <v>3978</v>
      </c>
      <c r="E4" s="166" t="s">
        <v>3979</v>
      </c>
    </row>
    <row r="5" spans="1:26">
      <c r="B5" s="171" t="str">
        <f>IF('2. Contexto'!M30="","",'2. Contexto'!M30)</f>
        <v/>
      </c>
      <c r="C5" s="171" t="str" cm="1">
        <f t="array" ref="C5">IFERROR(INDEX(Tabla511[Tipos_selección],SMALL(IF(Tabla511[Tipos_selección]&lt;&gt;"",ROW(Tabla511[Tipos_selección])-ROW($B$4)+1),ROW()-ROW($C$4)+1)),"")</f>
        <v/>
      </c>
      <c r="D5" s="166" t="s">
        <v>3980</v>
      </c>
      <c r="E5" s="166" t="s">
        <v>3981</v>
      </c>
    </row>
    <row r="6" spans="1:26">
      <c r="B6" s="171" t="str">
        <f>IF('2. Contexto'!M34="","",'2. Contexto'!M34)</f>
        <v/>
      </c>
      <c r="C6" s="171" t="str" cm="1">
        <f t="array" ref="C6">IFERROR(INDEX(Tabla511[Tipos_selección],SMALL(IF(Tabla511[Tipos_selección]&lt;&gt;"",ROW(Tabla511[Tipos_selección])-ROW($B$4)+1),ROW()-ROW($C$4)+1)),"")</f>
        <v/>
      </c>
      <c r="D6" s="166" t="s">
        <v>3982</v>
      </c>
      <c r="E6" s="166" t="s">
        <v>3983</v>
      </c>
    </row>
    <row r="7" spans="1:26">
      <c r="B7" s="171" t="str">
        <f>IF('2. Contexto'!M38="","",'2. Contexto'!M38)</f>
        <v/>
      </c>
      <c r="C7" s="171" t="str" cm="1">
        <f t="array" ref="C7">IFERROR(INDEX(Tabla511[Tipos_selección],SMALL(IF(Tabla511[Tipos_selección]&lt;&gt;"",ROW(Tabla511[Tipos_selección])-ROW($B$4)+1),ROW()-ROW($C$4)+1)),"")</f>
        <v/>
      </c>
      <c r="D7" s="166" t="s">
        <v>3984</v>
      </c>
      <c r="E7" s="166" t="s">
        <v>3985</v>
      </c>
    </row>
    <row r="8" spans="1:26">
      <c r="B8" s="171" t="str">
        <f>IF('2. Contexto'!M42="","",'2. Contexto'!M42)</f>
        <v/>
      </c>
      <c r="C8" s="171" t="str" cm="1">
        <f t="array" ref="C8">IFERROR(INDEX(Tabla511[Tipos_selección],SMALL(IF(Tabla511[Tipos_selección]&lt;&gt;"",ROW(Tabla511[Tipos_selección])-ROW($B$4)+1),ROW()-ROW($C$4)+1)),"")</f>
        <v/>
      </c>
      <c r="D8" s="166" t="s">
        <v>3986</v>
      </c>
      <c r="E8" s="166" t="s">
        <v>3987</v>
      </c>
    </row>
    <row r="9" spans="1:26">
      <c r="B9" s="194" t="str">
        <f>IF('2. Contexto'!M46="","",'2. Contexto'!M46)</f>
        <v/>
      </c>
      <c r="C9" s="194" t="str" cm="1">
        <f t="array" ref="C9">IFERROR(INDEX(Tabla511[Tipos_selección],SMALL(IF(Tabla511[Tipos_selección]&lt;&gt;"",ROW(Tabla511[Tipos_selección])-ROW($B$4)+1),ROW()-ROW($C$4)+1)),"")</f>
        <v/>
      </c>
      <c r="D9" s="166" t="s">
        <v>3988</v>
      </c>
      <c r="E9" s="166" t="s">
        <v>3989</v>
      </c>
    </row>
    <row r="10" spans="1:26">
      <c r="F10" s="284" t="str">
        <f>IFERROR(G11-F11,"No registrado")</f>
        <v>No registrado</v>
      </c>
      <c r="M10" s="163" t="s">
        <v>3990</v>
      </c>
      <c r="N10" s="163" t="s">
        <v>3991</v>
      </c>
      <c r="O10" s="163" t="s">
        <v>3992</v>
      </c>
      <c r="P10" s="163" t="s">
        <v>3993</v>
      </c>
      <c r="Q10" s="163" t="s">
        <v>3994</v>
      </c>
      <c r="R10" s="163" t="s">
        <v>3995</v>
      </c>
    </row>
    <row r="11" spans="1:26">
      <c r="F11" s="283" t="str">
        <f>IF(F12=0,"No registrado",F12)</f>
        <v>No registrado</v>
      </c>
      <c r="G11" s="283" t="str">
        <f>IF(G12=0,"No registrado",G12)</f>
        <v>No registrado</v>
      </c>
    </row>
    <row r="12" spans="1:26">
      <c r="F12" s="283">
        <f>MIN(F14:F373)</f>
        <v>0</v>
      </c>
      <c r="G12" s="283">
        <f>MAX(G14:G373)</f>
        <v>0</v>
      </c>
    </row>
    <row r="13" spans="1:26" ht="43.15" customHeight="1">
      <c r="A13" s="169" t="s">
        <v>3996</v>
      </c>
      <c r="B13" s="168" t="s">
        <v>3997</v>
      </c>
      <c r="C13" s="168" t="s">
        <v>3998</v>
      </c>
      <c r="D13" s="168" t="s">
        <v>51</v>
      </c>
      <c r="E13" s="139" t="s">
        <v>3285</v>
      </c>
      <c r="F13" s="167" t="s">
        <v>3999</v>
      </c>
      <c r="G13" s="167" t="s">
        <v>4000</v>
      </c>
      <c r="H13" s="167" t="s">
        <v>55</v>
      </c>
      <c r="I13" s="167" t="s">
        <v>56</v>
      </c>
      <c r="M13" s="163" t="s">
        <v>3978</v>
      </c>
      <c r="N13" s="163" t="s">
        <v>3980</v>
      </c>
      <c r="O13" s="163" t="s">
        <v>3982</v>
      </c>
      <c r="P13" s="163" t="s">
        <v>3984</v>
      </c>
      <c r="Q13" s="163" t="s">
        <v>3986</v>
      </c>
      <c r="R13" s="163" t="s">
        <v>3988</v>
      </c>
      <c r="Y13" s="163" t="s">
        <v>2970</v>
      </c>
      <c r="Z13" s="163" t="s">
        <v>3285</v>
      </c>
    </row>
    <row r="14" spans="1:26">
      <c r="B14" s="164">
        <v>1</v>
      </c>
      <c r="C14" s="163" t="str">
        <f>$B$4</f>
        <v>Tipo_3.5.G_Ruedas_de_negocio_misiones_comerciales_y_workshops_para_la_promoción_turística</v>
      </c>
      <c r="D14" s="163" t="str">
        <f>'4. Cadena de valor'!D71</f>
        <v>1.1.1.1</v>
      </c>
      <c r="E14" s="169" t="str">
        <f>IF('4. Cadena de valor'!E71="","",'4. Cadena de valor'!E71)</f>
        <v>Desarrollar la rueda de negocios, facilitando espacios de encuentro entre prestadores turísticos y actores del mercado para la presentación y negociación de actividades turísticas.</v>
      </c>
      <c r="F14" s="164" t="str">
        <f>IF('4. Cadena de valor'!K71="","",'4. Cadena de valor'!K71)</f>
        <v/>
      </c>
      <c r="G14" s="164" t="str">
        <f>IF('4. Cadena de valor'!L71="","",'4. Cadena de valor'!L71)</f>
        <v/>
      </c>
      <c r="H14" s="164" t="str">
        <f>IF('4. Cadena de valor'!M71="","",'4. Cadena de valor'!M71)</f>
        <v/>
      </c>
      <c r="I14" s="164" t="str">
        <f>IF('4. Cadena de valor'!O71="","",'4. Cadena de valor'!O71)</f>
        <v/>
      </c>
      <c r="K14" s="163" t="s">
        <v>3047</v>
      </c>
      <c r="M14" s="163" t="str">
        <f t="array" ref="M14">IFERROR(INDEX($E$14:$E$73,SMALL(IF($E$14:$E$73&lt;&gt;"",ROW($E$14:$E$73)-ROW($E$14)+1),ROW()-ROW($M$14)+1)),"")</f>
        <v>Desarrollar la rueda de negocios, facilitando espacios de encuentro entre prestadores turísticos y actores del mercado para la presentación y negociación de actividades turísticas.</v>
      </c>
      <c r="N14" s="163" t="str">
        <f t="array" ref="N14">IFERROR(INDEX($E$74:$E$133,SMALL(IF($E$74:$E$133&lt;&gt;"",ROW($E$74:$E$133)-ROW($E$74)+1),ROW()-ROW($N$14)+1)),"")</f>
        <v/>
      </c>
      <c r="O14" s="163" t="str" cm="1">
        <f t="array" ref="O14">IFERROR(INDEX($E$134:$E$193,SMALL(IF($E$134:$E$193&lt;&gt;"",ROW($E$134:$E$193)-ROW($E$134)+1),ROW()-ROW($O$14)+1)),"")</f>
        <v/>
      </c>
      <c r="P14" s="163" t="str" cm="1">
        <f t="array" ref="P14">IFERROR(INDEX($E$194:$E$253,SMALL(IF($E$194:$E$253&lt;&gt;"",ROW($E$194:$E$253)-ROW($E$194)+1),ROW()-ROW($P$14)+1)),"")</f>
        <v/>
      </c>
      <c r="Q14" s="163" t="str" cm="1">
        <f t="array" ref="Q14">IFERROR(INDEX($E$254:$E$313,SMALL(IF($E$254:$E$313&lt;&gt;"",ROW($E$254:$E$313)-ROW($E$254)+1),ROW()-ROW($Q$14)+1)),"")</f>
        <v/>
      </c>
      <c r="R14" s="163" t="str" cm="1">
        <f t="array" ref="R14">IFERROR(INDEX($E$314:$E$373,SMALL(IF($E$314:$E$373&lt;&gt;"",ROW($E$314:$E$373)-ROW($E$314)+1),ROW()-ROW($R$14)+1)),"")</f>
        <v/>
      </c>
      <c r="W14" s="163" t="e">
        <f>VLOOKUP(Y14,$B$4:$D$9,2,0)</f>
        <v>#N/A</v>
      </c>
      <c r="Y14" s="163" t="s">
        <v>1196</v>
      </c>
    </row>
    <row r="15" spans="1:26">
      <c r="B15" s="164">
        <v>1</v>
      </c>
      <c r="C15" s="163" t="str">
        <f t="shared" ref="C15:C73" si="0">$B$4</f>
        <v>Tipo_3.5.G_Ruedas_de_negocio_misiones_comerciales_y_workshops_para_la_promoción_turística</v>
      </c>
      <c r="D15" s="163" t="str">
        <f>'4. Cadena de valor'!D72</f>
        <v>1.1.1.2</v>
      </c>
      <c r="E15" s="169" t="str">
        <f>IF('4. Cadena de valor'!E72="","",'4. Cadena de valor'!E72)</f>
        <v>Gestionar la logística necesaria para la participación de los actores en la rueda de negocios, incluyendo convocatoria, desplazamiento, espacios, materiales y coordinación operativa</v>
      </c>
      <c r="F15" s="164" t="str">
        <f>IF('4. Cadena de valor'!K72="","",'4. Cadena de valor'!K72)</f>
        <v/>
      </c>
      <c r="G15" s="164" t="str">
        <f>IF('4. Cadena de valor'!L72="","",'4. Cadena de valor'!L72)</f>
        <v/>
      </c>
      <c r="H15" s="164" t="str">
        <f>IF('4. Cadena de valor'!M72="","",'4. Cadena de valor'!M72)</f>
        <v/>
      </c>
      <c r="I15" s="164" t="str">
        <f>IF('4. Cadena de valor'!O72="","",'4. Cadena de valor'!O72)</f>
        <v/>
      </c>
      <c r="M15" s="163" t="str">
        <f t="array" ref="M15">IFERROR(INDEX($E$14:$E$73,SMALL(IF($E$14:$E$73&lt;&gt;"",ROW($E$14:$E$73)-ROW($E$14)+1),ROW()-ROW($M$14)+1)),"")</f>
        <v>Gestionar la logística necesaria para la participación de los actores en la rueda de negocios, incluyendo convocatoria, desplazamiento, espacios, materiales y coordinación operativa</v>
      </c>
      <c r="N15" s="163" t="str">
        <f t="array" ref="N15">IFERROR(INDEX($E$74:$E$133,SMALL(IF($E$74:$E$133&lt;&gt;"",ROW($E$74:$E$133)-ROW($E$74)+1),ROW()-ROW($N$14)+1)),"")</f>
        <v/>
      </c>
      <c r="O15" s="163" t="str" cm="1">
        <f t="array" ref="O15">IFERROR(INDEX($E$134:$E$193,SMALL(IF($E$134:$E$193&lt;&gt;"",ROW($E$134:$E$193)-ROW($E$134)+1),ROW()-ROW($O$14)+1)),"")</f>
        <v/>
      </c>
      <c r="P15" s="163" t="str" cm="1">
        <f t="array" ref="P15">IFERROR(INDEX($E$194:$E$253,SMALL(IF($E$194:$E$253&lt;&gt;"",ROW($E$194:$E$253)-ROW($E$194)+1),ROW()-ROW($P$14)+1)),"")</f>
        <v/>
      </c>
      <c r="Q15" s="163" t="str" cm="1">
        <f t="array" ref="Q15">IFERROR(INDEX($E$254:$E$313,SMALL(IF($E$254:$E$313&lt;&gt;"",ROW($E$254:$E$313)-ROW($E$254)+1),ROW()-ROW($Q$14)+1)),"")</f>
        <v/>
      </c>
      <c r="R15" s="163" t="str" cm="1">
        <f t="array" ref="R15">IFERROR(INDEX($E$314:$E$373,SMALL(IF($E$314:$E$373&lt;&gt;"",ROW($E$314:$E$373)-ROW($E$314)+1),ROW()-ROW($R$14)+1)),"")</f>
        <v/>
      </c>
      <c r="W15" s="163" t="e">
        <f>VLOOKUP(Y15,$B$4:$D$9,2,0)</f>
        <v>#N/A</v>
      </c>
      <c r="Y15" s="163" t="s">
        <v>1209</v>
      </c>
    </row>
    <row r="16" spans="1:26">
      <c r="B16" s="164">
        <v>1</v>
      </c>
      <c r="C16" s="163" t="str">
        <f t="shared" si="0"/>
        <v>Tipo_3.5.G_Ruedas_de_negocio_misiones_comerciales_y_workshops_para_la_promoción_turística</v>
      </c>
      <c r="D16" s="163" t="str">
        <f>'4. Cadena de valor'!D73</f>
        <v>1.1.1.3</v>
      </c>
      <c r="E16" s="169" t="str">
        <f>IF('4. Cadena de valor'!E73="","",'4. Cadena de valor'!E73)</f>
        <v/>
      </c>
      <c r="F16" s="164" t="str">
        <f>IF('4. Cadena de valor'!K73="","",'4. Cadena de valor'!K73)</f>
        <v/>
      </c>
      <c r="G16" s="164" t="str">
        <f>IF('4. Cadena de valor'!L73="","",'4. Cadena de valor'!L73)</f>
        <v/>
      </c>
      <c r="H16" s="164" t="str">
        <f>IF('4. Cadena de valor'!M73="","",'4. Cadena de valor'!M73)</f>
        <v/>
      </c>
      <c r="I16" s="164" t="str">
        <f>IF('4. Cadena de valor'!O73="","",'4. Cadena de valor'!O73)</f>
        <v/>
      </c>
      <c r="M16" s="163" t="str">
        <f t="array" ref="M16">IFERROR(INDEX($E$14:$E$73,SMALL(IF($E$14:$E$73&lt;&gt;"",ROW($E$14:$E$73)-ROW($E$14)+1),ROW()-ROW($M$14)+1)),"")</f>
        <v/>
      </c>
      <c r="N16" s="163" t="str">
        <f t="array" ref="N16">IFERROR(INDEX($E$74:$E$133,SMALL(IF($E$74:$E$133&lt;&gt;"",ROW($E$74:$E$133)-ROW($E$74)+1),ROW()-ROW($N$14)+1)),"")</f>
        <v/>
      </c>
      <c r="O16" s="163" t="str" cm="1">
        <f t="array" ref="O16">IFERROR(INDEX($E$134:$E$193,SMALL(IF($E$134:$E$193&lt;&gt;"",ROW($E$134:$E$193)-ROW($E$134)+1),ROW()-ROW($O$14)+1)),"")</f>
        <v/>
      </c>
      <c r="P16" s="163" t="str" cm="1">
        <f t="array" ref="P16">IFERROR(INDEX($E$194:$E$253,SMALL(IF($E$194:$E$253&lt;&gt;"",ROW($E$194:$E$253)-ROW($E$194)+1),ROW()-ROW($P$14)+1)),"")</f>
        <v/>
      </c>
      <c r="Q16" s="163" t="str" cm="1">
        <f t="array" ref="Q16">IFERROR(INDEX($E$254:$E$313,SMALL(IF($E$254:$E$313&lt;&gt;"",ROW($E$254:$E$313)-ROW($E$254)+1),ROW()-ROW($Q$14)+1)),"")</f>
        <v/>
      </c>
      <c r="R16" s="163" t="str" cm="1">
        <f t="array" ref="R16">IFERROR(INDEX($E$314:$E$373,SMALL(IF($E$314:$E$373&lt;&gt;"",ROW($E$314:$E$373)-ROW($E$314)+1),ROW()-ROW($R$14)+1)),"")</f>
        <v/>
      </c>
    </row>
    <row r="17" spans="2:18">
      <c r="B17" s="164">
        <v>1</v>
      </c>
      <c r="C17" s="163" t="str">
        <f t="shared" si="0"/>
        <v>Tipo_3.5.G_Ruedas_de_negocio_misiones_comerciales_y_workshops_para_la_promoción_turística</v>
      </c>
      <c r="D17" s="163" t="str">
        <f>'4. Cadena de valor'!D74</f>
        <v>1.1.1.4</v>
      </c>
      <c r="E17" s="169" t="str">
        <f>IF('4. Cadena de valor'!E74="","",'4. Cadena de valor'!E74)</f>
        <v/>
      </c>
      <c r="F17" s="164" t="str">
        <f>IF('4. Cadena de valor'!K74="","",'4. Cadena de valor'!K74)</f>
        <v/>
      </c>
      <c r="G17" s="164" t="str">
        <f>IF('4. Cadena de valor'!L74="","",'4. Cadena de valor'!L74)</f>
        <v/>
      </c>
      <c r="H17" s="164" t="str">
        <f>IF('4. Cadena de valor'!M74="","",'4. Cadena de valor'!M74)</f>
        <v/>
      </c>
      <c r="I17" s="164" t="str">
        <f>IF('4. Cadena de valor'!O74="","",'4. Cadena de valor'!O74)</f>
        <v/>
      </c>
      <c r="M17" s="163" t="str">
        <f t="array" ref="M17">IFERROR(INDEX($E$14:$E$73,SMALL(IF($E$14:$E$73&lt;&gt;"",ROW($E$14:$E$73)-ROW($E$14)+1),ROW()-ROW($M$14)+1)),"")</f>
        <v/>
      </c>
      <c r="N17" s="163" t="str">
        <f t="array" ref="N17">IFERROR(INDEX($E$74:$E$133,SMALL(IF($E$74:$E$133&lt;&gt;"",ROW($E$74:$E$133)-ROW($E$74)+1),ROW()-ROW($N$14)+1)),"")</f>
        <v/>
      </c>
      <c r="O17" s="163" t="str" cm="1">
        <f t="array" ref="O17">IFERROR(INDEX($E$134:$E$193,SMALL(IF($E$134:$E$193&lt;&gt;"",ROW($E$134:$E$193)-ROW($E$134)+1),ROW()-ROW($O$14)+1)),"")</f>
        <v/>
      </c>
      <c r="P17" s="163" t="str" cm="1">
        <f t="array" ref="P17">IFERROR(INDEX($E$194:$E$253,SMALL(IF($E$194:$E$253&lt;&gt;"",ROW($E$194:$E$253)-ROW($E$194)+1),ROW()-ROW($P$14)+1)),"")</f>
        <v/>
      </c>
      <c r="Q17" s="163" t="str" cm="1">
        <f t="array" ref="Q17">IFERROR(INDEX($E$254:$E$313,SMALL(IF($E$254:$E$313&lt;&gt;"",ROW($E$254:$E$313)-ROW($E$254)+1),ROW()-ROW($Q$14)+1)),"")</f>
        <v/>
      </c>
      <c r="R17" s="163" t="str" cm="1">
        <f t="array" ref="R17">IFERROR(INDEX($E$314:$E$373,SMALL(IF($E$314:$E$373&lt;&gt;"",ROW($E$314:$E$373)-ROW($E$314)+1),ROW()-ROW($R$14)+1)),"")</f>
        <v/>
      </c>
    </row>
    <row r="18" spans="2:18">
      <c r="B18" s="164">
        <v>1</v>
      </c>
      <c r="C18" s="163" t="str">
        <f t="shared" si="0"/>
        <v>Tipo_3.5.G_Ruedas_de_negocio_misiones_comerciales_y_workshops_para_la_promoción_turística</v>
      </c>
      <c r="D18" s="163" t="str">
        <f>'4. Cadena de valor'!D75</f>
        <v>1.1.1.5</v>
      </c>
      <c r="E18" s="169" t="str">
        <f>IF('4. Cadena de valor'!E75="","",'4. Cadena de valor'!E75)</f>
        <v/>
      </c>
      <c r="F18" s="164" t="str">
        <f>IF('4. Cadena de valor'!K75="","",'4. Cadena de valor'!K75)</f>
        <v/>
      </c>
      <c r="G18" s="164" t="str">
        <f>IF('4. Cadena de valor'!L75="","",'4. Cadena de valor'!L75)</f>
        <v/>
      </c>
      <c r="H18" s="164" t="str">
        <f>IF('4. Cadena de valor'!M75="","",'4. Cadena de valor'!M75)</f>
        <v/>
      </c>
      <c r="I18" s="164" t="str">
        <f>IF('4. Cadena de valor'!O75="","",'4. Cadena de valor'!O75)</f>
        <v/>
      </c>
      <c r="M18" s="163" t="str">
        <f t="array" ref="M18">IFERROR(INDEX($E$14:$E$73,SMALL(IF($E$14:$E$73&lt;&gt;"",ROW($E$14:$E$73)-ROW($E$14)+1),ROW()-ROW($M$14)+1)),"")</f>
        <v/>
      </c>
      <c r="N18" s="163" t="str">
        <f t="array" ref="N18">IFERROR(INDEX($E$74:$E$133,SMALL(IF($E$74:$E$133&lt;&gt;"",ROW($E$74:$E$133)-ROW($E$74)+1),ROW()-ROW($N$14)+1)),"")</f>
        <v/>
      </c>
      <c r="O18" s="163" t="str" cm="1">
        <f t="array" ref="O18">IFERROR(INDEX($E$134:$E$193,SMALL(IF($E$134:$E$193&lt;&gt;"",ROW($E$134:$E$193)-ROW($E$134)+1),ROW()-ROW($O$14)+1)),"")</f>
        <v/>
      </c>
      <c r="P18" s="163" t="str" cm="1">
        <f t="array" ref="P18">IFERROR(INDEX($E$194:$E$253,SMALL(IF($E$194:$E$253&lt;&gt;"",ROW($E$194:$E$253)-ROW($E$194)+1),ROW()-ROW($P$14)+1)),"")</f>
        <v/>
      </c>
      <c r="Q18" s="163" t="str" cm="1">
        <f t="array" ref="Q18">IFERROR(INDEX($E$254:$E$313,SMALL(IF($E$254:$E$313&lt;&gt;"",ROW($E$254:$E$313)-ROW($E$254)+1),ROW()-ROW($Q$14)+1)),"")</f>
        <v/>
      </c>
      <c r="R18" s="163" t="str" cm="1">
        <f t="array" ref="R18">IFERROR(INDEX($E$314:$E$373,SMALL(IF($E$314:$E$373&lt;&gt;"",ROW($E$314:$E$373)-ROW($E$314)+1),ROW()-ROW($R$14)+1)),"")</f>
        <v/>
      </c>
    </row>
    <row r="19" spans="2:18">
      <c r="B19" s="164">
        <v>1</v>
      </c>
      <c r="C19" s="163" t="str">
        <f t="shared" si="0"/>
        <v>Tipo_3.5.G_Ruedas_de_negocio_misiones_comerciales_y_workshops_para_la_promoción_turística</v>
      </c>
      <c r="D19" s="163" t="str">
        <f>'4. Cadena de valor'!D76</f>
        <v>1.1.1.6</v>
      </c>
      <c r="E19" s="169" t="str">
        <f>IF('4. Cadena de valor'!E76="","",'4. Cadena de valor'!E76)</f>
        <v/>
      </c>
      <c r="F19" s="164" t="str">
        <f>IF('4. Cadena de valor'!K76="","",'4. Cadena de valor'!K76)</f>
        <v/>
      </c>
      <c r="G19" s="164" t="str">
        <f>IF('4. Cadena de valor'!L76="","",'4. Cadena de valor'!L76)</f>
        <v/>
      </c>
      <c r="H19" s="164" t="str">
        <f>IF('4. Cadena de valor'!M76="","",'4. Cadena de valor'!M76)</f>
        <v/>
      </c>
      <c r="I19" s="164" t="str">
        <f>IF('4. Cadena de valor'!O76="","",'4. Cadena de valor'!O76)</f>
        <v/>
      </c>
      <c r="M19" s="163" t="str">
        <f t="array" ref="M19">IFERROR(INDEX($E$14:$E$73,SMALL(IF($E$14:$E$73&lt;&gt;"",ROW($E$14:$E$73)-ROW($E$14)+1),ROW()-ROW($M$14)+1)),"")</f>
        <v/>
      </c>
      <c r="N19" s="163" t="str">
        <f t="array" ref="N19">IFERROR(INDEX($E$74:$E$133,SMALL(IF($E$74:$E$133&lt;&gt;"",ROW($E$74:$E$133)-ROW($E$74)+1),ROW()-ROW($N$14)+1)),"")</f>
        <v/>
      </c>
      <c r="O19" s="163" t="str" cm="1">
        <f t="array" ref="O19">IFERROR(INDEX($E$134:$E$193,SMALL(IF($E$134:$E$193&lt;&gt;"",ROW($E$134:$E$193)-ROW($E$134)+1),ROW()-ROW($O$14)+1)),"")</f>
        <v/>
      </c>
      <c r="P19" s="163" t="str" cm="1">
        <f t="array" ref="P19">IFERROR(INDEX($E$194:$E$253,SMALL(IF($E$194:$E$253&lt;&gt;"",ROW($E$194:$E$253)-ROW($E$194)+1),ROW()-ROW($P$14)+1)),"")</f>
        <v/>
      </c>
      <c r="Q19" s="163" t="str" cm="1">
        <f t="array" ref="Q19">IFERROR(INDEX($E$254:$E$313,SMALL(IF($E$254:$E$313&lt;&gt;"",ROW($E$254:$E$313)-ROW($E$254)+1),ROW()-ROW($Q$14)+1)),"")</f>
        <v/>
      </c>
      <c r="R19" s="163" t="str" cm="1">
        <f t="array" ref="R19">IFERROR(INDEX($E$314:$E$373,SMALL(IF($E$314:$E$373&lt;&gt;"",ROW($E$314:$E$373)-ROW($E$314)+1),ROW()-ROW($R$14)+1)),"")</f>
        <v/>
      </c>
    </row>
    <row r="20" spans="2:18">
      <c r="B20" s="164">
        <v>1</v>
      </c>
      <c r="C20" s="163" t="str">
        <f t="shared" si="0"/>
        <v>Tipo_3.5.G_Ruedas_de_negocio_misiones_comerciales_y_workshops_para_la_promoción_turística</v>
      </c>
      <c r="D20" s="163" t="str">
        <f>'4. Cadena de valor'!D77</f>
        <v>1.1.1.7</v>
      </c>
      <c r="E20" s="169" t="str">
        <f>IF('4. Cadena de valor'!E77="","",'4. Cadena de valor'!E77)</f>
        <v/>
      </c>
      <c r="F20" s="164" t="str">
        <f>IF('4. Cadena de valor'!K77="","",'4. Cadena de valor'!K77)</f>
        <v/>
      </c>
      <c r="G20" s="164" t="str">
        <f>IF('4. Cadena de valor'!L77="","",'4. Cadena de valor'!L77)</f>
        <v/>
      </c>
      <c r="H20" s="164" t="str">
        <f>IF('4. Cadena de valor'!M77="","",'4. Cadena de valor'!M77)</f>
        <v/>
      </c>
      <c r="I20" s="164" t="str">
        <f>IF('4. Cadena de valor'!O77="","",'4. Cadena de valor'!O77)</f>
        <v/>
      </c>
      <c r="M20" s="163" t="str">
        <f t="array" ref="M20">IFERROR(INDEX($E$14:$E$73,SMALL(IF($E$14:$E$73&lt;&gt;"",ROW($E$14:$E$73)-ROW($E$14)+1),ROW()-ROW($M$14)+1)),"")</f>
        <v/>
      </c>
      <c r="N20" s="163" t="str">
        <f t="array" ref="N20">IFERROR(INDEX($E$74:$E$133,SMALL(IF($E$74:$E$133&lt;&gt;"",ROW($E$74:$E$133)-ROW($E$74)+1),ROW()-ROW($N$14)+1)),"")</f>
        <v/>
      </c>
      <c r="O20" s="163" t="str" cm="1">
        <f t="array" ref="O20">IFERROR(INDEX($E$134:$E$193,SMALL(IF($E$134:$E$193&lt;&gt;"",ROW($E$134:$E$193)-ROW($E$134)+1),ROW()-ROW($O$14)+1)),"")</f>
        <v/>
      </c>
      <c r="P20" s="163" t="str" cm="1">
        <f t="array" ref="P20">IFERROR(INDEX($E$194:$E$253,SMALL(IF($E$194:$E$253&lt;&gt;"",ROW($E$194:$E$253)-ROW($E$194)+1),ROW()-ROW($P$14)+1)),"")</f>
        <v/>
      </c>
      <c r="Q20" s="163" t="str" cm="1">
        <f t="array" ref="Q20">IFERROR(INDEX($E$254:$E$313,SMALL(IF($E$254:$E$313&lt;&gt;"",ROW($E$254:$E$313)-ROW($E$254)+1),ROW()-ROW($Q$14)+1)),"")</f>
        <v/>
      </c>
      <c r="R20" s="163" t="str" cm="1">
        <f t="array" ref="R20">IFERROR(INDEX($E$314:$E$373,SMALL(IF($E$314:$E$373&lt;&gt;"",ROW($E$314:$E$373)-ROW($E$314)+1),ROW()-ROW($R$14)+1)),"")</f>
        <v/>
      </c>
    </row>
    <row r="21" spans="2:18">
      <c r="B21" s="164">
        <v>1</v>
      </c>
      <c r="C21" s="163" t="str">
        <f t="shared" si="0"/>
        <v>Tipo_3.5.G_Ruedas_de_negocio_misiones_comerciales_y_workshops_para_la_promoción_turística</v>
      </c>
      <c r="D21" s="163" t="str">
        <f>'4. Cadena de valor'!D78</f>
        <v>1.1.1.8</v>
      </c>
      <c r="E21" s="169" t="str">
        <f>IF('4. Cadena de valor'!E78="","",'4. Cadena de valor'!E78)</f>
        <v/>
      </c>
      <c r="F21" s="164" t="str">
        <f>IF('4. Cadena de valor'!K78="","",'4. Cadena de valor'!K78)</f>
        <v/>
      </c>
      <c r="G21" s="164" t="str">
        <f>IF('4. Cadena de valor'!L78="","",'4. Cadena de valor'!L78)</f>
        <v/>
      </c>
      <c r="H21" s="164" t="str">
        <f>IF('4. Cadena de valor'!M78="","",'4. Cadena de valor'!M78)</f>
        <v/>
      </c>
      <c r="I21" s="164" t="str">
        <f>IF('4. Cadena de valor'!O78="","",'4. Cadena de valor'!O78)</f>
        <v/>
      </c>
      <c r="M21" s="163" t="str">
        <f t="array" ref="M21">IFERROR(INDEX($E$14:$E$73,SMALL(IF($E$14:$E$73&lt;&gt;"",ROW($E$14:$E$73)-ROW($E$14)+1),ROW()-ROW($M$14)+1)),"")</f>
        <v/>
      </c>
      <c r="N21" s="163" t="str">
        <f t="array" ref="N21">IFERROR(INDEX($E$74:$E$133,SMALL(IF($E$74:$E$133&lt;&gt;"",ROW($E$74:$E$133)-ROW($E$74)+1),ROW()-ROW($N$14)+1)),"")</f>
        <v/>
      </c>
      <c r="O21" s="163" t="str" cm="1">
        <f t="array" ref="O21">IFERROR(INDEX($E$134:$E$193,SMALL(IF($E$134:$E$193&lt;&gt;"",ROW($E$134:$E$193)-ROW($E$134)+1),ROW()-ROW($O$14)+1)),"")</f>
        <v/>
      </c>
      <c r="P21" s="163" t="str" cm="1">
        <f t="array" ref="P21">IFERROR(INDEX($E$194:$E$253,SMALL(IF($E$194:$E$253&lt;&gt;"",ROW($E$194:$E$253)-ROW($E$194)+1),ROW()-ROW($P$14)+1)),"")</f>
        <v/>
      </c>
      <c r="Q21" s="163" t="str" cm="1">
        <f t="array" ref="Q21">IFERROR(INDEX($E$254:$E$313,SMALL(IF($E$254:$E$313&lt;&gt;"",ROW($E$254:$E$313)-ROW($E$254)+1),ROW()-ROW($Q$14)+1)),"")</f>
        <v/>
      </c>
      <c r="R21" s="163" t="str" cm="1">
        <f t="array" ref="R21">IFERROR(INDEX($E$314:$E$373,SMALL(IF($E$314:$E$373&lt;&gt;"",ROW($E$314:$E$373)-ROW($E$314)+1),ROW()-ROW($R$14)+1)),"")</f>
        <v/>
      </c>
    </row>
    <row r="22" spans="2:18">
      <c r="B22" s="164">
        <v>1</v>
      </c>
      <c r="C22" s="163" t="str">
        <f t="shared" si="0"/>
        <v>Tipo_3.5.G_Ruedas_de_negocio_misiones_comerciales_y_workshops_para_la_promoción_turística</v>
      </c>
      <c r="D22" s="163" t="str">
        <f>'4. Cadena de valor'!D79</f>
        <v>1.1.1.9</v>
      </c>
      <c r="E22" s="169" t="str">
        <f>IF('4. Cadena de valor'!E79="","",'4. Cadena de valor'!E79)</f>
        <v/>
      </c>
      <c r="F22" s="164" t="str">
        <f>IF('4. Cadena de valor'!K79="","",'4. Cadena de valor'!K79)</f>
        <v/>
      </c>
      <c r="G22" s="164" t="str">
        <f>IF('4. Cadena de valor'!L79="","",'4. Cadena de valor'!L79)</f>
        <v/>
      </c>
      <c r="H22" s="164" t="str">
        <f>IF('4. Cadena de valor'!M79="","",'4. Cadena de valor'!M79)</f>
        <v/>
      </c>
      <c r="I22" s="164" t="str">
        <f>IF('4. Cadena de valor'!O79="","",'4. Cadena de valor'!O79)</f>
        <v/>
      </c>
      <c r="M22" s="163" t="str">
        <f t="array" ref="M22">IFERROR(INDEX($E$14:$E$73,SMALL(IF($E$14:$E$73&lt;&gt;"",ROW($E$14:$E$73)-ROW($E$14)+1),ROW()-ROW($M$14)+1)),"")</f>
        <v/>
      </c>
      <c r="N22" s="163" t="str">
        <f t="array" ref="N22">IFERROR(INDEX($E$74:$E$133,SMALL(IF($E$74:$E$133&lt;&gt;"",ROW($E$74:$E$133)-ROW($E$74)+1),ROW()-ROW($N$14)+1)),"")</f>
        <v/>
      </c>
      <c r="O22" s="163" t="str" cm="1">
        <f t="array" ref="O22">IFERROR(INDEX($E$134:$E$193,SMALL(IF($E$134:$E$193&lt;&gt;"",ROW($E$134:$E$193)-ROW($E$134)+1),ROW()-ROW($O$14)+1)),"")</f>
        <v/>
      </c>
      <c r="P22" s="163" t="str" cm="1">
        <f t="array" ref="P22">IFERROR(INDEX($E$194:$E$253,SMALL(IF($E$194:$E$253&lt;&gt;"",ROW($E$194:$E$253)-ROW($E$194)+1),ROW()-ROW($P$14)+1)),"")</f>
        <v/>
      </c>
      <c r="Q22" s="163" t="str" cm="1">
        <f t="array" ref="Q22">IFERROR(INDEX($E$254:$E$313,SMALL(IF($E$254:$E$313&lt;&gt;"",ROW($E$254:$E$313)-ROW($E$254)+1),ROW()-ROW($Q$14)+1)),"")</f>
        <v/>
      </c>
      <c r="R22" s="163" t="str" cm="1">
        <f t="array" ref="R22">IFERROR(INDEX($E$314:$E$373,SMALL(IF($E$314:$E$373&lt;&gt;"",ROW($E$314:$E$373)-ROW($E$314)+1),ROW()-ROW($R$14)+1)),"")</f>
        <v/>
      </c>
    </row>
    <row r="23" spans="2:18">
      <c r="B23" s="164">
        <v>1</v>
      </c>
      <c r="C23" s="163" t="str">
        <f t="shared" si="0"/>
        <v>Tipo_3.5.G_Ruedas_de_negocio_misiones_comerciales_y_workshops_para_la_promoción_turística</v>
      </c>
      <c r="D23" s="163" t="str">
        <f>'4. Cadena de valor'!D80</f>
        <v>1.1.1.10</v>
      </c>
      <c r="E23" s="169" t="str">
        <f>IF('4. Cadena de valor'!E80="","",'4. Cadena de valor'!E80)</f>
        <v/>
      </c>
      <c r="F23" s="164" t="str">
        <f>IF('4. Cadena de valor'!K80="","",'4. Cadena de valor'!K80)</f>
        <v/>
      </c>
      <c r="G23" s="164" t="str">
        <f>IF('4. Cadena de valor'!L80="","",'4. Cadena de valor'!L80)</f>
        <v/>
      </c>
      <c r="H23" s="164" t="str">
        <f>IF('4. Cadena de valor'!M80="","",'4. Cadena de valor'!M80)</f>
        <v/>
      </c>
      <c r="I23" s="164" t="str">
        <f>IF('4. Cadena de valor'!O80="","",'4. Cadena de valor'!O80)</f>
        <v/>
      </c>
      <c r="M23" s="163" t="str">
        <f t="array" ref="M23">IFERROR(INDEX($E$14:$E$73,SMALL(IF($E$14:$E$73&lt;&gt;"",ROW($E$14:$E$73)-ROW($E$14)+1),ROW()-ROW($M$14)+1)),"")</f>
        <v/>
      </c>
      <c r="N23" s="163" t="str">
        <f t="array" ref="N23">IFERROR(INDEX($E$74:$E$133,SMALL(IF($E$74:$E$133&lt;&gt;"",ROW($E$74:$E$133)-ROW($E$74)+1),ROW()-ROW($N$14)+1)),"")</f>
        <v/>
      </c>
      <c r="O23" s="163" t="str" cm="1">
        <f t="array" ref="O23">IFERROR(INDEX($E$134:$E$193,SMALL(IF($E$134:$E$193&lt;&gt;"",ROW($E$134:$E$193)-ROW($E$134)+1),ROW()-ROW($O$14)+1)),"")</f>
        <v/>
      </c>
      <c r="P23" s="163" t="str" cm="1">
        <f t="array" ref="P23">IFERROR(INDEX($E$194:$E$253,SMALL(IF($E$194:$E$253&lt;&gt;"",ROW($E$194:$E$253)-ROW($E$194)+1),ROW()-ROW($P$14)+1)),"")</f>
        <v/>
      </c>
      <c r="Q23" s="163" t="str" cm="1">
        <f t="array" ref="Q23">IFERROR(INDEX($E$254:$E$313,SMALL(IF($E$254:$E$313&lt;&gt;"",ROW($E$254:$E$313)-ROW($E$254)+1),ROW()-ROW($Q$14)+1)),"")</f>
        <v/>
      </c>
      <c r="R23" s="163" t="str" cm="1">
        <f t="array" ref="R23">IFERROR(INDEX($E$314:$E$373,SMALL(IF($E$314:$E$373&lt;&gt;"",ROW($E$314:$E$373)-ROW($E$314)+1),ROW()-ROW($R$14)+1)),"")</f>
        <v/>
      </c>
    </row>
    <row r="24" spans="2:18">
      <c r="B24" s="164">
        <v>1</v>
      </c>
      <c r="C24" s="163" t="str">
        <f t="shared" si="0"/>
        <v>Tipo_3.5.G_Ruedas_de_negocio_misiones_comerciales_y_workshops_para_la_promoción_turística</v>
      </c>
      <c r="D24" s="163" t="str">
        <f>'4. Cadena de valor'!D81</f>
        <v>1.1.1.11</v>
      </c>
      <c r="E24" s="169" t="str">
        <f>IF('4. Cadena de valor'!E81="","",'4. Cadena de valor'!E81)</f>
        <v/>
      </c>
      <c r="F24" s="164" t="str">
        <f>IF('4. Cadena de valor'!K81="","",'4. Cadena de valor'!K81)</f>
        <v/>
      </c>
      <c r="G24" s="164" t="str">
        <f>IF('4. Cadena de valor'!L81="","",'4. Cadena de valor'!L81)</f>
        <v/>
      </c>
      <c r="H24" s="164" t="str">
        <f>IF('4. Cadena de valor'!M81="","",'4. Cadena de valor'!M81)</f>
        <v/>
      </c>
      <c r="I24" s="164" t="str">
        <f>IF('4. Cadena de valor'!O81="","",'4. Cadena de valor'!O81)</f>
        <v/>
      </c>
      <c r="M24" s="163" t="str">
        <f t="array" ref="M24">IFERROR(INDEX($E$14:$E$73,SMALL(IF($E$14:$E$73&lt;&gt;"",ROW($E$14:$E$73)-ROW($E$14)+1),ROW()-ROW($M$14)+1)),"")</f>
        <v/>
      </c>
      <c r="N24" s="163" t="str">
        <f t="array" ref="N24">IFERROR(INDEX($E$74:$E$133,SMALL(IF($E$74:$E$133&lt;&gt;"",ROW($E$74:$E$133)-ROW($E$74)+1),ROW()-ROW($N$14)+1)),"")</f>
        <v/>
      </c>
      <c r="O24" s="163" t="str" cm="1">
        <f t="array" ref="O24">IFERROR(INDEX($E$134:$E$193,SMALL(IF($E$134:$E$193&lt;&gt;"",ROW($E$134:$E$193)-ROW($E$134)+1),ROW()-ROW($O$14)+1)),"")</f>
        <v/>
      </c>
      <c r="P24" s="163" t="str" cm="1">
        <f t="array" ref="P24">IFERROR(INDEX($E$194:$E$253,SMALL(IF($E$194:$E$253&lt;&gt;"",ROW($E$194:$E$253)-ROW($E$194)+1),ROW()-ROW($P$14)+1)),"")</f>
        <v/>
      </c>
      <c r="Q24" s="163" t="str" cm="1">
        <f t="array" ref="Q24">IFERROR(INDEX($E$254:$E$313,SMALL(IF($E$254:$E$313&lt;&gt;"",ROW($E$254:$E$313)-ROW($E$254)+1),ROW()-ROW($Q$14)+1)),"")</f>
        <v/>
      </c>
      <c r="R24" s="163" t="str" cm="1">
        <f t="array" ref="R24">IFERROR(INDEX($E$314:$E$373,SMALL(IF($E$314:$E$373&lt;&gt;"",ROW($E$314:$E$373)-ROW($E$314)+1),ROW()-ROW($R$14)+1)),"")</f>
        <v/>
      </c>
    </row>
    <row r="25" spans="2:18">
      <c r="B25" s="164">
        <v>1</v>
      </c>
      <c r="C25" s="163" t="str">
        <f t="shared" si="0"/>
        <v>Tipo_3.5.G_Ruedas_de_negocio_misiones_comerciales_y_workshops_para_la_promoción_turística</v>
      </c>
      <c r="D25" s="163" t="str">
        <f>'4. Cadena de valor'!D82</f>
        <v>1.1.1.12</v>
      </c>
      <c r="E25" s="169" t="str">
        <f>IF('4. Cadena de valor'!E82="","",'4. Cadena de valor'!E82)</f>
        <v/>
      </c>
      <c r="F25" s="164" t="str">
        <f>IF('4. Cadena de valor'!K82="","",'4. Cadena de valor'!K82)</f>
        <v/>
      </c>
      <c r="G25" s="164" t="str">
        <f>IF('4. Cadena de valor'!L82="","",'4. Cadena de valor'!L82)</f>
        <v/>
      </c>
      <c r="H25" s="164" t="str">
        <f>IF('4. Cadena de valor'!M82="","",'4. Cadena de valor'!M82)</f>
        <v/>
      </c>
      <c r="I25" s="164" t="str">
        <f>IF('4. Cadena de valor'!O82="","",'4. Cadena de valor'!O82)</f>
        <v/>
      </c>
      <c r="M25" s="163" t="str">
        <f t="array" ref="M25">IFERROR(INDEX($E$14:$E$73,SMALL(IF($E$14:$E$73&lt;&gt;"",ROW($E$14:$E$73)-ROW($E$14)+1),ROW()-ROW($M$14)+1)),"")</f>
        <v/>
      </c>
      <c r="N25" s="163" t="str">
        <f t="array" ref="N25">IFERROR(INDEX($E$74:$E$133,SMALL(IF($E$74:$E$133&lt;&gt;"",ROW($E$74:$E$133)-ROW($E$74)+1),ROW()-ROW($N$14)+1)),"")</f>
        <v/>
      </c>
      <c r="O25" s="163" t="str" cm="1">
        <f t="array" ref="O25">IFERROR(INDEX($E$134:$E$193,SMALL(IF($E$134:$E$193&lt;&gt;"",ROW($E$134:$E$193)-ROW($E$134)+1),ROW()-ROW($O$14)+1)),"")</f>
        <v/>
      </c>
      <c r="P25" s="163" t="str" cm="1">
        <f t="array" ref="P25">IFERROR(INDEX($E$194:$E$253,SMALL(IF($E$194:$E$253&lt;&gt;"",ROW($E$194:$E$253)-ROW($E$194)+1),ROW()-ROW($P$14)+1)),"")</f>
        <v/>
      </c>
      <c r="Q25" s="163" t="str" cm="1">
        <f t="array" ref="Q25">IFERROR(INDEX($E$254:$E$313,SMALL(IF($E$254:$E$313&lt;&gt;"",ROW($E$254:$E$313)-ROW($E$254)+1),ROW()-ROW($Q$14)+1)),"")</f>
        <v/>
      </c>
      <c r="R25" s="163" t="str" cm="1">
        <f t="array" ref="R25">IFERROR(INDEX($E$314:$E$373,SMALL(IF($E$314:$E$373&lt;&gt;"",ROW($E$314:$E$373)-ROW($E$314)+1),ROW()-ROW($R$14)+1)),"")</f>
        <v/>
      </c>
    </row>
    <row r="26" spans="2:18">
      <c r="B26" s="164">
        <v>1</v>
      </c>
      <c r="C26" s="163" t="str">
        <f t="shared" si="0"/>
        <v>Tipo_3.5.G_Ruedas_de_negocio_misiones_comerciales_y_workshops_para_la_promoción_turística</v>
      </c>
      <c r="D26" s="163" t="str">
        <f>'4. Cadena de valor'!D83</f>
        <v>1.1.1.13</v>
      </c>
      <c r="E26" s="169" t="str">
        <f>IF('4. Cadena de valor'!E83="","",'4. Cadena de valor'!E83)</f>
        <v/>
      </c>
      <c r="F26" s="164" t="str">
        <f>IF('4. Cadena de valor'!K83="","",'4. Cadena de valor'!K83)</f>
        <v/>
      </c>
      <c r="G26" s="164" t="str">
        <f>IF('4. Cadena de valor'!L83="","",'4. Cadena de valor'!L83)</f>
        <v/>
      </c>
      <c r="H26" s="164" t="str">
        <f>IF('4. Cadena de valor'!M83="","",'4. Cadena de valor'!M83)</f>
        <v/>
      </c>
      <c r="I26" s="164" t="str">
        <f>IF('4. Cadena de valor'!O83="","",'4. Cadena de valor'!O83)</f>
        <v/>
      </c>
      <c r="M26" s="163" t="str">
        <f t="array" ref="M26">IFERROR(INDEX($E$14:$E$73,SMALL(IF($E$14:$E$73&lt;&gt;"",ROW($E$14:$E$73)-ROW($E$14)+1),ROW()-ROW($M$14)+1)),"")</f>
        <v/>
      </c>
      <c r="N26" s="163" t="str">
        <f t="array" ref="N26">IFERROR(INDEX($E$74:$E$133,SMALL(IF($E$74:$E$133&lt;&gt;"",ROW($E$74:$E$133)-ROW($E$74)+1),ROW()-ROW($N$14)+1)),"")</f>
        <v/>
      </c>
      <c r="O26" s="163" t="str" cm="1">
        <f t="array" ref="O26">IFERROR(INDEX($E$134:$E$193,SMALL(IF($E$134:$E$193&lt;&gt;"",ROW($E$134:$E$193)-ROW($E$134)+1),ROW()-ROW($O$14)+1)),"")</f>
        <v/>
      </c>
      <c r="P26" s="163" t="str" cm="1">
        <f t="array" ref="P26">IFERROR(INDEX($E$194:$E$253,SMALL(IF($E$194:$E$253&lt;&gt;"",ROW($E$194:$E$253)-ROW($E$194)+1),ROW()-ROW($P$14)+1)),"")</f>
        <v/>
      </c>
      <c r="Q26" s="163" t="str" cm="1">
        <f t="array" ref="Q26">IFERROR(INDEX($E$254:$E$313,SMALL(IF($E$254:$E$313&lt;&gt;"",ROW($E$254:$E$313)-ROW($E$254)+1),ROW()-ROW($Q$14)+1)),"")</f>
        <v/>
      </c>
      <c r="R26" s="163" t="str" cm="1">
        <f t="array" ref="R26">IFERROR(INDEX($E$314:$E$373,SMALL(IF($E$314:$E$373&lt;&gt;"",ROW($E$314:$E$373)-ROW($E$314)+1),ROW()-ROW($R$14)+1)),"")</f>
        <v/>
      </c>
    </row>
    <row r="27" spans="2:18">
      <c r="B27" s="164">
        <v>1</v>
      </c>
      <c r="C27" s="163" t="str">
        <f t="shared" si="0"/>
        <v>Tipo_3.5.G_Ruedas_de_negocio_misiones_comerciales_y_workshops_para_la_promoción_turística</v>
      </c>
      <c r="D27" s="163" t="str">
        <f>'4. Cadena de valor'!D84</f>
        <v>1.1.1.14</v>
      </c>
      <c r="E27" s="169" t="str">
        <f>IF('4. Cadena de valor'!E84="","",'4. Cadena de valor'!E84)</f>
        <v/>
      </c>
      <c r="F27" s="164" t="str">
        <f>IF('4. Cadena de valor'!K84="","",'4. Cadena de valor'!K84)</f>
        <v/>
      </c>
      <c r="G27" s="164" t="str">
        <f>IF('4. Cadena de valor'!L84="","",'4. Cadena de valor'!L84)</f>
        <v/>
      </c>
      <c r="H27" s="164" t="str">
        <f>IF('4. Cadena de valor'!M84="","",'4. Cadena de valor'!M84)</f>
        <v/>
      </c>
      <c r="I27" s="164" t="str">
        <f>IF('4. Cadena de valor'!O84="","",'4. Cadena de valor'!O84)</f>
        <v/>
      </c>
      <c r="M27" s="163" t="str">
        <f t="array" ref="M27">IFERROR(INDEX($E$14:$E$73,SMALL(IF($E$14:$E$73&lt;&gt;"",ROW($E$14:$E$73)-ROW($E$14)+1),ROW()-ROW($M$14)+1)),"")</f>
        <v/>
      </c>
      <c r="N27" s="163" t="str">
        <f t="array" ref="N27">IFERROR(INDEX($E$74:$E$133,SMALL(IF($E$74:$E$133&lt;&gt;"",ROW($E$74:$E$133)-ROW($E$74)+1),ROW()-ROW($N$14)+1)),"")</f>
        <v/>
      </c>
      <c r="O27" s="163" t="str" cm="1">
        <f t="array" ref="O27">IFERROR(INDEX($E$134:$E$193,SMALL(IF($E$134:$E$193&lt;&gt;"",ROW($E$134:$E$193)-ROW($E$134)+1),ROW()-ROW($O$14)+1)),"")</f>
        <v/>
      </c>
      <c r="P27" s="163" t="str" cm="1">
        <f t="array" ref="P27">IFERROR(INDEX($E$194:$E$253,SMALL(IF($E$194:$E$253&lt;&gt;"",ROW($E$194:$E$253)-ROW($E$194)+1),ROW()-ROW($P$14)+1)),"")</f>
        <v/>
      </c>
      <c r="Q27" s="163" t="str" cm="1">
        <f t="array" ref="Q27">IFERROR(INDEX($E$254:$E$313,SMALL(IF($E$254:$E$313&lt;&gt;"",ROW($E$254:$E$313)-ROW($E$254)+1),ROW()-ROW($Q$14)+1)),"")</f>
        <v/>
      </c>
      <c r="R27" s="163" t="str" cm="1">
        <f t="array" ref="R27">IFERROR(INDEX($E$314:$E$373,SMALL(IF($E$314:$E$373&lt;&gt;"",ROW($E$314:$E$373)-ROW($E$314)+1),ROW()-ROW($R$14)+1)),"")</f>
        <v/>
      </c>
    </row>
    <row r="28" spans="2:18">
      <c r="B28" s="164">
        <v>1</v>
      </c>
      <c r="C28" s="163" t="str">
        <f t="shared" si="0"/>
        <v>Tipo_3.5.G_Ruedas_de_negocio_misiones_comerciales_y_workshops_para_la_promoción_turística</v>
      </c>
      <c r="D28" s="163" t="str">
        <f>'4. Cadena de valor'!D85</f>
        <v>1.1.1.15</v>
      </c>
      <c r="E28" s="169" t="str">
        <f>IF('4. Cadena de valor'!E85="","",'4. Cadena de valor'!E85)</f>
        <v/>
      </c>
      <c r="F28" s="164" t="str">
        <f>IF('4. Cadena de valor'!K85="","",'4. Cadena de valor'!K85)</f>
        <v/>
      </c>
      <c r="G28" s="164" t="str">
        <f>IF('4. Cadena de valor'!L85="","",'4. Cadena de valor'!L85)</f>
        <v/>
      </c>
      <c r="H28" s="164" t="str">
        <f>IF('4. Cadena de valor'!M85="","",'4. Cadena de valor'!M85)</f>
        <v/>
      </c>
      <c r="I28" s="164" t="str">
        <f>IF('4. Cadena de valor'!O85="","",'4. Cadena de valor'!O85)</f>
        <v/>
      </c>
      <c r="M28" s="163" t="str">
        <f t="array" ref="M28">IFERROR(INDEX($E$14:$E$73,SMALL(IF($E$14:$E$73&lt;&gt;"",ROW($E$14:$E$73)-ROW($E$14)+1),ROW()-ROW($M$14)+1)),"")</f>
        <v/>
      </c>
      <c r="N28" s="163" t="str">
        <f t="array" ref="N28">IFERROR(INDEX($E$74:$E$133,SMALL(IF($E$74:$E$133&lt;&gt;"",ROW($E$74:$E$133)-ROW($E$74)+1),ROW()-ROW($N$14)+1)),"")</f>
        <v/>
      </c>
      <c r="O28" s="163" t="str" cm="1">
        <f t="array" ref="O28">IFERROR(INDEX($E$134:$E$193,SMALL(IF($E$134:$E$193&lt;&gt;"",ROW($E$134:$E$193)-ROW($E$134)+1),ROW()-ROW($O$14)+1)),"")</f>
        <v/>
      </c>
      <c r="P28" s="163" t="str" cm="1">
        <f t="array" ref="P28">IFERROR(INDEX($E$194:$E$253,SMALL(IF($E$194:$E$253&lt;&gt;"",ROW($E$194:$E$253)-ROW($E$194)+1),ROW()-ROW($P$14)+1)),"")</f>
        <v/>
      </c>
      <c r="Q28" s="163" t="str" cm="1">
        <f t="array" ref="Q28">IFERROR(INDEX($E$254:$E$313,SMALL(IF($E$254:$E$313&lt;&gt;"",ROW($E$254:$E$313)-ROW($E$254)+1),ROW()-ROW($Q$14)+1)),"")</f>
        <v/>
      </c>
      <c r="R28" s="163" t="str" cm="1">
        <f t="array" ref="R28">IFERROR(INDEX($E$314:$E$373,SMALL(IF($E$314:$E$373&lt;&gt;"",ROW($E$314:$E$373)-ROW($E$314)+1),ROW()-ROW($R$14)+1)),"")</f>
        <v/>
      </c>
    </row>
    <row r="29" spans="2:18">
      <c r="B29" s="164">
        <v>1</v>
      </c>
      <c r="C29" s="163" t="str">
        <f t="shared" si="0"/>
        <v>Tipo_3.5.G_Ruedas_de_negocio_misiones_comerciales_y_workshops_para_la_promoción_turística</v>
      </c>
      <c r="D29" s="163" t="str">
        <f>'4. Cadena de valor'!D101</f>
        <v>1.1.2.1</v>
      </c>
      <c r="E29" s="169" t="str">
        <f>IF('4. Cadena de valor'!E101="","",'4. Cadena de valor'!E101)</f>
        <v/>
      </c>
      <c r="F29" s="164" t="str">
        <f>IF('4. Cadena de valor'!K101="","",'4. Cadena de valor'!K101)</f>
        <v/>
      </c>
      <c r="G29" s="164" t="str">
        <f>IF('4. Cadena de valor'!L101="","",'4. Cadena de valor'!L101)</f>
        <v/>
      </c>
      <c r="H29" s="164" t="str">
        <f>IF('4. Cadena de valor'!M101="","",'4. Cadena de valor'!M101)</f>
        <v/>
      </c>
      <c r="I29" s="164" t="str">
        <f>IF('4. Cadena de valor'!O101="","",'4. Cadena de valor'!O101)</f>
        <v/>
      </c>
      <c r="M29" s="163" t="str">
        <f t="array" ref="M29">IFERROR(INDEX($E$14:$E$73,SMALL(IF($E$14:$E$73&lt;&gt;"",ROW($E$14:$E$73)-ROW($E$14)+1),ROW()-ROW($M$14)+1)),"")</f>
        <v/>
      </c>
      <c r="N29" s="163" t="str">
        <f t="array" ref="N29">IFERROR(INDEX($E$74:$E$133,SMALL(IF($E$74:$E$133&lt;&gt;"",ROW($E$74:$E$133)-ROW($E$74)+1),ROW()-ROW($N$14)+1)),"")</f>
        <v/>
      </c>
      <c r="O29" s="163" t="str" cm="1">
        <f t="array" ref="O29">IFERROR(INDEX($E$134:$E$193,SMALL(IF($E$134:$E$193&lt;&gt;"",ROW($E$134:$E$193)-ROW($E$134)+1),ROW()-ROW($O$14)+1)),"")</f>
        <v/>
      </c>
      <c r="P29" s="163" t="str" cm="1">
        <f t="array" ref="P29">IFERROR(INDEX($E$194:$E$253,SMALL(IF($E$194:$E$253&lt;&gt;"",ROW($E$194:$E$253)-ROW($E$194)+1),ROW()-ROW($P$14)+1)),"")</f>
        <v/>
      </c>
      <c r="Q29" s="163" t="str" cm="1">
        <f t="array" ref="Q29">IFERROR(INDEX($E$254:$E$313,SMALL(IF($E$254:$E$313&lt;&gt;"",ROW($E$254:$E$313)-ROW($E$254)+1),ROW()-ROW($Q$14)+1)),"")</f>
        <v/>
      </c>
      <c r="R29" s="163" t="str" cm="1">
        <f t="array" ref="R29">IFERROR(INDEX($E$314:$E$373,SMALL(IF($E$314:$E$373&lt;&gt;"",ROW($E$314:$E$373)-ROW($E$314)+1),ROW()-ROW($R$14)+1)),"")</f>
        <v/>
      </c>
    </row>
    <row r="30" spans="2:18">
      <c r="B30" s="164">
        <v>1</v>
      </c>
      <c r="C30" s="163" t="str">
        <f t="shared" si="0"/>
        <v>Tipo_3.5.G_Ruedas_de_negocio_misiones_comerciales_y_workshops_para_la_promoción_turística</v>
      </c>
      <c r="D30" s="163" t="str">
        <f>'4. Cadena de valor'!D102</f>
        <v>1.1.2.2</v>
      </c>
      <c r="E30" s="169" t="str">
        <f>IF('4. Cadena de valor'!E102="","",'4. Cadena de valor'!E102)</f>
        <v/>
      </c>
      <c r="F30" s="164" t="str">
        <f>IF('4. Cadena de valor'!K102="","",'4. Cadena de valor'!K102)</f>
        <v/>
      </c>
      <c r="G30" s="164" t="str">
        <f>IF('4. Cadena de valor'!L102="","",'4. Cadena de valor'!L102)</f>
        <v/>
      </c>
      <c r="H30" s="164" t="str">
        <f>IF('4. Cadena de valor'!M102="","",'4. Cadena de valor'!M102)</f>
        <v/>
      </c>
      <c r="I30" s="164" t="str">
        <f>IF('4. Cadena de valor'!O102="","",'4. Cadena de valor'!O102)</f>
        <v/>
      </c>
      <c r="M30" s="163" t="str">
        <f t="array" ref="M30">IFERROR(INDEX($E$14:$E$73,SMALL(IF($E$14:$E$73&lt;&gt;"",ROW($E$14:$E$73)-ROW($E$14)+1),ROW()-ROW($M$14)+1)),"")</f>
        <v/>
      </c>
      <c r="N30" s="163" t="str">
        <f t="array" ref="N30">IFERROR(INDEX($E$74:$E$133,SMALL(IF($E$74:$E$133&lt;&gt;"",ROW($E$74:$E$133)-ROW($E$74)+1),ROW()-ROW($N$14)+1)),"")</f>
        <v/>
      </c>
      <c r="O30" s="163" t="str" cm="1">
        <f t="array" ref="O30">IFERROR(INDEX($E$134:$E$193,SMALL(IF($E$134:$E$193&lt;&gt;"",ROW($E$134:$E$193)-ROW($E$134)+1),ROW()-ROW($O$14)+1)),"")</f>
        <v/>
      </c>
      <c r="P30" s="163" t="str" cm="1">
        <f t="array" ref="P30">IFERROR(INDEX($E$194:$E$253,SMALL(IF($E$194:$E$253&lt;&gt;"",ROW($E$194:$E$253)-ROW($E$194)+1),ROW()-ROW($P$14)+1)),"")</f>
        <v/>
      </c>
      <c r="Q30" s="163" t="str" cm="1">
        <f t="array" ref="Q30">IFERROR(INDEX($E$254:$E$313,SMALL(IF($E$254:$E$313&lt;&gt;"",ROW($E$254:$E$313)-ROW($E$254)+1),ROW()-ROW($Q$14)+1)),"")</f>
        <v/>
      </c>
      <c r="R30" s="163" t="str" cm="1">
        <f t="array" ref="R30">IFERROR(INDEX($E$314:$E$373,SMALL(IF($E$314:$E$373&lt;&gt;"",ROW($E$314:$E$373)-ROW($E$314)+1),ROW()-ROW($R$14)+1)),"")</f>
        <v/>
      </c>
    </row>
    <row r="31" spans="2:18">
      <c r="B31" s="164">
        <v>1</v>
      </c>
      <c r="C31" s="163" t="str">
        <f t="shared" si="0"/>
        <v>Tipo_3.5.G_Ruedas_de_negocio_misiones_comerciales_y_workshops_para_la_promoción_turística</v>
      </c>
      <c r="D31" s="163" t="str">
        <f>'4. Cadena de valor'!D103</f>
        <v>1.1.2.3</v>
      </c>
      <c r="E31" s="169" t="str">
        <f>IF('4. Cadena de valor'!E103="","",'4. Cadena de valor'!E103)</f>
        <v/>
      </c>
      <c r="F31" s="164" t="str">
        <f>IF('4. Cadena de valor'!K103="","",'4. Cadena de valor'!K103)</f>
        <v/>
      </c>
      <c r="G31" s="164" t="str">
        <f>IF('4. Cadena de valor'!L103="","",'4. Cadena de valor'!L103)</f>
        <v/>
      </c>
      <c r="H31" s="164" t="str">
        <f>IF('4. Cadena de valor'!M103="","",'4. Cadena de valor'!M103)</f>
        <v/>
      </c>
      <c r="I31" s="164" t="str">
        <f>IF('4. Cadena de valor'!O103="","",'4. Cadena de valor'!O103)</f>
        <v/>
      </c>
      <c r="M31" s="163" t="str">
        <f t="array" ref="M31">IFERROR(INDEX($E$14:$E$73,SMALL(IF($E$14:$E$73&lt;&gt;"",ROW($E$14:$E$73)-ROW($E$14)+1),ROW()-ROW($M$14)+1)),"")</f>
        <v/>
      </c>
      <c r="N31" s="163" t="str">
        <f t="array" ref="N31">IFERROR(INDEX($E$74:$E$133,SMALL(IF($E$74:$E$133&lt;&gt;"",ROW($E$74:$E$133)-ROW($E$74)+1),ROW()-ROW($N$14)+1)),"")</f>
        <v/>
      </c>
      <c r="O31" s="163" t="str" cm="1">
        <f t="array" ref="O31">IFERROR(INDEX($E$134:$E$193,SMALL(IF($E$134:$E$193&lt;&gt;"",ROW($E$134:$E$193)-ROW($E$134)+1),ROW()-ROW($O$14)+1)),"")</f>
        <v/>
      </c>
      <c r="P31" s="163" t="str" cm="1">
        <f t="array" ref="P31">IFERROR(INDEX($E$194:$E$253,SMALL(IF($E$194:$E$253&lt;&gt;"",ROW($E$194:$E$253)-ROW($E$194)+1),ROW()-ROW($P$14)+1)),"")</f>
        <v/>
      </c>
      <c r="Q31" s="163" t="str" cm="1">
        <f t="array" ref="Q31">IFERROR(INDEX($E$254:$E$313,SMALL(IF($E$254:$E$313&lt;&gt;"",ROW($E$254:$E$313)-ROW($E$254)+1),ROW()-ROW($Q$14)+1)),"")</f>
        <v/>
      </c>
      <c r="R31" s="163" t="str" cm="1">
        <f t="array" ref="R31">IFERROR(INDEX($E$314:$E$373,SMALL(IF($E$314:$E$373&lt;&gt;"",ROW($E$314:$E$373)-ROW($E$314)+1),ROW()-ROW($R$14)+1)),"")</f>
        <v/>
      </c>
    </row>
    <row r="32" spans="2:18">
      <c r="B32" s="164">
        <v>1</v>
      </c>
      <c r="C32" s="163" t="str">
        <f t="shared" si="0"/>
        <v>Tipo_3.5.G_Ruedas_de_negocio_misiones_comerciales_y_workshops_para_la_promoción_turística</v>
      </c>
      <c r="D32" s="163" t="str">
        <f>'4. Cadena de valor'!D104</f>
        <v>1.1.2.4</v>
      </c>
      <c r="E32" s="169" t="str">
        <f>IF('4. Cadena de valor'!E104="","",'4. Cadena de valor'!E104)</f>
        <v/>
      </c>
      <c r="F32" s="164" t="str">
        <f>IF('4. Cadena de valor'!K104="","",'4. Cadena de valor'!K104)</f>
        <v/>
      </c>
      <c r="G32" s="164" t="str">
        <f>IF('4. Cadena de valor'!L104="","",'4. Cadena de valor'!L104)</f>
        <v/>
      </c>
      <c r="H32" s="164" t="str">
        <f>IF('4. Cadena de valor'!M104="","",'4. Cadena de valor'!M104)</f>
        <v/>
      </c>
      <c r="I32" s="164" t="str">
        <f>IF('4. Cadena de valor'!O104="","",'4. Cadena de valor'!O104)</f>
        <v/>
      </c>
      <c r="M32" s="163" t="str">
        <f t="array" ref="M32">IFERROR(INDEX($E$14:$E$73,SMALL(IF($E$14:$E$73&lt;&gt;"",ROW($E$14:$E$73)-ROW($E$14)+1),ROW()-ROW($M$14)+1)),"")</f>
        <v/>
      </c>
      <c r="N32" s="163" t="str">
        <f t="array" ref="N32">IFERROR(INDEX($E$74:$E$133,SMALL(IF($E$74:$E$133&lt;&gt;"",ROW($E$74:$E$133)-ROW($E$74)+1),ROW()-ROW($N$14)+1)),"")</f>
        <v/>
      </c>
      <c r="O32" s="163" t="str" cm="1">
        <f t="array" ref="O32">IFERROR(INDEX($E$134:$E$193,SMALL(IF($E$134:$E$193&lt;&gt;"",ROW($E$134:$E$193)-ROW($E$134)+1),ROW()-ROW($O$14)+1)),"")</f>
        <v/>
      </c>
      <c r="P32" s="163" t="str" cm="1">
        <f t="array" ref="P32">IFERROR(INDEX($E$194:$E$253,SMALL(IF($E$194:$E$253&lt;&gt;"",ROW($E$194:$E$253)-ROW($E$194)+1),ROW()-ROW($P$14)+1)),"")</f>
        <v/>
      </c>
      <c r="Q32" s="163" t="str" cm="1">
        <f t="array" ref="Q32">IFERROR(INDEX($E$254:$E$313,SMALL(IF($E$254:$E$313&lt;&gt;"",ROW($E$254:$E$313)-ROW($E$254)+1),ROW()-ROW($Q$14)+1)),"")</f>
        <v/>
      </c>
      <c r="R32" s="163" t="str" cm="1">
        <f t="array" ref="R32">IFERROR(INDEX($E$314:$E$373,SMALL(IF($E$314:$E$373&lt;&gt;"",ROW($E$314:$E$373)-ROW($E$314)+1),ROW()-ROW($R$14)+1)),"")</f>
        <v/>
      </c>
    </row>
    <row r="33" spans="2:18">
      <c r="B33" s="164">
        <v>1</v>
      </c>
      <c r="C33" s="163" t="str">
        <f t="shared" si="0"/>
        <v>Tipo_3.5.G_Ruedas_de_negocio_misiones_comerciales_y_workshops_para_la_promoción_turística</v>
      </c>
      <c r="D33" s="163" t="str">
        <f>'4. Cadena de valor'!D105</f>
        <v>1.1.2.5</v>
      </c>
      <c r="E33" s="169" t="str">
        <f>IF('4. Cadena de valor'!E105="","",'4. Cadena de valor'!E105)</f>
        <v/>
      </c>
      <c r="F33" s="164" t="str">
        <f>IF('4. Cadena de valor'!K105="","",'4. Cadena de valor'!K105)</f>
        <v/>
      </c>
      <c r="G33" s="164" t="str">
        <f>IF('4. Cadena de valor'!L105="","",'4. Cadena de valor'!L105)</f>
        <v/>
      </c>
      <c r="H33" s="164" t="str">
        <f>IF('4. Cadena de valor'!M105="","",'4. Cadena de valor'!M105)</f>
        <v/>
      </c>
      <c r="I33" s="164" t="str">
        <f>IF('4. Cadena de valor'!O105="","",'4. Cadena de valor'!O105)</f>
        <v/>
      </c>
      <c r="M33" s="163" t="str">
        <f t="array" ref="M33">IFERROR(INDEX($E$14:$E$73,SMALL(IF($E$14:$E$73&lt;&gt;"",ROW($E$14:$E$73)-ROW($E$14)+1),ROW()-ROW($M$14)+1)),"")</f>
        <v/>
      </c>
      <c r="N33" s="163" t="str">
        <f t="array" ref="N33">IFERROR(INDEX($E$74:$E$133,SMALL(IF($E$74:$E$133&lt;&gt;"",ROW($E$74:$E$133)-ROW($E$74)+1),ROW()-ROW($N$14)+1)),"")</f>
        <v/>
      </c>
      <c r="O33" s="163" t="str" cm="1">
        <f t="array" ref="O33">IFERROR(INDEX($E$134:$E$193,SMALL(IF($E$134:$E$193&lt;&gt;"",ROW($E$134:$E$193)-ROW($E$134)+1),ROW()-ROW($O$14)+1)),"")</f>
        <v/>
      </c>
      <c r="P33" s="163" t="str" cm="1">
        <f t="array" ref="P33">IFERROR(INDEX($E$194:$E$253,SMALL(IF($E$194:$E$253&lt;&gt;"",ROW($E$194:$E$253)-ROW($E$194)+1),ROW()-ROW($P$14)+1)),"")</f>
        <v/>
      </c>
      <c r="Q33" s="163" t="str" cm="1">
        <f t="array" ref="Q33">IFERROR(INDEX($E$254:$E$313,SMALL(IF($E$254:$E$313&lt;&gt;"",ROW($E$254:$E$313)-ROW($E$254)+1),ROW()-ROW($Q$14)+1)),"")</f>
        <v/>
      </c>
      <c r="R33" s="163" t="str" cm="1">
        <f t="array" ref="R33">IFERROR(INDEX($E$314:$E$373,SMALL(IF($E$314:$E$373&lt;&gt;"",ROW($E$314:$E$373)-ROW($E$314)+1),ROW()-ROW($R$14)+1)),"")</f>
        <v/>
      </c>
    </row>
    <row r="34" spans="2:18">
      <c r="B34" s="164">
        <v>1</v>
      </c>
      <c r="C34" s="163" t="str">
        <f t="shared" si="0"/>
        <v>Tipo_3.5.G_Ruedas_de_negocio_misiones_comerciales_y_workshops_para_la_promoción_turística</v>
      </c>
      <c r="D34" s="163" t="str">
        <f>'4. Cadena de valor'!D106</f>
        <v>1.1.2.6</v>
      </c>
      <c r="E34" s="169" t="str">
        <f>IF('4. Cadena de valor'!E106="","",'4. Cadena de valor'!E106)</f>
        <v/>
      </c>
      <c r="F34" s="164" t="str">
        <f>IF('4. Cadena de valor'!K106="","",'4. Cadena de valor'!K106)</f>
        <v/>
      </c>
      <c r="G34" s="164" t="str">
        <f>IF('4. Cadena de valor'!L106="","",'4. Cadena de valor'!L106)</f>
        <v/>
      </c>
      <c r="H34" s="164" t="str">
        <f>IF('4. Cadena de valor'!M106="","",'4. Cadena de valor'!M106)</f>
        <v/>
      </c>
      <c r="I34" s="164" t="str">
        <f>IF('4. Cadena de valor'!O106="","",'4. Cadena de valor'!O106)</f>
        <v/>
      </c>
      <c r="M34" s="163" t="str">
        <f t="array" ref="M34">IFERROR(INDEX($E$14:$E$73,SMALL(IF($E$14:$E$73&lt;&gt;"",ROW($E$14:$E$73)-ROW($E$14)+1),ROW()-ROW($M$14)+1)),"")</f>
        <v/>
      </c>
      <c r="N34" s="163" t="str">
        <f t="array" ref="N34">IFERROR(INDEX($E$74:$E$133,SMALL(IF($E$74:$E$133&lt;&gt;"",ROW($E$74:$E$133)-ROW($E$74)+1),ROW()-ROW($N$14)+1)),"")</f>
        <v/>
      </c>
      <c r="O34" s="163" t="str" cm="1">
        <f t="array" ref="O34">IFERROR(INDEX($E$134:$E$193,SMALL(IF($E$134:$E$193&lt;&gt;"",ROW($E$134:$E$193)-ROW($E$134)+1),ROW()-ROW($O$14)+1)),"")</f>
        <v/>
      </c>
      <c r="P34" s="163" t="str" cm="1">
        <f t="array" ref="P34">IFERROR(INDEX($E$194:$E$253,SMALL(IF($E$194:$E$253&lt;&gt;"",ROW($E$194:$E$253)-ROW($E$194)+1),ROW()-ROW($P$14)+1)),"")</f>
        <v/>
      </c>
      <c r="Q34" s="163" t="str" cm="1">
        <f t="array" ref="Q34">IFERROR(INDEX($E$254:$E$313,SMALL(IF($E$254:$E$313&lt;&gt;"",ROW($E$254:$E$313)-ROW($E$254)+1),ROW()-ROW($Q$14)+1)),"")</f>
        <v/>
      </c>
      <c r="R34" s="163" t="str" cm="1">
        <f t="array" ref="R34">IFERROR(INDEX($E$314:$E$373,SMALL(IF($E$314:$E$373&lt;&gt;"",ROW($E$314:$E$373)-ROW($E$314)+1),ROW()-ROW($R$14)+1)),"")</f>
        <v/>
      </c>
    </row>
    <row r="35" spans="2:18">
      <c r="B35" s="164">
        <v>1</v>
      </c>
      <c r="C35" s="163" t="str">
        <f t="shared" si="0"/>
        <v>Tipo_3.5.G_Ruedas_de_negocio_misiones_comerciales_y_workshops_para_la_promoción_turística</v>
      </c>
      <c r="D35" s="163" t="str">
        <f>'4. Cadena de valor'!D107</f>
        <v>1.1.2.7</v>
      </c>
      <c r="E35" s="169" t="str">
        <f>IF('4. Cadena de valor'!E107="","",'4. Cadena de valor'!E107)</f>
        <v/>
      </c>
      <c r="F35" s="164" t="str">
        <f>IF('4. Cadena de valor'!K107="","",'4. Cadena de valor'!K107)</f>
        <v/>
      </c>
      <c r="G35" s="164" t="str">
        <f>IF('4. Cadena de valor'!L107="","",'4. Cadena de valor'!L107)</f>
        <v/>
      </c>
      <c r="H35" s="164" t="str">
        <f>IF('4. Cadena de valor'!M107="","",'4. Cadena de valor'!M107)</f>
        <v/>
      </c>
      <c r="I35" s="164" t="str">
        <f>IF('4. Cadena de valor'!O107="","",'4. Cadena de valor'!O107)</f>
        <v/>
      </c>
      <c r="M35" s="163" t="str">
        <f t="array" ref="M35">IFERROR(INDEX($E$14:$E$73,SMALL(IF($E$14:$E$73&lt;&gt;"",ROW($E$14:$E$73)-ROW($E$14)+1),ROW()-ROW($M$14)+1)),"")</f>
        <v/>
      </c>
      <c r="N35" s="163" t="str">
        <f t="array" ref="N35">IFERROR(INDEX($E$74:$E$133,SMALL(IF($E$74:$E$133&lt;&gt;"",ROW($E$74:$E$133)-ROW($E$74)+1),ROW()-ROW($N$14)+1)),"")</f>
        <v/>
      </c>
      <c r="O35" s="163" t="str" cm="1">
        <f t="array" ref="O35">IFERROR(INDEX($E$134:$E$193,SMALL(IF($E$134:$E$193&lt;&gt;"",ROW($E$134:$E$193)-ROW($E$134)+1),ROW()-ROW($O$14)+1)),"")</f>
        <v/>
      </c>
      <c r="P35" s="163" t="str" cm="1">
        <f t="array" ref="P35">IFERROR(INDEX($E$194:$E$253,SMALL(IF($E$194:$E$253&lt;&gt;"",ROW($E$194:$E$253)-ROW($E$194)+1),ROW()-ROW($P$14)+1)),"")</f>
        <v/>
      </c>
      <c r="Q35" s="163" t="str" cm="1">
        <f t="array" ref="Q35">IFERROR(INDEX($E$254:$E$313,SMALL(IF($E$254:$E$313&lt;&gt;"",ROW($E$254:$E$313)-ROW($E$254)+1),ROW()-ROW($Q$14)+1)),"")</f>
        <v/>
      </c>
      <c r="R35" s="163" t="str" cm="1">
        <f t="array" ref="R35">IFERROR(INDEX($E$314:$E$373,SMALL(IF($E$314:$E$373&lt;&gt;"",ROW($E$314:$E$373)-ROW($E$314)+1),ROW()-ROW($R$14)+1)),"")</f>
        <v/>
      </c>
    </row>
    <row r="36" spans="2:18">
      <c r="B36" s="164">
        <v>1</v>
      </c>
      <c r="C36" s="163" t="str">
        <f t="shared" si="0"/>
        <v>Tipo_3.5.G_Ruedas_de_negocio_misiones_comerciales_y_workshops_para_la_promoción_turística</v>
      </c>
      <c r="D36" s="163" t="str">
        <f>'4. Cadena de valor'!D108</f>
        <v>1.1.2.8</v>
      </c>
      <c r="E36" s="169" t="str">
        <f>IF('4. Cadena de valor'!E108="","",'4. Cadena de valor'!E108)</f>
        <v/>
      </c>
      <c r="F36" s="164" t="str">
        <f>IF('4. Cadena de valor'!K108="","",'4. Cadena de valor'!K108)</f>
        <v/>
      </c>
      <c r="G36" s="164" t="str">
        <f>IF('4. Cadena de valor'!L108="","",'4. Cadena de valor'!L108)</f>
        <v/>
      </c>
      <c r="H36" s="164" t="str">
        <f>IF('4. Cadena de valor'!M108="","",'4. Cadena de valor'!M108)</f>
        <v/>
      </c>
      <c r="I36" s="164" t="str">
        <f>IF('4. Cadena de valor'!O108="","",'4. Cadena de valor'!O108)</f>
        <v/>
      </c>
      <c r="M36" s="163" t="str">
        <f t="array" ref="M36">IFERROR(INDEX($E$14:$E$73,SMALL(IF($E$14:$E$73&lt;&gt;"",ROW($E$14:$E$73)-ROW($E$14)+1),ROW()-ROW($M$14)+1)),"")</f>
        <v/>
      </c>
      <c r="N36" s="163" t="str">
        <f t="array" ref="N36">IFERROR(INDEX($E$74:$E$133,SMALL(IF($E$74:$E$133&lt;&gt;"",ROW($E$74:$E$133)-ROW($E$74)+1),ROW()-ROW($N$14)+1)),"")</f>
        <v/>
      </c>
      <c r="O36" s="163" t="str" cm="1">
        <f t="array" ref="O36">IFERROR(INDEX($E$134:$E$193,SMALL(IF($E$134:$E$193&lt;&gt;"",ROW($E$134:$E$193)-ROW($E$134)+1),ROW()-ROW($O$14)+1)),"")</f>
        <v/>
      </c>
      <c r="P36" s="163" t="str" cm="1">
        <f t="array" ref="P36">IFERROR(INDEX($E$194:$E$253,SMALL(IF($E$194:$E$253&lt;&gt;"",ROW($E$194:$E$253)-ROW($E$194)+1),ROW()-ROW($P$14)+1)),"")</f>
        <v/>
      </c>
      <c r="Q36" s="163" t="str" cm="1">
        <f t="array" ref="Q36">IFERROR(INDEX($E$254:$E$313,SMALL(IF($E$254:$E$313&lt;&gt;"",ROW($E$254:$E$313)-ROW($E$254)+1),ROW()-ROW($Q$14)+1)),"")</f>
        <v/>
      </c>
      <c r="R36" s="163" t="str" cm="1">
        <f t="array" ref="R36">IFERROR(INDEX($E$314:$E$373,SMALL(IF($E$314:$E$373&lt;&gt;"",ROW($E$314:$E$373)-ROW($E$314)+1),ROW()-ROW($R$14)+1)),"")</f>
        <v/>
      </c>
    </row>
    <row r="37" spans="2:18">
      <c r="B37" s="164">
        <v>1</v>
      </c>
      <c r="C37" s="163" t="str">
        <f t="shared" si="0"/>
        <v>Tipo_3.5.G_Ruedas_de_negocio_misiones_comerciales_y_workshops_para_la_promoción_turística</v>
      </c>
      <c r="D37" s="163" t="str">
        <f>'4. Cadena de valor'!D109</f>
        <v>1.1.2.9</v>
      </c>
      <c r="E37" s="169" t="str">
        <f>IF('4. Cadena de valor'!E109="","",'4. Cadena de valor'!E109)</f>
        <v/>
      </c>
      <c r="F37" s="164" t="str">
        <f>IF('4. Cadena de valor'!K109="","",'4. Cadena de valor'!K109)</f>
        <v/>
      </c>
      <c r="G37" s="164" t="str">
        <f>IF('4. Cadena de valor'!L109="","",'4. Cadena de valor'!L109)</f>
        <v/>
      </c>
      <c r="H37" s="164" t="str">
        <f>IF('4. Cadena de valor'!M109="","",'4. Cadena de valor'!M109)</f>
        <v/>
      </c>
      <c r="I37" s="164" t="str">
        <f>IF('4. Cadena de valor'!O109="","",'4. Cadena de valor'!O109)</f>
        <v/>
      </c>
      <c r="M37" s="163" t="str">
        <f t="array" ref="M37">IFERROR(INDEX($E$14:$E$73,SMALL(IF($E$14:$E$73&lt;&gt;"",ROW($E$14:$E$73)-ROW($E$14)+1),ROW()-ROW($M$14)+1)),"")</f>
        <v/>
      </c>
      <c r="N37" s="163" t="str">
        <f t="array" ref="N37">IFERROR(INDEX($E$74:$E$133,SMALL(IF($E$74:$E$133&lt;&gt;"",ROW($E$74:$E$133)-ROW($E$74)+1),ROW()-ROW($N$14)+1)),"")</f>
        <v/>
      </c>
      <c r="O37" s="163" t="str" cm="1">
        <f t="array" ref="O37">IFERROR(INDEX($E$134:$E$193,SMALL(IF($E$134:$E$193&lt;&gt;"",ROW($E$134:$E$193)-ROW($E$134)+1),ROW()-ROW($O$14)+1)),"")</f>
        <v/>
      </c>
      <c r="P37" s="163" t="str" cm="1">
        <f t="array" ref="P37">IFERROR(INDEX($E$194:$E$253,SMALL(IF($E$194:$E$253&lt;&gt;"",ROW($E$194:$E$253)-ROW($E$194)+1),ROW()-ROW($P$14)+1)),"")</f>
        <v/>
      </c>
      <c r="Q37" s="163" t="str" cm="1">
        <f t="array" ref="Q37">IFERROR(INDEX($E$254:$E$313,SMALL(IF($E$254:$E$313&lt;&gt;"",ROW($E$254:$E$313)-ROW($E$254)+1),ROW()-ROW($Q$14)+1)),"")</f>
        <v/>
      </c>
      <c r="R37" s="163" t="str" cm="1">
        <f t="array" ref="R37">IFERROR(INDEX($E$314:$E$373,SMALL(IF($E$314:$E$373&lt;&gt;"",ROW($E$314:$E$373)-ROW($E$314)+1),ROW()-ROW($R$14)+1)),"")</f>
        <v/>
      </c>
    </row>
    <row r="38" spans="2:18">
      <c r="B38" s="164">
        <v>1</v>
      </c>
      <c r="C38" s="163" t="str">
        <f t="shared" si="0"/>
        <v>Tipo_3.5.G_Ruedas_de_negocio_misiones_comerciales_y_workshops_para_la_promoción_turística</v>
      </c>
      <c r="D38" s="163" t="str">
        <f>'4. Cadena de valor'!D110</f>
        <v>1.1.2.10</v>
      </c>
      <c r="E38" s="169" t="str">
        <f>IF('4. Cadena de valor'!E110="","",'4. Cadena de valor'!E110)</f>
        <v/>
      </c>
      <c r="F38" s="164" t="str">
        <f>IF('4. Cadena de valor'!K110="","",'4. Cadena de valor'!K110)</f>
        <v/>
      </c>
      <c r="G38" s="164" t="str">
        <f>IF('4. Cadena de valor'!L110="","",'4. Cadena de valor'!L110)</f>
        <v/>
      </c>
      <c r="H38" s="164" t="str">
        <f>IF('4. Cadena de valor'!M110="","",'4. Cadena de valor'!M110)</f>
        <v/>
      </c>
      <c r="I38" s="164" t="str">
        <f>IF('4. Cadena de valor'!O110="","",'4. Cadena de valor'!O110)</f>
        <v/>
      </c>
      <c r="M38" s="163" t="str">
        <f t="array" ref="M38">IFERROR(INDEX($E$14:$E$73,SMALL(IF($E$14:$E$73&lt;&gt;"",ROW($E$14:$E$73)-ROW($E$14)+1),ROW()-ROW($M$14)+1)),"")</f>
        <v/>
      </c>
      <c r="N38" s="163" t="str">
        <f t="array" ref="N38">IFERROR(INDEX($E$74:$E$133,SMALL(IF($E$74:$E$133&lt;&gt;"",ROW($E$74:$E$133)-ROW($E$74)+1),ROW()-ROW($N$14)+1)),"")</f>
        <v/>
      </c>
      <c r="O38" s="163" t="str" cm="1">
        <f t="array" ref="O38">IFERROR(INDEX($E$134:$E$193,SMALL(IF($E$134:$E$193&lt;&gt;"",ROW($E$134:$E$193)-ROW($E$134)+1),ROW()-ROW($O$14)+1)),"")</f>
        <v/>
      </c>
      <c r="P38" s="163" t="str" cm="1">
        <f t="array" ref="P38">IFERROR(INDEX($E$194:$E$253,SMALL(IF($E$194:$E$253&lt;&gt;"",ROW($E$194:$E$253)-ROW($E$194)+1),ROW()-ROW($P$14)+1)),"")</f>
        <v/>
      </c>
      <c r="Q38" s="163" t="str" cm="1">
        <f t="array" ref="Q38">IFERROR(INDEX($E$254:$E$313,SMALL(IF($E$254:$E$313&lt;&gt;"",ROW($E$254:$E$313)-ROW($E$254)+1),ROW()-ROW($Q$14)+1)),"")</f>
        <v/>
      </c>
      <c r="R38" s="163" t="str" cm="1">
        <f t="array" ref="R38">IFERROR(INDEX($E$314:$E$373,SMALL(IF($E$314:$E$373&lt;&gt;"",ROW($E$314:$E$373)-ROW($E$314)+1),ROW()-ROW($R$14)+1)),"")</f>
        <v/>
      </c>
    </row>
    <row r="39" spans="2:18">
      <c r="B39" s="164">
        <v>1</v>
      </c>
      <c r="C39" s="163" t="str">
        <f t="shared" si="0"/>
        <v>Tipo_3.5.G_Ruedas_de_negocio_misiones_comerciales_y_workshops_para_la_promoción_turística</v>
      </c>
      <c r="D39" s="163" t="str">
        <f>'4. Cadena de valor'!D111</f>
        <v>1.1.2.11</v>
      </c>
      <c r="E39" s="169" t="str">
        <f>IF('4. Cadena de valor'!E111="","",'4. Cadena de valor'!E111)</f>
        <v/>
      </c>
      <c r="F39" s="164" t="str">
        <f>IF('4. Cadena de valor'!K111="","",'4. Cadena de valor'!K111)</f>
        <v/>
      </c>
      <c r="G39" s="164" t="str">
        <f>IF('4. Cadena de valor'!L111="","",'4. Cadena de valor'!L111)</f>
        <v/>
      </c>
      <c r="H39" s="164" t="str">
        <f>IF('4. Cadena de valor'!M111="","",'4. Cadena de valor'!M111)</f>
        <v/>
      </c>
      <c r="I39" s="164" t="str">
        <f>IF('4. Cadena de valor'!O111="","",'4. Cadena de valor'!O111)</f>
        <v/>
      </c>
      <c r="M39" s="163" t="str">
        <f t="array" ref="M39">IFERROR(INDEX($E$14:$E$73,SMALL(IF($E$14:$E$73&lt;&gt;"",ROW($E$14:$E$73)-ROW($E$14)+1),ROW()-ROW($M$14)+1)),"")</f>
        <v/>
      </c>
      <c r="N39" s="163" t="str">
        <f t="array" ref="N39">IFERROR(INDEX($E$74:$E$133,SMALL(IF($E$74:$E$133&lt;&gt;"",ROW($E$74:$E$133)-ROW($E$74)+1),ROW()-ROW($N$14)+1)),"")</f>
        <v/>
      </c>
      <c r="O39" s="163" t="str" cm="1">
        <f t="array" ref="O39">IFERROR(INDEX($E$134:$E$193,SMALL(IF($E$134:$E$193&lt;&gt;"",ROW($E$134:$E$193)-ROW($E$134)+1),ROW()-ROW($O$14)+1)),"")</f>
        <v/>
      </c>
      <c r="P39" s="163" t="str" cm="1">
        <f t="array" ref="P39">IFERROR(INDEX($E$194:$E$253,SMALL(IF($E$194:$E$253&lt;&gt;"",ROW($E$194:$E$253)-ROW($E$194)+1),ROW()-ROW($P$14)+1)),"")</f>
        <v/>
      </c>
      <c r="Q39" s="163" t="str" cm="1">
        <f t="array" ref="Q39">IFERROR(INDEX($E$254:$E$313,SMALL(IF($E$254:$E$313&lt;&gt;"",ROW($E$254:$E$313)-ROW($E$254)+1),ROW()-ROW($Q$14)+1)),"")</f>
        <v/>
      </c>
      <c r="R39" s="163" t="str" cm="1">
        <f t="array" ref="R39">IFERROR(INDEX($E$314:$E$373,SMALL(IF($E$314:$E$373&lt;&gt;"",ROW($E$314:$E$373)-ROW($E$314)+1),ROW()-ROW($R$14)+1)),"")</f>
        <v/>
      </c>
    </row>
    <row r="40" spans="2:18">
      <c r="B40" s="164">
        <v>1</v>
      </c>
      <c r="C40" s="163" t="str">
        <f t="shared" si="0"/>
        <v>Tipo_3.5.G_Ruedas_de_negocio_misiones_comerciales_y_workshops_para_la_promoción_turística</v>
      </c>
      <c r="D40" s="163" t="str">
        <f>'4. Cadena de valor'!D112</f>
        <v>1.1.2.12</v>
      </c>
      <c r="E40" s="169" t="str">
        <f>IF('4. Cadena de valor'!E112="","",'4. Cadena de valor'!E112)</f>
        <v/>
      </c>
      <c r="F40" s="164" t="str">
        <f>IF('4. Cadena de valor'!K112="","",'4. Cadena de valor'!K112)</f>
        <v/>
      </c>
      <c r="G40" s="164" t="str">
        <f>IF('4. Cadena de valor'!L112="","",'4. Cadena de valor'!L112)</f>
        <v/>
      </c>
      <c r="H40" s="164" t="str">
        <f>IF('4. Cadena de valor'!M112="","",'4. Cadena de valor'!M112)</f>
        <v/>
      </c>
      <c r="I40" s="164" t="str">
        <f>IF('4. Cadena de valor'!O112="","",'4. Cadena de valor'!O112)</f>
        <v/>
      </c>
      <c r="M40" s="163" t="str">
        <f t="array" ref="M40">IFERROR(INDEX($E$14:$E$73,SMALL(IF($E$14:$E$73&lt;&gt;"",ROW($E$14:$E$73)-ROW($E$14)+1),ROW()-ROW($M$14)+1)),"")</f>
        <v/>
      </c>
      <c r="N40" s="163" t="str">
        <f t="array" ref="N40">IFERROR(INDEX($E$74:$E$133,SMALL(IF($E$74:$E$133&lt;&gt;"",ROW($E$74:$E$133)-ROW($E$74)+1),ROW()-ROW($N$14)+1)),"")</f>
        <v/>
      </c>
      <c r="O40" s="163" t="str" cm="1">
        <f t="array" ref="O40">IFERROR(INDEX($E$134:$E$193,SMALL(IF($E$134:$E$193&lt;&gt;"",ROW($E$134:$E$193)-ROW($E$134)+1),ROW()-ROW($O$14)+1)),"")</f>
        <v/>
      </c>
      <c r="P40" s="163" t="str" cm="1">
        <f t="array" ref="P40">IFERROR(INDEX($E$194:$E$253,SMALL(IF($E$194:$E$253&lt;&gt;"",ROW($E$194:$E$253)-ROW($E$194)+1),ROW()-ROW($P$14)+1)),"")</f>
        <v/>
      </c>
      <c r="Q40" s="163" t="str" cm="1">
        <f t="array" ref="Q40">IFERROR(INDEX($E$254:$E$313,SMALL(IF($E$254:$E$313&lt;&gt;"",ROW($E$254:$E$313)-ROW($E$254)+1),ROW()-ROW($Q$14)+1)),"")</f>
        <v/>
      </c>
      <c r="R40" s="163" t="str" cm="1">
        <f t="array" ref="R40">IFERROR(INDEX($E$314:$E$373,SMALL(IF($E$314:$E$373&lt;&gt;"",ROW($E$314:$E$373)-ROW($E$314)+1),ROW()-ROW($R$14)+1)),"")</f>
        <v/>
      </c>
    </row>
    <row r="41" spans="2:18">
      <c r="B41" s="164">
        <v>1</v>
      </c>
      <c r="C41" s="163" t="str">
        <f t="shared" si="0"/>
        <v>Tipo_3.5.G_Ruedas_de_negocio_misiones_comerciales_y_workshops_para_la_promoción_turística</v>
      </c>
      <c r="D41" s="163" t="str">
        <f>'4. Cadena de valor'!D113</f>
        <v>1.1.2.13</v>
      </c>
      <c r="E41" s="169" t="str">
        <f>IF('4. Cadena de valor'!E113="","",'4. Cadena de valor'!E113)</f>
        <v/>
      </c>
      <c r="F41" s="164" t="str">
        <f>IF('4. Cadena de valor'!K113="","",'4. Cadena de valor'!K113)</f>
        <v/>
      </c>
      <c r="G41" s="164" t="str">
        <f>IF('4. Cadena de valor'!L113="","",'4. Cadena de valor'!L113)</f>
        <v/>
      </c>
      <c r="H41" s="164" t="str">
        <f>IF('4. Cadena de valor'!M113="","",'4. Cadena de valor'!M113)</f>
        <v/>
      </c>
      <c r="I41" s="164" t="str">
        <f>IF('4. Cadena de valor'!O113="","",'4. Cadena de valor'!O113)</f>
        <v/>
      </c>
      <c r="M41" s="163" t="str">
        <f t="array" ref="M41">IFERROR(INDEX($E$14:$E$73,SMALL(IF($E$14:$E$73&lt;&gt;"",ROW($E$14:$E$73)-ROW($E$14)+1),ROW()-ROW($M$14)+1)),"")</f>
        <v/>
      </c>
      <c r="N41" s="163" t="str">
        <f t="array" ref="N41">IFERROR(INDEX($E$74:$E$133,SMALL(IF($E$74:$E$133&lt;&gt;"",ROW($E$74:$E$133)-ROW($E$74)+1),ROW()-ROW($N$14)+1)),"")</f>
        <v/>
      </c>
      <c r="O41" s="163" t="str" cm="1">
        <f t="array" ref="O41">IFERROR(INDEX($E$134:$E$193,SMALL(IF($E$134:$E$193&lt;&gt;"",ROW($E$134:$E$193)-ROW($E$134)+1),ROW()-ROW($O$14)+1)),"")</f>
        <v/>
      </c>
      <c r="P41" s="163" t="str" cm="1">
        <f t="array" ref="P41">IFERROR(INDEX($E$194:$E$253,SMALL(IF($E$194:$E$253&lt;&gt;"",ROW($E$194:$E$253)-ROW($E$194)+1),ROW()-ROW($P$14)+1)),"")</f>
        <v/>
      </c>
      <c r="Q41" s="163" t="str" cm="1">
        <f t="array" ref="Q41">IFERROR(INDEX($E$254:$E$313,SMALL(IF($E$254:$E$313&lt;&gt;"",ROW($E$254:$E$313)-ROW($E$254)+1),ROW()-ROW($Q$14)+1)),"")</f>
        <v/>
      </c>
      <c r="R41" s="163" t="str" cm="1">
        <f t="array" ref="R41">IFERROR(INDEX($E$314:$E$373,SMALL(IF($E$314:$E$373&lt;&gt;"",ROW($E$314:$E$373)-ROW($E$314)+1),ROW()-ROW($R$14)+1)),"")</f>
        <v/>
      </c>
    </row>
    <row r="42" spans="2:18">
      <c r="B42" s="164">
        <v>1</v>
      </c>
      <c r="C42" s="163" t="str">
        <f t="shared" si="0"/>
        <v>Tipo_3.5.G_Ruedas_de_negocio_misiones_comerciales_y_workshops_para_la_promoción_turística</v>
      </c>
      <c r="D42" s="163" t="str">
        <f>'4. Cadena de valor'!D114</f>
        <v>1.1.2.14</v>
      </c>
      <c r="E42" s="169" t="str">
        <f>IF('4. Cadena de valor'!E114="","",'4. Cadena de valor'!E114)</f>
        <v/>
      </c>
      <c r="F42" s="164" t="str">
        <f>IF('4. Cadena de valor'!K114="","",'4. Cadena de valor'!K114)</f>
        <v/>
      </c>
      <c r="G42" s="164" t="str">
        <f>IF('4. Cadena de valor'!L114="","",'4. Cadena de valor'!L114)</f>
        <v/>
      </c>
      <c r="H42" s="164" t="str">
        <f>IF('4. Cadena de valor'!M114="","",'4. Cadena de valor'!M114)</f>
        <v/>
      </c>
      <c r="I42" s="164" t="str">
        <f>IF('4. Cadena de valor'!O114="","",'4. Cadena de valor'!O114)</f>
        <v/>
      </c>
      <c r="M42" s="163" t="str">
        <f t="array" ref="M42">IFERROR(INDEX($E$14:$E$73,SMALL(IF($E$14:$E$73&lt;&gt;"",ROW($E$14:$E$73)-ROW($E$14)+1),ROW()-ROW($M$14)+1)),"")</f>
        <v/>
      </c>
      <c r="N42" s="163" t="str">
        <f t="array" ref="N42">IFERROR(INDEX($E$74:$E$133,SMALL(IF($E$74:$E$133&lt;&gt;"",ROW($E$74:$E$133)-ROW($E$74)+1),ROW()-ROW($N$14)+1)),"")</f>
        <v/>
      </c>
      <c r="O42" s="163" t="str" cm="1">
        <f t="array" ref="O42">IFERROR(INDEX($E$134:$E$193,SMALL(IF($E$134:$E$193&lt;&gt;"",ROW($E$134:$E$193)-ROW($E$134)+1),ROW()-ROW($O$14)+1)),"")</f>
        <v/>
      </c>
      <c r="P42" s="163" t="str" cm="1">
        <f t="array" ref="P42">IFERROR(INDEX($E$194:$E$253,SMALL(IF($E$194:$E$253&lt;&gt;"",ROW($E$194:$E$253)-ROW($E$194)+1),ROW()-ROW($P$14)+1)),"")</f>
        <v/>
      </c>
      <c r="Q42" s="163" t="str" cm="1">
        <f t="array" ref="Q42">IFERROR(INDEX($E$254:$E$313,SMALL(IF($E$254:$E$313&lt;&gt;"",ROW($E$254:$E$313)-ROW($E$254)+1),ROW()-ROW($Q$14)+1)),"")</f>
        <v/>
      </c>
      <c r="R42" s="163" t="str" cm="1">
        <f t="array" ref="R42">IFERROR(INDEX($E$314:$E$373,SMALL(IF($E$314:$E$373&lt;&gt;"",ROW($E$314:$E$373)-ROW($E$314)+1),ROW()-ROW($R$14)+1)),"")</f>
        <v/>
      </c>
    </row>
    <row r="43" spans="2:18">
      <c r="B43" s="164">
        <v>1</v>
      </c>
      <c r="C43" s="163" t="str">
        <f t="shared" si="0"/>
        <v>Tipo_3.5.G_Ruedas_de_negocio_misiones_comerciales_y_workshops_para_la_promoción_turística</v>
      </c>
      <c r="D43" s="163" t="str">
        <f>'4. Cadena de valor'!D115</f>
        <v>1.1.2.15</v>
      </c>
      <c r="E43" s="169" t="str">
        <f>IF('4. Cadena de valor'!E115="","",'4. Cadena de valor'!E115)</f>
        <v/>
      </c>
      <c r="F43" s="164" t="str">
        <f>IF('4. Cadena de valor'!K115="","",'4. Cadena de valor'!K115)</f>
        <v/>
      </c>
      <c r="G43" s="164" t="str">
        <f>IF('4. Cadena de valor'!L115="","",'4. Cadena de valor'!L115)</f>
        <v/>
      </c>
      <c r="H43" s="164" t="str">
        <f>IF('4. Cadena de valor'!M115="","",'4. Cadena de valor'!M115)</f>
        <v/>
      </c>
      <c r="I43" s="164" t="str">
        <f>IF('4. Cadena de valor'!O115="","",'4. Cadena de valor'!O115)</f>
        <v/>
      </c>
      <c r="M43" s="163" t="str">
        <f t="array" ref="M43">IFERROR(INDEX($E$14:$E$73,SMALL(IF($E$14:$E$73&lt;&gt;"",ROW($E$14:$E$73)-ROW($E$14)+1),ROW()-ROW($M$14)+1)),"")</f>
        <v/>
      </c>
      <c r="N43" s="163" t="str">
        <f t="array" ref="N43">IFERROR(INDEX($E$74:$E$133,SMALL(IF($E$74:$E$133&lt;&gt;"",ROW($E$74:$E$133)-ROW($E$74)+1),ROW()-ROW($N$14)+1)),"")</f>
        <v/>
      </c>
      <c r="O43" s="163" t="str" cm="1">
        <f t="array" ref="O43">IFERROR(INDEX($E$134:$E$193,SMALL(IF($E$134:$E$193&lt;&gt;"",ROW($E$134:$E$193)-ROW($E$134)+1),ROW()-ROW($O$14)+1)),"")</f>
        <v/>
      </c>
      <c r="P43" s="163" t="str" cm="1">
        <f t="array" ref="P43">IFERROR(INDEX($E$194:$E$253,SMALL(IF($E$194:$E$253&lt;&gt;"",ROW($E$194:$E$253)-ROW($E$194)+1),ROW()-ROW($P$14)+1)),"")</f>
        <v/>
      </c>
      <c r="Q43" s="163" t="str" cm="1">
        <f t="array" ref="Q43">IFERROR(INDEX($E$254:$E$313,SMALL(IF($E$254:$E$313&lt;&gt;"",ROW($E$254:$E$313)-ROW($E$254)+1),ROW()-ROW($Q$14)+1)),"")</f>
        <v/>
      </c>
      <c r="R43" s="163" t="str" cm="1">
        <f t="array" ref="R43">IFERROR(INDEX($E$314:$E$373,SMALL(IF($E$314:$E$373&lt;&gt;"",ROW($E$314:$E$373)-ROW($E$314)+1),ROW()-ROW($R$14)+1)),"")</f>
        <v/>
      </c>
    </row>
    <row r="44" spans="2:18">
      <c r="B44" s="164">
        <v>1</v>
      </c>
      <c r="C44" s="163" t="str">
        <f t="shared" si="0"/>
        <v>Tipo_3.5.G_Ruedas_de_negocio_misiones_comerciales_y_workshops_para_la_promoción_turística</v>
      </c>
      <c r="D44" s="163" t="str">
        <f>'4. Cadena de valor'!D137</f>
        <v>1.2.1.1</v>
      </c>
      <c r="E44" s="169" t="str">
        <f>IF('4. Cadena de valor'!E137="","",'4. Cadena de valor'!E137)</f>
        <v/>
      </c>
      <c r="F44" s="164" t="str">
        <f>IF('4. Cadena de valor'!K137="","",'4. Cadena de valor'!K137)</f>
        <v/>
      </c>
      <c r="G44" s="164" t="str">
        <f>IF('4. Cadena de valor'!L137="","",'4. Cadena de valor'!L137)</f>
        <v/>
      </c>
      <c r="H44" s="164" t="str">
        <f>IF('4. Cadena de valor'!M137="","",'4. Cadena de valor'!M137)</f>
        <v/>
      </c>
      <c r="I44" s="164" t="str">
        <f>IF('4. Cadena de valor'!O137="","",'4. Cadena de valor'!O137)</f>
        <v/>
      </c>
      <c r="M44" s="163" t="str">
        <f t="array" ref="M44">IFERROR(INDEX($E$14:$E$73,SMALL(IF($E$14:$E$73&lt;&gt;"",ROW($E$14:$E$73)-ROW($E$14)+1),ROW()-ROW($M$14)+1)),"")</f>
        <v/>
      </c>
      <c r="N44" s="163" t="str">
        <f t="array" ref="N44">IFERROR(INDEX($E$74:$E$133,SMALL(IF($E$74:$E$133&lt;&gt;"",ROW($E$74:$E$133)-ROW($E$74)+1),ROW()-ROW($N$14)+1)),"")</f>
        <v/>
      </c>
      <c r="O44" s="163" t="str" cm="1">
        <f t="array" ref="O44">IFERROR(INDEX($E$134:$E$193,SMALL(IF($E$134:$E$193&lt;&gt;"",ROW($E$134:$E$193)-ROW($E$134)+1),ROW()-ROW($O$14)+1)),"")</f>
        <v/>
      </c>
      <c r="P44" s="163" t="str" cm="1">
        <f t="array" ref="P44">IFERROR(INDEX($E$194:$E$253,SMALL(IF($E$194:$E$253&lt;&gt;"",ROW($E$194:$E$253)-ROW($E$194)+1),ROW()-ROW($P$14)+1)),"")</f>
        <v/>
      </c>
      <c r="Q44" s="163" t="str" cm="1">
        <f t="array" ref="Q44">IFERROR(INDEX($E$254:$E$313,SMALL(IF($E$254:$E$313&lt;&gt;"",ROW($E$254:$E$313)-ROW($E$254)+1),ROW()-ROW($Q$14)+1)),"")</f>
        <v/>
      </c>
      <c r="R44" s="163" t="str" cm="1">
        <f t="array" ref="R44">IFERROR(INDEX($E$314:$E$373,SMALL(IF($E$314:$E$373&lt;&gt;"",ROW($E$314:$E$373)-ROW($E$314)+1),ROW()-ROW($R$14)+1)),"")</f>
        <v/>
      </c>
    </row>
    <row r="45" spans="2:18">
      <c r="B45" s="164">
        <v>1</v>
      </c>
      <c r="C45" s="163" t="str">
        <f t="shared" si="0"/>
        <v>Tipo_3.5.G_Ruedas_de_negocio_misiones_comerciales_y_workshops_para_la_promoción_turística</v>
      </c>
      <c r="D45" s="163" t="str">
        <f>'4. Cadena de valor'!D138</f>
        <v>1.2.1.2</v>
      </c>
      <c r="E45" s="169" t="str">
        <f>IF('4. Cadena de valor'!E138="","",'4. Cadena de valor'!E138)</f>
        <v/>
      </c>
      <c r="F45" s="164" t="str">
        <f>IF('4. Cadena de valor'!K138="","",'4. Cadena de valor'!K138)</f>
        <v/>
      </c>
      <c r="G45" s="164" t="str">
        <f>IF('4. Cadena de valor'!L138="","",'4. Cadena de valor'!L138)</f>
        <v/>
      </c>
      <c r="H45" s="164" t="str">
        <f>IF('4. Cadena de valor'!M138="","",'4. Cadena de valor'!M138)</f>
        <v/>
      </c>
      <c r="I45" s="164" t="str">
        <f>IF('4. Cadena de valor'!O138="","",'4. Cadena de valor'!O138)</f>
        <v/>
      </c>
      <c r="M45" s="163" t="str">
        <f t="array" ref="M45">IFERROR(INDEX($E$14:$E$73,SMALL(IF($E$14:$E$73&lt;&gt;"",ROW($E$14:$E$73)-ROW($E$14)+1),ROW()-ROW($M$14)+1)),"")</f>
        <v/>
      </c>
      <c r="N45" s="163" t="str">
        <f t="array" ref="N45">IFERROR(INDEX($E$74:$E$133,SMALL(IF($E$74:$E$133&lt;&gt;"",ROW($E$74:$E$133)-ROW($E$74)+1),ROW()-ROW($N$14)+1)),"")</f>
        <v/>
      </c>
      <c r="O45" s="163" t="str" cm="1">
        <f t="array" ref="O45">IFERROR(INDEX($E$134:$E$193,SMALL(IF($E$134:$E$193&lt;&gt;"",ROW($E$134:$E$193)-ROW($E$134)+1),ROW()-ROW($O$14)+1)),"")</f>
        <v/>
      </c>
      <c r="P45" s="163" t="str" cm="1">
        <f t="array" ref="P45">IFERROR(INDEX($E$194:$E$253,SMALL(IF($E$194:$E$253&lt;&gt;"",ROW($E$194:$E$253)-ROW($E$194)+1),ROW()-ROW($P$14)+1)),"")</f>
        <v/>
      </c>
      <c r="Q45" s="163" t="str" cm="1">
        <f t="array" ref="Q45">IFERROR(INDEX($E$254:$E$313,SMALL(IF($E$254:$E$313&lt;&gt;"",ROW($E$254:$E$313)-ROW($E$254)+1),ROW()-ROW($Q$14)+1)),"")</f>
        <v/>
      </c>
      <c r="R45" s="163" t="str" cm="1">
        <f t="array" ref="R45">IFERROR(INDEX($E$314:$E$373,SMALL(IF($E$314:$E$373&lt;&gt;"",ROW($E$314:$E$373)-ROW($E$314)+1),ROW()-ROW($R$14)+1)),"")</f>
        <v/>
      </c>
    </row>
    <row r="46" spans="2:18">
      <c r="B46" s="164">
        <v>1</v>
      </c>
      <c r="C46" s="163" t="str">
        <f t="shared" si="0"/>
        <v>Tipo_3.5.G_Ruedas_de_negocio_misiones_comerciales_y_workshops_para_la_promoción_turística</v>
      </c>
      <c r="D46" s="163" t="str">
        <f>'4. Cadena de valor'!D139</f>
        <v>1.2.1.3</v>
      </c>
      <c r="E46" s="169" t="str">
        <f>IF('4. Cadena de valor'!E139="","",'4. Cadena de valor'!E139)</f>
        <v/>
      </c>
      <c r="F46" s="164" t="str">
        <f>IF('4. Cadena de valor'!K139="","",'4. Cadena de valor'!K139)</f>
        <v/>
      </c>
      <c r="G46" s="164" t="str">
        <f>IF('4. Cadena de valor'!L139="","",'4. Cadena de valor'!L139)</f>
        <v/>
      </c>
      <c r="H46" s="164" t="str">
        <f>IF('4. Cadena de valor'!M139="","",'4. Cadena de valor'!M139)</f>
        <v/>
      </c>
      <c r="I46" s="164" t="str">
        <f>IF('4. Cadena de valor'!O139="","",'4. Cadena de valor'!O139)</f>
        <v/>
      </c>
      <c r="M46" s="163" t="str">
        <f t="array" ref="M46">IFERROR(INDEX($E$14:$E$73,SMALL(IF($E$14:$E$73&lt;&gt;"",ROW($E$14:$E$73)-ROW($E$14)+1),ROW()-ROW($M$14)+1)),"")</f>
        <v/>
      </c>
      <c r="N46" s="163" t="str">
        <f t="array" ref="N46">IFERROR(INDEX($E$74:$E$133,SMALL(IF($E$74:$E$133&lt;&gt;"",ROW($E$74:$E$133)-ROW($E$74)+1),ROW()-ROW($N$14)+1)),"")</f>
        <v/>
      </c>
      <c r="O46" s="163" t="str" cm="1">
        <f t="array" ref="O46">IFERROR(INDEX($E$134:$E$193,SMALL(IF($E$134:$E$193&lt;&gt;"",ROW($E$134:$E$193)-ROW($E$134)+1),ROW()-ROW($O$14)+1)),"")</f>
        <v/>
      </c>
      <c r="P46" s="163" t="str" cm="1">
        <f t="array" ref="P46">IFERROR(INDEX($E$194:$E$253,SMALL(IF($E$194:$E$253&lt;&gt;"",ROW($E$194:$E$253)-ROW($E$194)+1),ROW()-ROW($P$14)+1)),"")</f>
        <v/>
      </c>
      <c r="Q46" s="163" t="str" cm="1">
        <f t="array" ref="Q46">IFERROR(INDEX($E$254:$E$313,SMALL(IF($E$254:$E$313&lt;&gt;"",ROW($E$254:$E$313)-ROW($E$254)+1),ROW()-ROW($Q$14)+1)),"")</f>
        <v/>
      </c>
      <c r="R46" s="163" t="str" cm="1">
        <f t="array" ref="R46">IFERROR(INDEX($E$314:$E$373,SMALL(IF($E$314:$E$373&lt;&gt;"",ROW($E$314:$E$373)-ROW($E$314)+1),ROW()-ROW($R$14)+1)),"")</f>
        <v/>
      </c>
    </row>
    <row r="47" spans="2:18">
      <c r="B47" s="164">
        <v>1</v>
      </c>
      <c r="C47" s="163" t="str">
        <f t="shared" si="0"/>
        <v>Tipo_3.5.G_Ruedas_de_negocio_misiones_comerciales_y_workshops_para_la_promoción_turística</v>
      </c>
      <c r="D47" s="163" t="str">
        <f>'4. Cadena de valor'!D140</f>
        <v>1.2.1.4</v>
      </c>
      <c r="E47" s="169" t="str">
        <f>IF('4. Cadena de valor'!E140="","",'4. Cadena de valor'!E140)</f>
        <v/>
      </c>
      <c r="F47" s="164" t="str">
        <f>IF('4. Cadena de valor'!K140="","",'4. Cadena de valor'!K140)</f>
        <v/>
      </c>
      <c r="G47" s="164" t="str">
        <f>IF('4. Cadena de valor'!L140="","",'4. Cadena de valor'!L140)</f>
        <v/>
      </c>
      <c r="H47" s="164" t="str">
        <f>IF('4. Cadena de valor'!M140="","",'4. Cadena de valor'!M140)</f>
        <v/>
      </c>
      <c r="I47" s="164" t="str">
        <f>IF('4. Cadena de valor'!O140="","",'4. Cadena de valor'!O140)</f>
        <v/>
      </c>
      <c r="M47" s="163" t="str">
        <f t="array" ref="M47">IFERROR(INDEX($E$14:$E$73,SMALL(IF($E$14:$E$73&lt;&gt;"",ROW($E$14:$E$73)-ROW($E$14)+1),ROW()-ROW($M$14)+1)),"")</f>
        <v/>
      </c>
      <c r="N47" s="163" t="str">
        <f t="array" ref="N47">IFERROR(INDEX($E$74:$E$133,SMALL(IF($E$74:$E$133&lt;&gt;"",ROW($E$74:$E$133)-ROW($E$74)+1),ROW()-ROW($N$14)+1)),"")</f>
        <v/>
      </c>
      <c r="O47" s="163" t="str" cm="1">
        <f t="array" ref="O47">IFERROR(INDEX($E$134:$E$193,SMALL(IF($E$134:$E$193&lt;&gt;"",ROW($E$134:$E$193)-ROW($E$134)+1),ROW()-ROW($O$14)+1)),"")</f>
        <v/>
      </c>
      <c r="P47" s="163" t="str" cm="1">
        <f t="array" ref="P47">IFERROR(INDEX($E$194:$E$253,SMALL(IF($E$194:$E$253&lt;&gt;"",ROW($E$194:$E$253)-ROW($E$194)+1),ROW()-ROW($P$14)+1)),"")</f>
        <v/>
      </c>
      <c r="Q47" s="163" t="str" cm="1">
        <f t="array" ref="Q47">IFERROR(INDEX($E$254:$E$313,SMALL(IF($E$254:$E$313&lt;&gt;"",ROW($E$254:$E$313)-ROW($E$254)+1),ROW()-ROW($Q$14)+1)),"")</f>
        <v/>
      </c>
      <c r="R47" s="163" t="str" cm="1">
        <f t="array" ref="R47">IFERROR(INDEX($E$314:$E$373,SMALL(IF($E$314:$E$373&lt;&gt;"",ROW($E$314:$E$373)-ROW($E$314)+1),ROW()-ROW($R$14)+1)),"")</f>
        <v/>
      </c>
    </row>
    <row r="48" spans="2:18">
      <c r="B48" s="164">
        <v>1</v>
      </c>
      <c r="C48" s="163" t="str">
        <f t="shared" si="0"/>
        <v>Tipo_3.5.G_Ruedas_de_negocio_misiones_comerciales_y_workshops_para_la_promoción_turística</v>
      </c>
      <c r="D48" s="163" t="str">
        <f>'4. Cadena de valor'!D141</f>
        <v>1.2.1.5</v>
      </c>
      <c r="E48" s="169" t="str">
        <f>IF('4. Cadena de valor'!E141="","",'4. Cadena de valor'!E141)</f>
        <v/>
      </c>
      <c r="F48" s="164" t="str">
        <f>IF('4. Cadena de valor'!K141="","",'4. Cadena de valor'!K141)</f>
        <v/>
      </c>
      <c r="G48" s="164" t="str">
        <f>IF('4. Cadena de valor'!L141="","",'4. Cadena de valor'!L141)</f>
        <v/>
      </c>
      <c r="H48" s="164" t="str">
        <f>IF('4. Cadena de valor'!M141="","",'4. Cadena de valor'!M141)</f>
        <v/>
      </c>
      <c r="I48" s="164" t="str">
        <f>IF('4. Cadena de valor'!O141="","",'4. Cadena de valor'!O141)</f>
        <v/>
      </c>
      <c r="M48" s="163" t="str">
        <f t="array" ref="M48">IFERROR(INDEX($E$14:$E$73,SMALL(IF($E$14:$E$73&lt;&gt;"",ROW($E$14:$E$73)-ROW($E$14)+1),ROW()-ROW($M$14)+1)),"")</f>
        <v/>
      </c>
      <c r="N48" s="163" t="str">
        <f t="array" ref="N48">IFERROR(INDEX($E$74:$E$133,SMALL(IF($E$74:$E$133&lt;&gt;"",ROW($E$74:$E$133)-ROW($E$74)+1),ROW()-ROW($N$14)+1)),"")</f>
        <v/>
      </c>
      <c r="O48" s="163" t="str" cm="1">
        <f t="array" ref="O48">IFERROR(INDEX($E$134:$E$193,SMALL(IF($E$134:$E$193&lt;&gt;"",ROW($E$134:$E$193)-ROW($E$134)+1),ROW()-ROW($O$14)+1)),"")</f>
        <v/>
      </c>
      <c r="P48" s="163" t="str" cm="1">
        <f t="array" ref="P48">IFERROR(INDEX($E$194:$E$253,SMALL(IF($E$194:$E$253&lt;&gt;"",ROW($E$194:$E$253)-ROW($E$194)+1),ROW()-ROW($P$14)+1)),"")</f>
        <v/>
      </c>
      <c r="Q48" s="163" t="str" cm="1">
        <f t="array" ref="Q48">IFERROR(INDEX($E$254:$E$313,SMALL(IF($E$254:$E$313&lt;&gt;"",ROW($E$254:$E$313)-ROW($E$254)+1),ROW()-ROW($Q$14)+1)),"")</f>
        <v/>
      </c>
      <c r="R48" s="163" t="str" cm="1">
        <f t="array" ref="R48">IFERROR(INDEX($E$314:$E$373,SMALL(IF($E$314:$E$373&lt;&gt;"",ROW($E$314:$E$373)-ROW($E$314)+1),ROW()-ROW($R$14)+1)),"")</f>
        <v/>
      </c>
    </row>
    <row r="49" spans="2:18">
      <c r="B49" s="164">
        <v>1</v>
      </c>
      <c r="C49" s="163" t="str">
        <f t="shared" si="0"/>
        <v>Tipo_3.5.G_Ruedas_de_negocio_misiones_comerciales_y_workshops_para_la_promoción_turística</v>
      </c>
      <c r="D49" s="163" t="str">
        <f>'4. Cadena de valor'!D142</f>
        <v>1.2.1.6</v>
      </c>
      <c r="E49" s="169" t="str">
        <f>IF('4. Cadena de valor'!E142="","",'4. Cadena de valor'!E142)</f>
        <v/>
      </c>
      <c r="F49" s="164" t="str">
        <f>IF('4. Cadena de valor'!K142="","",'4. Cadena de valor'!K142)</f>
        <v/>
      </c>
      <c r="G49" s="164" t="str">
        <f>IF('4. Cadena de valor'!L142="","",'4. Cadena de valor'!L142)</f>
        <v/>
      </c>
      <c r="H49" s="164" t="str">
        <f>IF('4. Cadena de valor'!M142="","",'4. Cadena de valor'!M142)</f>
        <v/>
      </c>
      <c r="I49" s="164" t="str">
        <f>IF('4. Cadena de valor'!O142="","",'4. Cadena de valor'!O142)</f>
        <v/>
      </c>
      <c r="M49" s="163" t="str">
        <f t="array" ref="M49">IFERROR(INDEX($E$14:$E$73,SMALL(IF($E$14:$E$73&lt;&gt;"",ROW($E$14:$E$73)-ROW($E$14)+1),ROW()-ROW($M$14)+1)),"")</f>
        <v/>
      </c>
      <c r="N49" s="163" t="str">
        <f t="array" ref="N49">IFERROR(INDEX($E$74:$E$133,SMALL(IF($E$74:$E$133&lt;&gt;"",ROW($E$74:$E$133)-ROW($E$74)+1),ROW()-ROW($N$14)+1)),"")</f>
        <v/>
      </c>
      <c r="O49" s="163" t="str" cm="1">
        <f t="array" ref="O49">IFERROR(INDEX($E$134:$E$193,SMALL(IF($E$134:$E$193&lt;&gt;"",ROW($E$134:$E$193)-ROW($E$134)+1),ROW()-ROW($O$14)+1)),"")</f>
        <v/>
      </c>
      <c r="P49" s="163" t="str" cm="1">
        <f t="array" ref="P49">IFERROR(INDEX($E$194:$E$253,SMALL(IF($E$194:$E$253&lt;&gt;"",ROW($E$194:$E$253)-ROW($E$194)+1),ROW()-ROW($P$14)+1)),"")</f>
        <v/>
      </c>
      <c r="Q49" s="163" t="str" cm="1">
        <f t="array" ref="Q49">IFERROR(INDEX($E$254:$E$313,SMALL(IF($E$254:$E$313&lt;&gt;"",ROW($E$254:$E$313)-ROW($E$254)+1),ROW()-ROW($Q$14)+1)),"")</f>
        <v/>
      </c>
      <c r="R49" s="163" t="str" cm="1">
        <f t="array" ref="R49">IFERROR(INDEX($E$314:$E$373,SMALL(IF($E$314:$E$373&lt;&gt;"",ROW($E$314:$E$373)-ROW($E$314)+1),ROW()-ROW($R$14)+1)),"")</f>
        <v/>
      </c>
    </row>
    <row r="50" spans="2:18">
      <c r="B50" s="164">
        <v>1</v>
      </c>
      <c r="C50" s="163" t="str">
        <f t="shared" si="0"/>
        <v>Tipo_3.5.G_Ruedas_de_negocio_misiones_comerciales_y_workshops_para_la_promoción_turística</v>
      </c>
      <c r="D50" s="163" t="str">
        <f>'4. Cadena de valor'!D143</f>
        <v>1.2.1.7</v>
      </c>
      <c r="E50" s="169" t="str">
        <f>IF('4. Cadena de valor'!E143="","",'4. Cadena de valor'!E143)</f>
        <v/>
      </c>
      <c r="F50" s="164" t="str">
        <f>IF('4. Cadena de valor'!K143="","",'4. Cadena de valor'!K143)</f>
        <v/>
      </c>
      <c r="G50" s="164" t="str">
        <f>IF('4. Cadena de valor'!L143="","",'4. Cadena de valor'!L143)</f>
        <v/>
      </c>
      <c r="H50" s="164" t="str">
        <f>IF('4. Cadena de valor'!M143="","",'4. Cadena de valor'!M143)</f>
        <v/>
      </c>
      <c r="I50" s="164" t="str">
        <f>IF('4. Cadena de valor'!O143="","",'4. Cadena de valor'!O143)</f>
        <v/>
      </c>
      <c r="M50" s="163" t="str">
        <f t="array" ref="M50">IFERROR(INDEX($E$14:$E$73,SMALL(IF($E$14:$E$73&lt;&gt;"",ROW($E$14:$E$73)-ROW($E$14)+1),ROW()-ROW($M$14)+1)),"")</f>
        <v/>
      </c>
      <c r="N50" s="163" t="str">
        <f t="array" ref="N50">IFERROR(INDEX($E$74:$E$133,SMALL(IF($E$74:$E$133&lt;&gt;"",ROW($E$74:$E$133)-ROW($E$74)+1),ROW()-ROW($N$14)+1)),"")</f>
        <v/>
      </c>
      <c r="O50" s="163" t="str" cm="1">
        <f t="array" ref="O50">IFERROR(INDEX($E$134:$E$193,SMALL(IF($E$134:$E$193&lt;&gt;"",ROW($E$134:$E$193)-ROW($E$134)+1),ROW()-ROW($O$14)+1)),"")</f>
        <v/>
      </c>
      <c r="P50" s="163" t="str" cm="1">
        <f t="array" ref="P50">IFERROR(INDEX($E$194:$E$253,SMALL(IF($E$194:$E$253&lt;&gt;"",ROW($E$194:$E$253)-ROW($E$194)+1),ROW()-ROW($P$14)+1)),"")</f>
        <v/>
      </c>
      <c r="Q50" s="163" t="str" cm="1">
        <f t="array" ref="Q50">IFERROR(INDEX($E$254:$E$313,SMALL(IF($E$254:$E$313&lt;&gt;"",ROW($E$254:$E$313)-ROW($E$254)+1),ROW()-ROW($Q$14)+1)),"")</f>
        <v/>
      </c>
      <c r="R50" s="163" t="str" cm="1">
        <f t="array" ref="R50">IFERROR(INDEX($E$314:$E$373,SMALL(IF($E$314:$E$373&lt;&gt;"",ROW($E$314:$E$373)-ROW($E$314)+1),ROW()-ROW($R$14)+1)),"")</f>
        <v/>
      </c>
    </row>
    <row r="51" spans="2:18">
      <c r="B51" s="164">
        <v>1</v>
      </c>
      <c r="C51" s="163" t="str">
        <f t="shared" si="0"/>
        <v>Tipo_3.5.G_Ruedas_de_negocio_misiones_comerciales_y_workshops_para_la_promoción_turística</v>
      </c>
      <c r="D51" s="163" t="str">
        <f>'4. Cadena de valor'!D144</f>
        <v>1.2.1.8</v>
      </c>
      <c r="E51" s="169" t="str">
        <f>IF('4. Cadena de valor'!E144="","",'4. Cadena de valor'!E144)</f>
        <v/>
      </c>
      <c r="F51" s="164" t="str">
        <f>IF('4. Cadena de valor'!K144="","",'4. Cadena de valor'!K144)</f>
        <v/>
      </c>
      <c r="G51" s="164" t="str">
        <f>IF('4. Cadena de valor'!L144="","",'4. Cadena de valor'!L144)</f>
        <v/>
      </c>
      <c r="H51" s="164" t="str">
        <f>IF('4. Cadena de valor'!M144="","",'4. Cadena de valor'!M144)</f>
        <v/>
      </c>
      <c r="I51" s="164" t="str">
        <f>IF('4. Cadena de valor'!O144="","",'4. Cadena de valor'!O144)</f>
        <v/>
      </c>
      <c r="M51" s="163" t="str">
        <f t="array" ref="M51">IFERROR(INDEX($E$14:$E$73,SMALL(IF($E$14:$E$73&lt;&gt;"",ROW($E$14:$E$73)-ROW($E$14)+1),ROW()-ROW($M$14)+1)),"")</f>
        <v/>
      </c>
      <c r="N51" s="163" t="str">
        <f t="array" ref="N51">IFERROR(INDEX($E$74:$E$133,SMALL(IF($E$74:$E$133&lt;&gt;"",ROW($E$74:$E$133)-ROW($E$74)+1),ROW()-ROW($N$14)+1)),"")</f>
        <v/>
      </c>
      <c r="O51" s="163" t="str" cm="1">
        <f t="array" ref="O51">IFERROR(INDEX($E$134:$E$193,SMALL(IF($E$134:$E$193&lt;&gt;"",ROW($E$134:$E$193)-ROW($E$134)+1),ROW()-ROW($O$14)+1)),"")</f>
        <v/>
      </c>
      <c r="P51" s="163" t="str" cm="1">
        <f t="array" ref="P51">IFERROR(INDEX($E$194:$E$253,SMALL(IF($E$194:$E$253&lt;&gt;"",ROW($E$194:$E$253)-ROW($E$194)+1),ROW()-ROW($P$14)+1)),"")</f>
        <v/>
      </c>
      <c r="Q51" s="163" t="str" cm="1">
        <f t="array" ref="Q51">IFERROR(INDEX($E$254:$E$313,SMALL(IF($E$254:$E$313&lt;&gt;"",ROW($E$254:$E$313)-ROW($E$254)+1),ROW()-ROW($Q$14)+1)),"")</f>
        <v/>
      </c>
      <c r="R51" s="163" t="str" cm="1">
        <f t="array" ref="R51">IFERROR(INDEX($E$314:$E$373,SMALL(IF($E$314:$E$373&lt;&gt;"",ROW($E$314:$E$373)-ROW($E$314)+1),ROW()-ROW($R$14)+1)),"")</f>
        <v/>
      </c>
    </row>
    <row r="52" spans="2:18">
      <c r="B52" s="164">
        <v>1</v>
      </c>
      <c r="C52" s="163" t="str">
        <f t="shared" si="0"/>
        <v>Tipo_3.5.G_Ruedas_de_negocio_misiones_comerciales_y_workshops_para_la_promoción_turística</v>
      </c>
      <c r="D52" s="163" t="str">
        <f>'4. Cadena de valor'!D145</f>
        <v>1.2.1.9</v>
      </c>
      <c r="E52" s="169" t="str">
        <f>IF('4. Cadena de valor'!E145="","",'4. Cadena de valor'!E145)</f>
        <v/>
      </c>
      <c r="F52" s="164" t="str">
        <f>IF('4. Cadena de valor'!K145="","",'4. Cadena de valor'!K145)</f>
        <v/>
      </c>
      <c r="G52" s="164" t="str">
        <f>IF('4. Cadena de valor'!L145="","",'4. Cadena de valor'!L145)</f>
        <v/>
      </c>
      <c r="H52" s="164" t="str">
        <f>IF('4. Cadena de valor'!M145="","",'4. Cadena de valor'!M145)</f>
        <v/>
      </c>
      <c r="I52" s="164" t="str">
        <f>IF('4. Cadena de valor'!O145="","",'4. Cadena de valor'!O145)</f>
        <v/>
      </c>
      <c r="M52" s="163" t="str">
        <f t="array" ref="M52">IFERROR(INDEX($E$14:$E$73,SMALL(IF($E$14:$E$73&lt;&gt;"",ROW($E$14:$E$73)-ROW($E$14)+1),ROW()-ROW($M$14)+1)),"")</f>
        <v/>
      </c>
      <c r="N52" s="163" t="str">
        <f t="array" ref="N52">IFERROR(INDEX($E$74:$E$133,SMALL(IF($E$74:$E$133&lt;&gt;"",ROW($E$74:$E$133)-ROW($E$74)+1),ROW()-ROW($N$14)+1)),"")</f>
        <v/>
      </c>
      <c r="O52" s="163" t="str" cm="1">
        <f t="array" ref="O52">IFERROR(INDEX($E$134:$E$193,SMALL(IF($E$134:$E$193&lt;&gt;"",ROW($E$134:$E$193)-ROW($E$134)+1),ROW()-ROW($O$14)+1)),"")</f>
        <v/>
      </c>
      <c r="P52" s="163" t="str" cm="1">
        <f t="array" ref="P52">IFERROR(INDEX($E$194:$E$253,SMALL(IF($E$194:$E$253&lt;&gt;"",ROW($E$194:$E$253)-ROW($E$194)+1),ROW()-ROW($P$14)+1)),"")</f>
        <v/>
      </c>
      <c r="Q52" s="163" t="str" cm="1">
        <f t="array" ref="Q52">IFERROR(INDEX($E$254:$E$313,SMALL(IF($E$254:$E$313&lt;&gt;"",ROW($E$254:$E$313)-ROW($E$254)+1),ROW()-ROW($Q$14)+1)),"")</f>
        <v/>
      </c>
      <c r="R52" s="163" t="str" cm="1">
        <f t="array" ref="R52">IFERROR(INDEX($E$314:$E$373,SMALL(IF($E$314:$E$373&lt;&gt;"",ROW($E$314:$E$373)-ROW($E$314)+1),ROW()-ROW($R$14)+1)),"")</f>
        <v/>
      </c>
    </row>
    <row r="53" spans="2:18">
      <c r="B53" s="164">
        <v>1</v>
      </c>
      <c r="C53" s="163" t="str">
        <f t="shared" si="0"/>
        <v>Tipo_3.5.G_Ruedas_de_negocio_misiones_comerciales_y_workshops_para_la_promoción_turística</v>
      </c>
      <c r="D53" s="163" t="str">
        <f>'4. Cadena de valor'!D146</f>
        <v>1.2.1.10</v>
      </c>
      <c r="E53" s="169" t="str">
        <f>IF('4. Cadena de valor'!E146="","",'4. Cadena de valor'!E146)</f>
        <v/>
      </c>
      <c r="F53" s="164" t="str">
        <f>IF('4. Cadena de valor'!K146="","",'4. Cadena de valor'!K146)</f>
        <v/>
      </c>
      <c r="G53" s="164" t="str">
        <f>IF('4. Cadena de valor'!L146="","",'4. Cadena de valor'!L146)</f>
        <v/>
      </c>
      <c r="H53" s="164" t="str">
        <f>IF('4. Cadena de valor'!M146="","",'4. Cadena de valor'!M146)</f>
        <v/>
      </c>
      <c r="I53" s="164" t="str">
        <f>IF('4. Cadena de valor'!O146="","",'4. Cadena de valor'!O146)</f>
        <v/>
      </c>
      <c r="M53" s="163" t="str">
        <f t="array" ref="M53">IFERROR(INDEX($E$14:$E$73,SMALL(IF($E$14:$E$73&lt;&gt;"",ROW($E$14:$E$73)-ROW($E$14)+1),ROW()-ROW($M$14)+1)),"")</f>
        <v/>
      </c>
      <c r="N53" s="163" t="str">
        <f t="array" ref="N53">IFERROR(INDEX($E$74:$E$133,SMALL(IF($E$74:$E$133&lt;&gt;"",ROW($E$74:$E$133)-ROW($E$74)+1),ROW()-ROW($N$14)+1)),"")</f>
        <v/>
      </c>
      <c r="O53" s="163" t="str" cm="1">
        <f t="array" ref="O53">IFERROR(INDEX($E$134:$E$193,SMALL(IF($E$134:$E$193&lt;&gt;"",ROW($E$134:$E$193)-ROW($E$134)+1),ROW()-ROW($O$14)+1)),"")</f>
        <v/>
      </c>
      <c r="P53" s="163" t="str" cm="1">
        <f t="array" ref="P53">IFERROR(INDEX($E$194:$E$253,SMALL(IF($E$194:$E$253&lt;&gt;"",ROW($E$194:$E$253)-ROW($E$194)+1),ROW()-ROW($P$14)+1)),"")</f>
        <v/>
      </c>
      <c r="Q53" s="163" t="str" cm="1">
        <f t="array" ref="Q53">IFERROR(INDEX($E$254:$E$313,SMALL(IF($E$254:$E$313&lt;&gt;"",ROW($E$254:$E$313)-ROW($E$254)+1),ROW()-ROW($Q$14)+1)),"")</f>
        <v/>
      </c>
      <c r="R53" s="163" t="str" cm="1">
        <f t="array" ref="R53">IFERROR(INDEX($E$314:$E$373,SMALL(IF($E$314:$E$373&lt;&gt;"",ROW($E$314:$E$373)-ROW($E$314)+1),ROW()-ROW($R$14)+1)),"")</f>
        <v/>
      </c>
    </row>
    <row r="54" spans="2:18">
      <c r="B54" s="164">
        <v>1</v>
      </c>
      <c r="C54" s="163" t="str">
        <f t="shared" si="0"/>
        <v>Tipo_3.5.G_Ruedas_de_negocio_misiones_comerciales_y_workshops_para_la_promoción_turística</v>
      </c>
      <c r="D54" s="163" t="str">
        <f>'4. Cadena de valor'!D147</f>
        <v>1.2.1.11</v>
      </c>
      <c r="E54" s="169" t="str">
        <f>IF('4. Cadena de valor'!E147="","",'4. Cadena de valor'!E147)</f>
        <v/>
      </c>
      <c r="F54" s="164" t="str">
        <f>IF('4. Cadena de valor'!K147="","",'4. Cadena de valor'!K147)</f>
        <v/>
      </c>
      <c r="G54" s="164" t="str">
        <f>IF('4. Cadena de valor'!L147="","",'4. Cadena de valor'!L147)</f>
        <v/>
      </c>
      <c r="H54" s="164" t="str">
        <f>IF('4. Cadena de valor'!M147="","",'4. Cadena de valor'!M147)</f>
        <v/>
      </c>
      <c r="I54" s="164" t="str">
        <f>IF('4. Cadena de valor'!O147="","",'4. Cadena de valor'!O147)</f>
        <v/>
      </c>
      <c r="M54" s="163" t="str">
        <f t="array" ref="M54">IFERROR(INDEX($E$14:$E$73,SMALL(IF($E$14:$E$73&lt;&gt;"",ROW($E$14:$E$73)-ROW($E$14)+1),ROW()-ROW($M$14)+1)),"")</f>
        <v/>
      </c>
      <c r="N54" s="163" t="str">
        <f t="array" ref="N54">IFERROR(INDEX($E$74:$E$133,SMALL(IF($E$74:$E$133&lt;&gt;"",ROW($E$74:$E$133)-ROW($E$74)+1),ROW()-ROW($N$14)+1)),"")</f>
        <v/>
      </c>
      <c r="O54" s="163" t="str" cm="1">
        <f t="array" ref="O54">IFERROR(INDEX($E$134:$E$193,SMALL(IF($E$134:$E$193&lt;&gt;"",ROW($E$134:$E$193)-ROW($E$134)+1),ROW()-ROW($O$14)+1)),"")</f>
        <v/>
      </c>
      <c r="P54" s="163" t="str" cm="1">
        <f t="array" ref="P54">IFERROR(INDEX($E$194:$E$253,SMALL(IF($E$194:$E$253&lt;&gt;"",ROW($E$194:$E$253)-ROW($E$194)+1),ROW()-ROW($P$14)+1)),"")</f>
        <v/>
      </c>
      <c r="Q54" s="163" t="str" cm="1">
        <f t="array" ref="Q54">IFERROR(INDEX($E$254:$E$313,SMALL(IF($E$254:$E$313&lt;&gt;"",ROW($E$254:$E$313)-ROW($E$254)+1),ROW()-ROW($Q$14)+1)),"")</f>
        <v/>
      </c>
      <c r="R54" s="163" t="str" cm="1">
        <f t="array" ref="R54">IFERROR(INDEX($E$314:$E$373,SMALL(IF($E$314:$E$373&lt;&gt;"",ROW($E$314:$E$373)-ROW($E$314)+1),ROW()-ROW($R$14)+1)),"")</f>
        <v/>
      </c>
    </row>
    <row r="55" spans="2:18">
      <c r="B55" s="164">
        <v>1</v>
      </c>
      <c r="C55" s="163" t="str">
        <f t="shared" si="0"/>
        <v>Tipo_3.5.G_Ruedas_de_negocio_misiones_comerciales_y_workshops_para_la_promoción_turística</v>
      </c>
      <c r="D55" s="163" t="str">
        <f>'4. Cadena de valor'!D148</f>
        <v>1.2.1.12</v>
      </c>
      <c r="E55" s="169" t="str">
        <f>IF('4. Cadena de valor'!E148="","",'4. Cadena de valor'!E148)</f>
        <v/>
      </c>
      <c r="F55" s="164" t="str">
        <f>IF('4. Cadena de valor'!K148="","",'4. Cadena de valor'!K148)</f>
        <v/>
      </c>
      <c r="G55" s="164" t="str">
        <f>IF('4. Cadena de valor'!L148="","",'4. Cadena de valor'!L148)</f>
        <v/>
      </c>
      <c r="H55" s="164" t="str">
        <f>IF('4. Cadena de valor'!M148="","",'4. Cadena de valor'!M148)</f>
        <v/>
      </c>
      <c r="I55" s="164" t="str">
        <f>IF('4. Cadena de valor'!O148="","",'4. Cadena de valor'!O148)</f>
        <v/>
      </c>
      <c r="M55" s="163" t="str">
        <f t="array" ref="M55">IFERROR(INDEX($E$14:$E$73,SMALL(IF($E$14:$E$73&lt;&gt;"",ROW($E$14:$E$73)-ROW($E$14)+1),ROW()-ROW($M$14)+1)),"")</f>
        <v/>
      </c>
      <c r="N55" s="163" t="str">
        <f t="array" ref="N55">IFERROR(INDEX($E$74:$E$133,SMALL(IF($E$74:$E$133&lt;&gt;"",ROW($E$74:$E$133)-ROW($E$74)+1),ROW()-ROW($N$14)+1)),"")</f>
        <v/>
      </c>
      <c r="O55" s="163" t="str" cm="1">
        <f t="array" ref="O55">IFERROR(INDEX($E$134:$E$193,SMALL(IF($E$134:$E$193&lt;&gt;"",ROW($E$134:$E$193)-ROW($E$134)+1),ROW()-ROW($O$14)+1)),"")</f>
        <v/>
      </c>
      <c r="P55" s="163" t="str" cm="1">
        <f t="array" ref="P55">IFERROR(INDEX($E$194:$E$253,SMALL(IF($E$194:$E$253&lt;&gt;"",ROW($E$194:$E$253)-ROW($E$194)+1),ROW()-ROW($P$14)+1)),"")</f>
        <v/>
      </c>
      <c r="Q55" s="163" t="str" cm="1">
        <f t="array" ref="Q55">IFERROR(INDEX($E$254:$E$313,SMALL(IF($E$254:$E$313&lt;&gt;"",ROW($E$254:$E$313)-ROW($E$254)+1),ROW()-ROW($Q$14)+1)),"")</f>
        <v/>
      </c>
      <c r="R55" s="163" t="str" cm="1">
        <f t="array" ref="R55">IFERROR(INDEX($E$314:$E$373,SMALL(IF($E$314:$E$373&lt;&gt;"",ROW($E$314:$E$373)-ROW($E$314)+1),ROW()-ROW($R$14)+1)),"")</f>
        <v/>
      </c>
    </row>
    <row r="56" spans="2:18">
      <c r="B56" s="164">
        <v>1</v>
      </c>
      <c r="C56" s="163" t="str">
        <f t="shared" si="0"/>
        <v>Tipo_3.5.G_Ruedas_de_negocio_misiones_comerciales_y_workshops_para_la_promoción_turística</v>
      </c>
      <c r="D56" s="163" t="str">
        <f>'4. Cadena de valor'!D149</f>
        <v>1.2.1.13</v>
      </c>
      <c r="E56" s="169" t="str">
        <f>IF('4. Cadena de valor'!E149="","",'4. Cadena de valor'!E149)</f>
        <v/>
      </c>
      <c r="F56" s="164" t="str">
        <f>IF('4. Cadena de valor'!K149="","",'4. Cadena de valor'!K149)</f>
        <v/>
      </c>
      <c r="G56" s="164" t="str">
        <f>IF('4. Cadena de valor'!L149="","",'4. Cadena de valor'!L149)</f>
        <v/>
      </c>
      <c r="H56" s="164" t="str">
        <f>IF('4. Cadena de valor'!M149="","",'4. Cadena de valor'!M149)</f>
        <v/>
      </c>
      <c r="I56" s="164" t="str">
        <f>IF('4. Cadena de valor'!O149="","",'4. Cadena de valor'!O149)</f>
        <v/>
      </c>
      <c r="M56" s="163" t="str">
        <f t="array" ref="M56">IFERROR(INDEX($E$14:$E$73,SMALL(IF($E$14:$E$73&lt;&gt;"",ROW($E$14:$E$73)-ROW($E$14)+1),ROW()-ROW($M$14)+1)),"")</f>
        <v/>
      </c>
      <c r="N56" s="163" t="str">
        <f t="array" ref="N56">IFERROR(INDEX($E$74:$E$133,SMALL(IF($E$74:$E$133&lt;&gt;"",ROW($E$74:$E$133)-ROW($E$74)+1),ROW()-ROW($N$14)+1)),"")</f>
        <v/>
      </c>
      <c r="O56" s="163" t="str" cm="1">
        <f t="array" ref="O56">IFERROR(INDEX($E$134:$E$193,SMALL(IF($E$134:$E$193&lt;&gt;"",ROW($E$134:$E$193)-ROW($E$134)+1),ROW()-ROW($O$14)+1)),"")</f>
        <v/>
      </c>
      <c r="P56" s="163" t="str" cm="1">
        <f t="array" ref="P56">IFERROR(INDEX($E$194:$E$253,SMALL(IF($E$194:$E$253&lt;&gt;"",ROW($E$194:$E$253)-ROW($E$194)+1),ROW()-ROW($P$14)+1)),"")</f>
        <v/>
      </c>
      <c r="Q56" s="163" t="str" cm="1">
        <f t="array" ref="Q56">IFERROR(INDEX($E$254:$E$313,SMALL(IF($E$254:$E$313&lt;&gt;"",ROW($E$254:$E$313)-ROW($E$254)+1),ROW()-ROW($Q$14)+1)),"")</f>
        <v/>
      </c>
      <c r="R56" s="163" t="str" cm="1">
        <f t="array" ref="R56">IFERROR(INDEX($E$314:$E$373,SMALL(IF($E$314:$E$373&lt;&gt;"",ROW($E$314:$E$373)-ROW($E$314)+1),ROW()-ROW($R$14)+1)),"")</f>
        <v/>
      </c>
    </row>
    <row r="57" spans="2:18">
      <c r="B57" s="164">
        <v>1</v>
      </c>
      <c r="C57" s="163" t="str">
        <f t="shared" si="0"/>
        <v>Tipo_3.5.G_Ruedas_de_negocio_misiones_comerciales_y_workshops_para_la_promoción_turística</v>
      </c>
      <c r="D57" s="163" t="str">
        <f>'4. Cadena de valor'!D150</f>
        <v>1.2.1.14</v>
      </c>
      <c r="E57" s="169" t="str">
        <f>IF('4. Cadena de valor'!E150="","",'4. Cadena de valor'!E150)</f>
        <v/>
      </c>
      <c r="F57" s="164" t="str">
        <f>IF('4. Cadena de valor'!K150="","",'4. Cadena de valor'!K150)</f>
        <v/>
      </c>
      <c r="G57" s="164" t="str">
        <f>IF('4. Cadena de valor'!L150="","",'4. Cadena de valor'!L150)</f>
        <v/>
      </c>
      <c r="H57" s="164" t="str">
        <f>IF('4. Cadena de valor'!M150="","",'4. Cadena de valor'!M150)</f>
        <v/>
      </c>
      <c r="I57" s="164" t="str">
        <f>IF('4. Cadena de valor'!O150="","",'4. Cadena de valor'!O150)</f>
        <v/>
      </c>
      <c r="M57" s="163" t="str">
        <f t="array" ref="M57">IFERROR(INDEX($E$14:$E$73,SMALL(IF($E$14:$E$73&lt;&gt;"",ROW($E$14:$E$73)-ROW($E$14)+1),ROW()-ROW($M$14)+1)),"")</f>
        <v/>
      </c>
      <c r="N57" s="163" t="str">
        <f t="array" ref="N57">IFERROR(INDEX($E$74:$E$133,SMALL(IF($E$74:$E$133&lt;&gt;"",ROW($E$74:$E$133)-ROW($E$74)+1),ROW()-ROW($N$14)+1)),"")</f>
        <v/>
      </c>
      <c r="O57" s="163" t="str" cm="1">
        <f t="array" ref="O57">IFERROR(INDEX($E$134:$E$193,SMALL(IF($E$134:$E$193&lt;&gt;"",ROW($E$134:$E$193)-ROW($E$134)+1),ROW()-ROW($O$14)+1)),"")</f>
        <v/>
      </c>
      <c r="P57" s="163" t="str" cm="1">
        <f t="array" ref="P57">IFERROR(INDEX($E$194:$E$253,SMALL(IF($E$194:$E$253&lt;&gt;"",ROW($E$194:$E$253)-ROW($E$194)+1),ROW()-ROW($P$14)+1)),"")</f>
        <v/>
      </c>
      <c r="Q57" s="163" t="str" cm="1">
        <f t="array" ref="Q57">IFERROR(INDEX($E$254:$E$313,SMALL(IF($E$254:$E$313&lt;&gt;"",ROW($E$254:$E$313)-ROW($E$254)+1),ROW()-ROW($Q$14)+1)),"")</f>
        <v/>
      </c>
      <c r="R57" s="163" t="str" cm="1">
        <f t="array" ref="R57">IFERROR(INDEX($E$314:$E$373,SMALL(IF($E$314:$E$373&lt;&gt;"",ROW($E$314:$E$373)-ROW($E$314)+1),ROW()-ROW($R$14)+1)),"")</f>
        <v/>
      </c>
    </row>
    <row r="58" spans="2:18">
      <c r="B58" s="164">
        <v>1</v>
      </c>
      <c r="C58" s="163" t="str">
        <f t="shared" si="0"/>
        <v>Tipo_3.5.G_Ruedas_de_negocio_misiones_comerciales_y_workshops_para_la_promoción_turística</v>
      </c>
      <c r="D58" s="163" t="str">
        <f>'4. Cadena de valor'!D151</f>
        <v>1.2.1.15</v>
      </c>
      <c r="E58" s="169" t="str">
        <f>IF('4. Cadena de valor'!E151="","",'4. Cadena de valor'!E151)</f>
        <v/>
      </c>
      <c r="F58" s="164" t="str">
        <f>IF('4. Cadena de valor'!K151="","",'4. Cadena de valor'!K151)</f>
        <v/>
      </c>
      <c r="G58" s="164" t="str">
        <f>IF('4. Cadena de valor'!L151="","",'4. Cadena de valor'!L151)</f>
        <v/>
      </c>
      <c r="H58" s="164" t="str">
        <f>IF('4. Cadena de valor'!M151="","",'4. Cadena de valor'!M151)</f>
        <v/>
      </c>
      <c r="I58" s="164" t="str">
        <f>IF('4. Cadena de valor'!O151="","",'4. Cadena de valor'!O151)</f>
        <v/>
      </c>
      <c r="M58" s="163" t="str">
        <f t="array" ref="M58">IFERROR(INDEX($E$14:$E$73,SMALL(IF($E$14:$E$73&lt;&gt;"",ROW($E$14:$E$73)-ROW($E$14)+1),ROW()-ROW($M$14)+1)),"")</f>
        <v/>
      </c>
      <c r="N58" s="163" t="str">
        <f t="array" ref="N58">IFERROR(INDEX($E$74:$E$133,SMALL(IF($E$74:$E$133&lt;&gt;"",ROW($E$74:$E$133)-ROW($E$74)+1),ROW()-ROW($N$14)+1)),"")</f>
        <v/>
      </c>
      <c r="O58" s="163" t="str" cm="1">
        <f t="array" ref="O58">IFERROR(INDEX($E$134:$E$193,SMALL(IF($E$134:$E$193&lt;&gt;"",ROW($E$134:$E$193)-ROW($E$134)+1),ROW()-ROW($O$14)+1)),"")</f>
        <v/>
      </c>
      <c r="P58" s="163" t="str" cm="1">
        <f t="array" ref="P58">IFERROR(INDEX($E$194:$E$253,SMALL(IF($E$194:$E$253&lt;&gt;"",ROW($E$194:$E$253)-ROW($E$194)+1),ROW()-ROW($P$14)+1)),"")</f>
        <v/>
      </c>
      <c r="Q58" s="163" t="str" cm="1">
        <f t="array" ref="Q58">IFERROR(INDEX($E$254:$E$313,SMALL(IF($E$254:$E$313&lt;&gt;"",ROW($E$254:$E$313)-ROW($E$254)+1),ROW()-ROW($Q$14)+1)),"")</f>
        <v/>
      </c>
      <c r="R58" s="163" t="str" cm="1">
        <f t="array" ref="R58">IFERROR(INDEX($E$314:$E$373,SMALL(IF($E$314:$E$373&lt;&gt;"",ROW($E$314:$E$373)-ROW($E$314)+1),ROW()-ROW($R$14)+1)),"")</f>
        <v/>
      </c>
    </row>
    <row r="59" spans="2:18">
      <c r="B59" s="164">
        <v>1</v>
      </c>
      <c r="C59" s="163" t="str">
        <f t="shared" si="0"/>
        <v>Tipo_3.5.G_Ruedas_de_negocio_misiones_comerciales_y_workshops_para_la_promoción_turística</v>
      </c>
      <c r="D59" s="163" t="str">
        <f>'4. Cadena de valor'!D164</f>
        <v>1.2.2.1</v>
      </c>
      <c r="E59" s="169" t="str">
        <f>IF('4. Cadena de valor'!E164="","",'4. Cadena de valor'!E164)</f>
        <v/>
      </c>
      <c r="F59" s="169" t="str">
        <f>IF('4. Cadena de valor'!K164="","",'4. Cadena de valor'!K164)</f>
        <v/>
      </c>
      <c r="G59" s="169" t="str">
        <f>IF('4. Cadena de valor'!L164="","",'4. Cadena de valor'!L164)</f>
        <v/>
      </c>
      <c r="H59" s="169" t="str">
        <f>IF('4. Cadena de valor'!M164="","",'4. Cadena de valor'!M164)</f>
        <v/>
      </c>
      <c r="I59" s="169" t="str">
        <f>IF('4. Cadena de valor'!O164="","",'4. Cadena de valor'!O164)</f>
        <v/>
      </c>
      <c r="M59" s="163" t="str">
        <f t="array" ref="M59">IFERROR(INDEX($E$14:$E$73,SMALL(IF($E$14:$E$73&lt;&gt;"",ROW($E$14:$E$73)-ROW($E$14)+1),ROW()-ROW($M$14)+1)),"")</f>
        <v/>
      </c>
      <c r="N59" s="163" t="str">
        <f t="array" ref="N59">IFERROR(INDEX($E$74:$E$133,SMALL(IF($E$74:$E$133&lt;&gt;"",ROW($E$74:$E$133)-ROW($E$74)+1),ROW()-ROW($N$14)+1)),"")</f>
        <v/>
      </c>
      <c r="O59" s="163" t="str" cm="1">
        <f t="array" ref="O59">IFERROR(INDEX($E$134:$E$193,SMALL(IF($E$134:$E$193&lt;&gt;"",ROW($E$134:$E$193)-ROW($E$134)+1),ROW()-ROW($O$14)+1)),"")</f>
        <v/>
      </c>
      <c r="P59" s="163" t="str" cm="1">
        <f t="array" ref="P59">IFERROR(INDEX($E$194:$E$253,SMALL(IF($E$194:$E$253&lt;&gt;"",ROW($E$194:$E$253)-ROW($E$194)+1),ROW()-ROW($P$14)+1)),"")</f>
        <v/>
      </c>
      <c r="Q59" s="163" t="str" cm="1">
        <f t="array" ref="Q59">IFERROR(INDEX($E$254:$E$313,SMALL(IF($E$254:$E$313&lt;&gt;"",ROW($E$254:$E$313)-ROW($E$254)+1),ROW()-ROW($Q$14)+1)),"")</f>
        <v/>
      </c>
      <c r="R59" s="163" t="str" cm="1">
        <f t="array" ref="R59">IFERROR(INDEX($E$314:$E$373,SMALL(IF($E$314:$E$373&lt;&gt;"",ROW($E$314:$E$373)-ROW($E$314)+1),ROW()-ROW($R$14)+1)),"")</f>
        <v/>
      </c>
    </row>
    <row r="60" spans="2:18">
      <c r="B60" s="164">
        <v>1</v>
      </c>
      <c r="C60" s="163" t="str">
        <f t="shared" si="0"/>
        <v>Tipo_3.5.G_Ruedas_de_negocio_misiones_comerciales_y_workshops_para_la_promoción_turística</v>
      </c>
      <c r="D60" s="163" t="str">
        <f>'4. Cadena de valor'!D165</f>
        <v>1.2.2.2</v>
      </c>
      <c r="E60" s="169" t="str">
        <f>IF('4. Cadena de valor'!E165="","",'4. Cadena de valor'!E165)</f>
        <v/>
      </c>
      <c r="F60" s="169" t="str">
        <f>IF('4. Cadena de valor'!K165="","",'4. Cadena de valor'!K165)</f>
        <v/>
      </c>
      <c r="G60" s="169" t="str">
        <f>IF('4. Cadena de valor'!L165="","",'4. Cadena de valor'!L165)</f>
        <v/>
      </c>
      <c r="H60" s="169" t="str">
        <f>IF('4. Cadena de valor'!M165="","",'4. Cadena de valor'!M165)</f>
        <v/>
      </c>
      <c r="I60" s="169" t="str">
        <f>IF('4. Cadena de valor'!O165="","",'4. Cadena de valor'!O165)</f>
        <v/>
      </c>
      <c r="M60" s="163" t="str">
        <f t="array" ref="M60">IFERROR(INDEX($E$14:$E$73,SMALL(IF($E$14:$E$73&lt;&gt;"",ROW($E$14:$E$73)-ROW($E$14)+1),ROW()-ROW($M$14)+1)),"")</f>
        <v/>
      </c>
      <c r="N60" s="163" t="str">
        <f t="array" ref="N60">IFERROR(INDEX($E$74:$E$133,SMALL(IF($E$74:$E$133&lt;&gt;"",ROW($E$74:$E$133)-ROW($E$74)+1),ROW()-ROW($N$14)+1)),"")</f>
        <v/>
      </c>
      <c r="O60" s="163" t="str" cm="1">
        <f t="array" ref="O60">IFERROR(INDEX($E$134:$E$193,SMALL(IF($E$134:$E$193&lt;&gt;"",ROW($E$134:$E$193)-ROW($E$134)+1),ROW()-ROW($O$14)+1)),"")</f>
        <v/>
      </c>
      <c r="P60" s="163" t="str" cm="1">
        <f t="array" ref="P60">IFERROR(INDEX($E$194:$E$253,SMALL(IF($E$194:$E$253&lt;&gt;"",ROW($E$194:$E$253)-ROW($E$194)+1),ROW()-ROW($P$14)+1)),"")</f>
        <v/>
      </c>
      <c r="Q60" s="163" t="str" cm="1">
        <f t="array" ref="Q60">IFERROR(INDEX($E$254:$E$313,SMALL(IF($E$254:$E$313&lt;&gt;"",ROW($E$254:$E$313)-ROW($E$254)+1),ROW()-ROW($Q$14)+1)),"")</f>
        <v/>
      </c>
      <c r="R60" s="163" t="str" cm="1">
        <f t="array" ref="R60">IFERROR(INDEX($E$314:$E$373,SMALL(IF($E$314:$E$373&lt;&gt;"",ROW($E$314:$E$373)-ROW($E$314)+1),ROW()-ROW($R$14)+1)),"")</f>
        <v/>
      </c>
    </row>
    <row r="61" spans="2:18">
      <c r="B61" s="164">
        <v>1</v>
      </c>
      <c r="C61" s="163" t="str">
        <f t="shared" si="0"/>
        <v>Tipo_3.5.G_Ruedas_de_negocio_misiones_comerciales_y_workshops_para_la_promoción_turística</v>
      </c>
      <c r="D61" s="163" t="str">
        <f>'4. Cadena de valor'!D166</f>
        <v>1.2.2.3</v>
      </c>
      <c r="E61" s="169" t="str">
        <f>IF('4. Cadena de valor'!E166="","",'4. Cadena de valor'!E166)</f>
        <v/>
      </c>
      <c r="F61" s="169" t="str">
        <f>IF('4. Cadena de valor'!K166="","",'4. Cadena de valor'!K166)</f>
        <v/>
      </c>
      <c r="G61" s="169" t="str">
        <f>IF('4. Cadena de valor'!L166="","",'4. Cadena de valor'!L166)</f>
        <v/>
      </c>
      <c r="H61" s="169" t="str">
        <f>IF('4. Cadena de valor'!M166="","",'4. Cadena de valor'!M166)</f>
        <v/>
      </c>
      <c r="I61" s="169" t="str">
        <f>IF('4. Cadena de valor'!O166="","",'4. Cadena de valor'!O166)</f>
        <v/>
      </c>
      <c r="M61" s="163" t="str">
        <f t="array" ref="M61">IFERROR(INDEX($E$14:$E$73,SMALL(IF($E$14:$E$73&lt;&gt;"",ROW($E$14:$E$73)-ROW($E$14)+1),ROW()-ROW($M$14)+1)),"")</f>
        <v/>
      </c>
      <c r="N61" s="163" t="str">
        <f t="array" ref="N61">IFERROR(INDEX($E$74:$E$133,SMALL(IF($E$74:$E$133&lt;&gt;"",ROW($E$74:$E$133)-ROW($E$74)+1),ROW()-ROW($N$14)+1)),"")</f>
        <v/>
      </c>
      <c r="O61" s="163" t="str" cm="1">
        <f t="array" ref="O61">IFERROR(INDEX($E$134:$E$193,SMALL(IF($E$134:$E$193&lt;&gt;"",ROW($E$134:$E$193)-ROW($E$134)+1),ROW()-ROW($O$14)+1)),"")</f>
        <v/>
      </c>
      <c r="P61" s="163" t="str" cm="1">
        <f t="array" ref="P61">IFERROR(INDEX($E$194:$E$253,SMALL(IF($E$194:$E$253&lt;&gt;"",ROW($E$194:$E$253)-ROW($E$194)+1),ROW()-ROW($P$14)+1)),"")</f>
        <v/>
      </c>
      <c r="Q61" s="163" t="str" cm="1">
        <f t="array" ref="Q61">IFERROR(INDEX($E$254:$E$313,SMALL(IF($E$254:$E$313&lt;&gt;"",ROW($E$254:$E$313)-ROW($E$254)+1),ROW()-ROW($Q$14)+1)),"")</f>
        <v/>
      </c>
      <c r="R61" s="163" t="str" cm="1">
        <f t="array" ref="R61">IFERROR(INDEX($E$314:$E$373,SMALL(IF($E$314:$E$373&lt;&gt;"",ROW($E$314:$E$373)-ROW($E$314)+1),ROW()-ROW($R$14)+1)),"")</f>
        <v/>
      </c>
    </row>
    <row r="62" spans="2:18">
      <c r="B62" s="164">
        <v>1</v>
      </c>
      <c r="C62" s="163" t="str">
        <f t="shared" si="0"/>
        <v>Tipo_3.5.G_Ruedas_de_negocio_misiones_comerciales_y_workshops_para_la_promoción_turística</v>
      </c>
      <c r="D62" s="163" t="str">
        <f>'4. Cadena de valor'!D167</f>
        <v>1.2.2.4</v>
      </c>
      <c r="E62" s="169" t="str">
        <f>IF('4. Cadena de valor'!E167="","",'4. Cadena de valor'!E167)</f>
        <v/>
      </c>
      <c r="F62" s="169" t="str">
        <f>IF('4. Cadena de valor'!K167="","",'4. Cadena de valor'!K167)</f>
        <v/>
      </c>
      <c r="G62" s="169" t="str">
        <f>IF('4. Cadena de valor'!L167="","",'4. Cadena de valor'!L167)</f>
        <v/>
      </c>
      <c r="H62" s="169" t="str">
        <f>IF('4. Cadena de valor'!M167="","",'4. Cadena de valor'!M167)</f>
        <v/>
      </c>
      <c r="I62" s="169" t="str">
        <f>IF('4. Cadena de valor'!O167="","",'4. Cadena de valor'!O167)</f>
        <v/>
      </c>
      <c r="M62" s="163" t="str">
        <f t="array" ref="M62">IFERROR(INDEX($E$14:$E$73,SMALL(IF($E$14:$E$73&lt;&gt;"",ROW($E$14:$E$73)-ROW($E$14)+1),ROW()-ROW($M$14)+1)),"")</f>
        <v/>
      </c>
      <c r="N62" s="163" t="str">
        <f t="array" ref="N62">IFERROR(INDEX($E$74:$E$133,SMALL(IF($E$74:$E$133&lt;&gt;"",ROW($E$74:$E$133)-ROW($E$74)+1),ROW()-ROW($N$14)+1)),"")</f>
        <v/>
      </c>
      <c r="O62" s="163" t="str" cm="1">
        <f t="array" ref="O62">IFERROR(INDEX($E$134:$E$193,SMALL(IF($E$134:$E$193&lt;&gt;"",ROW($E$134:$E$193)-ROW($E$134)+1),ROW()-ROW($O$14)+1)),"")</f>
        <v/>
      </c>
      <c r="P62" s="163" t="str" cm="1">
        <f t="array" ref="P62">IFERROR(INDEX($E$194:$E$253,SMALL(IF($E$194:$E$253&lt;&gt;"",ROW($E$194:$E$253)-ROW($E$194)+1),ROW()-ROW($P$14)+1)),"")</f>
        <v/>
      </c>
      <c r="Q62" s="163" t="str" cm="1">
        <f t="array" ref="Q62">IFERROR(INDEX($E$254:$E$313,SMALL(IF($E$254:$E$313&lt;&gt;"",ROW($E$254:$E$313)-ROW($E$254)+1),ROW()-ROW($Q$14)+1)),"")</f>
        <v/>
      </c>
      <c r="R62" s="163" t="str" cm="1">
        <f t="array" ref="R62">IFERROR(INDEX($E$314:$E$373,SMALL(IF($E$314:$E$373&lt;&gt;"",ROW($E$314:$E$373)-ROW($E$314)+1),ROW()-ROW($R$14)+1)),"")</f>
        <v/>
      </c>
    </row>
    <row r="63" spans="2:18">
      <c r="B63" s="164">
        <v>1</v>
      </c>
      <c r="C63" s="163" t="str">
        <f t="shared" si="0"/>
        <v>Tipo_3.5.G_Ruedas_de_negocio_misiones_comerciales_y_workshops_para_la_promoción_turística</v>
      </c>
      <c r="D63" s="163" t="str">
        <f>'4. Cadena de valor'!D168</f>
        <v>1.2.2.5</v>
      </c>
      <c r="E63" s="169" t="str">
        <f>IF('4. Cadena de valor'!E168="","",'4. Cadena de valor'!E168)</f>
        <v/>
      </c>
      <c r="F63" s="169" t="str">
        <f>IF('4. Cadena de valor'!K168="","",'4. Cadena de valor'!K168)</f>
        <v/>
      </c>
      <c r="G63" s="169" t="str">
        <f>IF('4. Cadena de valor'!L168="","",'4. Cadena de valor'!L168)</f>
        <v/>
      </c>
      <c r="H63" s="169" t="str">
        <f>IF('4. Cadena de valor'!M168="","",'4. Cadena de valor'!M168)</f>
        <v/>
      </c>
      <c r="I63" s="169" t="str">
        <f>IF('4. Cadena de valor'!O168="","",'4. Cadena de valor'!O168)</f>
        <v/>
      </c>
      <c r="M63" s="163" t="str">
        <f t="array" ref="M63">IFERROR(INDEX($E$14:$E$73,SMALL(IF($E$14:$E$73&lt;&gt;"",ROW($E$14:$E$73)-ROW($E$14)+1),ROW()-ROW($M$14)+1)),"")</f>
        <v/>
      </c>
      <c r="N63" s="163" t="str">
        <f t="array" ref="N63">IFERROR(INDEX($E$74:$E$133,SMALL(IF($E$74:$E$133&lt;&gt;"",ROW($E$74:$E$133)-ROW($E$74)+1),ROW()-ROW($N$14)+1)),"")</f>
        <v/>
      </c>
      <c r="O63" s="163" t="str" cm="1">
        <f t="array" ref="O63">IFERROR(INDEX($E$134:$E$193,SMALL(IF($E$134:$E$193&lt;&gt;"",ROW($E$134:$E$193)-ROW($E$134)+1),ROW()-ROW($O$14)+1)),"")</f>
        <v/>
      </c>
      <c r="P63" s="163" t="str" cm="1">
        <f t="array" ref="P63">IFERROR(INDEX($E$194:$E$253,SMALL(IF($E$194:$E$253&lt;&gt;"",ROW($E$194:$E$253)-ROW($E$194)+1),ROW()-ROW($P$14)+1)),"")</f>
        <v/>
      </c>
      <c r="Q63" s="163" t="str" cm="1">
        <f t="array" ref="Q63">IFERROR(INDEX($E$254:$E$313,SMALL(IF($E$254:$E$313&lt;&gt;"",ROW($E$254:$E$313)-ROW($E$254)+1),ROW()-ROW($Q$14)+1)),"")</f>
        <v/>
      </c>
      <c r="R63" s="163" t="str" cm="1">
        <f t="array" ref="R63">IFERROR(INDEX($E$314:$E$373,SMALL(IF($E$314:$E$373&lt;&gt;"",ROW($E$314:$E$373)-ROW($E$314)+1),ROW()-ROW($R$14)+1)),"")</f>
        <v/>
      </c>
    </row>
    <row r="64" spans="2:18">
      <c r="B64" s="164">
        <v>1</v>
      </c>
      <c r="C64" s="163" t="str">
        <f t="shared" si="0"/>
        <v>Tipo_3.5.G_Ruedas_de_negocio_misiones_comerciales_y_workshops_para_la_promoción_turística</v>
      </c>
      <c r="D64" s="163" t="str">
        <f>'4. Cadena de valor'!D169</f>
        <v>1.2.2.6</v>
      </c>
      <c r="E64" s="169" t="str">
        <f>IF('4. Cadena de valor'!E169="","",'4. Cadena de valor'!E169)</f>
        <v/>
      </c>
      <c r="F64" s="169" t="str">
        <f>IF('4. Cadena de valor'!K169="","",'4. Cadena de valor'!K169)</f>
        <v/>
      </c>
      <c r="G64" s="169" t="str">
        <f>IF('4. Cadena de valor'!L169="","",'4. Cadena de valor'!L169)</f>
        <v/>
      </c>
      <c r="H64" s="169" t="str">
        <f>IF('4. Cadena de valor'!M169="","",'4. Cadena de valor'!M169)</f>
        <v/>
      </c>
      <c r="I64" s="169" t="str">
        <f>IF('4. Cadena de valor'!O169="","",'4. Cadena de valor'!O169)</f>
        <v/>
      </c>
      <c r="M64" s="163" t="str">
        <f t="array" ref="M64">IFERROR(INDEX($E$14:$E$73,SMALL(IF($E$14:$E$73&lt;&gt;"",ROW($E$14:$E$73)-ROW($E$14)+1),ROW()-ROW($M$14)+1)),"")</f>
        <v/>
      </c>
      <c r="N64" s="163" t="str">
        <f t="array" ref="N64">IFERROR(INDEX($E$74:$E$133,SMALL(IF($E$74:$E$133&lt;&gt;"",ROW($E$74:$E$133)-ROW($E$74)+1),ROW()-ROW($N$14)+1)),"")</f>
        <v/>
      </c>
      <c r="O64" s="163" t="str" cm="1">
        <f t="array" ref="O64">IFERROR(INDEX($E$134:$E$193,SMALL(IF($E$134:$E$193&lt;&gt;"",ROW($E$134:$E$193)-ROW($E$134)+1),ROW()-ROW($O$14)+1)),"")</f>
        <v/>
      </c>
      <c r="P64" s="163" t="str" cm="1">
        <f t="array" ref="P64">IFERROR(INDEX($E$194:$E$253,SMALL(IF($E$194:$E$253&lt;&gt;"",ROW($E$194:$E$253)-ROW($E$194)+1),ROW()-ROW($P$14)+1)),"")</f>
        <v/>
      </c>
      <c r="Q64" s="163" t="str" cm="1">
        <f t="array" ref="Q64">IFERROR(INDEX($E$254:$E$313,SMALL(IF($E$254:$E$313&lt;&gt;"",ROW($E$254:$E$313)-ROW($E$254)+1),ROW()-ROW($Q$14)+1)),"")</f>
        <v/>
      </c>
      <c r="R64" s="163" t="str" cm="1">
        <f t="array" ref="R64">IFERROR(INDEX($E$314:$E$373,SMALL(IF($E$314:$E$373&lt;&gt;"",ROW($E$314:$E$373)-ROW($E$314)+1),ROW()-ROW($R$14)+1)),"")</f>
        <v/>
      </c>
    </row>
    <row r="65" spans="2:18">
      <c r="B65" s="164">
        <v>1</v>
      </c>
      <c r="C65" s="163" t="str">
        <f t="shared" si="0"/>
        <v>Tipo_3.5.G_Ruedas_de_negocio_misiones_comerciales_y_workshops_para_la_promoción_turística</v>
      </c>
      <c r="D65" s="163" t="str">
        <f>'4. Cadena de valor'!D170</f>
        <v>1.2.2.7</v>
      </c>
      <c r="E65" s="169" t="str">
        <f>IF('4. Cadena de valor'!E170="","",'4. Cadena de valor'!E170)</f>
        <v/>
      </c>
      <c r="F65" s="169" t="str">
        <f>IF('4. Cadena de valor'!K170="","",'4. Cadena de valor'!K170)</f>
        <v/>
      </c>
      <c r="G65" s="169" t="str">
        <f>IF('4. Cadena de valor'!L170="","",'4. Cadena de valor'!L170)</f>
        <v/>
      </c>
      <c r="H65" s="169" t="str">
        <f>IF('4. Cadena de valor'!M170="","",'4. Cadena de valor'!M170)</f>
        <v/>
      </c>
      <c r="I65" s="169" t="str">
        <f>IF('4. Cadena de valor'!O170="","",'4. Cadena de valor'!O170)</f>
        <v/>
      </c>
      <c r="M65" s="163" t="str">
        <f t="array" ref="M65">IFERROR(INDEX($E$14:$E$73,SMALL(IF($E$14:$E$73&lt;&gt;"",ROW($E$14:$E$73)-ROW($E$14)+1),ROW()-ROW($M$14)+1)),"")</f>
        <v/>
      </c>
      <c r="N65" s="163" t="str">
        <f t="array" ref="N65">IFERROR(INDEX($E$74:$E$133,SMALL(IF($E$74:$E$133&lt;&gt;"",ROW($E$74:$E$133)-ROW($E$74)+1),ROW()-ROW($N$14)+1)),"")</f>
        <v/>
      </c>
      <c r="O65" s="163" t="str" cm="1">
        <f t="array" ref="O65">IFERROR(INDEX($E$134:$E$193,SMALL(IF($E$134:$E$193&lt;&gt;"",ROW($E$134:$E$193)-ROW($E$134)+1),ROW()-ROW($O$14)+1)),"")</f>
        <v/>
      </c>
      <c r="P65" s="163" t="str" cm="1">
        <f t="array" ref="P65">IFERROR(INDEX($E$194:$E$253,SMALL(IF($E$194:$E$253&lt;&gt;"",ROW($E$194:$E$253)-ROW($E$194)+1),ROW()-ROW($P$14)+1)),"")</f>
        <v/>
      </c>
      <c r="Q65" s="163" t="str" cm="1">
        <f t="array" ref="Q65">IFERROR(INDEX($E$254:$E$313,SMALL(IF($E$254:$E$313&lt;&gt;"",ROW($E$254:$E$313)-ROW($E$254)+1),ROW()-ROW($Q$14)+1)),"")</f>
        <v/>
      </c>
      <c r="R65" s="163" t="str" cm="1">
        <f t="array" ref="R65">IFERROR(INDEX($E$314:$E$373,SMALL(IF($E$314:$E$373&lt;&gt;"",ROW($E$314:$E$373)-ROW($E$314)+1),ROW()-ROW($R$14)+1)),"")</f>
        <v/>
      </c>
    </row>
    <row r="66" spans="2:18">
      <c r="B66" s="164">
        <v>1</v>
      </c>
      <c r="C66" s="163" t="str">
        <f t="shared" si="0"/>
        <v>Tipo_3.5.G_Ruedas_de_negocio_misiones_comerciales_y_workshops_para_la_promoción_turística</v>
      </c>
      <c r="D66" s="163" t="str">
        <f>'4. Cadena de valor'!D171</f>
        <v>1.2.2.8</v>
      </c>
      <c r="E66" s="169" t="str">
        <f>IF('4. Cadena de valor'!E171="","",'4. Cadena de valor'!E171)</f>
        <v/>
      </c>
      <c r="F66" s="169" t="str">
        <f>IF('4. Cadena de valor'!K171="","",'4. Cadena de valor'!K171)</f>
        <v/>
      </c>
      <c r="G66" s="169" t="str">
        <f>IF('4. Cadena de valor'!L171="","",'4. Cadena de valor'!L171)</f>
        <v/>
      </c>
      <c r="H66" s="169" t="str">
        <f>IF('4. Cadena de valor'!M171="","",'4. Cadena de valor'!M171)</f>
        <v/>
      </c>
      <c r="I66" s="169" t="str">
        <f>IF('4. Cadena de valor'!O171="","",'4. Cadena de valor'!O171)</f>
        <v/>
      </c>
      <c r="M66" s="163" t="str">
        <f t="array" ref="M66">IFERROR(INDEX($E$14:$E$73,SMALL(IF($E$14:$E$73&lt;&gt;"",ROW($E$14:$E$73)-ROW($E$14)+1),ROW()-ROW($M$14)+1)),"")</f>
        <v/>
      </c>
      <c r="N66" s="163" t="str">
        <f t="array" ref="N66">IFERROR(INDEX($E$74:$E$133,SMALL(IF($E$74:$E$133&lt;&gt;"",ROW($E$74:$E$133)-ROW($E$74)+1),ROW()-ROW($N$14)+1)),"")</f>
        <v/>
      </c>
      <c r="O66" s="163" t="str" cm="1">
        <f t="array" ref="O66">IFERROR(INDEX($E$134:$E$193,SMALL(IF($E$134:$E$193&lt;&gt;"",ROW($E$134:$E$193)-ROW($E$134)+1),ROW()-ROW($O$14)+1)),"")</f>
        <v/>
      </c>
      <c r="P66" s="163" t="str" cm="1">
        <f t="array" ref="P66">IFERROR(INDEX($E$194:$E$253,SMALL(IF($E$194:$E$253&lt;&gt;"",ROW($E$194:$E$253)-ROW($E$194)+1),ROW()-ROW($P$14)+1)),"")</f>
        <v/>
      </c>
      <c r="Q66" s="163" t="str" cm="1">
        <f t="array" ref="Q66">IFERROR(INDEX($E$254:$E$313,SMALL(IF($E$254:$E$313&lt;&gt;"",ROW($E$254:$E$313)-ROW($E$254)+1),ROW()-ROW($Q$14)+1)),"")</f>
        <v/>
      </c>
      <c r="R66" s="163" t="str" cm="1">
        <f t="array" ref="R66">IFERROR(INDEX($E$314:$E$373,SMALL(IF($E$314:$E$373&lt;&gt;"",ROW($E$314:$E$373)-ROW($E$314)+1),ROW()-ROW($R$14)+1)),"")</f>
        <v/>
      </c>
    </row>
    <row r="67" spans="2:18">
      <c r="B67" s="164">
        <v>1</v>
      </c>
      <c r="C67" s="163" t="str">
        <f t="shared" si="0"/>
        <v>Tipo_3.5.G_Ruedas_de_negocio_misiones_comerciales_y_workshops_para_la_promoción_turística</v>
      </c>
      <c r="D67" s="163" t="str">
        <f>'4. Cadena de valor'!D172</f>
        <v>1.2.2.9</v>
      </c>
      <c r="E67" s="169" t="str">
        <f>IF('4. Cadena de valor'!E172="","",'4. Cadena de valor'!E172)</f>
        <v/>
      </c>
      <c r="F67" s="169" t="str">
        <f>IF('4. Cadena de valor'!K172="","",'4. Cadena de valor'!K172)</f>
        <v/>
      </c>
      <c r="G67" s="169" t="str">
        <f>IF('4. Cadena de valor'!L172="","",'4. Cadena de valor'!L172)</f>
        <v/>
      </c>
      <c r="H67" s="169" t="str">
        <f>IF('4. Cadena de valor'!M172="","",'4. Cadena de valor'!M172)</f>
        <v/>
      </c>
      <c r="I67" s="169" t="str">
        <f>IF('4. Cadena de valor'!O172="","",'4. Cadena de valor'!O172)</f>
        <v/>
      </c>
      <c r="M67" s="163" t="str">
        <f t="array" ref="M67">IFERROR(INDEX($E$14:$E$73,SMALL(IF($E$14:$E$73&lt;&gt;"",ROW($E$14:$E$73)-ROW($E$14)+1),ROW()-ROW($M$14)+1)),"")</f>
        <v/>
      </c>
      <c r="N67" s="163" t="str">
        <f t="array" ref="N67">IFERROR(INDEX($E$74:$E$133,SMALL(IF($E$74:$E$133&lt;&gt;"",ROW($E$74:$E$133)-ROW($E$74)+1),ROW()-ROW($N$14)+1)),"")</f>
        <v/>
      </c>
      <c r="O67" s="163" t="str" cm="1">
        <f t="array" ref="O67">IFERROR(INDEX($E$134:$E$193,SMALL(IF($E$134:$E$193&lt;&gt;"",ROW($E$134:$E$193)-ROW($E$134)+1),ROW()-ROW($O$14)+1)),"")</f>
        <v/>
      </c>
      <c r="P67" s="163" t="str" cm="1">
        <f t="array" ref="P67">IFERROR(INDEX($E$194:$E$253,SMALL(IF($E$194:$E$253&lt;&gt;"",ROW($E$194:$E$253)-ROW($E$194)+1),ROW()-ROW($P$14)+1)),"")</f>
        <v/>
      </c>
      <c r="Q67" s="163" t="str" cm="1">
        <f t="array" ref="Q67">IFERROR(INDEX($E$254:$E$313,SMALL(IF($E$254:$E$313&lt;&gt;"",ROW($E$254:$E$313)-ROW($E$254)+1),ROW()-ROW($Q$14)+1)),"")</f>
        <v/>
      </c>
      <c r="R67" s="163" t="str" cm="1">
        <f t="array" ref="R67">IFERROR(INDEX($E$314:$E$373,SMALL(IF($E$314:$E$373&lt;&gt;"",ROW($E$314:$E$373)-ROW($E$314)+1),ROW()-ROW($R$14)+1)),"")</f>
        <v/>
      </c>
    </row>
    <row r="68" spans="2:18">
      <c r="B68" s="164">
        <v>1</v>
      </c>
      <c r="C68" s="163" t="str">
        <f t="shared" si="0"/>
        <v>Tipo_3.5.G_Ruedas_de_negocio_misiones_comerciales_y_workshops_para_la_promoción_turística</v>
      </c>
      <c r="D68" s="163" t="str">
        <f>'4. Cadena de valor'!D173</f>
        <v>1.2.2.10</v>
      </c>
      <c r="E68" s="169" t="str">
        <f>IF('4. Cadena de valor'!E173="","",'4. Cadena de valor'!E173)</f>
        <v/>
      </c>
      <c r="F68" s="169" t="str">
        <f>IF('4. Cadena de valor'!K173="","",'4. Cadena de valor'!K173)</f>
        <v/>
      </c>
      <c r="G68" s="169" t="str">
        <f>IF('4. Cadena de valor'!L173="","",'4. Cadena de valor'!L173)</f>
        <v/>
      </c>
      <c r="H68" s="169" t="str">
        <f>IF('4. Cadena de valor'!M173="","",'4. Cadena de valor'!M173)</f>
        <v/>
      </c>
      <c r="I68" s="169" t="str">
        <f>IF('4. Cadena de valor'!O173="","",'4. Cadena de valor'!O173)</f>
        <v/>
      </c>
      <c r="M68" s="163" t="str">
        <f t="array" ref="M68">IFERROR(INDEX($E$14:$E$73,SMALL(IF($E$14:$E$73&lt;&gt;"",ROW($E$14:$E$73)-ROW($E$14)+1),ROW()-ROW($M$14)+1)),"")</f>
        <v/>
      </c>
      <c r="N68" s="163" t="str">
        <f t="array" ref="N68">IFERROR(INDEX($E$74:$E$133,SMALL(IF($E$74:$E$133&lt;&gt;"",ROW($E$74:$E$133)-ROW($E$74)+1),ROW()-ROW($N$14)+1)),"")</f>
        <v/>
      </c>
      <c r="O68" s="163" t="str" cm="1">
        <f t="array" ref="O68">IFERROR(INDEX($E$134:$E$193,SMALL(IF($E$134:$E$193&lt;&gt;"",ROW($E$134:$E$193)-ROW($E$134)+1),ROW()-ROW($O$14)+1)),"")</f>
        <v/>
      </c>
      <c r="P68" s="163" t="str" cm="1">
        <f t="array" ref="P68">IFERROR(INDEX($E$194:$E$253,SMALL(IF($E$194:$E$253&lt;&gt;"",ROW($E$194:$E$253)-ROW($E$194)+1),ROW()-ROW($P$14)+1)),"")</f>
        <v/>
      </c>
      <c r="Q68" s="163" t="str" cm="1">
        <f t="array" ref="Q68">IFERROR(INDEX($E$254:$E$313,SMALL(IF($E$254:$E$313&lt;&gt;"",ROW($E$254:$E$313)-ROW($E$254)+1),ROW()-ROW($Q$14)+1)),"")</f>
        <v/>
      </c>
      <c r="R68" s="163" t="str" cm="1">
        <f t="array" ref="R68">IFERROR(INDEX($E$314:$E$373,SMALL(IF($E$314:$E$373&lt;&gt;"",ROW($E$314:$E$373)-ROW($E$314)+1),ROW()-ROW($R$14)+1)),"")</f>
        <v/>
      </c>
    </row>
    <row r="69" spans="2:18">
      <c r="B69" s="164">
        <v>1</v>
      </c>
      <c r="C69" s="163" t="str">
        <f t="shared" si="0"/>
        <v>Tipo_3.5.G_Ruedas_de_negocio_misiones_comerciales_y_workshops_para_la_promoción_turística</v>
      </c>
      <c r="D69" s="163" t="str">
        <f>'4. Cadena de valor'!D174</f>
        <v>1.2.2.11</v>
      </c>
      <c r="E69" s="169" t="str">
        <f>IF('4. Cadena de valor'!E174="","",'4. Cadena de valor'!E174)</f>
        <v/>
      </c>
      <c r="F69" s="169" t="str">
        <f>IF('4. Cadena de valor'!K174="","",'4. Cadena de valor'!K174)</f>
        <v/>
      </c>
      <c r="G69" s="169" t="str">
        <f>IF('4. Cadena de valor'!L174="","",'4. Cadena de valor'!L174)</f>
        <v/>
      </c>
      <c r="H69" s="169" t="str">
        <f>IF('4. Cadena de valor'!M174="","",'4. Cadena de valor'!M174)</f>
        <v/>
      </c>
      <c r="I69" s="169" t="str">
        <f>IF('4. Cadena de valor'!O174="","",'4. Cadena de valor'!O174)</f>
        <v/>
      </c>
      <c r="M69" s="163" t="str">
        <f t="array" ref="M69">IFERROR(INDEX($E$14:$E$73,SMALL(IF($E$14:$E$73&lt;&gt;"",ROW($E$14:$E$73)-ROW($E$14)+1),ROW()-ROW($M$14)+1)),"")</f>
        <v/>
      </c>
      <c r="N69" s="163" t="str">
        <f t="array" ref="N69">IFERROR(INDEX($E$74:$E$133,SMALL(IF($E$74:$E$133&lt;&gt;"",ROW($E$74:$E$133)-ROW($E$74)+1),ROW()-ROW($N$14)+1)),"")</f>
        <v/>
      </c>
      <c r="O69" s="163" t="str" cm="1">
        <f t="array" ref="O69">IFERROR(INDEX($E$134:$E$193,SMALL(IF($E$134:$E$193&lt;&gt;"",ROW($E$134:$E$193)-ROW($E$134)+1),ROW()-ROW($O$14)+1)),"")</f>
        <v/>
      </c>
      <c r="P69" s="163" t="str" cm="1">
        <f t="array" ref="P69">IFERROR(INDEX($E$194:$E$253,SMALL(IF($E$194:$E$253&lt;&gt;"",ROW($E$194:$E$253)-ROW($E$194)+1),ROW()-ROW($P$14)+1)),"")</f>
        <v/>
      </c>
      <c r="Q69" s="163" t="str" cm="1">
        <f t="array" ref="Q69">IFERROR(INDEX($E$254:$E$313,SMALL(IF($E$254:$E$313&lt;&gt;"",ROW($E$254:$E$313)-ROW($E$254)+1),ROW()-ROW($Q$14)+1)),"")</f>
        <v/>
      </c>
      <c r="R69" s="163" t="str" cm="1">
        <f t="array" ref="R69">IFERROR(INDEX($E$314:$E$373,SMALL(IF($E$314:$E$373&lt;&gt;"",ROW($E$314:$E$373)-ROW($E$314)+1),ROW()-ROW($R$14)+1)),"")</f>
        <v/>
      </c>
    </row>
    <row r="70" spans="2:18">
      <c r="B70" s="164">
        <v>1</v>
      </c>
      <c r="C70" s="163" t="str">
        <f t="shared" si="0"/>
        <v>Tipo_3.5.G_Ruedas_de_negocio_misiones_comerciales_y_workshops_para_la_promoción_turística</v>
      </c>
      <c r="D70" s="163" t="str">
        <f>'4. Cadena de valor'!D175</f>
        <v>1.2.2.12</v>
      </c>
      <c r="E70" s="169" t="str">
        <f>IF('4. Cadena de valor'!E175="","",'4. Cadena de valor'!E175)</f>
        <v/>
      </c>
      <c r="F70" s="169" t="str">
        <f>IF('4. Cadena de valor'!K175="","",'4. Cadena de valor'!K175)</f>
        <v/>
      </c>
      <c r="G70" s="169" t="str">
        <f>IF('4. Cadena de valor'!L175="","",'4. Cadena de valor'!L175)</f>
        <v/>
      </c>
      <c r="H70" s="169" t="str">
        <f>IF('4. Cadena de valor'!M175="","",'4. Cadena de valor'!M175)</f>
        <v/>
      </c>
      <c r="I70" s="169" t="str">
        <f>IF('4. Cadena de valor'!O175="","",'4. Cadena de valor'!O175)</f>
        <v/>
      </c>
      <c r="M70" s="163" t="str">
        <f t="array" ref="M70">IFERROR(INDEX($E$14:$E$73,SMALL(IF($E$14:$E$73&lt;&gt;"",ROW($E$14:$E$73)-ROW($E$14)+1),ROW()-ROW($M$14)+1)),"")</f>
        <v/>
      </c>
      <c r="N70" s="163" t="str">
        <f t="array" ref="N70">IFERROR(INDEX($E$74:$E$133,SMALL(IF($E$74:$E$133&lt;&gt;"",ROW($E$74:$E$133)-ROW($E$74)+1),ROW()-ROW($N$14)+1)),"")</f>
        <v/>
      </c>
      <c r="O70" s="163" t="str" cm="1">
        <f t="array" ref="O70">IFERROR(INDEX($E$134:$E$193,SMALL(IF($E$134:$E$193&lt;&gt;"",ROW($E$134:$E$193)-ROW($E$134)+1),ROW()-ROW($O$14)+1)),"")</f>
        <v/>
      </c>
      <c r="P70" s="163" t="str" cm="1">
        <f t="array" ref="P70">IFERROR(INDEX($E$194:$E$253,SMALL(IF($E$194:$E$253&lt;&gt;"",ROW($E$194:$E$253)-ROW($E$194)+1),ROW()-ROW($P$14)+1)),"")</f>
        <v/>
      </c>
      <c r="Q70" s="163" t="str" cm="1">
        <f t="array" ref="Q70">IFERROR(INDEX($E$254:$E$313,SMALL(IF($E$254:$E$313&lt;&gt;"",ROW($E$254:$E$313)-ROW($E$254)+1),ROW()-ROW($Q$14)+1)),"")</f>
        <v/>
      </c>
      <c r="R70" s="163" t="str" cm="1">
        <f t="array" ref="R70">IFERROR(INDEX($E$314:$E$373,SMALL(IF($E$314:$E$373&lt;&gt;"",ROW($E$314:$E$373)-ROW($E$314)+1),ROW()-ROW($R$14)+1)),"")</f>
        <v/>
      </c>
    </row>
    <row r="71" spans="2:18">
      <c r="B71" s="164">
        <v>1</v>
      </c>
      <c r="C71" s="163" t="str">
        <f t="shared" si="0"/>
        <v>Tipo_3.5.G_Ruedas_de_negocio_misiones_comerciales_y_workshops_para_la_promoción_turística</v>
      </c>
      <c r="D71" s="163" t="str">
        <f>'4. Cadena de valor'!D176</f>
        <v>1.2.2.13</v>
      </c>
      <c r="E71" s="169" t="str">
        <f>IF('4. Cadena de valor'!E176="","",'4. Cadena de valor'!E176)</f>
        <v/>
      </c>
      <c r="F71" s="169" t="str">
        <f>IF('4. Cadena de valor'!K176="","",'4. Cadena de valor'!K176)</f>
        <v/>
      </c>
      <c r="G71" s="169" t="str">
        <f>IF('4. Cadena de valor'!L176="","",'4. Cadena de valor'!L176)</f>
        <v/>
      </c>
      <c r="H71" s="169" t="str">
        <f>IF('4. Cadena de valor'!M176="","",'4. Cadena de valor'!M176)</f>
        <v/>
      </c>
      <c r="I71" s="169" t="str">
        <f>IF('4. Cadena de valor'!O176="","",'4. Cadena de valor'!O176)</f>
        <v/>
      </c>
      <c r="M71" s="163" t="str">
        <f t="array" ref="M71">IFERROR(INDEX($E$14:$E$73,SMALL(IF($E$14:$E$73&lt;&gt;"",ROW($E$14:$E$73)-ROW($E$14)+1),ROW()-ROW($M$14)+1)),"")</f>
        <v/>
      </c>
      <c r="N71" s="163" t="str">
        <f t="array" ref="N71">IFERROR(INDEX($E$74:$E$133,SMALL(IF($E$74:$E$133&lt;&gt;"",ROW($E$74:$E$133)-ROW($E$74)+1),ROW()-ROW($N$14)+1)),"")</f>
        <v/>
      </c>
      <c r="O71" s="163" t="str" cm="1">
        <f t="array" ref="O71">IFERROR(INDEX($E$134:$E$193,SMALL(IF($E$134:$E$193&lt;&gt;"",ROW($E$134:$E$193)-ROW($E$134)+1),ROW()-ROW($O$14)+1)),"")</f>
        <v/>
      </c>
      <c r="P71" s="163" t="str" cm="1">
        <f t="array" ref="P71">IFERROR(INDEX($E$194:$E$253,SMALL(IF($E$194:$E$253&lt;&gt;"",ROW($E$194:$E$253)-ROW($E$194)+1),ROW()-ROW($P$14)+1)),"")</f>
        <v/>
      </c>
      <c r="Q71" s="163" t="str" cm="1">
        <f t="array" ref="Q71">IFERROR(INDEX($E$254:$E$313,SMALL(IF($E$254:$E$313&lt;&gt;"",ROW($E$254:$E$313)-ROW($E$254)+1),ROW()-ROW($Q$14)+1)),"")</f>
        <v/>
      </c>
      <c r="R71" s="163" t="str" cm="1">
        <f t="array" ref="R71">IFERROR(INDEX($E$314:$E$373,SMALL(IF($E$314:$E$373&lt;&gt;"",ROW($E$314:$E$373)-ROW($E$314)+1),ROW()-ROW($R$14)+1)),"")</f>
        <v/>
      </c>
    </row>
    <row r="72" spans="2:18">
      <c r="B72" s="164">
        <v>1</v>
      </c>
      <c r="C72" s="163" t="str">
        <f t="shared" si="0"/>
        <v>Tipo_3.5.G_Ruedas_de_negocio_misiones_comerciales_y_workshops_para_la_promoción_turística</v>
      </c>
      <c r="D72" s="163" t="str">
        <f>'4. Cadena de valor'!D177</f>
        <v>1.2.2.14</v>
      </c>
      <c r="E72" s="169" t="str">
        <f>IF('4. Cadena de valor'!E177="","",'4. Cadena de valor'!E177)</f>
        <v/>
      </c>
      <c r="F72" s="169" t="str">
        <f>IF('4. Cadena de valor'!K177="","",'4. Cadena de valor'!K177)</f>
        <v/>
      </c>
      <c r="G72" s="169" t="str">
        <f>IF('4. Cadena de valor'!L177="","",'4. Cadena de valor'!L177)</f>
        <v/>
      </c>
      <c r="H72" s="169" t="str">
        <f>IF('4. Cadena de valor'!M177="","",'4. Cadena de valor'!M177)</f>
        <v/>
      </c>
      <c r="I72" s="169" t="str">
        <f>IF('4. Cadena de valor'!O177="","",'4. Cadena de valor'!O177)</f>
        <v/>
      </c>
      <c r="M72" s="163" t="str">
        <f t="array" ref="M72">IFERROR(INDEX($E$14:$E$73,SMALL(IF($E$14:$E$73&lt;&gt;"",ROW($E$14:$E$73)-ROW($E$14)+1),ROW()-ROW($M$14)+1)),"")</f>
        <v/>
      </c>
      <c r="N72" s="163" t="str">
        <f t="array" ref="N72">IFERROR(INDEX($E$74:$E$133,SMALL(IF($E$74:$E$133&lt;&gt;"",ROW($E$74:$E$133)-ROW($E$74)+1),ROW()-ROW($N$14)+1)),"")</f>
        <v/>
      </c>
      <c r="O72" s="163" t="str" cm="1">
        <f t="array" ref="O72">IFERROR(INDEX($E$134:$E$193,SMALL(IF($E$134:$E$193&lt;&gt;"",ROW($E$134:$E$193)-ROW($E$134)+1),ROW()-ROW($O$14)+1)),"")</f>
        <v/>
      </c>
      <c r="P72" s="163" t="str" cm="1">
        <f t="array" ref="P72">IFERROR(INDEX($E$194:$E$253,SMALL(IF($E$194:$E$253&lt;&gt;"",ROW($E$194:$E$253)-ROW($E$194)+1),ROW()-ROW($P$14)+1)),"")</f>
        <v/>
      </c>
      <c r="Q72" s="163" t="str" cm="1">
        <f t="array" ref="Q72">IFERROR(INDEX($E$254:$E$313,SMALL(IF($E$254:$E$313&lt;&gt;"",ROW($E$254:$E$313)-ROW($E$254)+1),ROW()-ROW($Q$14)+1)),"")</f>
        <v/>
      </c>
      <c r="R72" s="163" t="str" cm="1">
        <f t="array" ref="R72">IFERROR(INDEX($E$314:$E$373,SMALL(IF($E$314:$E$373&lt;&gt;"",ROW($E$314:$E$373)-ROW($E$314)+1),ROW()-ROW($R$14)+1)),"")</f>
        <v/>
      </c>
    </row>
    <row r="73" spans="2:18">
      <c r="B73" s="164">
        <v>1</v>
      </c>
      <c r="C73" s="163" t="str">
        <f t="shared" si="0"/>
        <v>Tipo_3.5.G_Ruedas_de_negocio_misiones_comerciales_y_workshops_para_la_promoción_turística</v>
      </c>
      <c r="D73" s="163" t="str">
        <f>'4. Cadena de valor'!D178</f>
        <v>1.2.2.15</v>
      </c>
      <c r="E73" s="169" t="str">
        <f>IF('4. Cadena de valor'!E178="","",'4. Cadena de valor'!E178)</f>
        <v/>
      </c>
      <c r="F73" s="169" t="str">
        <f>IF('4. Cadena de valor'!K178="","",'4. Cadena de valor'!K178)</f>
        <v/>
      </c>
      <c r="G73" s="169" t="str">
        <f>IF('4. Cadena de valor'!L178="","",'4. Cadena de valor'!L178)</f>
        <v/>
      </c>
      <c r="H73" s="169" t="str">
        <f>IF('4. Cadena de valor'!M178="","",'4. Cadena de valor'!M178)</f>
        <v/>
      </c>
      <c r="I73" s="169" t="str">
        <f>IF('4. Cadena de valor'!O178="","",'4. Cadena de valor'!O178)</f>
        <v/>
      </c>
      <c r="M73" s="163" t="str">
        <f t="array" ref="M73">IFERROR(INDEX($E$14:$E$73,SMALL(IF($E$14:$E$73&lt;&gt;"",ROW($E$14:$E$73)-ROW($E$14)+1),ROW()-ROW($M$14)+1)),"")</f>
        <v/>
      </c>
      <c r="N73" s="163" t="str">
        <f t="array" ref="N73">IFERROR(INDEX($E$74:$E$133,SMALL(IF($E$74:$E$133&lt;&gt;"",ROW($E$74:$E$133)-ROW($E$74)+1),ROW()-ROW($N$14)+1)),"")</f>
        <v/>
      </c>
      <c r="O73" s="163" t="str" cm="1">
        <f t="array" ref="O73">IFERROR(INDEX($E$134:$E$193,SMALL(IF($E$134:$E$193&lt;&gt;"",ROW($E$134:$E$193)-ROW($E$134)+1),ROW()-ROW($O$14)+1)),"")</f>
        <v/>
      </c>
      <c r="P73" s="163" t="str" cm="1">
        <f t="array" ref="P73">IFERROR(INDEX($E$194:$E$253,SMALL(IF($E$194:$E$253&lt;&gt;"",ROW($E$194:$E$253)-ROW($E$194)+1),ROW()-ROW($P$14)+1)),"")</f>
        <v/>
      </c>
      <c r="Q73" s="163" t="str" cm="1">
        <f t="array" ref="Q73">IFERROR(INDEX($E$254:$E$313,SMALL(IF($E$254:$E$313&lt;&gt;"",ROW($E$254:$E$313)-ROW($E$254)+1),ROW()-ROW($Q$14)+1)),"")</f>
        <v/>
      </c>
      <c r="R73" s="163" t="str" cm="1">
        <f t="array" ref="R73">IFERROR(INDEX($E$314:$E$373,SMALL(IF($E$314:$E$373&lt;&gt;"",ROW($E$314:$E$373)-ROW($E$314)+1),ROW()-ROW($R$14)+1)),"")</f>
        <v/>
      </c>
    </row>
    <row r="74" spans="2:18">
      <c r="B74" s="164">
        <v>2</v>
      </c>
      <c r="C74" s="163" t="str">
        <f>$B$5</f>
        <v/>
      </c>
      <c r="D74" s="163" t="str">
        <f>'4. Cadena de valor'!D240</f>
        <v>2.1.1.1</v>
      </c>
      <c r="E74" s="163" t="str">
        <f>IF('4. Cadena de valor'!E240="","",'4. Cadena de valor'!E240)</f>
        <v/>
      </c>
      <c r="F74" s="163" t="str">
        <f>IF('4. Cadena de valor'!K240="","",'4. Cadena de valor'!K240)</f>
        <v/>
      </c>
      <c r="G74" s="163" t="str">
        <f>IF('4. Cadena de valor'!L240="","",'4. Cadena de valor'!L240)</f>
        <v/>
      </c>
      <c r="H74" s="163" t="str">
        <f>IF('4. Cadena de valor'!M240="","",'4. Cadena de valor'!M240)</f>
        <v/>
      </c>
      <c r="I74" s="163" t="str">
        <f>IF('4. Cadena de valor'!N240="","",'4. Cadena de valor'!N240)</f>
        <v/>
      </c>
    </row>
    <row r="75" spans="2:18">
      <c r="B75" s="164">
        <v>2</v>
      </c>
      <c r="C75" s="163" t="str">
        <f t="shared" ref="C75:C133" si="1">$B$5</f>
        <v/>
      </c>
      <c r="D75" s="163" t="str">
        <f>'4. Cadena de valor'!D241</f>
        <v>2.1.1.2</v>
      </c>
      <c r="E75" s="163" t="str">
        <f>IF('4. Cadena de valor'!E241="","",'4. Cadena de valor'!E241)</f>
        <v/>
      </c>
      <c r="F75" s="163" t="str">
        <f>IF('4. Cadena de valor'!K241="","",'4. Cadena de valor'!K241)</f>
        <v/>
      </c>
      <c r="G75" s="163" t="str">
        <f>IF('4. Cadena de valor'!L241="","",'4. Cadena de valor'!L241)</f>
        <v/>
      </c>
      <c r="H75" s="163" t="str">
        <f>IF('4. Cadena de valor'!M241="","",'4. Cadena de valor'!M241)</f>
        <v/>
      </c>
      <c r="I75" s="163" t="str">
        <f>IF('4. Cadena de valor'!N241="","",'4. Cadena de valor'!N241)</f>
        <v/>
      </c>
    </row>
    <row r="76" spans="2:18">
      <c r="B76" s="164">
        <v>2</v>
      </c>
      <c r="C76" s="163" t="str">
        <f t="shared" si="1"/>
        <v/>
      </c>
      <c r="D76" s="163" t="str">
        <f>'4. Cadena de valor'!D242</f>
        <v>2.1.1.3</v>
      </c>
      <c r="E76" s="163" t="str">
        <f>IF('4. Cadena de valor'!E242="","",'4. Cadena de valor'!E242)</f>
        <v/>
      </c>
      <c r="F76" s="163" t="str">
        <f>IF('4. Cadena de valor'!K242="","",'4. Cadena de valor'!K242)</f>
        <v/>
      </c>
      <c r="G76" s="163" t="str">
        <f>IF('4. Cadena de valor'!L242="","",'4. Cadena de valor'!L242)</f>
        <v/>
      </c>
      <c r="H76" s="163" t="str">
        <f>IF('4. Cadena de valor'!M242="","",'4. Cadena de valor'!M242)</f>
        <v/>
      </c>
      <c r="I76" s="163" t="str">
        <f>IF('4. Cadena de valor'!N242="","",'4. Cadena de valor'!N242)</f>
        <v/>
      </c>
    </row>
    <row r="77" spans="2:18">
      <c r="B77" s="164">
        <v>2</v>
      </c>
      <c r="C77" s="163" t="str">
        <f t="shared" si="1"/>
        <v/>
      </c>
      <c r="D77" s="163" t="str">
        <f>'4. Cadena de valor'!D243</f>
        <v>2.1.1.4</v>
      </c>
      <c r="E77" s="163" t="str">
        <f>IF('4. Cadena de valor'!E243="","",'4. Cadena de valor'!E243)</f>
        <v/>
      </c>
      <c r="F77" s="163" t="str">
        <f>IF('4. Cadena de valor'!K243="","",'4. Cadena de valor'!K243)</f>
        <v/>
      </c>
      <c r="G77" s="163" t="str">
        <f>IF('4. Cadena de valor'!L243="","",'4. Cadena de valor'!L243)</f>
        <v/>
      </c>
      <c r="H77" s="163" t="str">
        <f>IF('4. Cadena de valor'!M243="","",'4. Cadena de valor'!M243)</f>
        <v/>
      </c>
      <c r="I77" s="163" t="str">
        <f>IF('4. Cadena de valor'!N243="","",'4. Cadena de valor'!N243)</f>
        <v/>
      </c>
    </row>
    <row r="78" spans="2:18">
      <c r="B78" s="164">
        <v>2</v>
      </c>
      <c r="C78" s="163" t="str">
        <f t="shared" si="1"/>
        <v/>
      </c>
      <c r="D78" s="163" t="str">
        <f>'4. Cadena de valor'!D244</f>
        <v>2.1.1.5</v>
      </c>
      <c r="E78" s="163" t="str">
        <f>IF('4. Cadena de valor'!E244="","",'4. Cadena de valor'!E244)</f>
        <v/>
      </c>
      <c r="F78" s="163" t="str">
        <f>IF('4. Cadena de valor'!K244="","",'4. Cadena de valor'!K244)</f>
        <v/>
      </c>
      <c r="G78" s="163" t="str">
        <f>IF('4. Cadena de valor'!L244="","",'4. Cadena de valor'!L244)</f>
        <v/>
      </c>
      <c r="H78" s="163" t="str">
        <f>IF('4. Cadena de valor'!M244="","",'4. Cadena de valor'!M244)</f>
        <v/>
      </c>
      <c r="I78" s="163" t="str">
        <f>IF('4. Cadena de valor'!N244="","",'4. Cadena de valor'!N244)</f>
        <v/>
      </c>
    </row>
    <row r="79" spans="2:18">
      <c r="B79" s="164">
        <v>2</v>
      </c>
      <c r="C79" s="163" t="str">
        <f t="shared" si="1"/>
        <v/>
      </c>
      <c r="D79" s="163" t="str">
        <f>'4. Cadena de valor'!D245</f>
        <v>2.1.1.6</v>
      </c>
      <c r="E79" s="163" t="str">
        <f>IF('4. Cadena de valor'!E245="","",'4. Cadena de valor'!E245)</f>
        <v/>
      </c>
      <c r="F79" s="163" t="str">
        <f>IF('4. Cadena de valor'!K245="","",'4. Cadena de valor'!K245)</f>
        <v/>
      </c>
      <c r="G79" s="163" t="str">
        <f>IF('4. Cadena de valor'!L245="","",'4. Cadena de valor'!L245)</f>
        <v/>
      </c>
      <c r="H79" s="163" t="str">
        <f>IF('4. Cadena de valor'!M245="","",'4. Cadena de valor'!M245)</f>
        <v/>
      </c>
      <c r="I79" s="163" t="str">
        <f>IF('4. Cadena de valor'!N245="","",'4. Cadena de valor'!N245)</f>
        <v/>
      </c>
    </row>
    <row r="80" spans="2:18">
      <c r="B80" s="164">
        <v>2</v>
      </c>
      <c r="C80" s="163" t="str">
        <f t="shared" si="1"/>
        <v/>
      </c>
      <c r="D80" s="163" t="str">
        <f>'4. Cadena de valor'!D246</f>
        <v>2.1.1.7</v>
      </c>
      <c r="E80" s="163" t="str">
        <f>IF('4. Cadena de valor'!E246="","",'4. Cadena de valor'!E246)</f>
        <v/>
      </c>
      <c r="F80" s="163" t="str">
        <f>IF('4. Cadena de valor'!K246="","",'4. Cadena de valor'!K246)</f>
        <v/>
      </c>
      <c r="G80" s="163" t="str">
        <f>IF('4. Cadena de valor'!L246="","",'4. Cadena de valor'!L246)</f>
        <v/>
      </c>
      <c r="H80" s="163" t="str">
        <f>IF('4. Cadena de valor'!M246="","",'4. Cadena de valor'!M246)</f>
        <v/>
      </c>
      <c r="I80" s="163" t="str">
        <f>IF('4. Cadena de valor'!N246="","",'4. Cadena de valor'!N246)</f>
        <v/>
      </c>
    </row>
    <row r="81" spans="2:9">
      <c r="B81" s="164">
        <v>2</v>
      </c>
      <c r="C81" s="163" t="str">
        <f t="shared" si="1"/>
        <v/>
      </c>
      <c r="D81" s="163" t="str">
        <f>'4. Cadena de valor'!D247</f>
        <v>2.1.1.8</v>
      </c>
      <c r="E81" s="163" t="str">
        <f>IF('4. Cadena de valor'!E247="","",'4. Cadena de valor'!E247)</f>
        <v/>
      </c>
      <c r="F81" s="163" t="str">
        <f>IF('4. Cadena de valor'!K247="","",'4. Cadena de valor'!K247)</f>
        <v/>
      </c>
      <c r="G81" s="163" t="str">
        <f>IF('4. Cadena de valor'!L247="","",'4. Cadena de valor'!L247)</f>
        <v/>
      </c>
      <c r="H81" s="163" t="str">
        <f>IF('4. Cadena de valor'!M247="","",'4. Cadena de valor'!M247)</f>
        <v/>
      </c>
      <c r="I81" s="163" t="str">
        <f>IF('4. Cadena de valor'!N247="","",'4. Cadena de valor'!N247)</f>
        <v/>
      </c>
    </row>
    <row r="82" spans="2:9">
      <c r="B82" s="164">
        <v>2</v>
      </c>
      <c r="C82" s="163" t="str">
        <f t="shared" si="1"/>
        <v/>
      </c>
      <c r="D82" s="163" t="str">
        <f>'4. Cadena de valor'!D248</f>
        <v>2.1.1.9</v>
      </c>
      <c r="E82" s="163" t="str">
        <f>IF('4. Cadena de valor'!E248="","",'4. Cadena de valor'!E248)</f>
        <v/>
      </c>
      <c r="F82" s="163" t="str">
        <f>IF('4. Cadena de valor'!K248="","",'4. Cadena de valor'!K248)</f>
        <v/>
      </c>
      <c r="G82" s="163" t="str">
        <f>IF('4. Cadena de valor'!L248="","",'4. Cadena de valor'!L248)</f>
        <v/>
      </c>
      <c r="H82" s="163" t="str">
        <f>IF('4. Cadena de valor'!M248="","",'4. Cadena de valor'!M248)</f>
        <v/>
      </c>
      <c r="I82" s="163" t="str">
        <f>IF('4. Cadena de valor'!N248="","",'4. Cadena de valor'!N248)</f>
        <v/>
      </c>
    </row>
    <row r="83" spans="2:9">
      <c r="B83" s="164">
        <v>2</v>
      </c>
      <c r="C83" s="163" t="str">
        <f t="shared" si="1"/>
        <v/>
      </c>
      <c r="D83" s="163" t="str">
        <f>'4. Cadena de valor'!D249</f>
        <v>2.1.1.10</v>
      </c>
      <c r="E83" s="163" t="str">
        <f>IF('4. Cadena de valor'!E249="","",'4. Cadena de valor'!E249)</f>
        <v/>
      </c>
      <c r="F83" s="163" t="str">
        <f>IF('4. Cadena de valor'!K249="","",'4. Cadena de valor'!K249)</f>
        <v/>
      </c>
      <c r="G83" s="163" t="str">
        <f>IF('4. Cadena de valor'!L249="","",'4. Cadena de valor'!L249)</f>
        <v/>
      </c>
      <c r="H83" s="163" t="str">
        <f>IF('4. Cadena de valor'!M249="","",'4. Cadena de valor'!M249)</f>
        <v/>
      </c>
      <c r="I83" s="163" t="str">
        <f>IF('4. Cadena de valor'!N249="","",'4. Cadena de valor'!N249)</f>
        <v/>
      </c>
    </row>
    <row r="84" spans="2:9">
      <c r="B84" s="164">
        <v>2</v>
      </c>
      <c r="C84" s="163" t="str">
        <f t="shared" si="1"/>
        <v/>
      </c>
      <c r="D84" s="163" t="str">
        <f>'4. Cadena de valor'!D250</f>
        <v>2.1.1.11</v>
      </c>
      <c r="E84" s="163" t="str">
        <f>IF('4. Cadena de valor'!E250="","",'4. Cadena de valor'!E250)</f>
        <v/>
      </c>
      <c r="F84" s="163" t="str">
        <f>IF('4. Cadena de valor'!K250="","",'4. Cadena de valor'!K250)</f>
        <v/>
      </c>
      <c r="G84" s="163" t="str">
        <f>IF('4. Cadena de valor'!L250="","",'4. Cadena de valor'!L250)</f>
        <v/>
      </c>
      <c r="H84" s="163" t="str">
        <f>IF('4. Cadena de valor'!M250="","",'4. Cadena de valor'!M250)</f>
        <v/>
      </c>
      <c r="I84" s="163" t="str">
        <f>IF('4. Cadena de valor'!N250="","",'4. Cadena de valor'!N250)</f>
        <v/>
      </c>
    </row>
    <row r="85" spans="2:9">
      <c r="B85" s="164">
        <v>2</v>
      </c>
      <c r="C85" s="163" t="str">
        <f t="shared" si="1"/>
        <v/>
      </c>
      <c r="D85" s="163" t="str">
        <f>'4. Cadena de valor'!D251</f>
        <v>2.1.1.12</v>
      </c>
      <c r="E85" s="163" t="str">
        <f>IF('4. Cadena de valor'!E251="","",'4. Cadena de valor'!E251)</f>
        <v/>
      </c>
      <c r="F85" s="163" t="str">
        <f>IF('4. Cadena de valor'!K251="","",'4. Cadena de valor'!K251)</f>
        <v/>
      </c>
      <c r="G85" s="163" t="str">
        <f>IF('4. Cadena de valor'!L251="","",'4. Cadena de valor'!L251)</f>
        <v/>
      </c>
      <c r="H85" s="163" t="str">
        <f>IF('4. Cadena de valor'!M251="","",'4. Cadena de valor'!M251)</f>
        <v/>
      </c>
      <c r="I85" s="163" t="str">
        <f>IF('4. Cadena de valor'!N251="","",'4. Cadena de valor'!N251)</f>
        <v/>
      </c>
    </row>
    <row r="86" spans="2:9">
      <c r="B86" s="164">
        <v>2</v>
      </c>
      <c r="C86" s="163" t="str">
        <f t="shared" si="1"/>
        <v/>
      </c>
      <c r="D86" s="163" t="str">
        <f>'4. Cadena de valor'!D252</f>
        <v>2.1.1.13</v>
      </c>
      <c r="E86" s="163" t="str">
        <f>IF('4. Cadena de valor'!E252="","",'4. Cadena de valor'!E252)</f>
        <v/>
      </c>
      <c r="F86" s="163" t="str">
        <f>IF('4. Cadena de valor'!K252="","",'4. Cadena de valor'!K252)</f>
        <v/>
      </c>
      <c r="G86" s="163" t="str">
        <f>IF('4. Cadena de valor'!L252="","",'4. Cadena de valor'!L252)</f>
        <v/>
      </c>
      <c r="H86" s="163" t="str">
        <f>IF('4. Cadena de valor'!M252="","",'4. Cadena de valor'!M252)</f>
        <v/>
      </c>
      <c r="I86" s="163" t="str">
        <f>IF('4. Cadena de valor'!N252="","",'4. Cadena de valor'!N252)</f>
        <v/>
      </c>
    </row>
    <row r="87" spans="2:9">
      <c r="B87" s="164">
        <v>2</v>
      </c>
      <c r="C87" s="163" t="str">
        <f t="shared" si="1"/>
        <v/>
      </c>
      <c r="D87" s="163" t="str">
        <f>'4. Cadena de valor'!D253</f>
        <v>2.1.1.14</v>
      </c>
      <c r="E87" s="163" t="str">
        <f>IF('4. Cadena de valor'!E253="","",'4. Cadena de valor'!E253)</f>
        <v/>
      </c>
      <c r="F87" s="163" t="str">
        <f>IF('4. Cadena de valor'!K253="","",'4. Cadena de valor'!K253)</f>
        <v/>
      </c>
      <c r="G87" s="163" t="str">
        <f>IF('4. Cadena de valor'!L253="","",'4. Cadena de valor'!L253)</f>
        <v/>
      </c>
      <c r="H87" s="163" t="str">
        <f>IF('4. Cadena de valor'!M253="","",'4. Cadena de valor'!M253)</f>
        <v/>
      </c>
      <c r="I87" s="163" t="str">
        <f>IF('4. Cadena de valor'!N253="","",'4. Cadena de valor'!N253)</f>
        <v/>
      </c>
    </row>
    <row r="88" spans="2:9">
      <c r="B88" s="164">
        <v>2</v>
      </c>
      <c r="C88" s="163" t="str">
        <f t="shared" si="1"/>
        <v/>
      </c>
      <c r="D88" s="163" t="str">
        <f>'4. Cadena de valor'!D254</f>
        <v>2.1.1.15</v>
      </c>
      <c r="E88" s="163" t="str">
        <f>IF('4. Cadena de valor'!E254="","",'4. Cadena de valor'!E254)</f>
        <v/>
      </c>
      <c r="F88" s="163" t="str">
        <f>IF('4. Cadena de valor'!K254="","",'4. Cadena de valor'!K254)</f>
        <v/>
      </c>
      <c r="G88" s="163" t="str">
        <f>IF('4. Cadena de valor'!L254="","",'4. Cadena de valor'!L254)</f>
        <v/>
      </c>
      <c r="H88" s="163" t="str">
        <f>IF('4. Cadena de valor'!M254="","",'4. Cadena de valor'!M254)</f>
        <v/>
      </c>
      <c r="I88" s="163" t="str">
        <f>IF('4. Cadena de valor'!N254="","",'4. Cadena de valor'!N254)</f>
        <v/>
      </c>
    </row>
    <row r="89" spans="2:9">
      <c r="B89" s="164">
        <v>2</v>
      </c>
      <c r="C89" s="163" t="str">
        <f t="shared" si="1"/>
        <v/>
      </c>
      <c r="D89" s="163" t="str">
        <f>'4. Cadena de valor'!D267</f>
        <v>2.1.2.1</v>
      </c>
      <c r="E89" s="163" t="str">
        <f>IF('4. Cadena de valor'!E267="","",'4. Cadena de valor'!E267)</f>
        <v/>
      </c>
      <c r="F89" s="163" t="str">
        <f>IF('4. Cadena de valor'!K267="","",'4. Cadena de valor'!K267)</f>
        <v/>
      </c>
      <c r="G89" s="163" t="str">
        <f>IF('4. Cadena de valor'!L267="","",'4. Cadena de valor'!L267)</f>
        <v/>
      </c>
      <c r="H89" s="163" t="str">
        <f>IF('4. Cadena de valor'!M267="","",'4. Cadena de valor'!M267)</f>
        <v/>
      </c>
      <c r="I89" s="163" t="str">
        <f>IF('4. Cadena de valor'!O267="","",'4. Cadena de valor'!O267)</f>
        <v/>
      </c>
    </row>
    <row r="90" spans="2:9">
      <c r="B90" s="164">
        <v>2</v>
      </c>
      <c r="C90" s="163" t="str">
        <f t="shared" si="1"/>
        <v/>
      </c>
      <c r="D90" s="163" t="str">
        <f>'4. Cadena de valor'!D268</f>
        <v>2.1.2.2</v>
      </c>
      <c r="E90" s="163" t="str">
        <f>IF('4. Cadena de valor'!E268="","",'4. Cadena de valor'!E268)</f>
        <v/>
      </c>
      <c r="F90" s="163" t="str">
        <f>IF('4. Cadena de valor'!K268="","",'4. Cadena de valor'!K268)</f>
        <v/>
      </c>
      <c r="G90" s="163" t="str">
        <f>IF('4. Cadena de valor'!L268="","",'4. Cadena de valor'!L268)</f>
        <v/>
      </c>
      <c r="H90" s="163" t="str">
        <f>IF('4. Cadena de valor'!M268="","",'4. Cadena de valor'!M268)</f>
        <v/>
      </c>
      <c r="I90" s="163" t="str">
        <f>IF('4. Cadena de valor'!O268="","",'4. Cadena de valor'!O268)</f>
        <v/>
      </c>
    </row>
    <row r="91" spans="2:9">
      <c r="B91" s="164">
        <v>2</v>
      </c>
      <c r="C91" s="163" t="str">
        <f t="shared" si="1"/>
        <v/>
      </c>
      <c r="D91" s="163" t="str">
        <f>'4. Cadena de valor'!D269</f>
        <v>2.1.2.3</v>
      </c>
      <c r="E91" s="163" t="str">
        <f>IF('4. Cadena de valor'!E269="","",'4. Cadena de valor'!E269)</f>
        <v/>
      </c>
      <c r="F91" s="163" t="str">
        <f>IF('4. Cadena de valor'!K269="","",'4. Cadena de valor'!K269)</f>
        <v/>
      </c>
      <c r="G91" s="163" t="str">
        <f>IF('4. Cadena de valor'!L269="","",'4. Cadena de valor'!L269)</f>
        <v/>
      </c>
      <c r="H91" s="163" t="str">
        <f>IF('4. Cadena de valor'!M269="","",'4. Cadena de valor'!M269)</f>
        <v/>
      </c>
      <c r="I91" s="163" t="str">
        <f>IF('4. Cadena de valor'!O269="","",'4. Cadena de valor'!O269)</f>
        <v/>
      </c>
    </row>
    <row r="92" spans="2:9">
      <c r="B92" s="164">
        <v>2</v>
      </c>
      <c r="C92" s="163" t="str">
        <f t="shared" si="1"/>
        <v/>
      </c>
      <c r="D92" s="163" t="str">
        <f>'4. Cadena de valor'!D270</f>
        <v>2.1.2.4</v>
      </c>
      <c r="E92" s="163" t="str">
        <f>IF('4. Cadena de valor'!E270="","",'4. Cadena de valor'!E270)</f>
        <v/>
      </c>
      <c r="F92" s="163" t="str">
        <f>IF('4. Cadena de valor'!K270="","",'4. Cadena de valor'!K270)</f>
        <v/>
      </c>
      <c r="G92" s="163" t="str">
        <f>IF('4. Cadena de valor'!L270="","",'4. Cadena de valor'!L270)</f>
        <v/>
      </c>
      <c r="H92" s="163" t="str">
        <f>IF('4. Cadena de valor'!M270="","",'4. Cadena de valor'!M270)</f>
        <v/>
      </c>
      <c r="I92" s="163" t="str">
        <f>IF('4. Cadena de valor'!O270="","",'4. Cadena de valor'!O270)</f>
        <v/>
      </c>
    </row>
    <row r="93" spans="2:9">
      <c r="B93" s="164">
        <v>2</v>
      </c>
      <c r="C93" s="163" t="str">
        <f t="shared" si="1"/>
        <v/>
      </c>
      <c r="D93" s="163" t="str">
        <f>'4. Cadena de valor'!D271</f>
        <v>2.1.2.5</v>
      </c>
      <c r="E93" s="163" t="str">
        <f>IF('4. Cadena de valor'!E271="","",'4. Cadena de valor'!E271)</f>
        <v/>
      </c>
      <c r="F93" s="163" t="str">
        <f>IF('4. Cadena de valor'!K271="","",'4. Cadena de valor'!K271)</f>
        <v/>
      </c>
      <c r="G93" s="163" t="str">
        <f>IF('4. Cadena de valor'!L271="","",'4. Cadena de valor'!L271)</f>
        <v/>
      </c>
      <c r="H93" s="163" t="str">
        <f>IF('4. Cadena de valor'!M271="","",'4. Cadena de valor'!M271)</f>
        <v/>
      </c>
      <c r="I93" s="163" t="str">
        <f>IF('4. Cadena de valor'!O271="","",'4. Cadena de valor'!O271)</f>
        <v/>
      </c>
    </row>
    <row r="94" spans="2:9">
      <c r="B94" s="164">
        <v>2</v>
      </c>
      <c r="C94" s="163" t="str">
        <f t="shared" si="1"/>
        <v/>
      </c>
      <c r="D94" s="163" t="str">
        <f>'4. Cadena de valor'!D272</f>
        <v>2.1.2.6</v>
      </c>
      <c r="E94" s="163" t="str">
        <f>IF('4. Cadena de valor'!E272="","",'4. Cadena de valor'!E272)</f>
        <v/>
      </c>
      <c r="F94" s="163" t="str">
        <f>IF('4. Cadena de valor'!K272="","",'4. Cadena de valor'!K272)</f>
        <v/>
      </c>
      <c r="G94" s="163" t="str">
        <f>IF('4. Cadena de valor'!L272="","",'4. Cadena de valor'!L272)</f>
        <v/>
      </c>
      <c r="H94" s="163" t="str">
        <f>IF('4. Cadena de valor'!M272="","",'4. Cadena de valor'!M272)</f>
        <v/>
      </c>
      <c r="I94" s="163" t="str">
        <f>IF('4. Cadena de valor'!O272="","",'4. Cadena de valor'!O272)</f>
        <v/>
      </c>
    </row>
    <row r="95" spans="2:9">
      <c r="B95" s="164">
        <v>2</v>
      </c>
      <c r="C95" s="163" t="str">
        <f t="shared" si="1"/>
        <v/>
      </c>
      <c r="D95" s="163" t="str">
        <f>'4. Cadena de valor'!D273</f>
        <v>2.1.2.7</v>
      </c>
      <c r="E95" s="163" t="str">
        <f>IF('4. Cadena de valor'!E273="","",'4. Cadena de valor'!E273)</f>
        <v/>
      </c>
      <c r="F95" s="163" t="str">
        <f>IF('4. Cadena de valor'!K273="","",'4. Cadena de valor'!K273)</f>
        <v/>
      </c>
      <c r="G95" s="163" t="str">
        <f>IF('4. Cadena de valor'!L273="","",'4. Cadena de valor'!L273)</f>
        <v/>
      </c>
      <c r="H95" s="163" t="str">
        <f>IF('4. Cadena de valor'!M273="","",'4. Cadena de valor'!M273)</f>
        <v/>
      </c>
      <c r="I95" s="163" t="str">
        <f>IF('4. Cadena de valor'!O273="","",'4. Cadena de valor'!O273)</f>
        <v/>
      </c>
    </row>
    <row r="96" spans="2:9">
      <c r="B96" s="164">
        <v>2</v>
      </c>
      <c r="C96" s="163" t="str">
        <f t="shared" si="1"/>
        <v/>
      </c>
      <c r="D96" s="163" t="str">
        <f>'4. Cadena de valor'!D274</f>
        <v>2.1.2.8</v>
      </c>
      <c r="E96" s="163" t="str">
        <f>IF('4. Cadena de valor'!E274="","",'4. Cadena de valor'!E274)</f>
        <v/>
      </c>
      <c r="F96" s="163" t="str">
        <f>IF('4. Cadena de valor'!K274="","",'4. Cadena de valor'!K274)</f>
        <v/>
      </c>
      <c r="G96" s="163" t="str">
        <f>IF('4. Cadena de valor'!L274="","",'4. Cadena de valor'!L274)</f>
        <v/>
      </c>
      <c r="H96" s="163" t="str">
        <f>IF('4. Cadena de valor'!M274="","",'4. Cadena de valor'!M274)</f>
        <v/>
      </c>
      <c r="I96" s="163" t="str">
        <f>IF('4. Cadena de valor'!O274="","",'4. Cadena de valor'!O274)</f>
        <v/>
      </c>
    </row>
    <row r="97" spans="2:9">
      <c r="B97" s="164">
        <v>2</v>
      </c>
      <c r="C97" s="163" t="str">
        <f t="shared" si="1"/>
        <v/>
      </c>
      <c r="D97" s="163" t="str">
        <f>'4. Cadena de valor'!D275</f>
        <v>2.1.2.9</v>
      </c>
      <c r="E97" s="163" t="str">
        <f>IF('4. Cadena de valor'!E275="","",'4. Cadena de valor'!E275)</f>
        <v/>
      </c>
      <c r="F97" s="163" t="str">
        <f>IF('4. Cadena de valor'!K275="","",'4. Cadena de valor'!K275)</f>
        <v/>
      </c>
      <c r="G97" s="163" t="str">
        <f>IF('4. Cadena de valor'!L275="","",'4. Cadena de valor'!L275)</f>
        <v/>
      </c>
      <c r="H97" s="163" t="str">
        <f>IF('4. Cadena de valor'!M275="","",'4. Cadena de valor'!M275)</f>
        <v/>
      </c>
      <c r="I97" s="163" t="str">
        <f>IF('4. Cadena de valor'!O275="","",'4. Cadena de valor'!O275)</f>
        <v/>
      </c>
    </row>
    <row r="98" spans="2:9">
      <c r="B98" s="164">
        <v>2</v>
      </c>
      <c r="C98" s="163" t="str">
        <f t="shared" si="1"/>
        <v/>
      </c>
      <c r="D98" s="163" t="str">
        <f>'4. Cadena de valor'!D276</f>
        <v>2.1.2.10</v>
      </c>
      <c r="E98" s="163" t="str">
        <f>IF('4. Cadena de valor'!E276="","",'4. Cadena de valor'!E276)</f>
        <v/>
      </c>
      <c r="F98" s="163" t="str">
        <f>IF('4. Cadena de valor'!K276="","",'4. Cadena de valor'!K276)</f>
        <v/>
      </c>
      <c r="G98" s="163" t="str">
        <f>IF('4. Cadena de valor'!L276="","",'4. Cadena de valor'!L276)</f>
        <v/>
      </c>
      <c r="H98" s="163" t="str">
        <f>IF('4. Cadena de valor'!M276="","",'4. Cadena de valor'!M276)</f>
        <v/>
      </c>
      <c r="I98" s="163" t="str">
        <f>IF('4. Cadena de valor'!O276="","",'4. Cadena de valor'!O276)</f>
        <v/>
      </c>
    </row>
    <row r="99" spans="2:9">
      <c r="B99" s="164">
        <v>2</v>
      </c>
      <c r="C99" s="163" t="str">
        <f t="shared" si="1"/>
        <v/>
      </c>
      <c r="D99" s="163" t="str">
        <f>'4. Cadena de valor'!D277</f>
        <v>2.1.2.11</v>
      </c>
      <c r="E99" s="163" t="str">
        <f>IF('4. Cadena de valor'!E277="","",'4. Cadena de valor'!E277)</f>
        <v/>
      </c>
      <c r="F99" s="163" t="str">
        <f>IF('4. Cadena de valor'!K277="","",'4. Cadena de valor'!K277)</f>
        <v/>
      </c>
      <c r="G99" s="163" t="str">
        <f>IF('4. Cadena de valor'!L277="","",'4. Cadena de valor'!L277)</f>
        <v/>
      </c>
      <c r="H99" s="163" t="str">
        <f>IF('4. Cadena de valor'!M277="","",'4. Cadena de valor'!M277)</f>
        <v/>
      </c>
      <c r="I99" s="163" t="str">
        <f>IF('4. Cadena de valor'!O277="","",'4. Cadena de valor'!O277)</f>
        <v/>
      </c>
    </row>
    <row r="100" spans="2:9">
      <c r="B100" s="164">
        <v>2</v>
      </c>
      <c r="C100" s="163" t="str">
        <f t="shared" si="1"/>
        <v/>
      </c>
      <c r="D100" s="163" t="str">
        <f>'4. Cadena de valor'!D278</f>
        <v>2.1.2.12</v>
      </c>
      <c r="E100" s="163" t="str">
        <f>IF('4. Cadena de valor'!E278="","",'4. Cadena de valor'!E278)</f>
        <v/>
      </c>
      <c r="F100" s="163" t="str">
        <f>IF('4. Cadena de valor'!K278="","",'4. Cadena de valor'!K278)</f>
        <v/>
      </c>
      <c r="G100" s="163" t="str">
        <f>IF('4. Cadena de valor'!L278="","",'4. Cadena de valor'!L278)</f>
        <v/>
      </c>
      <c r="H100" s="163" t="str">
        <f>IF('4. Cadena de valor'!M278="","",'4. Cadena de valor'!M278)</f>
        <v/>
      </c>
      <c r="I100" s="163" t="str">
        <f>IF('4. Cadena de valor'!O278="","",'4. Cadena de valor'!O278)</f>
        <v/>
      </c>
    </row>
    <row r="101" spans="2:9">
      <c r="B101" s="164">
        <v>2</v>
      </c>
      <c r="C101" s="163" t="str">
        <f t="shared" si="1"/>
        <v/>
      </c>
      <c r="D101" s="163" t="str">
        <f>'4. Cadena de valor'!D279</f>
        <v>2.1.2.13</v>
      </c>
      <c r="E101" s="163" t="str">
        <f>IF('4. Cadena de valor'!E279="","",'4. Cadena de valor'!E279)</f>
        <v/>
      </c>
      <c r="F101" s="163" t="str">
        <f>IF('4. Cadena de valor'!K279="","",'4. Cadena de valor'!K279)</f>
        <v/>
      </c>
      <c r="G101" s="163" t="str">
        <f>IF('4. Cadena de valor'!L279="","",'4. Cadena de valor'!L279)</f>
        <v/>
      </c>
      <c r="H101" s="163" t="str">
        <f>IF('4. Cadena de valor'!M279="","",'4. Cadena de valor'!M279)</f>
        <v/>
      </c>
      <c r="I101" s="163" t="str">
        <f>IF('4. Cadena de valor'!O279="","",'4. Cadena de valor'!O279)</f>
        <v/>
      </c>
    </row>
    <row r="102" spans="2:9">
      <c r="B102" s="164">
        <v>2</v>
      </c>
      <c r="C102" s="163" t="str">
        <f t="shared" si="1"/>
        <v/>
      </c>
      <c r="D102" s="163" t="str">
        <f>'4. Cadena de valor'!D280</f>
        <v>2.1.2.14</v>
      </c>
      <c r="E102" s="163" t="str">
        <f>IF('4. Cadena de valor'!E280="","",'4. Cadena de valor'!E280)</f>
        <v/>
      </c>
      <c r="F102" s="163" t="str">
        <f>IF('4. Cadena de valor'!K280="","",'4. Cadena de valor'!K280)</f>
        <v/>
      </c>
      <c r="G102" s="163" t="str">
        <f>IF('4. Cadena de valor'!L280="","",'4. Cadena de valor'!L280)</f>
        <v/>
      </c>
      <c r="H102" s="163" t="str">
        <f>IF('4. Cadena de valor'!M280="","",'4. Cadena de valor'!M280)</f>
        <v/>
      </c>
      <c r="I102" s="163" t="str">
        <f>IF('4. Cadena de valor'!O280="","",'4. Cadena de valor'!O280)</f>
        <v/>
      </c>
    </row>
    <row r="103" spans="2:9">
      <c r="B103" s="164">
        <v>2</v>
      </c>
      <c r="C103" s="163" t="str">
        <f t="shared" si="1"/>
        <v/>
      </c>
      <c r="D103" s="163" t="str">
        <f>'4. Cadena de valor'!D281</f>
        <v>2.1.2.15</v>
      </c>
      <c r="E103" s="163" t="str">
        <f>IF('4. Cadena de valor'!E281="","",'4. Cadena de valor'!E281)</f>
        <v/>
      </c>
      <c r="F103" s="163" t="str">
        <f>IF('4. Cadena de valor'!K281="","",'4. Cadena de valor'!K281)</f>
        <v/>
      </c>
      <c r="G103" s="163" t="str">
        <f>IF('4. Cadena de valor'!L281="","",'4. Cadena de valor'!L281)</f>
        <v/>
      </c>
      <c r="H103" s="163" t="str">
        <f>IF('4. Cadena de valor'!M281="","",'4. Cadena de valor'!M281)</f>
        <v/>
      </c>
      <c r="I103" s="163" t="str">
        <f>IF('4. Cadena de valor'!O281="","",'4. Cadena de valor'!O281)</f>
        <v/>
      </c>
    </row>
    <row r="104" spans="2:9">
      <c r="B104" s="164">
        <v>2</v>
      </c>
      <c r="C104" s="163" t="str">
        <f t="shared" si="1"/>
        <v/>
      </c>
      <c r="D104" s="163" t="str">
        <f>'4. Cadena de valor'!D300</f>
        <v>2.2.1.1</v>
      </c>
      <c r="E104" s="163" t="str">
        <f>IF('4. Cadena de valor'!E300="","",'4. Cadena de valor'!E300)</f>
        <v/>
      </c>
      <c r="F104" s="163" t="str">
        <f>IF('4. Cadena de valor'!K300="","",'4. Cadena de valor'!K300)</f>
        <v/>
      </c>
      <c r="G104" s="163" t="str">
        <f>IF('4. Cadena de valor'!L300="","",'4. Cadena de valor'!L300)</f>
        <v/>
      </c>
      <c r="H104" s="163" t="str">
        <f>IF('4. Cadena de valor'!M300="","",'4. Cadena de valor'!M300)</f>
        <v/>
      </c>
      <c r="I104" s="163" t="str">
        <f>IF('4. Cadena de valor'!O300="","",'4. Cadena de valor'!O300)</f>
        <v/>
      </c>
    </row>
    <row r="105" spans="2:9">
      <c r="B105" s="164">
        <v>2</v>
      </c>
      <c r="C105" s="163" t="str">
        <f t="shared" si="1"/>
        <v/>
      </c>
      <c r="D105" s="163" t="str">
        <f>'4. Cadena de valor'!D301</f>
        <v>2.2.1.2</v>
      </c>
      <c r="E105" s="163" t="str">
        <f>IF('4. Cadena de valor'!E301="","",'4. Cadena de valor'!E301)</f>
        <v/>
      </c>
      <c r="F105" s="163" t="str">
        <f>IF('4. Cadena de valor'!K301="","",'4. Cadena de valor'!K301)</f>
        <v/>
      </c>
      <c r="G105" s="163" t="str">
        <f>IF('4. Cadena de valor'!L301="","",'4. Cadena de valor'!L301)</f>
        <v/>
      </c>
      <c r="H105" s="163" t="str">
        <f>IF('4. Cadena de valor'!M301="","",'4. Cadena de valor'!M301)</f>
        <v/>
      </c>
      <c r="I105" s="163" t="str">
        <f>IF('4. Cadena de valor'!O301="","",'4. Cadena de valor'!O301)</f>
        <v/>
      </c>
    </row>
    <row r="106" spans="2:9">
      <c r="B106" s="164">
        <v>2</v>
      </c>
      <c r="C106" s="163" t="str">
        <f t="shared" si="1"/>
        <v/>
      </c>
      <c r="D106" s="163" t="str">
        <f>'4. Cadena de valor'!D302</f>
        <v>2.2.1.3</v>
      </c>
      <c r="E106" s="163" t="str">
        <f>IF('4. Cadena de valor'!E302="","",'4. Cadena de valor'!E302)</f>
        <v/>
      </c>
      <c r="F106" s="163" t="str">
        <f>IF('4. Cadena de valor'!K302="","",'4. Cadena de valor'!K302)</f>
        <v/>
      </c>
      <c r="G106" s="163" t="str">
        <f>IF('4. Cadena de valor'!L302="","",'4. Cadena de valor'!L302)</f>
        <v/>
      </c>
      <c r="H106" s="163" t="str">
        <f>IF('4. Cadena de valor'!M302="","",'4. Cadena de valor'!M302)</f>
        <v/>
      </c>
      <c r="I106" s="163" t="str">
        <f>IF('4. Cadena de valor'!O302="","",'4. Cadena de valor'!O302)</f>
        <v/>
      </c>
    </row>
    <row r="107" spans="2:9">
      <c r="B107" s="164">
        <v>2</v>
      </c>
      <c r="C107" s="163" t="str">
        <f t="shared" si="1"/>
        <v/>
      </c>
      <c r="D107" s="163" t="str">
        <f>'4. Cadena de valor'!D303</f>
        <v>2.2.1.4</v>
      </c>
      <c r="E107" s="163" t="str">
        <f>IF('4. Cadena de valor'!E303="","",'4. Cadena de valor'!E303)</f>
        <v/>
      </c>
      <c r="F107" s="163" t="str">
        <f>IF('4. Cadena de valor'!K303="","",'4. Cadena de valor'!K303)</f>
        <v/>
      </c>
      <c r="G107" s="163" t="str">
        <f>IF('4. Cadena de valor'!L303="","",'4. Cadena de valor'!L303)</f>
        <v/>
      </c>
      <c r="H107" s="163" t="str">
        <f>IF('4. Cadena de valor'!M303="","",'4. Cadena de valor'!M303)</f>
        <v/>
      </c>
      <c r="I107" s="163" t="str">
        <f>IF('4. Cadena de valor'!O303="","",'4. Cadena de valor'!O303)</f>
        <v/>
      </c>
    </row>
    <row r="108" spans="2:9">
      <c r="B108" s="164">
        <v>2</v>
      </c>
      <c r="C108" s="163" t="str">
        <f t="shared" si="1"/>
        <v/>
      </c>
      <c r="D108" s="163" t="str">
        <f>'4. Cadena de valor'!D304</f>
        <v>2.2.1.5</v>
      </c>
      <c r="E108" s="163" t="str">
        <f>IF('4. Cadena de valor'!E304="","",'4. Cadena de valor'!E304)</f>
        <v/>
      </c>
      <c r="F108" s="163" t="str">
        <f>IF('4. Cadena de valor'!K304="","",'4. Cadena de valor'!K304)</f>
        <v/>
      </c>
      <c r="G108" s="163" t="str">
        <f>IF('4. Cadena de valor'!L304="","",'4. Cadena de valor'!L304)</f>
        <v/>
      </c>
      <c r="H108" s="163" t="str">
        <f>IF('4. Cadena de valor'!M304="","",'4. Cadena de valor'!M304)</f>
        <v/>
      </c>
      <c r="I108" s="163" t="str">
        <f>IF('4. Cadena de valor'!O304="","",'4. Cadena de valor'!O304)</f>
        <v/>
      </c>
    </row>
    <row r="109" spans="2:9">
      <c r="B109" s="164">
        <v>2</v>
      </c>
      <c r="C109" s="163" t="str">
        <f t="shared" si="1"/>
        <v/>
      </c>
      <c r="D109" s="163" t="str">
        <f>'4. Cadena de valor'!D305</f>
        <v>2.2.1.6</v>
      </c>
      <c r="E109" s="163" t="str">
        <f>IF('4. Cadena de valor'!E305="","",'4. Cadena de valor'!E305)</f>
        <v/>
      </c>
      <c r="F109" s="163" t="str">
        <f>IF('4. Cadena de valor'!K305="","",'4. Cadena de valor'!K305)</f>
        <v/>
      </c>
      <c r="G109" s="163" t="str">
        <f>IF('4. Cadena de valor'!L305="","",'4. Cadena de valor'!L305)</f>
        <v/>
      </c>
      <c r="H109" s="163" t="str">
        <f>IF('4. Cadena de valor'!M305="","",'4. Cadena de valor'!M305)</f>
        <v/>
      </c>
      <c r="I109" s="163" t="str">
        <f>IF('4. Cadena de valor'!O305="","",'4. Cadena de valor'!O305)</f>
        <v/>
      </c>
    </row>
    <row r="110" spans="2:9">
      <c r="B110" s="164">
        <v>2</v>
      </c>
      <c r="C110" s="163" t="str">
        <f t="shared" si="1"/>
        <v/>
      </c>
      <c r="D110" s="163" t="str">
        <f>'4. Cadena de valor'!D306</f>
        <v>2.2.1.7</v>
      </c>
      <c r="E110" s="163" t="str">
        <f>IF('4. Cadena de valor'!E306="","",'4. Cadena de valor'!E306)</f>
        <v/>
      </c>
      <c r="F110" s="163" t="str">
        <f>IF('4. Cadena de valor'!K306="","",'4. Cadena de valor'!K306)</f>
        <v/>
      </c>
      <c r="G110" s="163" t="str">
        <f>IF('4. Cadena de valor'!L306="","",'4. Cadena de valor'!L306)</f>
        <v/>
      </c>
      <c r="H110" s="163" t="str">
        <f>IF('4. Cadena de valor'!M306="","",'4. Cadena de valor'!M306)</f>
        <v/>
      </c>
      <c r="I110" s="163" t="str">
        <f>IF('4. Cadena de valor'!O306="","",'4. Cadena de valor'!O306)</f>
        <v/>
      </c>
    </row>
    <row r="111" spans="2:9">
      <c r="B111" s="164">
        <v>2</v>
      </c>
      <c r="C111" s="163" t="str">
        <f t="shared" si="1"/>
        <v/>
      </c>
      <c r="D111" s="163" t="str">
        <f>'4. Cadena de valor'!D307</f>
        <v>2.2.1.8</v>
      </c>
      <c r="E111" s="163" t="str">
        <f>IF('4. Cadena de valor'!E307="","",'4. Cadena de valor'!E307)</f>
        <v/>
      </c>
      <c r="F111" s="163" t="str">
        <f>IF('4. Cadena de valor'!K307="","",'4. Cadena de valor'!K307)</f>
        <v/>
      </c>
      <c r="G111" s="163" t="str">
        <f>IF('4. Cadena de valor'!L307="","",'4. Cadena de valor'!L307)</f>
        <v/>
      </c>
      <c r="H111" s="163" t="str">
        <f>IF('4. Cadena de valor'!M307="","",'4. Cadena de valor'!M307)</f>
        <v/>
      </c>
      <c r="I111" s="163" t="str">
        <f>IF('4. Cadena de valor'!O307="","",'4. Cadena de valor'!O307)</f>
        <v/>
      </c>
    </row>
    <row r="112" spans="2:9">
      <c r="B112" s="164">
        <v>2</v>
      </c>
      <c r="C112" s="163" t="str">
        <f t="shared" si="1"/>
        <v/>
      </c>
      <c r="D112" s="163" t="str">
        <f>'4. Cadena de valor'!D308</f>
        <v>2.2.1.9</v>
      </c>
      <c r="E112" s="163" t="str">
        <f>IF('4. Cadena de valor'!E308="","",'4. Cadena de valor'!E308)</f>
        <v/>
      </c>
      <c r="F112" s="163" t="str">
        <f>IF('4. Cadena de valor'!K308="","",'4. Cadena de valor'!K308)</f>
        <v/>
      </c>
      <c r="G112" s="163" t="str">
        <f>IF('4. Cadena de valor'!L308="","",'4. Cadena de valor'!L308)</f>
        <v/>
      </c>
      <c r="H112" s="163" t="str">
        <f>IF('4. Cadena de valor'!M308="","",'4. Cadena de valor'!M308)</f>
        <v/>
      </c>
      <c r="I112" s="163" t="str">
        <f>IF('4. Cadena de valor'!O308="","",'4. Cadena de valor'!O308)</f>
        <v/>
      </c>
    </row>
    <row r="113" spans="2:9">
      <c r="B113" s="164">
        <v>2</v>
      </c>
      <c r="C113" s="163" t="str">
        <f t="shared" si="1"/>
        <v/>
      </c>
      <c r="D113" s="163" t="str">
        <f>'4. Cadena de valor'!D309</f>
        <v>2.2.1.10</v>
      </c>
      <c r="E113" s="163" t="str">
        <f>IF('4. Cadena de valor'!E309="","",'4. Cadena de valor'!E309)</f>
        <v/>
      </c>
      <c r="F113" s="163" t="str">
        <f>IF('4. Cadena de valor'!K309="","",'4. Cadena de valor'!K309)</f>
        <v/>
      </c>
      <c r="G113" s="163" t="str">
        <f>IF('4. Cadena de valor'!L309="","",'4. Cadena de valor'!L309)</f>
        <v/>
      </c>
      <c r="H113" s="163" t="str">
        <f>IF('4. Cadena de valor'!M309="","",'4. Cadena de valor'!M309)</f>
        <v/>
      </c>
      <c r="I113" s="163" t="str">
        <f>IF('4. Cadena de valor'!O309="","",'4. Cadena de valor'!O309)</f>
        <v/>
      </c>
    </row>
    <row r="114" spans="2:9">
      <c r="B114" s="164">
        <v>2</v>
      </c>
      <c r="C114" s="163" t="str">
        <f t="shared" si="1"/>
        <v/>
      </c>
      <c r="D114" s="163" t="str">
        <f>'4. Cadena de valor'!D310</f>
        <v>2.2.1.11</v>
      </c>
      <c r="E114" s="163" t="str">
        <f>IF('4. Cadena de valor'!E310="","",'4. Cadena de valor'!E310)</f>
        <v/>
      </c>
      <c r="F114" s="163" t="str">
        <f>IF('4. Cadena de valor'!K310="","",'4. Cadena de valor'!K310)</f>
        <v/>
      </c>
      <c r="G114" s="163" t="str">
        <f>IF('4. Cadena de valor'!L310="","",'4. Cadena de valor'!L310)</f>
        <v/>
      </c>
      <c r="H114" s="163" t="str">
        <f>IF('4. Cadena de valor'!M310="","",'4. Cadena de valor'!M310)</f>
        <v/>
      </c>
      <c r="I114" s="163" t="str">
        <f>IF('4. Cadena de valor'!O310="","",'4. Cadena de valor'!O310)</f>
        <v/>
      </c>
    </row>
    <row r="115" spans="2:9">
      <c r="B115" s="164">
        <v>2</v>
      </c>
      <c r="C115" s="163" t="str">
        <f t="shared" si="1"/>
        <v/>
      </c>
      <c r="D115" s="163" t="str">
        <f>'4. Cadena de valor'!D311</f>
        <v>2.2.1.12</v>
      </c>
      <c r="E115" s="163" t="str">
        <f>IF('4. Cadena de valor'!E311="","",'4. Cadena de valor'!E311)</f>
        <v/>
      </c>
      <c r="F115" s="163" t="str">
        <f>IF('4. Cadena de valor'!K311="","",'4. Cadena de valor'!K311)</f>
        <v/>
      </c>
      <c r="G115" s="163" t="str">
        <f>IF('4. Cadena de valor'!L311="","",'4. Cadena de valor'!L311)</f>
        <v/>
      </c>
      <c r="H115" s="163" t="str">
        <f>IF('4. Cadena de valor'!M311="","",'4. Cadena de valor'!M311)</f>
        <v/>
      </c>
      <c r="I115" s="163" t="str">
        <f>IF('4. Cadena de valor'!O311="","",'4. Cadena de valor'!O311)</f>
        <v/>
      </c>
    </row>
    <row r="116" spans="2:9">
      <c r="B116" s="164">
        <v>2</v>
      </c>
      <c r="C116" s="163" t="str">
        <f t="shared" si="1"/>
        <v/>
      </c>
      <c r="D116" s="163" t="str">
        <f>'4. Cadena de valor'!D312</f>
        <v>2.2.1.13</v>
      </c>
      <c r="E116" s="163" t="str">
        <f>IF('4. Cadena de valor'!E312="","",'4. Cadena de valor'!E312)</f>
        <v/>
      </c>
      <c r="F116" s="163" t="str">
        <f>IF('4. Cadena de valor'!K312="","",'4. Cadena de valor'!K312)</f>
        <v/>
      </c>
      <c r="G116" s="163" t="str">
        <f>IF('4. Cadena de valor'!L312="","",'4. Cadena de valor'!L312)</f>
        <v/>
      </c>
      <c r="H116" s="163" t="str">
        <f>IF('4. Cadena de valor'!M312="","",'4. Cadena de valor'!M312)</f>
        <v/>
      </c>
      <c r="I116" s="163" t="str">
        <f>IF('4. Cadena de valor'!O312="","",'4. Cadena de valor'!O312)</f>
        <v/>
      </c>
    </row>
    <row r="117" spans="2:9">
      <c r="B117" s="164">
        <v>2</v>
      </c>
      <c r="C117" s="163" t="str">
        <f t="shared" si="1"/>
        <v/>
      </c>
      <c r="D117" s="163" t="str">
        <f>'4. Cadena de valor'!D313</f>
        <v>2.2.1.14</v>
      </c>
      <c r="E117" s="163" t="str">
        <f>IF('4. Cadena de valor'!E313="","",'4. Cadena de valor'!E313)</f>
        <v/>
      </c>
      <c r="F117" s="163" t="str">
        <f>IF('4. Cadena de valor'!K313="","",'4. Cadena de valor'!K313)</f>
        <v/>
      </c>
      <c r="G117" s="163" t="str">
        <f>IF('4. Cadena de valor'!L313="","",'4. Cadena de valor'!L313)</f>
        <v/>
      </c>
      <c r="H117" s="163" t="str">
        <f>IF('4. Cadena de valor'!M313="","",'4. Cadena de valor'!M313)</f>
        <v/>
      </c>
      <c r="I117" s="163" t="str">
        <f>IF('4. Cadena de valor'!O313="","",'4. Cadena de valor'!O313)</f>
        <v/>
      </c>
    </row>
    <row r="118" spans="2:9">
      <c r="B118" s="164">
        <v>2</v>
      </c>
      <c r="C118" s="163" t="str">
        <f t="shared" si="1"/>
        <v/>
      </c>
      <c r="D118" s="163" t="str">
        <f>'4. Cadena de valor'!D314</f>
        <v>2.2.1.15</v>
      </c>
      <c r="E118" s="163" t="str">
        <f>IF('4. Cadena de valor'!E314="","",'4. Cadena de valor'!E314)</f>
        <v/>
      </c>
      <c r="F118" s="163" t="str">
        <f>IF('4. Cadena de valor'!K314="","",'4. Cadena de valor'!K314)</f>
        <v/>
      </c>
      <c r="G118" s="163" t="str">
        <f>IF('4. Cadena de valor'!L314="","",'4. Cadena de valor'!L314)</f>
        <v/>
      </c>
      <c r="H118" s="163" t="str">
        <f>IF('4. Cadena de valor'!M314="","",'4. Cadena de valor'!M314)</f>
        <v/>
      </c>
      <c r="I118" s="163" t="str">
        <f>IF('4. Cadena de valor'!O314="","",'4. Cadena de valor'!O314)</f>
        <v/>
      </c>
    </row>
    <row r="119" spans="2:9">
      <c r="B119" s="164">
        <v>2</v>
      </c>
      <c r="C119" s="163" t="str">
        <f t="shared" si="1"/>
        <v/>
      </c>
      <c r="D119" s="163" t="str">
        <f>'4. Cadena de valor'!D327</f>
        <v>2.2.2.1</v>
      </c>
      <c r="E119" s="163" t="str">
        <f>IF('4. Cadena de valor'!E327="","",'4. Cadena de valor'!E327)</f>
        <v/>
      </c>
      <c r="F119" s="163" t="str">
        <f>IF('4. Cadena de valor'!K327="","",'4. Cadena de valor'!K327)</f>
        <v/>
      </c>
      <c r="G119" s="163" t="str">
        <f>IF('4. Cadena de valor'!L327="","",'4. Cadena de valor'!L327)</f>
        <v/>
      </c>
      <c r="H119" s="163" t="str">
        <f>IF('4. Cadena de valor'!M327="","",'4. Cadena de valor'!M327)</f>
        <v/>
      </c>
      <c r="I119" s="163" t="str">
        <f>IF('4. Cadena de valor'!O327="","",'4. Cadena de valor'!O327)</f>
        <v/>
      </c>
    </row>
    <row r="120" spans="2:9">
      <c r="B120" s="164">
        <v>2</v>
      </c>
      <c r="C120" s="163" t="str">
        <f t="shared" si="1"/>
        <v/>
      </c>
      <c r="D120" s="163" t="str">
        <f>'4. Cadena de valor'!D328</f>
        <v>2.2.2.2</v>
      </c>
      <c r="E120" s="163" t="str">
        <f>IF('4. Cadena de valor'!E328="","",'4. Cadena de valor'!E328)</f>
        <v/>
      </c>
      <c r="F120" s="163" t="str">
        <f>IF('4. Cadena de valor'!K328="","",'4. Cadena de valor'!K328)</f>
        <v/>
      </c>
      <c r="G120" s="163" t="str">
        <f>IF('4. Cadena de valor'!L328="","",'4. Cadena de valor'!L328)</f>
        <v/>
      </c>
      <c r="H120" s="163" t="str">
        <f>IF('4. Cadena de valor'!M328="","",'4. Cadena de valor'!M328)</f>
        <v/>
      </c>
      <c r="I120" s="163" t="str">
        <f>IF('4. Cadena de valor'!O328="","",'4. Cadena de valor'!O328)</f>
        <v/>
      </c>
    </row>
    <row r="121" spans="2:9">
      <c r="B121" s="164">
        <v>2</v>
      </c>
      <c r="C121" s="163" t="str">
        <f t="shared" si="1"/>
        <v/>
      </c>
      <c r="D121" s="163" t="str">
        <f>'4. Cadena de valor'!D329</f>
        <v>2.2.2.3</v>
      </c>
      <c r="E121" s="163" t="str">
        <f>IF('4. Cadena de valor'!E329="","",'4. Cadena de valor'!E329)</f>
        <v/>
      </c>
      <c r="F121" s="163" t="str">
        <f>IF('4. Cadena de valor'!K329="","",'4. Cadena de valor'!K329)</f>
        <v/>
      </c>
      <c r="G121" s="163" t="str">
        <f>IF('4. Cadena de valor'!L329="","",'4. Cadena de valor'!L329)</f>
        <v/>
      </c>
      <c r="H121" s="163" t="str">
        <f>IF('4. Cadena de valor'!M329="","",'4. Cadena de valor'!M329)</f>
        <v/>
      </c>
      <c r="I121" s="163" t="str">
        <f>IF('4. Cadena de valor'!O329="","",'4. Cadena de valor'!O329)</f>
        <v/>
      </c>
    </row>
    <row r="122" spans="2:9">
      <c r="B122" s="164">
        <v>2</v>
      </c>
      <c r="C122" s="163" t="str">
        <f t="shared" si="1"/>
        <v/>
      </c>
      <c r="D122" s="163" t="str">
        <f>'4. Cadena de valor'!D330</f>
        <v>2.2.2.4</v>
      </c>
      <c r="E122" s="163" t="str">
        <f>IF('4. Cadena de valor'!E330="","",'4. Cadena de valor'!E330)</f>
        <v/>
      </c>
      <c r="F122" s="163" t="str">
        <f>IF('4. Cadena de valor'!K330="","",'4. Cadena de valor'!K330)</f>
        <v/>
      </c>
      <c r="G122" s="163" t="str">
        <f>IF('4. Cadena de valor'!L330="","",'4. Cadena de valor'!L330)</f>
        <v/>
      </c>
      <c r="H122" s="163" t="str">
        <f>IF('4. Cadena de valor'!M330="","",'4. Cadena de valor'!M330)</f>
        <v/>
      </c>
      <c r="I122" s="163" t="str">
        <f>IF('4. Cadena de valor'!O330="","",'4. Cadena de valor'!O330)</f>
        <v/>
      </c>
    </row>
    <row r="123" spans="2:9">
      <c r="B123" s="164">
        <v>2</v>
      </c>
      <c r="C123" s="163" t="str">
        <f t="shared" si="1"/>
        <v/>
      </c>
      <c r="D123" s="163" t="str">
        <f>'4. Cadena de valor'!D331</f>
        <v>2.2.2.5</v>
      </c>
      <c r="E123" s="163" t="str">
        <f>IF('4. Cadena de valor'!E331="","",'4. Cadena de valor'!E331)</f>
        <v/>
      </c>
      <c r="F123" s="163" t="str">
        <f>IF('4. Cadena de valor'!K331="","",'4. Cadena de valor'!K331)</f>
        <v/>
      </c>
      <c r="G123" s="163" t="str">
        <f>IF('4. Cadena de valor'!L331="","",'4. Cadena de valor'!L331)</f>
        <v/>
      </c>
      <c r="H123" s="163" t="str">
        <f>IF('4. Cadena de valor'!M331="","",'4. Cadena de valor'!M331)</f>
        <v/>
      </c>
      <c r="I123" s="163" t="str">
        <f>IF('4. Cadena de valor'!O331="","",'4. Cadena de valor'!O331)</f>
        <v/>
      </c>
    </row>
    <row r="124" spans="2:9">
      <c r="B124" s="164">
        <v>2</v>
      </c>
      <c r="C124" s="163" t="str">
        <f t="shared" si="1"/>
        <v/>
      </c>
      <c r="D124" s="163" t="str">
        <f>'4. Cadena de valor'!D332</f>
        <v>2.2.2.6</v>
      </c>
      <c r="E124" s="163" t="str">
        <f>IF('4. Cadena de valor'!E332="","",'4. Cadena de valor'!E332)</f>
        <v/>
      </c>
      <c r="F124" s="163" t="str">
        <f>IF('4. Cadena de valor'!K332="","",'4. Cadena de valor'!K332)</f>
        <v/>
      </c>
      <c r="G124" s="163" t="str">
        <f>IF('4. Cadena de valor'!L332="","",'4. Cadena de valor'!L332)</f>
        <v/>
      </c>
      <c r="H124" s="163" t="str">
        <f>IF('4. Cadena de valor'!M332="","",'4. Cadena de valor'!M332)</f>
        <v/>
      </c>
      <c r="I124" s="163" t="str">
        <f>IF('4. Cadena de valor'!O332="","",'4. Cadena de valor'!O332)</f>
        <v/>
      </c>
    </row>
    <row r="125" spans="2:9">
      <c r="B125" s="164">
        <v>2</v>
      </c>
      <c r="C125" s="163" t="str">
        <f t="shared" si="1"/>
        <v/>
      </c>
      <c r="D125" s="163" t="str">
        <f>'4. Cadena de valor'!D333</f>
        <v>2.2.2.7</v>
      </c>
      <c r="E125" s="163" t="str">
        <f>IF('4. Cadena de valor'!E333="","",'4. Cadena de valor'!E333)</f>
        <v/>
      </c>
      <c r="F125" s="163" t="str">
        <f>IF('4. Cadena de valor'!K333="","",'4. Cadena de valor'!K333)</f>
        <v/>
      </c>
      <c r="G125" s="163" t="str">
        <f>IF('4. Cadena de valor'!L333="","",'4. Cadena de valor'!L333)</f>
        <v/>
      </c>
      <c r="H125" s="163" t="str">
        <f>IF('4. Cadena de valor'!M333="","",'4. Cadena de valor'!M333)</f>
        <v/>
      </c>
      <c r="I125" s="163" t="str">
        <f>IF('4. Cadena de valor'!O333="","",'4. Cadena de valor'!O333)</f>
        <v/>
      </c>
    </row>
    <row r="126" spans="2:9">
      <c r="B126" s="164">
        <v>2</v>
      </c>
      <c r="C126" s="163" t="str">
        <f t="shared" si="1"/>
        <v/>
      </c>
      <c r="D126" s="163" t="str">
        <f>'4. Cadena de valor'!D334</f>
        <v>2.2.2.8</v>
      </c>
      <c r="E126" s="163" t="str">
        <f>IF('4. Cadena de valor'!E334="","",'4. Cadena de valor'!E334)</f>
        <v/>
      </c>
      <c r="F126" s="163" t="str">
        <f>IF('4. Cadena de valor'!K334="","",'4. Cadena de valor'!K334)</f>
        <v/>
      </c>
      <c r="G126" s="163" t="str">
        <f>IF('4. Cadena de valor'!L334="","",'4. Cadena de valor'!L334)</f>
        <v/>
      </c>
      <c r="H126" s="163" t="str">
        <f>IF('4. Cadena de valor'!M334="","",'4. Cadena de valor'!M334)</f>
        <v/>
      </c>
      <c r="I126" s="163" t="str">
        <f>IF('4. Cadena de valor'!O334="","",'4. Cadena de valor'!O334)</f>
        <v/>
      </c>
    </row>
    <row r="127" spans="2:9">
      <c r="B127" s="164">
        <v>2</v>
      </c>
      <c r="C127" s="163" t="str">
        <f t="shared" si="1"/>
        <v/>
      </c>
      <c r="D127" s="163" t="str">
        <f>'4. Cadena de valor'!D335</f>
        <v>2.2.2.9</v>
      </c>
      <c r="E127" s="163" t="str">
        <f>IF('4. Cadena de valor'!E335="","",'4. Cadena de valor'!E335)</f>
        <v/>
      </c>
      <c r="F127" s="163" t="str">
        <f>IF('4. Cadena de valor'!K335="","",'4. Cadena de valor'!K335)</f>
        <v/>
      </c>
      <c r="G127" s="163" t="str">
        <f>IF('4. Cadena de valor'!L335="","",'4. Cadena de valor'!L335)</f>
        <v/>
      </c>
      <c r="H127" s="163" t="str">
        <f>IF('4. Cadena de valor'!M335="","",'4. Cadena de valor'!M335)</f>
        <v/>
      </c>
      <c r="I127" s="163" t="str">
        <f>IF('4. Cadena de valor'!O335="","",'4. Cadena de valor'!O335)</f>
        <v/>
      </c>
    </row>
    <row r="128" spans="2:9">
      <c r="B128" s="164">
        <v>2</v>
      </c>
      <c r="C128" s="163" t="str">
        <f t="shared" si="1"/>
        <v/>
      </c>
      <c r="D128" s="163" t="str">
        <f>'4. Cadena de valor'!D336</f>
        <v>2.2.2.10</v>
      </c>
      <c r="E128" s="163" t="str">
        <f>IF('4. Cadena de valor'!E336="","",'4. Cadena de valor'!E336)</f>
        <v/>
      </c>
      <c r="F128" s="163" t="str">
        <f>IF('4. Cadena de valor'!K336="","",'4. Cadena de valor'!K336)</f>
        <v/>
      </c>
      <c r="G128" s="163" t="str">
        <f>IF('4. Cadena de valor'!L336="","",'4. Cadena de valor'!L336)</f>
        <v/>
      </c>
      <c r="H128" s="163" t="str">
        <f>IF('4. Cadena de valor'!M336="","",'4. Cadena de valor'!M336)</f>
        <v/>
      </c>
      <c r="I128" s="163" t="str">
        <f>IF('4. Cadena de valor'!O336="","",'4. Cadena de valor'!O336)</f>
        <v/>
      </c>
    </row>
    <row r="129" spans="2:9">
      <c r="B129" s="164">
        <v>2</v>
      </c>
      <c r="C129" s="163" t="str">
        <f t="shared" si="1"/>
        <v/>
      </c>
      <c r="D129" s="163" t="str">
        <f>'4. Cadena de valor'!D337</f>
        <v>2.2.2.11</v>
      </c>
      <c r="E129" s="163" t="str">
        <f>IF('4. Cadena de valor'!E337="","",'4. Cadena de valor'!E337)</f>
        <v/>
      </c>
      <c r="F129" s="163" t="str">
        <f>IF('4. Cadena de valor'!K337="","",'4. Cadena de valor'!K337)</f>
        <v/>
      </c>
      <c r="G129" s="163" t="str">
        <f>IF('4. Cadena de valor'!L337="","",'4. Cadena de valor'!L337)</f>
        <v/>
      </c>
      <c r="H129" s="163" t="str">
        <f>IF('4. Cadena de valor'!M337="","",'4. Cadena de valor'!M337)</f>
        <v/>
      </c>
      <c r="I129" s="163" t="str">
        <f>IF('4. Cadena de valor'!O337="","",'4. Cadena de valor'!O337)</f>
        <v/>
      </c>
    </row>
    <row r="130" spans="2:9">
      <c r="B130" s="164">
        <v>2</v>
      </c>
      <c r="C130" s="163" t="str">
        <f t="shared" si="1"/>
        <v/>
      </c>
      <c r="D130" s="163" t="str">
        <f>'4. Cadena de valor'!D338</f>
        <v>2.2.2.12</v>
      </c>
      <c r="E130" s="163" t="str">
        <f>IF('4. Cadena de valor'!E338="","",'4. Cadena de valor'!E338)</f>
        <v/>
      </c>
      <c r="F130" s="163" t="str">
        <f>IF('4. Cadena de valor'!K338="","",'4. Cadena de valor'!K338)</f>
        <v/>
      </c>
      <c r="G130" s="163" t="str">
        <f>IF('4. Cadena de valor'!L338="","",'4. Cadena de valor'!L338)</f>
        <v/>
      </c>
      <c r="H130" s="163" t="str">
        <f>IF('4. Cadena de valor'!M338="","",'4. Cadena de valor'!M338)</f>
        <v/>
      </c>
      <c r="I130" s="163" t="str">
        <f>IF('4. Cadena de valor'!O338="","",'4. Cadena de valor'!O338)</f>
        <v/>
      </c>
    </row>
    <row r="131" spans="2:9">
      <c r="B131" s="164">
        <v>2</v>
      </c>
      <c r="C131" s="163" t="str">
        <f t="shared" si="1"/>
        <v/>
      </c>
      <c r="D131" s="163" t="str">
        <f>'4. Cadena de valor'!D339</f>
        <v>2.2.2.13</v>
      </c>
      <c r="E131" s="163" t="str">
        <f>IF('4. Cadena de valor'!E339="","",'4. Cadena de valor'!E339)</f>
        <v/>
      </c>
      <c r="F131" s="163" t="str">
        <f>IF('4. Cadena de valor'!K339="","",'4. Cadena de valor'!K339)</f>
        <v/>
      </c>
      <c r="G131" s="163" t="str">
        <f>IF('4. Cadena de valor'!L339="","",'4. Cadena de valor'!L339)</f>
        <v/>
      </c>
      <c r="H131" s="163" t="str">
        <f>IF('4. Cadena de valor'!M339="","",'4. Cadena de valor'!M339)</f>
        <v/>
      </c>
      <c r="I131" s="163" t="str">
        <f>IF('4. Cadena de valor'!O339="","",'4. Cadena de valor'!O339)</f>
        <v/>
      </c>
    </row>
    <row r="132" spans="2:9">
      <c r="B132" s="164">
        <v>2</v>
      </c>
      <c r="C132" s="163" t="str">
        <f t="shared" si="1"/>
        <v/>
      </c>
      <c r="D132" s="163" t="str">
        <f>'4. Cadena de valor'!D340</f>
        <v>2.2.2.14</v>
      </c>
      <c r="E132" s="163" t="str">
        <f>IF('4. Cadena de valor'!E340="","",'4. Cadena de valor'!E340)</f>
        <v/>
      </c>
      <c r="F132" s="163" t="str">
        <f>IF('4. Cadena de valor'!K340="","",'4. Cadena de valor'!K340)</f>
        <v/>
      </c>
      <c r="G132" s="163" t="str">
        <f>IF('4. Cadena de valor'!L340="","",'4. Cadena de valor'!L340)</f>
        <v/>
      </c>
      <c r="H132" s="163" t="str">
        <f>IF('4. Cadena de valor'!M340="","",'4. Cadena de valor'!M340)</f>
        <v/>
      </c>
      <c r="I132" s="163" t="str">
        <f>IF('4. Cadena de valor'!O340="","",'4. Cadena de valor'!O340)</f>
        <v/>
      </c>
    </row>
    <row r="133" spans="2:9">
      <c r="B133" s="164">
        <v>2</v>
      </c>
      <c r="C133" s="163" t="str">
        <f t="shared" si="1"/>
        <v/>
      </c>
      <c r="D133" s="163" t="str">
        <f>'4. Cadena de valor'!D341</f>
        <v>2.2.2.15</v>
      </c>
      <c r="E133" s="163" t="str">
        <f>IF('4. Cadena de valor'!E341="","",'4. Cadena de valor'!E341)</f>
        <v/>
      </c>
      <c r="F133" s="163" t="str">
        <f>IF('4. Cadena de valor'!K341="","",'4. Cadena de valor'!K341)</f>
        <v/>
      </c>
      <c r="G133" s="163" t="str">
        <f>IF('4. Cadena de valor'!L341="","",'4. Cadena de valor'!L341)</f>
        <v/>
      </c>
      <c r="H133" s="163" t="str">
        <f>IF('4. Cadena de valor'!M341="","",'4. Cadena de valor'!M341)</f>
        <v/>
      </c>
      <c r="I133" s="163" t="str">
        <f>IF('4. Cadena de valor'!O341="","",'4. Cadena de valor'!O341)</f>
        <v/>
      </c>
    </row>
    <row r="134" spans="2:9">
      <c r="B134" s="164">
        <v>3</v>
      </c>
      <c r="C134" s="163" t="str">
        <f>$B$6</f>
        <v/>
      </c>
      <c r="D134" s="163" t="str">
        <f>'4. Cadena de valor'!D400</f>
        <v>3.1.1.1</v>
      </c>
      <c r="E134" s="163" t="str">
        <f>IF('4. Cadena de valor'!E400="","",'4. Cadena de valor'!E400)</f>
        <v/>
      </c>
      <c r="F134" s="163" t="str">
        <f>IF('4. Cadena de valor'!K400="","",'4. Cadena de valor'!K400)</f>
        <v/>
      </c>
      <c r="G134" s="163" t="str">
        <f>IF('4. Cadena de valor'!L400="","",'4. Cadena de valor'!L400)</f>
        <v/>
      </c>
      <c r="H134" s="163" t="str">
        <f>IF('4. Cadena de valor'!M400="","",'4. Cadena de valor'!M400)</f>
        <v/>
      </c>
      <c r="I134" s="163" t="str">
        <f>IF('4. Cadena de valor'!O400="","",'4. Cadena de valor'!O400)</f>
        <v/>
      </c>
    </row>
    <row r="135" spans="2:9">
      <c r="B135" s="164">
        <v>3</v>
      </c>
      <c r="C135" s="163" t="str">
        <f>$B$6</f>
        <v/>
      </c>
      <c r="D135" s="163" t="str">
        <f>'4. Cadena de valor'!D401</f>
        <v>3.1.1.2</v>
      </c>
      <c r="E135" s="163" t="str">
        <f>IF('4. Cadena de valor'!E401="","",'4. Cadena de valor'!E401)</f>
        <v/>
      </c>
      <c r="F135" s="163" t="str">
        <f>IF('4. Cadena de valor'!K401="","",'4. Cadena de valor'!K401)</f>
        <v/>
      </c>
      <c r="G135" s="163" t="str">
        <f>IF('4. Cadena de valor'!L401="","",'4. Cadena de valor'!L401)</f>
        <v/>
      </c>
      <c r="H135" s="163" t="str">
        <f>IF('4. Cadena de valor'!M401="","",'4. Cadena de valor'!M401)</f>
        <v/>
      </c>
      <c r="I135" s="163" t="str">
        <f>IF('4. Cadena de valor'!O401="","",'4. Cadena de valor'!O401)</f>
        <v/>
      </c>
    </row>
    <row r="136" spans="2:9">
      <c r="B136" s="164">
        <v>3</v>
      </c>
      <c r="C136" s="163" t="str">
        <f t="shared" ref="C136:C193" si="2">$B$6</f>
        <v/>
      </c>
      <c r="D136" s="163" t="str">
        <f>'4. Cadena de valor'!D402</f>
        <v>3.1.1.3</v>
      </c>
      <c r="E136" s="163" t="str">
        <f>IF('4. Cadena de valor'!E402="","",'4. Cadena de valor'!E402)</f>
        <v/>
      </c>
      <c r="F136" s="163" t="str">
        <f>IF('4. Cadena de valor'!K402="","",'4. Cadena de valor'!K402)</f>
        <v/>
      </c>
      <c r="G136" s="163" t="str">
        <f>IF('4. Cadena de valor'!L402="","",'4. Cadena de valor'!L402)</f>
        <v/>
      </c>
      <c r="H136" s="163" t="str">
        <f>IF('4. Cadena de valor'!M402="","",'4. Cadena de valor'!M402)</f>
        <v/>
      </c>
      <c r="I136" s="163" t="str">
        <f>IF('4. Cadena de valor'!O402="","",'4. Cadena de valor'!O402)</f>
        <v/>
      </c>
    </row>
    <row r="137" spans="2:9">
      <c r="B137" s="164">
        <v>3</v>
      </c>
      <c r="C137" s="163" t="str">
        <f t="shared" si="2"/>
        <v/>
      </c>
      <c r="D137" s="163" t="str">
        <f>'4. Cadena de valor'!D403</f>
        <v>3.1.1.4</v>
      </c>
      <c r="E137" s="163" t="str">
        <f>IF('4. Cadena de valor'!E403="","",'4. Cadena de valor'!E403)</f>
        <v/>
      </c>
      <c r="F137" s="163" t="str">
        <f>IF('4. Cadena de valor'!K403="","",'4. Cadena de valor'!K403)</f>
        <v/>
      </c>
      <c r="G137" s="163" t="str">
        <f>IF('4. Cadena de valor'!L403="","",'4. Cadena de valor'!L403)</f>
        <v/>
      </c>
      <c r="H137" s="163" t="str">
        <f>IF('4. Cadena de valor'!M403="","",'4. Cadena de valor'!M403)</f>
        <v/>
      </c>
      <c r="I137" s="163" t="str">
        <f>IF('4. Cadena de valor'!O403="","",'4. Cadena de valor'!O403)</f>
        <v/>
      </c>
    </row>
    <row r="138" spans="2:9">
      <c r="B138" s="164">
        <v>3</v>
      </c>
      <c r="C138" s="163" t="str">
        <f t="shared" si="2"/>
        <v/>
      </c>
      <c r="D138" s="163" t="str">
        <f>'4. Cadena de valor'!D404</f>
        <v>3.1.1.5</v>
      </c>
      <c r="E138" s="163" t="str">
        <f>IF('4. Cadena de valor'!E404="","",'4. Cadena de valor'!E404)</f>
        <v/>
      </c>
      <c r="F138" s="163" t="str">
        <f>IF('4. Cadena de valor'!K404="","",'4. Cadena de valor'!K404)</f>
        <v/>
      </c>
      <c r="G138" s="163" t="str">
        <f>IF('4. Cadena de valor'!L404="","",'4. Cadena de valor'!L404)</f>
        <v/>
      </c>
      <c r="H138" s="163" t="str">
        <f>IF('4. Cadena de valor'!M404="","",'4. Cadena de valor'!M404)</f>
        <v/>
      </c>
      <c r="I138" s="163" t="str">
        <f>IF('4. Cadena de valor'!O404="","",'4. Cadena de valor'!O404)</f>
        <v/>
      </c>
    </row>
    <row r="139" spans="2:9">
      <c r="B139" s="164">
        <v>3</v>
      </c>
      <c r="C139" s="163" t="str">
        <f t="shared" si="2"/>
        <v/>
      </c>
      <c r="D139" s="163" t="str">
        <f>'4. Cadena de valor'!D405</f>
        <v>3.1.1.6</v>
      </c>
      <c r="E139" s="163" t="str">
        <f>IF('4. Cadena de valor'!E405="","",'4. Cadena de valor'!E405)</f>
        <v/>
      </c>
      <c r="F139" s="163" t="str">
        <f>IF('4. Cadena de valor'!K405="","",'4. Cadena de valor'!K405)</f>
        <v/>
      </c>
      <c r="G139" s="163" t="str">
        <f>IF('4. Cadena de valor'!L405="","",'4. Cadena de valor'!L405)</f>
        <v/>
      </c>
      <c r="H139" s="163" t="str">
        <f>IF('4. Cadena de valor'!M405="","",'4. Cadena de valor'!M405)</f>
        <v/>
      </c>
      <c r="I139" s="163" t="str">
        <f>IF('4. Cadena de valor'!O405="","",'4. Cadena de valor'!O405)</f>
        <v/>
      </c>
    </row>
    <row r="140" spans="2:9">
      <c r="B140" s="164">
        <v>3</v>
      </c>
      <c r="C140" s="163" t="str">
        <f t="shared" si="2"/>
        <v/>
      </c>
      <c r="D140" s="163" t="str">
        <f>'4. Cadena de valor'!D406</f>
        <v>3.1.1.7</v>
      </c>
      <c r="E140" s="163" t="str">
        <f>IF('4. Cadena de valor'!E406="","",'4. Cadena de valor'!E406)</f>
        <v/>
      </c>
      <c r="F140" s="163" t="str">
        <f>IF('4. Cadena de valor'!K406="","",'4. Cadena de valor'!K406)</f>
        <v/>
      </c>
      <c r="G140" s="163" t="str">
        <f>IF('4. Cadena de valor'!L406="","",'4. Cadena de valor'!L406)</f>
        <v/>
      </c>
      <c r="H140" s="163" t="str">
        <f>IF('4. Cadena de valor'!M406="","",'4. Cadena de valor'!M406)</f>
        <v/>
      </c>
      <c r="I140" s="163" t="str">
        <f>IF('4. Cadena de valor'!O406="","",'4. Cadena de valor'!O406)</f>
        <v/>
      </c>
    </row>
    <row r="141" spans="2:9">
      <c r="B141" s="164">
        <v>3</v>
      </c>
      <c r="C141" s="163" t="str">
        <f t="shared" si="2"/>
        <v/>
      </c>
      <c r="D141" s="163" t="str">
        <f>'4. Cadena de valor'!D407</f>
        <v>3.1.1.8</v>
      </c>
      <c r="E141" s="163" t="str">
        <f>IF('4. Cadena de valor'!E407="","",'4. Cadena de valor'!E407)</f>
        <v/>
      </c>
      <c r="F141" s="163" t="str">
        <f>IF('4. Cadena de valor'!K407="","",'4. Cadena de valor'!K407)</f>
        <v/>
      </c>
      <c r="G141" s="163" t="str">
        <f>IF('4. Cadena de valor'!L407="","",'4. Cadena de valor'!L407)</f>
        <v/>
      </c>
      <c r="H141" s="163" t="str">
        <f>IF('4. Cadena de valor'!M407="","",'4. Cadena de valor'!M407)</f>
        <v/>
      </c>
      <c r="I141" s="163" t="str">
        <f>IF('4. Cadena de valor'!O407="","",'4. Cadena de valor'!O407)</f>
        <v/>
      </c>
    </row>
    <row r="142" spans="2:9">
      <c r="B142" s="164">
        <v>3</v>
      </c>
      <c r="C142" s="163" t="str">
        <f t="shared" si="2"/>
        <v/>
      </c>
      <c r="D142" s="163" t="str">
        <f>'4. Cadena de valor'!D408</f>
        <v>3.1.1.9</v>
      </c>
      <c r="E142" s="163" t="str">
        <f>IF('4. Cadena de valor'!E408="","",'4. Cadena de valor'!E408)</f>
        <v/>
      </c>
      <c r="F142" s="163" t="str">
        <f>IF('4. Cadena de valor'!K408="","",'4. Cadena de valor'!K408)</f>
        <v/>
      </c>
      <c r="G142" s="163" t="str">
        <f>IF('4. Cadena de valor'!L408="","",'4. Cadena de valor'!L408)</f>
        <v/>
      </c>
      <c r="H142" s="163" t="str">
        <f>IF('4. Cadena de valor'!M408="","",'4. Cadena de valor'!M408)</f>
        <v/>
      </c>
      <c r="I142" s="163" t="str">
        <f>IF('4. Cadena de valor'!O408="","",'4. Cadena de valor'!O408)</f>
        <v/>
      </c>
    </row>
    <row r="143" spans="2:9">
      <c r="B143" s="164">
        <v>3</v>
      </c>
      <c r="C143" s="163" t="str">
        <f t="shared" si="2"/>
        <v/>
      </c>
      <c r="D143" s="163" t="str">
        <f>'4. Cadena de valor'!D409</f>
        <v>3.1.1.10</v>
      </c>
      <c r="E143" s="163" t="str">
        <f>IF('4. Cadena de valor'!E409="","",'4. Cadena de valor'!E409)</f>
        <v/>
      </c>
      <c r="F143" s="163" t="str">
        <f>IF('4. Cadena de valor'!K409="","",'4. Cadena de valor'!K409)</f>
        <v/>
      </c>
      <c r="G143" s="163" t="str">
        <f>IF('4. Cadena de valor'!L409="","",'4. Cadena de valor'!L409)</f>
        <v/>
      </c>
      <c r="H143" s="163" t="str">
        <f>IF('4. Cadena de valor'!M409="","",'4. Cadena de valor'!M409)</f>
        <v/>
      </c>
      <c r="I143" s="163" t="str">
        <f>IF('4. Cadena de valor'!O409="","",'4. Cadena de valor'!O409)</f>
        <v/>
      </c>
    </row>
    <row r="144" spans="2:9">
      <c r="B144" s="164">
        <v>3</v>
      </c>
      <c r="C144" s="163" t="str">
        <f t="shared" si="2"/>
        <v/>
      </c>
      <c r="D144" s="163" t="str">
        <f>'4. Cadena de valor'!D410</f>
        <v>3.1.1.11</v>
      </c>
      <c r="E144" s="163" t="str">
        <f>IF('4. Cadena de valor'!E410="","",'4. Cadena de valor'!E410)</f>
        <v/>
      </c>
      <c r="F144" s="163" t="str">
        <f>IF('4. Cadena de valor'!K410="","",'4. Cadena de valor'!K410)</f>
        <v/>
      </c>
      <c r="G144" s="163" t="str">
        <f>IF('4. Cadena de valor'!L410="","",'4. Cadena de valor'!L410)</f>
        <v/>
      </c>
      <c r="H144" s="163" t="str">
        <f>IF('4. Cadena de valor'!M410="","",'4. Cadena de valor'!M410)</f>
        <v/>
      </c>
      <c r="I144" s="163" t="str">
        <f>IF('4. Cadena de valor'!O410="","",'4. Cadena de valor'!O410)</f>
        <v/>
      </c>
    </row>
    <row r="145" spans="2:9">
      <c r="B145" s="164">
        <v>3</v>
      </c>
      <c r="C145" s="163" t="str">
        <f t="shared" si="2"/>
        <v/>
      </c>
      <c r="D145" s="163" t="str">
        <f>'4. Cadena de valor'!D411</f>
        <v>3.1.1.12</v>
      </c>
      <c r="E145" s="163" t="str">
        <f>IF('4. Cadena de valor'!E411="","",'4. Cadena de valor'!E411)</f>
        <v/>
      </c>
      <c r="F145" s="163" t="str">
        <f>IF('4. Cadena de valor'!K411="","",'4. Cadena de valor'!K411)</f>
        <v/>
      </c>
      <c r="G145" s="163" t="str">
        <f>IF('4. Cadena de valor'!L411="","",'4. Cadena de valor'!L411)</f>
        <v/>
      </c>
      <c r="H145" s="163" t="str">
        <f>IF('4. Cadena de valor'!M411="","",'4. Cadena de valor'!M411)</f>
        <v/>
      </c>
      <c r="I145" s="163" t="str">
        <f>IF('4. Cadena de valor'!O411="","",'4. Cadena de valor'!O411)</f>
        <v/>
      </c>
    </row>
    <row r="146" spans="2:9">
      <c r="B146" s="164">
        <v>3</v>
      </c>
      <c r="C146" s="163" t="str">
        <f t="shared" si="2"/>
        <v/>
      </c>
      <c r="D146" s="163" t="str">
        <f>'4. Cadena de valor'!D412</f>
        <v>3.1.1.13</v>
      </c>
      <c r="E146" s="163" t="str">
        <f>IF('4. Cadena de valor'!E412="","",'4. Cadena de valor'!E412)</f>
        <v/>
      </c>
      <c r="F146" s="163" t="str">
        <f>IF('4. Cadena de valor'!K412="","",'4. Cadena de valor'!K412)</f>
        <v/>
      </c>
      <c r="G146" s="163" t="str">
        <f>IF('4. Cadena de valor'!L412="","",'4. Cadena de valor'!L412)</f>
        <v/>
      </c>
      <c r="H146" s="163" t="str">
        <f>IF('4. Cadena de valor'!M412="","",'4. Cadena de valor'!M412)</f>
        <v/>
      </c>
      <c r="I146" s="163" t="str">
        <f>IF('4. Cadena de valor'!O412="","",'4. Cadena de valor'!O412)</f>
        <v/>
      </c>
    </row>
    <row r="147" spans="2:9">
      <c r="B147" s="164">
        <v>3</v>
      </c>
      <c r="C147" s="163" t="str">
        <f t="shared" si="2"/>
        <v/>
      </c>
      <c r="D147" s="163" t="str">
        <f>'4. Cadena de valor'!D413</f>
        <v>3.1.1.14</v>
      </c>
      <c r="E147" s="163" t="str">
        <f>IF('4. Cadena de valor'!E413="","",'4. Cadena de valor'!E413)</f>
        <v/>
      </c>
      <c r="F147" s="163" t="str">
        <f>IF('4. Cadena de valor'!K413="","",'4. Cadena de valor'!K413)</f>
        <v/>
      </c>
      <c r="G147" s="163" t="str">
        <f>IF('4. Cadena de valor'!L413="","",'4. Cadena de valor'!L413)</f>
        <v/>
      </c>
      <c r="H147" s="163" t="str">
        <f>IF('4. Cadena de valor'!M413="","",'4. Cadena de valor'!M413)</f>
        <v/>
      </c>
      <c r="I147" s="163" t="str">
        <f>IF('4. Cadena de valor'!O413="","",'4. Cadena de valor'!O413)</f>
        <v/>
      </c>
    </row>
    <row r="148" spans="2:9">
      <c r="B148" s="164">
        <v>3</v>
      </c>
      <c r="C148" s="163" t="str">
        <f t="shared" si="2"/>
        <v/>
      </c>
      <c r="D148" s="163" t="str">
        <f>'4. Cadena de valor'!D414</f>
        <v>3.1.1.15</v>
      </c>
      <c r="E148" s="163" t="str">
        <f>IF('4. Cadena de valor'!E414="","",'4. Cadena de valor'!E414)</f>
        <v/>
      </c>
      <c r="F148" s="163" t="str">
        <f>IF('4. Cadena de valor'!K414="","",'4. Cadena de valor'!K414)</f>
        <v/>
      </c>
      <c r="G148" s="163" t="str">
        <f>IF('4. Cadena de valor'!L414="","",'4. Cadena de valor'!L414)</f>
        <v/>
      </c>
      <c r="H148" s="163" t="str">
        <f>IF('4. Cadena de valor'!M414="","",'4. Cadena de valor'!M414)</f>
        <v/>
      </c>
      <c r="I148" s="163" t="str">
        <f>IF('4. Cadena de valor'!O414="","",'4. Cadena de valor'!O414)</f>
        <v/>
      </c>
    </row>
    <row r="149" spans="2:9">
      <c r="B149" s="164">
        <v>3</v>
      </c>
      <c r="C149" s="163" t="str">
        <f t="shared" si="2"/>
        <v/>
      </c>
      <c r="D149" s="163" t="str">
        <f>'4. Cadena de valor'!D427</f>
        <v>3.1.2.1</v>
      </c>
      <c r="E149" s="163" t="str">
        <f>IF('4. Cadena de valor'!E427="","",'4. Cadena de valor'!E427)</f>
        <v/>
      </c>
      <c r="F149" s="163" t="str">
        <f>IF('4. Cadena de valor'!K427="","",'4. Cadena de valor'!K427)</f>
        <v/>
      </c>
      <c r="G149" s="163" t="str">
        <f>IF('4. Cadena de valor'!L427="","",'4. Cadena de valor'!L427)</f>
        <v/>
      </c>
      <c r="H149" s="163" t="str">
        <f>IF('4. Cadena de valor'!M427="","",'4. Cadena de valor'!M427)</f>
        <v/>
      </c>
      <c r="I149" s="163" t="str">
        <f>IF('4. Cadena de valor'!O427="","",'4. Cadena de valor'!O427)</f>
        <v/>
      </c>
    </row>
    <row r="150" spans="2:9">
      <c r="B150" s="164">
        <v>3</v>
      </c>
      <c r="C150" s="163" t="str">
        <f t="shared" si="2"/>
        <v/>
      </c>
      <c r="D150" s="163" t="str">
        <f>'4. Cadena de valor'!D428</f>
        <v>3.1.2.2</v>
      </c>
      <c r="E150" s="163" t="str">
        <f>IF('4. Cadena de valor'!E428="","",'4. Cadena de valor'!E428)</f>
        <v/>
      </c>
      <c r="F150" s="163" t="str">
        <f>IF('4. Cadena de valor'!K428="","",'4. Cadena de valor'!K428)</f>
        <v/>
      </c>
      <c r="G150" s="163" t="str">
        <f>IF('4. Cadena de valor'!L428="","",'4. Cadena de valor'!L428)</f>
        <v/>
      </c>
      <c r="H150" s="163" t="str">
        <f>IF('4. Cadena de valor'!M428="","",'4. Cadena de valor'!M428)</f>
        <v/>
      </c>
      <c r="I150" s="163" t="str">
        <f>IF('4. Cadena de valor'!O428="","",'4. Cadena de valor'!O428)</f>
        <v/>
      </c>
    </row>
    <row r="151" spans="2:9">
      <c r="B151" s="164">
        <v>3</v>
      </c>
      <c r="C151" s="163" t="str">
        <f t="shared" si="2"/>
        <v/>
      </c>
      <c r="D151" s="163" t="str">
        <f>'4. Cadena de valor'!D429</f>
        <v>3.1.2.3</v>
      </c>
      <c r="E151" s="163" t="str">
        <f>IF('4. Cadena de valor'!E429="","",'4. Cadena de valor'!E429)</f>
        <v/>
      </c>
      <c r="F151" s="163" t="str">
        <f>IF('4. Cadena de valor'!K429="","",'4. Cadena de valor'!K429)</f>
        <v/>
      </c>
      <c r="G151" s="163" t="str">
        <f>IF('4. Cadena de valor'!L429="","",'4. Cadena de valor'!L429)</f>
        <v/>
      </c>
      <c r="H151" s="163" t="str">
        <f>IF('4. Cadena de valor'!M429="","",'4. Cadena de valor'!M429)</f>
        <v/>
      </c>
      <c r="I151" s="163" t="str">
        <f>IF('4. Cadena de valor'!O429="","",'4. Cadena de valor'!O429)</f>
        <v/>
      </c>
    </row>
    <row r="152" spans="2:9">
      <c r="B152" s="164">
        <v>3</v>
      </c>
      <c r="C152" s="163" t="str">
        <f t="shared" si="2"/>
        <v/>
      </c>
      <c r="D152" s="163" t="str">
        <f>'4. Cadena de valor'!D430</f>
        <v>3.1.2.4</v>
      </c>
      <c r="E152" s="163" t="str">
        <f>IF('4. Cadena de valor'!E430="","",'4. Cadena de valor'!E430)</f>
        <v/>
      </c>
      <c r="F152" s="163" t="str">
        <f>IF('4. Cadena de valor'!K430="","",'4. Cadena de valor'!K430)</f>
        <v/>
      </c>
      <c r="G152" s="163" t="str">
        <f>IF('4. Cadena de valor'!L430="","",'4. Cadena de valor'!L430)</f>
        <v/>
      </c>
      <c r="H152" s="163" t="str">
        <f>IF('4. Cadena de valor'!M430="","",'4. Cadena de valor'!M430)</f>
        <v/>
      </c>
      <c r="I152" s="163" t="str">
        <f>IF('4. Cadena de valor'!O430="","",'4. Cadena de valor'!O430)</f>
        <v/>
      </c>
    </row>
    <row r="153" spans="2:9">
      <c r="B153" s="164">
        <v>3</v>
      </c>
      <c r="C153" s="163" t="str">
        <f t="shared" si="2"/>
        <v/>
      </c>
      <c r="D153" s="163" t="str">
        <f>'4. Cadena de valor'!D431</f>
        <v>3.1.2.5</v>
      </c>
      <c r="E153" s="163" t="str">
        <f>IF('4. Cadena de valor'!E431="","",'4. Cadena de valor'!E431)</f>
        <v/>
      </c>
      <c r="F153" s="163" t="str">
        <f>IF('4. Cadena de valor'!K431="","",'4. Cadena de valor'!K431)</f>
        <v/>
      </c>
      <c r="G153" s="163" t="str">
        <f>IF('4. Cadena de valor'!L431="","",'4. Cadena de valor'!L431)</f>
        <v/>
      </c>
      <c r="H153" s="163" t="str">
        <f>IF('4. Cadena de valor'!M431="","",'4. Cadena de valor'!M431)</f>
        <v/>
      </c>
      <c r="I153" s="163" t="str">
        <f>IF('4. Cadena de valor'!O431="","",'4. Cadena de valor'!O431)</f>
        <v/>
      </c>
    </row>
    <row r="154" spans="2:9">
      <c r="B154" s="164">
        <v>3</v>
      </c>
      <c r="C154" s="163" t="str">
        <f t="shared" si="2"/>
        <v/>
      </c>
      <c r="D154" s="163" t="str">
        <f>'4. Cadena de valor'!D432</f>
        <v>3.1.2.6</v>
      </c>
      <c r="E154" s="163" t="str">
        <f>IF('4. Cadena de valor'!E432="","",'4. Cadena de valor'!E432)</f>
        <v/>
      </c>
      <c r="F154" s="163" t="str">
        <f>IF('4. Cadena de valor'!K432="","",'4. Cadena de valor'!K432)</f>
        <v/>
      </c>
      <c r="G154" s="163" t="str">
        <f>IF('4. Cadena de valor'!L432="","",'4. Cadena de valor'!L432)</f>
        <v/>
      </c>
      <c r="H154" s="163" t="str">
        <f>IF('4. Cadena de valor'!M432="","",'4. Cadena de valor'!M432)</f>
        <v/>
      </c>
      <c r="I154" s="163" t="str">
        <f>IF('4. Cadena de valor'!O432="","",'4. Cadena de valor'!O432)</f>
        <v/>
      </c>
    </row>
    <row r="155" spans="2:9">
      <c r="B155" s="164">
        <v>3</v>
      </c>
      <c r="C155" s="163" t="str">
        <f t="shared" si="2"/>
        <v/>
      </c>
      <c r="D155" s="163" t="str">
        <f>'4. Cadena de valor'!D433</f>
        <v>3.1.2.7</v>
      </c>
      <c r="E155" s="163" t="str">
        <f>IF('4. Cadena de valor'!E433="","",'4. Cadena de valor'!E433)</f>
        <v/>
      </c>
      <c r="F155" s="163" t="str">
        <f>IF('4. Cadena de valor'!K433="","",'4. Cadena de valor'!K433)</f>
        <v/>
      </c>
      <c r="G155" s="163" t="str">
        <f>IF('4. Cadena de valor'!L433="","",'4. Cadena de valor'!L433)</f>
        <v/>
      </c>
      <c r="H155" s="163" t="str">
        <f>IF('4. Cadena de valor'!M433="","",'4. Cadena de valor'!M433)</f>
        <v/>
      </c>
      <c r="I155" s="163" t="str">
        <f>IF('4. Cadena de valor'!O433="","",'4. Cadena de valor'!O433)</f>
        <v/>
      </c>
    </row>
    <row r="156" spans="2:9">
      <c r="B156" s="164">
        <v>3</v>
      </c>
      <c r="C156" s="163" t="str">
        <f t="shared" si="2"/>
        <v/>
      </c>
      <c r="D156" s="163" t="str">
        <f>'4. Cadena de valor'!D434</f>
        <v>3.1.2.8</v>
      </c>
      <c r="E156" s="163" t="str">
        <f>IF('4. Cadena de valor'!E434="","",'4. Cadena de valor'!E434)</f>
        <v/>
      </c>
      <c r="F156" s="163" t="str">
        <f>IF('4. Cadena de valor'!K434="","",'4. Cadena de valor'!K434)</f>
        <v/>
      </c>
      <c r="G156" s="163" t="str">
        <f>IF('4. Cadena de valor'!L434="","",'4. Cadena de valor'!L434)</f>
        <v/>
      </c>
      <c r="H156" s="163" t="str">
        <f>IF('4. Cadena de valor'!M434="","",'4. Cadena de valor'!M434)</f>
        <v/>
      </c>
      <c r="I156" s="163" t="str">
        <f>IF('4. Cadena de valor'!O434="","",'4. Cadena de valor'!O434)</f>
        <v/>
      </c>
    </row>
    <row r="157" spans="2:9">
      <c r="B157" s="164">
        <v>3</v>
      </c>
      <c r="C157" s="163" t="str">
        <f t="shared" si="2"/>
        <v/>
      </c>
      <c r="D157" s="163" t="str">
        <f>'4. Cadena de valor'!D435</f>
        <v>3.1.2.9</v>
      </c>
      <c r="E157" s="163" t="str">
        <f>IF('4. Cadena de valor'!E435="","",'4. Cadena de valor'!E435)</f>
        <v/>
      </c>
      <c r="F157" s="163" t="str">
        <f>IF('4. Cadena de valor'!K435="","",'4. Cadena de valor'!K435)</f>
        <v/>
      </c>
      <c r="G157" s="163" t="str">
        <f>IF('4. Cadena de valor'!L435="","",'4. Cadena de valor'!L435)</f>
        <v/>
      </c>
      <c r="H157" s="163" t="str">
        <f>IF('4. Cadena de valor'!M435="","",'4. Cadena de valor'!M435)</f>
        <v/>
      </c>
      <c r="I157" s="163" t="str">
        <f>IF('4. Cadena de valor'!O435="","",'4. Cadena de valor'!O435)</f>
        <v/>
      </c>
    </row>
    <row r="158" spans="2:9">
      <c r="B158" s="164">
        <v>3</v>
      </c>
      <c r="C158" s="163" t="str">
        <f t="shared" si="2"/>
        <v/>
      </c>
      <c r="D158" s="163" t="str">
        <f>'4. Cadena de valor'!D436</f>
        <v>3.1.2.10</v>
      </c>
      <c r="E158" s="163" t="str">
        <f>IF('4. Cadena de valor'!E436="","",'4. Cadena de valor'!E436)</f>
        <v/>
      </c>
      <c r="F158" s="163" t="str">
        <f>IF('4. Cadena de valor'!K436="","",'4. Cadena de valor'!K436)</f>
        <v/>
      </c>
      <c r="G158" s="163" t="str">
        <f>IF('4. Cadena de valor'!L436="","",'4. Cadena de valor'!L436)</f>
        <v/>
      </c>
      <c r="H158" s="163" t="str">
        <f>IF('4. Cadena de valor'!M436="","",'4. Cadena de valor'!M436)</f>
        <v/>
      </c>
      <c r="I158" s="163" t="str">
        <f>IF('4. Cadena de valor'!O436="","",'4. Cadena de valor'!O436)</f>
        <v/>
      </c>
    </row>
    <row r="159" spans="2:9">
      <c r="B159" s="164">
        <v>3</v>
      </c>
      <c r="C159" s="163" t="str">
        <f t="shared" si="2"/>
        <v/>
      </c>
      <c r="D159" s="163" t="str">
        <f>'4. Cadena de valor'!D437</f>
        <v>3.1.2.11</v>
      </c>
      <c r="E159" s="163" t="str">
        <f>IF('4. Cadena de valor'!E437="","",'4. Cadena de valor'!E437)</f>
        <v/>
      </c>
      <c r="F159" s="163" t="str">
        <f>IF('4. Cadena de valor'!K437="","",'4. Cadena de valor'!K437)</f>
        <v/>
      </c>
      <c r="G159" s="163" t="str">
        <f>IF('4. Cadena de valor'!L437="","",'4. Cadena de valor'!L437)</f>
        <v/>
      </c>
      <c r="H159" s="163" t="str">
        <f>IF('4. Cadena de valor'!M437="","",'4. Cadena de valor'!M437)</f>
        <v/>
      </c>
      <c r="I159" s="163" t="str">
        <f>IF('4. Cadena de valor'!O437="","",'4. Cadena de valor'!O437)</f>
        <v/>
      </c>
    </row>
    <row r="160" spans="2:9">
      <c r="B160" s="164">
        <v>3</v>
      </c>
      <c r="C160" s="163" t="str">
        <f t="shared" si="2"/>
        <v/>
      </c>
      <c r="D160" s="163" t="str">
        <f>'4. Cadena de valor'!D438</f>
        <v>3.1.2.12</v>
      </c>
      <c r="E160" s="163" t="str">
        <f>IF('4. Cadena de valor'!E438="","",'4. Cadena de valor'!E438)</f>
        <v/>
      </c>
      <c r="F160" s="163" t="str">
        <f>IF('4. Cadena de valor'!K438="","",'4. Cadena de valor'!K438)</f>
        <v/>
      </c>
      <c r="G160" s="163" t="str">
        <f>IF('4. Cadena de valor'!L438="","",'4. Cadena de valor'!L438)</f>
        <v/>
      </c>
      <c r="H160" s="163" t="str">
        <f>IF('4. Cadena de valor'!M438="","",'4. Cadena de valor'!M438)</f>
        <v/>
      </c>
      <c r="I160" s="163" t="str">
        <f>IF('4. Cadena de valor'!O438="","",'4. Cadena de valor'!O438)</f>
        <v/>
      </c>
    </row>
    <row r="161" spans="2:9">
      <c r="B161" s="164">
        <v>3</v>
      </c>
      <c r="C161" s="163" t="str">
        <f t="shared" si="2"/>
        <v/>
      </c>
      <c r="D161" s="163" t="str">
        <f>'4. Cadena de valor'!D439</f>
        <v>3.1.2.13</v>
      </c>
      <c r="E161" s="163" t="str">
        <f>IF('4. Cadena de valor'!E439="","",'4. Cadena de valor'!E439)</f>
        <v/>
      </c>
      <c r="F161" s="163" t="str">
        <f>IF('4. Cadena de valor'!K439="","",'4. Cadena de valor'!K439)</f>
        <v/>
      </c>
      <c r="G161" s="163" t="str">
        <f>IF('4. Cadena de valor'!L439="","",'4. Cadena de valor'!L439)</f>
        <v/>
      </c>
      <c r="H161" s="163" t="str">
        <f>IF('4. Cadena de valor'!M439="","",'4. Cadena de valor'!M439)</f>
        <v/>
      </c>
      <c r="I161" s="163" t="str">
        <f>IF('4. Cadena de valor'!O439="","",'4. Cadena de valor'!O439)</f>
        <v/>
      </c>
    </row>
    <row r="162" spans="2:9">
      <c r="B162" s="164">
        <v>3</v>
      </c>
      <c r="C162" s="163" t="str">
        <f t="shared" si="2"/>
        <v/>
      </c>
      <c r="D162" s="163" t="str">
        <f>'4. Cadena de valor'!D440</f>
        <v>3.1.2.14</v>
      </c>
      <c r="E162" s="163" t="str">
        <f>IF('4. Cadena de valor'!E440="","",'4. Cadena de valor'!E440)</f>
        <v/>
      </c>
      <c r="F162" s="163" t="str">
        <f>IF('4. Cadena de valor'!K440="","",'4. Cadena de valor'!K440)</f>
        <v/>
      </c>
      <c r="G162" s="163" t="str">
        <f>IF('4. Cadena de valor'!L440="","",'4. Cadena de valor'!L440)</f>
        <v/>
      </c>
      <c r="H162" s="163" t="str">
        <f>IF('4. Cadena de valor'!M440="","",'4. Cadena de valor'!M440)</f>
        <v/>
      </c>
      <c r="I162" s="163" t="str">
        <f>IF('4. Cadena de valor'!O440="","",'4. Cadena de valor'!O440)</f>
        <v/>
      </c>
    </row>
    <row r="163" spans="2:9">
      <c r="B163" s="164">
        <v>3</v>
      </c>
      <c r="C163" s="163" t="str">
        <f t="shared" si="2"/>
        <v/>
      </c>
      <c r="D163" s="163" t="str">
        <f>'4. Cadena de valor'!D441</f>
        <v>3.1.2.15</v>
      </c>
      <c r="E163" s="163" t="str">
        <f>IF('4. Cadena de valor'!E441="","",'4. Cadena de valor'!E441)</f>
        <v/>
      </c>
      <c r="F163" s="163" t="str">
        <f>IF('4. Cadena de valor'!K441="","",'4. Cadena de valor'!K441)</f>
        <v/>
      </c>
      <c r="G163" s="163" t="str">
        <f>IF('4. Cadena de valor'!L441="","",'4. Cadena de valor'!L441)</f>
        <v/>
      </c>
      <c r="H163" s="163" t="str">
        <f>IF('4. Cadena de valor'!M441="","",'4. Cadena de valor'!M441)</f>
        <v/>
      </c>
      <c r="I163" s="163" t="str">
        <f>IF('4. Cadena de valor'!O441="","",'4. Cadena de valor'!O441)</f>
        <v/>
      </c>
    </row>
    <row r="164" spans="2:9">
      <c r="B164" s="164">
        <v>3</v>
      </c>
      <c r="C164" s="163" t="str">
        <f t="shared" si="2"/>
        <v/>
      </c>
      <c r="D164" s="163" t="str">
        <f>'4. Cadena de valor'!D460</f>
        <v>3.2.1.1</v>
      </c>
      <c r="E164" s="163" t="str">
        <f>IF('4. Cadena de valor'!E460="","",'4. Cadena de valor'!E460)</f>
        <v/>
      </c>
      <c r="F164" s="163" t="str">
        <f>IF('4. Cadena de valor'!K460="","",'4. Cadena de valor'!K460)</f>
        <v/>
      </c>
      <c r="G164" s="163" t="str">
        <f>IF('4. Cadena de valor'!L460="","",'4. Cadena de valor'!L460)</f>
        <v/>
      </c>
      <c r="H164" s="163" t="str">
        <f>IF('4. Cadena de valor'!M460="","",'4. Cadena de valor'!M460)</f>
        <v/>
      </c>
      <c r="I164" s="163" t="str">
        <f>IF('4. Cadena de valor'!O460="","",'4. Cadena de valor'!O460)</f>
        <v/>
      </c>
    </row>
    <row r="165" spans="2:9">
      <c r="B165" s="164">
        <v>3</v>
      </c>
      <c r="C165" s="163" t="str">
        <f t="shared" si="2"/>
        <v/>
      </c>
      <c r="D165" s="163" t="str">
        <f>'4. Cadena de valor'!D461</f>
        <v>3.2.1.2</v>
      </c>
      <c r="E165" s="163" t="str">
        <f>IF('4. Cadena de valor'!E461="","",'4. Cadena de valor'!E461)</f>
        <v/>
      </c>
      <c r="F165" s="163" t="str">
        <f>IF('4. Cadena de valor'!K461="","",'4. Cadena de valor'!K461)</f>
        <v/>
      </c>
      <c r="G165" s="163" t="str">
        <f>IF('4. Cadena de valor'!L461="","",'4. Cadena de valor'!L461)</f>
        <v/>
      </c>
      <c r="H165" s="163" t="str">
        <f>IF('4. Cadena de valor'!M461="","",'4. Cadena de valor'!M461)</f>
        <v/>
      </c>
      <c r="I165" s="163" t="str">
        <f>IF('4. Cadena de valor'!O461="","",'4. Cadena de valor'!O461)</f>
        <v/>
      </c>
    </row>
    <row r="166" spans="2:9">
      <c r="B166" s="164">
        <v>3</v>
      </c>
      <c r="C166" s="163" t="str">
        <f t="shared" si="2"/>
        <v/>
      </c>
      <c r="D166" s="163" t="str">
        <f>'4. Cadena de valor'!D462</f>
        <v>3.2.1.3</v>
      </c>
      <c r="E166" s="163" t="str">
        <f>IF('4. Cadena de valor'!E462="","",'4. Cadena de valor'!E462)</f>
        <v/>
      </c>
      <c r="F166" s="163" t="str">
        <f>IF('4. Cadena de valor'!K462="","",'4. Cadena de valor'!K462)</f>
        <v/>
      </c>
      <c r="G166" s="163" t="str">
        <f>IF('4. Cadena de valor'!L462="","",'4. Cadena de valor'!L462)</f>
        <v/>
      </c>
      <c r="H166" s="163" t="str">
        <f>IF('4. Cadena de valor'!M462="","",'4. Cadena de valor'!M462)</f>
        <v/>
      </c>
      <c r="I166" s="163" t="str">
        <f>IF('4. Cadena de valor'!O462="","",'4. Cadena de valor'!O462)</f>
        <v/>
      </c>
    </row>
    <row r="167" spans="2:9">
      <c r="B167" s="164">
        <v>3</v>
      </c>
      <c r="C167" s="163" t="str">
        <f t="shared" si="2"/>
        <v/>
      </c>
      <c r="D167" s="163" t="str">
        <f>'4. Cadena de valor'!D463</f>
        <v>3.2.1.4</v>
      </c>
      <c r="E167" s="163" t="str">
        <f>IF('4. Cadena de valor'!E463="","",'4. Cadena de valor'!E463)</f>
        <v/>
      </c>
      <c r="F167" s="163" t="str">
        <f>IF('4. Cadena de valor'!K463="","",'4. Cadena de valor'!K463)</f>
        <v/>
      </c>
      <c r="G167" s="163" t="str">
        <f>IF('4. Cadena de valor'!L463="","",'4. Cadena de valor'!L463)</f>
        <v/>
      </c>
      <c r="H167" s="163" t="str">
        <f>IF('4. Cadena de valor'!M463="","",'4. Cadena de valor'!M463)</f>
        <v/>
      </c>
      <c r="I167" s="163" t="str">
        <f>IF('4. Cadena de valor'!O463="","",'4. Cadena de valor'!O463)</f>
        <v/>
      </c>
    </row>
    <row r="168" spans="2:9">
      <c r="B168" s="164">
        <v>3</v>
      </c>
      <c r="C168" s="163" t="str">
        <f t="shared" si="2"/>
        <v/>
      </c>
      <c r="D168" s="163" t="str">
        <f>'4. Cadena de valor'!D464</f>
        <v>3.2.1.5</v>
      </c>
      <c r="E168" s="163" t="str">
        <f>IF('4. Cadena de valor'!E464="","",'4. Cadena de valor'!E464)</f>
        <v/>
      </c>
      <c r="F168" s="163" t="str">
        <f>IF('4. Cadena de valor'!K464="","",'4. Cadena de valor'!K464)</f>
        <v/>
      </c>
      <c r="G168" s="163" t="str">
        <f>IF('4. Cadena de valor'!L464="","",'4. Cadena de valor'!L464)</f>
        <v/>
      </c>
      <c r="H168" s="163" t="str">
        <f>IF('4. Cadena de valor'!M464="","",'4. Cadena de valor'!M464)</f>
        <v/>
      </c>
      <c r="I168" s="163" t="str">
        <f>IF('4. Cadena de valor'!O464="","",'4. Cadena de valor'!O464)</f>
        <v/>
      </c>
    </row>
    <row r="169" spans="2:9">
      <c r="B169" s="164">
        <v>3</v>
      </c>
      <c r="C169" s="163" t="str">
        <f t="shared" si="2"/>
        <v/>
      </c>
      <c r="D169" s="163" t="str">
        <f>'4. Cadena de valor'!D465</f>
        <v>3.2.1.6</v>
      </c>
      <c r="E169" s="163" t="str">
        <f>IF('4. Cadena de valor'!E465="","",'4. Cadena de valor'!E465)</f>
        <v/>
      </c>
      <c r="F169" s="163" t="str">
        <f>IF('4. Cadena de valor'!K465="","",'4. Cadena de valor'!K465)</f>
        <v/>
      </c>
      <c r="G169" s="163" t="str">
        <f>IF('4. Cadena de valor'!L465="","",'4. Cadena de valor'!L465)</f>
        <v/>
      </c>
      <c r="H169" s="163" t="str">
        <f>IF('4. Cadena de valor'!M465="","",'4. Cadena de valor'!M465)</f>
        <v/>
      </c>
      <c r="I169" s="163" t="str">
        <f>IF('4. Cadena de valor'!O465="","",'4. Cadena de valor'!O465)</f>
        <v/>
      </c>
    </row>
    <row r="170" spans="2:9">
      <c r="B170" s="164">
        <v>3</v>
      </c>
      <c r="C170" s="163" t="str">
        <f t="shared" si="2"/>
        <v/>
      </c>
      <c r="D170" s="163" t="str">
        <f>'4. Cadena de valor'!D466</f>
        <v>3.2.1.7</v>
      </c>
      <c r="E170" s="163" t="str">
        <f>IF('4. Cadena de valor'!E466="","",'4. Cadena de valor'!E466)</f>
        <v/>
      </c>
      <c r="F170" s="163" t="str">
        <f>IF('4. Cadena de valor'!K466="","",'4. Cadena de valor'!K466)</f>
        <v/>
      </c>
      <c r="G170" s="163" t="str">
        <f>IF('4. Cadena de valor'!L466="","",'4. Cadena de valor'!L466)</f>
        <v/>
      </c>
      <c r="H170" s="163" t="str">
        <f>IF('4. Cadena de valor'!M466="","",'4. Cadena de valor'!M466)</f>
        <v/>
      </c>
      <c r="I170" s="163" t="str">
        <f>IF('4. Cadena de valor'!O466="","",'4. Cadena de valor'!O466)</f>
        <v/>
      </c>
    </row>
    <row r="171" spans="2:9">
      <c r="B171" s="164">
        <v>3</v>
      </c>
      <c r="C171" s="163" t="str">
        <f t="shared" si="2"/>
        <v/>
      </c>
      <c r="D171" s="163" t="str">
        <f>'4. Cadena de valor'!D467</f>
        <v>3.2.1.8</v>
      </c>
      <c r="E171" s="163" t="str">
        <f>IF('4. Cadena de valor'!E467="","",'4. Cadena de valor'!E467)</f>
        <v/>
      </c>
      <c r="F171" s="163" t="str">
        <f>IF('4. Cadena de valor'!K467="","",'4. Cadena de valor'!K467)</f>
        <v/>
      </c>
      <c r="G171" s="163" t="str">
        <f>IF('4. Cadena de valor'!L467="","",'4. Cadena de valor'!L467)</f>
        <v/>
      </c>
      <c r="H171" s="163" t="str">
        <f>IF('4. Cadena de valor'!M467="","",'4. Cadena de valor'!M467)</f>
        <v/>
      </c>
      <c r="I171" s="163" t="str">
        <f>IF('4. Cadena de valor'!O467="","",'4. Cadena de valor'!O467)</f>
        <v/>
      </c>
    </row>
    <row r="172" spans="2:9">
      <c r="B172" s="164">
        <v>3</v>
      </c>
      <c r="C172" s="163" t="str">
        <f t="shared" si="2"/>
        <v/>
      </c>
      <c r="D172" s="163" t="str">
        <f>'4. Cadena de valor'!D468</f>
        <v>3.2.1.9</v>
      </c>
      <c r="E172" s="163" t="str">
        <f>IF('4. Cadena de valor'!E468="","",'4. Cadena de valor'!E468)</f>
        <v/>
      </c>
      <c r="F172" s="163" t="str">
        <f>IF('4. Cadena de valor'!K468="","",'4. Cadena de valor'!K468)</f>
        <v/>
      </c>
      <c r="G172" s="163" t="str">
        <f>IF('4. Cadena de valor'!L468="","",'4. Cadena de valor'!L468)</f>
        <v/>
      </c>
      <c r="H172" s="163" t="str">
        <f>IF('4. Cadena de valor'!M468="","",'4. Cadena de valor'!M468)</f>
        <v/>
      </c>
      <c r="I172" s="163" t="str">
        <f>IF('4. Cadena de valor'!O468="","",'4. Cadena de valor'!O468)</f>
        <v/>
      </c>
    </row>
    <row r="173" spans="2:9">
      <c r="B173" s="164">
        <v>3</v>
      </c>
      <c r="C173" s="163" t="str">
        <f t="shared" si="2"/>
        <v/>
      </c>
      <c r="D173" s="163" t="str">
        <f>'4. Cadena de valor'!D469</f>
        <v>3.2.1.10</v>
      </c>
      <c r="E173" s="163" t="str">
        <f>IF('4. Cadena de valor'!E469="","",'4. Cadena de valor'!E469)</f>
        <v/>
      </c>
      <c r="F173" s="163" t="str">
        <f>IF('4. Cadena de valor'!K469="","",'4. Cadena de valor'!K469)</f>
        <v/>
      </c>
      <c r="G173" s="163" t="str">
        <f>IF('4. Cadena de valor'!L469="","",'4. Cadena de valor'!L469)</f>
        <v/>
      </c>
      <c r="H173" s="163" t="str">
        <f>IF('4. Cadena de valor'!M469="","",'4. Cadena de valor'!M469)</f>
        <v/>
      </c>
      <c r="I173" s="163" t="str">
        <f>IF('4. Cadena de valor'!O469="","",'4. Cadena de valor'!O469)</f>
        <v/>
      </c>
    </row>
    <row r="174" spans="2:9">
      <c r="B174" s="164">
        <v>3</v>
      </c>
      <c r="C174" s="163" t="str">
        <f t="shared" si="2"/>
        <v/>
      </c>
      <c r="D174" s="163" t="str">
        <f>'4. Cadena de valor'!D470</f>
        <v>3.2.1.11</v>
      </c>
      <c r="E174" s="163" t="str">
        <f>IF('4. Cadena de valor'!E470="","",'4. Cadena de valor'!E470)</f>
        <v/>
      </c>
      <c r="F174" s="163" t="str">
        <f>IF('4. Cadena de valor'!K470="","",'4. Cadena de valor'!K470)</f>
        <v/>
      </c>
      <c r="G174" s="163" t="str">
        <f>IF('4. Cadena de valor'!L470="","",'4. Cadena de valor'!L470)</f>
        <v/>
      </c>
      <c r="H174" s="163" t="str">
        <f>IF('4. Cadena de valor'!M470="","",'4. Cadena de valor'!M470)</f>
        <v/>
      </c>
      <c r="I174" s="163" t="str">
        <f>IF('4. Cadena de valor'!O470="","",'4. Cadena de valor'!O470)</f>
        <v/>
      </c>
    </row>
    <row r="175" spans="2:9">
      <c r="B175" s="164">
        <v>3</v>
      </c>
      <c r="C175" s="163" t="str">
        <f t="shared" si="2"/>
        <v/>
      </c>
      <c r="D175" s="163" t="str">
        <f>'4. Cadena de valor'!D471</f>
        <v>3.2.1.12</v>
      </c>
      <c r="E175" s="163" t="str">
        <f>IF('4. Cadena de valor'!E471="","",'4. Cadena de valor'!E471)</f>
        <v/>
      </c>
      <c r="F175" s="163" t="str">
        <f>IF('4. Cadena de valor'!K471="","",'4. Cadena de valor'!K471)</f>
        <v/>
      </c>
      <c r="G175" s="163" t="str">
        <f>IF('4. Cadena de valor'!L471="","",'4. Cadena de valor'!L471)</f>
        <v/>
      </c>
      <c r="H175" s="163" t="str">
        <f>IF('4. Cadena de valor'!M471="","",'4. Cadena de valor'!M471)</f>
        <v/>
      </c>
      <c r="I175" s="163" t="str">
        <f>IF('4. Cadena de valor'!O471="","",'4. Cadena de valor'!O471)</f>
        <v/>
      </c>
    </row>
    <row r="176" spans="2:9">
      <c r="B176" s="164">
        <v>3</v>
      </c>
      <c r="C176" s="163" t="str">
        <f t="shared" si="2"/>
        <v/>
      </c>
      <c r="D176" s="163" t="str">
        <f>'4. Cadena de valor'!D472</f>
        <v>3.2.1.13</v>
      </c>
      <c r="E176" s="163" t="str">
        <f>IF('4. Cadena de valor'!E472="","",'4. Cadena de valor'!E472)</f>
        <v/>
      </c>
      <c r="F176" s="163" t="str">
        <f>IF('4. Cadena de valor'!K472="","",'4. Cadena de valor'!K472)</f>
        <v/>
      </c>
      <c r="G176" s="163" t="str">
        <f>IF('4. Cadena de valor'!L472="","",'4. Cadena de valor'!L472)</f>
        <v/>
      </c>
      <c r="H176" s="163" t="str">
        <f>IF('4. Cadena de valor'!M472="","",'4. Cadena de valor'!M472)</f>
        <v/>
      </c>
      <c r="I176" s="163" t="str">
        <f>IF('4. Cadena de valor'!O472="","",'4. Cadena de valor'!O472)</f>
        <v/>
      </c>
    </row>
    <row r="177" spans="2:9">
      <c r="B177" s="164">
        <v>3</v>
      </c>
      <c r="C177" s="163" t="str">
        <f t="shared" si="2"/>
        <v/>
      </c>
      <c r="D177" s="163" t="str">
        <f>'4. Cadena de valor'!D473</f>
        <v>3.2.1.14</v>
      </c>
      <c r="E177" s="163" t="str">
        <f>IF('4. Cadena de valor'!E473="","",'4. Cadena de valor'!E473)</f>
        <v/>
      </c>
      <c r="F177" s="163" t="str">
        <f>IF('4. Cadena de valor'!K473="","",'4. Cadena de valor'!K473)</f>
        <v/>
      </c>
      <c r="G177" s="163" t="str">
        <f>IF('4. Cadena de valor'!L473="","",'4. Cadena de valor'!L473)</f>
        <v/>
      </c>
      <c r="H177" s="163" t="str">
        <f>IF('4. Cadena de valor'!M473="","",'4. Cadena de valor'!M473)</f>
        <v/>
      </c>
      <c r="I177" s="163" t="str">
        <f>IF('4. Cadena de valor'!O473="","",'4. Cadena de valor'!O473)</f>
        <v/>
      </c>
    </row>
    <row r="178" spans="2:9">
      <c r="B178" s="164">
        <v>3</v>
      </c>
      <c r="C178" s="163" t="str">
        <f t="shared" si="2"/>
        <v/>
      </c>
      <c r="D178" s="163" t="str">
        <f>'4. Cadena de valor'!D474</f>
        <v>3.2.1.15</v>
      </c>
      <c r="E178" s="163" t="str">
        <f>IF('4. Cadena de valor'!E474="","",'4. Cadena de valor'!E474)</f>
        <v/>
      </c>
      <c r="F178" s="163" t="str">
        <f>IF('4. Cadena de valor'!K474="","",'4. Cadena de valor'!K474)</f>
        <v/>
      </c>
      <c r="G178" s="163" t="str">
        <f>IF('4. Cadena de valor'!L474="","",'4. Cadena de valor'!L474)</f>
        <v/>
      </c>
      <c r="H178" s="163" t="str">
        <f>IF('4. Cadena de valor'!M474="","",'4. Cadena de valor'!M474)</f>
        <v/>
      </c>
      <c r="I178" s="163" t="str">
        <f>IF('4. Cadena de valor'!O474="","",'4. Cadena de valor'!O474)</f>
        <v/>
      </c>
    </row>
    <row r="179" spans="2:9">
      <c r="B179" s="164">
        <v>3</v>
      </c>
      <c r="C179" s="163" t="str">
        <f t="shared" si="2"/>
        <v/>
      </c>
      <c r="D179" s="163" t="str">
        <f>'4. Cadena de valor'!D487</f>
        <v>3.2.2.1</v>
      </c>
      <c r="E179" s="163" t="str">
        <f>IF('4. Cadena de valor'!E487="","",'4. Cadena de valor'!E487)</f>
        <v/>
      </c>
      <c r="F179" s="163" t="str">
        <f>IF('4. Cadena de valor'!K487="","",'4. Cadena de valor'!K487)</f>
        <v/>
      </c>
      <c r="G179" s="163" t="str">
        <f>IF('4. Cadena de valor'!L487="","",'4. Cadena de valor'!L487)</f>
        <v/>
      </c>
      <c r="H179" s="163" t="str">
        <f>IF('4. Cadena de valor'!M487="","",'4. Cadena de valor'!M487)</f>
        <v/>
      </c>
      <c r="I179" s="163" t="str">
        <f>IF('4. Cadena de valor'!O487="","",'4. Cadena de valor'!O487)</f>
        <v/>
      </c>
    </row>
    <row r="180" spans="2:9">
      <c r="B180" s="164">
        <v>3</v>
      </c>
      <c r="C180" s="163" t="str">
        <f t="shared" si="2"/>
        <v/>
      </c>
      <c r="D180" s="163" t="str">
        <f>'4. Cadena de valor'!D488</f>
        <v>3.2.2.2</v>
      </c>
      <c r="E180" s="163" t="str">
        <f>IF('4. Cadena de valor'!E488="","",'4. Cadena de valor'!E488)</f>
        <v/>
      </c>
      <c r="F180" s="163" t="str">
        <f>IF('4. Cadena de valor'!K488="","",'4. Cadena de valor'!K488)</f>
        <v/>
      </c>
      <c r="G180" s="163" t="str">
        <f>IF('4. Cadena de valor'!L488="","",'4. Cadena de valor'!L488)</f>
        <v/>
      </c>
      <c r="H180" s="163" t="str">
        <f>IF('4. Cadena de valor'!M488="","",'4. Cadena de valor'!M488)</f>
        <v/>
      </c>
      <c r="I180" s="163" t="str">
        <f>IF('4. Cadena de valor'!O488="","",'4. Cadena de valor'!O488)</f>
        <v/>
      </c>
    </row>
    <row r="181" spans="2:9">
      <c r="B181" s="164">
        <v>3</v>
      </c>
      <c r="C181" s="163" t="str">
        <f t="shared" si="2"/>
        <v/>
      </c>
      <c r="D181" s="163" t="str">
        <f>'4. Cadena de valor'!D489</f>
        <v>3.2.2.3</v>
      </c>
      <c r="E181" s="163" t="str">
        <f>IF('4. Cadena de valor'!E489="","",'4. Cadena de valor'!E489)</f>
        <v/>
      </c>
      <c r="F181" s="163" t="str">
        <f>IF('4. Cadena de valor'!K489="","",'4. Cadena de valor'!K489)</f>
        <v/>
      </c>
      <c r="G181" s="163" t="str">
        <f>IF('4. Cadena de valor'!L489="","",'4. Cadena de valor'!L489)</f>
        <v/>
      </c>
      <c r="H181" s="163" t="str">
        <f>IF('4. Cadena de valor'!M489="","",'4. Cadena de valor'!M489)</f>
        <v/>
      </c>
      <c r="I181" s="163" t="str">
        <f>IF('4. Cadena de valor'!O489="","",'4. Cadena de valor'!O489)</f>
        <v/>
      </c>
    </row>
    <row r="182" spans="2:9">
      <c r="B182" s="164">
        <v>3</v>
      </c>
      <c r="C182" s="163" t="str">
        <f t="shared" si="2"/>
        <v/>
      </c>
      <c r="D182" s="163" t="str">
        <f>'4. Cadena de valor'!D490</f>
        <v>3.2.2.4</v>
      </c>
      <c r="E182" s="163" t="str">
        <f>IF('4. Cadena de valor'!E490="","",'4. Cadena de valor'!E490)</f>
        <v/>
      </c>
      <c r="F182" s="163" t="str">
        <f>IF('4. Cadena de valor'!K490="","",'4. Cadena de valor'!K490)</f>
        <v/>
      </c>
      <c r="G182" s="163" t="str">
        <f>IF('4. Cadena de valor'!L490="","",'4. Cadena de valor'!L490)</f>
        <v/>
      </c>
      <c r="H182" s="163" t="str">
        <f>IF('4. Cadena de valor'!M490="","",'4. Cadena de valor'!M490)</f>
        <v/>
      </c>
      <c r="I182" s="163" t="str">
        <f>IF('4. Cadena de valor'!O490="","",'4. Cadena de valor'!O490)</f>
        <v/>
      </c>
    </row>
    <row r="183" spans="2:9">
      <c r="B183" s="164">
        <v>3</v>
      </c>
      <c r="C183" s="163" t="str">
        <f t="shared" si="2"/>
        <v/>
      </c>
      <c r="D183" s="163" t="str">
        <f>'4. Cadena de valor'!D491</f>
        <v>3.2.2.5</v>
      </c>
      <c r="E183" s="163" t="str">
        <f>IF('4. Cadena de valor'!E491="","",'4. Cadena de valor'!E491)</f>
        <v/>
      </c>
      <c r="F183" s="163" t="str">
        <f>IF('4. Cadena de valor'!K491="","",'4. Cadena de valor'!K491)</f>
        <v/>
      </c>
      <c r="G183" s="163" t="str">
        <f>IF('4. Cadena de valor'!L491="","",'4. Cadena de valor'!L491)</f>
        <v/>
      </c>
      <c r="H183" s="163" t="str">
        <f>IF('4. Cadena de valor'!M491="","",'4. Cadena de valor'!M491)</f>
        <v/>
      </c>
      <c r="I183" s="163" t="str">
        <f>IF('4. Cadena de valor'!O491="","",'4. Cadena de valor'!O491)</f>
        <v/>
      </c>
    </row>
    <row r="184" spans="2:9">
      <c r="B184" s="164">
        <v>3</v>
      </c>
      <c r="C184" s="163" t="str">
        <f t="shared" si="2"/>
        <v/>
      </c>
      <c r="D184" s="163" t="str">
        <f>'4. Cadena de valor'!D492</f>
        <v>3.2.2.6</v>
      </c>
      <c r="E184" s="163" t="str">
        <f>IF('4. Cadena de valor'!E492="","",'4. Cadena de valor'!E492)</f>
        <v/>
      </c>
      <c r="F184" s="163" t="str">
        <f>IF('4. Cadena de valor'!K492="","",'4. Cadena de valor'!K492)</f>
        <v/>
      </c>
      <c r="G184" s="163" t="str">
        <f>IF('4. Cadena de valor'!L492="","",'4. Cadena de valor'!L492)</f>
        <v/>
      </c>
      <c r="H184" s="163" t="str">
        <f>IF('4. Cadena de valor'!M492="","",'4. Cadena de valor'!M492)</f>
        <v/>
      </c>
      <c r="I184" s="163" t="str">
        <f>IF('4. Cadena de valor'!O492="","",'4. Cadena de valor'!O492)</f>
        <v/>
      </c>
    </row>
    <row r="185" spans="2:9">
      <c r="B185" s="164">
        <v>3</v>
      </c>
      <c r="C185" s="163" t="str">
        <f t="shared" si="2"/>
        <v/>
      </c>
      <c r="D185" s="163" t="str">
        <f>'4. Cadena de valor'!D493</f>
        <v>3.2.2.7</v>
      </c>
      <c r="E185" s="163" t="str">
        <f>IF('4. Cadena de valor'!E493="","",'4. Cadena de valor'!E493)</f>
        <v/>
      </c>
      <c r="F185" s="163" t="str">
        <f>IF('4. Cadena de valor'!K493="","",'4. Cadena de valor'!K493)</f>
        <v/>
      </c>
      <c r="G185" s="163" t="str">
        <f>IF('4. Cadena de valor'!L493="","",'4. Cadena de valor'!L493)</f>
        <v/>
      </c>
      <c r="H185" s="163" t="str">
        <f>IF('4. Cadena de valor'!M493="","",'4. Cadena de valor'!M493)</f>
        <v/>
      </c>
      <c r="I185" s="163" t="str">
        <f>IF('4. Cadena de valor'!O493="","",'4. Cadena de valor'!O493)</f>
        <v/>
      </c>
    </row>
    <row r="186" spans="2:9">
      <c r="B186" s="164">
        <v>3</v>
      </c>
      <c r="C186" s="163" t="str">
        <f t="shared" si="2"/>
        <v/>
      </c>
      <c r="D186" s="163" t="str">
        <f>'4. Cadena de valor'!D494</f>
        <v>3.2.2.8</v>
      </c>
      <c r="E186" s="163" t="str">
        <f>IF('4. Cadena de valor'!E494="","",'4. Cadena de valor'!E494)</f>
        <v/>
      </c>
      <c r="F186" s="163" t="str">
        <f>IF('4. Cadena de valor'!K494="","",'4. Cadena de valor'!K494)</f>
        <v/>
      </c>
      <c r="G186" s="163" t="str">
        <f>IF('4. Cadena de valor'!L494="","",'4. Cadena de valor'!L494)</f>
        <v/>
      </c>
      <c r="H186" s="163" t="str">
        <f>IF('4. Cadena de valor'!M494="","",'4. Cadena de valor'!M494)</f>
        <v/>
      </c>
      <c r="I186" s="163" t="str">
        <f>IF('4. Cadena de valor'!O494="","",'4. Cadena de valor'!O494)</f>
        <v/>
      </c>
    </row>
    <row r="187" spans="2:9">
      <c r="B187" s="164">
        <v>3</v>
      </c>
      <c r="C187" s="163" t="str">
        <f t="shared" si="2"/>
        <v/>
      </c>
      <c r="D187" s="163" t="str">
        <f>'4. Cadena de valor'!D495</f>
        <v>3.2.2.9</v>
      </c>
      <c r="E187" s="163" t="str">
        <f>IF('4. Cadena de valor'!E495="","",'4. Cadena de valor'!E495)</f>
        <v/>
      </c>
      <c r="F187" s="163" t="str">
        <f>IF('4. Cadena de valor'!K495="","",'4. Cadena de valor'!K495)</f>
        <v/>
      </c>
      <c r="G187" s="163" t="str">
        <f>IF('4. Cadena de valor'!L495="","",'4. Cadena de valor'!L495)</f>
        <v/>
      </c>
      <c r="H187" s="163" t="str">
        <f>IF('4. Cadena de valor'!M495="","",'4. Cadena de valor'!M495)</f>
        <v/>
      </c>
      <c r="I187" s="163" t="str">
        <f>IF('4. Cadena de valor'!O495="","",'4. Cadena de valor'!O495)</f>
        <v/>
      </c>
    </row>
    <row r="188" spans="2:9">
      <c r="B188" s="164">
        <v>3</v>
      </c>
      <c r="C188" s="163" t="str">
        <f t="shared" si="2"/>
        <v/>
      </c>
      <c r="D188" s="163" t="str">
        <f>'4. Cadena de valor'!D496</f>
        <v>3.2.2.10</v>
      </c>
      <c r="E188" s="163" t="str">
        <f>IF('4. Cadena de valor'!E496="","",'4. Cadena de valor'!E496)</f>
        <v/>
      </c>
      <c r="F188" s="163" t="str">
        <f>IF('4. Cadena de valor'!K496="","",'4. Cadena de valor'!K496)</f>
        <v/>
      </c>
      <c r="G188" s="163" t="str">
        <f>IF('4. Cadena de valor'!L496="","",'4. Cadena de valor'!L496)</f>
        <v/>
      </c>
      <c r="H188" s="163" t="str">
        <f>IF('4. Cadena de valor'!M496="","",'4. Cadena de valor'!M496)</f>
        <v/>
      </c>
      <c r="I188" s="163" t="str">
        <f>IF('4. Cadena de valor'!O496="","",'4. Cadena de valor'!O496)</f>
        <v/>
      </c>
    </row>
    <row r="189" spans="2:9">
      <c r="B189" s="164">
        <v>3</v>
      </c>
      <c r="C189" s="163" t="str">
        <f t="shared" si="2"/>
        <v/>
      </c>
      <c r="D189" s="163" t="str">
        <f>'4. Cadena de valor'!D497</f>
        <v>3.2.2.11</v>
      </c>
      <c r="E189" s="163" t="str">
        <f>IF('4. Cadena de valor'!E497="","",'4. Cadena de valor'!E497)</f>
        <v/>
      </c>
      <c r="F189" s="163" t="str">
        <f>IF('4. Cadena de valor'!K497="","",'4. Cadena de valor'!K497)</f>
        <v/>
      </c>
      <c r="G189" s="163" t="str">
        <f>IF('4. Cadena de valor'!L497="","",'4. Cadena de valor'!L497)</f>
        <v/>
      </c>
      <c r="H189" s="163" t="str">
        <f>IF('4. Cadena de valor'!M497="","",'4. Cadena de valor'!M497)</f>
        <v/>
      </c>
      <c r="I189" s="163" t="str">
        <f>IF('4. Cadena de valor'!O497="","",'4. Cadena de valor'!O497)</f>
        <v/>
      </c>
    </row>
    <row r="190" spans="2:9">
      <c r="B190" s="164">
        <v>3</v>
      </c>
      <c r="C190" s="163" t="str">
        <f t="shared" si="2"/>
        <v/>
      </c>
      <c r="D190" s="163" t="str">
        <f>'4. Cadena de valor'!D498</f>
        <v>3.2.2.12</v>
      </c>
      <c r="E190" s="163" t="str">
        <f>IF('4. Cadena de valor'!E498="","",'4. Cadena de valor'!E498)</f>
        <v/>
      </c>
      <c r="F190" s="163" t="str">
        <f>IF('4. Cadena de valor'!K498="","",'4. Cadena de valor'!K498)</f>
        <v/>
      </c>
      <c r="G190" s="163" t="str">
        <f>IF('4. Cadena de valor'!L498="","",'4. Cadena de valor'!L498)</f>
        <v/>
      </c>
      <c r="H190" s="163" t="str">
        <f>IF('4. Cadena de valor'!M498="","",'4. Cadena de valor'!M498)</f>
        <v/>
      </c>
      <c r="I190" s="163" t="str">
        <f>IF('4. Cadena de valor'!O498="","",'4. Cadena de valor'!O498)</f>
        <v/>
      </c>
    </row>
    <row r="191" spans="2:9">
      <c r="B191" s="164">
        <v>3</v>
      </c>
      <c r="C191" s="163" t="str">
        <f t="shared" si="2"/>
        <v/>
      </c>
      <c r="D191" s="163" t="str">
        <f>'4. Cadena de valor'!D499</f>
        <v>3.2.2.13</v>
      </c>
      <c r="E191" s="163" t="str">
        <f>IF('4. Cadena de valor'!E499="","",'4. Cadena de valor'!E499)</f>
        <v/>
      </c>
      <c r="F191" s="163" t="str">
        <f>IF('4. Cadena de valor'!K499="","",'4. Cadena de valor'!K499)</f>
        <v/>
      </c>
      <c r="G191" s="163" t="str">
        <f>IF('4. Cadena de valor'!L499="","",'4. Cadena de valor'!L499)</f>
        <v/>
      </c>
      <c r="H191" s="163" t="str">
        <f>IF('4. Cadena de valor'!M499="","",'4. Cadena de valor'!M499)</f>
        <v/>
      </c>
      <c r="I191" s="163" t="str">
        <f>IF('4. Cadena de valor'!O499="","",'4. Cadena de valor'!O499)</f>
        <v/>
      </c>
    </row>
    <row r="192" spans="2:9">
      <c r="B192" s="164">
        <v>3</v>
      </c>
      <c r="C192" s="163" t="str">
        <f t="shared" si="2"/>
        <v/>
      </c>
      <c r="D192" s="163" t="str">
        <f>'4. Cadena de valor'!D500</f>
        <v>3.2.2.14</v>
      </c>
      <c r="E192" s="163" t="str">
        <f>IF('4. Cadena de valor'!E500="","",'4. Cadena de valor'!E500)</f>
        <v/>
      </c>
      <c r="F192" s="163" t="str">
        <f>IF('4. Cadena de valor'!K500="","",'4. Cadena de valor'!K500)</f>
        <v/>
      </c>
      <c r="G192" s="163" t="str">
        <f>IF('4. Cadena de valor'!L500="","",'4. Cadena de valor'!L500)</f>
        <v/>
      </c>
      <c r="H192" s="163" t="str">
        <f>IF('4. Cadena de valor'!M500="","",'4. Cadena de valor'!M500)</f>
        <v/>
      </c>
      <c r="I192" s="163" t="str">
        <f>IF('4. Cadena de valor'!O500="","",'4. Cadena de valor'!O500)</f>
        <v/>
      </c>
    </row>
    <row r="193" spans="2:9">
      <c r="B193" s="164">
        <v>3</v>
      </c>
      <c r="C193" s="163" t="str">
        <f t="shared" si="2"/>
        <v/>
      </c>
      <c r="D193" s="163" t="str">
        <f>'4. Cadena de valor'!D501</f>
        <v>3.2.2.15</v>
      </c>
      <c r="E193" s="163" t="str">
        <f>IF('4. Cadena de valor'!E501="","",'4. Cadena de valor'!E501)</f>
        <v/>
      </c>
      <c r="F193" s="163" t="str">
        <f>IF('4. Cadena de valor'!K501="","",'4. Cadena de valor'!K501)</f>
        <v/>
      </c>
      <c r="G193" s="163" t="str">
        <f>IF('4. Cadena de valor'!L501="","",'4. Cadena de valor'!L501)</f>
        <v/>
      </c>
      <c r="H193" s="163" t="str">
        <f>IF('4. Cadena de valor'!M501="","",'4. Cadena de valor'!M501)</f>
        <v/>
      </c>
      <c r="I193" s="163" t="str">
        <f>IF('4. Cadena de valor'!O501="","",'4. Cadena de valor'!O501)</f>
        <v/>
      </c>
    </row>
    <row r="194" spans="2:9">
      <c r="B194" s="164">
        <v>4</v>
      </c>
      <c r="C194" s="163" t="str">
        <f>$B$7</f>
        <v/>
      </c>
      <c r="D194" s="163" t="str">
        <f>'4. Cadena de valor'!D560</f>
        <v>4.1.1.1</v>
      </c>
      <c r="E194" s="163" t="str">
        <f>IF('4. Cadena de valor'!E560="","",'4. Cadena de valor'!E560)</f>
        <v/>
      </c>
      <c r="F194" s="163" t="str">
        <f>IF('4. Cadena de valor'!K560="","",'4. Cadena de valor'!K560)</f>
        <v/>
      </c>
      <c r="G194" s="163" t="str">
        <f>IF('4. Cadena de valor'!L560="","",'4. Cadena de valor'!L560)</f>
        <v/>
      </c>
      <c r="H194" s="163" t="str">
        <f>IF('4. Cadena de valor'!M560="","",'4. Cadena de valor'!M560)</f>
        <v/>
      </c>
      <c r="I194" s="163" t="str">
        <f>IF('4. Cadena de valor'!O560="","",'4. Cadena de valor'!O560)</f>
        <v/>
      </c>
    </row>
    <row r="195" spans="2:9">
      <c r="B195" s="164">
        <v>4</v>
      </c>
      <c r="C195" s="163" t="str">
        <f>$B$7</f>
        <v/>
      </c>
      <c r="D195" s="163" t="str">
        <f>'4. Cadena de valor'!D561</f>
        <v>4.1.1.2</v>
      </c>
      <c r="E195" s="163" t="str">
        <f>IF('4. Cadena de valor'!E561="","",'4. Cadena de valor'!E561)</f>
        <v/>
      </c>
      <c r="F195" s="163" t="str">
        <f>IF('4. Cadena de valor'!K561="","",'4. Cadena de valor'!K561)</f>
        <v/>
      </c>
      <c r="G195" s="163" t="str">
        <f>IF('4. Cadena de valor'!L561="","",'4. Cadena de valor'!L561)</f>
        <v/>
      </c>
      <c r="H195" s="163" t="str">
        <f>IF('4. Cadena de valor'!M561="","",'4. Cadena de valor'!M561)</f>
        <v/>
      </c>
      <c r="I195" s="163" t="str">
        <f>IF('4. Cadena de valor'!O561="","",'4. Cadena de valor'!O561)</f>
        <v/>
      </c>
    </row>
    <row r="196" spans="2:9">
      <c r="B196" s="164">
        <v>4</v>
      </c>
      <c r="C196" s="163" t="str">
        <f t="shared" ref="C196:C253" si="3">$B$7</f>
        <v/>
      </c>
      <c r="D196" s="163" t="str">
        <f>'4. Cadena de valor'!D562</f>
        <v>4.1.1.3</v>
      </c>
      <c r="E196" s="163" t="str">
        <f>IF('4. Cadena de valor'!E562="","",'4. Cadena de valor'!E562)</f>
        <v/>
      </c>
      <c r="F196" s="163" t="str">
        <f>IF('4. Cadena de valor'!K562="","",'4. Cadena de valor'!K562)</f>
        <v/>
      </c>
      <c r="G196" s="163" t="str">
        <f>IF('4. Cadena de valor'!L562="","",'4. Cadena de valor'!L562)</f>
        <v/>
      </c>
      <c r="H196" s="163" t="str">
        <f>IF('4. Cadena de valor'!M562="","",'4. Cadena de valor'!M562)</f>
        <v/>
      </c>
      <c r="I196" s="163" t="str">
        <f>IF('4. Cadena de valor'!O562="","",'4. Cadena de valor'!O562)</f>
        <v/>
      </c>
    </row>
    <row r="197" spans="2:9">
      <c r="B197" s="164">
        <v>4</v>
      </c>
      <c r="C197" s="163" t="str">
        <f t="shared" si="3"/>
        <v/>
      </c>
      <c r="D197" s="163" t="str">
        <f>'4. Cadena de valor'!D563</f>
        <v>4.1.1.4</v>
      </c>
      <c r="E197" s="163" t="str">
        <f>IF('4. Cadena de valor'!E563="","",'4. Cadena de valor'!E563)</f>
        <v/>
      </c>
      <c r="F197" s="163" t="str">
        <f>IF('4. Cadena de valor'!K563="","",'4. Cadena de valor'!K563)</f>
        <v/>
      </c>
      <c r="G197" s="163" t="str">
        <f>IF('4. Cadena de valor'!L563="","",'4. Cadena de valor'!L563)</f>
        <v/>
      </c>
      <c r="H197" s="163" t="str">
        <f>IF('4. Cadena de valor'!M563="","",'4. Cadena de valor'!M563)</f>
        <v/>
      </c>
      <c r="I197" s="163" t="str">
        <f>IF('4. Cadena de valor'!O563="","",'4. Cadena de valor'!O563)</f>
        <v/>
      </c>
    </row>
    <row r="198" spans="2:9">
      <c r="B198" s="164">
        <v>4</v>
      </c>
      <c r="C198" s="163" t="str">
        <f t="shared" si="3"/>
        <v/>
      </c>
      <c r="D198" s="163" t="str">
        <f>'4. Cadena de valor'!D564</f>
        <v>4.1.1.5</v>
      </c>
      <c r="E198" s="163" t="str">
        <f>IF('4. Cadena de valor'!E564="","",'4. Cadena de valor'!E564)</f>
        <v/>
      </c>
      <c r="F198" s="163" t="str">
        <f>IF('4. Cadena de valor'!K564="","",'4. Cadena de valor'!K564)</f>
        <v/>
      </c>
      <c r="G198" s="163" t="str">
        <f>IF('4. Cadena de valor'!L564="","",'4. Cadena de valor'!L564)</f>
        <v/>
      </c>
      <c r="H198" s="163" t="str">
        <f>IF('4. Cadena de valor'!M564="","",'4. Cadena de valor'!M564)</f>
        <v/>
      </c>
      <c r="I198" s="163" t="str">
        <f>IF('4. Cadena de valor'!O564="","",'4. Cadena de valor'!O564)</f>
        <v/>
      </c>
    </row>
    <row r="199" spans="2:9">
      <c r="B199" s="164">
        <v>4</v>
      </c>
      <c r="C199" s="163" t="str">
        <f t="shared" si="3"/>
        <v/>
      </c>
      <c r="D199" s="163" t="str">
        <f>'4. Cadena de valor'!D565</f>
        <v>4.1.1.6</v>
      </c>
      <c r="E199" s="163" t="str">
        <f>IF('4. Cadena de valor'!E565="","",'4. Cadena de valor'!E565)</f>
        <v/>
      </c>
      <c r="F199" s="163" t="str">
        <f>IF('4. Cadena de valor'!K565="","",'4. Cadena de valor'!K565)</f>
        <v/>
      </c>
      <c r="G199" s="163" t="str">
        <f>IF('4. Cadena de valor'!L565="","",'4. Cadena de valor'!L565)</f>
        <v/>
      </c>
      <c r="H199" s="163" t="str">
        <f>IF('4. Cadena de valor'!M565="","",'4. Cadena de valor'!M565)</f>
        <v/>
      </c>
      <c r="I199" s="163" t="str">
        <f>IF('4. Cadena de valor'!O565="","",'4. Cadena de valor'!O565)</f>
        <v/>
      </c>
    </row>
    <row r="200" spans="2:9">
      <c r="B200" s="164">
        <v>4</v>
      </c>
      <c r="C200" s="163" t="str">
        <f t="shared" si="3"/>
        <v/>
      </c>
      <c r="D200" s="163" t="str">
        <f>'4. Cadena de valor'!D566</f>
        <v>4.1.1.7</v>
      </c>
      <c r="E200" s="163" t="str">
        <f>IF('4. Cadena de valor'!E566="","",'4. Cadena de valor'!E566)</f>
        <v/>
      </c>
      <c r="F200" s="163" t="str">
        <f>IF('4. Cadena de valor'!K566="","",'4. Cadena de valor'!K566)</f>
        <v/>
      </c>
      <c r="G200" s="163" t="str">
        <f>IF('4. Cadena de valor'!L566="","",'4. Cadena de valor'!L566)</f>
        <v/>
      </c>
      <c r="H200" s="163" t="str">
        <f>IF('4. Cadena de valor'!M566="","",'4. Cadena de valor'!M566)</f>
        <v/>
      </c>
      <c r="I200" s="163" t="str">
        <f>IF('4. Cadena de valor'!O566="","",'4. Cadena de valor'!O566)</f>
        <v/>
      </c>
    </row>
    <row r="201" spans="2:9">
      <c r="B201" s="164">
        <v>4</v>
      </c>
      <c r="C201" s="163" t="str">
        <f t="shared" si="3"/>
        <v/>
      </c>
      <c r="D201" s="163" t="str">
        <f>'4. Cadena de valor'!D567</f>
        <v>4.1.1.8</v>
      </c>
      <c r="E201" s="163" t="str">
        <f>IF('4. Cadena de valor'!E567="","",'4. Cadena de valor'!E567)</f>
        <v/>
      </c>
      <c r="F201" s="163" t="str">
        <f>IF('4. Cadena de valor'!K567="","",'4. Cadena de valor'!K567)</f>
        <v/>
      </c>
      <c r="G201" s="163" t="str">
        <f>IF('4. Cadena de valor'!L567="","",'4. Cadena de valor'!L567)</f>
        <v/>
      </c>
      <c r="H201" s="163" t="str">
        <f>IF('4. Cadena de valor'!M567="","",'4. Cadena de valor'!M567)</f>
        <v/>
      </c>
      <c r="I201" s="163" t="str">
        <f>IF('4. Cadena de valor'!O567="","",'4. Cadena de valor'!O567)</f>
        <v/>
      </c>
    </row>
    <row r="202" spans="2:9">
      <c r="B202" s="164">
        <v>4</v>
      </c>
      <c r="C202" s="163" t="str">
        <f t="shared" si="3"/>
        <v/>
      </c>
      <c r="D202" s="163" t="str">
        <f>'4. Cadena de valor'!D568</f>
        <v>4.1.1.9</v>
      </c>
      <c r="E202" s="163" t="str">
        <f>IF('4. Cadena de valor'!E568="","",'4. Cadena de valor'!E568)</f>
        <v/>
      </c>
      <c r="F202" s="163" t="str">
        <f>IF('4. Cadena de valor'!K568="","",'4. Cadena de valor'!K568)</f>
        <v/>
      </c>
      <c r="G202" s="163" t="str">
        <f>IF('4. Cadena de valor'!L568="","",'4. Cadena de valor'!L568)</f>
        <v/>
      </c>
      <c r="H202" s="163" t="str">
        <f>IF('4. Cadena de valor'!M568="","",'4. Cadena de valor'!M568)</f>
        <v/>
      </c>
      <c r="I202" s="163" t="str">
        <f>IF('4. Cadena de valor'!O568="","",'4. Cadena de valor'!O568)</f>
        <v/>
      </c>
    </row>
    <row r="203" spans="2:9">
      <c r="B203" s="164">
        <v>4</v>
      </c>
      <c r="C203" s="163" t="str">
        <f t="shared" si="3"/>
        <v/>
      </c>
      <c r="D203" s="163" t="str">
        <f>'4. Cadena de valor'!D569</f>
        <v>4.1.1.10</v>
      </c>
      <c r="E203" s="163" t="str">
        <f>IF('4. Cadena de valor'!E569="","",'4. Cadena de valor'!E569)</f>
        <v/>
      </c>
      <c r="F203" s="163" t="str">
        <f>IF('4. Cadena de valor'!K569="","",'4. Cadena de valor'!K569)</f>
        <v/>
      </c>
      <c r="G203" s="163" t="str">
        <f>IF('4. Cadena de valor'!L569="","",'4. Cadena de valor'!L569)</f>
        <v/>
      </c>
      <c r="H203" s="163" t="str">
        <f>IF('4. Cadena de valor'!M569="","",'4. Cadena de valor'!M569)</f>
        <v/>
      </c>
      <c r="I203" s="163" t="str">
        <f>IF('4. Cadena de valor'!O569="","",'4. Cadena de valor'!O569)</f>
        <v/>
      </c>
    </row>
    <row r="204" spans="2:9">
      <c r="B204" s="164">
        <v>4</v>
      </c>
      <c r="C204" s="163" t="str">
        <f t="shared" si="3"/>
        <v/>
      </c>
      <c r="D204" s="163" t="str">
        <f>'4. Cadena de valor'!D570</f>
        <v>4.1.1.11</v>
      </c>
      <c r="E204" s="163" t="str">
        <f>IF('4. Cadena de valor'!E570="","",'4. Cadena de valor'!E570)</f>
        <v/>
      </c>
      <c r="F204" s="163" t="str">
        <f>IF('4. Cadena de valor'!K570="","",'4. Cadena de valor'!K570)</f>
        <v/>
      </c>
      <c r="G204" s="163" t="str">
        <f>IF('4. Cadena de valor'!L570="","",'4. Cadena de valor'!L570)</f>
        <v/>
      </c>
      <c r="H204" s="163" t="str">
        <f>IF('4. Cadena de valor'!M570="","",'4. Cadena de valor'!M570)</f>
        <v/>
      </c>
      <c r="I204" s="163" t="str">
        <f>IF('4. Cadena de valor'!O570="","",'4. Cadena de valor'!O570)</f>
        <v/>
      </c>
    </row>
    <row r="205" spans="2:9">
      <c r="B205" s="164">
        <v>4</v>
      </c>
      <c r="C205" s="163" t="str">
        <f t="shared" si="3"/>
        <v/>
      </c>
      <c r="D205" s="163" t="str">
        <f>'4. Cadena de valor'!D571</f>
        <v>4.1.1.12</v>
      </c>
      <c r="E205" s="163" t="str">
        <f>IF('4. Cadena de valor'!E571="","",'4. Cadena de valor'!E571)</f>
        <v/>
      </c>
      <c r="F205" s="163" t="str">
        <f>IF('4. Cadena de valor'!K571="","",'4. Cadena de valor'!K571)</f>
        <v/>
      </c>
      <c r="G205" s="163" t="str">
        <f>IF('4. Cadena de valor'!L571="","",'4. Cadena de valor'!L571)</f>
        <v/>
      </c>
      <c r="H205" s="163" t="str">
        <f>IF('4. Cadena de valor'!M571="","",'4. Cadena de valor'!M571)</f>
        <v/>
      </c>
      <c r="I205" s="163" t="str">
        <f>IF('4. Cadena de valor'!O571="","",'4. Cadena de valor'!O571)</f>
        <v/>
      </c>
    </row>
    <row r="206" spans="2:9">
      <c r="B206" s="164">
        <v>4</v>
      </c>
      <c r="C206" s="163" t="str">
        <f t="shared" si="3"/>
        <v/>
      </c>
      <c r="D206" s="163" t="str">
        <f>'4. Cadena de valor'!D572</f>
        <v>4.1.1.13</v>
      </c>
      <c r="E206" s="163" t="str">
        <f>IF('4. Cadena de valor'!E572="","",'4. Cadena de valor'!E572)</f>
        <v/>
      </c>
      <c r="F206" s="163" t="str">
        <f>IF('4. Cadena de valor'!K572="","",'4. Cadena de valor'!K572)</f>
        <v/>
      </c>
      <c r="G206" s="163" t="str">
        <f>IF('4. Cadena de valor'!L572="","",'4. Cadena de valor'!L572)</f>
        <v/>
      </c>
      <c r="H206" s="163" t="str">
        <f>IF('4. Cadena de valor'!M572="","",'4. Cadena de valor'!M572)</f>
        <v/>
      </c>
      <c r="I206" s="163" t="str">
        <f>IF('4. Cadena de valor'!O572="","",'4. Cadena de valor'!O572)</f>
        <v/>
      </c>
    </row>
    <row r="207" spans="2:9">
      <c r="B207" s="164">
        <v>4</v>
      </c>
      <c r="C207" s="163" t="str">
        <f t="shared" si="3"/>
        <v/>
      </c>
      <c r="D207" s="163" t="str">
        <f>'4. Cadena de valor'!D573</f>
        <v>4.1.1.14</v>
      </c>
      <c r="E207" s="163" t="str">
        <f>IF('4. Cadena de valor'!E573="","",'4. Cadena de valor'!E573)</f>
        <v/>
      </c>
      <c r="F207" s="163" t="str">
        <f>IF('4. Cadena de valor'!K573="","",'4. Cadena de valor'!K573)</f>
        <v/>
      </c>
      <c r="G207" s="163" t="str">
        <f>IF('4. Cadena de valor'!L573="","",'4. Cadena de valor'!L573)</f>
        <v/>
      </c>
      <c r="H207" s="163" t="str">
        <f>IF('4. Cadena de valor'!M573="","",'4. Cadena de valor'!M573)</f>
        <v/>
      </c>
      <c r="I207" s="163" t="str">
        <f>IF('4. Cadena de valor'!O573="","",'4. Cadena de valor'!O573)</f>
        <v/>
      </c>
    </row>
    <row r="208" spans="2:9">
      <c r="B208" s="164">
        <v>4</v>
      </c>
      <c r="C208" s="163" t="str">
        <f t="shared" si="3"/>
        <v/>
      </c>
      <c r="D208" s="163" t="str">
        <f>'4. Cadena de valor'!D574</f>
        <v>4.1.1.15</v>
      </c>
      <c r="E208" s="163" t="str">
        <f>IF('4. Cadena de valor'!E574="","",'4. Cadena de valor'!E574)</f>
        <v/>
      </c>
      <c r="F208" s="163" t="str">
        <f>IF('4. Cadena de valor'!K574="","",'4. Cadena de valor'!K574)</f>
        <v/>
      </c>
      <c r="G208" s="163" t="str">
        <f>IF('4. Cadena de valor'!L574="","",'4. Cadena de valor'!L574)</f>
        <v/>
      </c>
      <c r="H208" s="163" t="str">
        <f>IF('4. Cadena de valor'!M574="","",'4. Cadena de valor'!M574)</f>
        <v/>
      </c>
      <c r="I208" s="163" t="str">
        <f>IF('4. Cadena de valor'!O574="","",'4. Cadena de valor'!O574)</f>
        <v/>
      </c>
    </row>
    <row r="209" spans="2:9">
      <c r="B209" s="164">
        <v>4</v>
      </c>
      <c r="C209" s="163" t="str">
        <f t="shared" si="3"/>
        <v/>
      </c>
      <c r="D209" s="163" t="str">
        <f>'4. Cadena de valor'!D587</f>
        <v>4.1.2.1</v>
      </c>
      <c r="E209" s="163" t="str">
        <f>IF('4. Cadena de valor'!E587="","",'4. Cadena de valor'!E587)</f>
        <v/>
      </c>
      <c r="F209" s="163" t="str">
        <f>IF('4. Cadena de valor'!K587="","",'4. Cadena de valor'!K587)</f>
        <v/>
      </c>
      <c r="G209" s="163" t="str">
        <f>IF('4. Cadena de valor'!L587="","",'4. Cadena de valor'!L587)</f>
        <v/>
      </c>
      <c r="H209" s="163" t="str">
        <f>IF('4. Cadena de valor'!M587="","",'4. Cadena de valor'!M587)</f>
        <v/>
      </c>
      <c r="I209" s="163" t="str">
        <f>IF('4. Cadena de valor'!O587="","",'4. Cadena de valor'!O587)</f>
        <v/>
      </c>
    </row>
    <row r="210" spans="2:9">
      <c r="B210" s="164">
        <v>4</v>
      </c>
      <c r="C210" s="163" t="str">
        <f t="shared" si="3"/>
        <v/>
      </c>
      <c r="D210" s="163" t="str">
        <f>'4. Cadena de valor'!D588</f>
        <v>4.1.2.2</v>
      </c>
      <c r="E210" s="163" t="str">
        <f>IF('4. Cadena de valor'!E588="","",'4. Cadena de valor'!E588)</f>
        <v/>
      </c>
      <c r="F210" s="163" t="str">
        <f>IF('4. Cadena de valor'!K588="","",'4. Cadena de valor'!K588)</f>
        <v/>
      </c>
      <c r="G210" s="163" t="str">
        <f>IF('4. Cadena de valor'!L588="","",'4. Cadena de valor'!L588)</f>
        <v/>
      </c>
      <c r="H210" s="163" t="str">
        <f>IF('4. Cadena de valor'!M588="","",'4. Cadena de valor'!M588)</f>
        <v/>
      </c>
      <c r="I210" s="163" t="str">
        <f>IF('4. Cadena de valor'!O588="","",'4. Cadena de valor'!O588)</f>
        <v/>
      </c>
    </row>
    <row r="211" spans="2:9">
      <c r="B211" s="164">
        <v>4</v>
      </c>
      <c r="C211" s="163" t="str">
        <f t="shared" si="3"/>
        <v/>
      </c>
      <c r="D211" s="163" t="str">
        <f>'4. Cadena de valor'!D589</f>
        <v>4.1.2.3</v>
      </c>
      <c r="E211" s="163" t="str">
        <f>IF('4. Cadena de valor'!E589="","",'4. Cadena de valor'!E589)</f>
        <v/>
      </c>
      <c r="F211" s="163" t="str">
        <f>IF('4. Cadena de valor'!K589="","",'4. Cadena de valor'!K589)</f>
        <v/>
      </c>
      <c r="G211" s="163" t="str">
        <f>IF('4. Cadena de valor'!L589="","",'4. Cadena de valor'!L589)</f>
        <v/>
      </c>
      <c r="H211" s="163" t="str">
        <f>IF('4. Cadena de valor'!M589="","",'4. Cadena de valor'!M589)</f>
        <v/>
      </c>
      <c r="I211" s="163" t="str">
        <f>IF('4. Cadena de valor'!O589="","",'4. Cadena de valor'!O589)</f>
        <v/>
      </c>
    </row>
    <row r="212" spans="2:9">
      <c r="B212" s="164">
        <v>4</v>
      </c>
      <c r="C212" s="163" t="str">
        <f t="shared" si="3"/>
        <v/>
      </c>
      <c r="D212" s="163" t="str">
        <f>'4. Cadena de valor'!D590</f>
        <v>4.1.2.4</v>
      </c>
      <c r="E212" s="163" t="str">
        <f>IF('4. Cadena de valor'!E590="","",'4. Cadena de valor'!E590)</f>
        <v/>
      </c>
      <c r="F212" s="163" t="str">
        <f>IF('4. Cadena de valor'!K590="","",'4. Cadena de valor'!K590)</f>
        <v/>
      </c>
      <c r="G212" s="163" t="str">
        <f>IF('4. Cadena de valor'!L590="","",'4. Cadena de valor'!L590)</f>
        <v/>
      </c>
      <c r="H212" s="163" t="str">
        <f>IF('4. Cadena de valor'!M590="","",'4. Cadena de valor'!M590)</f>
        <v/>
      </c>
      <c r="I212" s="163" t="str">
        <f>IF('4. Cadena de valor'!O590="","",'4. Cadena de valor'!O590)</f>
        <v/>
      </c>
    </row>
    <row r="213" spans="2:9">
      <c r="B213" s="164">
        <v>4</v>
      </c>
      <c r="C213" s="163" t="str">
        <f t="shared" si="3"/>
        <v/>
      </c>
      <c r="D213" s="163" t="str">
        <f>'4. Cadena de valor'!D591</f>
        <v>4.1.2.5</v>
      </c>
      <c r="E213" s="163" t="str">
        <f>IF('4. Cadena de valor'!E591="","",'4. Cadena de valor'!E591)</f>
        <v/>
      </c>
      <c r="F213" s="163" t="str">
        <f>IF('4. Cadena de valor'!K591="","",'4. Cadena de valor'!K591)</f>
        <v/>
      </c>
      <c r="G213" s="163" t="str">
        <f>IF('4. Cadena de valor'!L591="","",'4. Cadena de valor'!L591)</f>
        <v/>
      </c>
      <c r="H213" s="163" t="str">
        <f>IF('4. Cadena de valor'!M591="","",'4. Cadena de valor'!M591)</f>
        <v/>
      </c>
      <c r="I213" s="163" t="str">
        <f>IF('4. Cadena de valor'!O591="","",'4. Cadena de valor'!O591)</f>
        <v/>
      </c>
    </row>
    <row r="214" spans="2:9">
      <c r="B214" s="164">
        <v>4</v>
      </c>
      <c r="C214" s="163" t="str">
        <f t="shared" si="3"/>
        <v/>
      </c>
      <c r="D214" s="163" t="str">
        <f>'4. Cadena de valor'!D592</f>
        <v>4.1.2.6</v>
      </c>
      <c r="E214" s="163" t="str">
        <f>IF('4. Cadena de valor'!E592="","",'4. Cadena de valor'!E592)</f>
        <v/>
      </c>
      <c r="F214" s="163" t="str">
        <f>IF('4. Cadena de valor'!K592="","",'4. Cadena de valor'!K592)</f>
        <v/>
      </c>
      <c r="G214" s="163" t="str">
        <f>IF('4. Cadena de valor'!L592="","",'4. Cadena de valor'!L592)</f>
        <v/>
      </c>
      <c r="H214" s="163" t="str">
        <f>IF('4. Cadena de valor'!M592="","",'4. Cadena de valor'!M592)</f>
        <v/>
      </c>
      <c r="I214" s="163" t="str">
        <f>IF('4. Cadena de valor'!O592="","",'4. Cadena de valor'!O592)</f>
        <v/>
      </c>
    </row>
    <row r="215" spans="2:9">
      <c r="B215" s="164">
        <v>4</v>
      </c>
      <c r="C215" s="163" t="str">
        <f t="shared" si="3"/>
        <v/>
      </c>
      <c r="D215" s="163" t="str">
        <f>'4. Cadena de valor'!D593</f>
        <v>4.1.2.7</v>
      </c>
      <c r="E215" s="163" t="str">
        <f>IF('4. Cadena de valor'!E593="","",'4. Cadena de valor'!E593)</f>
        <v/>
      </c>
      <c r="F215" s="163" t="str">
        <f>IF('4. Cadena de valor'!K593="","",'4. Cadena de valor'!K593)</f>
        <v/>
      </c>
      <c r="G215" s="163" t="str">
        <f>IF('4. Cadena de valor'!L593="","",'4. Cadena de valor'!L593)</f>
        <v/>
      </c>
      <c r="H215" s="163" t="str">
        <f>IF('4. Cadena de valor'!M593="","",'4. Cadena de valor'!M593)</f>
        <v/>
      </c>
      <c r="I215" s="163" t="str">
        <f>IF('4. Cadena de valor'!O593="","",'4. Cadena de valor'!O593)</f>
        <v/>
      </c>
    </row>
    <row r="216" spans="2:9">
      <c r="B216" s="164">
        <v>4</v>
      </c>
      <c r="C216" s="163" t="str">
        <f t="shared" si="3"/>
        <v/>
      </c>
      <c r="D216" s="163" t="str">
        <f>'4. Cadena de valor'!D594</f>
        <v>4.1.2.8</v>
      </c>
      <c r="E216" s="163" t="str">
        <f>IF('4. Cadena de valor'!E594="","",'4. Cadena de valor'!E594)</f>
        <v/>
      </c>
      <c r="F216" s="163" t="str">
        <f>IF('4. Cadena de valor'!K594="","",'4. Cadena de valor'!K594)</f>
        <v/>
      </c>
      <c r="G216" s="163" t="str">
        <f>IF('4. Cadena de valor'!L594="","",'4. Cadena de valor'!L594)</f>
        <v/>
      </c>
      <c r="H216" s="163" t="str">
        <f>IF('4. Cadena de valor'!M594="","",'4. Cadena de valor'!M594)</f>
        <v/>
      </c>
      <c r="I216" s="163" t="str">
        <f>IF('4. Cadena de valor'!O594="","",'4. Cadena de valor'!O594)</f>
        <v/>
      </c>
    </row>
    <row r="217" spans="2:9">
      <c r="B217" s="164">
        <v>4</v>
      </c>
      <c r="C217" s="163" t="str">
        <f t="shared" si="3"/>
        <v/>
      </c>
      <c r="D217" s="163" t="str">
        <f>'4. Cadena de valor'!D595</f>
        <v>4.1.2.9</v>
      </c>
      <c r="E217" s="163" t="str">
        <f>IF('4. Cadena de valor'!E595="","",'4. Cadena de valor'!E595)</f>
        <v/>
      </c>
      <c r="F217" s="163" t="str">
        <f>IF('4. Cadena de valor'!K595="","",'4. Cadena de valor'!K595)</f>
        <v/>
      </c>
      <c r="G217" s="163" t="str">
        <f>IF('4. Cadena de valor'!L595="","",'4. Cadena de valor'!L595)</f>
        <v/>
      </c>
      <c r="H217" s="163" t="str">
        <f>IF('4. Cadena de valor'!M595="","",'4. Cadena de valor'!M595)</f>
        <v/>
      </c>
      <c r="I217" s="163" t="str">
        <f>IF('4. Cadena de valor'!O595="","",'4. Cadena de valor'!O595)</f>
        <v/>
      </c>
    </row>
    <row r="218" spans="2:9">
      <c r="B218" s="164">
        <v>4</v>
      </c>
      <c r="C218" s="163" t="str">
        <f t="shared" si="3"/>
        <v/>
      </c>
      <c r="D218" s="163" t="str">
        <f>'4. Cadena de valor'!D596</f>
        <v>4.1.2.10</v>
      </c>
      <c r="E218" s="163" t="str">
        <f>IF('4. Cadena de valor'!E596="","",'4. Cadena de valor'!E596)</f>
        <v/>
      </c>
      <c r="F218" s="163" t="str">
        <f>IF('4. Cadena de valor'!K596="","",'4. Cadena de valor'!K596)</f>
        <v/>
      </c>
      <c r="G218" s="163" t="str">
        <f>IF('4. Cadena de valor'!L596="","",'4. Cadena de valor'!L596)</f>
        <v/>
      </c>
      <c r="H218" s="163" t="str">
        <f>IF('4. Cadena de valor'!M596="","",'4. Cadena de valor'!M596)</f>
        <v/>
      </c>
      <c r="I218" s="163" t="str">
        <f>IF('4. Cadena de valor'!O596="","",'4. Cadena de valor'!O596)</f>
        <v/>
      </c>
    </row>
    <row r="219" spans="2:9">
      <c r="B219" s="164">
        <v>4</v>
      </c>
      <c r="C219" s="163" t="str">
        <f t="shared" si="3"/>
        <v/>
      </c>
      <c r="D219" s="163" t="str">
        <f>'4. Cadena de valor'!D597</f>
        <v>4.1.2.11</v>
      </c>
      <c r="E219" s="163" t="str">
        <f>IF('4. Cadena de valor'!E597="","",'4. Cadena de valor'!E597)</f>
        <v/>
      </c>
      <c r="F219" s="163" t="str">
        <f>IF('4. Cadena de valor'!K597="","",'4. Cadena de valor'!K597)</f>
        <v/>
      </c>
      <c r="G219" s="163" t="str">
        <f>IF('4. Cadena de valor'!L597="","",'4. Cadena de valor'!L597)</f>
        <v/>
      </c>
      <c r="H219" s="163" t="str">
        <f>IF('4. Cadena de valor'!M597="","",'4. Cadena de valor'!M597)</f>
        <v/>
      </c>
      <c r="I219" s="163" t="str">
        <f>IF('4. Cadena de valor'!O597="","",'4. Cadena de valor'!O597)</f>
        <v/>
      </c>
    </row>
    <row r="220" spans="2:9">
      <c r="B220" s="164">
        <v>4</v>
      </c>
      <c r="C220" s="163" t="str">
        <f t="shared" si="3"/>
        <v/>
      </c>
      <c r="D220" s="163" t="str">
        <f>'4. Cadena de valor'!D598</f>
        <v>4.1.2.12</v>
      </c>
      <c r="E220" s="163" t="str">
        <f>IF('4. Cadena de valor'!E598="","",'4. Cadena de valor'!E598)</f>
        <v/>
      </c>
      <c r="F220" s="163" t="str">
        <f>IF('4. Cadena de valor'!K598="","",'4. Cadena de valor'!K598)</f>
        <v/>
      </c>
      <c r="G220" s="163" t="str">
        <f>IF('4. Cadena de valor'!L598="","",'4. Cadena de valor'!L598)</f>
        <v/>
      </c>
      <c r="H220" s="163" t="str">
        <f>IF('4. Cadena de valor'!M598="","",'4. Cadena de valor'!M598)</f>
        <v/>
      </c>
      <c r="I220" s="163" t="str">
        <f>IF('4. Cadena de valor'!O598="","",'4. Cadena de valor'!O598)</f>
        <v/>
      </c>
    </row>
    <row r="221" spans="2:9">
      <c r="B221" s="164">
        <v>4</v>
      </c>
      <c r="C221" s="163" t="str">
        <f t="shared" si="3"/>
        <v/>
      </c>
      <c r="D221" s="163" t="str">
        <f>'4. Cadena de valor'!D599</f>
        <v>4.1.2.13</v>
      </c>
      <c r="E221" s="163" t="str">
        <f>IF('4. Cadena de valor'!E599="","",'4. Cadena de valor'!E599)</f>
        <v/>
      </c>
      <c r="F221" s="163" t="str">
        <f>IF('4. Cadena de valor'!K599="","",'4. Cadena de valor'!K599)</f>
        <v/>
      </c>
      <c r="G221" s="163" t="str">
        <f>IF('4. Cadena de valor'!L599="","",'4. Cadena de valor'!L599)</f>
        <v/>
      </c>
      <c r="H221" s="163" t="str">
        <f>IF('4. Cadena de valor'!M599="","",'4. Cadena de valor'!M599)</f>
        <v/>
      </c>
      <c r="I221" s="163" t="str">
        <f>IF('4. Cadena de valor'!O599="","",'4. Cadena de valor'!O599)</f>
        <v/>
      </c>
    </row>
    <row r="222" spans="2:9">
      <c r="B222" s="164">
        <v>4</v>
      </c>
      <c r="C222" s="163" t="str">
        <f t="shared" si="3"/>
        <v/>
      </c>
      <c r="D222" s="163" t="str">
        <f>'4. Cadena de valor'!D600</f>
        <v>4.1.2.14</v>
      </c>
      <c r="E222" s="163" t="str">
        <f>IF('4. Cadena de valor'!E600="","",'4. Cadena de valor'!E600)</f>
        <v/>
      </c>
      <c r="F222" s="163" t="str">
        <f>IF('4. Cadena de valor'!K600="","",'4. Cadena de valor'!K600)</f>
        <v/>
      </c>
      <c r="G222" s="163" t="str">
        <f>IF('4. Cadena de valor'!L600="","",'4. Cadena de valor'!L600)</f>
        <v/>
      </c>
      <c r="H222" s="163" t="str">
        <f>IF('4. Cadena de valor'!M600="","",'4. Cadena de valor'!M600)</f>
        <v/>
      </c>
      <c r="I222" s="163" t="str">
        <f>IF('4. Cadena de valor'!O600="","",'4. Cadena de valor'!O600)</f>
        <v/>
      </c>
    </row>
    <row r="223" spans="2:9">
      <c r="B223" s="164">
        <v>4</v>
      </c>
      <c r="C223" s="163" t="str">
        <f t="shared" si="3"/>
        <v/>
      </c>
      <c r="D223" s="163" t="str">
        <f>'4. Cadena de valor'!D601</f>
        <v>4.1.2.15</v>
      </c>
      <c r="E223" s="163" t="str">
        <f>IF('4. Cadena de valor'!E601="","",'4. Cadena de valor'!E601)</f>
        <v/>
      </c>
      <c r="F223" s="163" t="str">
        <f>IF('4. Cadena de valor'!K601="","",'4. Cadena de valor'!K601)</f>
        <v/>
      </c>
      <c r="G223" s="163" t="str">
        <f>IF('4. Cadena de valor'!L601="","",'4. Cadena de valor'!L601)</f>
        <v/>
      </c>
      <c r="H223" s="163" t="str">
        <f>IF('4. Cadena de valor'!M601="","",'4. Cadena de valor'!M601)</f>
        <v/>
      </c>
      <c r="I223" s="163" t="str">
        <f>IF('4. Cadena de valor'!O601="","",'4. Cadena de valor'!O601)</f>
        <v/>
      </c>
    </row>
    <row r="224" spans="2:9">
      <c r="B224" s="164">
        <v>4</v>
      </c>
      <c r="C224" s="163" t="str">
        <f t="shared" si="3"/>
        <v/>
      </c>
      <c r="D224" s="163" t="str">
        <f>'4. Cadena de valor'!D620</f>
        <v>4.2.1.1</v>
      </c>
      <c r="E224" s="163" t="str">
        <f>IF('4. Cadena de valor'!E620="","",'4. Cadena de valor'!E620)</f>
        <v/>
      </c>
      <c r="F224" s="163" t="str">
        <f>IF('4. Cadena de valor'!K620="","",'4. Cadena de valor'!K620)</f>
        <v/>
      </c>
      <c r="G224" s="163" t="str">
        <f>IF('4. Cadena de valor'!L620="","",'4. Cadena de valor'!L620)</f>
        <v/>
      </c>
      <c r="H224" s="163" t="str">
        <f>IF('4. Cadena de valor'!M620="","",'4. Cadena de valor'!M620)</f>
        <v/>
      </c>
      <c r="I224" s="163" t="str">
        <f>IF('4. Cadena de valor'!O620="","",'4. Cadena de valor'!O620)</f>
        <v/>
      </c>
    </row>
    <row r="225" spans="2:9">
      <c r="B225" s="164">
        <v>4</v>
      </c>
      <c r="C225" s="163" t="str">
        <f t="shared" si="3"/>
        <v/>
      </c>
      <c r="D225" s="163" t="str">
        <f>'4. Cadena de valor'!D621</f>
        <v>4.2.1.2</v>
      </c>
      <c r="E225" s="163" t="str">
        <f>IF('4. Cadena de valor'!E621="","",'4. Cadena de valor'!E621)</f>
        <v/>
      </c>
      <c r="F225" s="163" t="str">
        <f>IF('4. Cadena de valor'!K621="","",'4. Cadena de valor'!K621)</f>
        <v/>
      </c>
      <c r="G225" s="163" t="str">
        <f>IF('4. Cadena de valor'!L621="","",'4. Cadena de valor'!L621)</f>
        <v/>
      </c>
      <c r="H225" s="163" t="str">
        <f>IF('4. Cadena de valor'!M621="","",'4. Cadena de valor'!M621)</f>
        <v/>
      </c>
      <c r="I225" s="163" t="str">
        <f>IF('4. Cadena de valor'!O621="","",'4. Cadena de valor'!O621)</f>
        <v/>
      </c>
    </row>
    <row r="226" spans="2:9">
      <c r="B226" s="164">
        <v>4</v>
      </c>
      <c r="C226" s="163" t="str">
        <f t="shared" si="3"/>
        <v/>
      </c>
      <c r="D226" s="163" t="str">
        <f>'4. Cadena de valor'!D622</f>
        <v>4.2.1.3</v>
      </c>
      <c r="E226" s="163" t="str">
        <f>IF('4. Cadena de valor'!E622="","",'4. Cadena de valor'!E622)</f>
        <v/>
      </c>
      <c r="F226" s="163" t="str">
        <f>IF('4. Cadena de valor'!K622="","",'4. Cadena de valor'!K622)</f>
        <v/>
      </c>
      <c r="G226" s="163" t="str">
        <f>IF('4. Cadena de valor'!L622="","",'4. Cadena de valor'!L622)</f>
        <v/>
      </c>
      <c r="H226" s="163" t="str">
        <f>IF('4. Cadena de valor'!M622="","",'4. Cadena de valor'!M622)</f>
        <v/>
      </c>
      <c r="I226" s="163" t="str">
        <f>IF('4. Cadena de valor'!O622="","",'4. Cadena de valor'!O622)</f>
        <v/>
      </c>
    </row>
    <row r="227" spans="2:9">
      <c r="B227" s="164">
        <v>4</v>
      </c>
      <c r="C227" s="163" t="str">
        <f t="shared" si="3"/>
        <v/>
      </c>
      <c r="D227" s="163" t="str">
        <f>'4. Cadena de valor'!D623</f>
        <v>4.2.1.4</v>
      </c>
      <c r="E227" s="163" t="str">
        <f>IF('4. Cadena de valor'!E623="","",'4. Cadena de valor'!E623)</f>
        <v/>
      </c>
      <c r="F227" s="163" t="str">
        <f>IF('4. Cadena de valor'!K623="","",'4. Cadena de valor'!K623)</f>
        <v/>
      </c>
      <c r="G227" s="163" t="str">
        <f>IF('4. Cadena de valor'!L623="","",'4. Cadena de valor'!L623)</f>
        <v/>
      </c>
      <c r="H227" s="163" t="str">
        <f>IF('4. Cadena de valor'!M623="","",'4. Cadena de valor'!M623)</f>
        <v/>
      </c>
      <c r="I227" s="163" t="str">
        <f>IF('4. Cadena de valor'!O623="","",'4. Cadena de valor'!O623)</f>
        <v/>
      </c>
    </row>
    <row r="228" spans="2:9">
      <c r="B228" s="164">
        <v>4</v>
      </c>
      <c r="C228" s="163" t="str">
        <f t="shared" si="3"/>
        <v/>
      </c>
      <c r="D228" s="163" t="str">
        <f>'4. Cadena de valor'!D624</f>
        <v>4.2.1.5</v>
      </c>
      <c r="E228" s="163" t="str">
        <f>IF('4. Cadena de valor'!E624="","",'4. Cadena de valor'!E624)</f>
        <v/>
      </c>
      <c r="F228" s="163" t="str">
        <f>IF('4. Cadena de valor'!K624="","",'4. Cadena de valor'!K624)</f>
        <v/>
      </c>
      <c r="G228" s="163" t="str">
        <f>IF('4. Cadena de valor'!L624="","",'4. Cadena de valor'!L624)</f>
        <v/>
      </c>
      <c r="H228" s="163" t="str">
        <f>IF('4. Cadena de valor'!M624="","",'4. Cadena de valor'!M624)</f>
        <v/>
      </c>
      <c r="I228" s="163" t="str">
        <f>IF('4. Cadena de valor'!O624="","",'4. Cadena de valor'!O624)</f>
        <v/>
      </c>
    </row>
    <row r="229" spans="2:9">
      <c r="B229" s="164">
        <v>4</v>
      </c>
      <c r="C229" s="163" t="str">
        <f t="shared" si="3"/>
        <v/>
      </c>
      <c r="D229" s="163" t="str">
        <f>'4. Cadena de valor'!D625</f>
        <v>4.2.1.6</v>
      </c>
      <c r="E229" s="163" t="str">
        <f>IF('4. Cadena de valor'!E625="","",'4. Cadena de valor'!E625)</f>
        <v/>
      </c>
      <c r="F229" s="163" t="str">
        <f>IF('4. Cadena de valor'!K625="","",'4. Cadena de valor'!K625)</f>
        <v/>
      </c>
      <c r="G229" s="163" t="str">
        <f>IF('4. Cadena de valor'!L625="","",'4. Cadena de valor'!L625)</f>
        <v/>
      </c>
      <c r="H229" s="163" t="str">
        <f>IF('4. Cadena de valor'!M625="","",'4. Cadena de valor'!M625)</f>
        <v/>
      </c>
      <c r="I229" s="163" t="str">
        <f>IF('4. Cadena de valor'!O625="","",'4. Cadena de valor'!O625)</f>
        <v/>
      </c>
    </row>
    <row r="230" spans="2:9">
      <c r="B230" s="164">
        <v>4</v>
      </c>
      <c r="C230" s="163" t="str">
        <f t="shared" si="3"/>
        <v/>
      </c>
      <c r="D230" s="163" t="str">
        <f>'4. Cadena de valor'!D626</f>
        <v>4.2.1.7</v>
      </c>
      <c r="E230" s="163" t="str">
        <f>IF('4. Cadena de valor'!E626="","",'4. Cadena de valor'!E626)</f>
        <v/>
      </c>
      <c r="F230" s="163" t="str">
        <f>IF('4. Cadena de valor'!K626="","",'4. Cadena de valor'!K626)</f>
        <v/>
      </c>
      <c r="G230" s="163" t="str">
        <f>IF('4. Cadena de valor'!L626="","",'4. Cadena de valor'!L626)</f>
        <v/>
      </c>
      <c r="H230" s="163" t="str">
        <f>IF('4. Cadena de valor'!M626="","",'4. Cadena de valor'!M626)</f>
        <v/>
      </c>
      <c r="I230" s="163" t="str">
        <f>IF('4. Cadena de valor'!O626="","",'4. Cadena de valor'!O626)</f>
        <v/>
      </c>
    </row>
    <row r="231" spans="2:9">
      <c r="B231" s="164">
        <v>4</v>
      </c>
      <c r="C231" s="163" t="str">
        <f t="shared" si="3"/>
        <v/>
      </c>
      <c r="D231" s="163" t="str">
        <f>'4. Cadena de valor'!D627</f>
        <v>4.2.1.8</v>
      </c>
      <c r="E231" s="163" t="str">
        <f>IF('4. Cadena de valor'!E627="","",'4. Cadena de valor'!E627)</f>
        <v/>
      </c>
      <c r="F231" s="163" t="str">
        <f>IF('4. Cadena de valor'!K627="","",'4. Cadena de valor'!K627)</f>
        <v/>
      </c>
      <c r="G231" s="163" t="str">
        <f>IF('4. Cadena de valor'!L627="","",'4. Cadena de valor'!L627)</f>
        <v/>
      </c>
      <c r="H231" s="163" t="str">
        <f>IF('4. Cadena de valor'!M627="","",'4. Cadena de valor'!M627)</f>
        <v/>
      </c>
      <c r="I231" s="163" t="str">
        <f>IF('4. Cadena de valor'!O627="","",'4. Cadena de valor'!O627)</f>
        <v/>
      </c>
    </row>
    <row r="232" spans="2:9">
      <c r="B232" s="164">
        <v>4</v>
      </c>
      <c r="C232" s="163" t="str">
        <f t="shared" si="3"/>
        <v/>
      </c>
      <c r="D232" s="163" t="str">
        <f>'4. Cadena de valor'!D628</f>
        <v>4.2.1.9</v>
      </c>
      <c r="E232" s="163" t="str">
        <f>IF('4. Cadena de valor'!E628="","",'4. Cadena de valor'!E628)</f>
        <v/>
      </c>
      <c r="F232" s="163" t="str">
        <f>IF('4. Cadena de valor'!K628="","",'4. Cadena de valor'!K628)</f>
        <v/>
      </c>
      <c r="G232" s="163" t="str">
        <f>IF('4. Cadena de valor'!L628="","",'4. Cadena de valor'!L628)</f>
        <v/>
      </c>
      <c r="H232" s="163" t="str">
        <f>IF('4. Cadena de valor'!M628="","",'4. Cadena de valor'!M628)</f>
        <v/>
      </c>
      <c r="I232" s="163" t="str">
        <f>IF('4. Cadena de valor'!O628="","",'4. Cadena de valor'!O628)</f>
        <v/>
      </c>
    </row>
    <row r="233" spans="2:9">
      <c r="B233" s="164">
        <v>4</v>
      </c>
      <c r="C233" s="163" t="str">
        <f t="shared" si="3"/>
        <v/>
      </c>
      <c r="D233" s="163" t="str">
        <f>'4. Cadena de valor'!D629</f>
        <v>4.2.1.10</v>
      </c>
      <c r="E233" s="163" t="str">
        <f>IF('4. Cadena de valor'!E629="","",'4. Cadena de valor'!E629)</f>
        <v/>
      </c>
      <c r="F233" s="163" t="str">
        <f>IF('4. Cadena de valor'!K629="","",'4. Cadena de valor'!K629)</f>
        <v/>
      </c>
      <c r="G233" s="163" t="str">
        <f>IF('4. Cadena de valor'!L629="","",'4. Cadena de valor'!L629)</f>
        <v/>
      </c>
      <c r="H233" s="163" t="str">
        <f>IF('4. Cadena de valor'!M629="","",'4. Cadena de valor'!M629)</f>
        <v/>
      </c>
      <c r="I233" s="163" t="str">
        <f>IF('4. Cadena de valor'!O629="","",'4. Cadena de valor'!O629)</f>
        <v/>
      </c>
    </row>
    <row r="234" spans="2:9">
      <c r="B234" s="164">
        <v>4</v>
      </c>
      <c r="C234" s="163" t="str">
        <f t="shared" si="3"/>
        <v/>
      </c>
      <c r="D234" s="163" t="str">
        <f>'4. Cadena de valor'!D630</f>
        <v>4.2.1.11</v>
      </c>
      <c r="E234" s="163" t="str">
        <f>IF('4. Cadena de valor'!E630="","",'4. Cadena de valor'!E630)</f>
        <v/>
      </c>
      <c r="F234" s="163" t="str">
        <f>IF('4. Cadena de valor'!K630="","",'4. Cadena de valor'!K630)</f>
        <v/>
      </c>
      <c r="G234" s="163" t="str">
        <f>IF('4. Cadena de valor'!L630="","",'4. Cadena de valor'!L630)</f>
        <v/>
      </c>
      <c r="H234" s="163" t="str">
        <f>IF('4. Cadena de valor'!M630="","",'4. Cadena de valor'!M630)</f>
        <v/>
      </c>
      <c r="I234" s="163" t="str">
        <f>IF('4. Cadena de valor'!O630="","",'4. Cadena de valor'!O630)</f>
        <v/>
      </c>
    </row>
    <row r="235" spans="2:9">
      <c r="B235" s="164">
        <v>4</v>
      </c>
      <c r="C235" s="163" t="str">
        <f t="shared" si="3"/>
        <v/>
      </c>
      <c r="D235" s="163" t="str">
        <f>'4. Cadena de valor'!D631</f>
        <v>4.2.1.12</v>
      </c>
      <c r="E235" s="163" t="str">
        <f>IF('4. Cadena de valor'!E631="","",'4. Cadena de valor'!E631)</f>
        <v/>
      </c>
      <c r="F235" s="163" t="str">
        <f>IF('4. Cadena de valor'!K631="","",'4. Cadena de valor'!K631)</f>
        <v/>
      </c>
      <c r="G235" s="163" t="str">
        <f>IF('4. Cadena de valor'!L631="","",'4. Cadena de valor'!L631)</f>
        <v/>
      </c>
      <c r="H235" s="163" t="str">
        <f>IF('4. Cadena de valor'!M631="","",'4. Cadena de valor'!M631)</f>
        <v/>
      </c>
      <c r="I235" s="163" t="str">
        <f>IF('4. Cadena de valor'!O631="","",'4. Cadena de valor'!O631)</f>
        <v/>
      </c>
    </row>
    <row r="236" spans="2:9">
      <c r="B236" s="164">
        <v>4</v>
      </c>
      <c r="C236" s="163" t="str">
        <f t="shared" si="3"/>
        <v/>
      </c>
      <c r="D236" s="163" t="str">
        <f>'4. Cadena de valor'!D632</f>
        <v>4.2.1.13</v>
      </c>
      <c r="E236" s="163" t="str">
        <f>IF('4. Cadena de valor'!E632="","",'4. Cadena de valor'!E632)</f>
        <v/>
      </c>
      <c r="F236" s="163" t="str">
        <f>IF('4. Cadena de valor'!K632="","",'4. Cadena de valor'!K632)</f>
        <v/>
      </c>
      <c r="G236" s="163" t="str">
        <f>IF('4. Cadena de valor'!L632="","",'4. Cadena de valor'!L632)</f>
        <v/>
      </c>
      <c r="H236" s="163" t="str">
        <f>IF('4. Cadena de valor'!M632="","",'4. Cadena de valor'!M632)</f>
        <v/>
      </c>
      <c r="I236" s="163" t="str">
        <f>IF('4. Cadena de valor'!O632="","",'4. Cadena de valor'!O632)</f>
        <v/>
      </c>
    </row>
    <row r="237" spans="2:9">
      <c r="B237" s="164">
        <v>4</v>
      </c>
      <c r="C237" s="163" t="str">
        <f t="shared" si="3"/>
        <v/>
      </c>
      <c r="D237" s="163" t="str">
        <f>'4. Cadena de valor'!D633</f>
        <v>4.2.1.14</v>
      </c>
      <c r="E237" s="163" t="str">
        <f>IF('4. Cadena de valor'!E633="","",'4. Cadena de valor'!E633)</f>
        <v/>
      </c>
      <c r="F237" s="163" t="str">
        <f>IF('4. Cadena de valor'!K633="","",'4. Cadena de valor'!K633)</f>
        <v/>
      </c>
      <c r="G237" s="163" t="str">
        <f>IF('4. Cadena de valor'!L633="","",'4. Cadena de valor'!L633)</f>
        <v/>
      </c>
      <c r="H237" s="163" t="str">
        <f>IF('4. Cadena de valor'!M633="","",'4. Cadena de valor'!M633)</f>
        <v/>
      </c>
      <c r="I237" s="163" t="str">
        <f>IF('4. Cadena de valor'!O633="","",'4. Cadena de valor'!O633)</f>
        <v/>
      </c>
    </row>
    <row r="238" spans="2:9">
      <c r="B238" s="164">
        <v>4</v>
      </c>
      <c r="C238" s="163" t="str">
        <f t="shared" si="3"/>
        <v/>
      </c>
      <c r="D238" s="163" t="str">
        <f>'4. Cadena de valor'!D634</f>
        <v>4.2.1.15</v>
      </c>
      <c r="E238" s="163" t="str">
        <f>IF('4. Cadena de valor'!E634="","",'4. Cadena de valor'!E634)</f>
        <v/>
      </c>
      <c r="F238" s="163" t="str">
        <f>IF('4. Cadena de valor'!K634="","",'4. Cadena de valor'!K634)</f>
        <v/>
      </c>
      <c r="G238" s="163" t="str">
        <f>IF('4. Cadena de valor'!L634="","",'4. Cadena de valor'!L634)</f>
        <v/>
      </c>
      <c r="H238" s="163" t="str">
        <f>IF('4. Cadena de valor'!M634="","",'4. Cadena de valor'!M634)</f>
        <v/>
      </c>
      <c r="I238" s="163" t="str">
        <f>IF('4. Cadena de valor'!O634="","",'4. Cadena de valor'!O634)</f>
        <v/>
      </c>
    </row>
    <row r="239" spans="2:9">
      <c r="B239" s="164">
        <v>4</v>
      </c>
      <c r="C239" s="163" t="str">
        <f t="shared" si="3"/>
        <v/>
      </c>
      <c r="D239" s="163" t="str">
        <f>'4. Cadena de valor'!D647</f>
        <v>4.2.2.1</v>
      </c>
      <c r="E239" s="163" t="str">
        <f>IF('4. Cadena de valor'!E647="","",'4. Cadena de valor'!E647)</f>
        <v/>
      </c>
      <c r="F239" s="163" t="str">
        <f>IF('4. Cadena de valor'!K647="","",'4. Cadena de valor'!K647)</f>
        <v/>
      </c>
      <c r="G239" s="163" t="str">
        <f>IF('4. Cadena de valor'!L647="","",'4. Cadena de valor'!L647)</f>
        <v/>
      </c>
      <c r="H239" s="163" t="str">
        <f>IF('4. Cadena de valor'!M647="","",'4. Cadena de valor'!M647)</f>
        <v/>
      </c>
      <c r="I239" s="163" t="str">
        <f>IF('4. Cadena de valor'!O647="","",'4. Cadena de valor'!O647)</f>
        <v/>
      </c>
    </row>
    <row r="240" spans="2:9">
      <c r="B240" s="164">
        <v>4</v>
      </c>
      <c r="C240" s="163" t="str">
        <f t="shared" si="3"/>
        <v/>
      </c>
      <c r="D240" s="163" t="str">
        <f>'4. Cadena de valor'!D648</f>
        <v>4.2.2.2</v>
      </c>
      <c r="E240" s="163" t="str">
        <f>IF('4. Cadena de valor'!E648="","",'4. Cadena de valor'!E648)</f>
        <v/>
      </c>
      <c r="F240" s="163" t="str">
        <f>IF('4. Cadena de valor'!K648="","",'4. Cadena de valor'!K648)</f>
        <v/>
      </c>
      <c r="G240" s="163" t="str">
        <f>IF('4. Cadena de valor'!L648="","",'4. Cadena de valor'!L648)</f>
        <v/>
      </c>
      <c r="H240" s="163" t="str">
        <f>IF('4. Cadena de valor'!M648="","",'4. Cadena de valor'!M648)</f>
        <v/>
      </c>
      <c r="I240" s="163" t="str">
        <f>IF('4. Cadena de valor'!O648="","",'4. Cadena de valor'!O648)</f>
        <v/>
      </c>
    </row>
    <row r="241" spans="2:9">
      <c r="B241" s="164">
        <v>4</v>
      </c>
      <c r="C241" s="163" t="str">
        <f t="shared" si="3"/>
        <v/>
      </c>
      <c r="D241" s="163" t="str">
        <f>'4. Cadena de valor'!D649</f>
        <v>4.2.2.3</v>
      </c>
      <c r="E241" s="163" t="str">
        <f>IF('4. Cadena de valor'!E649="","",'4. Cadena de valor'!E649)</f>
        <v/>
      </c>
      <c r="F241" s="163" t="str">
        <f>IF('4. Cadena de valor'!K649="","",'4. Cadena de valor'!K649)</f>
        <v/>
      </c>
      <c r="G241" s="163" t="str">
        <f>IF('4. Cadena de valor'!L649="","",'4. Cadena de valor'!L649)</f>
        <v/>
      </c>
      <c r="H241" s="163" t="str">
        <f>IF('4. Cadena de valor'!M649="","",'4. Cadena de valor'!M649)</f>
        <v/>
      </c>
      <c r="I241" s="163" t="str">
        <f>IF('4. Cadena de valor'!O649="","",'4. Cadena de valor'!O649)</f>
        <v/>
      </c>
    </row>
    <row r="242" spans="2:9">
      <c r="B242" s="164">
        <v>4</v>
      </c>
      <c r="C242" s="163" t="str">
        <f t="shared" si="3"/>
        <v/>
      </c>
      <c r="D242" s="163" t="str">
        <f>'4. Cadena de valor'!D650</f>
        <v>4.2.2.4</v>
      </c>
      <c r="E242" s="163" t="str">
        <f>IF('4. Cadena de valor'!E650="","",'4. Cadena de valor'!E650)</f>
        <v/>
      </c>
      <c r="F242" s="163" t="str">
        <f>IF('4. Cadena de valor'!K650="","",'4. Cadena de valor'!K650)</f>
        <v/>
      </c>
      <c r="G242" s="163" t="str">
        <f>IF('4. Cadena de valor'!L650="","",'4. Cadena de valor'!L650)</f>
        <v/>
      </c>
      <c r="H242" s="163" t="str">
        <f>IF('4. Cadena de valor'!M650="","",'4. Cadena de valor'!M650)</f>
        <v/>
      </c>
      <c r="I242" s="163" t="str">
        <f>IF('4. Cadena de valor'!O650="","",'4. Cadena de valor'!O650)</f>
        <v/>
      </c>
    </row>
    <row r="243" spans="2:9">
      <c r="B243" s="164">
        <v>4</v>
      </c>
      <c r="C243" s="163" t="str">
        <f t="shared" si="3"/>
        <v/>
      </c>
      <c r="D243" s="163" t="str">
        <f>'4. Cadena de valor'!D651</f>
        <v>4.2.2.5</v>
      </c>
      <c r="E243" s="163" t="str">
        <f>IF('4. Cadena de valor'!E651="","",'4. Cadena de valor'!E651)</f>
        <v/>
      </c>
      <c r="F243" s="163" t="str">
        <f>IF('4. Cadena de valor'!K651="","",'4. Cadena de valor'!K651)</f>
        <v/>
      </c>
      <c r="G243" s="163" t="str">
        <f>IF('4. Cadena de valor'!L651="","",'4. Cadena de valor'!L651)</f>
        <v/>
      </c>
      <c r="H243" s="163" t="str">
        <f>IF('4. Cadena de valor'!M651="","",'4. Cadena de valor'!M651)</f>
        <v/>
      </c>
      <c r="I243" s="163" t="str">
        <f>IF('4. Cadena de valor'!O651="","",'4. Cadena de valor'!O651)</f>
        <v/>
      </c>
    </row>
    <row r="244" spans="2:9">
      <c r="B244" s="164">
        <v>4</v>
      </c>
      <c r="C244" s="163" t="str">
        <f t="shared" si="3"/>
        <v/>
      </c>
      <c r="D244" s="163" t="str">
        <f>'4. Cadena de valor'!D652</f>
        <v>4.2.2.6</v>
      </c>
      <c r="E244" s="163" t="str">
        <f>IF('4. Cadena de valor'!E652="","",'4. Cadena de valor'!E652)</f>
        <v/>
      </c>
      <c r="F244" s="163" t="str">
        <f>IF('4. Cadena de valor'!K652="","",'4. Cadena de valor'!K652)</f>
        <v/>
      </c>
      <c r="G244" s="163" t="str">
        <f>IF('4. Cadena de valor'!L652="","",'4. Cadena de valor'!L652)</f>
        <v/>
      </c>
      <c r="H244" s="163" t="str">
        <f>IF('4. Cadena de valor'!M652="","",'4. Cadena de valor'!M652)</f>
        <v/>
      </c>
      <c r="I244" s="163" t="str">
        <f>IF('4. Cadena de valor'!O652="","",'4. Cadena de valor'!O652)</f>
        <v/>
      </c>
    </row>
    <row r="245" spans="2:9">
      <c r="B245" s="164">
        <v>4</v>
      </c>
      <c r="C245" s="163" t="str">
        <f t="shared" si="3"/>
        <v/>
      </c>
      <c r="D245" s="163" t="str">
        <f>'4. Cadena de valor'!D653</f>
        <v>4.2.2.7</v>
      </c>
      <c r="E245" s="163" t="str">
        <f>IF('4. Cadena de valor'!E653="","",'4. Cadena de valor'!E653)</f>
        <v/>
      </c>
      <c r="F245" s="163" t="str">
        <f>IF('4. Cadena de valor'!K653="","",'4. Cadena de valor'!K653)</f>
        <v/>
      </c>
      <c r="G245" s="163" t="str">
        <f>IF('4. Cadena de valor'!L653="","",'4. Cadena de valor'!L653)</f>
        <v/>
      </c>
      <c r="H245" s="163" t="str">
        <f>IF('4. Cadena de valor'!M653="","",'4. Cadena de valor'!M653)</f>
        <v/>
      </c>
      <c r="I245" s="163" t="str">
        <f>IF('4. Cadena de valor'!O653="","",'4. Cadena de valor'!O653)</f>
        <v/>
      </c>
    </row>
    <row r="246" spans="2:9">
      <c r="B246" s="164">
        <v>4</v>
      </c>
      <c r="C246" s="163" t="str">
        <f t="shared" si="3"/>
        <v/>
      </c>
      <c r="D246" s="163" t="str">
        <f>'4. Cadena de valor'!D654</f>
        <v>4.2.2.8</v>
      </c>
      <c r="E246" s="163" t="str">
        <f>IF('4. Cadena de valor'!E654="","",'4. Cadena de valor'!E654)</f>
        <v/>
      </c>
      <c r="F246" s="163" t="str">
        <f>IF('4. Cadena de valor'!K654="","",'4. Cadena de valor'!K654)</f>
        <v/>
      </c>
      <c r="G246" s="163" t="str">
        <f>IF('4. Cadena de valor'!L654="","",'4. Cadena de valor'!L654)</f>
        <v/>
      </c>
      <c r="H246" s="163" t="str">
        <f>IF('4. Cadena de valor'!M654="","",'4. Cadena de valor'!M654)</f>
        <v/>
      </c>
      <c r="I246" s="163" t="str">
        <f>IF('4. Cadena de valor'!O654="","",'4. Cadena de valor'!O654)</f>
        <v/>
      </c>
    </row>
    <row r="247" spans="2:9">
      <c r="B247" s="164">
        <v>4</v>
      </c>
      <c r="C247" s="163" t="str">
        <f t="shared" si="3"/>
        <v/>
      </c>
      <c r="D247" s="163" t="str">
        <f>'4. Cadena de valor'!D655</f>
        <v>4.2.2.9</v>
      </c>
      <c r="E247" s="163" t="str">
        <f>IF('4. Cadena de valor'!E655="","",'4. Cadena de valor'!E655)</f>
        <v/>
      </c>
      <c r="F247" s="163" t="str">
        <f>IF('4. Cadena de valor'!K655="","",'4. Cadena de valor'!K655)</f>
        <v/>
      </c>
      <c r="G247" s="163" t="str">
        <f>IF('4. Cadena de valor'!L655="","",'4. Cadena de valor'!L655)</f>
        <v/>
      </c>
      <c r="H247" s="163" t="str">
        <f>IF('4. Cadena de valor'!M655="","",'4. Cadena de valor'!M655)</f>
        <v/>
      </c>
      <c r="I247" s="163" t="str">
        <f>IF('4. Cadena de valor'!O655="","",'4. Cadena de valor'!O655)</f>
        <v/>
      </c>
    </row>
    <row r="248" spans="2:9">
      <c r="B248" s="164">
        <v>4</v>
      </c>
      <c r="C248" s="163" t="str">
        <f t="shared" si="3"/>
        <v/>
      </c>
      <c r="D248" s="163" t="str">
        <f>'4. Cadena de valor'!D656</f>
        <v>4.2.2.10</v>
      </c>
      <c r="E248" s="163" t="str">
        <f>IF('4. Cadena de valor'!E656="","",'4. Cadena de valor'!E656)</f>
        <v/>
      </c>
      <c r="F248" s="163" t="str">
        <f>IF('4. Cadena de valor'!K656="","",'4. Cadena de valor'!K656)</f>
        <v/>
      </c>
      <c r="G248" s="163" t="str">
        <f>IF('4. Cadena de valor'!L656="","",'4. Cadena de valor'!L656)</f>
        <v/>
      </c>
      <c r="H248" s="163" t="str">
        <f>IF('4. Cadena de valor'!M656="","",'4. Cadena de valor'!M656)</f>
        <v/>
      </c>
      <c r="I248" s="163" t="str">
        <f>IF('4. Cadena de valor'!O656="","",'4. Cadena de valor'!O656)</f>
        <v/>
      </c>
    </row>
    <row r="249" spans="2:9">
      <c r="B249" s="164">
        <v>4</v>
      </c>
      <c r="C249" s="163" t="str">
        <f t="shared" si="3"/>
        <v/>
      </c>
      <c r="D249" s="163" t="str">
        <f>'4. Cadena de valor'!D657</f>
        <v>4.2.2.11</v>
      </c>
      <c r="E249" s="163" t="str">
        <f>IF('4. Cadena de valor'!E657="","",'4. Cadena de valor'!E657)</f>
        <v/>
      </c>
      <c r="F249" s="163" t="str">
        <f>IF('4. Cadena de valor'!K657="","",'4. Cadena de valor'!K657)</f>
        <v/>
      </c>
      <c r="G249" s="163" t="str">
        <f>IF('4. Cadena de valor'!L657="","",'4. Cadena de valor'!L657)</f>
        <v/>
      </c>
      <c r="H249" s="163" t="str">
        <f>IF('4. Cadena de valor'!M657="","",'4. Cadena de valor'!M657)</f>
        <v/>
      </c>
      <c r="I249" s="163" t="str">
        <f>IF('4. Cadena de valor'!O657="","",'4. Cadena de valor'!O657)</f>
        <v/>
      </c>
    </row>
    <row r="250" spans="2:9">
      <c r="B250" s="164">
        <v>4</v>
      </c>
      <c r="C250" s="163" t="str">
        <f t="shared" si="3"/>
        <v/>
      </c>
      <c r="D250" s="163" t="str">
        <f>'4. Cadena de valor'!D658</f>
        <v>4.2.2.12</v>
      </c>
      <c r="E250" s="163" t="str">
        <f>IF('4. Cadena de valor'!E658="","",'4. Cadena de valor'!E658)</f>
        <v/>
      </c>
      <c r="F250" s="163" t="str">
        <f>IF('4. Cadena de valor'!K658="","",'4. Cadena de valor'!K658)</f>
        <v/>
      </c>
      <c r="G250" s="163" t="str">
        <f>IF('4. Cadena de valor'!L658="","",'4. Cadena de valor'!L658)</f>
        <v/>
      </c>
      <c r="H250" s="163" t="str">
        <f>IF('4. Cadena de valor'!M658="","",'4. Cadena de valor'!M658)</f>
        <v/>
      </c>
      <c r="I250" s="163" t="str">
        <f>IF('4. Cadena de valor'!O658="","",'4. Cadena de valor'!O658)</f>
        <v/>
      </c>
    </row>
    <row r="251" spans="2:9">
      <c r="B251" s="164">
        <v>4</v>
      </c>
      <c r="C251" s="163" t="str">
        <f t="shared" si="3"/>
        <v/>
      </c>
      <c r="D251" s="163" t="str">
        <f>'4. Cadena de valor'!D659</f>
        <v>4.2.2.13</v>
      </c>
      <c r="E251" s="163" t="str">
        <f>IF('4. Cadena de valor'!E659="","",'4. Cadena de valor'!E659)</f>
        <v/>
      </c>
      <c r="F251" s="163" t="str">
        <f>IF('4. Cadena de valor'!K659="","",'4. Cadena de valor'!K659)</f>
        <v/>
      </c>
      <c r="G251" s="163" t="str">
        <f>IF('4. Cadena de valor'!L659="","",'4. Cadena de valor'!L659)</f>
        <v/>
      </c>
      <c r="H251" s="163" t="str">
        <f>IF('4. Cadena de valor'!M659="","",'4. Cadena de valor'!M659)</f>
        <v/>
      </c>
      <c r="I251" s="163" t="str">
        <f>IF('4. Cadena de valor'!O659="","",'4. Cadena de valor'!O659)</f>
        <v/>
      </c>
    </row>
    <row r="252" spans="2:9">
      <c r="B252" s="164">
        <v>4</v>
      </c>
      <c r="C252" s="163" t="str">
        <f t="shared" si="3"/>
        <v/>
      </c>
      <c r="D252" s="163" t="str">
        <f>'4. Cadena de valor'!D660</f>
        <v>4.2.2.14</v>
      </c>
      <c r="E252" s="163" t="str">
        <f>IF('4. Cadena de valor'!E660="","",'4. Cadena de valor'!E660)</f>
        <v/>
      </c>
      <c r="F252" s="163" t="str">
        <f>IF('4. Cadena de valor'!K660="","",'4. Cadena de valor'!K660)</f>
        <v/>
      </c>
      <c r="G252" s="163" t="str">
        <f>IF('4. Cadena de valor'!L660="","",'4. Cadena de valor'!L660)</f>
        <v/>
      </c>
      <c r="H252" s="163" t="str">
        <f>IF('4. Cadena de valor'!M660="","",'4. Cadena de valor'!M660)</f>
        <v/>
      </c>
      <c r="I252" s="163" t="str">
        <f>IF('4. Cadena de valor'!O660="","",'4. Cadena de valor'!O660)</f>
        <v/>
      </c>
    </row>
    <row r="253" spans="2:9">
      <c r="B253" s="164">
        <v>4</v>
      </c>
      <c r="C253" s="163" t="str">
        <f t="shared" si="3"/>
        <v/>
      </c>
      <c r="D253" s="163" t="str">
        <f>'4. Cadena de valor'!D661</f>
        <v>4.2.2.15</v>
      </c>
      <c r="E253" s="163" t="str">
        <f>IF('4. Cadena de valor'!E661="","",'4. Cadena de valor'!E661)</f>
        <v/>
      </c>
      <c r="F253" s="163" t="str">
        <f>IF('4. Cadena de valor'!K661="","",'4. Cadena de valor'!K661)</f>
        <v/>
      </c>
      <c r="G253" s="163" t="str">
        <f>IF('4. Cadena de valor'!L661="","",'4. Cadena de valor'!L661)</f>
        <v/>
      </c>
      <c r="H253" s="163" t="str">
        <f>IF('4. Cadena de valor'!M661="","",'4. Cadena de valor'!M661)</f>
        <v/>
      </c>
      <c r="I253" s="163" t="str">
        <f>IF('4. Cadena de valor'!O661="","",'4. Cadena de valor'!O661)</f>
        <v/>
      </c>
    </row>
    <row r="254" spans="2:9">
      <c r="B254" s="164">
        <v>5</v>
      </c>
      <c r="C254" s="163" t="str">
        <f>$B$8</f>
        <v/>
      </c>
      <c r="D254" s="163" t="str">
        <f>'4. Cadena de valor'!D720</f>
        <v>5.1.1.1</v>
      </c>
      <c r="E254" s="163" t="str">
        <f>IF('4. Cadena de valor'!E720="","",'4. Cadena de valor'!E720)</f>
        <v/>
      </c>
      <c r="F254" s="163" t="str">
        <f>IF('4. Cadena de valor'!K720="","",'4. Cadena de valor'!K720)</f>
        <v/>
      </c>
      <c r="G254" s="163" t="str">
        <f>IF('4. Cadena de valor'!L720="","",'4. Cadena de valor'!L720)</f>
        <v/>
      </c>
      <c r="H254" s="163" t="str">
        <f>IF('4. Cadena de valor'!M720="","",'4. Cadena de valor'!M720)</f>
        <v/>
      </c>
      <c r="I254" s="163" t="str">
        <f>IF('4. Cadena de valor'!O720="","",'4. Cadena de valor'!O720)</f>
        <v/>
      </c>
    </row>
    <row r="255" spans="2:9">
      <c r="B255" s="164">
        <v>5</v>
      </c>
      <c r="C255" s="163" t="str">
        <f>$B$8</f>
        <v/>
      </c>
      <c r="D255" s="163" t="str">
        <f>'4. Cadena de valor'!D721</f>
        <v>5.1.1.2</v>
      </c>
      <c r="E255" s="163" t="str">
        <f>IF('4. Cadena de valor'!E721="","",'4. Cadena de valor'!E721)</f>
        <v/>
      </c>
      <c r="F255" s="163" t="str">
        <f>IF('4. Cadena de valor'!K721="","",'4. Cadena de valor'!K721)</f>
        <v/>
      </c>
      <c r="G255" s="163" t="str">
        <f>IF('4. Cadena de valor'!L721="","",'4. Cadena de valor'!L721)</f>
        <v/>
      </c>
      <c r="H255" s="163" t="str">
        <f>IF('4. Cadena de valor'!M721="","",'4. Cadena de valor'!M721)</f>
        <v/>
      </c>
      <c r="I255" s="163" t="str">
        <f>IF('4. Cadena de valor'!O721="","",'4. Cadena de valor'!O721)</f>
        <v/>
      </c>
    </row>
    <row r="256" spans="2:9">
      <c r="B256" s="164">
        <v>5</v>
      </c>
      <c r="C256" s="163" t="str">
        <f t="shared" ref="C256:C313" si="4">$B$8</f>
        <v/>
      </c>
      <c r="D256" s="163" t="str">
        <f>'4. Cadena de valor'!D722</f>
        <v>5.1.1.3</v>
      </c>
      <c r="E256" s="163" t="str">
        <f>IF('4. Cadena de valor'!E722="","",'4. Cadena de valor'!E722)</f>
        <v/>
      </c>
      <c r="F256" s="163" t="str">
        <f>IF('4. Cadena de valor'!K722="","",'4. Cadena de valor'!K722)</f>
        <v/>
      </c>
      <c r="G256" s="163" t="str">
        <f>IF('4. Cadena de valor'!L722="","",'4. Cadena de valor'!L722)</f>
        <v/>
      </c>
      <c r="H256" s="163" t="str">
        <f>IF('4. Cadena de valor'!M722="","",'4. Cadena de valor'!M722)</f>
        <v/>
      </c>
      <c r="I256" s="163" t="str">
        <f>IF('4. Cadena de valor'!O722="","",'4. Cadena de valor'!O722)</f>
        <v/>
      </c>
    </row>
    <row r="257" spans="2:9">
      <c r="B257" s="164">
        <v>5</v>
      </c>
      <c r="C257" s="163" t="str">
        <f t="shared" si="4"/>
        <v/>
      </c>
      <c r="D257" s="163" t="str">
        <f>'4. Cadena de valor'!D723</f>
        <v>5.1.1.4</v>
      </c>
      <c r="E257" s="163" t="str">
        <f>IF('4. Cadena de valor'!E723="","",'4. Cadena de valor'!E723)</f>
        <v/>
      </c>
      <c r="F257" s="163" t="str">
        <f>IF('4. Cadena de valor'!K723="","",'4. Cadena de valor'!K723)</f>
        <v/>
      </c>
      <c r="G257" s="163" t="str">
        <f>IF('4. Cadena de valor'!L723="","",'4. Cadena de valor'!L723)</f>
        <v/>
      </c>
      <c r="H257" s="163" t="str">
        <f>IF('4. Cadena de valor'!M723="","",'4. Cadena de valor'!M723)</f>
        <v/>
      </c>
      <c r="I257" s="163" t="str">
        <f>IF('4. Cadena de valor'!O723="","",'4. Cadena de valor'!O723)</f>
        <v/>
      </c>
    </row>
    <row r="258" spans="2:9">
      <c r="B258" s="164">
        <v>5</v>
      </c>
      <c r="C258" s="163" t="str">
        <f t="shared" si="4"/>
        <v/>
      </c>
      <c r="D258" s="163" t="str">
        <f>'4. Cadena de valor'!D724</f>
        <v>5.1.1.5</v>
      </c>
      <c r="E258" s="163" t="str">
        <f>IF('4. Cadena de valor'!E724="","",'4. Cadena de valor'!E724)</f>
        <v/>
      </c>
      <c r="F258" s="163" t="str">
        <f>IF('4. Cadena de valor'!K724="","",'4. Cadena de valor'!K724)</f>
        <v/>
      </c>
      <c r="G258" s="163" t="str">
        <f>IF('4. Cadena de valor'!L724="","",'4. Cadena de valor'!L724)</f>
        <v/>
      </c>
      <c r="H258" s="163" t="str">
        <f>IF('4. Cadena de valor'!M724="","",'4. Cadena de valor'!M724)</f>
        <v/>
      </c>
      <c r="I258" s="163" t="str">
        <f>IF('4. Cadena de valor'!O724="","",'4. Cadena de valor'!O724)</f>
        <v/>
      </c>
    </row>
    <row r="259" spans="2:9">
      <c r="B259" s="164">
        <v>5</v>
      </c>
      <c r="C259" s="163" t="str">
        <f t="shared" si="4"/>
        <v/>
      </c>
      <c r="D259" s="163" t="str">
        <f>'4. Cadena de valor'!D725</f>
        <v>5.1.1.6</v>
      </c>
      <c r="E259" s="163" t="str">
        <f>IF('4. Cadena de valor'!E725="","",'4. Cadena de valor'!E725)</f>
        <v/>
      </c>
      <c r="F259" s="163" t="str">
        <f>IF('4. Cadena de valor'!K725="","",'4. Cadena de valor'!K725)</f>
        <v/>
      </c>
      <c r="G259" s="163" t="str">
        <f>IF('4. Cadena de valor'!L725="","",'4. Cadena de valor'!L725)</f>
        <v/>
      </c>
      <c r="H259" s="163" t="str">
        <f>IF('4. Cadena de valor'!M725="","",'4. Cadena de valor'!M725)</f>
        <v/>
      </c>
      <c r="I259" s="163" t="str">
        <f>IF('4. Cadena de valor'!O725="","",'4. Cadena de valor'!O725)</f>
        <v/>
      </c>
    </row>
    <row r="260" spans="2:9">
      <c r="B260" s="164">
        <v>5</v>
      </c>
      <c r="C260" s="163" t="str">
        <f t="shared" si="4"/>
        <v/>
      </c>
      <c r="D260" s="163" t="str">
        <f>'4. Cadena de valor'!D726</f>
        <v>5.1.1.7</v>
      </c>
      <c r="E260" s="163" t="str">
        <f>IF('4. Cadena de valor'!E726="","",'4. Cadena de valor'!E726)</f>
        <v/>
      </c>
      <c r="F260" s="163" t="str">
        <f>IF('4. Cadena de valor'!K726="","",'4. Cadena de valor'!K726)</f>
        <v/>
      </c>
      <c r="G260" s="163" t="str">
        <f>IF('4. Cadena de valor'!L726="","",'4. Cadena de valor'!L726)</f>
        <v/>
      </c>
      <c r="H260" s="163" t="str">
        <f>IF('4. Cadena de valor'!M726="","",'4. Cadena de valor'!M726)</f>
        <v/>
      </c>
      <c r="I260" s="163" t="str">
        <f>IF('4. Cadena de valor'!O726="","",'4. Cadena de valor'!O726)</f>
        <v/>
      </c>
    </row>
    <row r="261" spans="2:9">
      <c r="B261" s="164">
        <v>5</v>
      </c>
      <c r="C261" s="163" t="str">
        <f t="shared" si="4"/>
        <v/>
      </c>
      <c r="D261" s="163" t="str">
        <f>'4. Cadena de valor'!D727</f>
        <v>5.1.1.8</v>
      </c>
      <c r="E261" s="163" t="str">
        <f>IF('4. Cadena de valor'!E727="","",'4. Cadena de valor'!E727)</f>
        <v/>
      </c>
      <c r="F261" s="163" t="str">
        <f>IF('4. Cadena de valor'!K727="","",'4. Cadena de valor'!K727)</f>
        <v/>
      </c>
      <c r="G261" s="163" t="str">
        <f>IF('4. Cadena de valor'!L727="","",'4. Cadena de valor'!L727)</f>
        <v/>
      </c>
      <c r="H261" s="163" t="str">
        <f>IF('4. Cadena de valor'!M727="","",'4. Cadena de valor'!M727)</f>
        <v/>
      </c>
      <c r="I261" s="163" t="str">
        <f>IF('4. Cadena de valor'!O727="","",'4. Cadena de valor'!O727)</f>
        <v/>
      </c>
    </row>
    <row r="262" spans="2:9">
      <c r="B262" s="164">
        <v>5</v>
      </c>
      <c r="C262" s="163" t="str">
        <f t="shared" si="4"/>
        <v/>
      </c>
      <c r="D262" s="163" t="str">
        <f>'4. Cadena de valor'!D728</f>
        <v>5.1.1.9</v>
      </c>
      <c r="E262" s="163" t="str">
        <f>IF('4. Cadena de valor'!E728="","",'4. Cadena de valor'!E728)</f>
        <v/>
      </c>
      <c r="F262" s="163" t="str">
        <f>IF('4. Cadena de valor'!K728="","",'4. Cadena de valor'!K728)</f>
        <v/>
      </c>
      <c r="G262" s="163" t="str">
        <f>IF('4. Cadena de valor'!L728="","",'4. Cadena de valor'!L728)</f>
        <v/>
      </c>
      <c r="H262" s="163" t="str">
        <f>IF('4. Cadena de valor'!M728="","",'4. Cadena de valor'!M728)</f>
        <v/>
      </c>
      <c r="I262" s="163" t="str">
        <f>IF('4. Cadena de valor'!O728="","",'4. Cadena de valor'!O728)</f>
        <v/>
      </c>
    </row>
    <row r="263" spans="2:9">
      <c r="B263" s="164">
        <v>5</v>
      </c>
      <c r="C263" s="163" t="str">
        <f t="shared" si="4"/>
        <v/>
      </c>
      <c r="D263" s="163" t="str">
        <f>'4. Cadena de valor'!D729</f>
        <v>5.1.1.10</v>
      </c>
      <c r="E263" s="163" t="str">
        <f>IF('4. Cadena de valor'!E729="","",'4. Cadena de valor'!E729)</f>
        <v/>
      </c>
      <c r="F263" s="163" t="str">
        <f>IF('4. Cadena de valor'!K729="","",'4. Cadena de valor'!K729)</f>
        <v/>
      </c>
      <c r="G263" s="163" t="str">
        <f>IF('4. Cadena de valor'!L729="","",'4. Cadena de valor'!L729)</f>
        <v/>
      </c>
      <c r="H263" s="163" t="str">
        <f>IF('4. Cadena de valor'!M729="","",'4. Cadena de valor'!M729)</f>
        <v/>
      </c>
      <c r="I263" s="163" t="str">
        <f>IF('4. Cadena de valor'!O729="","",'4. Cadena de valor'!O729)</f>
        <v/>
      </c>
    </row>
    <row r="264" spans="2:9">
      <c r="B264" s="164">
        <v>5</v>
      </c>
      <c r="C264" s="163" t="str">
        <f t="shared" si="4"/>
        <v/>
      </c>
      <c r="D264" s="163" t="str">
        <f>'4. Cadena de valor'!D730</f>
        <v>5.1.1.11</v>
      </c>
      <c r="E264" s="163" t="str">
        <f>IF('4. Cadena de valor'!E730="","",'4. Cadena de valor'!E730)</f>
        <v/>
      </c>
      <c r="F264" s="163" t="str">
        <f>IF('4. Cadena de valor'!K730="","",'4. Cadena de valor'!K730)</f>
        <v/>
      </c>
      <c r="G264" s="163" t="str">
        <f>IF('4. Cadena de valor'!L730="","",'4. Cadena de valor'!L730)</f>
        <v/>
      </c>
      <c r="H264" s="163" t="str">
        <f>IF('4. Cadena de valor'!M730="","",'4. Cadena de valor'!M730)</f>
        <v/>
      </c>
      <c r="I264" s="163" t="str">
        <f>IF('4. Cadena de valor'!O730="","",'4. Cadena de valor'!O730)</f>
        <v/>
      </c>
    </row>
    <row r="265" spans="2:9">
      <c r="B265" s="164">
        <v>5</v>
      </c>
      <c r="C265" s="163" t="str">
        <f t="shared" si="4"/>
        <v/>
      </c>
      <c r="D265" s="163" t="str">
        <f>'4. Cadena de valor'!D731</f>
        <v>5.1.1.12</v>
      </c>
      <c r="E265" s="163" t="str">
        <f>IF('4. Cadena de valor'!E731="","",'4. Cadena de valor'!E731)</f>
        <v/>
      </c>
      <c r="F265" s="163" t="str">
        <f>IF('4. Cadena de valor'!K731="","",'4. Cadena de valor'!K731)</f>
        <v/>
      </c>
      <c r="G265" s="163" t="str">
        <f>IF('4. Cadena de valor'!L731="","",'4. Cadena de valor'!L731)</f>
        <v/>
      </c>
      <c r="H265" s="163" t="str">
        <f>IF('4. Cadena de valor'!M731="","",'4. Cadena de valor'!M731)</f>
        <v/>
      </c>
      <c r="I265" s="163" t="str">
        <f>IF('4. Cadena de valor'!O731="","",'4. Cadena de valor'!O731)</f>
        <v/>
      </c>
    </row>
    <row r="266" spans="2:9">
      <c r="B266" s="164">
        <v>5</v>
      </c>
      <c r="C266" s="163" t="str">
        <f t="shared" si="4"/>
        <v/>
      </c>
      <c r="D266" s="163" t="str">
        <f>'4. Cadena de valor'!D732</f>
        <v>5.1.1.13</v>
      </c>
      <c r="E266" s="163" t="str">
        <f>IF('4. Cadena de valor'!E732="","",'4. Cadena de valor'!E732)</f>
        <v/>
      </c>
      <c r="F266" s="163" t="str">
        <f>IF('4. Cadena de valor'!K732="","",'4. Cadena de valor'!K732)</f>
        <v/>
      </c>
      <c r="G266" s="163" t="str">
        <f>IF('4. Cadena de valor'!L732="","",'4. Cadena de valor'!L732)</f>
        <v/>
      </c>
      <c r="H266" s="163" t="str">
        <f>IF('4. Cadena de valor'!M732="","",'4. Cadena de valor'!M732)</f>
        <v/>
      </c>
      <c r="I266" s="163" t="str">
        <f>IF('4. Cadena de valor'!O732="","",'4. Cadena de valor'!O732)</f>
        <v/>
      </c>
    </row>
    <row r="267" spans="2:9">
      <c r="B267" s="164">
        <v>5</v>
      </c>
      <c r="C267" s="163" t="str">
        <f t="shared" si="4"/>
        <v/>
      </c>
      <c r="D267" s="163" t="str">
        <f>'4. Cadena de valor'!D733</f>
        <v>5.1.1.14</v>
      </c>
      <c r="E267" s="163" t="str">
        <f>IF('4. Cadena de valor'!E733="","",'4. Cadena de valor'!E733)</f>
        <v/>
      </c>
      <c r="F267" s="163" t="str">
        <f>IF('4. Cadena de valor'!K733="","",'4. Cadena de valor'!K733)</f>
        <v/>
      </c>
      <c r="G267" s="163" t="str">
        <f>IF('4. Cadena de valor'!L733="","",'4. Cadena de valor'!L733)</f>
        <v/>
      </c>
      <c r="H267" s="163" t="str">
        <f>IF('4. Cadena de valor'!M733="","",'4. Cadena de valor'!M733)</f>
        <v/>
      </c>
      <c r="I267" s="163" t="str">
        <f>IF('4. Cadena de valor'!O733="","",'4. Cadena de valor'!O733)</f>
        <v/>
      </c>
    </row>
    <row r="268" spans="2:9">
      <c r="B268" s="164">
        <v>5</v>
      </c>
      <c r="C268" s="163" t="str">
        <f t="shared" si="4"/>
        <v/>
      </c>
      <c r="D268" s="163" t="str">
        <f>'4. Cadena de valor'!D734</f>
        <v>5.1.1.15</v>
      </c>
      <c r="E268" s="163" t="str">
        <f>IF('4. Cadena de valor'!E734="","",'4. Cadena de valor'!E734)</f>
        <v/>
      </c>
      <c r="F268" s="163" t="str">
        <f>IF('4. Cadena de valor'!K734="","",'4. Cadena de valor'!K734)</f>
        <v/>
      </c>
      <c r="G268" s="163" t="str">
        <f>IF('4. Cadena de valor'!L734="","",'4. Cadena de valor'!L734)</f>
        <v/>
      </c>
      <c r="H268" s="163" t="str">
        <f>IF('4. Cadena de valor'!M734="","",'4. Cadena de valor'!M734)</f>
        <v/>
      </c>
      <c r="I268" s="163" t="str">
        <f>IF('4. Cadena de valor'!O734="","",'4. Cadena de valor'!O734)</f>
        <v/>
      </c>
    </row>
    <row r="269" spans="2:9">
      <c r="B269" s="164">
        <v>5</v>
      </c>
      <c r="C269" s="163" t="str">
        <f t="shared" si="4"/>
        <v/>
      </c>
      <c r="D269" s="163" t="str">
        <f>'4. Cadena de valor'!D747</f>
        <v>5.1.2.1</v>
      </c>
      <c r="E269" s="163" t="str">
        <f>IF('4. Cadena de valor'!E747="","",'4. Cadena de valor'!E747)</f>
        <v/>
      </c>
      <c r="F269" s="163" t="str">
        <f>IF('4. Cadena de valor'!K747="","",'4. Cadena de valor'!K747)</f>
        <v/>
      </c>
      <c r="G269" s="163" t="str">
        <f>IF('4. Cadena de valor'!L747="","",'4. Cadena de valor'!L747)</f>
        <v/>
      </c>
      <c r="H269" s="163" t="str">
        <f>IF('4. Cadena de valor'!M747="","",'4. Cadena de valor'!M747)</f>
        <v/>
      </c>
      <c r="I269" s="163" t="str">
        <f>IF('4. Cadena de valor'!O747="","",'4. Cadena de valor'!O747)</f>
        <v/>
      </c>
    </row>
    <row r="270" spans="2:9">
      <c r="B270" s="164">
        <v>5</v>
      </c>
      <c r="C270" s="163" t="str">
        <f t="shared" si="4"/>
        <v/>
      </c>
      <c r="D270" s="163" t="str">
        <f>'4. Cadena de valor'!D748</f>
        <v>5.1.2.2</v>
      </c>
      <c r="E270" s="163" t="str">
        <f>IF('4. Cadena de valor'!E748="","",'4. Cadena de valor'!E748)</f>
        <v/>
      </c>
      <c r="F270" s="163" t="str">
        <f>IF('4. Cadena de valor'!K748="","",'4. Cadena de valor'!K748)</f>
        <v/>
      </c>
      <c r="G270" s="163" t="str">
        <f>IF('4. Cadena de valor'!L748="","",'4. Cadena de valor'!L748)</f>
        <v/>
      </c>
      <c r="H270" s="163" t="str">
        <f>IF('4. Cadena de valor'!M748="","",'4. Cadena de valor'!M748)</f>
        <v/>
      </c>
      <c r="I270" s="163" t="str">
        <f>IF('4. Cadena de valor'!O748="","",'4. Cadena de valor'!O748)</f>
        <v/>
      </c>
    </row>
    <row r="271" spans="2:9">
      <c r="B271" s="164">
        <v>5</v>
      </c>
      <c r="C271" s="163" t="str">
        <f t="shared" si="4"/>
        <v/>
      </c>
      <c r="D271" s="163" t="str">
        <f>'4. Cadena de valor'!D749</f>
        <v>5.1.2.3</v>
      </c>
      <c r="E271" s="163" t="str">
        <f>IF('4. Cadena de valor'!E749="","",'4. Cadena de valor'!E749)</f>
        <v/>
      </c>
      <c r="F271" s="163" t="str">
        <f>IF('4. Cadena de valor'!K749="","",'4. Cadena de valor'!K749)</f>
        <v/>
      </c>
      <c r="G271" s="163" t="str">
        <f>IF('4. Cadena de valor'!L749="","",'4. Cadena de valor'!L749)</f>
        <v/>
      </c>
      <c r="H271" s="163" t="str">
        <f>IF('4. Cadena de valor'!M749="","",'4. Cadena de valor'!M749)</f>
        <v/>
      </c>
      <c r="I271" s="163" t="str">
        <f>IF('4. Cadena de valor'!O749="","",'4. Cadena de valor'!O749)</f>
        <v/>
      </c>
    </row>
    <row r="272" spans="2:9">
      <c r="B272" s="164">
        <v>5</v>
      </c>
      <c r="C272" s="163" t="str">
        <f t="shared" si="4"/>
        <v/>
      </c>
      <c r="D272" s="163" t="str">
        <f>'4. Cadena de valor'!D750</f>
        <v>5.1.2.4</v>
      </c>
      <c r="E272" s="163" t="str">
        <f>IF('4. Cadena de valor'!E750="","",'4. Cadena de valor'!E750)</f>
        <v/>
      </c>
      <c r="F272" s="163" t="str">
        <f>IF('4. Cadena de valor'!K750="","",'4. Cadena de valor'!K750)</f>
        <v/>
      </c>
      <c r="G272" s="163" t="str">
        <f>IF('4. Cadena de valor'!L750="","",'4. Cadena de valor'!L750)</f>
        <v/>
      </c>
      <c r="H272" s="163" t="str">
        <f>IF('4. Cadena de valor'!M750="","",'4. Cadena de valor'!M750)</f>
        <v/>
      </c>
      <c r="I272" s="163" t="str">
        <f>IF('4. Cadena de valor'!O750="","",'4. Cadena de valor'!O750)</f>
        <v/>
      </c>
    </row>
    <row r="273" spans="2:9">
      <c r="B273" s="164">
        <v>5</v>
      </c>
      <c r="C273" s="163" t="str">
        <f t="shared" si="4"/>
        <v/>
      </c>
      <c r="D273" s="163" t="str">
        <f>'4. Cadena de valor'!D751</f>
        <v>5.1.2.5</v>
      </c>
      <c r="E273" s="163" t="str">
        <f>IF('4. Cadena de valor'!E751="","",'4. Cadena de valor'!E751)</f>
        <v/>
      </c>
      <c r="F273" s="163" t="str">
        <f>IF('4. Cadena de valor'!K751="","",'4. Cadena de valor'!K751)</f>
        <v/>
      </c>
      <c r="G273" s="163" t="str">
        <f>IF('4. Cadena de valor'!L751="","",'4. Cadena de valor'!L751)</f>
        <v/>
      </c>
      <c r="H273" s="163" t="str">
        <f>IF('4. Cadena de valor'!M751="","",'4. Cadena de valor'!M751)</f>
        <v/>
      </c>
      <c r="I273" s="163" t="str">
        <f>IF('4. Cadena de valor'!O751="","",'4. Cadena de valor'!O751)</f>
        <v/>
      </c>
    </row>
    <row r="274" spans="2:9">
      <c r="B274" s="164">
        <v>5</v>
      </c>
      <c r="C274" s="163" t="str">
        <f t="shared" si="4"/>
        <v/>
      </c>
      <c r="D274" s="163" t="str">
        <f>'4. Cadena de valor'!D752</f>
        <v>5.1.2.6</v>
      </c>
      <c r="E274" s="163" t="str">
        <f>IF('4. Cadena de valor'!E752="","",'4. Cadena de valor'!E752)</f>
        <v/>
      </c>
      <c r="F274" s="163" t="str">
        <f>IF('4. Cadena de valor'!K752="","",'4. Cadena de valor'!K752)</f>
        <v/>
      </c>
      <c r="G274" s="163" t="str">
        <f>IF('4. Cadena de valor'!L752="","",'4. Cadena de valor'!L752)</f>
        <v/>
      </c>
      <c r="H274" s="163" t="str">
        <f>IF('4. Cadena de valor'!M752="","",'4. Cadena de valor'!M752)</f>
        <v/>
      </c>
      <c r="I274" s="163" t="str">
        <f>IF('4. Cadena de valor'!O752="","",'4. Cadena de valor'!O752)</f>
        <v/>
      </c>
    </row>
    <row r="275" spans="2:9">
      <c r="B275" s="164">
        <v>5</v>
      </c>
      <c r="C275" s="163" t="str">
        <f t="shared" si="4"/>
        <v/>
      </c>
      <c r="D275" s="163" t="str">
        <f>'4. Cadena de valor'!D753</f>
        <v>5.1.2.7</v>
      </c>
      <c r="E275" s="163" t="str">
        <f>IF('4. Cadena de valor'!E753="","",'4. Cadena de valor'!E753)</f>
        <v/>
      </c>
      <c r="F275" s="163" t="str">
        <f>IF('4. Cadena de valor'!K753="","",'4. Cadena de valor'!K753)</f>
        <v/>
      </c>
      <c r="G275" s="163" t="str">
        <f>IF('4. Cadena de valor'!L753="","",'4. Cadena de valor'!L753)</f>
        <v/>
      </c>
      <c r="H275" s="163" t="str">
        <f>IF('4. Cadena de valor'!M753="","",'4. Cadena de valor'!M753)</f>
        <v/>
      </c>
      <c r="I275" s="163" t="str">
        <f>IF('4. Cadena de valor'!O753="","",'4. Cadena de valor'!O753)</f>
        <v/>
      </c>
    </row>
    <row r="276" spans="2:9">
      <c r="B276" s="164">
        <v>5</v>
      </c>
      <c r="C276" s="163" t="str">
        <f t="shared" si="4"/>
        <v/>
      </c>
      <c r="D276" s="163" t="str">
        <f>'4. Cadena de valor'!D754</f>
        <v>5.1.2.8</v>
      </c>
      <c r="E276" s="163" t="str">
        <f>IF('4. Cadena de valor'!E754="","",'4. Cadena de valor'!E754)</f>
        <v/>
      </c>
      <c r="F276" s="163" t="str">
        <f>IF('4. Cadena de valor'!K754="","",'4. Cadena de valor'!K754)</f>
        <v/>
      </c>
      <c r="G276" s="163" t="str">
        <f>IF('4. Cadena de valor'!L754="","",'4. Cadena de valor'!L754)</f>
        <v/>
      </c>
      <c r="H276" s="163" t="str">
        <f>IF('4. Cadena de valor'!M754="","",'4. Cadena de valor'!M754)</f>
        <v/>
      </c>
      <c r="I276" s="163" t="str">
        <f>IF('4. Cadena de valor'!O754="","",'4. Cadena de valor'!O754)</f>
        <v/>
      </c>
    </row>
    <row r="277" spans="2:9">
      <c r="B277" s="164">
        <v>5</v>
      </c>
      <c r="C277" s="163" t="str">
        <f t="shared" si="4"/>
        <v/>
      </c>
      <c r="D277" s="163" t="str">
        <f>'4. Cadena de valor'!D755</f>
        <v>5.1.2.9</v>
      </c>
      <c r="E277" s="163" t="str">
        <f>IF('4. Cadena de valor'!E755="","",'4. Cadena de valor'!E755)</f>
        <v/>
      </c>
      <c r="F277" s="163" t="str">
        <f>IF('4. Cadena de valor'!K755="","",'4. Cadena de valor'!K755)</f>
        <v/>
      </c>
      <c r="G277" s="163" t="str">
        <f>IF('4. Cadena de valor'!L755="","",'4. Cadena de valor'!L755)</f>
        <v/>
      </c>
      <c r="H277" s="163" t="str">
        <f>IF('4. Cadena de valor'!M755="","",'4. Cadena de valor'!M755)</f>
        <v/>
      </c>
      <c r="I277" s="163" t="str">
        <f>IF('4. Cadena de valor'!O755="","",'4. Cadena de valor'!O755)</f>
        <v/>
      </c>
    </row>
    <row r="278" spans="2:9">
      <c r="B278" s="164">
        <v>5</v>
      </c>
      <c r="C278" s="163" t="str">
        <f t="shared" si="4"/>
        <v/>
      </c>
      <c r="D278" s="163" t="str">
        <f>'4. Cadena de valor'!D756</f>
        <v>5.1.2.10</v>
      </c>
      <c r="E278" s="163" t="str">
        <f>IF('4. Cadena de valor'!E756="","",'4. Cadena de valor'!E756)</f>
        <v/>
      </c>
      <c r="F278" s="163" t="str">
        <f>IF('4. Cadena de valor'!K756="","",'4. Cadena de valor'!K756)</f>
        <v/>
      </c>
      <c r="G278" s="163" t="str">
        <f>IF('4. Cadena de valor'!L756="","",'4. Cadena de valor'!L756)</f>
        <v/>
      </c>
      <c r="H278" s="163" t="str">
        <f>IF('4. Cadena de valor'!M756="","",'4. Cadena de valor'!M756)</f>
        <v/>
      </c>
      <c r="I278" s="163" t="str">
        <f>IF('4. Cadena de valor'!O756="","",'4. Cadena de valor'!O756)</f>
        <v/>
      </c>
    </row>
    <row r="279" spans="2:9">
      <c r="B279" s="164">
        <v>5</v>
      </c>
      <c r="C279" s="163" t="str">
        <f t="shared" si="4"/>
        <v/>
      </c>
      <c r="D279" s="163" t="str">
        <f>'4. Cadena de valor'!D757</f>
        <v>5.1.2.11</v>
      </c>
      <c r="E279" s="163" t="str">
        <f>IF('4. Cadena de valor'!E757="","",'4. Cadena de valor'!E757)</f>
        <v/>
      </c>
      <c r="F279" s="163" t="str">
        <f>IF('4. Cadena de valor'!K757="","",'4. Cadena de valor'!K757)</f>
        <v/>
      </c>
      <c r="G279" s="163" t="str">
        <f>IF('4. Cadena de valor'!L757="","",'4. Cadena de valor'!L757)</f>
        <v/>
      </c>
      <c r="H279" s="163" t="str">
        <f>IF('4. Cadena de valor'!M757="","",'4. Cadena de valor'!M757)</f>
        <v/>
      </c>
      <c r="I279" s="163" t="str">
        <f>IF('4. Cadena de valor'!O757="","",'4. Cadena de valor'!O757)</f>
        <v/>
      </c>
    </row>
    <row r="280" spans="2:9">
      <c r="B280" s="164">
        <v>5</v>
      </c>
      <c r="C280" s="163" t="str">
        <f t="shared" si="4"/>
        <v/>
      </c>
      <c r="D280" s="163" t="str">
        <f>'4. Cadena de valor'!D758</f>
        <v>5.1.2.12</v>
      </c>
      <c r="E280" s="163" t="str">
        <f>IF('4. Cadena de valor'!E758="","",'4. Cadena de valor'!E758)</f>
        <v/>
      </c>
      <c r="F280" s="163" t="str">
        <f>IF('4. Cadena de valor'!K758="","",'4. Cadena de valor'!K758)</f>
        <v/>
      </c>
      <c r="G280" s="163" t="str">
        <f>IF('4. Cadena de valor'!L758="","",'4. Cadena de valor'!L758)</f>
        <v/>
      </c>
      <c r="H280" s="163" t="str">
        <f>IF('4. Cadena de valor'!M758="","",'4. Cadena de valor'!M758)</f>
        <v/>
      </c>
      <c r="I280" s="163" t="str">
        <f>IF('4. Cadena de valor'!O758="","",'4. Cadena de valor'!O758)</f>
        <v/>
      </c>
    </row>
    <row r="281" spans="2:9">
      <c r="B281" s="164">
        <v>5</v>
      </c>
      <c r="C281" s="163" t="str">
        <f t="shared" si="4"/>
        <v/>
      </c>
      <c r="D281" s="163" t="str">
        <f>'4. Cadena de valor'!D759</f>
        <v>5.1.2.13</v>
      </c>
      <c r="E281" s="163" t="str">
        <f>IF('4. Cadena de valor'!E759="","",'4. Cadena de valor'!E759)</f>
        <v/>
      </c>
      <c r="F281" s="163" t="str">
        <f>IF('4. Cadena de valor'!K759="","",'4. Cadena de valor'!K759)</f>
        <v/>
      </c>
      <c r="G281" s="163" t="str">
        <f>IF('4. Cadena de valor'!L759="","",'4. Cadena de valor'!L759)</f>
        <v/>
      </c>
      <c r="H281" s="163" t="str">
        <f>IF('4. Cadena de valor'!M759="","",'4. Cadena de valor'!M759)</f>
        <v/>
      </c>
      <c r="I281" s="163" t="str">
        <f>IF('4. Cadena de valor'!O759="","",'4. Cadena de valor'!O759)</f>
        <v/>
      </c>
    </row>
    <row r="282" spans="2:9">
      <c r="B282" s="164">
        <v>5</v>
      </c>
      <c r="C282" s="163" t="str">
        <f t="shared" si="4"/>
        <v/>
      </c>
      <c r="D282" s="163" t="str">
        <f>'4. Cadena de valor'!D760</f>
        <v>5.1.2.14</v>
      </c>
      <c r="E282" s="163" t="str">
        <f>IF('4. Cadena de valor'!E760="","",'4. Cadena de valor'!E760)</f>
        <v/>
      </c>
      <c r="F282" s="163" t="str">
        <f>IF('4. Cadena de valor'!K760="","",'4. Cadena de valor'!K760)</f>
        <v/>
      </c>
      <c r="G282" s="163" t="str">
        <f>IF('4. Cadena de valor'!L760="","",'4. Cadena de valor'!L760)</f>
        <v/>
      </c>
      <c r="H282" s="163" t="str">
        <f>IF('4. Cadena de valor'!M760="","",'4. Cadena de valor'!M760)</f>
        <v/>
      </c>
      <c r="I282" s="163" t="str">
        <f>IF('4. Cadena de valor'!O760="","",'4. Cadena de valor'!O760)</f>
        <v/>
      </c>
    </row>
    <row r="283" spans="2:9">
      <c r="B283" s="164">
        <v>5</v>
      </c>
      <c r="C283" s="163" t="str">
        <f t="shared" si="4"/>
        <v/>
      </c>
      <c r="D283" s="163" t="str">
        <f>'4. Cadena de valor'!D761</f>
        <v>5.1.2.15</v>
      </c>
      <c r="E283" s="163" t="str">
        <f>IF('4. Cadena de valor'!E761="","",'4. Cadena de valor'!E761)</f>
        <v/>
      </c>
      <c r="F283" s="163" t="str">
        <f>IF('4. Cadena de valor'!K761="","",'4. Cadena de valor'!K761)</f>
        <v/>
      </c>
      <c r="G283" s="163" t="str">
        <f>IF('4. Cadena de valor'!L761="","",'4. Cadena de valor'!L761)</f>
        <v/>
      </c>
      <c r="H283" s="163" t="str">
        <f>IF('4. Cadena de valor'!M761="","",'4. Cadena de valor'!M761)</f>
        <v/>
      </c>
      <c r="I283" s="163" t="str">
        <f>IF('4. Cadena de valor'!O761="","",'4. Cadena de valor'!O761)</f>
        <v/>
      </c>
    </row>
    <row r="284" spans="2:9">
      <c r="B284" s="164">
        <v>5</v>
      </c>
      <c r="C284" s="163" t="str">
        <f t="shared" si="4"/>
        <v/>
      </c>
      <c r="D284" s="163" t="str">
        <f>'4. Cadena de valor'!D780</f>
        <v>5.2.1.1</v>
      </c>
      <c r="E284" s="163" t="str">
        <f>IF('4. Cadena de valor'!E780="","",'4. Cadena de valor'!E780)</f>
        <v/>
      </c>
      <c r="F284" s="163" t="str">
        <f>IF('4. Cadena de valor'!K780="","",'4. Cadena de valor'!K780)</f>
        <v/>
      </c>
      <c r="G284" s="163" t="str">
        <f>IF('4. Cadena de valor'!L780="","",'4. Cadena de valor'!L780)</f>
        <v/>
      </c>
      <c r="H284" s="163" t="str">
        <f>IF('4. Cadena de valor'!M780="","",'4. Cadena de valor'!M780)</f>
        <v/>
      </c>
      <c r="I284" s="163" t="str">
        <f>IF('4. Cadena de valor'!O780="","",'4. Cadena de valor'!O780)</f>
        <v/>
      </c>
    </row>
    <row r="285" spans="2:9">
      <c r="B285" s="164">
        <v>5</v>
      </c>
      <c r="C285" s="163" t="str">
        <f t="shared" si="4"/>
        <v/>
      </c>
      <c r="D285" s="163" t="str">
        <f>'4. Cadena de valor'!D781</f>
        <v>5.2.1.2</v>
      </c>
      <c r="E285" s="163" t="str">
        <f>IF('4. Cadena de valor'!E781="","",'4. Cadena de valor'!E781)</f>
        <v/>
      </c>
      <c r="F285" s="163" t="str">
        <f>IF('4. Cadena de valor'!K781="","",'4. Cadena de valor'!K781)</f>
        <v/>
      </c>
      <c r="G285" s="163" t="str">
        <f>IF('4. Cadena de valor'!L781="","",'4. Cadena de valor'!L781)</f>
        <v/>
      </c>
      <c r="H285" s="163" t="str">
        <f>IF('4. Cadena de valor'!M781="","",'4. Cadena de valor'!M781)</f>
        <v/>
      </c>
      <c r="I285" s="163" t="str">
        <f>IF('4. Cadena de valor'!O781="","",'4. Cadena de valor'!O781)</f>
        <v/>
      </c>
    </row>
    <row r="286" spans="2:9">
      <c r="B286" s="164">
        <v>5</v>
      </c>
      <c r="C286" s="163" t="str">
        <f t="shared" si="4"/>
        <v/>
      </c>
      <c r="D286" s="163" t="str">
        <f>'4. Cadena de valor'!D782</f>
        <v>5.2.1.3</v>
      </c>
      <c r="E286" s="163" t="str">
        <f>IF('4. Cadena de valor'!E782="","",'4. Cadena de valor'!E782)</f>
        <v/>
      </c>
      <c r="F286" s="163" t="str">
        <f>IF('4. Cadena de valor'!K782="","",'4. Cadena de valor'!K782)</f>
        <v/>
      </c>
      <c r="G286" s="163" t="str">
        <f>IF('4. Cadena de valor'!L782="","",'4. Cadena de valor'!L782)</f>
        <v/>
      </c>
      <c r="H286" s="163" t="str">
        <f>IF('4. Cadena de valor'!M782="","",'4. Cadena de valor'!M782)</f>
        <v/>
      </c>
      <c r="I286" s="163" t="str">
        <f>IF('4. Cadena de valor'!O782="","",'4. Cadena de valor'!O782)</f>
        <v/>
      </c>
    </row>
    <row r="287" spans="2:9">
      <c r="B287" s="164">
        <v>5</v>
      </c>
      <c r="C287" s="163" t="str">
        <f t="shared" si="4"/>
        <v/>
      </c>
      <c r="D287" s="163" t="str">
        <f>'4. Cadena de valor'!D783</f>
        <v>5.2.1.4</v>
      </c>
      <c r="E287" s="163" t="str">
        <f>IF('4. Cadena de valor'!E783="","",'4. Cadena de valor'!E783)</f>
        <v/>
      </c>
      <c r="F287" s="163" t="str">
        <f>IF('4. Cadena de valor'!K783="","",'4. Cadena de valor'!K783)</f>
        <v/>
      </c>
      <c r="G287" s="163" t="str">
        <f>IF('4. Cadena de valor'!L783="","",'4. Cadena de valor'!L783)</f>
        <v/>
      </c>
      <c r="H287" s="163" t="str">
        <f>IF('4. Cadena de valor'!M783="","",'4. Cadena de valor'!M783)</f>
        <v/>
      </c>
      <c r="I287" s="163" t="str">
        <f>IF('4. Cadena de valor'!O783="","",'4. Cadena de valor'!O783)</f>
        <v/>
      </c>
    </row>
    <row r="288" spans="2:9">
      <c r="B288" s="164">
        <v>5</v>
      </c>
      <c r="C288" s="163" t="str">
        <f t="shared" si="4"/>
        <v/>
      </c>
      <c r="D288" s="163" t="str">
        <f>'4. Cadena de valor'!D784</f>
        <v>5.2.1.5</v>
      </c>
      <c r="E288" s="163" t="str">
        <f>IF('4. Cadena de valor'!E784="","",'4. Cadena de valor'!E784)</f>
        <v/>
      </c>
      <c r="F288" s="163" t="str">
        <f>IF('4. Cadena de valor'!K784="","",'4. Cadena de valor'!K784)</f>
        <v/>
      </c>
      <c r="G288" s="163" t="str">
        <f>IF('4. Cadena de valor'!L784="","",'4. Cadena de valor'!L784)</f>
        <v/>
      </c>
      <c r="H288" s="163" t="str">
        <f>IF('4. Cadena de valor'!M784="","",'4. Cadena de valor'!M784)</f>
        <v/>
      </c>
      <c r="I288" s="163" t="str">
        <f>IF('4. Cadena de valor'!O784="","",'4. Cadena de valor'!O784)</f>
        <v/>
      </c>
    </row>
    <row r="289" spans="2:9">
      <c r="B289" s="164">
        <v>5</v>
      </c>
      <c r="C289" s="163" t="str">
        <f t="shared" si="4"/>
        <v/>
      </c>
      <c r="D289" s="163" t="str">
        <f>'4. Cadena de valor'!D785</f>
        <v>5.2.1.6</v>
      </c>
      <c r="E289" s="163" t="str">
        <f>IF('4. Cadena de valor'!E785="","",'4. Cadena de valor'!E785)</f>
        <v/>
      </c>
      <c r="F289" s="163" t="str">
        <f>IF('4. Cadena de valor'!K785="","",'4. Cadena de valor'!K785)</f>
        <v/>
      </c>
      <c r="G289" s="163" t="str">
        <f>IF('4. Cadena de valor'!L785="","",'4. Cadena de valor'!L785)</f>
        <v/>
      </c>
      <c r="H289" s="163" t="str">
        <f>IF('4. Cadena de valor'!M785="","",'4. Cadena de valor'!M785)</f>
        <v/>
      </c>
      <c r="I289" s="163" t="str">
        <f>IF('4. Cadena de valor'!O785="","",'4. Cadena de valor'!O785)</f>
        <v/>
      </c>
    </row>
    <row r="290" spans="2:9">
      <c r="B290" s="164">
        <v>5</v>
      </c>
      <c r="C290" s="163" t="str">
        <f t="shared" si="4"/>
        <v/>
      </c>
      <c r="D290" s="163" t="str">
        <f>'4. Cadena de valor'!D786</f>
        <v>5.2.1.7</v>
      </c>
      <c r="E290" s="163" t="str">
        <f>IF('4. Cadena de valor'!E786="","",'4. Cadena de valor'!E786)</f>
        <v/>
      </c>
      <c r="F290" s="163" t="str">
        <f>IF('4. Cadena de valor'!K786="","",'4. Cadena de valor'!K786)</f>
        <v/>
      </c>
      <c r="G290" s="163" t="str">
        <f>IF('4. Cadena de valor'!L786="","",'4. Cadena de valor'!L786)</f>
        <v/>
      </c>
      <c r="H290" s="163" t="str">
        <f>IF('4. Cadena de valor'!M786="","",'4. Cadena de valor'!M786)</f>
        <v/>
      </c>
      <c r="I290" s="163" t="str">
        <f>IF('4. Cadena de valor'!O786="","",'4. Cadena de valor'!O786)</f>
        <v/>
      </c>
    </row>
    <row r="291" spans="2:9">
      <c r="B291" s="164">
        <v>5</v>
      </c>
      <c r="C291" s="163" t="str">
        <f t="shared" si="4"/>
        <v/>
      </c>
      <c r="D291" s="163" t="str">
        <f>'4. Cadena de valor'!D787</f>
        <v>5.2.1.8</v>
      </c>
      <c r="E291" s="163" t="str">
        <f>IF('4. Cadena de valor'!E787="","",'4. Cadena de valor'!E787)</f>
        <v/>
      </c>
      <c r="F291" s="163" t="str">
        <f>IF('4. Cadena de valor'!K787="","",'4. Cadena de valor'!K787)</f>
        <v/>
      </c>
      <c r="G291" s="163" t="str">
        <f>IF('4. Cadena de valor'!L787="","",'4. Cadena de valor'!L787)</f>
        <v/>
      </c>
      <c r="H291" s="163" t="str">
        <f>IF('4. Cadena de valor'!M787="","",'4. Cadena de valor'!M787)</f>
        <v/>
      </c>
      <c r="I291" s="163" t="str">
        <f>IF('4. Cadena de valor'!O787="","",'4. Cadena de valor'!O787)</f>
        <v/>
      </c>
    </row>
    <row r="292" spans="2:9">
      <c r="B292" s="164">
        <v>5</v>
      </c>
      <c r="C292" s="163" t="str">
        <f t="shared" si="4"/>
        <v/>
      </c>
      <c r="D292" s="163" t="str">
        <f>'4. Cadena de valor'!D788</f>
        <v>5.2.1.9</v>
      </c>
      <c r="E292" s="163" t="str">
        <f>IF('4. Cadena de valor'!E788="","",'4. Cadena de valor'!E788)</f>
        <v/>
      </c>
      <c r="F292" s="163" t="str">
        <f>IF('4. Cadena de valor'!K788="","",'4. Cadena de valor'!K788)</f>
        <v/>
      </c>
      <c r="G292" s="163" t="str">
        <f>IF('4. Cadena de valor'!L788="","",'4. Cadena de valor'!L788)</f>
        <v/>
      </c>
      <c r="H292" s="163" t="str">
        <f>IF('4. Cadena de valor'!M788="","",'4. Cadena de valor'!M788)</f>
        <v/>
      </c>
      <c r="I292" s="163" t="str">
        <f>IF('4. Cadena de valor'!O788="","",'4. Cadena de valor'!O788)</f>
        <v/>
      </c>
    </row>
    <row r="293" spans="2:9">
      <c r="B293" s="164">
        <v>5</v>
      </c>
      <c r="C293" s="163" t="str">
        <f t="shared" si="4"/>
        <v/>
      </c>
      <c r="D293" s="163" t="str">
        <f>'4. Cadena de valor'!D789</f>
        <v>5.2.1.10</v>
      </c>
      <c r="E293" s="163" t="str">
        <f>IF('4. Cadena de valor'!E789="","",'4. Cadena de valor'!E789)</f>
        <v/>
      </c>
      <c r="F293" s="163" t="str">
        <f>IF('4. Cadena de valor'!K789="","",'4. Cadena de valor'!K789)</f>
        <v/>
      </c>
      <c r="G293" s="163" t="str">
        <f>IF('4. Cadena de valor'!L789="","",'4. Cadena de valor'!L789)</f>
        <v/>
      </c>
      <c r="H293" s="163" t="str">
        <f>IF('4. Cadena de valor'!M789="","",'4. Cadena de valor'!M789)</f>
        <v/>
      </c>
      <c r="I293" s="163" t="str">
        <f>IF('4. Cadena de valor'!O789="","",'4. Cadena de valor'!O789)</f>
        <v/>
      </c>
    </row>
    <row r="294" spans="2:9">
      <c r="B294" s="164">
        <v>5</v>
      </c>
      <c r="C294" s="163" t="str">
        <f t="shared" si="4"/>
        <v/>
      </c>
      <c r="D294" s="163" t="str">
        <f>'4. Cadena de valor'!D790</f>
        <v>5.2.1.11</v>
      </c>
      <c r="E294" s="163" t="str">
        <f>IF('4. Cadena de valor'!E790="","",'4. Cadena de valor'!E790)</f>
        <v/>
      </c>
      <c r="F294" s="163" t="str">
        <f>IF('4. Cadena de valor'!K790="","",'4. Cadena de valor'!K790)</f>
        <v/>
      </c>
      <c r="G294" s="163" t="str">
        <f>IF('4. Cadena de valor'!L790="","",'4. Cadena de valor'!L790)</f>
        <v/>
      </c>
      <c r="H294" s="163" t="str">
        <f>IF('4. Cadena de valor'!M790="","",'4. Cadena de valor'!M790)</f>
        <v/>
      </c>
      <c r="I294" s="163" t="str">
        <f>IF('4. Cadena de valor'!O790="","",'4. Cadena de valor'!O790)</f>
        <v/>
      </c>
    </row>
    <row r="295" spans="2:9">
      <c r="B295" s="164">
        <v>5</v>
      </c>
      <c r="C295" s="163" t="str">
        <f t="shared" si="4"/>
        <v/>
      </c>
      <c r="D295" s="163" t="str">
        <f>'4. Cadena de valor'!D791</f>
        <v>5.2.1.12</v>
      </c>
      <c r="E295" s="163" t="str">
        <f>IF('4. Cadena de valor'!E791="","",'4. Cadena de valor'!E791)</f>
        <v/>
      </c>
      <c r="F295" s="163" t="str">
        <f>IF('4. Cadena de valor'!K791="","",'4. Cadena de valor'!K791)</f>
        <v/>
      </c>
      <c r="G295" s="163" t="str">
        <f>IF('4. Cadena de valor'!L791="","",'4. Cadena de valor'!L791)</f>
        <v/>
      </c>
      <c r="H295" s="163" t="str">
        <f>IF('4. Cadena de valor'!M791="","",'4. Cadena de valor'!M791)</f>
        <v/>
      </c>
      <c r="I295" s="163" t="str">
        <f>IF('4. Cadena de valor'!O791="","",'4. Cadena de valor'!O791)</f>
        <v/>
      </c>
    </row>
    <row r="296" spans="2:9">
      <c r="B296" s="164">
        <v>5</v>
      </c>
      <c r="C296" s="163" t="str">
        <f t="shared" si="4"/>
        <v/>
      </c>
      <c r="D296" s="163" t="str">
        <f>'4. Cadena de valor'!D792</f>
        <v>5.2.1.13</v>
      </c>
      <c r="E296" s="163" t="str">
        <f>IF('4. Cadena de valor'!E792="","",'4. Cadena de valor'!E792)</f>
        <v/>
      </c>
      <c r="F296" s="163" t="str">
        <f>IF('4. Cadena de valor'!K792="","",'4. Cadena de valor'!K792)</f>
        <v/>
      </c>
      <c r="G296" s="163" t="str">
        <f>IF('4. Cadena de valor'!L792="","",'4. Cadena de valor'!L792)</f>
        <v/>
      </c>
      <c r="H296" s="163" t="str">
        <f>IF('4. Cadena de valor'!M792="","",'4. Cadena de valor'!M792)</f>
        <v/>
      </c>
      <c r="I296" s="163" t="str">
        <f>IF('4. Cadena de valor'!O792="","",'4. Cadena de valor'!O792)</f>
        <v/>
      </c>
    </row>
    <row r="297" spans="2:9">
      <c r="B297" s="164">
        <v>5</v>
      </c>
      <c r="C297" s="163" t="str">
        <f t="shared" si="4"/>
        <v/>
      </c>
      <c r="D297" s="163" t="str">
        <f>'4. Cadena de valor'!D793</f>
        <v>5.2.1.14</v>
      </c>
      <c r="E297" s="163" t="str">
        <f>IF('4. Cadena de valor'!E793="","",'4. Cadena de valor'!E793)</f>
        <v/>
      </c>
      <c r="F297" s="163" t="str">
        <f>IF('4. Cadena de valor'!K793="","",'4. Cadena de valor'!K793)</f>
        <v/>
      </c>
      <c r="G297" s="163" t="str">
        <f>IF('4. Cadena de valor'!L793="","",'4. Cadena de valor'!L793)</f>
        <v/>
      </c>
      <c r="H297" s="163" t="str">
        <f>IF('4. Cadena de valor'!M793="","",'4. Cadena de valor'!M793)</f>
        <v/>
      </c>
      <c r="I297" s="163" t="str">
        <f>IF('4. Cadena de valor'!O793="","",'4. Cadena de valor'!O793)</f>
        <v/>
      </c>
    </row>
    <row r="298" spans="2:9">
      <c r="B298" s="164">
        <v>5</v>
      </c>
      <c r="C298" s="163" t="str">
        <f t="shared" si="4"/>
        <v/>
      </c>
      <c r="D298" s="163" t="str">
        <f>'4. Cadena de valor'!D794</f>
        <v>5.2.1.15</v>
      </c>
      <c r="E298" s="163" t="str">
        <f>IF('4. Cadena de valor'!E794="","",'4. Cadena de valor'!E794)</f>
        <v/>
      </c>
      <c r="F298" s="163" t="str">
        <f>IF('4. Cadena de valor'!K794="","",'4. Cadena de valor'!K794)</f>
        <v/>
      </c>
      <c r="G298" s="163" t="str">
        <f>IF('4. Cadena de valor'!L794="","",'4. Cadena de valor'!L794)</f>
        <v/>
      </c>
      <c r="H298" s="163" t="str">
        <f>IF('4. Cadena de valor'!M794="","",'4. Cadena de valor'!M794)</f>
        <v/>
      </c>
      <c r="I298" s="163" t="str">
        <f>IF('4. Cadena de valor'!O794="","",'4. Cadena de valor'!O794)</f>
        <v/>
      </c>
    </row>
    <row r="299" spans="2:9">
      <c r="B299" s="164">
        <v>5</v>
      </c>
      <c r="C299" s="163" t="str">
        <f t="shared" si="4"/>
        <v/>
      </c>
      <c r="D299" s="163" t="str">
        <f>'4. Cadena de valor'!D807</f>
        <v>5.2.2.1</v>
      </c>
      <c r="E299" s="163" t="str">
        <f>IF('4. Cadena de valor'!E807="","",'4. Cadena de valor'!E807)</f>
        <v/>
      </c>
      <c r="F299" s="163" t="str">
        <f>IF('4. Cadena de valor'!K807="","",'4. Cadena de valor'!K807)</f>
        <v/>
      </c>
      <c r="G299" s="163" t="str">
        <f>IF('4. Cadena de valor'!L807="","",'4. Cadena de valor'!L807)</f>
        <v/>
      </c>
      <c r="H299" s="163" t="str">
        <f>IF('4. Cadena de valor'!M807="","",'4. Cadena de valor'!M807)</f>
        <v/>
      </c>
      <c r="I299" s="163" t="str">
        <f>IF('4. Cadena de valor'!O807="","",'4. Cadena de valor'!O807)</f>
        <v/>
      </c>
    </row>
    <row r="300" spans="2:9">
      <c r="B300" s="164">
        <v>5</v>
      </c>
      <c r="C300" s="163" t="str">
        <f t="shared" si="4"/>
        <v/>
      </c>
      <c r="D300" s="163" t="str">
        <f>'4. Cadena de valor'!D808</f>
        <v>5.2.2.2</v>
      </c>
      <c r="E300" s="163" t="str">
        <f>IF('4. Cadena de valor'!E808="","",'4. Cadena de valor'!E808)</f>
        <v/>
      </c>
      <c r="F300" s="163" t="str">
        <f>IF('4. Cadena de valor'!K808="","",'4. Cadena de valor'!K808)</f>
        <v/>
      </c>
      <c r="G300" s="163" t="str">
        <f>IF('4. Cadena de valor'!L808="","",'4. Cadena de valor'!L808)</f>
        <v/>
      </c>
      <c r="H300" s="163" t="str">
        <f>IF('4. Cadena de valor'!M808="","",'4. Cadena de valor'!M808)</f>
        <v/>
      </c>
      <c r="I300" s="163" t="str">
        <f>IF('4. Cadena de valor'!O808="","",'4. Cadena de valor'!O808)</f>
        <v/>
      </c>
    </row>
    <row r="301" spans="2:9">
      <c r="B301" s="164">
        <v>5</v>
      </c>
      <c r="C301" s="163" t="str">
        <f t="shared" si="4"/>
        <v/>
      </c>
      <c r="D301" s="163" t="str">
        <f>'4. Cadena de valor'!D809</f>
        <v>5.2.2.3</v>
      </c>
      <c r="E301" s="163" t="str">
        <f>IF('4. Cadena de valor'!E809="","",'4. Cadena de valor'!E809)</f>
        <v/>
      </c>
      <c r="F301" s="163" t="str">
        <f>IF('4. Cadena de valor'!K809="","",'4. Cadena de valor'!K809)</f>
        <v/>
      </c>
      <c r="G301" s="163" t="str">
        <f>IF('4. Cadena de valor'!L809="","",'4. Cadena de valor'!L809)</f>
        <v/>
      </c>
      <c r="H301" s="163" t="str">
        <f>IF('4. Cadena de valor'!M809="","",'4. Cadena de valor'!M809)</f>
        <v/>
      </c>
      <c r="I301" s="163" t="str">
        <f>IF('4. Cadena de valor'!O809="","",'4. Cadena de valor'!O809)</f>
        <v/>
      </c>
    </row>
    <row r="302" spans="2:9">
      <c r="B302" s="164">
        <v>5</v>
      </c>
      <c r="C302" s="163" t="str">
        <f t="shared" si="4"/>
        <v/>
      </c>
      <c r="D302" s="163" t="str">
        <f>'4. Cadena de valor'!D810</f>
        <v>5.2.2.4</v>
      </c>
      <c r="E302" s="163" t="str">
        <f>IF('4. Cadena de valor'!E810="","",'4. Cadena de valor'!E810)</f>
        <v/>
      </c>
      <c r="F302" s="163" t="str">
        <f>IF('4. Cadena de valor'!K810="","",'4. Cadena de valor'!K810)</f>
        <v/>
      </c>
      <c r="G302" s="163" t="str">
        <f>IF('4. Cadena de valor'!L810="","",'4. Cadena de valor'!L810)</f>
        <v/>
      </c>
      <c r="H302" s="163" t="str">
        <f>IF('4. Cadena de valor'!M810="","",'4. Cadena de valor'!M810)</f>
        <v/>
      </c>
      <c r="I302" s="163" t="str">
        <f>IF('4. Cadena de valor'!O810="","",'4. Cadena de valor'!O810)</f>
        <v/>
      </c>
    </row>
    <row r="303" spans="2:9">
      <c r="B303" s="164">
        <v>5</v>
      </c>
      <c r="C303" s="163" t="str">
        <f t="shared" si="4"/>
        <v/>
      </c>
      <c r="D303" s="163" t="str">
        <f>'4. Cadena de valor'!D811</f>
        <v>5.2.2.5</v>
      </c>
      <c r="E303" s="163" t="str">
        <f>IF('4. Cadena de valor'!E811="","",'4. Cadena de valor'!E811)</f>
        <v/>
      </c>
      <c r="F303" s="163" t="str">
        <f>IF('4. Cadena de valor'!K811="","",'4. Cadena de valor'!K811)</f>
        <v/>
      </c>
      <c r="G303" s="163" t="str">
        <f>IF('4. Cadena de valor'!L811="","",'4. Cadena de valor'!L811)</f>
        <v/>
      </c>
      <c r="H303" s="163" t="str">
        <f>IF('4. Cadena de valor'!M811="","",'4. Cadena de valor'!M811)</f>
        <v/>
      </c>
      <c r="I303" s="163" t="str">
        <f>IF('4. Cadena de valor'!O811="","",'4. Cadena de valor'!O811)</f>
        <v/>
      </c>
    </row>
    <row r="304" spans="2:9">
      <c r="B304" s="164">
        <v>5</v>
      </c>
      <c r="C304" s="163" t="str">
        <f t="shared" si="4"/>
        <v/>
      </c>
      <c r="D304" s="163" t="str">
        <f>'4. Cadena de valor'!D812</f>
        <v>5.2.2.6</v>
      </c>
      <c r="E304" s="163" t="str">
        <f>IF('4. Cadena de valor'!E812="","",'4. Cadena de valor'!E812)</f>
        <v/>
      </c>
      <c r="F304" s="163" t="str">
        <f>IF('4. Cadena de valor'!K812="","",'4. Cadena de valor'!K812)</f>
        <v/>
      </c>
      <c r="G304" s="163" t="str">
        <f>IF('4. Cadena de valor'!L812="","",'4. Cadena de valor'!L812)</f>
        <v/>
      </c>
      <c r="H304" s="163" t="str">
        <f>IF('4. Cadena de valor'!M812="","",'4. Cadena de valor'!M812)</f>
        <v/>
      </c>
      <c r="I304" s="163" t="str">
        <f>IF('4. Cadena de valor'!O812="","",'4. Cadena de valor'!O812)</f>
        <v/>
      </c>
    </row>
    <row r="305" spans="2:9">
      <c r="B305" s="164">
        <v>5</v>
      </c>
      <c r="C305" s="163" t="str">
        <f t="shared" si="4"/>
        <v/>
      </c>
      <c r="D305" s="163" t="str">
        <f>'4. Cadena de valor'!D813</f>
        <v>5.2.2.7</v>
      </c>
      <c r="E305" s="163" t="str">
        <f>IF('4. Cadena de valor'!E813="","",'4. Cadena de valor'!E813)</f>
        <v/>
      </c>
      <c r="F305" s="163" t="str">
        <f>IF('4. Cadena de valor'!K813="","",'4. Cadena de valor'!K813)</f>
        <v/>
      </c>
      <c r="G305" s="163" t="str">
        <f>IF('4. Cadena de valor'!L813="","",'4. Cadena de valor'!L813)</f>
        <v/>
      </c>
      <c r="H305" s="163" t="str">
        <f>IF('4. Cadena de valor'!M813="","",'4. Cadena de valor'!M813)</f>
        <v/>
      </c>
      <c r="I305" s="163" t="str">
        <f>IF('4. Cadena de valor'!O813="","",'4. Cadena de valor'!O813)</f>
        <v/>
      </c>
    </row>
    <row r="306" spans="2:9">
      <c r="B306" s="164">
        <v>5</v>
      </c>
      <c r="C306" s="163" t="str">
        <f t="shared" si="4"/>
        <v/>
      </c>
      <c r="D306" s="163" t="str">
        <f>'4. Cadena de valor'!D814</f>
        <v>5.2.2.8</v>
      </c>
      <c r="E306" s="163" t="str">
        <f>IF('4. Cadena de valor'!E814="","",'4. Cadena de valor'!E814)</f>
        <v/>
      </c>
      <c r="F306" s="163" t="str">
        <f>IF('4. Cadena de valor'!K814="","",'4. Cadena de valor'!K814)</f>
        <v/>
      </c>
      <c r="G306" s="163" t="str">
        <f>IF('4. Cadena de valor'!L814="","",'4. Cadena de valor'!L814)</f>
        <v/>
      </c>
      <c r="H306" s="163" t="str">
        <f>IF('4. Cadena de valor'!M814="","",'4. Cadena de valor'!M814)</f>
        <v/>
      </c>
      <c r="I306" s="163" t="str">
        <f>IF('4. Cadena de valor'!O814="","",'4. Cadena de valor'!O814)</f>
        <v/>
      </c>
    </row>
    <row r="307" spans="2:9">
      <c r="B307" s="164">
        <v>5</v>
      </c>
      <c r="C307" s="163" t="str">
        <f t="shared" si="4"/>
        <v/>
      </c>
      <c r="D307" s="163" t="str">
        <f>'4. Cadena de valor'!D815</f>
        <v>5.2.2.9</v>
      </c>
      <c r="E307" s="163" t="str">
        <f>IF('4. Cadena de valor'!E815="","",'4. Cadena de valor'!E815)</f>
        <v/>
      </c>
      <c r="F307" s="163" t="str">
        <f>IF('4. Cadena de valor'!K815="","",'4. Cadena de valor'!K815)</f>
        <v/>
      </c>
      <c r="G307" s="163" t="str">
        <f>IF('4. Cadena de valor'!L815="","",'4. Cadena de valor'!L815)</f>
        <v/>
      </c>
      <c r="H307" s="163" t="str">
        <f>IF('4. Cadena de valor'!M815="","",'4. Cadena de valor'!M815)</f>
        <v/>
      </c>
      <c r="I307" s="163" t="str">
        <f>IF('4. Cadena de valor'!O815="","",'4. Cadena de valor'!O815)</f>
        <v/>
      </c>
    </row>
    <row r="308" spans="2:9">
      <c r="B308" s="164">
        <v>5</v>
      </c>
      <c r="C308" s="163" t="str">
        <f t="shared" si="4"/>
        <v/>
      </c>
      <c r="D308" s="163" t="str">
        <f>'4. Cadena de valor'!D816</f>
        <v>5.2.2.10</v>
      </c>
      <c r="E308" s="163" t="str">
        <f>IF('4. Cadena de valor'!E816="","",'4. Cadena de valor'!E816)</f>
        <v/>
      </c>
      <c r="F308" s="163" t="str">
        <f>IF('4. Cadena de valor'!K816="","",'4. Cadena de valor'!K816)</f>
        <v/>
      </c>
      <c r="G308" s="163" t="str">
        <f>IF('4. Cadena de valor'!L816="","",'4. Cadena de valor'!L816)</f>
        <v/>
      </c>
      <c r="H308" s="163" t="str">
        <f>IF('4. Cadena de valor'!M816="","",'4. Cadena de valor'!M816)</f>
        <v/>
      </c>
      <c r="I308" s="163" t="str">
        <f>IF('4. Cadena de valor'!O816="","",'4. Cadena de valor'!O816)</f>
        <v/>
      </c>
    </row>
    <row r="309" spans="2:9">
      <c r="B309" s="164">
        <v>5</v>
      </c>
      <c r="C309" s="163" t="str">
        <f t="shared" si="4"/>
        <v/>
      </c>
      <c r="D309" s="163" t="str">
        <f>'4. Cadena de valor'!D817</f>
        <v>5.2.2.11</v>
      </c>
      <c r="E309" s="163" t="str">
        <f>IF('4. Cadena de valor'!E817="","",'4. Cadena de valor'!E817)</f>
        <v/>
      </c>
      <c r="F309" s="163" t="str">
        <f>IF('4. Cadena de valor'!K817="","",'4. Cadena de valor'!K817)</f>
        <v/>
      </c>
      <c r="G309" s="163" t="str">
        <f>IF('4. Cadena de valor'!L817="","",'4. Cadena de valor'!L817)</f>
        <v/>
      </c>
      <c r="H309" s="163" t="str">
        <f>IF('4. Cadena de valor'!M817="","",'4. Cadena de valor'!M817)</f>
        <v/>
      </c>
      <c r="I309" s="163" t="str">
        <f>IF('4. Cadena de valor'!O817="","",'4. Cadena de valor'!O817)</f>
        <v/>
      </c>
    </row>
    <row r="310" spans="2:9">
      <c r="B310" s="164">
        <v>5</v>
      </c>
      <c r="C310" s="163" t="str">
        <f t="shared" si="4"/>
        <v/>
      </c>
      <c r="D310" s="163" t="str">
        <f>'4. Cadena de valor'!D818</f>
        <v>5.2.2.12</v>
      </c>
      <c r="E310" s="163" t="str">
        <f>IF('4. Cadena de valor'!E818="","",'4. Cadena de valor'!E818)</f>
        <v/>
      </c>
      <c r="F310" s="163" t="str">
        <f>IF('4. Cadena de valor'!K818="","",'4. Cadena de valor'!K818)</f>
        <v/>
      </c>
      <c r="G310" s="163" t="str">
        <f>IF('4. Cadena de valor'!L818="","",'4. Cadena de valor'!L818)</f>
        <v/>
      </c>
      <c r="H310" s="163" t="str">
        <f>IF('4. Cadena de valor'!M818="","",'4. Cadena de valor'!M818)</f>
        <v/>
      </c>
      <c r="I310" s="163" t="str">
        <f>IF('4. Cadena de valor'!O818="","",'4. Cadena de valor'!O818)</f>
        <v/>
      </c>
    </row>
    <row r="311" spans="2:9">
      <c r="B311" s="164">
        <v>5</v>
      </c>
      <c r="C311" s="163" t="str">
        <f t="shared" si="4"/>
        <v/>
      </c>
      <c r="D311" s="163" t="str">
        <f>'4. Cadena de valor'!D819</f>
        <v>5.2.2.13</v>
      </c>
      <c r="E311" s="163" t="str">
        <f>IF('4. Cadena de valor'!E819="","",'4. Cadena de valor'!E819)</f>
        <v/>
      </c>
      <c r="F311" s="163" t="str">
        <f>IF('4. Cadena de valor'!K819="","",'4. Cadena de valor'!K819)</f>
        <v/>
      </c>
      <c r="G311" s="163" t="str">
        <f>IF('4. Cadena de valor'!L819="","",'4. Cadena de valor'!L819)</f>
        <v/>
      </c>
      <c r="H311" s="163" t="str">
        <f>IF('4. Cadena de valor'!M819="","",'4. Cadena de valor'!M819)</f>
        <v/>
      </c>
      <c r="I311" s="163" t="str">
        <f>IF('4. Cadena de valor'!O819="","",'4. Cadena de valor'!O819)</f>
        <v/>
      </c>
    </row>
    <row r="312" spans="2:9">
      <c r="B312" s="164">
        <v>5</v>
      </c>
      <c r="C312" s="163" t="str">
        <f t="shared" si="4"/>
        <v/>
      </c>
      <c r="D312" s="163" t="str">
        <f>'4. Cadena de valor'!D820</f>
        <v>5.2.2.14</v>
      </c>
      <c r="E312" s="163" t="str">
        <f>IF('4. Cadena de valor'!E820="","",'4. Cadena de valor'!E820)</f>
        <v/>
      </c>
      <c r="F312" s="163" t="str">
        <f>IF('4. Cadena de valor'!K820="","",'4. Cadena de valor'!K820)</f>
        <v/>
      </c>
      <c r="G312" s="163" t="str">
        <f>IF('4. Cadena de valor'!L820="","",'4. Cadena de valor'!L820)</f>
        <v/>
      </c>
      <c r="H312" s="163" t="str">
        <f>IF('4. Cadena de valor'!M820="","",'4. Cadena de valor'!M820)</f>
        <v/>
      </c>
      <c r="I312" s="163" t="str">
        <f>IF('4. Cadena de valor'!O820="","",'4. Cadena de valor'!O820)</f>
        <v/>
      </c>
    </row>
    <row r="313" spans="2:9">
      <c r="B313" s="164">
        <v>5</v>
      </c>
      <c r="C313" s="163" t="str">
        <f t="shared" si="4"/>
        <v/>
      </c>
      <c r="D313" s="163" t="str">
        <f>'4. Cadena de valor'!D821</f>
        <v>5.2.2.15</v>
      </c>
      <c r="E313" s="163" t="str">
        <f>IF('4. Cadena de valor'!E821="","",'4. Cadena de valor'!E821)</f>
        <v/>
      </c>
      <c r="F313" s="163" t="str">
        <f>IF('4. Cadena de valor'!K821="","",'4. Cadena de valor'!K821)</f>
        <v/>
      </c>
      <c r="G313" s="163" t="str">
        <f>IF('4. Cadena de valor'!L821="","",'4. Cadena de valor'!L821)</f>
        <v/>
      </c>
      <c r="H313" s="163" t="str">
        <f>IF('4. Cadena de valor'!M821="","",'4. Cadena de valor'!M821)</f>
        <v/>
      </c>
      <c r="I313" s="163" t="str">
        <f>IF('4. Cadena de valor'!O821="","",'4. Cadena de valor'!O821)</f>
        <v/>
      </c>
    </row>
    <row r="314" spans="2:9">
      <c r="B314" s="164">
        <v>6</v>
      </c>
      <c r="C314" s="163" t="str">
        <f>$B$9</f>
        <v/>
      </c>
      <c r="D314" s="163" t="str">
        <f>'4. Cadena de valor'!D880</f>
        <v>6.1.1.1</v>
      </c>
      <c r="E314" s="163" t="str">
        <f>IF('4. Cadena de valor'!E880="","",'4. Cadena de valor'!E880)</f>
        <v/>
      </c>
      <c r="F314" s="163" t="str">
        <f>IF('4. Cadena de valor'!K880="","",'4. Cadena de valor'!K880)</f>
        <v/>
      </c>
      <c r="G314" s="163" t="str">
        <f>IF('4. Cadena de valor'!L880="","",'4. Cadena de valor'!L880)</f>
        <v/>
      </c>
      <c r="H314" s="163" t="str">
        <f>IF('4. Cadena de valor'!M880="","",'4. Cadena de valor'!M880)</f>
        <v/>
      </c>
      <c r="I314" s="163" t="str">
        <f>IF('4. Cadena de valor'!O880="","",'4. Cadena de valor'!O880)</f>
        <v/>
      </c>
    </row>
    <row r="315" spans="2:9">
      <c r="B315" s="164">
        <v>6</v>
      </c>
      <c r="C315" s="163" t="str">
        <f>$B$9</f>
        <v/>
      </c>
      <c r="D315" s="163" t="str">
        <f>'4. Cadena de valor'!D881</f>
        <v>6.1.1.2</v>
      </c>
      <c r="E315" s="163" t="str">
        <f>IF('4. Cadena de valor'!E881="","",'4. Cadena de valor'!E881)</f>
        <v/>
      </c>
      <c r="F315" s="163" t="str">
        <f>IF('4. Cadena de valor'!K881="","",'4. Cadena de valor'!K881)</f>
        <v/>
      </c>
      <c r="G315" s="163" t="str">
        <f>IF('4. Cadena de valor'!L881="","",'4. Cadena de valor'!L881)</f>
        <v/>
      </c>
      <c r="H315" s="163" t="str">
        <f>IF('4. Cadena de valor'!M881="","",'4. Cadena de valor'!M881)</f>
        <v/>
      </c>
      <c r="I315" s="163" t="str">
        <f>IF('4. Cadena de valor'!O881="","",'4. Cadena de valor'!O881)</f>
        <v/>
      </c>
    </row>
    <row r="316" spans="2:9">
      <c r="B316" s="164">
        <v>6</v>
      </c>
      <c r="C316" s="163" t="str">
        <f t="shared" ref="C316:C373" si="5">$B$9</f>
        <v/>
      </c>
      <c r="D316" s="163" t="str">
        <f>'4. Cadena de valor'!D882</f>
        <v>6.1.1.3</v>
      </c>
      <c r="E316" s="163" t="str">
        <f>IF('4. Cadena de valor'!E882="","",'4. Cadena de valor'!E882)</f>
        <v/>
      </c>
      <c r="F316" s="163" t="str">
        <f>IF('4. Cadena de valor'!K882="","",'4. Cadena de valor'!K882)</f>
        <v/>
      </c>
      <c r="G316" s="163" t="str">
        <f>IF('4. Cadena de valor'!L882="","",'4. Cadena de valor'!L882)</f>
        <v/>
      </c>
      <c r="H316" s="163" t="str">
        <f>IF('4. Cadena de valor'!M882="","",'4. Cadena de valor'!M882)</f>
        <v/>
      </c>
      <c r="I316" s="163" t="str">
        <f>IF('4. Cadena de valor'!O882="","",'4. Cadena de valor'!O882)</f>
        <v/>
      </c>
    </row>
    <row r="317" spans="2:9">
      <c r="B317" s="164">
        <v>6</v>
      </c>
      <c r="C317" s="163" t="str">
        <f t="shared" si="5"/>
        <v/>
      </c>
      <c r="D317" s="163" t="str">
        <f>'4. Cadena de valor'!D883</f>
        <v>6.1.1.4</v>
      </c>
      <c r="E317" s="163" t="str">
        <f>IF('4. Cadena de valor'!E883="","",'4. Cadena de valor'!E883)</f>
        <v/>
      </c>
      <c r="F317" s="163" t="str">
        <f>IF('4. Cadena de valor'!K883="","",'4. Cadena de valor'!K883)</f>
        <v/>
      </c>
      <c r="G317" s="163" t="str">
        <f>IF('4. Cadena de valor'!L883="","",'4. Cadena de valor'!L883)</f>
        <v/>
      </c>
      <c r="H317" s="163" t="str">
        <f>IF('4. Cadena de valor'!M883="","",'4. Cadena de valor'!M883)</f>
        <v/>
      </c>
      <c r="I317" s="163" t="str">
        <f>IF('4. Cadena de valor'!O883="","",'4. Cadena de valor'!O883)</f>
        <v/>
      </c>
    </row>
    <row r="318" spans="2:9">
      <c r="B318" s="164">
        <v>6</v>
      </c>
      <c r="C318" s="163" t="str">
        <f t="shared" si="5"/>
        <v/>
      </c>
      <c r="D318" s="163" t="str">
        <f>'4. Cadena de valor'!D884</f>
        <v>6.1.1.5</v>
      </c>
      <c r="E318" s="163" t="str">
        <f>IF('4. Cadena de valor'!E884="","",'4. Cadena de valor'!E884)</f>
        <v/>
      </c>
      <c r="F318" s="163" t="str">
        <f>IF('4. Cadena de valor'!K884="","",'4. Cadena de valor'!K884)</f>
        <v/>
      </c>
      <c r="G318" s="163" t="str">
        <f>IF('4. Cadena de valor'!L884="","",'4. Cadena de valor'!L884)</f>
        <v/>
      </c>
      <c r="H318" s="163" t="str">
        <f>IF('4. Cadena de valor'!M884="","",'4. Cadena de valor'!M884)</f>
        <v/>
      </c>
      <c r="I318" s="163" t="str">
        <f>IF('4. Cadena de valor'!O884="","",'4. Cadena de valor'!O884)</f>
        <v/>
      </c>
    </row>
    <row r="319" spans="2:9">
      <c r="B319" s="164">
        <v>6</v>
      </c>
      <c r="C319" s="163" t="str">
        <f t="shared" si="5"/>
        <v/>
      </c>
      <c r="D319" s="163" t="str">
        <f>'4. Cadena de valor'!D885</f>
        <v>6.1.1.6</v>
      </c>
      <c r="E319" s="163" t="str">
        <f>IF('4. Cadena de valor'!E885="","",'4. Cadena de valor'!E885)</f>
        <v/>
      </c>
      <c r="F319" s="163" t="str">
        <f>IF('4. Cadena de valor'!K885="","",'4. Cadena de valor'!K885)</f>
        <v/>
      </c>
      <c r="G319" s="163" t="str">
        <f>IF('4. Cadena de valor'!L885="","",'4. Cadena de valor'!L885)</f>
        <v/>
      </c>
      <c r="H319" s="163" t="str">
        <f>IF('4. Cadena de valor'!M885="","",'4. Cadena de valor'!M885)</f>
        <v/>
      </c>
      <c r="I319" s="163" t="str">
        <f>IF('4. Cadena de valor'!O885="","",'4. Cadena de valor'!O885)</f>
        <v/>
      </c>
    </row>
    <row r="320" spans="2:9">
      <c r="B320" s="164">
        <v>6</v>
      </c>
      <c r="C320" s="163" t="str">
        <f t="shared" si="5"/>
        <v/>
      </c>
      <c r="D320" s="163" t="str">
        <f>'4. Cadena de valor'!D886</f>
        <v>6.1.1.7</v>
      </c>
      <c r="E320" s="163" t="str">
        <f>IF('4. Cadena de valor'!E886="","",'4. Cadena de valor'!E886)</f>
        <v/>
      </c>
      <c r="F320" s="163" t="str">
        <f>IF('4. Cadena de valor'!K886="","",'4. Cadena de valor'!K886)</f>
        <v/>
      </c>
      <c r="G320" s="163" t="str">
        <f>IF('4. Cadena de valor'!L886="","",'4. Cadena de valor'!L886)</f>
        <v/>
      </c>
      <c r="H320" s="163" t="str">
        <f>IF('4. Cadena de valor'!M886="","",'4. Cadena de valor'!M886)</f>
        <v/>
      </c>
      <c r="I320" s="163" t="str">
        <f>IF('4. Cadena de valor'!O886="","",'4. Cadena de valor'!O886)</f>
        <v/>
      </c>
    </row>
    <row r="321" spans="2:9">
      <c r="B321" s="164">
        <v>6</v>
      </c>
      <c r="C321" s="163" t="str">
        <f t="shared" si="5"/>
        <v/>
      </c>
      <c r="D321" s="163" t="str">
        <f>'4. Cadena de valor'!D887</f>
        <v>6.1.1.8</v>
      </c>
      <c r="E321" s="163" t="str">
        <f>IF('4. Cadena de valor'!E887="","",'4. Cadena de valor'!E887)</f>
        <v/>
      </c>
      <c r="F321" s="163" t="str">
        <f>IF('4. Cadena de valor'!K887="","",'4. Cadena de valor'!K887)</f>
        <v/>
      </c>
      <c r="G321" s="163" t="str">
        <f>IF('4. Cadena de valor'!L887="","",'4. Cadena de valor'!L887)</f>
        <v/>
      </c>
      <c r="H321" s="163" t="str">
        <f>IF('4. Cadena de valor'!M887="","",'4. Cadena de valor'!M887)</f>
        <v/>
      </c>
      <c r="I321" s="163" t="str">
        <f>IF('4. Cadena de valor'!O887="","",'4. Cadena de valor'!O887)</f>
        <v/>
      </c>
    </row>
    <row r="322" spans="2:9">
      <c r="B322" s="164">
        <v>6</v>
      </c>
      <c r="C322" s="163" t="str">
        <f t="shared" si="5"/>
        <v/>
      </c>
      <c r="D322" s="163" t="str">
        <f>'4. Cadena de valor'!D888</f>
        <v>6.1.1.9</v>
      </c>
      <c r="E322" s="163" t="str">
        <f>IF('4. Cadena de valor'!E888="","",'4. Cadena de valor'!E888)</f>
        <v/>
      </c>
      <c r="F322" s="163" t="str">
        <f>IF('4. Cadena de valor'!K888="","",'4. Cadena de valor'!K888)</f>
        <v/>
      </c>
      <c r="G322" s="163" t="str">
        <f>IF('4. Cadena de valor'!L888="","",'4. Cadena de valor'!L888)</f>
        <v/>
      </c>
      <c r="H322" s="163" t="str">
        <f>IF('4. Cadena de valor'!M888="","",'4. Cadena de valor'!M888)</f>
        <v/>
      </c>
      <c r="I322" s="163" t="str">
        <f>IF('4. Cadena de valor'!O888="","",'4. Cadena de valor'!O888)</f>
        <v/>
      </c>
    </row>
    <row r="323" spans="2:9">
      <c r="B323" s="164">
        <v>6</v>
      </c>
      <c r="C323" s="163" t="str">
        <f t="shared" si="5"/>
        <v/>
      </c>
      <c r="D323" s="163" t="str">
        <f>'4. Cadena de valor'!D889</f>
        <v>6.1.1.10</v>
      </c>
      <c r="E323" s="163" t="str">
        <f>IF('4. Cadena de valor'!E889="","",'4. Cadena de valor'!E889)</f>
        <v/>
      </c>
      <c r="F323" s="163" t="str">
        <f>IF('4. Cadena de valor'!K889="","",'4. Cadena de valor'!K889)</f>
        <v/>
      </c>
      <c r="G323" s="163" t="str">
        <f>IF('4. Cadena de valor'!L889="","",'4. Cadena de valor'!L889)</f>
        <v/>
      </c>
      <c r="H323" s="163" t="str">
        <f>IF('4. Cadena de valor'!M889="","",'4. Cadena de valor'!M889)</f>
        <v/>
      </c>
      <c r="I323" s="163" t="str">
        <f>IF('4. Cadena de valor'!O889="","",'4. Cadena de valor'!O889)</f>
        <v/>
      </c>
    </row>
    <row r="324" spans="2:9">
      <c r="B324" s="164">
        <v>6</v>
      </c>
      <c r="C324" s="163" t="str">
        <f t="shared" si="5"/>
        <v/>
      </c>
      <c r="D324" s="163" t="str">
        <f>'4. Cadena de valor'!D890</f>
        <v>6.1.1.11</v>
      </c>
      <c r="E324" s="163" t="str">
        <f>IF('4. Cadena de valor'!E890="","",'4. Cadena de valor'!E890)</f>
        <v/>
      </c>
      <c r="F324" s="163" t="str">
        <f>IF('4. Cadena de valor'!K890="","",'4. Cadena de valor'!K890)</f>
        <v/>
      </c>
      <c r="G324" s="163" t="str">
        <f>IF('4. Cadena de valor'!L890="","",'4. Cadena de valor'!L890)</f>
        <v/>
      </c>
      <c r="H324" s="163" t="str">
        <f>IF('4. Cadena de valor'!M890="","",'4. Cadena de valor'!M890)</f>
        <v/>
      </c>
      <c r="I324" s="163" t="str">
        <f>IF('4. Cadena de valor'!O890="","",'4. Cadena de valor'!O890)</f>
        <v/>
      </c>
    </row>
    <row r="325" spans="2:9">
      <c r="B325" s="164">
        <v>6</v>
      </c>
      <c r="C325" s="163" t="str">
        <f t="shared" si="5"/>
        <v/>
      </c>
      <c r="D325" s="163" t="str">
        <f>'4. Cadena de valor'!D891</f>
        <v>6.1.1.12</v>
      </c>
      <c r="E325" s="163" t="str">
        <f>IF('4. Cadena de valor'!E891="","",'4. Cadena de valor'!E891)</f>
        <v/>
      </c>
      <c r="F325" s="163" t="str">
        <f>IF('4. Cadena de valor'!K891="","",'4. Cadena de valor'!K891)</f>
        <v/>
      </c>
      <c r="G325" s="163" t="str">
        <f>IF('4. Cadena de valor'!L891="","",'4. Cadena de valor'!L891)</f>
        <v/>
      </c>
      <c r="H325" s="163" t="str">
        <f>IF('4. Cadena de valor'!M891="","",'4. Cadena de valor'!M891)</f>
        <v/>
      </c>
      <c r="I325" s="163" t="str">
        <f>IF('4. Cadena de valor'!O891="","",'4. Cadena de valor'!O891)</f>
        <v/>
      </c>
    </row>
    <row r="326" spans="2:9">
      <c r="B326" s="164">
        <v>6</v>
      </c>
      <c r="C326" s="163" t="str">
        <f t="shared" si="5"/>
        <v/>
      </c>
      <c r="D326" s="163" t="str">
        <f>'4. Cadena de valor'!D892</f>
        <v>6.1.1.13</v>
      </c>
      <c r="E326" s="163" t="str">
        <f>IF('4. Cadena de valor'!E892="","",'4. Cadena de valor'!E892)</f>
        <v/>
      </c>
      <c r="F326" s="163" t="str">
        <f>IF('4. Cadena de valor'!K892="","",'4. Cadena de valor'!K892)</f>
        <v/>
      </c>
      <c r="G326" s="163" t="str">
        <f>IF('4. Cadena de valor'!L892="","",'4. Cadena de valor'!L892)</f>
        <v/>
      </c>
      <c r="H326" s="163" t="str">
        <f>IF('4. Cadena de valor'!M892="","",'4. Cadena de valor'!M892)</f>
        <v/>
      </c>
      <c r="I326" s="163" t="str">
        <f>IF('4. Cadena de valor'!O892="","",'4. Cadena de valor'!O892)</f>
        <v/>
      </c>
    </row>
    <row r="327" spans="2:9">
      <c r="B327" s="164">
        <v>6</v>
      </c>
      <c r="C327" s="163" t="str">
        <f t="shared" si="5"/>
        <v/>
      </c>
      <c r="D327" s="163" t="str">
        <f>'4. Cadena de valor'!D893</f>
        <v>6.1.1.14</v>
      </c>
      <c r="E327" s="163" t="str">
        <f>IF('4. Cadena de valor'!E893="","",'4. Cadena de valor'!E893)</f>
        <v/>
      </c>
      <c r="F327" s="163" t="str">
        <f>IF('4. Cadena de valor'!K893="","",'4. Cadena de valor'!K893)</f>
        <v/>
      </c>
      <c r="G327" s="163" t="str">
        <f>IF('4. Cadena de valor'!L893="","",'4. Cadena de valor'!L893)</f>
        <v/>
      </c>
      <c r="H327" s="163" t="str">
        <f>IF('4. Cadena de valor'!M893="","",'4. Cadena de valor'!M893)</f>
        <v/>
      </c>
      <c r="I327" s="163" t="str">
        <f>IF('4. Cadena de valor'!O893="","",'4. Cadena de valor'!O893)</f>
        <v/>
      </c>
    </row>
    <row r="328" spans="2:9">
      <c r="B328" s="164">
        <v>6</v>
      </c>
      <c r="C328" s="163" t="str">
        <f t="shared" si="5"/>
        <v/>
      </c>
      <c r="D328" s="163" t="str">
        <f>'4. Cadena de valor'!D894</f>
        <v>6.1.1.15</v>
      </c>
      <c r="E328" s="163" t="str">
        <f>IF('4. Cadena de valor'!E894="","",'4. Cadena de valor'!E894)</f>
        <v/>
      </c>
      <c r="F328" s="163" t="str">
        <f>IF('4. Cadena de valor'!K894="","",'4. Cadena de valor'!K894)</f>
        <v/>
      </c>
      <c r="G328" s="163" t="str">
        <f>IF('4. Cadena de valor'!L894="","",'4. Cadena de valor'!L894)</f>
        <v/>
      </c>
      <c r="H328" s="163" t="str">
        <f>IF('4. Cadena de valor'!M894="","",'4. Cadena de valor'!M894)</f>
        <v/>
      </c>
      <c r="I328" s="163" t="str">
        <f>IF('4. Cadena de valor'!O894="","",'4. Cadena de valor'!O894)</f>
        <v/>
      </c>
    </row>
    <row r="329" spans="2:9">
      <c r="B329" s="164">
        <v>6</v>
      </c>
      <c r="C329" s="163" t="str">
        <f t="shared" si="5"/>
        <v/>
      </c>
      <c r="D329" s="163" t="str">
        <f>'4. Cadena de valor'!D907</f>
        <v>6.1.2.1</v>
      </c>
      <c r="E329" s="163" t="str">
        <f>IF('4. Cadena de valor'!E907="","",'4. Cadena de valor'!E907)</f>
        <v/>
      </c>
      <c r="F329" s="163" t="str">
        <f>IF('4. Cadena de valor'!K907="","",'4. Cadena de valor'!K907)</f>
        <v/>
      </c>
      <c r="G329" s="163" t="str">
        <f>IF('4. Cadena de valor'!L907="","",'4. Cadena de valor'!L907)</f>
        <v/>
      </c>
      <c r="H329" s="163" t="str">
        <f>IF('4. Cadena de valor'!M907="","",'4. Cadena de valor'!M907)</f>
        <v/>
      </c>
      <c r="I329" s="163" t="str">
        <f>IF('4. Cadena de valor'!O907="","",'4. Cadena de valor'!O907)</f>
        <v/>
      </c>
    </row>
    <row r="330" spans="2:9">
      <c r="B330" s="164">
        <v>6</v>
      </c>
      <c r="C330" s="163" t="str">
        <f t="shared" si="5"/>
        <v/>
      </c>
      <c r="D330" s="163" t="str">
        <f>'4. Cadena de valor'!D908</f>
        <v>6.1.2.2</v>
      </c>
      <c r="E330" s="163" t="str">
        <f>IF('4. Cadena de valor'!E908="","",'4. Cadena de valor'!E908)</f>
        <v/>
      </c>
      <c r="F330" s="163" t="str">
        <f>IF('4. Cadena de valor'!K908="","",'4. Cadena de valor'!K908)</f>
        <v/>
      </c>
      <c r="G330" s="163" t="str">
        <f>IF('4. Cadena de valor'!L908="","",'4. Cadena de valor'!L908)</f>
        <v/>
      </c>
      <c r="H330" s="163" t="str">
        <f>IF('4. Cadena de valor'!M908="","",'4. Cadena de valor'!M908)</f>
        <v/>
      </c>
      <c r="I330" s="163" t="str">
        <f>IF('4. Cadena de valor'!O908="","",'4. Cadena de valor'!O908)</f>
        <v/>
      </c>
    </row>
    <row r="331" spans="2:9">
      <c r="B331" s="164">
        <v>6</v>
      </c>
      <c r="C331" s="163" t="str">
        <f t="shared" si="5"/>
        <v/>
      </c>
      <c r="D331" s="163" t="str">
        <f>'4. Cadena de valor'!D909</f>
        <v>6.1.2.3</v>
      </c>
      <c r="E331" s="163" t="str">
        <f>IF('4. Cadena de valor'!E909="","",'4. Cadena de valor'!E909)</f>
        <v/>
      </c>
      <c r="F331" s="163" t="str">
        <f>IF('4. Cadena de valor'!K909="","",'4. Cadena de valor'!K909)</f>
        <v/>
      </c>
      <c r="G331" s="163" t="str">
        <f>IF('4. Cadena de valor'!L909="","",'4. Cadena de valor'!L909)</f>
        <v/>
      </c>
      <c r="H331" s="163" t="str">
        <f>IF('4. Cadena de valor'!M909="","",'4. Cadena de valor'!M909)</f>
        <v/>
      </c>
      <c r="I331" s="163" t="str">
        <f>IF('4. Cadena de valor'!O909="","",'4. Cadena de valor'!O909)</f>
        <v/>
      </c>
    </row>
    <row r="332" spans="2:9">
      <c r="B332" s="164">
        <v>6</v>
      </c>
      <c r="C332" s="163" t="str">
        <f t="shared" si="5"/>
        <v/>
      </c>
      <c r="D332" s="163" t="str">
        <f>'4. Cadena de valor'!D910</f>
        <v>6.1.2.4</v>
      </c>
      <c r="E332" s="163" t="str">
        <f>IF('4. Cadena de valor'!E910="","",'4. Cadena de valor'!E910)</f>
        <v/>
      </c>
      <c r="F332" s="163" t="str">
        <f>IF('4. Cadena de valor'!K910="","",'4. Cadena de valor'!K910)</f>
        <v/>
      </c>
      <c r="G332" s="163" t="str">
        <f>IF('4. Cadena de valor'!L910="","",'4. Cadena de valor'!L910)</f>
        <v/>
      </c>
      <c r="H332" s="163" t="str">
        <f>IF('4. Cadena de valor'!M910="","",'4. Cadena de valor'!M910)</f>
        <v/>
      </c>
      <c r="I332" s="163" t="str">
        <f>IF('4. Cadena de valor'!O910="","",'4. Cadena de valor'!O910)</f>
        <v/>
      </c>
    </row>
    <row r="333" spans="2:9">
      <c r="B333" s="164">
        <v>6</v>
      </c>
      <c r="C333" s="163" t="str">
        <f t="shared" si="5"/>
        <v/>
      </c>
      <c r="D333" s="163" t="str">
        <f>'4. Cadena de valor'!D911</f>
        <v>6.1.2.5</v>
      </c>
      <c r="E333" s="163" t="str">
        <f>IF('4. Cadena de valor'!E911="","",'4. Cadena de valor'!E911)</f>
        <v/>
      </c>
      <c r="F333" s="163" t="str">
        <f>IF('4. Cadena de valor'!K911="","",'4. Cadena de valor'!K911)</f>
        <v/>
      </c>
      <c r="G333" s="163" t="str">
        <f>IF('4. Cadena de valor'!L911="","",'4. Cadena de valor'!L911)</f>
        <v/>
      </c>
      <c r="H333" s="163" t="str">
        <f>IF('4. Cadena de valor'!M911="","",'4. Cadena de valor'!M911)</f>
        <v/>
      </c>
      <c r="I333" s="163" t="str">
        <f>IF('4. Cadena de valor'!O911="","",'4. Cadena de valor'!O911)</f>
        <v/>
      </c>
    </row>
    <row r="334" spans="2:9">
      <c r="B334" s="164">
        <v>6</v>
      </c>
      <c r="C334" s="163" t="str">
        <f t="shared" si="5"/>
        <v/>
      </c>
      <c r="D334" s="163" t="str">
        <f>'4. Cadena de valor'!D912</f>
        <v>6.1.2.6</v>
      </c>
      <c r="E334" s="163" t="str">
        <f>IF('4. Cadena de valor'!E912="","",'4. Cadena de valor'!E912)</f>
        <v/>
      </c>
      <c r="F334" s="163" t="str">
        <f>IF('4. Cadena de valor'!K912="","",'4. Cadena de valor'!K912)</f>
        <v/>
      </c>
      <c r="G334" s="163" t="str">
        <f>IF('4. Cadena de valor'!L912="","",'4. Cadena de valor'!L912)</f>
        <v/>
      </c>
      <c r="H334" s="163" t="str">
        <f>IF('4. Cadena de valor'!M912="","",'4. Cadena de valor'!M912)</f>
        <v/>
      </c>
      <c r="I334" s="163" t="str">
        <f>IF('4. Cadena de valor'!O912="","",'4. Cadena de valor'!O912)</f>
        <v/>
      </c>
    </row>
    <row r="335" spans="2:9">
      <c r="B335" s="164">
        <v>6</v>
      </c>
      <c r="C335" s="163" t="str">
        <f t="shared" si="5"/>
        <v/>
      </c>
      <c r="D335" s="163" t="str">
        <f>'4. Cadena de valor'!D913</f>
        <v>6.1.2.7</v>
      </c>
      <c r="E335" s="163" t="str">
        <f>IF('4. Cadena de valor'!E913="","",'4. Cadena de valor'!E913)</f>
        <v/>
      </c>
      <c r="F335" s="163" t="str">
        <f>IF('4. Cadena de valor'!K913="","",'4. Cadena de valor'!K913)</f>
        <v/>
      </c>
      <c r="G335" s="163" t="str">
        <f>IF('4. Cadena de valor'!L913="","",'4. Cadena de valor'!L913)</f>
        <v/>
      </c>
      <c r="H335" s="163" t="str">
        <f>IF('4. Cadena de valor'!M913="","",'4. Cadena de valor'!M913)</f>
        <v/>
      </c>
      <c r="I335" s="163" t="str">
        <f>IF('4. Cadena de valor'!O913="","",'4. Cadena de valor'!O913)</f>
        <v/>
      </c>
    </row>
    <row r="336" spans="2:9">
      <c r="B336" s="164">
        <v>6</v>
      </c>
      <c r="C336" s="163" t="str">
        <f t="shared" si="5"/>
        <v/>
      </c>
      <c r="D336" s="163" t="str">
        <f>'4. Cadena de valor'!D914</f>
        <v>6.1.2.8</v>
      </c>
      <c r="E336" s="163" t="str">
        <f>IF('4. Cadena de valor'!E914="","",'4. Cadena de valor'!E914)</f>
        <v/>
      </c>
      <c r="F336" s="163" t="str">
        <f>IF('4. Cadena de valor'!K914="","",'4. Cadena de valor'!K914)</f>
        <v/>
      </c>
      <c r="G336" s="163" t="str">
        <f>IF('4. Cadena de valor'!L914="","",'4. Cadena de valor'!L914)</f>
        <v/>
      </c>
      <c r="H336" s="163" t="str">
        <f>IF('4. Cadena de valor'!M914="","",'4. Cadena de valor'!M914)</f>
        <v/>
      </c>
      <c r="I336" s="163" t="str">
        <f>IF('4. Cadena de valor'!O914="","",'4. Cadena de valor'!O914)</f>
        <v/>
      </c>
    </row>
    <row r="337" spans="2:9">
      <c r="B337" s="164">
        <v>6</v>
      </c>
      <c r="C337" s="163" t="str">
        <f t="shared" si="5"/>
        <v/>
      </c>
      <c r="D337" s="163" t="str">
        <f>'4. Cadena de valor'!D915</f>
        <v>6.1.2.9</v>
      </c>
      <c r="E337" s="163" t="str">
        <f>IF('4. Cadena de valor'!E915="","",'4. Cadena de valor'!E915)</f>
        <v/>
      </c>
      <c r="F337" s="163" t="str">
        <f>IF('4. Cadena de valor'!K915="","",'4. Cadena de valor'!K915)</f>
        <v/>
      </c>
      <c r="G337" s="163" t="str">
        <f>IF('4. Cadena de valor'!L915="","",'4. Cadena de valor'!L915)</f>
        <v/>
      </c>
      <c r="H337" s="163" t="str">
        <f>IF('4. Cadena de valor'!M915="","",'4. Cadena de valor'!M915)</f>
        <v/>
      </c>
      <c r="I337" s="163" t="str">
        <f>IF('4. Cadena de valor'!O915="","",'4. Cadena de valor'!O915)</f>
        <v/>
      </c>
    </row>
    <row r="338" spans="2:9">
      <c r="B338" s="164">
        <v>6</v>
      </c>
      <c r="C338" s="163" t="str">
        <f t="shared" si="5"/>
        <v/>
      </c>
      <c r="D338" s="163" t="str">
        <f>'4. Cadena de valor'!D916</f>
        <v>6.1.2.10</v>
      </c>
      <c r="E338" s="163" t="str">
        <f>IF('4. Cadena de valor'!E916="","",'4. Cadena de valor'!E916)</f>
        <v/>
      </c>
      <c r="F338" s="163" t="str">
        <f>IF('4. Cadena de valor'!K916="","",'4. Cadena de valor'!K916)</f>
        <v/>
      </c>
      <c r="G338" s="163" t="str">
        <f>IF('4. Cadena de valor'!L916="","",'4. Cadena de valor'!L916)</f>
        <v/>
      </c>
      <c r="H338" s="163" t="str">
        <f>IF('4. Cadena de valor'!M916="","",'4. Cadena de valor'!M916)</f>
        <v/>
      </c>
      <c r="I338" s="163" t="str">
        <f>IF('4. Cadena de valor'!O916="","",'4. Cadena de valor'!O916)</f>
        <v/>
      </c>
    </row>
    <row r="339" spans="2:9">
      <c r="B339" s="164">
        <v>6</v>
      </c>
      <c r="C339" s="163" t="str">
        <f t="shared" si="5"/>
        <v/>
      </c>
      <c r="D339" s="163" t="str">
        <f>'4. Cadena de valor'!D917</f>
        <v>6.1.2.11</v>
      </c>
      <c r="E339" s="163" t="str">
        <f>IF('4. Cadena de valor'!E917="","",'4. Cadena de valor'!E917)</f>
        <v/>
      </c>
      <c r="F339" s="163" t="str">
        <f>IF('4. Cadena de valor'!K917="","",'4. Cadena de valor'!K917)</f>
        <v/>
      </c>
      <c r="G339" s="163" t="str">
        <f>IF('4. Cadena de valor'!L917="","",'4. Cadena de valor'!L917)</f>
        <v/>
      </c>
      <c r="H339" s="163" t="str">
        <f>IF('4. Cadena de valor'!M917="","",'4. Cadena de valor'!M917)</f>
        <v/>
      </c>
      <c r="I339" s="163" t="str">
        <f>IF('4. Cadena de valor'!O917="","",'4. Cadena de valor'!O917)</f>
        <v/>
      </c>
    </row>
    <row r="340" spans="2:9">
      <c r="B340" s="164">
        <v>6</v>
      </c>
      <c r="C340" s="163" t="str">
        <f t="shared" si="5"/>
        <v/>
      </c>
      <c r="D340" s="163" t="str">
        <f>'4. Cadena de valor'!D918</f>
        <v>6.1.2.12</v>
      </c>
      <c r="E340" s="163" t="str">
        <f>IF('4. Cadena de valor'!E918="","",'4. Cadena de valor'!E918)</f>
        <v/>
      </c>
      <c r="F340" s="163" t="str">
        <f>IF('4. Cadena de valor'!K918="","",'4. Cadena de valor'!K918)</f>
        <v/>
      </c>
      <c r="G340" s="163" t="str">
        <f>IF('4. Cadena de valor'!L918="","",'4. Cadena de valor'!L918)</f>
        <v/>
      </c>
      <c r="H340" s="163" t="str">
        <f>IF('4. Cadena de valor'!M918="","",'4. Cadena de valor'!M918)</f>
        <v/>
      </c>
      <c r="I340" s="163" t="str">
        <f>IF('4. Cadena de valor'!O918="","",'4. Cadena de valor'!O918)</f>
        <v/>
      </c>
    </row>
    <row r="341" spans="2:9">
      <c r="B341" s="164">
        <v>6</v>
      </c>
      <c r="C341" s="163" t="str">
        <f t="shared" si="5"/>
        <v/>
      </c>
      <c r="D341" s="163" t="str">
        <f>'4. Cadena de valor'!D919</f>
        <v>6.1.2.13</v>
      </c>
      <c r="E341" s="163" t="str">
        <f>IF('4. Cadena de valor'!E919="","",'4. Cadena de valor'!E919)</f>
        <v/>
      </c>
      <c r="F341" s="163" t="str">
        <f>IF('4. Cadena de valor'!K919="","",'4. Cadena de valor'!K919)</f>
        <v/>
      </c>
      <c r="G341" s="163" t="str">
        <f>IF('4. Cadena de valor'!L919="","",'4. Cadena de valor'!L919)</f>
        <v/>
      </c>
      <c r="H341" s="163" t="str">
        <f>IF('4. Cadena de valor'!M919="","",'4. Cadena de valor'!M919)</f>
        <v/>
      </c>
      <c r="I341" s="163" t="str">
        <f>IF('4. Cadena de valor'!O919="","",'4. Cadena de valor'!O919)</f>
        <v/>
      </c>
    </row>
    <row r="342" spans="2:9">
      <c r="B342" s="164">
        <v>6</v>
      </c>
      <c r="C342" s="163" t="str">
        <f t="shared" si="5"/>
        <v/>
      </c>
      <c r="D342" s="163" t="str">
        <f>'4. Cadena de valor'!D920</f>
        <v>6.1.2.14</v>
      </c>
      <c r="E342" s="163" t="str">
        <f>IF('4. Cadena de valor'!E920="","",'4. Cadena de valor'!E920)</f>
        <v/>
      </c>
      <c r="F342" s="163" t="str">
        <f>IF('4. Cadena de valor'!K920="","",'4. Cadena de valor'!K920)</f>
        <v/>
      </c>
      <c r="G342" s="163" t="str">
        <f>IF('4. Cadena de valor'!L920="","",'4. Cadena de valor'!L920)</f>
        <v/>
      </c>
      <c r="H342" s="163" t="str">
        <f>IF('4. Cadena de valor'!M920="","",'4. Cadena de valor'!M920)</f>
        <v/>
      </c>
      <c r="I342" s="163" t="str">
        <f>IF('4. Cadena de valor'!O920="","",'4. Cadena de valor'!O920)</f>
        <v/>
      </c>
    </row>
    <row r="343" spans="2:9">
      <c r="B343" s="164">
        <v>6</v>
      </c>
      <c r="C343" s="163" t="str">
        <f t="shared" si="5"/>
        <v/>
      </c>
      <c r="D343" s="163" t="str">
        <f>'4. Cadena de valor'!D921</f>
        <v>6.1.2.15</v>
      </c>
      <c r="E343" s="163" t="str">
        <f>IF('4. Cadena de valor'!E921="","",'4. Cadena de valor'!E921)</f>
        <v/>
      </c>
      <c r="F343" s="163" t="str">
        <f>IF('4. Cadena de valor'!K921="","",'4. Cadena de valor'!K921)</f>
        <v/>
      </c>
      <c r="G343" s="163" t="str">
        <f>IF('4. Cadena de valor'!L921="","",'4. Cadena de valor'!L921)</f>
        <v/>
      </c>
      <c r="H343" s="163" t="str">
        <f>IF('4. Cadena de valor'!M921="","",'4. Cadena de valor'!M921)</f>
        <v/>
      </c>
      <c r="I343" s="163" t="str">
        <f>IF('4. Cadena de valor'!O921="","",'4. Cadena de valor'!O921)</f>
        <v/>
      </c>
    </row>
    <row r="344" spans="2:9">
      <c r="B344" s="164">
        <v>6</v>
      </c>
      <c r="C344" s="163" t="str">
        <f t="shared" si="5"/>
        <v/>
      </c>
      <c r="D344" s="163" t="str">
        <f>'4. Cadena de valor'!D940</f>
        <v>6.2.1.1</v>
      </c>
      <c r="E344" s="163" t="str">
        <f>IF('4. Cadena de valor'!E940="","",'4. Cadena de valor'!E940)</f>
        <v/>
      </c>
      <c r="F344" s="163" t="str">
        <f>IF('4. Cadena de valor'!K940="","",'4. Cadena de valor'!K940)</f>
        <v/>
      </c>
      <c r="G344" s="163" t="str">
        <f>IF('4. Cadena de valor'!L940="","",'4. Cadena de valor'!L940)</f>
        <v/>
      </c>
      <c r="H344" s="163" t="str">
        <f>IF('4. Cadena de valor'!M940="","",'4. Cadena de valor'!M940)</f>
        <v/>
      </c>
      <c r="I344" s="163" t="str">
        <f>IF('4. Cadena de valor'!O940="","",'4. Cadena de valor'!O940)</f>
        <v/>
      </c>
    </row>
    <row r="345" spans="2:9">
      <c r="B345" s="164">
        <v>6</v>
      </c>
      <c r="C345" s="163" t="str">
        <f t="shared" si="5"/>
        <v/>
      </c>
      <c r="D345" s="163" t="str">
        <f>'4. Cadena de valor'!D941</f>
        <v>6.2.1.2</v>
      </c>
      <c r="E345" s="163" t="str">
        <f>IF('4. Cadena de valor'!E941="","",'4. Cadena de valor'!E941)</f>
        <v/>
      </c>
      <c r="F345" s="163" t="str">
        <f>IF('4. Cadena de valor'!K941="","",'4. Cadena de valor'!K941)</f>
        <v/>
      </c>
      <c r="G345" s="163" t="str">
        <f>IF('4. Cadena de valor'!L941="","",'4. Cadena de valor'!L941)</f>
        <v/>
      </c>
      <c r="H345" s="163" t="str">
        <f>IF('4. Cadena de valor'!M941="","",'4. Cadena de valor'!M941)</f>
        <v/>
      </c>
      <c r="I345" s="163" t="str">
        <f>IF('4. Cadena de valor'!O941="","",'4. Cadena de valor'!O941)</f>
        <v/>
      </c>
    </row>
    <row r="346" spans="2:9">
      <c r="B346" s="164">
        <v>6</v>
      </c>
      <c r="C346" s="163" t="str">
        <f t="shared" si="5"/>
        <v/>
      </c>
      <c r="D346" s="163" t="str">
        <f>'4. Cadena de valor'!D942</f>
        <v>6.2.1.3</v>
      </c>
      <c r="E346" s="163" t="str">
        <f>IF('4. Cadena de valor'!E942="","",'4. Cadena de valor'!E942)</f>
        <v/>
      </c>
      <c r="F346" s="163" t="str">
        <f>IF('4. Cadena de valor'!K942="","",'4. Cadena de valor'!K942)</f>
        <v/>
      </c>
      <c r="G346" s="163" t="str">
        <f>IF('4. Cadena de valor'!L942="","",'4. Cadena de valor'!L942)</f>
        <v/>
      </c>
      <c r="H346" s="163" t="str">
        <f>IF('4. Cadena de valor'!M942="","",'4. Cadena de valor'!M942)</f>
        <v/>
      </c>
      <c r="I346" s="163" t="str">
        <f>IF('4. Cadena de valor'!O942="","",'4. Cadena de valor'!O942)</f>
        <v/>
      </c>
    </row>
    <row r="347" spans="2:9">
      <c r="B347" s="164">
        <v>6</v>
      </c>
      <c r="C347" s="163" t="str">
        <f t="shared" si="5"/>
        <v/>
      </c>
      <c r="D347" s="163" t="str">
        <f>'4. Cadena de valor'!D943</f>
        <v>6.2.1.4</v>
      </c>
      <c r="E347" s="163" t="str">
        <f>IF('4. Cadena de valor'!E943="","",'4. Cadena de valor'!E943)</f>
        <v/>
      </c>
      <c r="F347" s="163" t="str">
        <f>IF('4. Cadena de valor'!K943="","",'4. Cadena de valor'!K943)</f>
        <v/>
      </c>
      <c r="G347" s="163" t="str">
        <f>IF('4. Cadena de valor'!L943="","",'4. Cadena de valor'!L943)</f>
        <v/>
      </c>
      <c r="H347" s="163" t="str">
        <f>IF('4. Cadena de valor'!M943="","",'4. Cadena de valor'!M943)</f>
        <v/>
      </c>
      <c r="I347" s="163" t="str">
        <f>IF('4. Cadena de valor'!O943="","",'4. Cadena de valor'!O943)</f>
        <v/>
      </c>
    </row>
    <row r="348" spans="2:9">
      <c r="B348" s="164">
        <v>6</v>
      </c>
      <c r="C348" s="163" t="str">
        <f t="shared" si="5"/>
        <v/>
      </c>
      <c r="D348" s="163" t="str">
        <f>'4. Cadena de valor'!D944</f>
        <v>6.2.1.5</v>
      </c>
      <c r="E348" s="163" t="str">
        <f>IF('4. Cadena de valor'!E944="","",'4. Cadena de valor'!E944)</f>
        <v/>
      </c>
      <c r="F348" s="163" t="str">
        <f>IF('4. Cadena de valor'!K944="","",'4. Cadena de valor'!K944)</f>
        <v/>
      </c>
      <c r="G348" s="163" t="str">
        <f>IF('4. Cadena de valor'!L944="","",'4. Cadena de valor'!L944)</f>
        <v/>
      </c>
      <c r="H348" s="163" t="str">
        <f>IF('4. Cadena de valor'!M944="","",'4. Cadena de valor'!M944)</f>
        <v/>
      </c>
      <c r="I348" s="163" t="str">
        <f>IF('4. Cadena de valor'!O944="","",'4. Cadena de valor'!O944)</f>
        <v/>
      </c>
    </row>
    <row r="349" spans="2:9">
      <c r="B349" s="164">
        <v>6</v>
      </c>
      <c r="C349" s="163" t="str">
        <f t="shared" si="5"/>
        <v/>
      </c>
      <c r="D349" s="163" t="str">
        <f>'4. Cadena de valor'!D945</f>
        <v>6.2.1.6</v>
      </c>
      <c r="E349" s="163" t="str">
        <f>IF('4. Cadena de valor'!E945="","",'4. Cadena de valor'!E945)</f>
        <v/>
      </c>
      <c r="F349" s="163" t="str">
        <f>IF('4. Cadena de valor'!K945="","",'4. Cadena de valor'!K945)</f>
        <v/>
      </c>
      <c r="G349" s="163" t="str">
        <f>IF('4. Cadena de valor'!L945="","",'4. Cadena de valor'!L945)</f>
        <v/>
      </c>
      <c r="H349" s="163" t="str">
        <f>IF('4. Cadena de valor'!M945="","",'4. Cadena de valor'!M945)</f>
        <v/>
      </c>
      <c r="I349" s="163" t="str">
        <f>IF('4. Cadena de valor'!O945="","",'4. Cadena de valor'!O945)</f>
        <v/>
      </c>
    </row>
    <row r="350" spans="2:9">
      <c r="B350" s="164">
        <v>6</v>
      </c>
      <c r="C350" s="163" t="str">
        <f t="shared" si="5"/>
        <v/>
      </c>
      <c r="D350" s="163" t="str">
        <f>'4. Cadena de valor'!D946</f>
        <v>6.2.1.7</v>
      </c>
      <c r="E350" s="163" t="str">
        <f>IF('4. Cadena de valor'!E946="","",'4. Cadena de valor'!E946)</f>
        <v/>
      </c>
      <c r="F350" s="163" t="str">
        <f>IF('4. Cadena de valor'!K946="","",'4. Cadena de valor'!K946)</f>
        <v/>
      </c>
      <c r="G350" s="163" t="str">
        <f>IF('4. Cadena de valor'!L946="","",'4. Cadena de valor'!L946)</f>
        <v/>
      </c>
      <c r="H350" s="163" t="str">
        <f>IF('4. Cadena de valor'!M946="","",'4. Cadena de valor'!M946)</f>
        <v/>
      </c>
      <c r="I350" s="163" t="str">
        <f>IF('4. Cadena de valor'!O946="","",'4. Cadena de valor'!O946)</f>
        <v/>
      </c>
    </row>
    <row r="351" spans="2:9">
      <c r="B351" s="164">
        <v>6</v>
      </c>
      <c r="C351" s="163" t="str">
        <f t="shared" si="5"/>
        <v/>
      </c>
      <c r="D351" s="163" t="str">
        <f>'4. Cadena de valor'!D947</f>
        <v>6.2.1.8</v>
      </c>
      <c r="E351" s="163" t="str">
        <f>IF('4. Cadena de valor'!E947="","",'4. Cadena de valor'!E947)</f>
        <v/>
      </c>
      <c r="F351" s="163" t="str">
        <f>IF('4. Cadena de valor'!K947="","",'4. Cadena de valor'!K947)</f>
        <v/>
      </c>
      <c r="G351" s="163" t="str">
        <f>IF('4. Cadena de valor'!L947="","",'4. Cadena de valor'!L947)</f>
        <v/>
      </c>
      <c r="H351" s="163" t="str">
        <f>IF('4. Cadena de valor'!M947="","",'4. Cadena de valor'!M947)</f>
        <v/>
      </c>
      <c r="I351" s="163" t="str">
        <f>IF('4. Cadena de valor'!O947="","",'4. Cadena de valor'!O947)</f>
        <v/>
      </c>
    </row>
    <row r="352" spans="2:9">
      <c r="B352" s="164">
        <v>6</v>
      </c>
      <c r="C352" s="163" t="str">
        <f t="shared" si="5"/>
        <v/>
      </c>
      <c r="D352" s="163" t="str">
        <f>'4. Cadena de valor'!D948</f>
        <v>6.2.1.9</v>
      </c>
      <c r="E352" s="163" t="str">
        <f>IF('4. Cadena de valor'!E948="","",'4. Cadena de valor'!E948)</f>
        <v/>
      </c>
      <c r="F352" s="163" t="str">
        <f>IF('4. Cadena de valor'!K948="","",'4. Cadena de valor'!K948)</f>
        <v/>
      </c>
      <c r="G352" s="163" t="str">
        <f>IF('4. Cadena de valor'!L948="","",'4. Cadena de valor'!L948)</f>
        <v/>
      </c>
      <c r="H352" s="163" t="str">
        <f>IF('4. Cadena de valor'!M948="","",'4. Cadena de valor'!M948)</f>
        <v/>
      </c>
      <c r="I352" s="163" t="str">
        <f>IF('4. Cadena de valor'!O948="","",'4. Cadena de valor'!O948)</f>
        <v/>
      </c>
    </row>
    <row r="353" spans="2:9">
      <c r="B353" s="164">
        <v>6</v>
      </c>
      <c r="C353" s="163" t="str">
        <f t="shared" si="5"/>
        <v/>
      </c>
      <c r="D353" s="163" t="str">
        <f>'4. Cadena de valor'!D949</f>
        <v>6.2.1.10</v>
      </c>
      <c r="E353" s="163" t="str">
        <f>IF('4. Cadena de valor'!E949="","",'4. Cadena de valor'!E949)</f>
        <v/>
      </c>
      <c r="F353" s="163" t="str">
        <f>IF('4. Cadena de valor'!K949="","",'4. Cadena de valor'!K949)</f>
        <v/>
      </c>
      <c r="G353" s="163" t="str">
        <f>IF('4. Cadena de valor'!L949="","",'4. Cadena de valor'!L949)</f>
        <v/>
      </c>
      <c r="H353" s="163" t="str">
        <f>IF('4. Cadena de valor'!M949="","",'4. Cadena de valor'!M949)</f>
        <v/>
      </c>
      <c r="I353" s="163" t="str">
        <f>IF('4. Cadena de valor'!O949="","",'4. Cadena de valor'!O949)</f>
        <v/>
      </c>
    </row>
    <row r="354" spans="2:9">
      <c r="B354" s="164">
        <v>6</v>
      </c>
      <c r="C354" s="163" t="str">
        <f t="shared" si="5"/>
        <v/>
      </c>
      <c r="D354" s="163" t="str">
        <f>'4. Cadena de valor'!D950</f>
        <v>6.2.1.11</v>
      </c>
      <c r="E354" s="163" t="str">
        <f>IF('4. Cadena de valor'!E950="","",'4. Cadena de valor'!E950)</f>
        <v/>
      </c>
      <c r="F354" s="163" t="str">
        <f>IF('4. Cadena de valor'!K950="","",'4. Cadena de valor'!K950)</f>
        <v/>
      </c>
      <c r="G354" s="163" t="str">
        <f>IF('4. Cadena de valor'!L950="","",'4. Cadena de valor'!L950)</f>
        <v/>
      </c>
      <c r="H354" s="163" t="str">
        <f>IF('4. Cadena de valor'!M950="","",'4. Cadena de valor'!M950)</f>
        <v/>
      </c>
      <c r="I354" s="163" t="str">
        <f>IF('4. Cadena de valor'!O950="","",'4. Cadena de valor'!O950)</f>
        <v/>
      </c>
    </row>
    <row r="355" spans="2:9">
      <c r="B355" s="164">
        <v>6</v>
      </c>
      <c r="C355" s="163" t="str">
        <f t="shared" si="5"/>
        <v/>
      </c>
      <c r="D355" s="163" t="str">
        <f>'4. Cadena de valor'!D951</f>
        <v>6.2.1.12</v>
      </c>
      <c r="E355" s="163" t="str">
        <f>IF('4. Cadena de valor'!E951="","",'4. Cadena de valor'!E951)</f>
        <v/>
      </c>
      <c r="F355" s="163" t="str">
        <f>IF('4. Cadena de valor'!K951="","",'4. Cadena de valor'!K951)</f>
        <v/>
      </c>
      <c r="G355" s="163" t="str">
        <f>IF('4. Cadena de valor'!L951="","",'4. Cadena de valor'!L951)</f>
        <v/>
      </c>
      <c r="H355" s="163" t="str">
        <f>IF('4. Cadena de valor'!M951="","",'4. Cadena de valor'!M951)</f>
        <v/>
      </c>
      <c r="I355" s="163" t="str">
        <f>IF('4. Cadena de valor'!O951="","",'4. Cadena de valor'!O951)</f>
        <v/>
      </c>
    </row>
    <row r="356" spans="2:9">
      <c r="B356" s="164">
        <v>6</v>
      </c>
      <c r="C356" s="163" t="str">
        <f t="shared" si="5"/>
        <v/>
      </c>
      <c r="D356" s="163" t="str">
        <f>'4. Cadena de valor'!D952</f>
        <v>6.2.1.13</v>
      </c>
      <c r="E356" s="163" t="str">
        <f>IF('4. Cadena de valor'!E952="","",'4. Cadena de valor'!E952)</f>
        <v/>
      </c>
      <c r="F356" s="163" t="str">
        <f>IF('4. Cadena de valor'!K952="","",'4. Cadena de valor'!K952)</f>
        <v/>
      </c>
      <c r="G356" s="163" t="str">
        <f>IF('4. Cadena de valor'!L952="","",'4. Cadena de valor'!L952)</f>
        <v/>
      </c>
      <c r="H356" s="163" t="str">
        <f>IF('4. Cadena de valor'!M952="","",'4. Cadena de valor'!M952)</f>
        <v/>
      </c>
      <c r="I356" s="163" t="str">
        <f>IF('4. Cadena de valor'!O952="","",'4. Cadena de valor'!O952)</f>
        <v/>
      </c>
    </row>
    <row r="357" spans="2:9">
      <c r="B357" s="164">
        <v>6</v>
      </c>
      <c r="C357" s="163" t="str">
        <f t="shared" si="5"/>
        <v/>
      </c>
      <c r="D357" s="163" t="str">
        <f>'4. Cadena de valor'!D953</f>
        <v>6.2.1.14</v>
      </c>
      <c r="E357" s="163" t="str">
        <f>IF('4. Cadena de valor'!E953="","",'4. Cadena de valor'!E953)</f>
        <v/>
      </c>
      <c r="F357" s="163" t="str">
        <f>IF('4. Cadena de valor'!K953="","",'4. Cadena de valor'!K953)</f>
        <v/>
      </c>
      <c r="G357" s="163" t="str">
        <f>IF('4. Cadena de valor'!L953="","",'4. Cadena de valor'!L953)</f>
        <v/>
      </c>
      <c r="H357" s="163" t="str">
        <f>IF('4. Cadena de valor'!M953="","",'4. Cadena de valor'!M953)</f>
        <v/>
      </c>
      <c r="I357" s="163" t="str">
        <f>IF('4. Cadena de valor'!O953="","",'4. Cadena de valor'!O953)</f>
        <v/>
      </c>
    </row>
    <row r="358" spans="2:9">
      <c r="B358" s="164">
        <v>6</v>
      </c>
      <c r="C358" s="163" t="str">
        <f t="shared" si="5"/>
        <v/>
      </c>
      <c r="D358" s="163" t="str">
        <f>'4. Cadena de valor'!D954</f>
        <v>6.2.1.15</v>
      </c>
      <c r="E358" s="163" t="str">
        <f>IF('4. Cadena de valor'!E954="","",'4. Cadena de valor'!E954)</f>
        <v/>
      </c>
      <c r="F358" s="163" t="str">
        <f>IF('4. Cadena de valor'!K954="","",'4. Cadena de valor'!K954)</f>
        <v/>
      </c>
      <c r="G358" s="163" t="str">
        <f>IF('4. Cadena de valor'!L954="","",'4. Cadena de valor'!L954)</f>
        <v/>
      </c>
      <c r="H358" s="163" t="str">
        <f>IF('4. Cadena de valor'!M954="","",'4. Cadena de valor'!M954)</f>
        <v/>
      </c>
      <c r="I358" s="163" t="str">
        <f>IF('4. Cadena de valor'!O954="","",'4. Cadena de valor'!O954)</f>
        <v/>
      </c>
    </row>
    <row r="359" spans="2:9">
      <c r="B359" s="164">
        <v>6</v>
      </c>
      <c r="C359" s="163" t="str">
        <f t="shared" si="5"/>
        <v/>
      </c>
      <c r="D359" s="163" t="str">
        <f>'4. Cadena de valor'!D967</f>
        <v>6.2.2.1</v>
      </c>
      <c r="E359" s="163" t="str">
        <f>IF('4. Cadena de valor'!E967="","",'4. Cadena de valor'!E967)</f>
        <v/>
      </c>
      <c r="F359" s="163" t="str">
        <f>IF('4. Cadena de valor'!K967="","",'4. Cadena de valor'!K967)</f>
        <v/>
      </c>
      <c r="G359" s="163" t="str">
        <f>IF('4. Cadena de valor'!L967="","",'4. Cadena de valor'!L967)</f>
        <v/>
      </c>
      <c r="H359" s="163" t="str">
        <f>IF('4. Cadena de valor'!M967="","",'4. Cadena de valor'!M967)</f>
        <v/>
      </c>
      <c r="I359" s="163" t="str">
        <f>IF('4. Cadena de valor'!O967="","",'4. Cadena de valor'!O967)</f>
        <v/>
      </c>
    </row>
    <row r="360" spans="2:9">
      <c r="B360" s="164">
        <v>6</v>
      </c>
      <c r="C360" s="163" t="str">
        <f t="shared" si="5"/>
        <v/>
      </c>
      <c r="D360" s="163" t="str">
        <f>'4. Cadena de valor'!D968</f>
        <v>6.2.2.2</v>
      </c>
      <c r="E360" s="163" t="str">
        <f>IF('4. Cadena de valor'!E968="","",'4. Cadena de valor'!E968)</f>
        <v/>
      </c>
      <c r="F360" s="163" t="str">
        <f>IF('4. Cadena de valor'!K968="","",'4. Cadena de valor'!K968)</f>
        <v/>
      </c>
      <c r="G360" s="163" t="str">
        <f>IF('4. Cadena de valor'!L968="","",'4. Cadena de valor'!L968)</f>
        <v/>
      </c>
      <c r="H360" s="163" t="str">
        <f>IF('4. Cadena de valor'!M968="","",'4. Cadena de valor'!M968)</f>
        <v/>
      </c>
      <c r="I360" s="163" t="str">
        <f>IF('4. Cadena de valor'!O968="","",'4. Cadena de valor'!O968)</f>
        <v/>
      </c>
    </row>
    <row r="361" spans="2:9">
      <c r="B361" s="164">
        <v>6</v>
      </c>
      <c r="C361" s="163" t="str">
        <f t="shared" si="5"/>
        <v/>
      </c>
      <c r="D361" s="163" t="str">
        <f>'4. Cadena de valor'!D969</f>
        <v>6.2.2.3</v>
      </c>
      <c r="E361" s="163" t="str">
        <f>IF('4. Cadena de valor'!E969="","",'4. Cadena de valor'!E969)</f>
        <v/>
      </c>
      <c r="F361" s="163" t="str">
        <f>IF('4. Cadena de valor'!K969="","",'4. Cadena de valor'!K969)</f>
        <v/>
      </c>
      <c r="G361" s="163" t="str">
        <f>IF('4. Cadena de valor'!L969="","",'4. Cadena de valor'!L969)</f>
        <v/>
      </c>
      <c r="H361" s="163" t="str">
        <f>IF('4. Cadena de valor'!M969="","",'4. Cadena de valor'!M969)</f>
        <v/>
      </c>
      <c r="I361" s="163" t="str">
        <f>IF('4. Cadena de valor'!O969="","",'4. Cadena de valor'!O969)</f>
        <v/>
      </c>
    </row>
    <row r="362" spans="2:9">
      <c r="B362" s="164">
        <v>6</v>
      </c>
      <c r="C362" s="163" t="str">
        <f t="shared" si="5"/>
        <v/>
      </c>
      <c r="D362" s="163" t="str">
        <f>'4. Cadena de valor'!D970</f>
        <v>6.2.2.4</v>
      </c>
      <c r="E362" s="163" t="str">
        <f>IF('4. Cadena de valor'!E970="","",'4. Cadena de valor'!E970)</f>
        <v/>
      </c>
      <c r="F362" s="163" t="str">
        <f>IF('4. Cadena de valor'!K970="","",'4. Cadena de valor'!K970)</f>
        <v/>
      </c>
      <c r="G362" s="163" t="str">
        <f>IF('4. Cadena de valor'!L970="","",'4. Cadena de valor'!L970)</f>
        <v/>
      </c>
      <c r="H362" s="163" t="str">
        <f>IF('4. Cadena de valor'!M970="","",'4. Cadena de valor'!M970)</f>
        <v/>
      </c>
      <c r="I362" s="163" t="str">
        <f>IF('4. Cadena de valor'!O970="","",'4. Cadena de valor'!O970)</f>
        <v/>
      </c>
    </row>
    <row r="363" spans="2:9">
      <c r="B363" s="164">
        <v>6</v>
      </c>
      <c r="C363" s="163" t="str">
        <f t="shared" si="5"/>
        <v/>
      </c>
      <c r="D363" s="163" t="str">
        <f>'4. Cadena de valor'!D971</f>
        <v>6.2.2.5</v>
      </c>
      <c r="E363" s="163" t="str">
        <f>IF('4. Cadena de valor'!E971="","",'4. Cadena de valor'!E971)</f>
        <v/>
      </c>
      <c r="F363" s="163" t="str">
        <f>IF('4. Cadena de valor'!K971="","",'4. Cadena de valor'!K971)</f>
        <v/>
      </c>
      <c r="G363" s="163" t="str">
        <f>IF('4. Cadena de valor'!L971="","",'4. Cadena de valor'!L971)</f>
        <v/>
      </c>
      <c r="H363" s="163" t="str">
        <f>IF('4. Cadena de valor'!M971="","",'4. Cadena de valor'!M971)</f>
        <v/>
      </c>
      <c r="I363" s="163" t="str">
        <f>IF('4. Cadena de valor'!O971="","",'4. Cadena de valor'!O971)</f>
        <v/>
      </c>
    </row>
    <row r="364" spans="2:9">
      <c r="B364" s="164">
        <v>6</v>
      </c>
      <c r="C364" s="163" t="str">
        <f t="shared" si="5"/>
        <v/>
      </c>
      <c r="D364" s="163" t="str">
        <f>'4. Cadena de valor'!D972</f>
        <v>6.2.2.6</v>
      </c>
      <c r="E364" s="163" t="str">
        <f>IF('4. Cadena de valor'!E972="","",'4. Cadena de valor'!E972)</f>
        <v/>
      </c>
      <c r="F364" s="163" t="str">
        <f>IF('4. Cadena de valor'!K972="","",'4. Cadena de valor'!K972)</f>
        <v/>
      </c>
      <c r="G364" s="163" t="str">
        <f>IF('4. Cadena de valor'!L972="","",'4. Cadena de valor'!L972)</f>
        <v/>
      </c>
      <c r="H364" s="163" t="str">
        <f>IF('4. Cadena de valor'!M972="","",'4. Cadena de valor'!M972)</f>
        <v/>
      </c>
      <c r="I364" s="163" t="str">
        <f>IF('4. Cadena de valor'!O972="","",'4. Cadena de valor'!O972)</f>
        <v/>
      </c>
    </row>
    <row r="365" spans="2:9">
      <c r="B365" s="164">
        <v>6</v>
      </c>
      <c r="C365" s="163" t="str">
        <f t="shared" si="5"/>
        <v/>
      </c>
      <c r="D365" s="163" t="str">
        <f>'4. Cadena de valor'!D973</f>
        <v>6.2.2.7</v>
      </c>
      <c r="E365" s="163" t="str">
        <f>IF('4. Cadena de valor'!E973="","",'4. Cadena de valor'!E973)</f>
        <v/>
      </c>
      <c r="F365" s="163" t="str">
        <f>IF('4. Cadena de valor'!K973="","",'4. Cadena de valor'!K973)</f>
        <v/>
      </c>
      <c r="G365" s="163" t="str">
        <f>IF('4. Cadena de valor'!L973="","",'4. Cadena de valor'!L973)</f>
        <v/>
      </c>
      <c r="H365" s="163" t="str">
        <f>IF('4. Cadena de valor'!M973="","",'4. Cadena de valor'!M973)</f>
        <v/>
      </c>
      <c r="I365" s="163" t="str">
        <f>IF('4. Cadena de valor'!O973="","",'4. Cadena de valor'!O973)</f>
        <v/>
      </c>
    </row>
    <row r="366" spans="2:9">
      <c r="B366" s="164">
        <v>6</v>
      </c>
      <c r="C366" s="163" t="str">
        <f t="shared" si="5"/>
        <v/>
      </c>
      <c r="D366" s="163" t="str">
        <f>'4. Cadena de valor'!D974</f>
        <v>6.2.2.8</v>
      </c>
      <c r="E366" s="163" t="str">
        <f>IF('4. Cadena de valor'!E974="","",'4. Cadena de valor'!E974)</f>
        <v/>
      </c>
      <c r="F366" s="163" t="str">
        <f>IF('4. Cadena de valor'!K974="","",'4. Cadena de valor'!K974)</f>
        <v/>
      </c>
      <c r="G366" s="163" t="str">
        <f>IF('4. Cadena de valor'!L974="","",'4. Cadena de valor'!L974)</f>
        <v/>
      </c>
      <c r="H366" s="163" t="str">
        <f>IF('4. Cadena de valor'!M974="","",'4. Cadena de valor'!M974)</f>
        <v/>
      </c>
      <c r="I366" s="163" t="str">
        <f>IF('4. Cadena de valor'!O974="","",'4. Cadena de valor'!O974)</f>
        <v/>
      </c>
    </row>
    <row r="367" spans="2:9">
      <c r="B367" s="164">
        <v>6</v>
      </c>
      <c r="C367" s="163" t="str">
        <f t="shared" si="5"/>
        <v/>
      </c>
      <c r="D367" s="163" t="str">
        <f>'4. Cadena de valor'!D975</f>
        <v>6.2.2.9</v>
      </c>
      <c r="E367" s="163" t="str">
        <f>IF('4. Cadena de valor'!E975="","",'4. Cadena de valor'!E975)</f>
        <v/>
      </c>
      <c r="F367" s="163" t="str">
        <f>IF('4. Cadena de valor'!K975="","",'4. Cadena de valor'!K975)</f>
        <v/>
      </c>
      <c r="G367" s="163" t="str">
        <f>IF('4. Cadena de valor'!L975="","",'4. Cadena de valor'!L975)</f>
        <v/>
      </c>
      <c r="H367" s="163" t="str">
        <f>IF('4. Cadena de valor'!M975="","",'4. Cadena de valor'!M975)</f>
        <v/>
      </c>
      <c r="I367" s="163" t="str">
        <f>IF('4. Cadena de valor'!O975="","",'4. Cadena de valor'!O975)</f>
        <v/>
      </c>
    </row>
    <row r="368" spans="2:9">
      <c r="B368" s="164">
        <v>6</v>
      </c>
      <c r="C368" s="163" t="str">
        <f t="shared" si="5"/>
        <v/>
      </c>
      <c r="D368" s="163" t="str">
        <f>'4. Cadena de valor'!D976</f>
        <v>6.2.2.10</v>
      </c>
      <c r="E368" s="163" t="str">
        <f>IF('4. Cadena de valor'!E976="","",'4. Cadena de valor'!E976)</f>
        <v/>
      </c>
      <c r="F368" s="163" t="str">
        <f>IF('4. Cadena de valor'!K976="","",'4. Cadena de valor'!K976)</f>
        <v/>
      </c>
      <c r="G368" s="163" t="str">
        <f>IF('4. Cadena de valor'!L976="","",'4. Cadena de valor'!L976)</f>
        <v/>
      </c>
      <c r="H368" s="163" t="str">
        <f>IF('4. Cadena de valor'!M976="","",'4. Cadena de valor'!M976)</f>
        <v/>
      </c>
      <c r="I368" s="163" t="str">
        <f>IF('4. Cadena de valor'!O976="","",'4. Cadena de valor'!O976)</f>
        <v/>
      </c>
    </row>
    <row r="369" spans="1:9">
      <c r="B369" s="164">
        <v>6</v>
      </c>
      <c r="C369" s="163" t="str">
        <f t="shared" si="5"/>
        <v/>
      </c>
      <c r="D369" s="163" t="str">
        <f>'4. Cadena de valor'!D977</f>
        <v>6.2.2.11</v>
      </c>
      <c r="E369" s="163" t="str">
        <f>IF('4. Cadena de valor'!E977="","",'4. Cadena de valor'!E977)</f>
        <v/>
      </c>
      <c r="F369" s="163" t="str">
        <f>IF('4. Cadena de valor'!K977="","",'4. Cadena de valor'!K977)</f>
        <v/>
      </c>
      <c r="G369" s="163" t="str">
        <f>IF('4. Cadena de valor'!L977="","",'4. Cadena de valor'!L977)</f>
        <v/>
      </c>
      <c r="H369" s="163" t="str">
        <f>IF('4. Cadena de valor'!M977="","",'4. Cadena de valor'!M977)</f>
        <v/>
      </c>
      <c r="I369" s="163" t="str">
        <f>IF('4. Cadena de valor'!O977="","",'4. Cadena de valor'!O977)</f>
        <v/>
      </c>
    </row>
    <row r="370" spans="1:9">
      <c r="B370" s="164">
        <v>6</v>
      </c>
      <c r="C370" s="163" t="str">
        <f t="shared" si="5"/>
        <v/>
      </c>
      <c r="D370" s="163" t="str">
        <f>'4. Cadena de valor'!D978</f>
        <v>6.2.2.12</v>
      </c>
      <c r="E370" s="163" t="str">
        <f>IF('4. Cadena de valor'!E978="","",'4. Cadena de valor'!E978)</f>
        <v/>
      </c>
      <c r="F370" s="163" t="str">
        <f>IF('4. Cadena de valor'!K978="","",'4. Cadena de valor'!K978)</f>
        <v/>
      </c>
      <c r="G370" s="163" t="str">
        <f>IF('4. Cadena de valor'!L978="","",'4. Cadena de valor'!L978)</f>
        <v/>
      </c>
      <c r="H370" s="163" t="str">
        <f>IF('4. Cadena de valor'!M978="","",'4. Cadena de valor'!M978)</f>
        <v/>
      </c>
      <c r="I370" s="163" t="str">
        <f>IF('4. Cadena de valor'!O978="","",'4. Cadena de valor'!O978)</f>
        <v/>
      </c>
    </row>
    <row r="371" spans="1:9">
      <c r="B371" s="164">
        <v>6</v>
      </c>
      <c r="C371" s="163" t="str">
        <f t="shared" si="5"/>
        <v/>
      </c>
      <c r="D371" s="163" t="str">
        <f>'4. Cadena de valor'!D979</f>
        <v>6.2.2.13</v>
      </c>
      <c r="E371" s="163" t="str">
        <f>IF('4. Cadena de valor'!E979="","",'4. Cadena de valor'!E979)</f>
        <v/>
      </c>
      <c r="F371" s="163" t="str">
        <f>IF('4. Cadena de valor'!K979="","",'4. Cadena de valor'!K979)</f>
        <v/>
      </c>
      <c r="G371" s="163" t="str">
        <f>IF('4. Cadena de valor'!L979="","",'4. Cadena de valor'!L979)</f>
        <v/>
      </c>
      <c r="H371" s="163" t="str">
        <f>IF('4. Cadena de valor'!M979="","",'4. Cadena de valor'!M979)</f>
        <v/>
      </c>
      <c r="I371" s="163" t="str">
        <f>IF('4. Cadena de valor'!O979="","",'4. Cadena de valor'!O979)</f>
        <v/>
      </c>
    </row>
    <row r="372" spans="1:9">
      <c r="B372" s="164">
        <v>6</v>
      </c>
      <c r="C372" s="163" t="str">
        <f t="shared" si="5"/>
        <v/>
      </c>
      <c r="D372" s="163" t="str">
        <f>'4. Cadena de valor'!D980</f>
        <v>6.2.2.14</v>
      </c>
      <c r="E372" s="163" t="str">
        <f>IF('4. Cadena de valor'!E980="","",'4. Cadena de valor'!E980)</f>
        <v/>
      </c>
      <c r="F372" s="163" t="str">
        <f>IF('4. Cadena de valor'!K980="","",'4. Cadena de valor'!K980)</f>
        <v/>
      </c>
      <c r="G372" s="163" t="str">
        <f>IF('4. Cadena de valor'!L980="","",'4. Cadena de valor'!L980)</f>
        <v/>
      </c>
      <c r="H372" s="163" t="str">
        <f>IF('4. Cadena de valor'!M980="","",'4. Cadena de valor'!M980)</f>
        <v/>
      </c>
      <c r="I372" s="163" t="str">
        <f>IF('4. Cadena de valor'!O980="","",'4. Cadena de valor'!O980)</f>
        <v/>
      </c>
    </row>
    <row r="373" spans="1:9">
      <c r="B373" s="164">
        <v>6</v>
      </c>
      <c r="C373" s="163" t="str">
        <f t="shared" si="5"/>
        <v/>
      </c>
      <c r="D373" s="163" t="str">
        <f>'4. Cadena de valor'!D981</f>
        <v>6.2.2.15</v>
      </c>
      <c r="E373" s="163" t="str">
        <f>IF('4. Cadena de valor'!E981="","",'4. Cadena de valor'!E981)</f>
        <v/>
      </c>
      <c r="F373" s="163" t="str">
        <f>IF('4. Cadena de valor'!K981="","",'4. Cadena de valor'!K981)</f>
        <v/>
      </c>
      <c r="G373" s="163" t="str">
        <f>IF('4. Cadena de valor'!L981="","",'4. Cadena de valor'!L981)</f>
        <v/>
      </c>
      <c r="H373" s="163" t="str">
        <f>IF('4. Cadena de valor'!M981="","",'4. Cadena de valor'!M981)</f>
        <v/>
      </c>
      <c r="I373" s="163" t="str">
        <f>IF('4. Cadena de valor'!O981="","",'4. Cadena de valor'!O981)</f>
        <v/>
      </c>
    </row>
    <row r="374" spans="1:9">
      <c r="F374" s="164"/>
      <c r="G374" s="164"/>
      <c r="H374" s="164"/>
      <c r="I374" s="164"/>
    </row>
    <row r="375" spans="1:9">
      <c r="F375" s="164"/>
      <c r="G375" s="164"/>
      <c r="H375" s="164"/>
      <c r="I375" s="164"/>
    </row>
    <row r="376" spans="1:9">
      <c r="F376" s="164"/>
      <c r="G376" s="164"/>
      <c r="H376" s="164"/>
      <c r="I376" s="164"/>
    </row>
    <row r="377" spans="1:9">
      <c r="F377" s="164"/>
      <c r="G377" s="164"/>
      <c r="H377" s="164"/>
      <c r="I377" s="164"/>
    </row>
    <row r="378" spans="1:9">
      <c r="F378" s="164"/>
      <c r="G378" s="164"/>
      <c r="H378" s="164"/>
      <c r="I378" s="164"/>
    </row>
    <row r="379" spans="1:9">
      <c r="A379" s="163" t="s">
        <v>1696</v>
      </c>
      <c r="E379" s="163" t="s">
        <v>1696</v>
      </c>
      <c r="F379" s="164"/>
      <c r="G379" s="164"/>
      <c r="H379" s="164"/>
      <c r="I379" s="164"/>
    </row>
    <row r="380" spans="1:9">
      <c r="E380" s="163" t="s">
        <v>1774</v>
      </c>
      <c r="F380" s="164" t="s">
        <v>3280</v>
      </c>
      <c r="G380" s="164" t="s">
        <v>4001</v>
      </c>
      <c r="H380" s="164"/>
      <c r="I380" s="164"/>
    </row>
    <row r="381" spans="1:9">
      <c r="E381" s="163" t="s">
        <v>1775</v>
      </c>
      <c r="F381" s="164" t="s">
        <v>3280</v>
      </c>
      <c r="G381" s="164" t="s">
        <v>4002</v>
      </c>
      <c r="H381" s="164"/>
      <c r="I381" s="164"/>
    </row>
    <row r="382" spans="1:9">
      <c r="E382" s="163" t="s">
        <v>1776</v>
      </c>
      <c r="F382" s="164" t="s">
        <v>3280</v>
      </c>
      <c r="G382" s="164" t="s">
        <v>4003</v>
      </c>
      <c r="H382" s="164"/>
      <c r="I382" s="164"/>
    </row>
    <row r="383" spans="1:9">
      <c r="E383" s="163" t="s">
        <v>1777</v>
      </c>
      <c r="F383" s="164" t="s">
        <v>3280</v>
      </c>
      <c r="G383" s="164" t="s">
        <v>4004</v>
      </c>
      <c r="H383" s="164"/>
      <c r="I383" s="164"/>
    </row>
    <row r="384" spans="1:9">
      <c r="E384" s="163" t="s">
        <v>1778</v>
      </c>
      <c r="F384" s="164" t="s">
        <v>3280</v>
      </c>
      <c r="G384" s="164" t="s">
        <v>4005</v>
      </c>
      <c r="H384" s="164"/>
      <c r="I384" s="164"/>
    </row>
    <row r="385" spans="5:9">
      <c r="E385" s="163" t="s">
        <v>1779</v>
      </c>
      <c r="F385" s="164" t="s">
        <v>3280</v>
      </c>
      <c r="G385" s="164" t="s">
        <v>4006</v>
      </c>
      <c r="H385" s="164"/>
      <c r="I385" s="164"/>
    </row>
    <row r="386" spans="5:9">
      <c r="E386" s="163" t="s">
        <v>1780</v>
      </c>
      <c r="F386" s="164" t="s">
        <v>3280</v>
      </c>
      <c r="G386" s="164" t="s">
        <v>4007</v>
      </c>
      <c r="H386" s="164"/>
      <c r="I386" s="164"/>
    </row>
    <row r="387" spans="5:9">
      <c r="E387" s="163" t="s">
        <v>1781</v>
      </c>
      <c r="F387" s="164" t="s">
        <v>3280</v>
      </c>
      <c r="G387" s="164" t="s">
        <v>4008</v>
      </c>
      <c r="H387" s="164"/>
      <c r="I387" s="164"/>
    </row>
    <row r="388" spans="5:9">
      <c r="E388" s="163" t="s">
        <v>1782</v>
      </c>
      <c r="F388" s="164" t="s">
        <v>3280</v>
      </c>
      <c r="G388" s="164" t="s">
        <v>4009</v>
      </c>
      <c r="H388" s="164"/>
      <c r="I388" s="164"/>
    </row>
    <row r="389" spans="5:9">
      <c r="E389" s="163" t="s">
        <v>1783</v>
      </c>
      <c r="F389" s="164" t="s">
        <v>3280</v>
      </c>
      <c r="G389" s="164" t="s">
        <v>4010</v>
      </c>
      <c r="H389" s="164"/>
      <c r="I389" s="164"/>
    </row>
    <row r="390" spans="5:9">
      <c r="E390" s="163" t="s">
        <v>1784</v>
      </c>
      <c r="F390" s="164" t="s">
        <v>3280</v>
      </c>
      <c r="G390" s="164" t="s">
        <v>4011</v>
      </c>
      <c r="H390" s="164"/>
      <c r="I390" s="164"/>
    </row>
    <row r="391" spans="5:9">
      <c r="E391" s="163" t="s">
        <v>1785</v>
      </c>
      <c r="F391" s="164" t="s">
        <v>3280</v>
      </c>
      <c r="G391" s="164" t="s">
        <v>4012</v>
      </c>
      <c r="H391" s="164"/>
      <c r="I391" s="164"/>
    </row>
    <row r="392" spans="5:9">
      <c r="E392" s="163" t="s">
        <v>1786</v>
      </c>
      <c r="F392" s="164" t="s">
        <v>3280</v>
      </c>
      <c r="G392" s="164" t="s">
        <v>4013</v>
      </c>
      <c r="H392" s="164"/>
      <c r="I392" s="164"/>
    </row>
    <row r="393" spans="5:9">
      <c r="E393" s="163" t="s">
        <v>1787</v>
      </c>
      <c r="F393" s="164" t="s">
        <v>3280</v>
      </c>
      <c r="G393" s="164" t="s">
        <v>4014</v>
      </c>
      <c r="H393" s="164"/>
      <c r="I393" s="164"/>
    </row>
    <row r="394" spans="5:9">
      <c r="E394" s="163" t="s">
        <v>1788</v>
      </c>
      <c r="F394" s="164" t="s">
        <v>3280</v>
      </c>
      <c r="G394" s="164" t="s">
        <v>4015</v>
      </c>
      <c r="H394" s="164"/>
      <c r="I394" s="164"/>
    </row>
    <row r="395" spans="5:9">
      <c r="E395" s="163" t="s">
        <v>1789</v>
      </c>
      <c r="F395" s="164" t="s">
        <v>3280</v>
      </c>
      <c r="G395" s="164" t="s">
        <v>4016</v>
      </c>
      <c r="H395" s="164"/>
      <c r="I395" s="164"/>
    </row>
    <row r="396" spans="5:9">
      <c r="E396" s="163" t="s">
        <v>1790</v>
      </c>
      <c r="F396" s="164" t="s">
        <v>3280</v>
      </c>
      <c r="G396" s="164" t="s">
        <v>4017</v>
      </c>
      <c r="H396" s="164"/>
      <c r="I396" s="164"/>
    </row>
    <row r="397" spans="5:9">
      <c r="E397" s="163" t="s">
        <v>1791</v>
      </c>
      <c r="F397" s="164" t="s">
        <v>3280</v>
      </c>
      <c r="G397" s="164" t="s">
        <v>4018</v>
      </c>
      <c r="H397" s="164"/>
      <c r="I397" s="164"/>
    </row>
    <row r="398" spans="5:9">
      <c r="E398" s="163" t="s">
        <v>1792</v>
      </c>
      <c r="F398" s="164" t="s">
        <v>3280</v>
      </c>
      <c r="G398" s="164" t="s">
        <v>4019</v>
      </c>
      <c r="H398" s="164"/>
      <c r="I398" s="164"/>
    </row>
    <row r="399" spans="5:9">
      <c r="E399" s="163" t="s">
        <v>1793</v>
      </c>
      <c r="F399" s="164" t="s">
        <v>3280</v>
      </c>
      <c r="G399" s="164" t="s">
        <v>4020</v>
      </c>
      <c r="H399" s="164"/>
      <c r="I399" s="164"/>
    </row>
    <row r="400" spans="5:9">
      <c r="E400" s="163" t="s">
        <v>1794</v>
      </c>
      <c r="F400" s="164" t="s">
        <v>3280</v>
      </c>
      <c r="G400" s="164" t="s">
        <v>4021</v>
      </c>
      <c r="H400" s="164"/>
      <c r="I400" s="164"/>
    </row>
    <row r="401" spans="5:9">
      <c r="E401" s="163" t="s">
        <v>1795</v>
      </c>
      <c r="F401" s="164" t="s">
        <v>3280</v>
      </c>
      <c r="G401" s="164" t="s">
        <v>4022</v>
      </c>
      <c r="H401" s="164"/>
      <c r="I401" s="164"/>
    </row>
    <row r="402" spans="5:9">
      <c r="E402" s="163" t="s">
        <v>1796</v>
      </c>
      <c r="F402" s="164" t="s">
        <v>3280</v>
      </c>
      <c r="G402" s="164" t="s">
        <v>4023</v>
      </c>
      <c r="H402" s="164"/>
      <c r="I402" s="164"/>
    </row>
    <row r="403" spans="5:9">
      <c r="E403" s="163" t="s">
        <v>1797</v>
      </c>
      <c r="F403" s="164" t="s">
        <v>3280</v>
      </c>
      <c r="G403" s="164" t="s">
        <v>4024</v>
      </c>
      <c r="H403" s="164"/>
      <c r="I403" s="164"/>
    </row>
    <row r="404" spans="5:9">
      <c r="E404" s="163" t="s">
        <v>1798</v>
      </c>
      <c r="F404" s="164" t="s">
        <v>3280</v>
      </c>
      <c r="G404" s="164" t="s">
        <v>4025</v>
      </c>
      <c r="H404" s="164"/>
      <c r="I404" s="164"/>
    </row>
    <row r="405" spans="5:9">
      <c r="E405" s="163" t="s">
        <v>1799</v>
      </c>
      <c r="F405" s="164" t="s">
        <v>3280</v>
      </c>
      <c r="G405" s="164" t="s">
        <v>4026</v>
      </c>
      <c r="H405" s="164"/>
      <c r="I405" s="164"/>
    </row>
    <row r="406" spans="5:9">
      <c r="E406" s="163" t="s">
        <v>1800</v>
      </c>
      <c r="F406" s="164" t="s">
        <v>3280</v>
      </c>
      <c r="G406" s="164" t="s">
        <v>4027</v>
      </c>
      <c r="H406" s="164"/>
      <c r="I406" s="164"/>
    </row>
    <row r="407" spans="5:9">
      <c r="E407" s="163" t="s">
        <v>1801</v>
      </c>
      <c r="F407" s="164" t="s">
        <v>3280</v>
      </c>
      <c r="G407" s="164" t="s">
        <v>4028</v>
      </c>
      <c r="H407" s="164"/>
      <c r="I407" s="164"/>
    </row>
    <row r="408" spans="5:9">
      <c r="E408" s="163" t="s">
        <v>1802</v>
      </c>
      <c r="F408" s="164" t="s">
        <v>3280</v>
      </c>
      <c r="G408" s="164" t="s">
        <v>4029</v>
      </c>
      <c r="H408" s="164"/>
      <c r="I408" s="164"/>
    </row>
    <row r="409" spans="5:9">
      <c r="E409" s="163" t="s">
        <v>1803</v>
      </c>
      <c r="F409" s="164" t="s">
        <v>3280</v>
      </c>
      <c r="G409" s="164" t="s">
        <v>4030</v>
      </c>
      <c r="H409" s="164"/>
      <c r="I409" s="164"/>
    </row>
    <row r="410" spans="5:9">
      <c r="E410" s="163" t="s">
        <v>3113</v>
      </c>
      <c r="F410" s="164" t="s">
        <v>3280</v>
      </c>
      <c r="G410" s="164" t="s">
        <v>4031</v>
      </c>
      <c r="H410" s="164"/>
      <c r="I410" s="164"/>
    </row>
    <row r="411" spans="5:9">
      <c r="E411" s="163" t="s">
        <v>1805</v>
      </c>
      <c r="F411" s="164" t="s">
        <v>3280</v>
      </c>
      <c r="G411" s="164" t="s">
        <v>4032</v>
      </c>
      <c r="H411" s="164"/>
      <c r="I411" s="164"/>
    </row>
    <row r="412" spans="5:9">
      <c r="E412" s="163" t="s">
        <v>1806</v>
      </c>
      <c r="F412" s="164" t="s">
        <v>3280</v>
      </c>
      <c r="G412" s="164" t="s">
        <v>4033</v>
      </c>
      <c r="H412" s="164"/>
      <c r="I412" s="164"/>
    </row>
    <row r="413" spans="5:9">
      <c r="E413" s="163" t="s">
        <v>1807</v>
      </c>
      <c r="F413" s="164" t="s">
        <v>3280</v>
      </c>
      <c r="G413" s="164" t="s">
        <v>4034</v>
      </c>
      <c r="H413" s="164"/>
      <c r="I413" s="164"/>
    </row>
    <row r="414" spans="5:9">
      <c r="E414" s="163" t="s">
        <v>1808</v>
      </c>
      <c r="F414" s="164" t="s">
        <v>3280</v>
      </c>
      <c r="G414" s="164" t="s">
        <v>4035</v>
      </c>
      <c r="H414" s="164"/>
      <c r="I414" s="164"/>
    </row>
    <row r="415" spans="5:9">
      <c r="E415" s="163" t="s">
        <v>1809</v>
      </c>
      <c r="F415" s="164" t="s">
        <v>3280</v>
      </c>
      <c r="G415" s="164" t="s">
        <v>4036</v>
      </c>
      <c r="H415" s="164"/>
      <c r="I415" s="164"/>
    </row>
    <row r="416" spans="5:9">
      <c r="E416" s="163" t="s">
        <v>1810</v>
      </c>
      <c r="F416" s="164" t="s">
        <v>3280</v>
      </c>
      <c r="G416" s="164" t="s">
        <v>4037</v>
      </c>
      <c r="H416" s="164"/>
      <c r="I416" s="164"/>
    </row>
    <row r="417" spans="5:9">
      <c r="E417" s="163" t="s">
        <v>1811</v>
      </c>
      <c r="F417" s="164" t="s">
        <v>3280</v>
      </c>
      <c r="G417" s="164" t="s">
        <v>4038</v>
      </c>
      <c r="H417" s="164"/>
      <c r="I417" s="164"/>
    </row>
    <row r="418" spans="5:9">
      <c r="E418" s="163" t="s">
        <v>1812</v>
      </c>
      <c r="F418" s="164" t="s">
        <v>3280</v>
      </c>
      <c r="G418" s="164" t="s">
        <v>4039</v>
      </c>
      <c r="H418" s="164"/>
      <c r="I418" s="164"/>
    </row>
    <row r="419" spans="5:9">
      <c r="E419" s="163" t="s">
        <v>1799</v>
      </c>
      <c r="F419" s="164" t="s">
        <v>3280</v>
      </c>
      <c r="G419" s="164" t="s">
        <v>4026</v>
      </c>
      <c r="H419" s="164"/>
      <c r="I419" s="164"/>
    </row>
    <row r="420" spans="5:9">
      <c r="E420" s="163" t="s">
        <v>1800</v>
      </c>
      <c r="F420" s="164" t="s">
        <v>3280</v>
      </c>
      <c r="G420" s="164" t="s">
        <v>4027</v>
      </c>
      <c r="H420" s="164"/>
      <c r="I420" s="164"/>
    </row>
    <row r="421" spans="5:9">
      <c r="E421" s="163" t="s">
        <v>1801</v>
      </c>
      <c r="F421" s="164" t="s">
        <v>3280</v>
      </c>
      <c r="G421" s="164" t="s">
        <v>4028</v>
      </c>
      <c r="H421" s="164"/>
      <c r="I421" s="164"/>
    </row>
    <row r="422" spans="5:9">
      <c r="E422" s="163" t="s">
        <v>1802</v>
      </c>
      <c r="F422" s="164" t="s">
        <v>3280</v>
      </c>
      <c r="G422" s="164" t="s">
        <v>4029</v>
      </c>
      <c r="H422" s="164"/>
      <c r="I422" s="164"/>
    </row>
    <row r="423" spans="5:9">
      <c r="E423" s="163" t="s">
        <v>1803</v>
      </c>
      <c r="F423" s="164" t="s">
        <v>3280</v>
      </c>
      <c r="G423" s="164" t="s">
        <v>4030</v>
      </c>
      <c r="H423" s="164"/>
      <c r="I423" s="164"/>
    </row>
    <row r="424" spans="5:9">
      <c r="E424" s="163" t="s">
        <v>3113</v>
      </c>
      <c r="F424" s="164" t="s">
        <v>3280</v>
      </c>
      <c r="G424" s="164" t="s">
        <v>4031</v>
      </c>
      <c r="H424" s="164"/>
      <c r="I424" s="164"/>
    </row>
    <row r="425" spans="5:9">
      <c r="E425" s="163" t="s">
        <v>1805</v>
      </c>
      <c r="F425" s="164" t="s">
        <v>3280</v>
      </c>
      <c r="G425" s="164" t="s">
        <v>4032</v>
      </c>
      <c r="H425" s="164"/>
      <c r="I425" s="164"/>
    </row>
    <row r="426" spans="5:9">
      <c r="E426" s="163" t="s">
        <v>1806</v>
      </c>
      <c r="F426" s="164" t="s">
        <v>3280</v>
      </c>
      <c r="G426" s="164" t="s">
        <v>4033</v>
      </c>
      <c r="H426" s="164"/>
      <c r="I426" s="164"/>
    </row>
    <row r="427" spans="5:9">
      <c r="E427" s="163" t="s">
        <v>1807</v>
      </c>
      <c r="F427" s="164" t="s">
        <v>3280</v>
      </c>
      <c r="G427" s="164" t="s">
        <v>4034</v>
      </c>
      <c r="H427" s="164"/>
      <c r="I427" s="164"/>
    </row>
    <row r="428" spans="5:9">
      <c r="E428" s="163" t="s">
        <v>1808</v>
      </c>
      <c r="F428" s="164" t="s">
        <v>3280</v>
      </c>
      <c r="G428" s="164" t="s">
        <v>4035</v>
      </c>
      <c r="H428" s="164"/>
      <c r="I428" s="164"/>
    </row>
    <row r="429" spans="5:9">
      <c r="E429" s="163" t="s">
        <v>1809</v>
      </c>
      <c r="F429" s="164" t="s">
        <v>3280</v>
      </c>
      <c r="G429" s="164" t="s">
        <v>4036</v>
      </c>
      <c r="H429" s="164"/>
      <c r="I429" s="164"/>
    </row>
    <row r="430" spans="5:9">
      <c r="E430" s="163" t="s">
        <v>1810</v>
      </c>
      <c r="F430" s="164" t="s">
        <v>3280</v>
      </c>
      <c r="G430" s="164" t="s">
        <v>4037</v>
      </c>
      <c r="H430" s="164"/>
      <c r="I430" s="164"/>
    </row>
    <row r="431" spans="5:9">
      <c r="E431" s="163" t="s">
        <v>1811</v>
      </c>
      <c r="F431" s="164" t="s">
        <v>3280</v>
      </c>
      <c r="G431" s="164" t="s">
        <v>4038</v>
      </c>
      <c r="H431" s="164"/>
      <c r="I431" s="164"/>
    </row>
    <row r="432" spans="5:9">
      <c r="E432" s="163" t="s">
        <v>1812</v>
      </c>
      <c r="F432" s="164" t="s">
        <v>3280</v>
      </c>
      <c r="G432" s="164" t="s">
        <v>4039</v>
      </c>
      <c r="H432" s="164"/>
      <c r="I432" s="164"/>
    </row>
    <row r="433" spans="5:9">
      <c r="E433" s="163" t="s">
        <v>1813</v>
      </c>
      <c r="F433" s="164" t="s">
        <v>3280</v>
      </c>
      <c r="G433" s="164" t="s">
        <v>4040</v>
      </c>
      <c r="H433" s="164"/>
      <c r="I433" s="164"/>
    </row>
    <row r="434" spans="5:9">
      <c r="E434" s="163" t="s">
        <v>1814</v>
      </c>
      <c r="F434" s="164" t="s">
        <v>3280</v>
      </c>
      <c r="G434" s="164" t="s">
        <v>4041</v>
      </c>
      <c r="H434" s="164"/>
      <c r="I434" s="164"/>
    </row>
    <row r="435" spans="5:9">
      <c r="E435" s="163" t="s">
        <v>1815</v>
      </c>
      <c r="F435" s="164" t="s">
        <v>3280</v>
      </c>
      <c r="G435" s="164" t="s">
        <v>4042</v>
      </c>
      <c r="H435" s="164"/>
      <c r="I435" s="164"/>
    </row>
    <row r="436" spans="5:9">
      <c r="E436" s="163" t="s">
        <v>1816</v>
      </c>
      <c r="F436" s="164" t="s">
        <v>3280</v>
      </c>
      <c r="G436" s="164" t="s">
        <v>4043</v>
      </c>
      <c r="H436" s="164"/>
      <c r="I436" s="164"/>
    </row>
    <row r="437" spans="5:9">
      <c r="E437" s="163" t="s">
        <v>1817</v>
      </c>
      <c r="F437" s="164" t="s">
        <v>3280</v>
      </c>
      <c r="G437" s="164" t="s">
        <v>4044</v>
      </c>
      <c r="H437" s="164"/>
      <c r="I437" s="164"/>
    </row>
    <row r="438" spans="5:9">
      <c r="E438" s="163" t="s">
        <v>1818</v>
      </c>
      <c r="F438" s="164" t="s">
        <v>3280</v>
      </c>
      <c r="G438" s="164" t="s">
        <v>4045</v>
      </c>
      <c r="H438" s="164"/>
      <c r="I438" s="164"/>
    </row>
    <row r="439" spans="5:9">
      <c r="E439" s="163" t="s">
        <v>1819</v>
      </c>
      <c r="F439" s="164" t="s">
        <v>3280</v>
      </c>
      <c r="G439" s="164" t="s">
        <v>4046</v>
      </c>
      <c r="H439" s="164"/>
      <c r="I439" s="164"/>
    </row>
    <row r="440" spans="5:9">
      <c r="E440" s="163" t="s">
        <v>1820</v>
      </c>
      <c r="F440" s="164" t="s">
        <v>3280</v>
      </c>
      <c r="G440" s="164" t="s">
        <v>4047</v>
      </c>
      <c r="H440" s="164"/>
      <c r="I440" s="164"/>
    </row>
    <row r="441" spans="5:9">
      <c r="E441" s="163" t="s">
        <v>1821</v>
      </c>
      <c r="F441" s="164" t="s">
        <v>3280</v>
      </c>
      <c r="G441" s="164" t="s">
        <v>4048</v>
      </c>
      <c r="H441" s="164"/>
      <c r="I441" s="164"/>
    </row>
    <row r="442" spans="5:9">
      <c r="E442" s="163" t="s">
        <v>1822</v>
      </c>
      <c r="F442" s="164" t="s">
        <v>3280</v>
      </c>
      <c r="G442" s="164" t="s">
        <v>4049</v>
      </c>
      <c r="H442" s="164"/>
      <c r="I442" s="164"/>
    </row>
    <row r="443" spans="5:9">
      <c r="E443" s="163" t="s">
        <v>1823</v>
      </c>
      <c r="F443" s="164" t="s">
        <v>3280</v>
      </c>
      <c r="G443" s="164" t="s">
        <v>4050</v>
      </c>
      <c r="H443" s="164"/>
      <c r="I443" s="164"/>
    </row>
    <row r="444" spans="5:9">
      <c r="E444" s="163" t="s">
        <v>1824</v>
      </c>
      <c r="F444" s="164" t="s">
        <v>3280</v>
      </c>
      <c r="G444" s="164" t="s">
        <v>4051</v>
      </c>
      <c r="H444" s="164"/>
      <c r="I444" s="164"/>
    </row>
    <row r="445" spans="5:9">
      <c r="E445" s="163" t="s">
        <v>1825</v>
      </c>
      <c r="F445" s="164" t="s">
        <v>3280</v>
      </c>
      <c r="G445" s="164" t="s">
        <v>4052</v>
      </c>
      <c r="H445" s="164"/>
      <c r="I445" s="164"/>
    </row>
    <row r="446" spans="5:9">
      <c r="E446" s="163" t="s">
        <v>1826</v>
      </c>
      <c r="F446" s="164" t="s">
        <v>3280</v>
      </c>
      <c r="G446" s="164" t="s">
        <v>4053</v>
      </c>
      <c r="H446" s="164"/>
      <c r="I446" s="164"/>
    </row>
    <row r="447" spans="5:9">
      <c r="E447" s="163" t="s">
        <v>1821</v>
      </c>
      <c r="F447" s="164" t="s">
        <v>3280</v>
      </c>
      <c r="G447" s="164" t="s">
        <v>4048</v>
      </c>
      <c r="H447" s="164"/>
      <c r="I447" s="164"/>
    </row>
    <row r="448" spans="5:9">
      <c r="E448" s="163" t="s">
        <v>1820</v>
      </c>
      <c r="F448" s="164" t="s">
        <v>3280</v>
      </c>
      <c r="G448" s="164" t="s">
        <v>4047</v>
      </c>
      <c r="H448" s="164"/>
      <c r="I448" s="164"/>
    </row>
    <row r="449" spans="5:9">
      <c r="E449" s="163" t="s">
        <v>1821</v>
      </c>
      <c r="F449" s="164" t="s">
        <v>3280</v>
      </c>
      <c r="G449" s="164" t="s">
        <v>4048</v>
      </c>
      <c r="H449" s="164"/>
      <c r="I449" s="164"/>
    </row>
    <row r="450" spans="5:9">
      <c r="E450" s="163" t="s">
        <v>1827</v>
      </c>
      <c r="F450" s="164" t="s">
        <v>3280</v>
      </c>
      <c r="G450" s="164" t="s">
        <v>4054</v>
      </c>
      <c r="H450" s="164"/>
      <c r="I450" s="164"/>
    </row>
    <row r="451" spans="5:9">
      <c r="E451" s="163" t="s">
        <v>1828</v>
      </c>
      <c r="F451" s="164" t="s">
        <v>3280</v>
      </c>
      <c r="G451" s="164" t="s">
        <v>4055</v>
      </c>
      <c r="H451" s="164"/>
      <c r="I451" s="164"/>
    </row>
    <row r="452" spans="5:9">
      <c r="E452" s="163" t="s">
        <v>1825</v>
      </c>
      <c r="F452" s="164" t="s">
        <v>3280</v>
      </c>
      <c r="G452" s="164" t="s">
        <v>4052</v>
      </c>
      <c r="H452" s="164"/>
      <c r="I452" s="164"/>
    </row>
    <row r="453" spans="5:9">
      <c r="E453" s="163" t="s">
        <v>1824</v>
      </c>
      <c r="F453" s="164" t="s">
        <v>3280</v>
      </c>
      <c r="G453" s="164" t="s">
        <v>4051</v>
      </c>
      <c r="H453" s="164"/>
      <c r="I453" s="164"/>
    </row>
    <row r="454" spans="5:9">
      <c r="E454" s="163" t="s">
        <v>1829</v>
      </c>
      <c r="F454" s="164" t="s">
        <v>3280</v>
      </c>
      <c r="G454" s="164" t="s">
        <v>4056</v>
      </c>
      <c r="H454" s="164"/>
      <c r="I454" s="164"/>
    </row>
    <row r="455" spans="5:9">
      <c r="E455" s="163" t="s">
        <v>1830</v>
      </c>
      <c r="F455" s="164" t="s">
        <v>3280</v>
      </c>
      <c r="G455" s="164" t="s">
        <v>4057</v>
      </c>
      <c r="H455" s="164"/>
      <c r="I455" s="164"/>
    </row>
    <row r="456" spans="5:9">
      <c r="E456" s="163" t="s">
        <v>1831</v>
      </c>
      <c r="F456" s="164" t="s">
        <v>3280</v>
      </c>
      <c r="G456" s="164" t="s">
        <v>4058</v>
      </c>
      <c r="H456" s="164"/>
      <c r="I456" s="164"/>
    </row>
    <row r="457" spans="5:9">
      <c r="E457" s="163" t="s">
        <v>1832</v>
      </c>
      <c r="F457" s="164" t="s">
        <v>3280</v>
      </c>
      <c r="G457" s="164" t="s">
        <v>4059</v>
      </c>
      <c r="H457" s="164"/>
      <c r="I457" s="164"/>
    </row>
    <row r="458" spans="5:9">
      <c r="E458" s="163" t="s">
        <v>1833</v>
      </c>
      <c r="F458" s="164" t="s">
        <v>3280</v>
      </c>
      <c r="G458" s="164" t="s">
        <v>4060</v>
      </c>
      <c r="H458" s="164"/>
      <c r="I458" s="164"/>
    </row>
    <row r="459" spans="5:9">
      <c r="E459" s="163" t="s">
        <v>1834</v>
      </c>
      <c r="F459" s="164" t="s">
        <v>3280</v>
      </c>
      <c r="G459" s="164" t="s">
        <v>4061</v>
      </c>
      <c r="H459" s="164"/>
      <c r="I459" s="164"/>
    </row>
    <row r="460" spans="5:9">
      <c r="E460" s="163" t="s">
        <v>1835</v>
      </c>
      <c r="F460" s="164" t="s">
        <v>3280</v>
      </c>
      <c r="G460" s="164" t="s">
        <v>4062</v>
      </c>
      <c r="H460" s="164"/>
      <c r="I460" s="164"/>
    </row>
    <row r="461" spans="5:9">
      <c r="E461" s="163" t="s">
        <v>1836</v>
      </c>
      <c r="F461" s="164" t="s">
        <v>3280</v>
      </c>
      <c r="G461" s="164" t="s">
        <v>4063</v>
      </c>
      <c r="H461" s="164"/>
      <c r="I461" s="164"/>
    </row>
    <row r="462" spans="5:9">
      <c r="E462" s="163" t="s">
        <v>1837</v>
      </c>
      <c r="F462" s="164" t="s">
        <v>3280</v>
      </c>
      <c r="G462" s="164" t="s">
        <v>4064</v>
      </c>
      <c r="H462" s="164"/>
      <c r="I462" s="164"/>
    </row>
    <row r="463" spans="5:9">
      <c r="E463" s="163" t="s">
        <v>1839</v>
      </c>
      <c r="F463" s="164" t="s">
        <v>3280</v>
      </c>
      <c r="G463" s="164" t="s">
        <v>4065</v>
      </c>
      <c r="H463" s="164"/>
      <c r="I463" s="164"/>
    </row>
    <row r="464" spans="5:9">
      <c r="E464" s="163" t="s">
        <v>1840</v>
      </c>
      <c r="F464" s="164" t="s">
        <v>3280</v>
      </c>
      <c r="G464" s="164" t="s">
        <v>4066</v>
      </c>
      <c r="H464" s="164"/>
      <c r="I464" s="164"/>
    </row>
    <row r="465" spans="5:9">
      <c r="E465" s="163" t="s">
        <v>1841</v>
      </c>
      <c r="F465" s="164" t="s">
        <v>3280</v>
      </c>
      <c r="G465" s="164" t="s">
        <v>4067</v>
      </c>
      <c r="H465" s="164"/>
      <c r="I465" s="164"/>
    </row>
    <row r="466" spans="5:9">
      <c r="E466" s="163" t="s">
        <v>1842</v>
      </c>
      <c r="F466" s="164" t="s">
        <v>3280</v>
      </c>
      <c r="G466" s="164" t="s">
        <v>4068</v>
      </c>
      <c r="H466" s="164"/>
      <c r="I466" s="164"/>
    </row>
    <row r="467" spans="5:9">
      <c r="E467" s="163" t="s">
        <v>1843</v>
      </c>
      <c r="F467" s="164" t="s">
        <v>3280</v>
      </c>
      <c r="G467" s="164" t="s">
        <v>4069</v>
      </c>
      <c r="H467" s="164"/>
      <c r="I467" s="164"/>
    </row>
    <row r="468" spans="5:9">
      <c r="E468" s="163" t="s">
        <v>1844</v>
      </c>
      <c r="F468" s="164" t="s">
        <v>3280</v>
      </c>
      <c r="G468" s="164" t="s">
        <v>4070</v>
      </c>
      <c r="H468" s="164"/>
      <c r="I468" s="164"/>
    </row>
    <row r="469" spans="5:9">
      <c r="E469" s="163" t="s">
        <v>1845</v>
      </c>
      <c r="F469" s="164" t="s">
        <v>3280</v>
      </c>
      <c r="G469" s="164" t="s">
        <v>4071</v>
      </c>
      <c r="H469" s="164"/>
      <c r="I469" s="164"/>
    </row>
    <row r="470" spans="5:9">
      <c r="E470" s="163" t="s">
        <v>1846</v>
      </c>
      <c r="F470" s="164" t="s">
        <v>3280</v>
      </c>
      <c r="G470" s="164" t="s">
        <v>4072</v>
      </c>
      <c r="H470" s="164"/>
      <c r="I470" s="164"/>
    </row>
    <row r="471" spans="5:9">
      <c r="E471" s="163" t="s">
        <v>1847</v>
      </c>
      <c r="F471" s="164" t="s">
        <v>3280</v>
      </c>
      <c r="G471" s="164" t="s">
        <v>4073</v>
      </c>
      <c r="H471" s="164"/>
      <c r="I471" s="164"/>
    </row>
    <row r="472" spans="5:9">
      <c r="E472" s="163" t="s">
        <v>1848</v>
      </c>
      <c r="F472" s="164" t="s">
        <v>3280</v>
      </c>
      <c r="G472" s="164" t="s">
        <v>4074</v>
      </c>
      <c r="H472" s="164"/>
      <c r="I472" s="164"/>
    </row>
    <row r="473" spans="5:9">
      <c r="E473" s="163" t="s">
        <v>1849</v>
      </c>
      <c r="F473" s="164" t="s">
        <v>3280</v>
      </c>
      <c r="G473" s="164" t="s">
        <v>4075</v>
      </c>
      <c r="H473" s="164"/>
      <c r="I473" s="164"/>
    </row>
    <row r="474" spans="5:9">
      <c r="E474" s="163" t="s">
        <v>1850</v>
      </c>
      <c r="F474" s="164" t="s">
        <v>3280</v>
      </c>
      <c r="G474" s="164" t="s">
        <v>4076</v>
      </c>
      <c r="H474" s="164"/>
      <c r="I474" s="164"/>
    </row>
    <row r="475" spans="5:9">
      <c r="E475" s="163" t="s">
        <v>1851</v>
      </c>
      <c r="F475" s="164" t="s">
        <v>3280</v>
      </c>
      <c r="G475" s="164" t="s">
        <v>4077</v>
      </c>
      <c r="H475" s="164"/>
      <c r="I475" s="164"/>
    </row>
    <row r="476" spans="5:9">
      <c r="E476" s="163" t="s">
        <v>1852</v>
      </c>
      <c r="F476" s="164" t="s">
        <v>3280</v>
      </c>
      <c r="G476" s="164" t="s">
        <v>4078</v>
      </c>
      <c r="H476" s="164"/>
      <c r="I476" s="164"/>
    </row>
    <row r="477" spans="5:9">
      <c r="E477" s="163" t="s">
        <v>1853</v>
      </c>
      <c r="F477" s="164" t="s">
        <v>3280</v>
      </c>
      <c r="G477" s="164" t="s">
        <v>4079</v>
      </c>
      <c r="H477" s="164"/>
      <c r="I477" s="164"/>
    </row>
    <row r="478" spans="5:9">
      <c r="E478" s="163" t="s">
        <v>1854</v>
      </c>
      <c r="F478" s="164" t="s">
        <v>3280</v>
      </c>
      <c r="G478" s="164" t="s">
        <v>4080</v>
      </c>
      <c r="H478" s="164"/>
      <c r="I478" s="164"/>
    </row>
    <row r="479" spans="5:9">
      <c r="E479" s="163" t="s">
        <v>1855</v>
      </c>
      <c r="F479" s="164" t="s">
        <v>3280</v>
      </c>
      <c r="G479" s="164" t="s">
        <v>4081</v>
      </c>
      <c r="H479" s="164"/>
      <c r="I479" s="164"/>
    </row>
    <row r="480" spans="5:9">
      <c r="E480" s="163" t="s">
        <v>1856</v>
      </c>
      <c r="F480" s="164" t="s">
        <v>3280</v>
      </c>
      <c r="G480" s="164" t="s">
        <v>4082</v>
      </c>
      <c r="H480" s="164"/>
      <c r="I480" s="164"/>
    </row>
    <row r="481" spans="5:9">
      <c r="E481" s="163" t="s">
        <v>1857</v>
      </c>
      <c r="F481" s="164" t="s">
        <v>3280</v>
      </c>
      <c r="G481" s="164" t="s">
        <v>4083</v>
      </c>
      <c r="H481" s="164"/>
      <c r="I481" s="164"/>
    </row>
    <row r="482" spans="5:9">
      <c r="E482" s="163" t="s">
        <v>1858</v>
      </c>
      <c r="F482" s="164" t="s">
        <v>3280</v>
      </c>
      <c r="G482" s="164" t="s">
        <v>4084</v>
      </c>
      <c r="H482" s="164"/>
      <c r="I482" s="164"/>
    </row>
    <row r="483" spans="5:9">
      <c r="E483" s="163" t="s">
        <v>1859</v>
      </c>
      <c r="F483" s="164" t="s">
        <v>3280</v>
      </c>
      <c r="G483" s="164" t="s">
        <v>4085</v>
      </c>
      <c r="H483" s="164"/>
      <c r="I483" s="164"/>
    </row>
    <row r="484" spans="5:9">
      <c r="E484" s="163" t="s">
        <v>1860</v>
      </c>
      <c r="F484" s="164" t="s">
        <v>3280</v>
      </c>
      <c r="G484" s="164" t="s">
        <v>4086</v>
      </c>
      <c r="H484" s="164"/>
      <c r="I484" s="164"/>
    </row>
    <row r="485" spans="5:9">
      <c r="E485" s="163" t="s">
        <v>1861</v>
      </c>
      <c r="F485" s="164" t="s">
        <v>3280</v>
      </c>
      <c r="G485" s="164" t="s">
        <v>4087</v>
      </c>
      <c r="H485" s="164"/>
      <c r="I485" s="164"/>
    </row>
    <row r="486" spans="5:9">
      <c r="E486" s="163" t="s">
        <v>1862</v>
      </c>
      <c r="F486" s="164" t="s">
        <v>3280</v>
      </c>
      <c r="G486" s="164" t="s">
        <v>4088</v>
      </c>
      <c r="H486" s="164"/>
      <c r="I486" s="164"/>
    </row>
    <row r="487" spans="5:9">
      <c r="E487" s="163" t="s">
        <v>1863</v>
      </c>
      <c r="F487" s="164" t="s">
        <v>3280</v>
      </c>
      <c r="G487" s="164" t="s">
        <v>4089</v>
      </c>
      <c r="H487" s="164"/>
      <c r="I487" s="164"/>
    </row>
    <row r="488" spans="5:9">
      <c r="E488" s="163" t="s">
        <v>1864</v>
      </c>
      <c r="F488" s="164" t="s">
        <v>3280</v>
      </c>
      <c r="G488" s="164" t="s">
        <v>4090</v>
      </c>
      <c r="H488" s="164"/>
      <c r="I488" s="164"/>
    </row>
    <row r="489" spans="5:9">
      <c r="E489" s="163" t="s">
        <v>1865</v>
      </c>
      <c r="F489" s="164" t="s">
        <v>3280</v>
      </c>
      <c r="G489" s="164" t="s">
        <v>4091</v>
      </c>
      <c r="H489" s="164"/>
      <c r="I489" s="164"/>
    </row>
    <row r="490" spans="5:9">
      <c r="E490" s="163" t="s">
        <v>1866</v>
      </c>
      <c r="F490" s="164" t="s">
        <v>3280</v>
      </c>
      <c r="G490" s="164" t="s">
        <v>4092</v>
      </c>
      <c r="H490" s="164"/>
      <c r="I490" s="164"/>
    </row>
    <row r="491" spans="5:9">
      <c r="E491" s="163" t="s">
        <v>1867</v>
      </c>
      <c r="F491" s="164" t="s">
        <v>3280</v>
      </c>
      <c r="G491" s="164" t="s">
        <v>4093</v>
      </c>
      <c r="H491" s="164"/>
      <c r="I491" s="164"/>
    </row>
    <row r="492" spans="5:9">
      <c r="E492" s="163" t="s">
        <v>1868</v>
      </c>
      <c r="F492" s="164" t="s">
        <v>3280</v>
      </c>
      <c r="G492" s="164" t="s">
        <v>4094</v>
      </c>
      <c r="H492" s="164"/>
      <c r="I492" s="164"/>
    </row>
    <row r="493" spans="5:9">
      <c r="E493" s="163" t="s">
        <v>1869</v>
      </c>
      <c r="F493" s="164" t="s">
        <v>3280</v>
      </c>
      <c r="G493" s="164" t="s">
        <v>4095</v>
      </c>
      <c r="H493" s="164"/>
      <c r="I493" s="164"/>
    </row>
    <row r="494" spans="5:9">
      <c r="E494" s="163" t="s">
        <v>1870</v>
      </c>
      <c r="F494" s="164" t="s">
        <v>3280</v>
      </c>
      <c r="G494" s="164" t="s">
        <v>4096</v>
      </c>
      <c r="H494" s="164"/>
      <c r="I494" s="164"/>
    </row>
    <row r="495" spans="5:9">
      <c r="E495" s="163" t="s">
        <v>1871</v>
      </c>
      <c r="F495" s="164" t="s">
        <v>3280</v>
      </c>
      <c r="G495" s="164" t="s">
        <v>4097</v>
      </c>
      <c r="H495" s="164"/>
      <c r="I495" s="164"/>
    </row>
    <row r="496" spans="5:9">
      <c r="E496" s="163" t="s">
        <v>1872</v>
      </c>
      <c r="F496" s="164" t="s">
        <v>3280</v>
      </c>
      <c r="G496" s="164" t="s">
        <v>4098</v>
      </c>
      <c r="H496" s="164"/>
      <c r="I496" s="164"/>
    </row>
    <row r="497" spans="5:9">
      <c r="E497" s="163" t="s">
        <v>1873</v>
      </c>
      <c r="F497" s="164" t="s">
        <v>3280</v>
      </c>
      <c r="G497" s="164" t="s">
        <v>4099</v>
      </c>
      <c r="H497" s="164"/>
      <c r="I497" s="164"/>
    </row>
    <row r="498" spans="5:9">
      <c r="E498" s="163" t="s">
        <v>1874</v>
      </c>
      <c r="F498" s="164" t="s">
        <v>3280</v>
      </c>
      <c r="G498" s="164" t="s">
        <v>4100</v>
      </c>
      <c r="H498" s="164"/>
      <c r="I498" s="164"/>
    </row>
    <row r="499" spans="5:9">
      <c r="E499" s="163" t="s">
        <v>1875</v>
      </c>
      <c r="F499" s="164" t="s">
        <v>3280</v>
      </c>
      <c r="G499" s="164" t="s">
        <v>4101</v>
      </c>
      <c r="H499" s="164"/>
      <c r="I499" s="164"/>
    </row>
    <row r="500" spans="5:9">
      <c r="E500" s="163" t="s">
        <v>1876</v>
      </c>
      <c r="F500" s="164" t="s">
        <v>3280</v>
      </c>
      <c r="G500" s="164" t="s">
        <v>4102</v>
      </c>
      <c r="H500" s="164"/>
      <c r="I500" s="164"/>
    </row>
    <row r="501" spans="5:9">
      <c r="E501" s="163" t="s">
        <v>1877</v>
      </c>
      <c r="F501" s="164" t="s">
        <v>3280</v>
      </c>
      <c r="G501" s="164" t="s">
        <v>4103</v>
      </c>
      <c r="H501" s="164"/>
      <c r="I501" s="164"/>
    </row>
    <row r="502" spans="5:9">
      <c r="E502" s="163" t="s">
        <v>1878</v>
      </c>
      <c r="F502" s="164" t="s">
        <v>3280</v>
      </c>
      <c r="G502" s="164" t="s">
        <v>4104</v>
      </c>
      <c r="H502" s="164"/>
      <c r="I502" s="164"/>
    </row>
    <row r="503" spans="5:9">
      <c r="E503" s="163" t="s">
        <v>1879</v>
      </c>
      <c r="F503" s="164" t="s">
        <v>3280</v>
      </c>
      <c r="G503" s="164" t="s">
        <v>4105</v>
      </c>
      <c r="H503" s="164"/>
      <c r="I503" s="164"/>
    </row>
    <row r="504" spans="5:9">
      <c r="E504" s="163" t="s">
        <v>1880</v>
      </c>
      <c r="F504" s="164" t="s">
        <v>3280</v>
      </c>
      <c r="G504" s="164" t="s">
        <v>4106</v>
      </c>
      <c r="H504" s="164"/>
      <c r="I504" s="164"/>
    </row>
    <row r="505" spans="5:9">
      <c r="E505" s="163" t="s">
        <v>1881</v>
      </c>
      <c r="F505" s="164" t="s">
        <v>3280</v>
      </c>
      <c r="G505" s="164" t="s">
        <v>4107</v>
      </c>
      <c r="H505" s="164"/>
      <c r="I505" s="164"/>
    </row>
    <row r="506" spans="5:9">
      <c r="E506" s="163" t="s">
        <v>1870</v>
      </c>
      <c r="F506" s="164" t="s">
        <v>3280</v>
      </c>
      <c r="G506" s="164" t="s">
        <v>4096</v>
      </c>
      <c r="H506" s="164"/>
      <c r="I506" s="164"/>
    </row>
    <row r="507" spans="5:9">
      <c r="E507" s="163" t="s">
        <v>1871</v>
      </c>
      <c r="F507" s="164" t="s">
        <v>3280</v>
      </c>
      <c r="G507" s="164" t="s">
        <v>4097</v>
      </c>
      <c r="H507" s="164"/>
      <c r="I507" s="164"/>
    </row>
    <row r="508" spans="5:9">
      <c r="E508" s="163" t="s">
        <v>1872</v>
      </c>
      <c r="F508" s="164" t="s">
        <v>3280</v>
      </c>
      <c r="G508" s="164" t="s">
        <v>4098</v>
      </c>
      <c r="H508" s="164"/>
      <c r="I508" s="164"/>
    </row>
    <row r="509" spans="5:9">
      <c r="E509" s="163" t="s">
        <v>1873</v>
      </c>
      <c r="F509" s="164" t="s">
        <v>3280</v>
      </c>
      <c r="G509" s="164" t="s">
        <v>4099</v>
      </c>
      <c r="H509" s="164"/>
      <c r="I509" s="164"/>
    </row>
    <row r="510" spans="5:9">
      <c r="E510" s="163" t="s">
        <v>1874</v>
      </c>
      <c r="F510" s="164" t="s">
        <v>3280</v>
      </c>
      <c r="G510" s="164" t="s">
        <v>4100</v>
      </c>
      <c r="H510" s="164"/>
      <c r="I510" s="164"/>
    </row>
    <row r="511" spans="5:9">
      <c r="E511" s="163" t="s">
        <v>1875</v>
      </c>
      <c r="F511" s="164" t="s">
        <v>3280</v>
      </c>
      <c r="G511" s="164" t="s">
        <v>4101</v>
      </c>
      <c r="H511" s="164"/>
      <c r="I511" s="164"/>
    </row>
    <row r="512" spans="5:9">
      <c r="E512" s="163" t="s">
        <v>1876</v>
      </c>
      <c r="F512" s="164" t="s">
        <v>3280</v>
      </c>
      <c r="G512" s="164" t="s">
        <v>4102</v>
      </c>
      <c r="H512" s="164"/>
      <c r="I512" s="164"/>
    </row>
    <row r="513" spans="5:9">
      <c r="E513" s="163" t="s">
        <v>1877</v>
      </c>
      <c r="F513" s="164" t="s">
        <v>3280</v>
      </c>
      <c r="G513" s="164" t="s">
        <v>4103</v>
      </c>
      <c r="H513" s="164"/>
      <c r="I513" s="164"/>
    </row>
    <row r="514" spans="5:9">
      <c r="E514" s="163" t="s">
        <v>1878</v>
      </c>
      <c r="F514" s="164" t="s">
        <v>3280</v>
      </c>
      <c r="G514" s="164" t="s">
        <v>4104</v>
      </c>
      <c r="H514" s="164"/>
      <c r="I514" s="164"/>
    </row>
    <row r="515" spans="5:9">
      <c r="E515" s="163" t="s">
        <v>1879</v>
      </c>
      <c r="F515" s="164" t="s">
        <v>3280</v>
      </c>
      <c r="G515" s="164" t="s">
        <v>4105</v>
      </c>
      <c r="H515" s="164"/>
      <c r="I515" s="164"/>
    </row>
    <row r="516" spans="5:9">
      <c r="E516" s="163" t="s">
        <v>1880</v>
      </c>
      <c r="F516" s="164" t="s">
        <v>3280</v>
      </c>
      <c r="G516" s="164" t="s">
        <v>4106</v>
      </c>
      <c r="H516" s="164"/>
      <c r="I516" s="164"/>
    </row>
    <row r="517" spans="5:9">
      <c r="E517" s="163" t="s">
        <v>1881</v>
      </c>
      <c r="F517" s="164" t="s">
        <v>3280</v>
      </c>
      <c r="G517" s="164" t="s">
        <v>4107</v>
      </c>
      <c r="H517" s="164"/>
      <c r="I517" s="164"/>
    </row>
    <row r="518" spans="5:9">
      <c r="E518" s="163" t="s">
        <v>1882</v>
      </c>
      <c r="F518" s="164" t="s">
        <v>3280</v>
      </c>
      <c r="G518" s="164" t="s">
        <v>4108</v>
      </c>
      <c r="H518" s="164"/>
      <c r="I518" s="164"/>
    </row>
    <row r="519" spans="5:9">
      <c r="E519" s="163" t="s">
        <v>1883</v>
      </c>
      <c r="F519" s="164" t="s">
        <v>3280</v>
      </c>
      <c r="G519" s="164" t="s">
        <v>4109</v>
      </c>
      <c r="H519" s="164"/>
      <c r="I519" s="164"/>
    </row>
    <row r="520" spans="5:9">
      <c r="E520" s="163" t="s">
        <v>1884</v>
      </c>
      <c r="F520" s="164" t="s">
        <v>3280</v>
      </c>
      <c r="G520" s="164" t="s">
        <v>4110</v>
      </c>
      <c r="H520" s="164"/>
      <c r="I520" s="164"/>
    </row>
    <row r="521" spans="5:9">
      <c r="E521" s="163" t="s">
        <v>1885</v>
      </c>
      <c r="F521" s="164" t="s">
        <v>3280</v>
      </c>
      <c r="G521" s="164" t="s">
        <v>4111</v>
      </c>
      <c r="H521" s="164"/>
      <c r="I521" s="164"/>
    </row>
    <row r="522" spans="5:9">
      <c r="E522" s="163" t="s">
        <v>1886</v>
      </c>
      <c r="F522" s="164" t="s">
        <v>3280</v>
      </c>
      <c r="G522" s="164" t="s">
        <v>4112</v>
      </c>
      <c r="H522" s="164"/>
      <c r="I522" s="164"/>
    </row>
    <row r="523" spans="5:9">
      <c r="E523" s="163" t="s">
        <v>1822</v>
      </c>
      <c r="F523" s="164" t="s">
        <v>3280</v>
      </c>
      <c r="G523" s="164" t="s">
        <v>4049</v>
      </c>
      <c r="H523" s="164"/>
      <c r="I523" s="164"/>
    </row>
    <row r="524" spans="5:9">
      <c r="E524" s="163" t="s">
        <v>1887</v>
      </c>
      <c r="F524" s="164" t="s">
        <v>3280</v>
      </c>
      <c r="G524" s="164" t="s">
        <v>4113</v>
      </c>
      <c r="H524" s="164"/>
      <c r="I524" s="164"/>
    </row>
    <row r="525" spans="5:9">
      <c r="E525" s="163" t="s">
        <v>1888</v>
      </c>
      <c r="F525" s="164" t="s">
        <v>3280</v>
      </c>
      <c r="G525" s="164" t="s">
        <v>4114</v>
      </c>
      <c r="H525" s="164"/>
      <c r="I525" s="164"/>
    </row>
    <row r="526" spans="5:9">
      <c r="E526" s="163" t="s">
        <v>1889</v>
      </c>
      <c r="F526" s="164" t="s">
        <v>3280</v>
      </c>
      <c r="G526" s="164" t="s">
        <v>4115</v>
      </c>
      <c r="H526" s="164"/>
      <c r="I526" s="164"/>
    </row>
    <row r="527" spans="5:9">
      <c r="E527" s="163" t="s">
        <v>1890</v>
      </c>
      <c r="F527" s="164" t="s">
        <v>3280</v>
      </c>
      <c r="G527" s="164" t="s">
        <v>4116</v>
      </c>
      <c r="H527" s="164"/>
      <c r="I527" s="164"/>
    </row>
    <row r="528" spans="5:9">
      <c r="E528" s="163" t="s">
        <v>1891</v>
      </c>
      <c r="F528" s="164" t="s">
        <v>3280</v>
      </c>
      <c r="G528" s="164" t="s">
        <v>4117</v>
      </c>
      <c r="H528" s="164"/>
      <c r="I528" s="164"/>
    </row>
    <row r="529" spans="5:9">
      <c r="E529" s="163" t="s">
        <v>1892</v>
      </c>
      <c r="F529" s="164" t="s">
        <v>3280</v>
      </c>
      <c r="G529" s="164" t="s">
        <v>4118</v>
      </c>
      <c r="H529" s="164"/>
      <c r="I529" s="164"/>
    </row>
    <row r="530" spans="5:9">
      <c r="E530" s="163" t="s">
        <v>1888</v>
      </c>
      <c r="F530" s="164" t="s">
        <v>3280</v>
      </c>
      <c r="G530" s="164" t="s">
        <v>4114</v>
      </c>
      <c r="H530" s="164"/>
      <c r="I530" s="164"/>
    </row>
    <row r="531" spans="5:9">
      <c r="E531" s="163" t="s">
        <v>1887</v>
      </c>
      <c r="F531" s="164" t="s">
        <v>3280</v>
      </c>
      <c r="G531" s="164" t="s">
        <v>4113</v>
      </c>
      <c r="H531" s="164"/>
      <c r="I531" s="164"/>
    </row>
    <row r="532" spans="5:9">
      <c r="E532" s="163" t="s">
        <v>1888</v>
      </c>
      <c r="F532" s="164" t="s">
        <v>3280</v>
      </c>
      <c r="G532" s="164" t="s">
        <v>4114</v>
      </c>
      <c r="H532" s="164"/>
      <c r="I532" s="164"/>
    </row>
    <row r="533" spans="5:9">
      <c r="E533" s="163" t="s">
        <v>1822</v>
      </c>
      <c r="F533" s="164" t="s">
        <v>3280</v>
      </c>
      <c r="G533" s="164" t="s">
        <v>4049</v>
      </c>
      <c r="H533" s="164"/>
      <c r="I533" s="164"/>
    </row>
    <row r="534" spans="5:9">
      <c r="E534" s="163" t="s">
        <v>1823</v>
      </c>
      <c r="F534" s="164" t="s">
        <v>3280</v>
      </c>
      <c r="G534" s="164" t="s">
        <v>4050</v>
      </c>
      <c r="H534" s="164"/>
      <c r="I534" s="164"/>
    </row>
    <row r="535" spans="5:9">
      <c r="E535" s="163" t="s">
        <v>1891</v>
      </c>
      <c r="F535" s="164" t="s">
        <v>3280</v>
      </c>
      <c r="G535" s="164" t="s">
        <v>4117</v>
      </c>
      <c r="H535" s="164"/>
      <c r="I535" s="164"/>
    </row>
    <row r="536" spans="5:9">
      <c r="E536" s="163" t="s">
        <v>1892</v>
      </c>
      <c r="F536" s="164" t="s">
        <v>3280</v>
      </c>
      <c r="G536" s="164" t="s">
        <v>4118</v>
      </c>
      <c r="H536" s="164"/>
      <c r="I536" s="164"/>
    </row>
    <row r="537" spans="5:9">
      <c r="E537" s="163" t="s">
        <v>1894</v>
      </c>
      <c r="F537" s="164" t="s">
        <v>3280</v>
      </c>
      <c r="G537" s="164" t="s">
        <v>4119</v>
      </c>
      <c r="H537" s="164"/>
      <c r="I537" s="164"/>
    </row>
    <row r="538" spans="5:9">
      <c r="E538" s="163" t="s">
        <v>1895</v>
      </c>
      <c r="F538" s="164" t="s">
        <v>3280</v>
      </c>
      <c r="G538" s="164" t="s">
        <v>4120</v>
      </c>
      <c r="H538" s="164"/>
      <c r="I538" s="164"/>
    </row>
    <row r="539" spans="5:9">
      <c r="E539" s="163" t="s">
        <v>1896</v>
      </c>
      <c r="F539" s="164" t="s">
        <v>3280</v>
      </c>
      <c r="G539" s="164" t="s">
        <v>4121</v>
      </c>
      <c r="H539" s="164"/>
      <c r="I539" s="164"/>
    </row>
    <row r="540" spans="5:9">
      <c r="E540" s="163" t="s">
        <v>1897</v>
      </c>
      <c r="F540" s="164" t="s">
        <v>3280</v>
      </c>
      <c r="G540" s="164" t="s">
        <v>4122</v>
      </c>
      <c r="H540" s="164"/>
      <c r="I540" s="164"/>
    </row>
    <row r="541" spans="5:9">
      <c r="E541" s="163" t="s">
        <v>1898</v>
      </c>
      <c r="F541" s="164" t="s">
        <v>3280</v>
      </c>
      <c r="G541" s="164" t="s">
        <v>4123</v>
      </c>
      <c r="H541" s="164"/>
      <c r="I541" s="164"/>
    </row>
    <row r="542" spans="5:9">
      <c r="E542" s="163" t="s">
        <v>1899</v>
      </c>
      <c r="F542" s="164" t="s">
        <v>3280</v>
      </c>
      <c r="G542" s="164" t="s">
        <v>4124</v>
      </c>
      <c r="H542" s="164"/>
      <c r="I542" s="164"/>
    </row>
    <row r="543" spans="5:9">
      <c r="E543" s="163" t="s">
        <v>1900</v>
      </c>
      <c r="F543" s="164" t="s">
        <v>3280</v>
      </c>
      <c r="G543" s="164" t="s">
        <v>4125</v>
      </c>
      <c r="H543" s="164"/>
      <c r="I543" s="164"/>
    </row>
    <row r="544" spans="5:9">
      <c r="E544" s="163" t="s">
        <v>1901</v>
      </c>
      <c r="F544" s="164" t="s">
        <v>3280</v>
      </c>
      <c r="G544" s="164" t="s">
        <v>4126</v>
      </c>
      <c r="H544" s="164"/>
      <c r="I544" s="164"/>
    </row>
    <row r="545" spans="5:9">
      <c r="E545" s="163" t="s">
        <v>1902</v>
      </c>
      <c r="F545" s="164" t="s">
        <v>3280</v>
      </c>
      <c r="G545" s="164" t="s">
        <v>4127</v>
      </c>
      <c r="H545" s="164"/>
      <c r="I545" s="164"/>
    </row>
    <row r="546" spans="5:9">
      <c r="E546" s="163" t="s">
        <v>1903</v>
      </c>
      <c r="F546" s="164" t="s">
        <v>3280</v>
      </c>
      <c r="G546" s="164" t="s">
        <v>4128</v>
      </c>
      <c r="H546" s="164"/>
      <c r="I546" s="164"/>
    </row>
    <row r="547" spans="5:9">
      <c r="E547" s="163" t="s">
        <v>1904</v>
      </c>
      <c r="F547" s="164" t="s">
        <v>3280</v>
      </c>
      <c r="G547" s="164" t="s">
        <v>4129</v>
      </c>
      <c r="H547" s="164"/>
      <c r="I547" s="164"/>
    </row>
    <row r="548" spans="5:9">
      <c r="E548" s="163" t="s">
        <v>1905</v>
      </c>
      <c r="F548" s="164" t="s">
        <v>4130</v>
      </c>
      <c r="G548" s="164" t="s">
        <v>4131</v>
      </c>
      <c r="H548" s="164"/>
      <c r="I548" s="164"/>
    </row>
    <row r="549" spans="5:9">
      <c r="E549" s="163" t="s">
        <v>1906</v>
      </c>
      <c r="F549" s="164" t="s">
        <v>3280</v>
      </c>
      <c r="G549" s="164" t="s">
        <v>4132</v>
      </c>
      <c r="H549" s="164"/>
      <c r="I549" s="164"/>
    </row>
    <row r="550" spans="5:9">
      <c r="E550" s="163" t="s">
        <v>1907</v>
      </c>
      <c r="F550" s="164" t="s">
        <v>3280</v>
      </c>
      <c r="G550" s="164" t="s">
        <v>4133</v>
      </c>
      <c r="H550" s="164"/>
      <c r="I550" s="164"/>
    </row>
    <row r="551" spans="5:9">
      <c r="E551" s="163" t="s">
        <v>1908</v>
      </c>
      <c r="F551" s="164" t="s">
        <v>3280</v>
      </c>
      <c r="G551" s="164" t="s">
        <v>4134</v>
      </c>
      <c r="H551" s="164"/>
      <c r="I551" s="164"/>
    </row>
    <row r="552" spans="5:9">
      <c r="E552" s="163" t="s">
        <v>1909</v>
      </c>
      <c r="F552" s="164" t="s">
        <v>3280</v>
      </c>
      <c r="G552" s="164" t="s">
        <v>4135</v>
      </c>
      <c r="H552" s="164"/>
      <c r="I552" s="164"/>
    </row>
    <row r="553" spans="5:9">
      <c r="E553" s="163" t="s">
        <v>1910</v>
      </c>
      <c r="F553" s="164" t="s">
        <v>3280</v>
      </c>
      <c r="G553" s="164" t="s">
        <v>4136</v>
      </c>
      <c r="H553" s="164"/>
      <c r="I553" s="164"/>
    </row>
    <row r="554" spans="5:9">
      <c r="E554" s="163" t="s">
        <v>1911</v>
      </c>
      <c r="F554" s="164" t="s">
        <v>3280</v>
      </c>
      <c r="G554" s="164" t="s">
        <v>4137</v>
      </c>
      <c r="H554" s="164"/>
      <c r="I554" s="164"/>
    </row>
    <row r="555" spans="5:9">
      <c r="E555" s="163" t="s">
        <v>1912</v>
      </c>
      <c r="F555" s="164" t="s">
        <v>3280</v>
      </c>
      <c r="G555" s="164" t="s">
        <v>4138</v>
      </c>
      <c r="H555" s="164"/>
      <c r="I555" s="164"/>
    </row>
    <row r="556" spans="5:9">
      <c r="E556" s="163" t="s">
        <v>1913</v>
      </c>
      <c r="F556" s="164" t="s">
        <v>3280</v>
      </c>
      <c r="G556" s="164" t="s">
        <v>4139</v>
      </c>
      <c r="H556" s="164"/>
      <c r="I556" s="164"/>
    </row>
    <row r="557" spans="5:9">
      <c r="E557" s="163" t="s">
        <v>1914</v>
      </c>
      <c r="F557" s="164" t="s">
        <v>3280</v>
      </c>
      <c r="G557" s="164" t="s">
        <v>4140</v>
      </c>
      <c r="H557" s="164"/>
      <c r="I557" s="164"/>
    </row>
    <row r="558" spans="5:9">
      <c r="E558" s="163" t="s">
        <v>1915</v>
      </c>
      <c r="F558" s="164" t="s">
        <v>3280</v>
      </c>
      <c r="G558" s="164" t="s">
        <v>4141</v>
      </c>
      <c r="H558" s="164"/>
      <c r="I558" s="164"/>
    </row>
    <row r="559" spans="5:9">
      <c r="E559" s="163" t="s">
        <v>1916</v>
      </c>
      <c r="F559" s="164" t="s">
        <v>3280</v>
      </c>
      <c r="G559" s="164" t="s">
        <v>4142</v>
      </c>
      <c r="H559" s="164"/>
      <c r="I559" s="164"/>
    </row>
    <row r="560" spans="5:9">
      <c r="E560" s="163" t="s">
        <v>1917</v>
      </c>
      <c r="F560" s="164" t="s">
        <v>3280</v>
      </c>
      <c r="G560" s="164" t="s">
        <v>4143</v>
      </c>
      <c r="H560" s="164"/>
      <c r="I560" s="164"/>
    </row>
    <row r="561" spans="5:9">
      <c r="E561" s="163" t="s">
        <v>1889</v>
      </c>
      <c r="F561" s="164" t="s">
        <v>3280</v>
      </c>
      <c r="G561" s="164" t="s">
        <v>4115</v>
      </c>
      <c r="H561" s="164"/>
      <c r="I561" s="164"/>
    </row>
    <row r="562" spans="5:9">
      <c r="E562" s="163" t="s">
        <v>1822</v>
      </c>
      <c r="F562" s="164" t="s">
        <v>3280</v>
      </c>
      <c r="G562" s="164" t="s">
        <v>4049</v>
      </c>
      <c r="H562" s="164"/>
      <c r="I562" s="164"/>
    </row>
    <row r="563" spans="5:9">
      <c r="E563" s="163" t="s">
        <v>1918</v>
      </c>
      <c r="F563" s="164" t="s">
        <v>3280</v>
      </c>
      <c r="G563" s="164" t="s">
        <v>4144</v>
      </c>
      <c r="H563" s="164"/>
      <c r="I563" s="164"/>
    </row>
    <row r="564" spans="5:9">
      <c r="E564" s="163" t="s">
        <v>1919</v>
      </c>
      <c r="F564" s="164" t="s">
        <v>3280</v>
      </c>
      <c r="G564" s="164" t="s">
        <v>4145</v>
      </c>
      <c r="H564" s="164"/>
      <c r="I564" s="164"/>
    </row>
    <row r="565" spans="5:9">
      <c r="E565" s="163" t="s">
        <v>1920</v>
      </c>
      <c r="F565" s="164" t="s">
        <v>3280</v>
      </c>
      <c r="G565" s="164" t="s">
        <v>4146</v>
      </c>
      <c r="H565" s="164"/>
      <c r="I565" s="164"/>
    </row>
    <row r="566" spans="5:9">
      <c r="E566" s="163" t="s">
        <v>1822</v>
      </c>
      <c r="F566" s="164" t="s">
        <v>3280</v>
      </c>
      <c r="G566" s="164" t="s">
        <v>4049</v>
      </c>
      <c r="H566" s="164"/>
      <c r="I566" s="164"/>
    </row>
    <row r="567" spans="5:9">
      <c r="E567" s="163" t="s">
        <v>1889</v>
      </c>
      <c r="F567" s="164" t="s">
        <v>3280</v>
      </c>
      <c r="G567" s="164" t="s">
        <v>4115</v>
      </c>
      <c r="H567" s="164"/>
      <c r="I567" s="164"/>
    </row>
    <row r="568" spans="5:9">
      <c r="E568" s="163" t="s">
        <v>1890</v>
      </c>
      <c r="F568" s="164" t="s">
        <v>3280</v>
      </c>
      <c r="G568" s="164" t="s">
        <v>4116</v>
      </c>
      <c r="H568" s="164"/>
      <c r="I568" s="164"/>
    </row>
    <row r="569" spans="5:9">
      <c r="E569" s="163" t="s">
        <v>1920</v>
      </c>
      <c r="F569" s="164" t="s">
        <v>3280</v>
      </c>
      <c r="G569" s="164" t="s">
        <v>4146</v>
      </c>
      <c r="H569" s="164"/>
      <c r="I569" s="164"/>
    </row>
    <row r="570" spans="5:9">
      <c r="E570" s="163" t="s">
        <v>1921</v>
      </c>
      <c r="F570" s="164" t="s">
        <v>3280</v>
      </c>
      <c r="G570" s="164" t="s">
        <v>4147</v>
      </c>
      <c r="H570" s="164"/>
      <c r="I570" s="164"/>
    </row>
    <row r="571" spans="5:9">
      <c r="E571" s="163" t="s">
        <v>1922</v>
      </c>
      <c r="F571" s="164" t="s">
        <v>3280</v>
      </c>
      <c r="G571" s="164" t="s">
        <v>4148</v>
      </c>
      <c r="H571" s="164"/>
      <c r="I571" s="164"/>
    </row>
    <row r="572" spans="5:9">
      <c r="E572" s="163" t="s">
        <v>1923</v>
      </c>
      <c r="F572" s="164" t="s">
        <v>3280</v>
      </c>
      <c r="G572" s="164" t="s">
        <v>4149</v>
      </c>
      <c r="H572" s="164"/>
      <c r="I572" s="164"/>
    </row>
    <row r="573" spans="5:9">
      <c r="E573" s="163" t="s">
        <v>1924</v>
      </c>
      <c r="F573" s="164" t="s">
        <v>3280</v>
      </c>
      <c r="G573" s="164" t="s">
        <v>4150</v>
      </c>
      <c r="H573" s="164"/>
      <c r="I573" s="164"/>
    </row>
    <row r="574" spans="5:9">
      <c r="E574" s="163" t="s">
        <v>1925</v>
      </c>
      <c r="F574" s="164" t="s">
        <v>3280</v>
      </c>
      <c r="G574" s="164" t="s">
        <v>4151</v>
      </c>
      <c r="H574" s="164"/>
      <c r="I574" s="164"/>
    </row>
    <row r="575" spans="5:9">
      <c r="E575" s="163" t="s">
        <v>1926</v>
      </c>
      <c r="F575" s="164" t="s">
        <v>3280</v>
      </c>
      <c r="G575" s="164" t="s">
        <v>4152</v>
      </c>
      <c r="H575" s="164"/>
      <c r="I575" s="164"/>
    </row>
    <row r="576" spans="5:9">
      <c r="E576" s="163" t="s">
        <v>1927</v>
      </c>
      <c r="F576" s="164" t="s">
        <v>4130</v>
      </c>
      <c r="G576" s="164" t="s">
        <v>4153</v>
      </c>
      <c r="H576" s="164"/>
      <c r="I576" s="164"/>
    </row>
    <row r="577" spans="5:9">
      <c r="E577" s="163" t="s">
        <v>1928</v>
      </c>
      <c r="F577" s="164" t="s">
        <v>4130</v>
      </c>
      <c r="G577" s="164" t="s">
        <v>4153</v>
      </c>
      <c r="H577" s="164"/>
      <c r="I577" s="164"/>
    </row>
    <row r="578" spans="5:9">
      <c r="E578" s="163" t="s">
        <v>1929</v>
      </c>
      <c r="F578" s="164" t="s">
        <v>3280</v>
      </c>
      <c r="G578" s="164" t="s">
        <v>4154</v>
      </c>
      <c r="H578" s="164"/>
      <c r="I578" s="164"/>
    </row>
    <row r="579" spans="5:9">
      <c r="E579" s="163" t="s">
        <v>1930</v>
      </c>
      <c r="F579" s="164" t="s">
        <v>3280</v>
      </c>
      <c r="G579" s="164" t="s">
        <v>4155</v>
      </c>
      <c r="H579" s="164"/>
      <c r="I579" s="164"/>
    </row>
    <row r="580" spans="5:9">
      <c r="E580" s="163" t="s">
        <v>1931</v>
      </c>
      <c r="F580" s="164" t="s">
        <v>3280</v>
      </c>
      <c r="G580" s="164" t="s">
        <v>4156</v>
      </c>
      <c r="H580" s="164"/>
      <c r="I580" s="164"/>
    </row>
    <row r="581" spans="5:9">
      <c r="E581" s="163" t="s">
        <v>1869</v>
      </c>
      <c r="F581" s="164" t="s">
        <v>3280</v>
      </c>
      <c r="G581" s="164" t="s">
        <v>4095</v>
      </c>
      <c r="H581" s="164"/>
      <c r="I581" s="164"/>
    </row>
    <row r="582" spans="5:9">
      <c r="E582" s="163" t="s">
        <v>1932</v>
      </c>
      <c r="F582" s="164" t="s">
        <v>3280</v>
      </c>
      <c r="G582" s="164" t="s">
        <v>4157</v>
      </c>
      <c r="H582" s="164"/>
      <c r="I582" s="164"/>
    </row>
    <row r="583" spans="5:9">
      <c r="E583" s="163" t="s">
        <v>1916</v>
      </c>
      <c r="F583" s="164" t="s">
        <v>3280</v>
      </c>
      <c r="G583" s="164" t="s">
        <v>4142</v>
      </c>
      <c r="H583" s="164"/>
      <c r="I583" s="164"/>
    </row>
    <row r="584" spans="5:9">
      <c r="E584" s="163" t="s">
        <v>1823</v>
      </c>
      <c r="F584" s="164" t="s">
        <v>3280</v>
      </c>
      <c r="G584" s="164" t="s">
        <v>4050</v>
      </c>
      <c r="H584" s="164"/>
      <c r="I584" s="164"/>
    </row>
    <row r="585" spans="5:9">
      <c r="E585" s="163" t="s">
        <v>1889</v>
      </c>
      <c r="F585" s="164" t="s">
        <v>3280</v>
      </c>
      <c r="G585" s="164" t="s">
        <v>4115</v>
      </c>
      <c r="H585" s="164"/>
      <c r="I585" s="164"/>
    </row>
    <row r="586" spans="5:9">
      <c r="E586" s="163" t="s">
        <v>1933</v>
      </c>
      <c r="F586" s="164" t="s">
        <v>3280</v>
      </c>
      <c r="G586" s="164" t="s">
        <v>4158</v>
      </c>
      <c r="H586" s="164"/>
      <c r="I586" s="164"/>
    </row>
    <row r="587" spans="5:9">
      <c r="E587" s="163" t="s">
        <v>1934</v>
      </c>
      <c r="F587" s="164" t="s">
        <v>3280</v>
      </c>
      <c r="G587" s="164" t="s">
        <v>4159</v>
      </c>
      <c r="H587" s="164"/>
      <c r="I587" s="164"/>
    </row>
    <row r="588" spans="5:9">
      <c r="E588" s="163" t="s">
        <v>1889</v>
      </c>
      <c r="F588" s="163" t="s">
        <v>3280</v>
      </c>
      <c r="G588" s="163" t="s">
        <v>4115</v>
      </c>
    </row>
    <row r="589" spans="5:9">
      <c r="E589" s="163" t="s">
        <v>1918</v>
      </c>
      <c r="F589" s="163" t="s">
        <v>3280</v>
      </c>
      <c r="G589" s="163" t="s">
        <v>4144</v>
      </c>
    </row>
    <row r="590" spans="5:9">
      <c r="E590" s="163" t="s">
        <v>1919</v>
      </c>
      <c r="F590" s="163" t="s">
        <v>3280</v>
      </c>
      <c r="G590" s="163" t="s">
        <v>4145</v>
      </c>
    </row>
    <row r="591" spans="5:9">
      <c r="E591" s="163" t="s">
        <v>1935</v>
      </c>
      <c r="F591" s="163" t="s">
        <v>3280</v>
      </c>
      <c r="G591" s="163" t="s">
        <v>4160</v>
      </c>
    </row>
    <row r="592" spans="5:9">
      <c r="E592" s="163" t="s">
        <v>1936</v>
      </c>
      <c r="F592" s="163" t="s">
        <v>3280</v>
      </c>
      <c r="G592" s="163" t="s">
        <v>4161</v>
      </c>
    </row>
    <row r="593" spans="1:7">
      <c r="E593" s="163" t="s">
        <v>1937</v>
      </c>
      <c r="F593" s="163" t="s">
        <v>3280</v>
      </c>
      <c r="G593" s="163" t="s">
        <v>4162</v>
      </c>
    </row>
    <row r="594" spans="1:7">
      <c r="E594" s="163" t="s">
        <v>1823</v>
      </c>
      <c r="F594" s="163" t="s">
        <v>3280</v>
      </c>
      <c r="G594" s="163" t="s">
        <v>4050</v>
      </c>
    </row>
    <row r="595" spans="1:7">
      <c r="E595" s="163" t="s">
        <v>1933</v>
      </c>
      <c r="F595" s="163" t="s">
        <v>3280</v>
      </c>
      <c r="G595" s="163" t="s">
        <v>4158</v>
      </c>
    </row>
    <row r="596" spans="1:7">
      <c r="E596" s="163" t="s">
        <v>1934</v>
      </c>
      <c r="F596" s="163" t="s">
        <v>3280</v>
      </c>
      <c r="G596" s="163" t="s">
        <v>4159</v>
      </c>
    </row>
    <row r="597" spans="1:7">
      <c r="E597" s="163" t="s">
        <v>1938</v>
      </c>
      <c r="F597" s="163" t="s">
        <v>3280</v>
      </c>
      <c r="G597" s="163" t="s">
        <v>4163</v>
      </c>
    </row>
    <row r="598" spans="1:7">
      <c r="E598" s="163" t="s">
        <v>1939</v>
      </c>
      <c r="F598" s="163" t="s">
        <v>3280</v>
      </c>
      <c r="G598" s="163" t="s">
        <v>4164</v>
      </c>
    </row>
    <row r="599" spans="1:7">
      <c r="E599" s="163" t="s">
        <v>1940</v>
      </c>
      <c r="F599" s="163" t="s">
        <v>3280</v>
      </c>
      <c r="G599" s="163" t="s">
        <v>4165</v>
      </c>
    </row>
    <row r="600" spans="1:7">
      <c r="E600" s="163" t="s">
        <v>1941</v>
      </c>
      <c r="F600" s="163" t="s">
        <v>3280</v>
      </c>
      <c r="G600" s="163" t="s">
        <v>4166</v>
      </c>
    </row>
    <row r="601" spans="1:7">
      <c r="E601" s="163" t="s">
        <v>1938</v>
      </c>
      <c r="F601" s="163" t="s">
        <v>3280</v>
      </c>
      <c r="G601" s="163" t="s">
        <v>4163</v>
      </c>
    </row>
    <row r="605" spans="1:7">
      <c r="A605" s="163" t="s">
        <v>1526</v>
      </c>
      <c r="E605" s="163" t="s">
        <v>1526</v>
      </c>
    </row>
    <row r="606" spans="1:7">
      <c r="E606" s="163" t="s">
        <v>1604</v>
      </c>
      <c r="F606" s="163" t="s">
        <v>4167</v>
      </c>
      <c r="G606" s="163" t="s">
        <v>4168</v>
      </c>
    </row>
    <row r="607" spans="1:7">
      <c r="E607" s="163" t="s">
        <v>1605</v>
      </c>
      <c r="F607" s="163" t="s">
        <v>3280</v>
      </c>
      <c r="G607" s="163" t="s">
        <v>4169</v>
      </c>
    </row>
    <row r="608" spans="1:7">
      <c r="E608" s="163" t="s">
        <v>1606</v>
      </c>
      <c r="F608" s="163" t="s">
        <v>4170</v>
      </c>
      <c r="G608" s="163" t="s">
        <v>4171</v>
      </c>
    </row>
    <row r="609" spans="5:7">
      <c r="E609" s="163" t="s">
        <v>1607</v>
      </c>
      <c r="F609" s="163" t="s">
        <v>4170</v>
      </c>
      <c r="G609" s="163" t="s">
        <v>4172</v>
      </c>
    </row>
    <row r="610" spans="5:7">
      <c r="E610" s="163" t="s">
        <v>1608</v>
      </c>
      <c r="F610" s="163" t="s">
        <v>4170</v>
      </c>
      <c r="G610" s="163" t="s">
        <v>4172</v>
      </c>
    </row>
    <row r="611" spans="5:7">
      <c r="E611" s="163" t="s">
        <v>1609</v>
      </c>
      <c r="F611" s="163" t="s">
        <v>4173</v>
      </c>
      <c r="G611" s="163" t="s">
        <v>4174</v>
      </c>
    </row>
    <row r="612" spans="5:7">
      <c r="E612" s="163" t="s">
        <v>1610</v>
      </c>
      <c r="F612" s="163" t="s">
        <v>4173</v>
      </c>
      <c r="G612" s="163" t="s">
        <v>4175</v>
      </c>
    </row>
    <row r="613" spans="5:7">
      <c r="E613" s="163" t="s">
        <v>1611</v>
      </c>
      <c r="F613" s="163" t="s">
        <v>4130</v>
      </c>
      <c r="G613" s="163" t="s">
        <v>4176</v>
      </c>
    </row>
    <row r="614" spans="5:7">
      <c r="E614" s="163" t="s">
        <v>1612</v>
      </c>
      <c r="F614" s="163" t="s">
        <v>3280</v>
      </c>
      <c r="G614" s="163" t="s">
        <v>4177</v>
      </c>
    </row>
    <row r="615" spans="5:7">
      <c r="E615" s="163" t="s">
        <v>1613</v>
      </c>
      <c r="F615" s="163" t="s">
        <v>4170</v>
      </c>
      <c r="G615" s="163" t="s">
        <v>4171</v>
      </c>
    </row>
    <row r="616" spans="5:7">
      <c r="E616" s="163" t="s">
        <v>1614</v>
      </c>
      <c r="F616" s="163" t="s">
        <v>4170</v>
      </c>
      <c r="G616" s="163" t="s">
        <v>4178</v>
      </c>
    </row>
    <row r="617" spans="5:7">
      <c r="E617" s="163" t="s">
        <v>1615</v>
      </c>
      <c r="F617" s="163" t="s">
        <v>3280</v>
      </c>
      <c r="G617" s="163" t="s">
        <v>4179</v>
      </c>
    </row>
    <row r="618" spans="5:7">
      <c r="E618" s="163" t="s">
        <v>1616</v>
      </c>
      <c r="F618" s="163" t="s">
        <v>4130</v>
      </c>
      <c r="G618" s="163" t="s">
        <v>4180</v>
      </c>
    </row>
    <row r="619" spans="5:7">
      <c r="E619" s="163" t="s">
        <v>1617</v>
      </c>
      <c r="F619" s="163" t="s">
        <v>4173</v>
      </c>
      <c r="G619" s="163" t="s">
        <v>4181</v>
      </c>
    </row>
    <row r="620" spans="5:7">
      <c r="E620" s="163" t="s">
        <v>1618</v>
      </c>
      <c r="F620" s="163" t="s">
        <v>3280</v>
      </c>
      <c r="G620" s="163" t="s">
        <v>4182</v>
      </c>
    </row>
    <row r="621" spans="5:7">
      <c r="E621" s="163" t="s">
        <v>1619</v>
      </c>
      <c r="F621" s="163" t="s">
        <v>4130</v>
      </c>
      <c r="G621" s="163" t="s">
        <v>4183</v>
      </c>
    </row>
    <row r="622" spans="5:7">
      <c r="E622" s="163" t="s">
        <v>1620</v>
      </c>
      <c r="F622" s="163" t="s">
        <v>4173</v>
      </c>
      <c r="G622" s="163" t="s">
        <v>4184</v>
      </c>
    </row>
    <row r="623" spans="5:7">
      <c r="E623" s="163" t="s">
        <v>1621</v>
      </c>
      <c r="F623" s="163" t="s">
        <v>4130</v>
      </c>
      <c r="G623" s="163" t="s">
        <v>4185</v>
      </c>
    </row>
    <row r="624" spans="5:7">
      <c r="E624" s="163" t="s">
        <v>1622</v>
      </c>
      <c r="F624" s="163" t="s">
        <v>3280</v>
      </c>
      <c r="G624" s="163" t="s">
        <v>4186</v>
      </c>
    </row>
    <row r="625" spans="5:7">
      <c r="E625" s="163" t="s">
        <v>1623</v>
      </c>
      <c r="F625" s="163" t="s">
        <v>3280</v>
      </c>
      <c r="G625" s="163" t="s">
        <v>4187</v>
      </c>
    </row>
    <row r="626" spans="5:7">
      <c r="E626" s="163" t="s">
        <v>1624</v>
      </c>
      <c r="F626" s="163" t="s">
        <v>3280</v>
      </c>
      <c r="G626" s="163" t="s">
        <v>4188</v>
      </c>
    </row>
    <row r="627" spans="5:7">
      <c r="E627" s="163" t="s">
        <v>1625</v>
      </c>
      <c r="F627" s="163" t="s">
        <v>3280</v>
      </c>
      <c r="G627" s="163" t="s">
        <v>4189</v>
      </c>
    </row>
    <row r="628" spans="5:7">
      <c r="E628" s="163" t="s">
        <v>1626</v>
      </c>
      <c r="F628" s="163" t="s">
        <v>3280</v>
      </c>
      <c r="G628" s="163" t="s">
        <v>4190</v>
      </c>
    </row>
    <row r="629" spans="5:7">
      <c r="E629" s="163" t="s">
        <v>1627</v>
      </c>
      <c r="F629" s="163" t="s">
        <v>4173</v>
      </c>
      <c r="G629" s="163" t="s">
        <v>4184</v>
      </c>
    </row>
    <row r="630" spans="5:7">
      <c r="E630" s="163" t="s">
        <v>1628</v>
      </c>
      <c r="F630" s="163" t="s">
        <v>4130</v>
      </c>
      <c r="G630" s="163" t="s">
        <v>4191</v>
      </c>
    </row>
    <row r="631" spans="5:7">
      <c r="E631" s="163" t="s">
        <v>1629</v>
      </c>
      <c r="F631" s="163" t="s">
        <v>4192</v>
      </c>
      <c r="G631" s="163" t="s">
        <v>4193</v>
      </c>
    </row>
    <row r="632" spans="5:7">
      <c r="E632" s="163" t="s">
        <v>1629</v>
      </c>
      <c r="F632" s="163" t="s">
        <v>4192</v>
      </c>
      <c r="G632" s="163" t="s">
        <v>4193</v>
      </c>
    </row>
    <row r="633" spans="5:7">
      <c r="E633" s="163" t="s">
        <v>1630</v>
      </c>
      <c r="F633" s="163" t="s">
        <v>4194</v>
      </c>
      <c r="G633" s="163" t="s">
        <v>4193</v>
      </c>
    </row>
    <row r="634" spans="5:7">
      <c r="E634" s="163" t="s">
        <v>1630</v>
      </c>
      <c r="F634" s="163" t="s">
        <v>4194</v>
      </c>
      <c r="G634" s="163" t="s">
        <v>4193</v>
      </c>
    </row>
    <row r="635" spans="5:7">
      <c r="E635" s="163" t="s">
        <v>1630</v>
      </c>
      <c r="F635" s="163" t="s">
        <v>4194</v>
      </c>
      <c r="G635" s="163" t="s">
        <v>4193</v>
      </c>
    </row>
    <row r="636" spans="5:7">
      <c r="E636" s="163" t="s">
        <v>1630</v>
      </c>
      <c r="F636" s="163" t="s">
        <v>4194</v>
      </c>
      <c r="G636" s="163" t="s">
        <v>4193</v>
      </c>
    </row>
    <row r="637" spans="5:7">
      <c r="E637" s="163" t="s">
        <v>1630</v>
      </c>
      <c r="F637" s="163" t="s">
        <v>4194</v>
      </c>
      <c r="G637" s="163" t="s">
        <v>4193</v>
      </c>
    </row>
    <row r="638" spans="5:7">
      <c r="E638" s="163" t="s">
        <v>1630</v>
      </c>
      <c r="F638" s="163" t="s">
        <v>4194</v>
      </c>
      <c r="G638" s="163" t="s">
        <v>4193</v>
      </c>
    </row>
    <row r="639" spans="5:7">
      <c r="E639" s="163" t="s">
        <v>1630</v>
      </c>
      <c r="F639" s="163" t="s">
        <v>4194</v>
      </c>
      <c r="G639" s="163" t="s">
        <v>4193</v>
      </c>
    </row>
    <row r="640" spans="5:7">
      <c r="E640" s="163" t="s">
        <v>1630</v>
      </c>
      <c r="F640" s="163" t="s">
        <v>4194</v>
      </c>
      <c r="G640" s="163" t="s">
        <v>4193</v>
      </c>
    </row>
    <row r="641" spans="5:7">
      <c r="E641" s="163" t="s">
        <v>1630</v>
      </c>
      <c r="F641" s="163" t="s">
        <v>4194</v>
      </c>
      <c r="G641" s="163" t="s">
        <v>4193</v>
      </c>
    </row>
    <row r="642" spans="5:7">
      <c r="E642" s="163" t="s">
        <v>1630</v>
      </c>
      <c r="F642" s="163" t="s">
        <v>4194</v>
      </c>
      <c r="G642" s="163" t="s">
        <v>4193</v>
      </c>
    </row>
    <row r="643" spans="5:7">
      <c r="E643" s="163" t="s">
        <v>1630</v>
      </c>
      <c r="F643" s="163" t="s">
        <v>4194</v>
      </c>
      <c r="G643" s="163" t="s">
        <v>4193</v>
      </c>
    </row>
    <row r="644" spans="5:7">
      <c r="E644" s="163" t="s">
        <v>1630</v>
      </c>
      <c r="F644" s="163" t="s">
        <v>4194</v>
      </c>
      <c r="G644" s="163" t="s">
        <v>4193</v>
      </c>
    </row>
    <row r="645" spans="5:7">
      <c r="E645" s="163" t="s">
        <v>1629</v>
      </c>
      <c r="F645" s="163" t="s">
        <v>4192</v>
      </c>
      <c r="G645" s="163" t="s">
        <v>4193</v>
      </c>
    </row>
    <row r="646" spans="5:7">
      <c r="E646" s="163" t="s">
        <v>1629</v>
      </c>
      <c r="F646" s="163" t="s">
        <v>4192</v>
      </c>
      <c r="G646" s="163" t="s">
        <v>4193</v>
      </c>
    </row>
    <row r="647" spans="5:7">
      <c r="E647" s="163" t="s">
        <v>1630</v>
      </c>
      <c r="F647" s="163" t="s">
        <v>4194</v>
      </c>
      <c r="G647" s="163" t="s">
        <v>4193</v>
      </c>
    </row>
    <row r="648" spans="5:7">
      <c r="E648" s="163" t="s">
        <v>1630</v>
      </c>
      <c r="F648" s="163" t="s">
        <v>4194</v>
      </c>
      <c r="G648" s="163" t="s">
        <v>4193</v>
      </c>
    </row>
    <row r="649" spans="5:7">
      <c r="E649" s="163" t="s">
        <v>1630</v>
      </c>
      <c r="F649" s="163" t="s">
        <v>4194</v>
      </c>
      <c r="G649" s="163" t="s">
        <v>4193</v>
      </c>
    </row>
    <row r="650" spans="5:7">
      <c r="E650" s="163" t="s">
        <v>1630</v>
      </c>
      <c r="F650" s="163" t="s">
        <v>4194</v>
      </c>
      <c r="G650" s="163" t="s">
        <v>4193</v>
      </c>
    </row>
    <row r="651" spans="5:7">
      <c r="E651" s="163" t="s">
        <v>1630</v>
      </c>
      <c r="F651" s="163" t="s">
        <v>4194</v>
      </c>
      <c r="G651" s="163" t="s">
        <v>4193</v>
      </c>
    </row>
    <row r="652" spans="5:7">
      <c r="E652" s="163" t="s">
        <v>1630</v>
      </c>
      <c r="F652" s="163" t="s">
        <v>4194</v>
      </c>
      <c r="G652" s="163" t="s">
        <v>4193</v>
      </c>
    </row>
    <row r="653" spans="5:7">
      <c r="E653" s="163" t="s">
        <v>1630</v>
      </c>
      <c r="F653" s="163" t="s">
        <v>4194</v>
      </c>
      <c r="G653" s="163" t="s">
        <v>4193</v>
      </c>
    </row>
    <row r="654" spans="5:7">
      <c r="E654" s="163" t="s">
        <v>1630</v>
      </c>
      <c r="F654" s="163" t="s">
        <v>4194</v>
      </c>
      <c r="G654" s="163" t="s">
        <v>4193</v>
      </c>
    </row>
    <row r="655" spans="5:7">
      <c r="E655" s="163" t="s">
        <v>1630</v>
      </c>
      <c r="F655" s="163" t="s">
        <v>4194</v>
      </c>
      <c r="G655" s="163" t="s">
        <v>4193</v>
      </c>
    </row>
    <row r="656" spans="5:7">
      <c r="E656" s="163" t="s">
        <v>1630</v>
      </c>
      <c r="F656" s="163" t="s">
        <v>4194</v>
      </c>
      <c r="G656" s="163" t="s">
        <v>4193</v>
      </c>
    </row>
    <row r="657" spans="5:7">
      <c r="E657" s="163" t="s">
        <v>1630</v>
      </c>
      <c r="F657" s="163" t="s">
        <v>4194</v>
      </c>
      <c r="G657" s="163" t="s">
        <v>4193</v>
      </c>
    </row>
    <row r="658" spans="5:7">
      <c r="E658" s="163" t="s">
        <v>1630</v>
      </c>
      <c r="F658" s="163" t="s">
        <v>4194</v>
      </c>
      <c r="G658" s="163" t="s">
        <v>4193</v>
      </c>
    </row>
    <row r="659" spans="5:7">
      <c r="E659" s="163" t="s">
        <v>1631</v>
      </c>
      <c r="F659" s="163" t="s">
        <v>4195</v>
      </c>
      <c r="G659" s="163" t="s">
        <v>4193</v>
      </c>
    </row>
    <row r="660" spans="5:7">
      <c r="E660" s="163" t="s">
        <v>1632</v>
      </c>
      <c r="F660" s="163" t="s">
        <v>4173</v>
      </c>
      <c r="G660" s="163" t="s">
        <v>4184</v>
      </c>
    </row>
    <row r="661" spans="5:7">
      <c r="E661" s="163" t="s">
        <v>1633</v>
      </c>
      <c r="F661" s="163" t="s">
        <v>4194</v>
      </c>
      <c r="G661" s="163" t="s">
        <v>4193</v>
      </c>
    </row>
    <row r="662" spans="5:7">
      <c r="E662" s="163" t="s">
        <v>1633</v>
      </c>
      <c r="F662" s="163" t="s">
        <v>4194</v>
      </c>
      <c r="G662" s="163" t="s">
        <v>4193</v>
      </c>
    </row>
    <row r="663" spans="5:7">
      <c r="E663" s="163" t="s">
        <v>1634</v>
      </c>
      <c r="F663" s="163" t="s">
        <v>3280</v>
      </c>
      <c r="G663" s="163" t="s">
        <v>4196</v>
      </c>
    </row>
    <row r="664" spans="5:7">
      <c r="E664" s="163" t="s">
        <v>1635</v>
      </c>
      <c r="F664" s="163" t="s">
        <v>3280</v>
      </c>
      <c r="G664" s="163" t="s">
        <v>4197</v>
      </c>
    </row>
    <row r="665" spans="5:7">
      <c r="E665" s="163" t="s">
        <v>1636</v>
      </c>
      <c r="F665" s="163" t="s">
        <v>3280</v>
      </c>
      <c r="G665" s="163" t="s">
        <v>4198</v>
      </c>
    </row>
    <row r="666" spans="5:7">
      <c r="E666" s="163" t="s">
        <v>1636</v>
      </c>
      <c r="F666" s="163" t="s">
        <v>3280</v>
      </c>
      <c r="G666" s="163" t="s">
        <v>4198</v>
      </c>
    </row>
    <row r="667" spans="5:7">
      <c r="E667" s="163" t="s">
        <v>1637</v>
      </c>
      <c r="F667" s="163" t="s">
        <v>3280</v>
      </c>
      <c r="G667" s="163" t="s">
        <v>4199</v>
      </c>
    </row>
    <row r="668" spans="5:7">
      <c r="E668" s="163" t="s">
        <v>1636</v>
      </c>
      <c r="F668" s="163" t="s">
        <v>3280</v>
      </c>
      <c r="G668" s="163" t="s">
        <v>4198</v>
      </c>
    </row>
    <row r="669" spans="5:7">
      <c r="E669" s="163" t="s">
        <v>1636</v>
      </c>
      <c r="F669" s="163" t="s">
        <v>3280</v>
      </c>
      <c r="G669" s="163" t="s">
        <v>4198</v>
      </c>
    </row>
    <row r="670" spans="5:7">
      <c r="E670" s="163" t="s">
        <v>1638</v>
      </c>
      <c r="F670" s="163" t="s">
        <v>3280</v>
      </c>
      <c r="G670" s="163" t="s">
        <v>4200</v>
      </c>
    </row>
    <row r="671" spans="5:7">
      <c r="E671" s="163" t="s">
        <v>1639</v>
      </c>
      <c r="F671" s="163" t="s">
        <v>3280</v>
      </c>
      <c r="G671" s="163" t="s">
        <v>4201</v>
      </c>
    </row>
    <row r="672" spans="5:7">
      <c r="E672" s="163" t="s">
        <v>1640</v>
      </c>
      <c r="F672" s="163" t="s">
        <v>3280</v>
      </c>
      <c r="G672" s="163" t="s">
        <v>4202</v>
      </c>
    </row>
    <row r="673" spans="5:7">
      <c r="E673" s="163" t="s">
        <v>1637</v>
      </c>
      <c r="F673" s="163" t="s">
        <v>3280</v>
      </c>
      <c r="G673" s="163" t="s">
        <v>4199</v>
      </c>
    </row>
    <row r="674" spans="5:7">
      <c r="E674" s="163" t="s">
        <v>1636</v>
      </c>
      <c r="F674" s="163" t="s">
        <v>3280</v>
      </c>
      <c r="G674" s="163" t="s">
        <v>4198</v>
      </c>
    </row>
    <row r="675" spans="5:7">
      <c r="E675" s="163" t="s">
        <v>1637</v>
      </c>
      <c r="F675" s="163" t="s">
        <v>3280</v>
      </c>
      <c r="G675" s="163" t="s">
        <v>4199</v>
      </c>
    </row>
    <row r="676" spans="5:7">
      <c r="E676" s="163" t="s">
        <v>1636</v>
      </c>
      <c r="F676" s="163" t="s">
        <v>3280</v>
      </c>
      <c r="G676" s="163" t="s">
        <v>4198</v>
      </c>
    </row>
    <row r="677" spans="5:7">
      <c r="E677" s="163" t="s">
        <v>1636</v>
      </c>
      <c r="F677" s="163" t="s">
        <v>3280</v>
      </c>
      <c r="G677" s="163" t="s">
        <v>4198</v>
      </c>
    </row>
    <row r="678" spans="5:7">
      <c r="E678" s="163" t="s">
        <v>1639</v>
      </c>
      <c r="F678" s="163" t="s">
        <v>3280</v>
      </c>
      <c r="G678" s="163" t="s">
        <v>4201</v>
      </c>
    </row>
    <row r="679" spans="5:7">
      <c r="E679" s="163" t="s">
        <v>1638</v>
      </c>
      <c r="F679" s="163" t="s">
        <v>3280</v>
      </c>
      <c r="G679" s="163" t="s">
        <v>4200</v>
      </c>
    </row>
    <row r="680" spans="5:7">
      <c r="E680" s="163" t="s">
        <v>1640</v>
      </c>
      <c r="F680" s="163" t="s">
        <v>3280</v>
      </c>
      <c r="G680" s="163" t="s">
        <v>4202</v>
      </c>
    </row>
    <row r="681" spans="5:7">
      <c r="E681" s="163" t="s">
        <v>1641</v>
      </c>
      <c r="F681" s="163" t="s">
        <v>4194</v>
      </c>
      <c r="G681" s="163" t="s">
        <v>4203</v>
      </c>
    </row>
    <row r="682" spans="5:7">
      <c r="E682" s="163" t="s">
        <v>1641</v>
      </c>
      <c r="F682" s="163" t="s">
        <v>4194</v>
      </c>
      <c r="G682" s="163" t="s">
        <v>4203</v>
      </c>
    </row>
    <row r="683" spans="5:7">
      <c r="E683" s="163" t="s">
        <v>1641</v>
      </c>
      <c r="F683" s="163" t="s">
        <v>4194</v>
      </c>
      <c r="G683" s="163" t="s">
        <v>4203</v>
      </c>
    </row>
    <row r="684" spans="5:7">
      <c r="E684" s="163" t="s">
        <v>1641</v>
      </c>
      <c r="F684" s="163" t="s">
        <v>4194</v>
      </c>
      <c r="G684" s="163" t="s">
        <v>4203</v>
      </c>
    </row>
    <row r="685" spans="5:7">
      <c r="E685" s="163" t="s">
        <v>1641</v>
      </c>
      <c r="F685" s="163" t="s">
        <v>4194</v>
      </c>
      <c r="G685" s="163" t="s">
        <v>4203</v>
      </c>
    </row>
    <row r="686" spans="5:7">
      <c r="E686" s="163" t="s">
        <v>1641</v>
      </c>
      <c r="F686" s="163" t="s">
        <v>4194</v>
      </c>
      <c r="G686" s="163" t="s">
        <v>4203</v>
      </c>
    </row>
    <row r="687" spans="5:7">
      <c r="E687" s="163" t="s">
        <v>1641</v>
      </c>
      <c r="F687" s="163" t="s">
        <v>4194</v>
      </c>
      <c r="G687" s="163" t="s">
        <v>4203</v>
      </c>
    </row>
    <row r="688" spans="5:7">
      <c r="E688" s="163" t="s">
        <v>1641</v>
      </c>
      <c r="F688" s="163" t="s">
        <v>4194</v>
      </c>
      <c r="G688" s="163" t="s">
        <v>4203</v>
      </c>
    </row>
    <row r="689" spans="5:7">
      <c r="E689" s="163" t="s">
        <v>1641</v>
      </c>
      <c r="F689" s="163" t="s">
        <v>4194</v>
      </c>
      <c r="G689" s="163" t="s">
        <v>4203</v>
      </c>
    </row>
    <row r="690" spans="5:7">
      <c r="E690" s="163" t="s">
        <v>1641</v>
      </c>
      <c r="F690" s="163" t="s">
        <v>4194</v>
      </c>
      <c r="G690" s="163" t="s">
        <v>4203</v>
      </c>
    </row>
    <row r="691" spans="5:7">
      <c r="E691" s="163" t="s">
        <v>1641</v>
      </c>
      <c r="F691" s="163" t="s">
        <v>4194</v>
      </c>
      <c r="G691" s="163" t="s">
        <v>4203</v>
      </c>
    </row>
    <row r="692" spans="5:7">
      <c r="E692" s="163" t="s">
        <v>1641</v>
      </c>
      <c r="F692" s="163" t="s">
        <v>4194</v>
      </c>
      <c r="G692" s="163" t="s">
        <v>4203</v>
      </c>
    </row>
    <row r="693" spans="5:7">
      <c r="E693" s="163" t="s">
        <v>1641</v>
      </c>
      <c r="F693" s="163" t="s">
        <v>4194</v>
      </c>
      <c r="G693" s="163" t="s">
        <v>4203</v>
      </c>
    </row>
    <row r="694" spans="5:7">
      <c r="E694" s="163" t="s">
        <v>1641</v>
      </c>
      <c r="F694" s="163" t="s">
        <v>4194</v>
      </c>
      <c r="G694" s="163" t="s">
        <v>4203</v>
      </c>
    </row>
    <row r="695" spans="5:7">
      <c r="E695" s="163" t="s">
        <v>1642</v>
      </c>
      <c r="F695" s="163" t="s">
        <v>3280</v>
      </c>
      <c r="G695" s="163" t="s">
        <v>4204</v>
      </c>
    </row>
    <row r="696" spans="5:7">
      <c r="E696" s="163" t="s">
        <v>3048</v>
      </c>
      <c r="F696" s="163" t="s">
        <v>4170</v>
      </c>
      <c r="G696" s="163" t="s">
        <v>4171</v>
      </c>
    </row>
    <row r="697" spans="5:7">
      <c r="E697" s="163" t="s">
        <v>1644</v>
      </c>
      <c r="F697" s="163" t="s">
        <v>3280</v>
      </c>
      <c r="G697" s="163" t="s">
        <v>4205</v>
      </c>
    </row>
    <row r="698" spans="5:7">
      <c r="E698" s="163" t="s">
        <v>1645</v>
      </c>
      <c r="F698" s="163" t="s">
        <v>3280</v>
      </c>
      <c r="G698" s="163" t="s">
        <v>4206</v>
      </c>
    </row>
    <row r="699" spans="5:7">
      <c r="E699" s="163" t="s">
        <v>1646</v>
      </c>
      <c r="F699" s="163" t="s">
        <v>4130</v>
      </c>
      <c r="G699" s="163" t="s">
        <v>4207</v>
      </c>
    </row>
    <row r="700" spans="5:7">
      <c r="E700" s="163" t="s">
        <v>1647</v>
      </c>
      <c r="F700" s="163" t="s">
        <v>4208</v>
      </c>
      <c r="G700" s="163" t="s">
        <v>4209</v>
      </c>
    </row>
    <row r="701" spans="5:7">
      <c r="E701" s="163" t="s">
        <v>1648</v>
      </c>
      <c r="F701" s="163" t="s">
        <v>4130</v>
      </c>
      <c r="G701" s="163" t="s">
        <v>4207</v>
      </c>
    </row>
    <row r="702" spans="5:7">
      <c r="E702" s="163" t="s">
        <v>1649</v>
      </c>
      <c r="F702" s="163" t="s">
        <v>3280</v>
      </c>
      <c r="G702" s="163" t="s">
        <v>4210</v>
      </c>
    </row>
    <row r="703" spans="5:7">
      <c r="E703" s="163" t="s">
        <v>1650</v>
      </c>
      <c r="F703" s="163" t="s">
        <v>4173</v>
      </c>
      <c r="G703" s="163" t="s">
        <v>4211</v>
      </c>
    </row>
    <row r="704" spans="5:7">
      <c r="E704" s="163" t="s">
        <v>1651</v>
      </c>
      <c r="F704" s="163" t="s">
        <v>3280</v>
      </c>
      <c r="G704" s="163" t="s">
        <v>4212</v>
      </c>
    </row>
    <row r="705" spans="5:7">
      <c r="E705" s="163" t="s">
        <v>1652</v>
      </c>
      <c r="F705" s="163" t="s">
        <v>4173</v>
      </c>
      <c r="G705" s="163" t="s">
        <v>4211</v>
      </c>
    </row>
    <row r="706" spans="5:7">
      <c r="E706" s="163" t="s">
        <v>1653</v>
      </c>
      <c r="F706" s="163" t="s">
        <v>3280</v>
      </c>
      <c r="G706" s="163" t="s">
        <v>4213</v>
      </c>
    </row>
    <row r="707" spans="5:7">
      <c r="E707" s="163" t="s">
        <v>1654</v>
      </c>
      <c r="F707" s="163" t="s">
        <v>4173</v>
      </c>
      <c r="G707" s="163" t="s">
        <v>4214</v>
      </c>
    </row>
    <row r="708" spans="5:7">
      <c r="E708" s="163" t="s">
        <v>1655</v>
      </c>
      <c r="F708" s="163" t="s">
        <v>4130</v>
      </c>
      <c r="G708" s="163" t="s">
        <v>4215</v>
      </c>
    </row>
    <row r="709" spans="5:7">
      <c r="E709" s="163" t="s">
        <v>1656</v>
      </c>
      <c r="F709" s="163" t="s">
        <v>4130</v>
      </c>
      <c r="G709" s="163" t="s">
        <v>4216</v>
      </c>
    </row>
    <row r="710" spans="5:7">
      <c r="E710" s="163" t="s">
        <v>1657</v>
      </c>
      <c r="F710" s="163" t="s">
        <v>4217</v>
      </c>
      <c r="G710" s="163" t="s">
        <v>4218</v>
      </c>
    </row>
    <row r="711" spans="5:7">
      <c r="E711" s="163" t="s">
        <v>1658</v>
      </c>
      <c r="F711" s="163" t="s">
        <v>4219</v>
      </c>
      <c r="G711" s="163" t="s">
        <v>4220</v>
      </c>
    </row>
    <row r="712" spans="5:7">
      <c r="E712" s="163" t="s">
        <v>1659</v>
      </c>
      <c r="F712" s="163" t="s">
        <v>3280</v>
      </c>
      <c r="G712" s="163" t="s">
        <v>4221</v>
      </c>
    </row>
    <row r="713" spans="5:7">
      <c r="E713" s="163" t="s">
        <v>1660</v>
      </c>
      <c r="F713" s="163" t="s">
        <v>4222</v>
      </c>
      <c r="G713" s="163" t="s">
        <v>4223</v>
      </c>
    </row>
    <row r="714" spans="5:7">
      <c r="E714" s="163" t="s">
        <v>1661</v>
      </c>
      <c r="F714" s="163" t="s">
        <v>4130</v>
      </c>
      <c r="G714" s="163" t="s">
        <v>4224</v>
      </c>
    </row>
    <row r="715" spans="5:7">
      <c r="E715" s="163" t="s">
        <v>1662</v>
      </c>
      <c r="F715" s="163" t="s">
        <v>4225</v>
      </c>
      <c r="G715" s="163" t="s">
        <v>4226</v>
      </c>
    </row>
    <row r="716" spans="5:7">
      <c r="E716" s="163" t="s">
        <v>1663</v>
      </c>
      <c r="F716" s="163" t="s">
        <v>3280</v>
      </c>
      <c r="G716" s="163" t="s">
        <v>4227</v>
      </c>
    </row>
    <row r="717" spans="5:7">
      <c r="E717" s="163" t="s">
        <v>1664</v>
      </c>
      <c r="F717" s="163" t="s">
        <v>3280</v>
      </c>
      <c r="G717" s="163" t="s">
        <v>4228</v>
      </c>
    </row>
    <row r="718" spans="5:7">
      <c r="E718" s="163" t="s">
        <v>1664</v>
      </c>
      <c r="F718" s="163" t="s">
        <v>3280</v>
      </c>
      <c r="G718" s="163" t="s">
        <v>4228</v>
      </c>
    </row>
    <row r="719" spans="5:7">
      <c r="E719" s="163" t="s">
        <v>1665</v>
      </c>
      <c r="F719" s="163" t="s">
        <v>3280</v>
      </c>
      <c r="G719" s="163" t="s">
        <v>4229</v>
      </c>
    </row>
    <row r="720" spans="5:7">
      <c r="E720" s="163" t="s">
        <v>1664</v>
      </c>
      <c r="F720" s="163" t="s">
        <v>3280</v>
      </c>
      <c r="G720" s="163" t="s">
        <v>4228</v>
      </c>
    </row>
    <row r="721" spans="5:7">
      <c r="E721" s="163" t="s">
        <v>1664</v>
      </c>
      <c r="F721" s="163" t="s">
        <v>3280</v>
      </c>
      <c r="G721" s="163" t="s">
        <v>4228</v>
      </c>
    </row>
    <row r="722" spans="5:7">
      <c r="E722" s="163" t="s">
        <v>1666</v>
      </c>
      <c r="F722" s="163" t="s">
        <v>3280</v>
      </c>
      <c r="G722" s="163" t="s">
        <v>4230</v>
      </c>
    </row>
    <row r="723" spans="5:7">
      <c r="E723" s="163" t="s">
        <v>1667</v>
      </c>
      <c r="F723" s="163" t="s">
        <v>4173</v>
      </c>
      <c r="G723" s="163" t="s">
        <v>4231</v>
      </c>
    </row>
    <row r="724" spans="5:7">
      <c r="E724" s="163" t="s">
        <v>1668</v>
      </c>
      <c r="F724" s="163" t="s">
        <v>3280</v>
      </c>
      <c r="G724" s="163" t="s">
        <v>4232</v>
      </c>
    </row>
    <row r="725" spans="5:7">
      <c r="E725" s="163" t="s">
        <v>1665</v>
      </c>
      <c r="F725" s="163" t="s">
        <v>3280</v>
      </c>
      <c r="G725" s="163" t="s">
        <v>4229</v>
      </c>
    </row>
    <row r="726" spans="5:7">
      <c r="E726" s="163" t="s">
        <v>1664</v>
      </c>
      <c r="F726" s="163" t="s">
        <v>3280</v>
      </c>
      <c r="G726" s="163" t="s">
        <v>4228</v>
      </c>
    </row>
    <row r="727" spans="5:7">
      <c r="E727" s="163" t="s">
        <v>1665</v>
      </c>
      <c r="F727" s="163" t="s">
        <v>3280</v>
      </c>
      <c r="G727" s="163" t="s">
        <v>4229</v>
      </c>
    </row>
    <row r="728" spans="5:7">
      <c r="E728" s="163" t="s">
        <v>1664</v>
      </c>
      <c r="F728" s="163" t="s">
        <v>3280</v>
      </c>
      <c r="G728" s="163" t="s">
        <v>4228</v>
      </c>
    </row>
    <row r="729" spans="5:7">
      <c r="E729" s="163" t="s">
        <v>1664</v>
      </c>
      <c r="F729" s="163" t="s">
        <v>3280</v>
      </c>
      <c r="G729" s="163" t="s">
        <v>4228</v>
      </c>
    </row>
    <row r="730" spans="5:7">
      <c r="E730" s="163" t="s">
        <v>1667</v>
      </c>
      <c r="F730" s="163" t="s">
        <v>4173</v>
      </c>
      <c r="G730" s="163" t="s">
        <v>4231</v>
      </c>
    </row>
    <row r="731" spans="5:7">
      <c r="E731" s="163" t="s">
        <v>1666</v>
      </c>
      <c r="F731" s="163" t="s">
        <v>3280</v>
      </c>
      <c r="G731" s="163" t="s">
        <v>4230</v>
      </c>
    </row>
    <row r="732" spans="5:7">
      <c r="E732" s="163" t="s">
        <v>1668</v>
      </c>
      <c r="F732" s="163" t="s">
        <v>3280</v>
      </c>
      <c r="G732" s="163" t="s">
        <v>4232</v>
      </c>
    </row>
    <row r="733" spans="5:7">
      <c r="E733" s="163" t="s">
        <v>1669</v>
      </c>
      <c r="F733" s="163" t="s">
        <v>4170</v>
      </c>
      <c r="G733" s="163" t="s">
        <v>4233</v>
      </c>
    </row>
    <row r="734" spans="5:7">
      <c r="E734" s="163" t="s">
        <v>1669</v>
      </c>
      <c r="F734" s="163" t="s">
        <v>4170</v>
      </c>
      <c r="G734" s="163" t="s">
        <v>4233</v>
      </c>
    </row>
    <row r="735" spans="5:7">
      <c r="E735" s="163" t="s">
        <v>1670</v>
      </c>
      <c r="F735" s="163" t="s">
        <v>4170</v>
      </c>
      <c r="G735" s="163" t="s">
        <v>4178</v>
      </c>
    </row>
    <row r="736" spans="5:7">
      <c r="E736" s="163" t="s">
        <v>1671</v>
      </c>
      <c r="F736" s="163" t="s">
        <v>3280</v>
      </c>
      <c r="G736" s="163" t="s">
        <v>4234</v>
      </c>
    </row>
    <row r="737" spans="5:7">
      <c r="E737" s="163" t="s">
        <v>1672</v>
      </c>
      <c r="F737" s="163" t="s">
        <v>4208</v>
      </c>
      <c r="G737" s="163" t="s">
        <v>4209</v>
      </c>
    </row>
    <row r="738" spans="5:7">
      <c r="E738" s="163" t="s">
        <v>1673</v>
      </c>
      <c r="F738" s="163" t="s">
        <v>4170</v>
      </c>
      <c r="G738" s="163" t="s">
        <v>4233</v>
      </c>
    </row>
    <row r="739" spans="5:7">
      <c r="E739" s="163" t="s">
        <v>1674</v>
      </c>
      <c r="F739" s="163" t="s">
        <v>3280</v>
      </c>
      <c r="G739" s="163" t="s">
        <v>4235</v>
      </c>
    </row>
    <row r="740" spans="5:7">
      <c r="E740" s="163" t="s">
        <v>1675</v>
      </c>
      <c r="F740" s="163" t="s">
        <v>4130</v>
      </c>
      <c r="G740" s="163" t="s">
        <v>4180</v>
      </c>
    </row>
    <row r="741" spans="5:7">
      <c r="E741" s="163" t="s">
        <v>1676</v>
      </c>
      <c r="F741" s="163" t="s">
        <v>4236</v>
      </c>
      <c r="G741" s="163" t="s">
        <v>4237</v>
      </c>
    </row>
    <row r="742" spans="5:7">
      <c r="E742" s="163" t="s">
        <v>1677</v>
      </c>
      <c r="F742" s="163" t="s">
        <v>4238</v>
      </c>
      <c r="G742" s="163" t="s">
        <v>4239</v>
      </c>
    </row>
    <row r="743" spans="5:7">
      <c r="E743" s="163" t="s">
        <v>1633</v>
      </c>
      <c r="F743" s="163" t="s">
        <v>4217</v>
      </c>
      <c r="G743" s="163" t="s">
        <v>4240</v>
      </c>
    </row>
    <row r="744" spans="5:7">
      <c r="E744" s="163" t="s">
        <v>1633</v>
      </c>
      <c r="F744" s="163" t="s">
        <v>4217</v>
      </c>
      <c r="G744" s="163" t="s">
        <v>4240</v>
      </c>
    </row>
    <row r="745" spans="5:7">
      <c r="E745" s="163" t="s">
        <v>1678</v>
      </c>
      <c r="F745" s="163" t="s">
        <v>4208</v>
      </c>
      <c r="G745" s="163" t="s">
        <v>4240</v>
      </c>
    </row>
    <row r="746" spans="5:7">
      <c r="E746" s="163" t="s">
        <v>1679</v>
      </c>
      <c r="F746" s="163" t="s">
        <v>4241</v>
      </c>
      <c r="G746" s="163" t="s">
        <v>4242</v>
      </c>
    </row>
    <row r="747" spans="5:7">
      <c r="E747" s="163" t="s">
        <v>1680</v>
      </c>
      <c r="F747" s="163" t="s">
        <v>3280</v>
      </c>
      <c r="G747" s="163" t="s">
        <v>4243</v>
      </c>
    </row>
    <row r="748" spans="5:7">
      <c r="E748" s="163" t="s">
        <v>1680</v>
      </c>
      <c r="F748" s="163" t="s">
        <v>3280</v>
      </c>
      <c r="G748" s="163" t="s">
        <v>4243</v>
      </c>
    </row>
    <row r="749" spans="5:7">
      <c r="E749" s="163" t="s">
        <v>1680</v>
      </c>
      <c r="F749" s="163" t="s">
        <v>3280</v>
      </c>
      <c r="G749" s="163" t="s">
        <v>4243</v>
      </c>
    </row>
    <row r="750" spans="5:7">
      <c r="E750" s="163" t="s">
        <v>1680</v>
      </c>
      <c r="F750" s="163" t="s">
        <v>3280</v>
      </c>
      <c r="G750" s="163" t="s">
        <v>4243</v>
      </c>
    </row>
    <row r="751" spans="5:7">
      <c r="E751" s="163" t="s">
        <v>1680</v>
      </c>
      <c r="F751" s="163" t="s">
        <v>3280</v>
      </c>
      <c r="G751" s="163" t="s">
        <v>4243</v>
      </c>
    </row>
    <row r="752" spans="5:7">
      <c r="E752" s="163" t="s">
        <v>1680</v>
      </c>
      <c r="F752" s="163" t="s">
        <v>3280</v>
      </c>
      <c r="G752" s="163" t="s">
        <v>4243</v>
      </c>
    </row>
    <row r="753" spans="5:7">
      <c r="E753" s="163" t="s">
        <v>1680</v>
      </c>
      <c r="F753" s="163" t="s">
        <v>3280</v>
      </c>
      <c r="G753" s="163" t="s">
        <v>4243</v>
      </c>
    </row>
    <row r="754" spans="5:7">
      <c r="E754" s="163" t="s">
        <v>1681</v>
      </c>
      <c r="F754" s="163" t="s">
        <v>4244</v>
      </c>
      <c r="G754" s="163" t="s">
        <v>4245</v>
      </c>
    </row>
    <row r="755" spans="5:7">
      <c r="E755" s="163" t="s">
        <v>1682</v>
      </c>
    </row>
    <row r="756" spans="5:7">
      <c r="E756" s="163" t="s">
        <v>1683</v>
      </c>
      <c r="F756" s="163" t="s">
        <v>4170</v>
      </c>
      <c r="G756" s="163" t="s">
        <v>4246</v>
      </c>
    </row>
    <row r="757" spans="5:7">
      <c r="E757" s="163" t="s">
        <v>1684</v>
      </c>
    </row>
    <row r="758" spans="5:7">
      <c r="E758" s="163" t="s">
        <v>1685</v>
      </c>
      <c r="F758" s="163" t="s">
        <v>3280</v>
      </c>
      <c r="G758" s="163" t="s">
        <v>4247</v>
      </c>
    </row>
    <row r="759" spans="5:7">
      <c r="E759" s="163" t="s">
        <v>1686</v>
      </c>
      <c r="F759" s="163" t="s">
        <v>3280</v>
      </c>
      <c r="G759" s="163" t="s">
        <v>4248</v>
      </c>
    </row>
    <row r="760" spans="5:7">
      <c r="E760" s="163" t="s">
        <v>1687</v>
      </c>
      <c r="F760" s="163" t="s">
        <v>4130</v>
      </c>
      <c r="G760" s="163" t="s">
        <v>4249</v>
      </c>
    </row>
    <row r="761" spans="5:7">
      <c r="E761" s="163" t="s">
        <v>1687</v>
      </c>
      <c r="F761" s="163" t="s">
        <v>4130</v>
      </c>
      <c r="G761" s="163" t="s">
        <v>4249</v>
      </c>
    </row>
    <row r="762" spans="5:7">
      <c r="E762" s="163" t="s">
        <v>1687</v>
      </c>
      <c r="F762" s="163" t="s">
        <v>4130</v>
      </c>
      <c r="G762" s="163" t="s">
        <v>4249</v>
      </c>
    </row>
    <row r="763" spans="5:7">
      <c r="E763" s="163" t="s">
        <v>1687</v>
      </c>
      <c r="F763" s="163" t="s">
        <v>4130</v>
      </c>
      <c r="G763" s="163" t="s">
        <v>4249</v>
      </c>
    </row>
    <row r="764" spans="5:7">
      <c r="E764" s="163" t="s">
        <v>1687</v>
      </c>
      <c r="F764" s="163" t="s">
        <v>4130</v>
      </c>
      <c r="G764" s="163" t="s">
        <v>4249</v>
      </c>
    </row>
    <row r="765" spans="5:7">
      <c r="E765" s="163" t="s">
        <v>1687</v>
      </c>
      <c r="F765" s="163" t="s">
        <v>4130</v>
      </c>
      <c r="G765" s="163" t="s">
        <v>4249</v>
      </c>
    </row>
    <row r="766" spans="5:7">
      <c r="E766" s="163" t="s">
        <v>1687</v>
      </c>
      <c r="F766" s="163" t="s">
        <v>4130</v>
      </c>
      <c r="G766" s="163" t="s">
        <v>4249</v>
      </c>
    </row>
    <row r="767" spans="5:7">
      <c r="E767" s="163" t="s">
        <v>1688</v>
      </c>
      <c r="F767" s="163" t="s">
        <v>3280</v>
      </c>
      <c r="G767" s="163" t="s">
        <v>4250</v>
      </c>
    </row>
    <row r="768" spans="5:7">
      <c r="E768" s="163" t="s">
        <v>1689</v>
      </c>
      <c r="F768" s="163" t="s">
        <v>4130</v>
      </c>
      <c r="G768" s="163" t="s">
        <v>4251</v>
      </c>
    </row>
    <row r="769" spans="5:18">
      <c r="E769" s="163" t="s">
        <v>1657</v>
      </c>
      <c r="F769" s="163" t="s">
        <v>4217</v>
      </c>
      <c r="G769" s="163" t="s">
        <v>4252</v>
      </c>
    </row>
    <row r="770" spans="5:18">
      <c r="E770" s="163" t="s">
        <v>1690</v>
      </c>
      <c r="F770" s="163" t="s">
        <v>4130</v>
      </c>
      <c r="G770" s="163" t="s">
        <v>4253</v>
      </c>
    </row>
    <row r="771" spans="5:18">
      <c r="E771" s="163" t="s">
        <v>1690</v>
      </c>
      <c r="F771" s="163" t="s">
        <v>4130</v>
      </c>
      <c r="G771" s="163" t="s">
        <v>4253</v>
      </c>
    </row>
    <row r="772" spans="5:18">
      <c r="E772" s="163" t="s">
        <v>1691</v>
      </c>
      <c r="F772" s="163" t="s">
        <v>3280</v>
      </c>
      <c r="G772" s="163" t="s">
        <v>4254</v>
      </c>
    </row>
    <row r="773" spans="5:18">
      <c r="E773" s="163" t="s">
        <v>1692</v>
      </c>
      <c r="F773" s="163" t="s">
        <v>3280</v>
      </c>
      <c r="G773" s="163" t="s">
        <v>4255</v>
      </c>
    </row>
    <row r="774" spans="5:18">
      <c r="E774" s="163" t="s">
        <v>1691</v>
      </c>
      <c r="F774" s="163" t="s">
        <v>3280</v>
      </c>
      <c r="G774" s="163" t="s">
        <v>4254</v>
      </c>
    </row>
    <row r="775" spans="5:18">
      <c r="E775" s="163" t="s">
        <v>1693</v>
      </c>
      <c r="F775" s="163" t="s">
        <v>4194</v>
      </c>
      <c r="G775" s="163" t="s">
        <v>4256</v>
      </c>
    </row>
    <row r="776" spans="5:18">
      <c r="E776" s="163" t="s">
        <v>1694</v>
      </c>
      <c r="F776" s="163" t="s">
        <v>4194</v>
      </c>
      <c r="G776" s="163" t="s">
        <v>4256</v>
      </c>
    </row>
    <row r="784" spans="5:18">
      <c r="M784" s="163" t="s">
        <v>4257</v>
      </c>
      <c r="N784" s="163" t="s">
        <v>4258</v>
      </c>
      <c r="O784" s="163" t="s">
        <v>4259</v>
      </c>
      <c r="P784" s="163" t="s">
        <v>4260</v>
      </c>
      <c r="Q784" s="163" t="s">
        <v>4261</v>
      </c>
      <c r="R784" s="163" t="s">
        <v>4262</v>
      </c>
    </row>
    <row r="785" spans="1:18">
      <c r="A785" s="163" t="s">
        <v>3737</v>
      </c>
      <c r="B785" s="168" t="s">
        <v>3997</v>
      </c>
      <c r="C785" s="168" t="s">
        <v>3998</v>
      </c>
      <c r="D785" s="168" t="s">
        <v>51</v>
      </c>
      <c r="E785" s="139" t="s">
        <v>3239</v>
      </c>
      <c r="M785" s="232" t="s">
        <v>3979</v>
      </c>
      <c r="N785" s="232" t="s">
        <v>3981</v>
      </c>
      <c r="O785" s="232" t="s">
        <v>3983</v>
      </c>
      <c r="P785" s="232" t="s">
        <v>3985</v>
      </c>
      <c r="Q785" s="232" t="s">
        <v>3987</v>
      </c>
      <c r="R785" s="232" t="s">
        <v>3989</v>
      </c>
    </row>
    <row r="786" spans="1:18">
      <c r="B786" s="164">
        <v>1</v>
      </c>
      <c r="C786" s="163" t="str">
        <f>$B$4</f>
        <v>Tipo_3.5.G_Ruedas_de_negocio_misiones_comerciales_y_workshops_para_la_promoción_turística</v>
      </c>
      <c r="D786" s="164" t="str">
        <f>'4. Cadena de valor'!C27</f>
        <v>I)</v>
      </c>
      <c r="E786" s="169" t="str">
        <f>IF('4. Cadena de valor'!D27="","",'4. Cadena de valor'!D27)</f>
        <v>Habitantes del territorio</v>
      </c>
      <c r="F786" s="164" t="str">
        <f>IF('4. Cadena de valor'!K838="","",'4. Cadena de valor'!K838)</f>
        <v/>
      </c>
      <c r="G786" s="164" t="str">
        <f>IF('4. Cadena de valor'!L838="","",'4. Cadena de valor'!L838)</f>
        <v/>
      </c>
      <c r="H786" s="164" t="str">
        <f>IF('4. Cadena de valor'!M838="","",'4. Cadena de valor'!M838)</f>
        <v/>
      </c>
      <c r="I786" s="164"/>
      <c r="M786" s="163" t="str" cm="1">
        <f t="array" ref="M786">IFERROR(INDEX($E$786:$E$789,SMALL(IF($E$786:$E$789&lt;&gt;"",ROW($E$786:$E$789)-ROW($E$786)+1),ROW()-ROW($M$786)+1)),"")</f>
        <v>Habitantes del territorio</v>
      </c>
      <c r="N786" s="163" t="str" cm="1">
        <f t="array" ref="N786">IFERROR(INDEX($E$790:$E$793,SMALL(IF($E$790:$E$793&lt;&gt;"",ROW($E$790:$E$793)-ROW($E$790)+1),ROW()-ROW($N$786)+1)),"")</f>
        <v/>
      </c>
      <c r="O786" s="163" t="str" cm="1">
        <f t="array" ref="O786">IFERROR(INDEX($E$794:$E$797,SMALL(IF($E$794:$E$797&lt;&gt;"",ROW($E$794:$E$797)-ROW($E$794)+1),ROW()-ROW($O$786)+1)),"")</f>
        <v/>
      </c>
      <c r="P786" s="163" t="str" cm="1">
        <f t="array" ref="P786">IFERROR(INDEX($E$798:$E$801,SMALL(IF($E$798:$E$801&lt;&gt;"",ROW($E$798:$E$801)-ROW($E$798)+1),ROW()-ROW($P$786)+1)),"")</f>
        <v/>
      </c>
      <c r="Q786" s="163" t="str" cm="1">
        <f t="array" ref="Q786">IFERROR(INDEX($E$802:$E$805,SMALL(IF($E$802:$E$805&lt;&gt;"",ROW($E$802:$E$805)-ROW($E$802)+1),ROW()-ROW($Q$786)+1)),"")</f>
        <v/>
      </c>
      <c r="R786" s="163" t="str" cm="1">
        <f t="array" ref="R786">IFERROR(INDEX($E$806:$E$809,SMALL(IF($E$806:$E$809&lt;&gt;"",ROW($E$806:$E$809)-ROW($E$806)+1),ROW()-ROW($R$786)+1)),"")</f>
        <v/>
      </c>
    </row>
    <row r="787" spans="1:18">
      <c r="B787" s="164">
        <v>1</v>
      </c>
      <c r="C787" s="163" t="str">
        <f t="shared" ref="C787:C789" si="6">$B$4</f>
        <v>Tipo_3.5.G_Ruedas_de_negocio_misiones_comerciales_y_workshops_para_la_promoción_turística</v>
      </c>
      <c r="D787" s="164" t="str">
        <f>'4. Cadena de valor'!C29</f>
        <v>II)</v>
      </c>
      <c r="E787" s="169" t="str">
        <f>IF('4. Cadena de valor'!D29="","",'4. Cadena de valor'!D29)</f>
        <v>Turistas (visitantes no residentes)</v>
      </c>
      <c r="F787" s="164" t="str">
        <f>IF('4. Cadena de valor'!K839="","",'4. Cadena de valor'!K839)</f>
        <v/>
      </c>
      <c r="G787" s="164" t="str">
        <f>IF('4. Cadena de valor'!L839="","",'4. Cadena de valor'!L839)</f>
        <v/>
      </c>
      <c r="H787" s="164" t="str">
        <f>IF('4. Cadena de valor'!M839="","",'4. Cadena de valor'!M839)</f>
        <v/>
      </c>
      <c r="I787" s="164"/>
      <c r="M787" s="163" t="str" cm="1">
        <f t="array" ref="M787">IFERROR(INDEX($E$786:$E$789,SMALL(IF($E$786:$E$789&lt;&gt;"",ROW($E$786:$E$789)-ROW($E$786)+1),ROW()-ROW($M$786)+1)),"")</f>
        <v>Turistas (visitantes no residentes)</v>
      </c>
      <c r="N787" s="163" t="str" cm="1">
        <f t="array" ref="N787">IFERROR(INDEX($E$790:$E$793,SMALL(IF($E$790:$E$793&lt;&gt;"",ROW($E$790:$E$793)-ROW($E$790)+1),ROW()-ROW($N$786)+1)),"")</f>
        <v/>
      </c>
      <c r="O787" s="163" t="str" cm="1">
        <f t="array" ref="O787">IFERROR(INDEX($E$794:$E$797,SMALL(IF($E$794:$E$797&lt;&gt;"",ROW($E$794:$E$797)-ROW($E$794)+1),ROW()-ROW($O$786)+1)),"")</f>
        <v/>
      </c>
      <c r="P787" s="163" t="str" cm="1">
        <f t="array" ref="P787">IFERROR(INDEX($E$798:$E$801,SMALL(IF($E$798:$E$801&lt;&gt;"",ROW($E$798:$E$801)-ROW($E$798)+1),ROW()-ROW($P$786)+1)),"")</f>
        <v/>
      </c>
      <c r="Q787" s="163" t="str" cm="1">
        <f t="array" ref="Q787">IFERROR(INDEX($E$802:$E$805,SMALL(IF($E$802:$E$805&lt;&gt;"",ROW($E$802:$E$805)-ROW($E$802)+1),ROW()-ROW($Q$786)+1)),"")</f>
        <v/>
      </c>
      <c r="R787" s="163" t="str" cm="1">
        <f t="array" ref="R787">IFERROR(INDEX($E$806:$E$809,SMALL(IF($E$806:$E$809&lt;&gt;"",ROW($E$806:$E$809)-ROW($E$806)+1),ROW()-ROW($R$786)+1)),"")</f>
        <v/>
      </c>
    </row>
    <row r="788" spans="1:18">
      <c r="B788" s="164">
        <v>1</v>
      </c>
      <c r="C788" s="163" t="str">
        <f t="shared" si="6"/>
        <v>Tipo_3.5.G_Ruedas_de_negocio_misiones_comerciales_y_workshops_para_la_promoción_turística</v>
      </c>
      <c r="D788" s="164" t="str">
        <f>'4. Cadena de valor'!C31</f>
        <v>III)</v>
      </c>
      <c r="E788" s="169" t="str">
        <f>IF('4. Cadena de valor'!D31="","",'4. Cadena de valor'!D31)</f>
        <v>Prestadores de servicios turísticos (PST)</v>
      </c>
      <c r="F788" s="164" t="str">
        <f>IF('4. Cadena de valor'!K840="","",'4. Cadena de valor'!K840)</f>
        <v/>
      </c>
      <c r="G788" s="164" t="str">
        <f>IF('4. Cadena de valor'!L840="","",'4. Cadena de valor'!L840)</f>
        <v/>
      </c>
      <c r="H788" s="164" t="str">
        <f>IF('4. Cadena de valor'!M840="","",'4. Cadena de valor'!M840)</f>
        <v/>
      </c>
      <c r="I788" s="164"/>
      <c r="M788" s="163" t="str" cm="1">
        <f t="array" ref="M788">IFERROR(INDEX($E$786:$E$789,SMALL(IF($E$786:$E$789&lt;&gt;"",ROW($E$786:$E$789)-ROW($E$786)+1),ROW()-ROW($M$786)+1)),"")</f>
        <v>Prestadores de servicios turísticos (PST)</v>
      </c>
      <c r="N788" s="163" t="str" cm="1">
        <f t="array" ref="N788">IFERROR(INDEX($E$790:$E$793,SMALL(IF($E$790:$E$793&lt;&gt;"",ROW($E$790:$E$793)-ROW($E$790)+1),ROW()-ROW($N$786)+1)),"")</f>
        <v/>
      </c>
      <c r="O788" s="163" t="str" cm="1">
        <f t="array" ref="O788">IFERROR(INDEX($E$794:$E$797,SMALL(IF($E$794:$E$797&lt;&gt;"",ROW($E$794:$E$797)-ROW($E$794)+1),ROW()-ROW($O$786)+1)),"")</f>
        <v/>
      </c>
      <c r="P788" s="163" t="str" cm="1">
        <f t="array" ref="P788">IFERROR(INDEX($E$798:$E$801,SMALL(IF($E$798:$E$801&lt;&gt;"",ROW($E$798:$E$801)-ROW($E$798)+1),ROW()-ROW($P$786)+1)),"")</f>
        <v/>
      </c>
      <c r="Q788" s="163" t="str" cm="1">
        <f t="array" ref="Q788">IFERROR(INDEX($E$802:$E$805,SMALL(IF($E$802:$E$805&lt;&gt;"",ROW($E$802:$E$805)-ROW($E$802)+1),ROW()-ROW($Q$786)+1)),"")</f>
        <v/>
      </c>
      <c r="R788" s="163" t="str" cm="1">
        <f t="array" ref="R788">IFERROR(INDEX($E$806:$E$809,SMALL(IF($E$806:$E$809&lt;&gt;"",ROW($E$806:$E$809)-ROW($E$806)+1),ROW()-ROW($R$786)+1)),"")</f>
        <v/>
      </c>
    </row>
    <row r="789" spans="1:18">
      <c r="B789" s="164">
        <v>1</v>
      </c>
      <c r="C789" s="163" t="str">
        <f t="shared" si="6"/>
        <v>Tipo_3.5.G_Ruedas_de_negocio_misiones_comerciales_y_workshops_para_la_promoción_turística</v>
      </c>
      <c r="D789" s="164" t="str">
        <f>'4. Cadena de valor'!C33</f>
        <v>IV)</v>
      </c>
      <c r="E789" s="169" t="str">
        <f>IF('4. Cadena de valor'!D33="","",'4. Cadena de valor'!D33)</f>
        <v/>
      </c>
      <c r="F789" s="164" t="str">
        <f>IF('4. Cadena de valor'!K841="","",'4. Cadena de valor'!K841)</f>
        <v/>
      </c>
      <c r="G789" s="164" t="str">
        <f>IF('4. Cadena de valor'!L841="","",'4. Cadena de valor'!L841)</f>
        <v/>
      </c>
      <c r="H789" s="164" t="str">
        <f>IF('4. Cadena de valor'!M841="","",'4. Cadena de valor'!M841)</f>
        <v/>
      </c>
      <c r="I789" s="164"/>
      <c r="M789" s="163" t="str" cm="1">
        <f t="array" ref="M789">IFERROR(INDEX($E$786:$E$789,SMALL(IF($E$786:$E$789&lt;&gt;"",ROW($E$786:$E$789)-ROW($E$786)+1),ROW()-ROW($M$786)+1)),"")</f>
        <v/>
      </c>
      <c r="N789" s="163" t="str" cm="1">
        <f t="array" ref="N789">IFERROR(INDEX($E$790:$E$793,SMALL(IF($E$790:$E$793&lt;&gt;"",ROW($E$790:$E$793)-ROW($E$790)+1),ROW()-ROW($N$786)+1)),"")</f>
        <v/>
      </c>
      <c r="O789" s="163" t="str" cm="1">
        <f t="array" ref="O789">IFERROR(INDEX($E$794:$E$797,SMALL(IF($E$794:$E$797&lt;&gt;"",ROW($E$794:$E$797)-ROW($E$794)+1),ROW()-ROW($O$786)+1)),"")</f>
        <v/>
      </c>
      <c r="P789" s="163" t="str" cm="1">
        <f t="array" ref="P789">IFERROR(INDEX($E$798:$E$801,SMALL(IF($E$798:$E$801&lt;&gt;"",ROW($E$798:$E$801)-ROW($E$798)+1),ROW()-ROW($P$786)+1)),"")</f>
        <v/>
      </c>
      <c r="Q789" s="163" t="str" cm="1">
        <f t="array" ref="Q789">IFERROR(INDEX($E$802:$E$805,SMALL(IF($E$802:$E$805&lt;&gt;"",ROW($E$802:$E$805)-ROW($E$802)+1),ROW()-ROW($Q$786)+1)),"")</f>
        <v/>
      </c>
      <c r="R789" s="163" t="str" cm="1">
        <f t="array" ref="R789">IFERROR(INDEX($E$806:$E$809,SMALL(IF($E$806:$E$809&lt;&gt;"",ROW($E$806:$E$809)-ROW($E$806)+1),ROW()-ROW($R$786)+1)),"")</f>
        <v/>
      </c>
    </row>
    <row r="790" spans="1:18">
      <c r="B790" s="164">
        <v>2</v>
      </c>
      <c r="C790" s="163" t="str">
        <f>$B$5</f>
        <v/>
      </c>
      <c r="D790" s="164" t="str">
        <f>'4. Cadena de valor'!C196</f>
        <v>I)</v>
      </c>
      <c r="E790" s="169" t="str">
        <f>IF('4. Cadena de valor'!D196="","",'4. Cadena de valor'!D196)</f>
        <v/>
      </c>
      <c r="F790" s="163" t="str">
        <f>IF('4. Cadena de valor'!K1007="","",'4. Cadena de valor'!K1007)</f>
        <v/>
      </c>
      <c r="G790" s="163" t="str">
        <f>IF('4. Cadena de valor'!L1007="","",'4. Cadena de valor'!L1007)</f>
        <v/>
      </c>
      <c r="H790" s="163" t="str">
        <f>IF('4. Cadena de valor'!M1007="","",'4. Cadena de valor'!M1007)</f>
        <v/>
      </c>
    </row>
    <row r="791" spans="1:18">
      <c r="B791" s="164">
        <v>2</v>
      </c>
      <c r="C791" s="163" t="str">
        <f t="shared" ref="C791:C793" si="7">$B$5</f>
        <v/>
      </c>
      <c r="D791" s="164" t="str">
        <f>'4. Cadena de valor'!C198</f>
        <v>II)</v>
      </c>
      <c r="E791" s="169" t="str">
        <f>IF('4. Cadena de valor'!D198="","",'4. Cadena de valor'!D198)</f>
        <v/>
      </c>
      <c r="F791" s="163" t="str">
        <f>IF('4. Cadena de valor'!K1008="","",'4. Cadena de valor'!K1008)</f>
        <v/>
      </c>
      <c r="G791" s="163" t="str">
        <f>IF('4. Cadena de valor'!L1008="","",'4. Cadena de valor'!L1008)</f>
        <v/>
      </c>
      <c r="H791" s="163" t="str">
        <f>IF('4. Cadena de valor'!M1008="","",'4. Cadena de valor'!M1008)</f>
        <v/>
      </c>
    </row>
    <row r="792" spans="1:18">
      <c r="B792" s="164">
        <v>2</v>
      </c>
      <c r="C792" s="163" t="str">
        <f t="shared" si="7"/>
        <v/>
      </c>
      <c r="D792" s="164" t="str">
        <f>'4. Cadena de valor'!C200</f>
        <v>III)</v>
      </c>
      <c r="E792" s="169" t="str">
        <f>IF('4. Cadena de valor'!D200="","",'4. Cadena de valor'!D200)</f>
        <v/>
      </c>
      <c r="F792" s="163" t="str">
        <f>IF('4. Cadena de valor'!K1009="","",'4. Cadena de valor'!K1009)</f>
        <v/>
      </c>
      <c r="G792" s="163" t="str">
        <f>IF('4. Cadena de valor'!L1009="","",'4. Cadena de valor'!L1009)</f>
        <v/>
      </c>
      <c r="H792" s="163" t="str">
        <f>IF('4. Cadena de valor'!M1009="","",'4. Cadena de valor'!M1009)</f>
        <v/>
      </c>
    </row>
    <row r="793" spans="1:18">
      <c r="B793" s="164">
        <v>2</v>
      </c>
      <c r="C793" s="163" t="str">
        <f t="shared" si="7"/>
        <v/>
      </c>
      <c r="D793" s="164" t="str">
        <f>'4. Cadena de valor'!C202</f>
        <v>IV)</v>
      </c>
      <c r="E793" s="169" t="str">
        <f>IF('4. Cadena de valor'!D202="","",'4. Cadena de valor'!D202)</f>
        <v/>
      </c>
      <c r="F793" s="163" t="str">
        <f>IF('4. Cadena de valor'!K1010="","",'4. Cadena de valor'!K1010)</f>
        <v/>
      </c>
      <c r="G793" s="163" t="str">
        <f>IF('4. Cadena de valor'!L1010="","",'4. Cadena de valor'!L1010)</f>
        <v/>
      </c>
      <c r="H793" s="163" t="str">
        <f>IF('4. Cadena de valor'!M1010="","",'4. Cadena de valor'!M1010)</f>
        <v/>
      </c>
    </row>
    <row r="794" spans="1:18">
      <c r="B794" s="164">
        <v>3</v>
      </c>
      <c r="C794" s="163" t="str">
        <f>$B$6</f>
        <v/>
      </c>
      <c r="D794" s="164" t="str">
        <f>'4. Cadena de valor'!C356</f>
        <v>I)</v>
      </c>
      <c r="E794" s="169" t="str">
        <f>IF('4. Cadena de valor'!D356="","",'4. Cadena de valor'!D356)</f>
        <v/>
      </c>
      <c r="F794" s="163" t="str">
        <f>IF('4. Cadena de valor'!K1167="","",'4. Cadena de valor'!K1167)</f>
        <v/>
      </c>
      <c r="G794" s="163" t="str">
        <f>IF('4. Cadena de valor'!L1167="","",'4. Cadena de valor'!L1167)</f>
        <v/>
      </c>
      <c r="H794" s="163" t="str">
        <f>IF('4. Cadena de valor'!M1167="","",'4. Cadena de valor'!M1167)</f>
        <v/>
      </c>
      <c r="P794" s="163" t="s">
        <v>4263</v>
      </c>
    </row>
    <row r="795" spans="1:18">
      <c r="B795" s="164">
        <v>3</v>
      </c>
      <c r="C795" s="163" t="str">
        <f>$B$6</f>
        <v/>
      </c>
      <c r="D795" s="164" t="str">
        <f>'4. Cadena de valor'!C358</f>
        <v>II)</v>
      </c>
      <c r="E795" s="169" t="str">
        <f>IF('4. Cadena de valor'!D358="","",'4. Cadena de valor'!D358)</f>
        <v/>
      </c>
      <c r="F795" s="163" t="str">
        <f>IF('4. Cadena de valor'!K1168="","",'4. Cadena de valor'!K1168)</f>
        <v/>
      </c>
      <c r="G795" s="163" t="str">
        <f>IF('4. Cadena de valor'!L1168="","",'4. Cadena de valor'!L1168)</f>
        <v/>
      </c>
      <c r="H795" s="163" t="str">
        <f>IF('4. Cadena de valor'!M1168="","",'4. Cadena de valor'!M1168)</f>
        <v/>
      </c>
    </row>
    <row r="796" spans="1:18">
      <c r="B796" s="164">
        <v>3</v>
      </c>
      <c r="C796" s="163" t="str">
        <f t="shared" ref="C796:C797" si="8">$B$6</f>
        <v/>
      </c>
      <c r="D796" s="164" t="str">
        <f>'4. Cadena de valor'!C360</f>
        <v>III)</v>
      </c>
      <c r="E796" s="169" t="str">
        <f>IF('4. Cadena de valor'!D360="","",'4. Cadena de valor'!D360)</f>
        <v/>
      </c>
      <c r="F796" s="163" t="str">
        <f>IF('4. Cadena de valor'!K1169="","",'4. Cadena de valor'!K1169)</f>
        <v/>
      </c>
      <c r="G796" s="163" t="str">
        <f>IF('4. Cadena de valor'!L1169="","",'4. Cadena de valor'!L1169)</f>
        <v/>
      </c>
      <c r="H796" s="163" t="str">
        <f>IF('4. Cadena de valor'!M1169="","",'4. Cadena de valor'!M1169)</f>
        <v/>
      </c>
    </row>
    <row r="797" spans="1:18">
      <c r="B797" s="164">
        <v>3</v>
      </c>
      <c r="C797" s="163" t="str">
        <f t="shared" si="8"/>
        <v/>
      </c>
      <c r="D797" s="164" t="str">
        <f>'4. Cadena de valor'!C362</f>
        <v>IV)</v>
      </c>
      <c r="E797" s="169" t="str">
        <f>IF('4. Cadena de valor'!D362="","",'4. Cadena de valor'!D362)</f>
        <v/>
      </c>
      <c r="F797" s="163" t="str">
        <f>IF('4. Cadena de valor'!K1170="","",'4. Cadena de valor'!K1170)</f>
        <v/>
      </c>
      <c r="G797" s="163" t="str">
        <f>IF('4. Cadena de valor'!L1170="","",'4. Cadena de valor'!L1170)</f>
        <v/>
      </c>
      <c r="H797" s="163" t="str">
        <f>IF('4. Cadena de valor'!M1170="","",'4. Cadena de valor'!M1170)</f>
        <v/>
      </c>
    </row>
    <row r="798" spans="1:18">
      <c r="B798" s="164">
        <v>4</v>
      </c>
      <c r="C798" s="163" t="str">
        <f>$B$7</f>
        <v/>
      </c>
      <c r="D798" s="164" t="str">
        <f>'4. Cadena de valor'!C516</f>
        <v>I)</v>
      </c>
      <c r="E798" s="169" t="str">
        <f>IF('4. Cadena de valor'!D516="","",'4. Cadena de valor'!D516)</f>
        <v/>
      </c>
      <c r="F798" s="163" t="str">
        <f>IF('4. Cadena de valor'!K1327="","",'4. Cadena de valor'!K1327)</f>
        <v/>
      </c>
      <c r="G798" s="163" t="str">
        <f>IF('4. Cadena de valor'!L1327="","",'4. Cadena de valor'!L1327)</f>
        <v/>
      </c>
      <c r="H798" s="163" t="str">
        <f>IF('4. Cadena de valor'!M1327="","",'4. Cadena de valor'!M1327)</f>
        <v/>
      </c>
    </row>
    <row r="799" spans="1:18">
      <c r="B799" s="164">
        <v>4</v>
      </c>
      <c r="C799" s="163" t="str">
        <f>$B$7</f>
        <v/>
      </c>
      <c r="D799" s="164" t="str">
        <f>'4. Cadena de valor'!C518</f>
        <v>II)</v>
      </c>
      <c r="E799" s="169" t="str">
        <f>IF('4. Cadena de valor'!D518="","",'4. Cadena de valor'!D518)</f>
        <v/>
      </c>
      <c r="F799" s="163" t="str">
        <f>IF('4. Cadena de valor'!K1328="","",'4. Cadena de valor'!K1328)</f>
        <v/>
      </c>
      <c r="G799" s="163" t="str">
        <f>IF('4. Cadena de valor'!L1328="","",'4. Cadena de valor'!L1328)</f>
        <v/>
      </c>
      <c r="H799" s="163" t="str">
        <f>IF('4. Cadena de valor'!M1328="","",'4. Cadena de valor'!M1328)</f>
        <v/>
      </c>
    </row>
    <row r="800" spans="1:18">
      <c r="B800" s="164">
        <v>4</v>
      </c>
      <c r="C800" s="163" t="str">
        <f t="shared" ref="C800:C801" si="9">$B$7</f>
        <v/>
      </c>
      <c r="D800" s="164" t="str">
        <f>'4. Cadena de valor'!C520</f>
        <v>III)</v>
      </c>
      <c r="E800" s="169" t="str">
        <f>IF('4. Cadena de valor'!D520="","",'4. Cadena de valor'!D520)</f>
        <v/>
      </c>
      <c r="F800" s="163" t="str">
        <f>IF('4. Cadena de valor'!K1329="","",'4. Cadena de valor'!K1329)</f>
        <v/>
      </c>
      <c r="G800" s="163" t="str">
        <f>IF('4. Cadena de valor'!L1329="","",'4. Cadena de valor'!L1329)</f>
        <v/>
      </c>
      <c r="H800" s="163" t="str">
        <f>IF('4. Cadena de valor'!M1329="","",'4. Cadena de valor'!M1329)</f>
        <v/>
      </c>
    </row>
    <row r="801" spans="1:8">
      <c r="B801" s="164">
        <v>4</v>
      </c>
      <c r="C801" s="163" t="str">
        <f t="shared" si="9"/>
        <v/>
      </c>
      <c r="D801" s="164" t="str">
        <f>'4. Cadena de valor'!C522</f>
        <v>IV)</v>
      </c>
      <c r="E801" s="169" t="str">
        <f>IF('4. Cadena de valor'!D522="","",'4. Cadena de valor'!D522)</f>
        <v/>
      </c>
      <c r="F801" s="163" t="str">
        <f>IF('4. Cadena de valor'!K1330="","",'4. Cadena de valor'!K1330)</f>
        <v/>
      </c>
      <c r="G801" s="163" t="str">
        <f>IF('4. Cadena de valor'!L1330="","",'4. Cadena de valor'!L1330)</f>
        <v/>
      </c>
      <c r="H801" s="163" t="str">
        <f>IF('4. Cadena de valor'!M1330="","",'4. Cadena de valor'!M1330)</f>
        <v/>
      </c>
    </row>
    <row r="802" spans="1:8">
      <c r="B802" s="164">
        <v>5</v>
      </c>
      <c r="C802" s="163" t="str">
        <f>$B$8</f>
        <v/>
      </c>
      <c r="D802" s="164" t="str">
        <f>'4. Cadena de valor'!C676</f>
        <v>I)</v>
      </c>
      <c r="E802" s="169" t="str">
        <f>IF('4. Cadena de valor'!D676="","",'4. Cadena de valor'!D676)</f>
        <v/>
      </c>
      <c r="F802" s="163" t="str">
        <f>IF('4. Cadena de valor'!K1487="","",'4. Cadena de valor'!K1487)</f>
        <v/>
      </c>
      <c r="G802" s="163" t="str">
        <f>IF('4. Cadena de valor'!L1487="","",'4. Cadena de valor'!L1487)</f>
        <v/>
      </c>
      <c r="H802" s="163" t="str">
        <f>IF('4. Cadena de valor'!M1487="","",'4. Cadena de valor'!M1487)</f>
        <v/>
      </c>
    </row>
    <row r="803" spans="1:8">
      <c r="B803" s="164">
        <v>5</v>
      </c>
      <c r="C803" s="163" t="str">
        <f>$B$8</f>
        <v/>
      </c>
      <c r="D803" s="164" t="str">
        <f>'4. Cadena de valor'!C678</f>
        <v>II)</v>
      </c>
      <c r="E803" s="169" t="str">
        <f>IF('4. Cadena de valor'!D678="","",'4. Cadena de valor'!D678)</f>
        <v/>
      </c>
      <c r="F803" s="163" t="str">
        <f>IF('4. Cadena de valor'!K1488="","",'4. Cadena de valor'!K1488)</f>
        <v/>
      </c>
      <c r="G803" s="163" t="str">
        <f>IF('4. Cadena de valor'!L1488="","",'4. Cadena de valor'!L1488)</f>
        <v/>
      </c>
      <c r="H803" s="163" t="str">
        <f>IF('4. Cadena de valor'!M1488="","",'4. Cadena de valor'!M1488)</f>
        <v/>
      </c>
    </row>
    <row r="804" spans="1:8">
      <c r="B804" s="164">
        <v>5</v>
      </c>
      <c r="C804" s="163" t="str">
        <f t="shared" ref="C804:C805" si="10">$B$8</f>
        <v/>
      </c>
      <c r="D804" s="164" t="str">
        <f>'4. Cadena de valor'!C680</f>
        <v>III)</v>
      </c>
      <c r="E804" s="169" t="str">
        <f>IF('4. Cadena de valor'!D680="","",'4. Cadena de valor'!D680)</f>
        <v/>
      </c>
      <c r="F804" s="163" t="str">
        <f>IF('4. Cadena de valor'!K1489="","",'4. Cadena de valor'!K1489)</f>
        <v/>
      </c>
      <c r="G804" s="163" t="str">
        <f>IF('4. Cadena de valor'!L1489="","",'4. Cadena de valor'!L1489)</f>
        <v/>
      </c>
      <c r="H804" s="163" t="str">
        <f>IF('4. Cadena de valor'!M1489="","",'4. Cadena de valor'!M1489)</f>
        <v/>
      </c>
    </row>
    <row r="805" spans="1:8">
      <c r="B805" s="164">
        <v>5</v>
      </c>
      <c r="C805" s="163" t="str">
        <f t="shared" si="10"/>
        <v/>
      </c>
      <c r="D805" s="164" t="str">
        <f>'4. Cadena de valor'!C682</f>
        <v>IV)</v>
      </c>
      <c r="E805" s="169" t="str">
        <f>IF('4. Cadena de valor'!D682="","",'4. Cadena de valor'!D682)</f>
        <v/>
      </c>
      <c r="F805" s="163" t="str">
        <f>IF('4. Cadena de valor'!K1490="","",'4. Cadena de valor'!K1490)</f>
        <v/>
      </c>
      <c r="G805" s="163" t="str">
        <f>IF('4. Cadena de valor'!L1490="","",'4. Cadena de valor'!L1490)</f>
        <v/>
      </c>
      <c r="H805" s="163" t="str">
        <f>IF('4. Cadena de valor'!M1490="","",'4. Cadena de valor'!M1490)</f>
        <v/>
      </c>
    </row>
    <row r="806" spans="1:8">
      <c r="B806" s="164">
        <v>6</v>
      </c>
      <c r="C806" s="163" t="str">
        <f>$B$9</f>
        <v/>
      </c>
      <c r="D806" s="164" t="str">
        <f>'4. Cadena de valor'!C836</f>
        <v>I)</v>
      </c>
      <c r="E806" s="169" t="str">
        <f>IF('4. Cadena de valor'!D836="","",'4. Cadena de valor'!D836)</f>
        <v/>
      </c>
      <c r="F806" s="163" t="str">
        <f>IF('4. Cadena de valor'!K1647="","",'4. Cadena de valor'!K1647)</f>
        <v/>
      </c>
      <c r="G806" s="163" t="str">
        <f>IF('4. Cadena de valor'!L1647="","",'4. Cadena de valor'!L1647)</f>
        <v/>
      </c>
      <c r="H806" s="163" t="str">
        <f>IF('4. Cadena de valor'!M1647="","",'4. Cadena de valor'!M1647)</f>
        <v/>
      </c>
    </row>
    <row r="807" spans="1:8">
      <c r="B807" s="164">
        <v>6</v>
      </c>
      <c r="C807" s="163" t="str">
        <f>$B$9</f>
        <v/>
      </c>
      <c r="D807" s="164" t="str">
        <f>'4. Cadena de valor'!C838</f>
        <v>II)</v>
      </c>
      <c r="E807" s="169" t="str">
        <f>IF('4. Cadena de valor'!D838="","",'4. Cadena de valor'!D838)</f>
        <v/>
      </c>
      <c r="F807" s="163" t="str">
        <f>IF('4. Cadena de valor'!K1648="","",'4. Cadena de valor'!K1648)</f>
        <v/>
      </c>
      <c r="G807" s="163" t="str">
        <f>IF('4. Cadena de valor'!L1648="","",'4. Cadena de valor'!L1648)</f>
        <v/>
      </c>
      <c r="H807" s="163" t="str">
        <f>IF('4. Cadena de valor'!M1648="","",'4. Cadena de valor'!M1648)</f>
        <v/>
      </c>
    </row>
    <row r="808" spans="1:8">
      <c r="B808" s="164">
        <v>6</v>
      </c>
      <c r="C808" s="163" t="str">
        <f t="shared" ref="C808:C809" si="11">$B$9</f>
        <v/>
      </c>
      <c r="D808" s="164" t="str">
        <f>'4. Cadena de valor'!C840</f>
        <v>III)</v>
      </c>
      <c r="E808" s="169" t="str">
        <f>IF('4. Cadena de valor'!D840="","",'4. Cadena de valor'!D840)</f>
        <v/>
      </c>
      <c r="F808" s="163" t="str">
        <f>IF('4. Cadena de valor'!K1649="","",'4. Cadena de valor'!K1649)</f>
        <v/>
      </c>
      <c r="G808" s="163" t="str">
        <f>IF('4. Cadena de valor'!L1649="","",'4. Cadena de valor'!L1649)</f>
        <v/>
      </c>
      <c r="H808" s="163" t="str">
        <f>IF('4. Cadena de valor'!M1649="","",'4. Cadena de valor'!M1649)</f>
        <v/>
      </c>
    </row>
    <row r="809" spans="1:8">
      <c r="B809" s="164">
        <v>6</v>
      </c>
      <c r="C809" s="163" t="str">
        <f t="shared" si="11"/>
        <v/>
      </c>
      <c r="D809" s="164" t="str">
        <f>'4. Cadena de valor'!C842</f>
        <v>IV)</v>
      </c>
      <c r="E809" s="169" t="str">
        <f>IF('4. Cadena de valor'!D842="","",'4. Cadena de valor'!D842)</f>
        <v/>
      </c>
      <c r="F809" s="163" t="str">
        <f>IF('4. Cadena de valor'!K1650="","",'4. Cadena de valor'!K1650)</f>
        <v/>
      </c>
      <c r="G809" s="163" t="str">
        <f>IF('4. Cadena de valor'!L1650="","",'4. Cadena de valor'!L1650)</f>
        <v/>
      </c>
      <c r="H809" s="163" t="str">
        <f>IF('4. Cadena de valor'!M1650="","",'4. Cadena de valor'!M1650)</f>
        <v/>
      </c>
    </row>
    <row r="811" spans="1:8">
      <c r="B811" s="164" t="s">
        <v>3787</v>
      </c>
      <c r="C811" s="163" t="s">
        <v>18</v>
      </c>
      <c r="D811" s="163" t="s">
        <v>4264</v>
      </c>
      <c r="E811" s="163" t="s">
        <v>1970</v>
      </c>
    </row>
    <row r="812" spans="1:8">
      <c r="A812" s="163" t="s">
        <v>1966</v>
      </c>
      <c r="B812" s="285">
        <f>IF('2. Contexto'!$C$11="","No registrado",
IF('2. Contexto'!$C$11="Programa (Sólo para MinCIT)",'6. Presupuesto - Programa'!H314,'6. Presupuesto - Proyecto'!Q314))</f>
        <v>7984126</v>
      </c>
      <c r="C812" s="285">
        <f>IF('2. Contexto'!$C$11="","No registrado",
IF('2. Contexto'!$C$11="Programa (Sólo para MinCIT)",'6. Presupuesto - Programa'!I314,'6. Presupuesto - Proyecto'!R314))</f>
        <v>7984126</v>
      </c>
      <c r="D812" s="285">
        <f>IF('2. Contexto'!$C$11="","No registrado",
IF('2. Contexto'!$C$11="Programa (Sólo para MinCIT)",'6. Presupuesto - Programa'!J314,'6. Presupuesto - Proyecto'!S314))</f>
        <v>0</v>
      </c>
      <c r="E812" s="285">
        <f>IF('2. Contexto'!$C$11="","No registrado",
IF('2. Contexto'!$C$11="Programa (Sólo para MinCIT)",'6. Presupuesto - Programa'!K314,'6. Presupuesto - Proyecto'!T314))</f>
        <v>0</v>
      </c>
    </row>
  </sheetData>
  <sheetProtection algorithmName="SHA-512" hashValue="pBH/GLRhJIglaaoXVEcSn9aai/GXx+vgUCM/FlxlDvR/jlE/XjNkPtUu7ou6gUEIdu7ArJIOQ2g1dz+rUQU+xA==" saltValue="nrdaay7PwIDwPwYgJuVFiA==" spinCount="100000" sheet="1" objects="1" scenarios="1"/>
  <phoneticPr fontId="37" type="noConversion"/>
  <dataValidations count="3">
    <dataValidation type="list" allowBlank="1" showInputMessage="1" showErrorMessage="1" sqref="K14" xr:uid="{FB6F401B-A96B-4BDD-B893-505714F897FF}">
      <formula1>$E$14:$E$73</formula1>
    </dataValidation>
    <dataValidation type="list" allowBlank="1" showInputMessage="1" showErrorMessage="1" sqref="Y14:Y15" xr:uid="{F8A99DBE-5E4E-4761-8833-2F9C8044C17E}">
      <formula1>$B$4:$B$9</formula1>
    </dataValidation>
    <dataValidation type="list" allowBlank="1" showInputMessage="1" showErrorMessage="1" sqref="Z14" xr:uid="{D91B3615-FE08-4188-9722-94D85356019A}">
      <formula1>Proy1</formula1>
    </dataValidation>
  </dataValidations>
  <pageMargins left="0.7" right="0.7" top="0.75" bottom="0.75" header="0.3" footer="0.3"/>
  <tableParts count="14">
    <tablePart r:id="rId1"/>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71F89-F445-485C-AF34-C0258A7AC37D}">
  <sheetPr codeName="Hoja9"/>
  <dimension ref="A1:BI371"/>
  <sheetViews>
    <sheetView zoomScale="50" zoomScaleNormal="50" zoomScaleSheetLayoutView="80" zoomScalePageLayoutView="70" workbookViewId="0">
      <pane ySplit="13" topLeftCell="A14" activePane="bottomLeft" state="frozen"/>
      <selection pane="bottomLeft" activeCell="E325" sqref="E325"/>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8.85546875" style="132" customWidth="1"/>
    <col min="13" max="13" width="18" style="132" hidden="1" customWidth="1"/>
    <col min="14" max="14" width="14" style="132" hidden="1" customWidth="1"/>
    <col min="15" max="15" width="19.42578125" style="132" hidden="1" customWidth="1"/>
    <col min="16" max="16" width="18.7109375" style="132" hidden="1" customWidth="1"/>
    <col min="17" max="17" width="21.42578125" style="132" hidden="1" customWidth="1"/>
    <col min="18" max="18" width="27.7109375" style="132" hidden="1" customWidth="1"/>
    <col min="19" max="19" width="29.85546875" style="132" hidden="1" customWidth="1"/>
    <col min="20" max="20" width="29.42578125" style="132" hidden="1" customWidth="1"/>
    <col min="21" max="21" width="26.7109375" style="132" hidden="1" customWidth="1"/>
    <col min="22" max="22" width="22.42578125" style="132" hidden="1" customWidth="1"/>
    <col min="23" max="25" width="11.42578125" style="132" hidden="1" customWidth="1"/>
    <col min="26" max="26" width="16.7109375" style="132" hidden="1" customWidth="1"/>
    <col min="27" max="27" width="14.5703125" style="132" hidden="1" customWidth="1"/>
    <col min="28" max="29" width="16.7109375" style="132" hidden="1" customWidth="1"/>
    <col min="30" max="32" width="0" style="132" hidden="1" customWidth="1"/>
    <col min="33" max="60" width="0" style="17" hidden="1" customWidth="1"/>
    <col min="61" max="16384" width="11.42578125" style="17" hidden="1"/>
  </cols>
  <sheetData>
    <row r="1" spans="1:54" s="3" customFormat="1" ht="13.5" customHeight="1">
      <c r="A1" s="1"/>
      <c r="B1" s="819"/>
      <c r="C1" s="820"/>
      <c r="D1" s="820"/>
      <c r="E1" s="820"/>
      <c r="F1" s="820"/>
      <c r="G1" s="820"/>
      <c r="H1" s="820"/>
      <c r="I1" s="820"/>
      <c r="J1" s="820"/>
      <c r="K1" s="821"/>
      <c r="L1" s="1"/>
      <c r="M1" s="1"/>
      <c r="N1" s="1"/>
      <c r="O1" s="1"/>
      <c r="P1" s="1"/>
      <c r="Q1" s="1"/>
      <c r="R1" s="1"/>
      <c r="S1" s="1"/>
      <c r="T1" s="1"/>
      <c r="U1" s="1"/>
      <c r="V1" s="184"/>
      <c r="W1" s="184"/>
      <c r="X1" s="184"/>
      <c r="Y1" s="184"/>
      <c r="Z1" s="184"/>
      <c r="AA1" s="184"/>
      <c r="AB1" s="184"/>
      <c r="AC1" s="184"/>
      <c r="AD1" s="184"/>
      <c r="AE1" s="184"/>
      <c r="AF1" s="184"/>
    </row>
    <row r="2" spans="1:54" s="3" customFormat="1" ht="13.5" customHeight="1">
      <c r="A2" s="1"/>
      <c r="B2" s="822"/>
      <c r="C2" s="823"/>
      <c r="D2" s="823"/>
      <c r="E2" s="823"/>
      <c r="F2" s="823"/>
      <c r="G2" s="823"/>
      <c r="H2" s="823"/>
      <c r="I2" s="823"/>
      <c r="J2" s="823"/>
      <c r="K2" s="824"/>
      <c r="L2" s="1"/>
      <c r="M2" s="1"/>
      <c r="N2" s="1"/>
      <c r="O2" s="1"/>
      <c r="P2" s="1"/>
      <c r="Q2" s="1"/>
      <c r="R2" s="1"/>
      <c r="S2" s="1"/>
      <c r="T2" s="1"/>
      <c r="U2" s="1"/>
      <c r="V2" s="184"/>
      <c r="W2" s="184"/>
      <c r="X2" s="184"/>
      <c r="Y2" s="184"/>
      <c r="Z2" s="184"/>
      <c r="AA2" s="184"/>
      <c r="AB2" s="184"/>
      <c r="AC2" s="184"/>
      <c r="AD2" s="184"/>
      <c r="AE2" s="184"/>
      <c r="AF2" s="184"/>
    </row>
    <row r="3" spans="1:54" s="1" customFormat="1" ht="20.65" customHeight="1">
      <c r="A3" s="4"/>
      <c r="B3" s="822"/>
      <c r="C3" s="823"/>
      <c r="D3" s="823"/>
      <c r="E3" s="823"/>
      <c r="F3" s="823"/>
      <c r="G3" s="823"/>
      <c r="H3" s="823"/>
      <c r="I3" s="823"/>
      <c r="J3" s="823"/>
      <c r="K3" s="824"/>
      <c r="V3" s="184"/>
      <c r="W3" s="184"/>
      <c r="X3" s="184"/>
      <c r="Y3" s="184"/>
      <c r="Z3" s="184"/>
      <c r="AA3" s="184"/>
      <c r="AB3" s="184"/>
      <c r="AC3" s="184"/>
      <c r="AD3" s="184"/>
      <c r="AE3" s="184"/>
      <c r="AF3" s="184"/>
    </row>
    <row r="4" spans="1:54" s="1" customFormat="1" ht="20.65" customHeight="1">
      <c r="A4" s="4"/>
      <c r="B4" s="822"/>
      <c r="C4" s="823"/>
      <c r="D4" s="823"/>
      <c r="E4" s="823"/>
      <c r="F4" s="823"/>
      <c r="G4" s="823"/>
      <c r="H4" s="823"/>
      <c r="I4" s="823"/>
      <c r="J4" s="823"/>
      <c r="K4" s="824"/>
      <c r="V4" s="184"/>
      <c r="W4" s="184"/>
      <c r="X4" s="184"/>
      <c r="Y4" s="184"/>
      <c r="Z4" s="184"/>
      <c r="AA4" s="184"/>
      <c r="AB4" s="184"/>
      <c r="AC4" s="184"/>
      <c r="AD4" s="184"/>
      <c r="AE4" s="184"/>
      <c r="AF4" s="184"/>
    </row>
    <row r="5" spans="1:54" s="1" customFormat="1" ht="20.65" customHeight="1">
      <c r="A5" s="4"/>
      <c r="B5" s="825"/>
      <c r="C5" s="826"/>
      <c r="D5" s="826"/>
      <c r="E5" s="826"/>
      <c r="F5" s="826"/>
      <c r="G5" s="826"/>
      <c r="H5" s="826"/>
      <c r="I5" s="826"/>
      <c r="J5" s="826"/>
      <c r="K5" s="827"/>
      <c r="V5" s="184"/>
      <c r="W5" s="184"/>
      <c r="X5" s="184"/>
      <c r="Y5" s="184"/>
      <c r="Z5" s="184"/>
      <c r="AA5" s="184"/>
      <c r="AB5" s="184"/>
      <c r="AC5" s="184"/>
      <c r="AD5" s="184"/>
      <c r="AE5" s="184"/>
      <c r="AF5" s="184"/>
    </row>
    <row r="6" spans="1:54" s="1" customFormat="1" ht="20.65" customHeight="1">
      <c r="A6" s="4"/>
      <c r="B6" s="828" t="s">
        <v>2</v>
      </c>
      <c r="C6" s="829"/>
      <c r="D6" s="829"/>
      <c r="E6" s="829"/>
      <c r="F6" s="829"/>
      <c r="G6" s="829"/>
      <c r="H6" s="829"/>
      <c r="I6" s="829"/>
      <c r="J6" s="829"/>
      <c r="K6" s="830"/>
      <c r="V6" s="184"/>
      <c r="W6" s="184"/>
      <c r="X6" s="184"/>
      <c r="Y6" s="184"/>
      <c r="Z6" s="184"/>
      <c r="AA6" s="184"/>
      <c r="AB6" s="184"/>
      <c r="AC6" s="184"/>
      <c r="AD6" s="184"/>
      <c r="AE6" s="184"/>
      <c r="AF6" s="184"/>
    </row>
    <row r="7" spans="1:54" s="1" customFormat="1" ht="20.65" customHeight="1">
      <c r="A7" s="4"/>
      <c r="B7" s="4"/>
      <c r="C7" s="4"/>
      <c r="D7" s="4"/>
      <c r="E7" s="4"/>
      <c r="F7" s="4"/>
      <c r="G7" s="4"/>
      <c r="H7" s="4"/>
      <c r="V7" s="184"/>
      <c r="W7" s="184"/>
      <c r="X7" s="184"/>
      <c r="Y7" s="184"/>
      <c r="Z7" s="184"/>
      <c r="AA7" s="184"/>
      <c r="AB7" s="184"/>
      <c r="AC7" s="184"/>
      <c r="AD7" s="184"/>
      <c r="AE7" s="184"/>
      <c r="AF7" s="184"/>
    </row>
    <row r="8" spans="1:54" s="1" customFormat="1" ht="26.25" customHeight="1">
      <c r="A8" s="4"/>
      <c r="B8" s="574" t="s">
        <v>4265</v>
      </c>
      <c r="C8" s="575"/>
      <c r="D8" s="575"/>
      <c r="E8" s="575"/>
      <c r="F8" s="575"/>
      <c r="G8" s="185"/>
      <c r="H8" s="16"/>
      <c r="I8" s="16"/>
      <c r="V8" s="184"/>
      <c r="W8" s="184"/>
      <c r="X8" s="184"/>
      <c r="Y8" s="184"/>
      <c r="Z8" s="184"/>
      <c r="AA8" s="184"/>
      <c r="AB8" s="184"/>
      <c r="AC8" s="184"/>
      <c r="AD8" s="184"/>
      <c r="AE8" s="184"/>
      <c r="AF8" s="184"/>
    </row>
    <row r="9" spans="1:54" s="1" customFormat="1" ht="26.25" customHeight="1">
      <c r="A9" s="4"/>
      <c r="B9" s="16"/>
      <c r="C9" s="16"/>
      <c r="D9" s="16"/>
      <c r="E9" s="16"/>
      <c r="F9" s="16"/>
      <c r="G9" s="16"/>
      <c r="H9" s="16"/>
      <c r="I9" s="16"/>
      <c r="J9" s="16"/>
      <c r="K9" s="16"/>
      <c r="V9" s="184"/>
      <c r="W9" s="184"/>
      <c r="X9" s="184"/>
      <c r="Y9" s="184"/>
      <c r="Z9" s="184"/>
      <c r="AA9" s="184"/>
      <c r="AB9" s="184"/>
      <c r="AC9" s="184"/>
      <c r="AD9" s="184"/>
      <c r="AE9" s="184"/>
      <c r="AF9" s="184"/>
    </row>
    <row r="10" spans="1:54" s="1" customFormat="1" ht="26.25" customHeight="1">
      <c r="A10" s="4"/>
      <c r="B10" s="310" t="s">
        <v>3775</v>
      </c>
      <c r="C10" s="16"/>
      <c r="D10" s="16"/>
      <c r="E10" s="16"/>
      <c r="F10" s="16"/>
      <c r="G10" s="16"/>
      <c r="H10" s="16"/>
      <c r="I10" s="16"/>
      <c r="J10" s="16"/>
      <c r="K10" s="16"/>
      <c r="V10" s="184"/>
      <c r="W10" s="184"/>
      <c r="X10" s="184"/>
      <c r="Y10" s="184"/>
      <c r="Z10" s="184"/>
      <c r="AA10" s="184"/>
      <c r="AB10" s="184"/>
      <c r="AC10" s="184"/>
      <c r="AD10" s="184"/>
      <c r="AE10" s="184"/>
      <c r="AF10" s="184"/>
    </row>
    <row r="11" spans="1:54" s="1" customFormat="1" ht="26.25" customHeight="1">
      <c r="A11" s="4"/>
      <c r="B11" s="310"/>
      <c r="C11" s="16"/>
      <c r="D11" s="16"/>
      <c r="E11" s="16"/>
      <c r="F11" s="16"/>
      <c r="G11" s="16"/>
      <c r="H11" s="16"/>
      <c r="I11" s="16"/>
      <c r="J11" s="16"/>
      <c r="K11" s="16"/>
      <c r="V11" s="184"/>
      <c r="W11" s="184"/>
      <c r="X11" s="184"/>
      <c r="Y11" s="184"/>
      <c r="Z11" s="184"/>
      <c r="AA11" s="184"/>
      <c r="AB11" s="184"/>
      <c r="AC11" s="184"/>
      <c r="AD11" s="184"/>
      <c r="AE11" s="184"/>
      <c r="AF11" s="184"/>
    </row>
    <row r="12" spans="1:54" s="1" customFormat="1" ht="26.25" customHeight="1">
      <c r="A12" s="4"/>
      <c r="B12" s="16"/>
      <c r="C12" s="16"/>
      <c r="D12" s="16"/>
      <c r="E12" s="16"/>
      <c r="F12" s="16"/>
      <c r="G12" s="16"/>
      <c r="H12" s="16"/>
      <c r="I12" s="16"/>
      <c r="J12" s="16"/>
      <c r="K12" s="16"/>
      <c r="V12" s="184"/>
      <c r="W12" s="184"/>
      <c r="X12" s="184"/>
      <c r="Y12" s="184"/>
      <c r="Z12" s="184"/>
      <c r="AA12" s="184"/>
      <c r="AB12" s="184"/>
      <c r="AC12" s="184"/>
      <c r="AD12" s="184"/>
      <c r="AE12" s="184"/>
      <c r="AF12" s="184"/>
    </row>
    <row r="13" spans="1:54" s="3" customFormat="1" ht="73.5" customHeight="1">
      <c r="A13" s="14"/>
      <c r="B13" s="190" t="s">
        <v>3776</v>
      </c>
      <c r="C13" s="190" t="s">
        <v>3777</v>
      </c>
      <c r="D13" s="190" t="s">
        <v>2970</v>
      </c>
      <c r="E13" s="190" t="s">
        <v>3285</v>
      </c>
      <c r="F13" s="190" t="s">
        <v>3778</v>
      </c>
      <c r="G13" s="191" t="s">
        <v>2798</v>
      </c>
      <c r="H13" s="193" t="s">
        <v>3787</v>
      </c>
      <c r="I13" s="193" t="s">
        <v>3788</v>
      </c>
      <c r="J13" s="193" t="s">
        <v>3789</v>
      </c>
      <c r="K13" s="193" t="s">
        <v>1970</v>
      </c>
      <c r="L13" s="1"/>
      <c r="M13" s="1"/>
      <c r="N13" s="1"/>
      <c r="O13" s="1"/>
      <c r="P13" s="1"/>
      <c r="Q13" s="1"/>
      <c r="R13" s="1"/>
      <c r="S13" s="1"/>
      <c r="T13" s="1"/>
      <c r="U13" s="1"/>
      <c r="V13" s="184"/>
      <c r="W13" s="184"/>
      <c r="X13" s="184"/>
      <c r="Y13" s="184"/>
      <c r="Z13" s="184"/>
      <c r="AA13" s="184"/>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s="3" customFormat="1" ht="46.15" customHeight="1">
      <c r="A14" s="14"/>
      <c r="B14" s="181" t="str">
        <f>IFERROR(VLOOKUP(D14,Auxiliar!$B$4:$D$9,3,0),"")</f>
        <v/>
      </c>
      <c r="C14" s="181">
        <v>1</v>
      </c>
      <c r="D14" s="296"/>
      <c r="E14" s="292"/>
      <c r="F14" s="294"/>
      <c r="G14" s="294"/>
      <c r="H14" s="301"/>
      <c r="I14" s="189" t="str">
        <f t="shared" ref="I14:I77" si="0">IF(F14="Cofinanciación FONTUR",H14,"")</f>
        <v/>
      </c>
      <c r="J14" s="189" t="str">
        <f t="shared" ref="J14:J77" si="1">IF(F14="Contrapartida Proponente",H14,"")</f>
        <v/>
      </c>
      <c r="K14" s="189" t="str">
        <f t="shared" ref="K14:K77" si="2">IF(F14="Otros aportantes",H14,"")</f>
        <v/>
      </c>
      <c r="L14" s="184"/>
      <c r="M14" s="184"/>
      <c r="N14" s="184"/>
      <c r="O14" s="184"/>
      <c r="P14" s="14"/>
      <c r="Q14" s="16"/>
      <c r="R14" s="184"/>
      <c r="S14" s="184"/>
      <c r="T14" s="184"/>
      <c r="U14" s="184"/>
      <c r="V14" s="184"/>
      <c r="W14" s="184"/>
      <c r="X14" s="184"/>
      <c r="Y14" s="184"/>
      <c r="Z14" s="184"/>
      <c r="AA14" s="184"/>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s="3" customFormat="1" ht="46.15" customHeight="1">
      <c r="A15" s="14"/>
      <c r="B15" s="181" t="str">
        <f>IFERROR(VLOOKUP(D15,Auxiliar!$B$4:$D$9,3,0),"")</f>
        <v/>
      </c>
      <c r="C15" s="181">
        <v>2</v>
      </c>
      <c r="D15" s="296"/>
      <c r="E15" s="292"/>
      <c r="F15" s="294"/>
      <c r="G15" s="294"/>
      <c r="H15" s="301"/>
      <c r="I15" s="189" t="str">
        <f t="shared" si="0"/>
        <v/>
      </c>
      <c r="J15" s="189" t="str">
        <f t="shared" si="1"/>
        <v/>
      </c>
      <c r="K15" s="189" t="str">
        <f t="shared" si="2"/>
        <v/>
      </c>
      <c r="L15" s="184"/>
      <c r="M15" s="184"/>
      <c r="N15" s="184"/>
      <c r="O15" s="184"/>
      <c r="P15" s="14"/>
      <c r="Q15" s="16"/>
      <c r="R15" s="184"/>
      <c r="S15" s="184"/>
      <c r="T15" s="184"/>
      <c r="U15" s="184"/>
      <c r="V15" s="184"/>
      <c r="W15" s="184"/>
      <c r="X15" s="184"/>
      <c r="Y15" s="184"/>
      <c r="Z15" s="184"/>
      <c r="AA15" s="184"/>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s="3" customFormat="1" ht="46.15" customHeight="1">
      <c r="A16" s="14"/>
      <c r="B16" s="181" t="str">
        <f>IFERROR(VLOOKUP(D16,Auxiliar!$B$4:$D$9,3,0),"")</f>
        <v/>
      </c>
      <c r="C16" s="181">
        <v>3</v>
      </c>
      <c r="D16" s="296"/>
      <c r="E16" s="292"/>
      <c r="F16" s="294"/>
      <c r="G16" s="294"/>
      <c r="H16" s="301"/>
      <c r="I16" s="189" t="str">
        <f t="shared" si="0"/>
        <v/>
      </c>
      <c r="J16" s="189" t="str">
        <f t="shared" si="1"/>
        <v/>
      </c>
      <c r="K16" s="189" t="str">
        <f t="shared" si="2"/>
        <v/>
      </c>
      <c r="L16" s="184"/>
      <c r="M16" s="184"/>
      <c r="N16" s="184"/>
      <c r="O16" s="184"/>
      <c r="P16" s="17"/>
      <c r="Q16" s="16"/>
      <c r="R16" s="184"/>
      <c r="S16" s="184"/>
      <c r="T16" s="184"/>
      <c r="U16" s="184"/>
      <c r="V16" s="184"/>
      <c r="W16" s="184"/>
      <c r="X16" s="184"/>
      <c r="Y16" s="184"/>
      <c r="Z16" s="184"/>
      <c r="AA16" s="184"/>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s="3" customFormat="1" ht="46.15" customHeight="1">
      <c r="A17" s="14"/>
      <c r="B17" s="181" t="str">
        <f>IFERROR(VLOOKUP(D17,Auxiliar!$B$4:$D$9,3,0),"")</f>
        <v/>
      </c>
      <c r="C17" s="181">
        <v>4</v>
      </c>
      <c r="D17" s="296"/>
      <c r="E17" s="292"/>
      <c r="F17" s="294"/>
      <c r="G17" s="294"/>
      <c r="H17" s="301"/>
      <c r="I17" s="189" t="str">
        <f t="shared" si="0"/>
        <v/>
      </c>
      <c r="J17" s="189" t="str">
        <f t="shared" si="1"/>
        <v/>
      </c>
      <c r="K17" s="189" t="str">
        <f t="shared" si="2"/>
        <v/>
      </c>
      <c r="L17" s="184"/>
      <c r="M17" s="184"/>
      <c r="N17" s="184"/>
      <c r="O17" s="184"/>
      <c r="P17" s="17"/>
      <c r="Q17" s="16"/>
      <c r="R17" s="184"/>
      <c r="S17" s="184"/>
      <c r="T17" s="184"/>
      <c r="U17" s="184"/>
      <c r="V17" s="184"/>
      <c r="W17" s="184"/>
      <c r="X17" s="184"/>
      <c r="Y17" s="184"/>
      <c r="Z17" s="184"/>
      <c r="AA17" s="184"/>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s="3" customFormat="1" ht="46.15" customHeight="1">
      <c r="A18" s="14"/>
      <c r="B18" s="181" t="str">
        <f>IFERROR(VLOOKUP(D18,Auxiliar!$B$4:$D$9,3,0),"")</f>
        <v/>
      </c>
      <c r="C18" s="181">
        <v>5</v>
      </c>
      <c r="D18" s="296"/>
      <c r="E18" s="292"/>
      <c r="F18" s="294"/>
      <c r="G18" s="294"/>
      <c r="H18" s="301"/>
      <c r="I18" s="189" t="str">
        <f t="shared" si="0"/>
        <v/>
      </c>
      <c r="J18" s="189" t="str">
        <f t="shared" si="1"/>
        <v/>
      </c>
      <c r="K18" s="189" t="str">
        <f t="shared" si="2"/>
        <v/>
      </c>
      <c r="L18" s="184"/>
      <c r="M18" s="184"/>
      <c r="N18" s="184"/>
      <c r="O18" s="184"/>
      <c r="P18" s="17"/>
      <c r="Q18" s="16"/>
      <c r="R18" s="184"/>
      <c r="S18" s="184"/>
      <c r="T18" s="184"/>
      <c r="U18" s="184"/>
      <c r="V18" s="184"/>
      <c r="W18" s="184"/>
      <c r="X18" s="184"/>
      <c r="Y18" s="184"/>
      <c r="Z18" s="184"/>
      <c r="AA18" s="184"/>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s="3" customFormat="1" ht="46.15" customHeight="1">
      <c r="A19" s="14"/>
      <c r="B19" s="181" t="str">
        <f>IFERROR(VLOOKUP(D19,Auxiliar!$B$4:$D$9,3,0),"")</f>
        <v/>
      </c>
      <c r="C19" s="181">
        <v>6</v>
      </c>
      <c r="D19" s="296"/>
      <c r="E19" s="292"/>
      <c r="F19" s="294"/>
      <c r="G19" s="294"/>
      <c r="H19" s="301"/>
      <c r="I19" s="189" t="str">
        <f t="shared" si="0"/>
        <v/>
      </c>
      <c r="J19" s="189" t="str">
        <f t="shared" si="1"/>
        <v/>
      </c>
      <c r="K19" s="189" t="str">
        <f t="shared" si="2"/>
        <v/>
      </c>
      <c r="L19" s="184"/>
      <c r="M19" s="184"/>
      <c r="N19" s="184"/>
      <c r="O19" s="184"/>
      <c r="P19" s="17"/>
      <c r="Q19" s="16"/>
      <c r="R19" s="184"/>
      <c r="S19" s="184"/>
      <c r="T19" s="184"/>
      <c r="U19" s="184"/>
      <c r="V19" s="184"/>
      <c r="W19" s="184"/>
      <c r="X19" s="184"/>
      <c r="Y19" s="184"/>
      <c r="Z19" s="184"/>
      <c r="AA19" s="184"/>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s="3" customFormat="1" ht="46.15" customHeight="1">
      <c r="A20" s="14"/>
      <c r="B20" s="181" t="str">
        <f>IFERROR(VLOOKUP(D20,Auxiliar!$B$4:$D$9,3,0),"")</f>
        <v/>
      </c>
      <c r="C20" s="181">
        <v>7</v>
      </c>
      <c r="D20" s="296"/>
      <c r="E20" s="292"/>
      <c r="F20" s="294"/>
      <c r="G20" s="294"/>
      <c r="H20" s="301"/>
      <c r="I20" s="189" t="str">
        <f t="shared" si="0"/>
        <v/>
      </c>
      <c r="J20" s="189" t="str">
        <f t="shared" si="1"/>
        <v/>
      </c>
      <c r="K20" s="189" t="str">
        <f t="shared" si="2"/>
        <v/>
      </c>
      <c r="L20" s="184"/>
      <c r="M20" s="184"/>
      <c r="N20" s="184"/>
      <c r="O20" s="184"/>
      <c r="P20" s="17"/>
      <c r="Q20" s="16"/>
      <c r="R20" s="184"/>
      <c r="S20" s="184"/>
      <c r="T20" s="184"/>
      <c r="U20" s="184"/>
      <c r="V20" s="184"/>
      <c r="W20" s="184"/>
      <c r="X20" s="184"/>
      <c r="Y20" s="184"/>
      <c r="Z20" s="184"/>
      <c r="AA20" s="184"/>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s="3" customFormat="1" ht="46.15" customHeight="1">
      <c r="A21" s="14"/>
      <c r="B21" s="181" t="str">
        <f>IFERROR(VLOOKUP(D21,Auxiliar!$B$4:$D$9,3,0),"")</f>
        <v/>
      </c>
      <c r="C21" s="181">
        <v>8</v>
      </c>
      <c r="D21" s="296"/>
      <c r="E21" s="292"/>
      <c r="F21" s="294"/>
      <c r="G21" s="294"/>
      <c r="H21" s="301"/>
      <c r="I21" s="189" t="str">
        <f t="shared" si="0"/>
        <v/>
      </c>
      <c r="J21" s="189" t="str">
        <f t="shared" si="1"/>
        <v/>
      </c>
      <c r="K21" s="189" t="str">
        <f t="shared" si="2"/>
        <v/>
      </c>
      <c r="L21" s="184"/>
      <c r="M21" s="184"/>
      <c r="N21" s="184"/>
      <c r="O21" s="184"/>
      <c r="P21" s="17"/>
      <c r="Q21" s="16"/>
      <c r="R21" s="184"/>
      <c r="S21" s="184"/>
      <c r="T21" s="184"/>
      <c r="U21" s="184"/>
      <c r="V21" s="184"/>
      <c r="W21" s="184"/>
      <c r="X21" s="184"/>
      <c r="Y21" s="184"/>
      <c r="Z21" s="184"/>
      <c r="AA21" s="184"/>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s="3" customFormat="1" ht="46.15" customHeight="1">
      <c r="A22" s="14"/>
      <c r="B22" s="181" t="str">
        <f>IFERROR(VLOOKUP(D22,Auxiliar!$B$4:$D$9,3,0),"")</f>
        <v/>
      </c>
      <c r="C22" s="181">
        <v>9</v>
      </c>
      <c r="D22" s="296"/>
      <c r="E22" s="292"/>
      <c r="F22" s="294"/>
      <c r="G22" s="294"/>
      <c r="H22" s="301"/>
      <c r="I22" s="189" t="str">
        <f t="shared" si="0"/>
        <v/>
      </c>
      <c r="J22" s="189" t="str">
        <f t="shared" si="1"/>
        <v/>
      </c>
      <c r="K22" s="189" t="str">
        <f t="shared" si="2"/>
        <v/>
      </c>
      <c r="L22" s="184"/>
      <c r="M22" s="184"/>
      <c r="N22" s="184"/>
      <c r="O22" s="184"/>
      <c r="P22" s="17"/>
      <c r="Q22" s="16"/>
      <c r="R22" s="184"/>
      <c r="S22" s="184"/>
      <c r="T22" s="184"/>
      <c r="U22" s="184"/>
      <c r="V22" s="184"/>
      <c r="W22" s="184"/>
      <c r="X22" s="184"/>
      <c r="Y22" s="184"/>
      <c r="Z22" s="184"/>
      <c r="AA22" s="184"/>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s="3" customFormat="1" ht="46.15" customHeight="1">
      <c r="A23" s="14"/>
      <c r="B23" s="181" t="str">
        <f>IFERROR(VLOOKUP(D23,Auxiliar!$B$4:$D$9,3,0),"")</f>
        <v/>
      </c>
      <c r="C23" s="181">
        <v>10</v>
      </c>
      <c r="D23" s="296"/>
      <c r="E23" s="292"/>
      <c r="F23" s="294"/>
      <c r="G23" s="294"/>
      <c r="H23" s="301"/>
      <c r="I23" s="189" t="str">
        <f t="shared" si="0"/>
        <v/>
      </c>
      <c r="J23" s="189" t="str">
        <f t="shared" si="1"/>
        <v/>
      </c>
      <c r="K23" s="189" t="str">
        <f t="shared" si="2"/>
        <v/>
      </c>
      <c r="L23" s="184"/>
      <c r="M23" s="184"/>
      <c r="N23" s="184"/>
      <c r="O23" s="184"/>
      <c r="P23" s="17"/>
      <c r="Q23" s="16"/>
      <c r="R23" s="16"/>
      <c r="S23" s="16"/>
      <c r="T23" s="16"/>
      <c r="U23" s="16"/>
      <c r="V23" s="18"/>
      <c r="W23" s="16"/>
      <c r="X23" s="16"/>
      <c r="Y23" s="18"/>
      <c r="Z23" s="16"/>
      <c r="AA23" s="16"/>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s="3" customFormat="1" ht="46.15" customHeight="1">
      <c r="A24" s="14"/>
      <c r="B24" s="181" t="str">
        <f>IFERROR(VLOOKUP(D24,Auxiliar!$B$4:$D$9,3,0),"")</f>
        <v/>
      </c>
      <c r="C24" s="181">
        <v>11</v>
      </c>
      <c r="D24" s="296"/>
      <c r="E24" s="292"/>
      <c r="F24" s="294"/>
      <c r="G24" s="294"/>
      <c r="H24" s="301"/>
      <c r="I24" s="189" t="str">
        <f t="shared" si="0"/>
        <v/>
      </c>
      <c r="J24" s="189" t="str">
        <f t="shared" si="1"/>
        <v/>
      </c>
      <c r="K24" s="189" t="str">
        <f t="shared" si="2"/>
        <v/>
      </c>
      <c r="L24" s="184"/>
      <c r="M24" s="184"/>
      <c r="N24" s="184"/>
      <c r="O24" s="184"/>
      <c r="P24" s="17"/>
      <c r="Q24" s="16"/>
      <c r="R24" s="16"/>
      <c r="S24" s="16"/>
      <c r="T24" s="16"/>
      <c r="U24" s="16"/>
      <c r="V24" s="18"/>
      <c r="W24" s="16"/>
      <c r="X24" s="16"/>
      <c r="Y24" s="18"/>
      <c r="Z24" s="16"/>
      <c r="AA24" s="16"/>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s="3" customFormat="1" ht="46.15" customHeight="1">
      <c r="A25" s="14"/>
      <c r="B25" s="181" t="str">
        <f>IFERROR(VLOOKUP(D25,Auxiliar!$B$4:$D$9,3,0),"")</f>
        <v/>
      </c>
      <c r="C25" s="181">
        <v>12</v>
      </c>
      <c r="D25" s="296"/>
      <c r="E25" s="292"/>
      <c r="F25" s="294"/>
      <c r="G25" s="294"/>
      <c r="H25" s="301"/>
      <c r="I25" s="189" t="str">
        <f t="shared" si="0"/>
        <v/>
      </c>
      <c r="J25" s="189" t="str">
        <f t="shared" si="1"/>
        <v/>
      </c>
      <c r="K25" s="189" t="str">
        <f t="shared" si="2"/>
        <v/>
      </c>
      <c r="L25" s="184"/>
      <c r="M25" s="184"/>
      <c r="N25" s="184"/>
      <c r="O25" s="184"/>
      <c r="P25" s="17"/>
      <c r="Q25" s="16"/>
      <c r="R25" s="16"/>
      <c r="S25" s="16"/>
      <c r="T25" s="16"/>
      <c r="U25" s="16"/>
      <c r="V25" s="18"/>
      <c r="W25" s="16"/>
      <c r="X25" s="16"/>
      <c r="Y25" s="18"/>
      <c r="Z25" s="16"/>
      <c r="AA25" s="16"/>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s="3" customFormat="1" ht="46.15" customHeight="1">
      <c r="A26" s="14"/>
      <c r="B26" s="181" t="str">
        <f>IFERROR(VLOOKUP(D26,Auxiliar!$B$4:$D$9,3,0),"")</f>
        <v/>
      </c>
      <c r="C26" s="181">
        <v>13</v>
      </c>
      <c r="D26" s="296"/>
      <c r="E26" s="292"/>
      <c r="F26" s="294"/>
      <c r="G26" s="294"/>
      <c r="H26" s="301"/>
      <c r="I26" s="189" t="str">
        <f t="shared" si="0"/>
        <v/>
      </c>
      <c r="J26" s="189" t="str">
        <f t="shared" si="1"/>
        <v/>
      </c>
      <c r="K26" s="189" t="str">
        <f t="shared" si="2"/>
        <v/>
      </c>
      <c r="L26" s="184"/>
      <c r="M26" s="184"/>
      <c r="N26" s="184"/>
      <c r="O26" s="184"/>
      <c r="P26" s="17"/>
      <c r="Q26" s="16"/>
      <c r="R26" s="16"/>
      <c r="S26" s="16"/>
      <c r="T26" s="16"/>
      <c r="U26" s="16"/>
      <c r="V26" s="18"/>
      <c r="W26" s="16"/>
      <c r="X26" s="16"/>
      <c r="Y26" s="18"/>
      <c r="Z26" s="16"/>
      <c r="AA26" s="16"/>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s="3" customFormat="1" ht="46.15" customHeight="1">
      <c r="A27" s="14"/>
      <c r="B27" s="181" t="str">
        <f>IFERROR(VLOOKUP(D27,Auxiliar!$B$4:$D$9,3,0),"")</f>
        <v/>
      </c>
      <c r="C27" s="181">
        <v>14</v>
      </c>
      <c r="D27" s="296"/>
      <c r="E27" s="292"/>
      <c r="F27" s="294"/>
      <c r="G27" s="294"/>
      <c r="H27" s="301"/>
      <c r="I27" s="189" t="str">
        <f t="shared" si="0"/>
        <v/>
      </c>
      <c r="J27" s="189" t="str">
        <f t="shared" si="1"/>
        <v/>
      </c>
      <c r="K27" s="189" t="str">
        <f t="shared" si="2"/>
        <v/>
      </c>
      <c r="L27" s="184"/>
      <c r="M27" s="184"/>
      <c r="N27" s="184"/>
      <c r="O27" s="184"/>
      <c r="P27" s="17"/>
      <c r="Q27" s="16"/>
      <c r="R27" s="16"/>
      <c r="S27" s="16"/>
      <c r="T27" s="16"/>
      <c r="U27" s="16"/>
      <c r="V27" s="18"/>
      <c r="W27" s="16"/>
      <c r="X27" s="16"/>
      <c r="Y27" s="18"/>
      <c r="Z27" s="16"/>
      <c r="AA27" s="16"/>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s="3" customFormat="1" ht="46.15" customHeight="1">
      <c r="A28" s="14"/>
      <c r="B28" s="181" t="str">
        <f>IFERROR(VLOOKUP(D28,Auxiliar!$B$4:$D$9,3,0),"")</f>
        <v/>
      </c>
      <c r="C28" s="181">
        <v>15</v>
      </c>
      <c r="D28" s="296"/>
      <c r="E28" s="292"/>
      <c r="F28" s="294"/>
      <c r="G28" s="294"/>
      <c r="H28" s="301"/>
      <c r="I28" s="189" t="str">
        <f t="shared" si="0"/>
        <v/>
      </c>
      <c r="J28" s="189" t="str">
        <f t="shared" si="1"/>
        <v/>
      </c>
      <c r="K28" s="189" t="str">
        <f t="shared" si="2"/>
        <v/>
      </c>
      <c r="L28" s="184"/>
      <c r="M28" s="184"/>
      <c r="N28" s="184"/>
      <c r="O28" s="184"/>
      <c r="P28" s="17"/>
      <c r="Q28" s="16"/>
      <c r="R28" s="16"/>
      <c r="S28" s="16"/>
      <c r="T28" s="16"/>
      <c r="U28" s="16"/>
      <c r="V28" s="18"/>
      <c r="W28" s="16"/>
      <c r="X28" s="16"/>
      <c r="Y28" s="18"/>
      <c r="Z28" s="16"/>
      <c r="AA28" s="16"/>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s="3" customFormat="1" ht="46.15" customHeight="1">
      <c r="A29" s="19"/>
      <c r="B29" s="181" t="str">
        <f>IFERROR(VLOOKUP(D29,Auxiliar!$B$4:$D$9,3,0),"")</f>
        <v/>
      </c>
      <c r="C29" s="181">
        <v>16</v>
      </c>
      <c r="D29" s="296"/>
      <c r="E29" s="292"/>
      <c r="F29" s="294"/>
      <c r="G29" s="294"/>
      <c r="H29" s="301"/>
      <c r="I29" s="189" t="str">
        <f t="shared" si="0"/>
        <v/>
      </c>
      <c r="J29" s="189" t="str">
        <f t="shared" si="1"/>
        <v/>
      </c>
      <c r="K29" s="189" t="str">
        <f t="shared" si="2"/>
        <v/>
      </c>
      <c r="L29" s="184"/>
      <c r="M29" s="184"/>
      <c r="N29" s="184"/>
      <c r="O29" s="184"/>
      <c r="P29" s="23"/>
      <c r="Q29" s="20"/>
      <c r="R29" s="20"/>
      <c r="S29" s="20"/>
      <c r="T29" s="20"/>
      <c r="U29" s="20"/>
      <c r="V29" s="21"/>
      <c r="W29" s="20"/>
      <c r="X29" s="20"/>
      <c r="Y29" s="21"/>
      <c r="Z29" s="20"/>
      <c r="AA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s="3" customFormat="1" ht="46.15" customHeight="1">
      <c r="A30" s="19"/>
      <c r="B30" s="181" t="str">
        <f>IFERROR(VLOOKUP(D30,Auxiliar!$B$4:$D$9,3,0),"")</f>
        <v/>
      </c>
      <c r="C30" s="181">
        <v>17</v>
      </c>
      <c r="D30" s="296"/>
      <c r="E30" s="292"/>
      <c r="F30" s="294"/>
      <c r="G30" s="294"/>
      <c r="H30" s="301"/>
      <c r="I30" s="189" t="str">
        <f t="shared" si="0"/>
        <v/>
      </c>
      <c r="J30" s="189" t="str">
        <f t="shared" si="1"/>
        <v/>
      </c>
      <c r="K30" s="189" t="str">
        <f t="shared" si="2"/>
        <v/>
      </c>
      <c r="L30" s="184"/>
      <c r="M30" s="184"/>
      <c r="N30" s="184"/>
      <c r="O30" s="184"/>
      <c r="P30" s="23"/>
      <c r="Q30" s="20"/>
      <c r="R30" s="20"/>
      <c r="S30" s="20"/>
      <c r="T30" s="20"/>
      <c r="U30" s="20"/>
      <c r="V30" s="21"/>
      <c r="W30" s="20"/>
      <c r="X30" s="20"/>
      <c r="Y30" s="21"/>
      <c r="Z30" s="20"/>
      <c r="AA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s="3" customFormat="1" ht="46.15" customHeight="1">
      <c r="A31" s="19"/>
      <c r="B31" s="181" t="str">
        <f>IFERROR(VLOOKUP(D31,Auxiliar!$B$4:$D$9,3,0),"")</f>
        <v/>
      </c>
      <c r="C31" s="181">
        <v>18</v>
      </c>
      <c r="D31" s="296"/>
      <c r="E31" s="292"/>
      <c r="F31" s="294"/>
      <c r="G31" s="294"/>
      <c r="H31" s="301"/>
      <c r="I31" s="189" t="str">
        <f t="shared" si="0"/>
        <v/>
      </c>
      <c r="J31" s="189" t="str">
        <f t="shared" si="1"/>
        <v/>
      </c>
      <c r="K31" s="189" t="str">
        <f t="shared" si="2"/>
        <v/>
      </c>
      <c r="L31" s="184"/>
      <c r="M31" s="184"/>
      <c r="N31" s="184"/>
      <c r="O31" s="184"/>
      <c r="P31" s="23"/>
      <c r="Q31" s="20"/>
      <c r="R31" s="20"/>
      <c r="S31" s="20"/>
      <c r="T31" s="20"/>
      <c r="U31" s="20"/>
      <c r="V31" s="21"/>
      <c r="W31" s="20"/>
      <c r="X31" s="20"/>
      <c r="Y31" s="21"/>
      <c r="Z31" s="20"/>
      <c r="AA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s="3" customFormat="1" ht="46.15" customHeight="1">
      <c r="A32" s="19"/>
      <c r="B32" s="181" t="str">
        <f>IFERROR(VLOOKUP(D32,Auxiliar!$B$4:$D$9,3,0),"")</f>
        <v/>
      </c>
      <c r="C32" s="181">
        <v>19</v>
      </c>
      <c r="D32" s="296"/>
      <c r="E32" s="292"/>
      <c r="F32" s="294"/>
      <c r="G32" s="294"/>
      <c r="H32" s="301"/>
      <c r="I32" s="189" t="str">
        <f t="shared" si="0"/>
        <v/>
      </c>
      <c r="J32" s="189" t="str">
        <f t="shared" si="1"/>
        <v/>
      </c>
      <c r="K32" s="189" t="str">
        <f t="shared" si="2"/>
        <v/>
      </c>
      <c r="L32" s="184"/>
      <c r="M32" s="184"/>
      <c r="N32" s="184"/>
      <c r="O32" s="184"/>
      <c r="P32" s="23"/>
      <c r="Q32" s="20"/>
      <c r="R32" s="20"/>
      <c r="S32" s="20"/>
      <c r="T32" s="20"/>
      <c r="U32" s="20"/>
      <c r="V32" s="21"/>
      <c r="W32" s="20"/>
      <c r="X32" s="20"/>
      <c r="Y32" s="21"/>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s="3" customFormat="1" ht="46.15" customHeight="1">
      <c r="A33" s="19"/>
      <c r="B33" s="181" t="str">
        <f>IFERROR(VLOOKUP(D33,Auxiliar!$B$4:$D$9,3,0),"")</f>
        <v/>
      </c>
      <c r="C33" s="181">
        <v>20</v>
      </c>
      <c r="D33" s="296"/>
      <c r="E33" s="292"/>
      <c r="F33" s="294"/>
      <c r="G33" s="294"/>
      <c r="H33" s="301"/>
      <c r="I33" s="189" t="str">
        <f t="shared" si="0"/>
        <v/>
      </c>
      <c r="J33" s="189" t="str">
        <f t="shared" si="1"/>
        <v/>
      </c>
      <c r="K33" s="189" t="str">
        <f t="shared" si="2"/>
        <v/>
      </c>
      <c r="L33" s="184"/>
      <c r="M33" s="184"/>
      <c r="N33" s="184"/>
      <c r="O33" s="184"/>
      <c r="P33" s="23"/>
      <c r="Q33" s="20"/>
      <c r="R33" s="20"/>
      <c r="S33" s="20"/>
      <c r="T33" s="20"/>
      <c r="U33" s="20"/>
      <c r="V33" s="21"/>
      <c r="W33" s="20"/>
      <c r="X33" s="20"/>
      <c r="Y33" s="21"/>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s="3" customFormat="1" ht="46.15" customHeight="1">
      <c r="A34" s="19"/>
      <c r="B34" s="181" t="str">
        <f>IFERROR(VLOOKUP(D34,Auxiliar!$B$4:$D$9,3,0),"")</f>
        <v/>
      </c>
      <c r="C34" s="181">
        <v>21</v>
      </c>
      <c r="D34" s="296"/>
      <c r="E34" s="292"/>
      <c r="F34" s="294"/>
      <c r="G34" s="294"/>
      <c r="H34" s="301"/>
      <c r="I34" s="189" t="str">
        <f t="shared" si="0"/>
        <v/>
      </c>
      <c r="J34" s="189" t="str">
        <f t="shared" si="1"/>
        <v/>
      </c>
      <c r="K34" s="189" t="str">
        <f t="shared" si="2"/>
        <v/>
      </c>
      <c r="L34" s="184"/>
      <c r="M34" s="184"/>
      <c r="N34" s="184"/>
      <c r="O34" s="184"/>
      <c r="P34" s="23"/>
      <c r="Q34" s="20"/>
      <c r="R34" s="20"/>
      <c r="S34" s="20"/>
      <c r="T34" s="20"/>
      <c r="U34" s="20"/>
      <c r="V34" s="21"/>
      <c r="W34" s="20"/>
      <c r="X34" s="20"/>
      <c r="Y34" s="21"/>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s="3" customFormat="1" ht="46.15" customHeight="1">
      <c r="A35" s="19"/>
      <c r="B35" s="181" t="str">
        <f>IFERROR(VLOOKUP(D35,Auxiliar!$B$4:$D$9,3,0),"")</f>
        <v/>
      </c>
      <c r="C35" s="181">
        <v>22</v>
      </c>
      <c r="D35" s="296"/>
      <c r="E35" s="292"/>
      <c r="F35" s="294"/>
      <c r="G35" s="294"/>
      <c r="H35" s="301"/>
      <c r="I35" s="189" t="str">
        <f t="shared" si="0"/>
        <v/>
      </c>
      <c r="J35" s="189" t="str">
        <f t="shared" si="1"/>
        <v/>
      </c>
      <c r="K35" s="189" t="str">
        <f t="shared" si="2"/>
        <v/>
      </c>
      <c r="L35" s="184"/>
      <c r="M35" s="184"/>
      <c r="N35" s="184"/>
      <c r="O35" s="184"/>
      <c r="P35" s="23"/>
      <c r="Q35" s="20"/>
      <c r="R35" s="20"/>
      <c r="S35" s="20"/>
      <c r="T35" s="20"/>
      <c r="U35" s="20"/>
      <c r="V35" s="21"/>
      <c r="W35" s="20"/>
      <c r="X35" s="20"/>
      <c r="Y35" s="21"/>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s="3" customFormat="1" ht="46.15" customHeight="1">
      <c r="A36" s="19"/>
      <c r="B36" s="181" t="str">
        <f>IFERROR(VLOOKUP(D36,Auxiliar!$B$4:$D$9,3,0),"")</f>
        <v/>
      </c>
      <c r="C36" s="181">
        <v>23</v>
      </c>
      <c r="D36" s="296"/>
      <c r="E36" s="292"/>
      <c r="F36" s="294"/>
      <c r="G36" s="294"/>
      <c r="H36" s="301"/>
      <c r="I36" s="189" t="str">
        <f t="shared" si="0"/>
        <v/>
      </c>
      <c r="J36" s="189" t="str">
        <f t="shared" si="1"/>
        <v/>
      </c>
      <c r="K36" s="189" t="str">
        <f t="shared" si="2"/>
        <v/>
      </c>
      <c r="L36" s="184"/>
      <c r="M36" s="184"/>
      <c r="N36" s="184"/>
      <c r="O36" s="184"/>
      <c r="P36" s="23"/>
      <c r="Q36" s="20"/>
      <c r="R36" s="20"/>
      <c r="S36" s="20"/>
      <c r="T36" s="20"/>
      <c r="U36" s="20"/>
      <c r="V36" s="21"/>
      <c r="W36" s="20"/>
      <c r="X36" s="20"/>
      <c r="Y36" s="21"/>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s="3" customFormat="1" ht="46.15" customHeight="1">
      <c r="A37" s="19"/>
      <c r="B37" s="181" t="str">
        <f>IFERROR(VLOOKUP(D37,Auxiliar!$B$4:$D$9,3,0),"")</f>
        <v/>
      </c>
      <c r="C37" s="181">
        <v>24</v>
      </c>
      <c r="D37" s="296"/>
      <c r="E37" s="292"/>
      <c r="F37" s="294"/>
      <c r="G37" s="294"/>
      <c r="H37" s="301"/>
      <c r="I37" s="189" t="str">
        <f t="shared" si="0"/>
        <v/>
      </c>
      <c r="J37" s="189" t="str">
        <f t="shared" si="1"/>
        <v/>
      </c>
      <c r="K37" s="189" t="str">
        <f t="shared" si="2"/>
        <v/>
      </c>
      <c r="L37" s="184"/>
      <c r="M37" s="184"/>
      <c r="N37" s="184"/>
      <c r="O37" s="184"/>
      <c r="P37" s="23"/>
      <c r="Q37" s="20"/>
      <c r="R37" s="20"/>
      <c r="S37" s="20"/>
      <c r="T37" s="20"/>
      <c r="U37" s="20"/>
      <c r="V37" s="21"/>
      <c r="W37" s="20"/>
      <c r="X37" s="20"/>
      <c r="Y37" s="21"/>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s="3" customFormat="1" ht="46.15" customHeight="1">
      <c r="A38" s="19"/>
      <c r="B38" s="181" t="str">
        <f>IFERROR(VLOOKUP(D38,Auxiliar!$B$4:$D$9,3,0),"")</f>
        <v/>
      </c>
      <c r="C38" s="181">
        <v>25</v>
      </c>
      <c r="D38" s="296"/>
      <c r="E38" s="292"/>
      <c r="F38" s="294"/>
      <c r="G38" s="294"/>
      <c r="H38" s="301"/>
      <c r="I38" s="189" t="str">
        <f t="shared" si="0"/>
        <v/>
      </c>
      <c r="J38" s="189" t="str">
        <f t="shared" si="1"/>
        <v/>
      </c>
      <c r="K38" s="189" t="str">
        <f t="shared" si="2"/>
        <v/>
      </c>
      <c r="L38" s="184"/>
      <c r="M38" s="184"/>
      <c r="N38" s="184"/>
      <c r="O38" s="184"/>
      <c r="P38" s="23"/>
      <c r="Q38" s="20"/>
      <c r="R38" s="20"/>
      <c r="S38" s="20"/>
      <c r="T38" s="20"/>
      <c r="U38" s="20"/>
      <c r="V38" s="21"/>
      <c r="W38" s="20"/>
      <c r="X38" s="20"/>
      <c r="Y38" s="21"/>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s="3" customFormat="1" ht="46.15" customHeight="1">
      <c r="A39" s="19"/>
      <c r="B39" s="181" t="str">
        <f>IFERROR(VLOOKUP(D39,Auxiliar!$B$4:$D$9,3,0),"")</f>
        <v/>
      </c>
      <c r="C39" s="181">
        <v>26</v>
      </c>
      <c r="D39" s="296"/>
      <c r="E39" s="292"/>
      <c r="F39" s="294"/>
      <c r="G39" s="294"/>
      <c r="H39" s="301"/>
      <c r="I39" s="189" t="str">
        <f t="shared" si="0"/>
        <v/>
      </c>
      <c r="J39" s="189" t="str">
        <f t="shared" si="1"/>
        <v/>
      </c>
      <c r="K39" s="189" t="str">
        <f t="shared" si="2"/>
        <v/>
      </c>
      <c r="L39" s="184"/>
      <c r="M39" s="184"/>
      <c r="N39" s="184"/>
      <c r="O39" s="184"/>
      <c r="P39" s="23"/>
      <c r="Q39" s="20"/>
      <c r="R39" s="20"/>
      <c r="S39" s="20"/>
      <c r="T39" s="20"/>
      <c r="U39" s="20"/>
      <c r="V39" s="21"/>
      <c r="W39" s="20"/>
      <c r="X39" s="20"/>
      <c r="Y39" s="21"/>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s="3" customFormat="1" ht="46.15" customHeight="1">
      <c r="A40" s="19"/>
      <c r="B40" s="181" t="str">
        <f>IFERROR(VLOOKUP(D40,Auxiliar!$B$4:$D$9,3,0),"")</f>
        <v/>
      </c>
      <c r="C40" s="181">
        <v>27</v>
      </c>
      <c r="D40" s="296"/>
      <c r="E40" s="292"/>
      <c r="F40" s="294"/>
      <c r="G40" s="294"/>
      <c r="H40" s="301"/>
      <c r="I40" s="189" t="str">
        <f t="shared" si="0"/>
        <v/>
      </c>
      <c r="J40" s="189" t="str">
        <f t="shared" si="1"/>
        <v/>
      </c>
      <c r="K40" s="189" t="str">
        <f t="shared" si="2"/>
        <v/>
      </c>
      <c r="L40" s="184"/>
      <c r="M40" s="184"/>
      <c r="N40" s="184"/>
      <c r="O40" s="184"/>
      <c r="P40" s="23"/>
      <c r="Q40" s="20"/>
      <c r="R40" s="20"/>
      <c r="S40" s="20"/>
      <c r="T40" s="20"/>
      <c r="U40" s="20"/>
      <c r="V40" s="21"/>
      <c r="W40" s="20"/>
      <c r="X40" s="20"/>
      <c r="Y40" s="21"/>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s="3" customFormat="1" ht="46.15" customHeight="1">
      <c r="A41" s="19"/>
      <c r="B41" s="181" t="str">
        <f>IFERROR(VLOOKUP(D41,Auxiliar!$B$4:$D$9,3,0),"")</f>
        <v/>
      </c>
      <c r="C41" s="181">
        <v>28</v>
      </c>
      <c r="D41" s="296"/>
      <c r="E41" s="292"/>
      <c r="F41" s="294"/>
      <c r="G41" s="294"/>
      <c r="H41" s="301"/>
      <c r="I41" s="189" t="str">
        <f t="shared" si="0"/>
        <v/>
      </c>
      <c r="J41" s="189" t="str">
        <f t="shared" si="1"/>
        <v/>
      </c>
      <c r="K41" s="189" t="str">
        <f t="shared" si="2"/>
        <v/>
      </c>
      <c r="L41" s="184"/>
      <c r="M41" s="184"/>
      <c r="N41" s="184"/>
      <c r="O41" s="184"/>
      <c r="P41" s="23"/>
      <c r="Q41" s="20"/>
      <c r="R41" s="20"/>
      <c r="S41" s="20"/>
      <c r="T41" s="20"/>
      <c r="U41" s="20"/>
      <c r="V41" s="21"/>
      <c r="W41" s="20"/>
      <c r="X41" s="20"/>
      <c r="Y41" s="21"/>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s="3" customFormat="1" ht="46.15" customHeight="1">
      <c r="A42" s="19"/>
      <c r="B42" s="181" t="str">
        <f>IFERROR(VLOOKUP(D42,Auxiliar!$B$4:$D$9,3,0),"")</f>
        <v/>
      </c>
      <c r="C42" s="181">
        <v>29</v>
      </c>
      <c r="D42" s="296"/>
      <c r="E42" s="292"/>
      <c r="F42" s="294"/>
      <c r="G42" s="294"/>
      <c r="H42" s="301"/>
      <c r="I42" s="189" t="str">
        <f t="shared" si="0"/>
        <v/>
      </c>
      <c r="J42" s="189" t="str">
        <f t="shared" si="1"/>
        <v/>
      </c>
      <c r="K42" s="189" t="str">
        <f t="shared" si="2"/>
        <v/>
      </c>
      <c r="L42" s="184"/>
      <c r="M42" s="184"/>
      <c r="N42" s="184"/>
      <c r="O42" s="184"/>
      <c r="P42" s="23"/>
      <c r="Q42" s="20"/>
      <c r="R42" s="20"/>
      <c r="S42" s="20"/>
      <c r="T42" s="20"/>
      <c r="U42" s="20"/>
      <c r="V42" s="21"/>
      <c r="W42" s="20"/>
      <c r="X42" s="20"/>
      <c r="Y42" s="21"/>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s="3" customFormat="1" ht="46.15" customHeight="1">
      <c r="A43" s="19"/>
      <c r="B43" s="181" t="str">
        <f>IFERROR(VLOOKUP(D43,Auxiliar!$B$4:$D$9,3,0),"")</f>
        <v/>
      </c>
      <c r="C43" s="181">
        <v>30</v>
      </c>
      <c r="D43" s="296"/>
      <c r="E43" s="292"/>
      <c r="F43" s="294"/>
      <c r="G43" s="294"/>
      <c r="H43" s="301"/>
      <c r="I43" s="189" t="str">
        <f t="shared" si="0"/>
        <v/>
      </c>
      <c r="J43" s="189" t="str">
        <f t="shared" si="1"/>
        <v/>
      </c>
      <c r="K43" s="189" t="str">
        <f t="shared" si="2"/>
        <v/>
      </c>
      <c r="L43" s="184"/>
      <c r="M43" s="184"/>
      <c r="N43" s="184"/>
      <c r="O43" s="184"/>
      <c r="P43" s="23"/>
      <c r="Q43" s="20"/>
      <c r="R43" s="20"/>
      <c r="S43" s="20"/>
      <c r="T43" s="20"/>
      <c r="U43" s="20"/>
      <c r="V43" s="21"/>
      <c r="W43" s="20"/>
      <c r="X43" s="20"/>
      <c r="Y43" s="21"/>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s="3" customFormat="1" ht="46.15" customHeight="1">
      <c r="A44" s="19"/>
      <c r="B44" s="181" t="str">
        <f>IFERROR(VLOOKUP(D44,Auxiliar!$B$4:$D$9,3,0),"")</f>
        <v/>
      </c>
      <c r="C44" s="181">
        <v>31</v>
      </c>
      <c r="D44" s="296"/>
      <c r="E44" s="292"/>
      <c r="F44" s="294"/>
      <c r="G44" s="294"/>
      <c r="H44" s="301"/>
      <c r="I44" s="189" t="str">
        <f t="shared" si="0"/>
        <v/>
      </c>
      <c r="J44" s="189" t="str">
        <f t="shared" si="1"/>
        <v/>
      </c>
      <c r="K44" s="189" t="str">
        <f t="shared" si="2"/>
        <v/>
      </c>
      <c r="L44" s="184"/>
      <c r="M44" s="184"/>
      <c r="N44" s="184"/>
      <c r="O44" s="184"/>
      <c r="P44" s="23"/>
      <c r="Q44" s="20"/>
      <c r="R44" s="20"/>
      <c r="S44" s="20"/>
      <c r="T44" s="20"/>
      <c r="U44" s="20"/>
      <c r="V44" s="21"/>
      <c r="W44" s="20"/>
      <c r="X44" s="20"/>
      <c r="Y44" s="21"/>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s="3" customFormat="1" ht="46.15" customHeight="1">
      <c r="A45" s="19"/>
      <c r="B45" s="181" t="str">
        <f>IFERROR(VLOOKUP(D45,Auxiliar!$B$4:$D$9,3,0),"")</f>
        <v/>
      </c>
      <c r="C45" s="181">
        <v>32</v>
      </c>
      <c r="D45" s="296"/>
      <c r="E45" s="292"/>
      <c r="F45" s="294"/>
      <c r="G45" s="294"/>
      <c r="H45" s="301"/>
      <c r="I45" s="189" t="str">
        <f t="shared" si="0"/>
        <v/>
      </c>
      <c r="J45" s="189" t="str">
        <f t="shared" si="1"/>
        <v/>
      </c>
      <c r="K45" s="189" t="str">
        <f t="shared" si="2"/>
        <v/>
      </c>
      <c r="L45" s="184"/>
      <c r="M45" s="184"/>
      <c r="N45" s="184"/>
      <c r="O45" s="184"/>
      <c r="P45" s="23"/>
      <c r="Q45" s="20"/>
      <c r="R45" s="20"/>
      <c r="S45" s="20"/>
      <c r="T45" s="20"/>
      <c r="U45" s="20"/>
      <c r="V45" s="21"/>
      <c r="W45" s="20"/>
      <c r="X45" s="20"/>
      <c r="Y45" s="21"/>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s="3" customFormat="1" ht="46.15" customHeight="1">
      <c r="A46" s="19"/>
      <c r="B46" s="181" t="str">
        <f>IFERROR(VLOOKUP(D46,Auxiliar!$B$4:$D$9,3,0),"")</f>
        <v/>
      </c>
      <c r="C46" s="181">
        <v>33</v>
      </c>
      <c r="D46" s="296"/>
      <c r="E46" s="292"/>
      <c r="F46" s="294"/>
      <c r="G46" s="294"/>
      <c r="H46" s="301"/>
      <c r="I46" s="189" t="str">
        <f t="shared" si="0"/>
        <v/>
      </c>
      <c r="J46" s="189" t="str">
        <f t="shared" si="1"/>
        <v/>
      </c>
      <c r="K46" s="189" t="str">
        <f t="shared" si="2"/>
        <v/>
      </c>
      <c r="L46" s="184"/>
      <c r="M46" s="184"/>
      <c r="N46" s="184"/>
      <c r="O46" s="184"/>
      <c r="P46" s="23"/>
      <c r="Q46" s="20"/>
      <c r="R46" s="20"/>
      <c r="S46" s="20"/>
      <c r="T46" s="20"/>
      <c r="U46" s="20"/>
      <c r="V46" s="21"/>
      <c r="W46" s="20"/>
      <c r="X46" s="20"/>
      <c r="Y46" s="21"/>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s="3" customFormat="1" ht="46.15" customHeight="1">
      <c r="A47" s="19"/>
      <c r="B47" s="181" t="str">
        <f>IFERROR(VLOOKUP(D47,Auxiliar!$B$4:$D$9,3,0),"")</f>
        <v/>
      </c>
      <c r="C47" s="181">
        <v>34</v>
      </c>
      <c r="D47" s="296"/>
      <c r="E47" s="292"/>
      <c r="F47" s="294"/>
      <c r="G47" s="294"/>
      <c r="H47" s="301"/>
      <c r="I47" s="189" t="str">
        <f t="shared" si="0"/>
        <v/>
      </c>
      <c r="J47" s="189" t="str">
        <f t="shared" si="1"/>
        <v/>
      </c>
      <c r="K47" s="189" t="str">
        <f t="shared" si="2"/>
        <v/>
      </c>
      <c r="L47" s="184"/>
      <c r="M47" s="184"/>
      <c r="N47" s="184"/>
      <c r="O47" s="184"/>
      <c r="P47" s="23"/>
      <c r="Q47" s="20"/>
      <c r="R47" s="20"/>
      <c r="S47" s="20"/>
      <c r="T47" s="20"/>
      <c r="U47" s="20"/>
      <c r="V47" s="21"/>
      <c r="W47" s="20"/>
      <c r="X47" s="20"/>
      <c r="Y47" s="21"/>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s="3" customFormat="1" ht="46.15" customHeight="1">
      <c r="A48" s="19"/>
      <c r="B48" s="181" t="str">
        <f>IFERROR(VLOOKUP(D48,Auxiliar!$B$4:$D$9,3,0),"")</f>
        <v/>
      </c>
      <c r="C48" s="181">
        <v>35</v>
      </c>
      <c r="D48" s="296"/>
      <c r="E48" s="292"/>
      <c r="F48" s="294"/>
      <c r="G48" s="294"/>
      <c r="H48" s="301"/>
      <c r="I48" s="189" t="str">
        <f t="shared" si="0"/>
        <v/>
      </c>
      <c r="J48" s="189" t="str">
        <f t="shared" si="1"/>
        <v/>
      </c>
      <c r="K48" s="189" t="str">
        <f t="shared" si="2"/>
        <v/>
      </c>
      <c r="L48" s="184"/>
      <c r="M48" s="184"/>
      <c r="N48" s="184"/>
      <c r="O48" s="184"/>
      <c r="P48" s="23"/>
      <c r="Q48" s="20"/>
      <c r="R48" s="20"/>
      <c r="S48" s="20"/>
      <c r="T48" s="20"/>
      <c r="U48" s="20"/>
      <c r="V48" s="21"/>
      <c r="W48" s="20"/>
      <c r="X48" s="20"/>
      <c r="Y48" s="21"/>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s="3" customFormat="1" ht="46.15" customHeight="1">
      <c r="A49" s="19"/>
      <c r="B49" s="181" t="str">
        <f>IFERROR(VLOOKUP(D49,Auxiliar!$B$4:$D$9,3,0),"")</f>
        <v/>
      </c>
      <c r="C49" s="181">
        <v>36</v>
      </c>
      <c r="D49" s="296"/>
      <c r="E49" s="292"/>
      <c r="F49" s="294"/>
      <c r="G49" s="294"/>
      <c r="H49" s="301"/>
      <c r="I49" s="189" t="str">
        <f t="shared" si="0"/>
        <v/>
      </c>
      <c r="J49" s="189" t="str">
        <f t="shared" si="1"/>
        <v/>
      </c>
      <c r="K49" s="189" t="str">
        <f t="shared" si="2"/>
        <v/>
      </c>
      <c r="L49" s="184"/>
      <c r="M49" s="184"/>
      <c r="N49" s="184"/>
      <c r="O49" s="184"/>
      <c r="P49" s="23"/>
      <c r="Q49" s="20"/>
      <c r="R49" s="20"/>
      <c r="S49" s="20"/>
      <c r="T49" s="20"/>
      <c r="U49" s="20"/>
      <c r="V49" s="21"/>
      <c r="W49" s="20"/>
      <c r="X49" s="20"/>
      <c r="Y49" s="21"/>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s="3" customFormat="1" ht="46.15" customHeight="1">
      <c r="A50" s="19"/>
      <c r="B50" s="181" t="str">
        <f>IFERROR(VLOOKUP(D50,Auxiliar!$B$4:$D$9,3,0),"")</f>
        <v/>
      </c>
      <c r="C50" s="181">
        <v>37</v>
      </c>
      <c r="D50" s="296"/>
      <c r="E50" s="292"/>
      <c r="F50" s="294"/>
      <c r="G50" s="294"/>
      <c r="H50" s="301"/>
      <c r="I50" s="189" t="str">
        <f t="shared" si="0"/>
        <v/>
      </c>
      <c r="J50" s="189" t="str">
        <f t="shared" si="1"/>
        <v/>
      </c>
      <c r="K50" s="189" t="str">
        <f t="shared" si="2"/>
        <v/>
      </c>
      <c r="L50" s="184"/>
      <c r="M50" s="184"/>
      <c r="N50" s="184"/>
      <c r="O50" s="184"/>
      <c r="P50" s="23"/>
      <c r="Q50" s="20"/>
      <c r="R50" s="20"/>
      <c r="S50" s="20"/>
      <c r="T50" s="20"/>
      <c r="U50" s="20"/>
      <c r="V50" s="21"/>
      <c r="W50" s="20"/>
      <c r="X50" s="20"/>
      <c r="Y50" s="21"/>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s="3" customFormat="1" ht="46.15" customHeight="1">
      <c r="A51" s="19"/>
      <c r="B51" s="181" t="str">
        <f>IFERROR(VLOOKUP(D51,Auxiliar!$B$4:$D$9,3,0),"")</f>
        <v/>
      </c>
      <c r="C51" s="181">
        <v>38</v>
      </c>
      <c r="D51" s="296"/>
      <c r="E51" s="292"/>
      <c r="F51" s="294"/>
      <c r="G51" s="294"/>
      <c r="H51" s="301"/>
      <c r="I51" s="189" t="str">
        <f t="shared" si="0"/>
        <v/>
      </c>
      <c r="J51" s="189" t="str">
        <f t="shared" si="1"/>
        <v/>
      </c>
      <c r="K51" s="189" t="str">
        <f t="shared" si="2"/>
        <v/>
      </c>
      <c r="L51" s="184"/>
      <c r="M51" s="184"/>
      <c r="N51" s="184"/>
      <c r="O51" s="184"/>
      <c r="P51" s="23"/>
      <c r="Q51" s="20"/>
      <c r="R51" s="20"/>
      <c r="S51" s="20"/>
      <c r="T51" s="20"/>
      <c r="U51" s="20"/>
      <c r="V51" s="21"/>
      <c r="W51" s="20"/>
      <c r="X51" s="20"/>
      <c r="Y51" s="21"/>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s="3" customFormat="1" ht="46.15" customHeight="1">
      <c r="A52" s="19"/>
      <c r="B52" s="181" t="str">
        <f>IFERROR(VLOOKUP(D52,Auxiliar!$B$4:$D$9,3,0),"")</f>
        <v/>
      </c>
      <c r="C52" s="181">
        <v>39</v>
      </c>
      <c r="D52" s="296"/>
      <c r="E52" s="292"/>
      <c r="F52" s="294"/>
      <c r="G52" s="294"/>
      <c r="H52" s="301"/>
      <c r="I52" s="189" t="str">
        <f t="shared" si="0"/>
        <v/>
      </c>
      <c r="J52" s="189" t="str">
        <f t="shared" si="1"/>
        <v/>
      </c>
      <c r="K52" s="189" t="str">
        <f t="shared" si="2"/>
        <v/>
      </c>
      <c r="L52" s="184"/>
      <c r="M52" s="184"/>
      <c r="N52" s="184"/>
      <c r="O52" s="184"/>
      <c r="P52" s="23"/>
      <c r="Q52" s="20"/>
      <c r="R52" s="20"/>
      <c r="S52" s="20"/>
      <c r="T52" s="20"/>
      <c r="U52" s="20"/>
      <c r="V52" s="21"/>
      <c r="W52" s="20"/>
      <c r="X52" s="20"/>
      <c r="Y52" s="21"/>
      <c r="Z52" s="20"/>
      <c r="AA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s="3" customFormat="1" ht="46.15" customHeight="1">
      <c r="A53" s="19"/>
      <c r="B53" s="181" t="str">
        <f>IFERROR(VLOOKUP(D53,Auxiliar!$B$4:$D$9,3,0),"")</f>
        <v/>
      </c>
      <c r="C53" s="181">
        <v>40</v>
      </c>
      <c r="D53" s="296"/>
      <c r="E53" s="292"/>
      <c r="F53" s="294"/>
      <c r="G53" s="294"/>
      <c r="H53" s="301"/>
      <c r="I53" s="189" t="str">
        <f t="shared" si="0"/>
        <v/>
      </c>
      <c r="J53" s="189" t="str">
        <f t="shared" si="1"/>
        <v/>
      </c>
      <c r="K53" s="189" t="str">
        <f t="shared" si="2"/>
        <v/>
      </c>
      <c r="L53" s="184"/>
      <c r="M53" s="184"/>
      <c r="N53" s="184"/>
      <c r="O53" s="184"/>
      <c r="P53" s="23"/>
      <c r="Q53" s="20"/>
      <c r="R53" s="20"/>
      <c r="S53" s="20"/>
      <c r="T53" s="20"/>
      <c r="U53" s="20"/>
      <c r="V53" s="21"/>
      <c r="W53" s="20"/>
      <c r="X53" s="20"/>
      <c r="Y53" s="21"/>
      <c r="Z53" s="20"/>
      <c r="AA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s="3" customFormat="1" ht="46.15" customHeight="1">
      <c r="A54" s="19"/>
      <c r="B54" s="181" t="str">
        <f>IFERROR(VLOOKUP(D54,Auxiliar!$B$4:$D$9,3,0),"")</f>
        <v/>
      </c>
      <c r="C54" s="181">
        <v>41</v>
      </c>
      <c r="D54" s="296"/>
      <c r="E54" s="292"/>
      <c r="F54" s="294"/>
      <c r="G54" s="294"/>
      <c r="H54" s="301"/>
      <c r="I54" s="189" t="str">
        <f t="shared" si="0"/>
        <v/>
      </c>
      <c r="J54" s="189" t="str">
        <f t="shared" si="1"/>
        <v/>
      </c>
      <c r="K54" s="189" t="str">
        <f t="shared" si="2"/>
        <v/>
      </c>
      <c r="L54" s="184"/>
      <c r="M54" s="184"/>
      <c r="N54" s="184"/>
      <c r="O54" s="184"/>
      <c r="P54" s="23"/>
      <c r="Q54" s="20"/>
      <c r="R54" s="20"/>
      <c r="S54" s="20"/>
      <c r="T54" s="20"/>
      <c r="U54" s="20"/>
      <c r="V54" s="21"/>
      <c r="W54" s="20"/>
      <c r="X54" s="20"/>
      <c r="Y54" s="21"/>
      <c r="Z54" s="20"/>
      <c r="AA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s="3" customFormat="1" ht="46.15" customHeight="1">
      <c r="A55" s="19"/>
      <c r="B55" s="181" t="str">
        <f>IFERROR(VLOOKUP(D55,Auxiliar!$B$4:$D$9,3,0),"")</f>
        <v/>
      </c>
      <c r="C55" s="181">
        <v>42</v>
      </c>
      <c r="D55" s="296"/>
      <c r="E55" s="292"/>
      <c r="F55" s="294"/>
      <c r="G55" s="294"/>
      <c r="H55" s="301"/>
      <c r="I55" s="189" t="str">
        <f t="shared" si="0"/>
        <v/>
      </c>
      <c r="J55" s="189" t="str">
        <f t="shared" si="1"/>
        <v/>
      </c>
      <c r="K55" s="189" t="str">
        <f t="shared" si="2"/>
        <v/>
      </c>
      <c r="L55" s="184"/>
      <c r="M55" s="184"/>
      <c r="N55" s="184"/>
      <c r="O55" s="184"/>
      <c r="P55" s="23"/>
      <c r="Q55" s="20"/>
      <c r="R55" s="20"/>
      <c r="S55" s="20"/>
      <c r="T55" s="20"/>
      <c r="U55" s="20"/>
      <c r="V55" s="21"/>
      <c r="W55" s="20"/>
      <c r="X55" s="20"/>
      <c r="Y55" s="21"/>
      <c r="Z55" s="20"/>
      <c r="AA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s="3" customFormat="1" ht="46.15" customHeight="1">
      <c r="A56" s="19"/>
      <c r="B56" s="181" t="str">
        <f>IFERROR(VLOOKUP(D56,Auxiliar!$B$4:$D$9,3,0),"")</f>
        <v/>
      </c>
      <c r="C56" s="181">
        <v>43</v>
      </c>
      <c r="D56" s="296"/>
      <c r="E56" s="292"/>
      <c r="F56" s="294"/>
      <c r="G56" s="294"/>
      <c r="H56" s="301"/>
      <c r="I56" s="189" t="str">
        <f t="shared" si="0"/>
        <v/>
      </c>
      <c r="J56" s="189" t="str">
        <f t="shared" si="1"/>
        <v/>
      </c>
      <c r="K56" s="189" t="str">
        <f t="shared" si="2"/>
        <v/>
      </c>
      <c r="L56" s="184"/>
      <c r="M56" s="184"/>
      <c r="N56" s="184"/>
      <c r="O56" s="184"/>
      <c r="P56" s="23"/>
      <c r="Q56" s="20"/>
      <c r="R56" s="20"/>
      <c r="S56" s="20"/>
      <c r="T56" s="20"/>
      <c r="U56" s="20"/>
      <c r="V56" s="21"/>
      <c r="W56" s="20"/>
      <c r="X56" s="20"/>
      <c r="Y56" s="21"/>
      <c r="Z56" s="20"/>
      <c r="AA56" s="20"/>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s="3" customFormat="1" ht="46.15" customHeight="1">
      <c r="A57" s="19"/>
      <c r="B57" s="181" t="str">
        <f>IFERROR(VLOOKUP(D57,Auxiliar!$B$4:$D$9,3,0),"")</f>
        <v/>
      </c>
      <c r="C57" s="181">
        <v>44</v>
      </c>
      <c r="D57" s="296"/>
      <c r="E57" s="292"/>
      <c r="F57" s="294"/>
      <c r="G57" s="294"/>
      <c r="H57" s="301"/>
      <c r="I57" s="189" t="str">
        <f t="shared" si="0"/>
        <v/>
      </c>
      <c r="J57" s="189" t="str">
        <f t="shared" si="1"/>
        <v/>
      </c>
      <c r="K57" s="189" t="str">
        <f t="shared" si="2"/>
        <v/>
      </c>
      <c r="L57" s="184"/>
      <c r="M57" s="184"/>
      <c r="N57" s="184"/>
      <c r="O57" s="184"/>
      <c r="P57" s="23"/>
      <c r="Q57" s="20"/>
      <c r="R57" s="20"/>
      <c r="S57" s="20"/>
      <c r="T57" s="20"/>
      <c r="U57" s="20"/>
      <c r="V57" s="21"/>
      <c r="W57" s="20"/>
      <c r="X57" s="20"/>
      <c r="Y57" s="21"/>
      <c r="Z57" s="20"/>
      <c r="AA57" s="20"/>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s="3" customFormat="1" ht="46.15" customHeight="1">
      <c r="A58" s="19"/>
      <c r="B58" s="181" t="str">
        <f>IFERROR(VLOOKUP(D58,Auxiliar!$B$4:$D$9,3,0),"")</f>
        <v/>
      </c>
      <c r="C58" s="181">
        <v>45</v>
      </c>
      <c r="D58" s="296"/>
      <c r="E58" s="292"/>
      <c r="F58" s="294"/>
      <c r="G58" s="294"/>
      <c r="H58" s="301"/>
      <c r="I58" s="189" t="str">
        <f t="shared" si="0"/>
        <v/>
      </c>
      <c r="J58" s="189" t="str">
        <f t="shared" si="1"/>
        <v/>
      </c>
      <c r="K58" s="189" t="str">
        <f t="shared" si="2"/>
        <v/>
      </c>
      <c r="L58" s="184"/>
      <c r="M58" s="184"/>
      <c r="N58" s="184"/>
      <c r="O58" s="184"/>
      <c r="P58" s="23"/>
      <c r="Q58" s="20"/>
      <c r="R58" s="20"/>
      <c r="S58" s="20"/>
      <c r="T58" s="20"/>
      <c r="U58" s="20"/>
      <c r="V58" s="21"/>
      <c r="W58" s="20"/>
      <c r="X58" s="20"/>
      <c r="Y58" s="21"/>
      <c r="Z58" s="20"/>
      <c r="AA58" s="20"/>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s="3" customFormat="1" ht="46.15" customHeight="1">
      <c r="A59" s="19"/>
      <c r="B59" s="181" t="str">
        <f>IFERROR(VLOOKUP(D59,Auxiliar!$B$4:$D$9,3,0),"")</f>
        <v/>
      </c>
      <c r="C59" s="181">
        <v>46</v>
      </c>
      <c r="D59" s="296"/>
      <c r="E59" s="292"/>
      <c r="F59" s="294"/>
      <c r="G59" s="294"/>
      <c r="H59" s="301"/>
      <c r="I59" s="189" t="str">
        <f t="shared" si="0"/>
        <v/>
      </c>
      <c r="J59" s="189" t="str">
        <f t="shared" si="1"/>
        <v/>
      </c>
      <c r="K59" s="189" t="str">
        <f t="shared" si="2"/>
        <v/>
      </c>
      <c r="L59" s="184"/>
      <c r="M59" s="184"/>
      <c r="N59" s="184"/>
      <c r="O59" s="184"/>
      <c r="P59" s="23"/>
      <c r="Q59" s="20"/>
      <c r="R59" s="20"/>
      <c r="S59" s="20"/>
      <c r="T59" s="20"/>
      <c r="U59" s="20"/>
      <c r="V59" s="21"/>
      <c r="W59" s="20"/>
      <c r="X59" s="20"/>
      <c r="Y59" s="21"/>
      <c r="Z59" s="20"/>
      <c r="AA59" s="20"/>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s="3" customFormat="1" ht="46.15" customHeight="1">
      <c r="A60" s="19"/>
      <c r="B60" s="181" t="str">
        <f>IFERROR(VLOOKUP(D60,Auxiliar!$B$4:$D$9,3,0),"")</f>
        <v/>
      </c>
      <c r="C60" s="181">
        <v>47</v>
      </c>
      <c r="D60" s="296"/>
      <c r="E60" s="292"/>
      <c r="F60" s="294"/>
      <c r="G60" s="294"/>
      <c r="H60" s="301"/>
      <c r="I60" s="189" t="str">
        <f t="shared" si="0"/>
        <v/>
      </c>
      <c r="J60" s="189" t="str">
        <f t="shared" si="1"/>
        <v/>
      </c>
      <c r="K60" s="189" t="str">
        <f t="shared" si="2"/>
        <v/>
      </c>
      <c r="L60" s="184"/>
      <c r="M60" s="184"/>
      <c r="N60" s="184"/>
      <c r="O60" s="184"/>
      <c r="P60" s="23"/>
      <c r="Q60" s="20"/>
      <c r="R60" s="20"/>
      <c r="S60" s="20"/>
      <c r="T60" s="20"/>
      <c r="U60" s="20"/>
      <c r="V60" s="21"/>
      <c r="W60" s="20"/>
      <c r="X60" s="20"/>
      <c r="Y60" s="21"/>
      <c r="Z60" s="20"/>
      <c r="AA60" s="20"/>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s="3" customFormat="1" ht="46.15" customHeight="1">
      <c r="A61" s="19"/>
      <c r="B61" s="181" t="str">
        <f>IFERROR(VLOOKUP(D61,Auxiliar!$B$4:$D$9,3,0),"")</f>
        <v/>
      </c>
      <c r="C61" s="181">
        <v>48</v>
      </c>
      <c r="D61" s="296"/>
      <c r="E61" s="292"/>
      <c r="F61" s="294"/>
      <c r="G61" s="294"/>
      <c r="H61" s="301"/>
      <c r="I61" s="189" t="str">
        <f t="shared" si="0"/>
        <v/>
      </c>
      <c r="J61" s="189" t="str">
        <f t="shared" si="1"/>
        <v/>
      </c>
      <c r="K61" s="189" t="str">
        <f t="shared" si="2"/>
        <v/>
      </c>
      <c r="L61" s="184"/>
      <c r="M61" s="184"/>
      <c r="N61" s="184"/>
      <c r="O61" s="184"/>
      <c r="P61" s="23"/>
      <c r="Q61" s="20"/>
      <c r="R61" s="20"/>
      <c r="S61" s="20"/>
      <c r="T61" s="20"/>
      <c r="U61" s="20"/>
      <c r="V61" s="21"/>
      <c r="W61" s="20"/>
      <c r="X61" s="20"/>
      <c r="Y61" s="21"/>
      <c r="Z61" s="20"/>
      <c r="AA61" s="20"/>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s="3" customFormat="1" ht="46.15" customHeight="1">
      <c r="A62" s="19"/>
      <c r="B62" s="181" t="str">
        <f>IFERROR(VLOOKUP(D62,Auxiliar!$B$4:$D$9,3,0),"")</f>
        <v/>
      </c>
      <c r="C62" s="181">
        <v>49</v>
      </c>
      <c r="D62" s="296"/>
      <c r="E62" s="292"/>
      <c r="F62" s="294"/>
      <c r="G62" s="294"/>
      <c r="H62" s="301"/>
      <c r="I62" s="189" t="str">
        <f t="shared" si="0"/>
        <v/>
      </c>
      <c r="J62" s="189" t="str">
        <f t="shared" si="1"/>
        <v/>
      </c>
      <c r="K62" s="189" t="str">
        <f t="shared" si="2"/>
        <v/>
      </c>
      <c r="L62" s="184"/>
      <c r="M62" s="184"/>
      <c r="N62" s="184"/>
      <c r="O62" s="184"/>
      <c r="P62" s="23"/>
      <c r="Q62" s="20"/>
      <c r="R62" s="20"/>
      <c r="S62" s="20"/>
      <c r="T62" s="20"/>
      <c r="U62" s="20"/>
      <c r="V62" s="21"/>
      <c r="W62" s="20"/>
      <c r="X62" s="20"/>
      <c r="Y62" s="21"/>
      <c r="Z62" s="20"/>
      <c r="AA62" s="20"/>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s="3" customFormat="1" ht="46.15" customHeight="1">
      <c r="A63" s="19"/>
      <c r="B63" s="181" t="str">
        <f>IFERROR(VLOOKUP(D63,Auxiliar!$B$4:$D$9,3,0),"")</f>
        <v/>
      </c>
      <c r="C63" s="181">
        <v>50</v>
      </c>
      <c r="D63" s="296"/>
      <c r="E63" s="292"/>
      <c r="F63" s="294"/>
      <c r="G63" s="294"/>
      <c r="H63" s="301"/>
      <c r="I63" s="189" t="str">
        <f t="shared" si="0"/>
        <v/>
      </c>
      <c r="J63" s="189" t="str">
        <f t="shared" si="1"/>
        <v/>
      </c>
      <c r="K63" s="189" t="str">
        <f t="shared" si="2"/>
        <v/>
      </c>
      <c r="L63" s="184"/>
      <c r="M63" s="184"/>
      <c r="N63" s="184"/>
      <c r="O63" s="184"/>
      <c r="P63" s="23"/>
      <c r="Q63" s="20"/>
      <c r="R63" s="20"/>
      <c r="S63" s="20"/>
      <c r="T63" s="20"/>
      <c r="U63" s="20"/>
      <c r="V63" s="21"/>
      <c r="W63" s="20"/>
      <c r="X63" s="20"/>
      <c r="Y63" s="21"/>
      <c r="Z63" s="20"/>
      <c r="AA63" s="20"/>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s="3" customFormat="1" ht="46.15" hidden="1" customHeight="1" outlineLevel="1">
      <c r="A64" s="19"/>
      <c r="B64" s="181" t="str">
        <f>IFERROR(VLOOKUP(D64,Auxiliar!$B$4:$D$9,3,0),"")</f>
        <v/>
      </c>
      <c r="C64" s="181">
        <v>51</v>
      </c>
      <c r="D64" s="259"/>
      <c r="E64" s="241"/>
      <c r="F64" s="255"/>
      <c r="G64" s="294"/>
      <c r="H64" s="266"/>
      <c r="I64" s="189" t="str">
        <f t="shared" si="0"/>
        <v/>
      </c>
      <c r="J64" s="189" t="str">
        <f t="shared" si="1"/>
        <v/>
      </c>
      <c r="K64" s="189" t="str">
        <f t="shared" si="2"/>
        <v/>
      </c>
      <c r="L64" s="184"/>
      <c r="M64" s="184"/>
      <c r="N64" s="184"/>
      <c r="O64" s="184"/>
      <c r="P64" s="23"/>
      <c r="Q64" s="20"/>
      <c r="R64" s="20"/>
      <c r="S64" s="20"/>
      <c r="T64" s="20"/>
      <c r="U64" s="20"/>
      <c r="V64" s="21"/>
      <c r="W64" s="20"/>
      <c r="X64" s="20"/>
      <c r="Y64" s="21"/>
      <c r="Z64" s="20"/>
      <c r="AA64" s="20"/>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s="3" customFormat="1" ht="46.15" hidden="1" customHeight="1" outlineLevel="1">
      <c r="A65" s="19"/>
      <c r="B65" s="181" t="str">
        <f>IFERROR(VLOOKUP(D65,Auxiliar!$B$4:$D$9,3,0),"")</f>
        <v/>
      </c>
      <c r="C65" s="181">
        <v>52</v>
      </c>
      <c r="D65" s="259"/>
      <c r="E65" s="241"/>
      <c r="F65" s="255"/>
      <c r="G65" s="294"/>
      <c r="H65" s="266"/>
      <c r="I65" s="189" t="str">
        <f t="shared" si="0"/>
        <v/>
      </c>
      <c r="J65" s="189" t="str">
        <f t="shared" si="1"/>
        <v/>
      </c>
      <c r="K65" s="189" t="str">
        <f t="shared" si="2"/>
        <v/>
      </c>
      <c r="L65" s="184"/>
      <c r="M65" s="184"/>
      <c r="N65" s="184"/>
      <c r="O65" s="184"/>
      <c r="P65" s="23"/>
      <c r="Q65" s="20"/>
      <c r="R65" s="20"/>
      <c r="S65" s="20"/>
      <c r="T65" s="20"/>
      <c r="U65" s="20"/>
      <c r="V65" s="21"/>
      <c r="W65" s="20"/>
      <c r="X65" s="20"/>
      <c r="Y65" s="21"/>
      <c r="Z65" s="20"/>
      <c r="AA65" s="20"/>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s="3" customFormat="1" ht="46.15" hidden="1" customHeight="1" outlineLevel="1">
      <c r="A66" s="19"/>
      <c r="B66" s="181" t="str">
        <f>IFERROR(VLOOKUP(D66,Auxiliar!$B$4:$D$9,3,0),"")</f>
        <v/>
      </c>
      <c r="C66" s="181">
        <v>53</v>
      </c>
      <c r="D66" s="259"/>
      <c r="E66" s="241"/>
      <c r="F66" s="255"/>
      <c r="G66" s="294"/>
      <c r="H66" s="266"/>
      <c r="I66" s="189" t="str">
        <f t="shared" si="0"/>
        <v/>
      </c>
      <c r="J66" s="189" t="str">
        <f t="shared" si="1"/>
        <v/>
      </c>
      <c r="K66" s="189" t="str">
        <f t="shared" si="2"/>
        <v/>
      </c>
      <c r="L66" s="184"/>
      <c r="M66" s="184"/>
      <c r="N66" s="184"/>
      <c r="O66" s="184"/>
      <c r="P66" s="23"/>
      <c r="Q66" s="20"/>
      <c r="R66" s="20"/>
      <c r="S66" s="20"/>
      <c r="T66" s="20"/>
      <c r="U66" s="20"/>
      <c r="V66" s="21"/>
      <c r="W66" s="20"/>
      <c r="X66" s="20"/>
      <c r="Y66" s="21"/>
      <c r="Z66" s="20"/>
      <c r="AA66" s="20"/>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s="3" customFormat="1" ht="46.15" hidden="1" customHeight="1" outlineLevel="1">
      <c r="A67" s="19"/>
      <c r="B67" s="181" t="str">
        <f>IFERROR(VLOOKUP(D67,Auxiliar!$B$4:$D$9,3,0),"")</f>
        <v/>
      </c>
      <c r="C67" s="181">
        <v>54</v>
      </c>
      <c r="D67" s="259"/>
      <c r="E67" s="241"/>
      <c r="F67" s="255"/>
      <c r="G67" s="294"/>
      <c r="H67" s="266"/>
      <c r="I67" s="189" t="str">
        <f t="shared" si="0"/>
        <v/>
      </c>
      <c r="J67" s="189" t="str">
        <f t="shared" si="1"/>
        <v/>
      </c>
      <c r="K67" s="189" t="str">
        <f t="shared" si="2"/>
        <v/>
      </c>
      <c r="L67" s="184"/>
      <c r="M67" s="184"/>
      <c r="N67" s="184"/>
      <c r="O67" s="184"/>
      <c r="P67" s="23"/>
      <c r="Q67" s="20"/>
      <c r="R67" s="20"/>
      <c r="S67" s="20"/>
      <c r="T67" s="20"/>
      <c r="U67" s="20"/>
      <c r="V67" s="21"/>
      <c r="W67" s="20"/>
      <c r="X67" s="20"/>
      <c r="Y67" s="21"/>
      <c r="Z67" s="20"/>
      <c r="AA67" s="20"/>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s="3" customFormat="1" ht="46.15" hidden="1" customHeight="1" outlineLevel="1">
      <c r="A68" s="19"/>
      <c r="B68" s="181" t="str">
        <f>IFERROR(VLOOKUP(D68,Auxiliar!$B$4:$D$9,3,0),"")</f>
        <v/>
      </c>
      <c r="C68" s="181">
        <v>55</v>
      </c>
      <c r="D68" s="259"/>
      <c r="E68" s="241"/>
      <c r="F68" s="255"/>
      <c r="G68" s="294"/>
      <c r="H68" s="266"/>
      <c r="I68" s="189" t="str">
        <f t="shared" si="0"/>
        <v/>
      </c>
      <c r="J68" s="189" t="str">
        <f t="shared" si="1"/>
        <v/>
      </c>
      <c r="K68" s="189" t="str">
        <f t="shared" si="2"/>
        <v/>
      </c>
      <c r="L68" s="184"/>
      <c r="M68" s="184"/>
      <c r="N68" s="184"/>
      <c r="O68" s="184"/>
      <c r="P68" s="23"/>
      <c r="Q68" s="20"/>
      <c r="R68" s="20"/>
      <c r="S68" s="20"/>
      <c r="T68" s="20"/>
      <c r="U68" s="20"/>
      <c r="V68" s="21"/>
      <c r="W68" s="20"/>
      <c r="X68" s="20"/>
      <c r="Y68" s="21"/>
      <c r="Z68" s="20"/>
      <c r="AA68" s="20"/>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s="3" customFormat="1" ht="46.15" hidden="1" customHeight="1" outlineLevel="1">
      <c r="A69" s="19"/>
      <c r="B69" s="181" t="str">
        <f>IFERROR(VLOOKUP(D69,Auxiliar!$B$4:$D$9,3,0),"")</f>
        <v/>
      </c>
      <c r="C69" s="181">
        <v>56</v>
      </c>
      <c r="D69" s="259"/>
      <c r="E69" s="241"/>
      <c r="F69" s="255"/>
      <c r="G69" s="294"/>
      <c r="H69" s="266"/>
      <c r="I69" s="189" t="str">
        <f t="shared" si="0"/>
        <v/>
      </c>
      <c r="J69" s="189" t="str">
        <f t="shared" si="1"/>
        <v/>
      </c>
      <c r="K69" s="189" t="str">
        <f t="shared" si="2"/>
        <v/>
      </c>
      <c r="L69" s="184"/>
      <c r="M69" s="184"/>
      <c r="N69" s="184"/>
      <c r="O69" s="184"/>
      <c r="P69" s="23"/>
      <c r="Q69" s="20"/>
      <c r="R69" s="20"/>
      <c r="S69" s="20"/>
      <c r="T69" s="20"/>
      <c r="U69" s="20"/>
      <c r="V69" s="21"/>
      <c r="W69" s="20"/>
      <c r="X69" s="20"/>
      <c r="Y69" s="21"/>
      <c r="Z69" s="20"/>
      <c r="AA69" s="20"/>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s="3" customFormat="1" ht="46.15" hidden="1" customHeight="1" outlineLevel="1">
      <c r="A70" s="19"/>
      <c r="B70" s="181" t="str">
        <f>IFERROR(VLOOKUP(D70,Auxiliar!$B$4:$D$9,3,0),"")</f>
        <v/>
      </c>
      <c r="C70" s="181">
        <v>57</v>
      </c>
      <c r="D70" s="259"/>
      <c r="E70" s="241"/>
      <c r="F70" s="255"/>
      <c r="G70" s="294"/>
      <c r="H70" s="266"/>
      <c r="I70" s="189" t="str">
        <f t="shared" si="0"/>
        <v/>
      </c>
      <c r="J70" s="189" t="str">
        <f t="shared" si="1"/>
        <v/>
      </c>
      <c r="K70" s="189" t="str">
        <f t="shared" si="2"/>
        <v/>
      </c>
      <c r="L70" s="184"/>
      <c r="M70" s="184"/>
      <c r="N70" s="184"/>
      <c r="O70" s="184"/>
      <c r="P70" s="23"/>
      <c r="Q70" s="20"/>
      <c r="R70" s="20"/>
      <c r="S70" s="20"/>
      <c r="T70" s="20"/>
      <c r="U70" s="20"/>
      <c r="V70" s="21"/>
      <c r="W70" s="20"/>
      <c r="X70" s="20"/>
      <c r="Y70" s="21"/>
      <c r="Z70" s="20"/>
      <c r="AA70" s="20"/>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s="3" customFormat="1" ht="46.15" hidden="1" customHeight="1" outlineLevel="1">
      <c r="A71" s="19"/>
      <c r="B71" s="181" t="str">
        <f>IFERROR(VLOOKUP(D71,Auxiliar!$B$4:$D$9,3,0),"")</f>
        <v/>
      </c>
      <c r="C71" s="181">
        <v>58</v>
      </c>
      <c r="D71" s="259"/>
      <c r="E71" s="241"/>
      <c r="F71" s="255"/>
      <c r="G71" s="294"/>
      <c r="H71" s="266"/>
      <c r="I71" s="189" t="str">
        <f t="shared" si="0"/>
        <v/>
      </c>
      <c r="J71" s="189" t="str">
        <f t="shared" si="1"/>
        <v/>
      </c>
      <c r="K71" s="189" t="str">
        <f t="shared" si="2"/>
        <v/>
      </c>
      <c r="L71" s="184"/>
      <c r="M71" s="184"/>
      <c r="N71" s="184"/>
      <c r="O71" s="184"/>
      <c r="P71" s="23"/>
      <c r="Q71" s="20"/>
      <c r="R71" s="20"/>
      <c r="S71" s="20"/>
      <c r="T71" s="20"/>
      <c r="U71" s="20"/>
      <c r="V71" s="21"/>
      <c r="W71" s="20"/>
      <c r="X71" s="20"/>
      <c r="Y71" s="21"/>
      <c r="Z71" s="20"/>
      <c r="AA71" s="20"/>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s="3" customFormat="1" ht="46.15" hidden="1" customHeight="1" outlineLevel="1">
      <c r="A72" s="19"/>
      <c r="B72" s="181" t="str">
        <f>IFERROR(VLOOKUP(D72,Auxiliar!$B$4:$D$9,3,0),"")</f>
        <v/>
      </c>
      <c r="C72" s="181">
        <v>59</v>
      </c>
      <c r="D72" s="259"/>
      <c r="E72" s="241"/>
      <c r="F72" s="255"/>
      <c r="G72" s="294"/>
      <c r="H72" s="266"/>
      <c r="I72" s="189" t="str">
        <f t="shared" si="0"/>
        <v/>
      </c>
      <c r="J72" s="189" t="str">
        <f t="shared" si="1"/>
        <v/>
      </c>
      <c r="K72" s="189" t="str">
        <f t="shared" si="2"/>
        <v/>
      </c>
      <c r="L72" s="184"/>
      <c r="M72" s="184"/>
      <c r="N72" s="184"/>
      <c r="O72" s="184"/>
      <c r="P72" s="23"/>
      <c r="Q72" s="20"/>
      <c r="R72" s="20"/>
      <c r="S72" s="20"/>
      <c r="T72" s="20"/>
      <c r="U72" s="20"/>
      <c r="V72" s="21"/>
      <c r="W72" s="20"/>
      <c r="X72" s="20"/>
      <c r="Y72" s="21"/>
      <c r="Z72" s="20"/>
      <c r="AA72" s="20"/>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s="3" customFormat="1" ht="46.15" hidden="1" customHeight="1" outlineLevel="1">
      <c r="A73" s="19"/>
      <c r="B73" s="181" t="str">
        <f>IFERROR(VLOOKUP(D73,Auxiliar!$B$4:$D$9,3,0),"")</f>
        <v/>
      </c>
      <c r="C73" s="181">
        <v>60</v>
      </c>
      <c r="D73" s="259"/>
      <c r="E73" s="241"/>
      <c r="F73" s="255"/>
      <c r="G73" s="294"/>
      <c r="H73" s="266"/>
      <c r="I73" s="189" t="str">
        <f t="shared" si="0"/>
        <v/>
      </c>
      <c r="J73" s="189" t="str">
        <f t="shared" si="1"/>
        <v/>
      </c>
      <c r="K73" s="189" t="str">
        <f t="shared" si="2"/>
        <v/>
      </c>
      <c r="L73" s="184"/>
      <c r="M73" s="184"/>
      <c r="N73" s="184"/>
      <c r="O73" s="184"/>
      <c r="P73" s="23"/>
      <c r="Q73" s="20"/>
      <c r="R73" s="20"/>
      <c r="S73" s="20"/>
      <c r="T73" s="20"/>
      <c r="U73" s="20"/>
      <c r="V73" s="21"/>
      <c r="W73" s="20"/>
      <c r="X73" s="20"/>
      <c r="Y73" s="21"/>
      <c r="Z73" s="20"/>
      <c r="AA73" s="20"/>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s="3" customFormat="1" ht="46.15" hidden="1" customHeight="1" outlineLevel="1">
      <c r="A74" s="19"/>
      <c r="B74" s="181" t="str">
        <f>IFERROR(VLOOKUP(D74,Auxiliar!$B$4:$D$9,3,0),"")</f>
        <v/>
      </c>
      <c r="C74" s="181">
        <v>61</v>
      </c>
      <c r="D74" s="259"/>
      <c r="E74" s="241"/>
      <c r="F74" s="255"/>
      <c r="G74" s="294"/>
      <c r="H74" s="266"/>
      <c r="I74" s="189" t="str">
        <f t="shared" si="0"/>
        <v/>
      </c>
      <c r="J74" s="189" t="str">
        <f t="shared" si="1"/>
        <v/>
      </c>
      <c r="K74" s="189" t="str">
        <f t="shared" si="2"/>
        <v/>
      </c>
      <c r="L74" s="184"/>
      <c r="M74" s="184"/>
      <c r="N74" s="184"/>
      <c r="O74" s="184"/>
      <c r="P74" s="23"/>
      <c r="Q74" s="20"/>
      <c r="R74" s="20"/>
      <c r="S74" s="20"/>
      <c r="T74" s="20"/>
      <c r="U74" s="20"/>
      <c r="V74" s="21"/>
      <c r="W74" s="20"/>
      <c r="X74" s="20"/>
      <c r="Y74" s="21"/>
      <c r="Z74" s="20"/>
      <c r="AA74" s="20"/>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s="3" customFormat="1" ht="46.15" hidden="1" customHeight="1" outlineLevel="1">
      <c r="A75" s="19"/>
      <c r="B75" s="181" t="str">
        <f>IFERROR(VLOOKUP(D75,Auxiliar!$B$4:$D$9,3,0),"")</f>
        <v/>
      </c>
      <c r="C75" s="181">
        <v>62</v>
      </c>
      <c r="D75" s="259"/>
      <c r="E75" s="241"/>
      <c r="F75" s="255"/>
      <c r="G75" s="294"/>
      <c r="H75" s="266"/>
      <c r="I75" s="189" t="str">
        <f t="shared" si="0"/>
        <v/>
      </c>
      <c r="J75" s="189" t="str">
        <f t="shared" si="1"/>
        <v/>
      </c>
      <c r="K75" s="189" t="str">
        <f t="shared" si="2"/>
        <v/>
      </c>
      <c r="L75" s="184"/>
      <c r="M75" s="184"/>
      <c r="N75" s="184"/>
      <c r="O75" s="184"/>
      <c r="P75" s="23"/>
      <c r="Q75" s="20"/>
      <c r="R75" s="20"/>
      <c r="S75" s="20"/>
      <c r="T75" s="20"/>
      <c r="U75" s="20"/>
      <c r="V75" s="21"/>
      <c r="W75" s="20"/>
      <c r="X75" s="20"/>
      <c r="Y75" s="21"/>
      <c r="Z75" s="20"/>
      <c r="AA75" s="20"/>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s="3" customFormat="1" ht="46.15" hidden="1" customHeight="1" outlineLevel="1">
      <c r="A76" s="19"/>
      <c r="B76" s="181" t="str">
        <f>IFERROR(VLOOKUP(D76,Auxiliar!$B$4:$D$9,3,0),"")</f>
        <v/>
      </c>
      <c r="C76" s="181">
        <v>63</v>
      </c>
      <c r="D76" s="259"/>
      <c r="E76" s="241"/>
      <c r="F76" s="255"/>
      <c r="G76" s="294"/>
      <c r="H76" s="266"/>
      <c r="I76" s="189" t="str">
        <f t="shared" si="0"/>
        <v/>
      </c>
      <c r="J76" s="189" t="str">
        <f t="shared" si="1"/>
        <v/>
      </c>
      <c r="K76" s="189" t="str">
        <f t="shared" si="2"/>
        <v/>
      </c>
      <c r="L76" s="184"/>
      <c r="M76" s="184"/>
      <c r="N76" s="184"/>
      <c r="O76" s="184"/>
      <c r="P76" s="23"/>
      <c r="Q76" s="20"/>
      <c r="R76" s="20"/>
      <c r="S76" s="20"/>
      <c r="T76" s="20"/>
      <c r="U76" s="20"/>
      <c r="V76" s="21"/>
      <c r="W76" s="20"/>
      <c r="X76" s="20"/>
      <c r="Y76" s="21"/>
      <c r="Z76" s="20"/>
      <c r="AA76" s="20"/>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s="3" customFormat="1" ht="46.15" hidden="1" customHeight="1" outlineLevel="1">
      <c r="A77" s="19"/>
      <c r="B77" s="181" t="str">
        <f>IFERROR(VLOOKUP(D77,Auxiliar!$B$4:$D$9,3,0),"")</f>
        <v/>
      </c>
      <c r="C77" s="181">
        <v>64</v>
      </c>
      <c r="D77" s="259"/>
      <c r="E77" s="241"/>
      <c r="F77" s="255"/>
      <c r="G77" s="294"/>
      <c r="H77" s="266"/>
      <c r="I77" s="189" t="str">
        <f t="shared" si="0"/>
        <v/>
      </c>
      <c r="J77" s="189" t="str">
        <f t="shared" si="1"/>
        <v/>
      </c>
      <c r="K77" s="189" t="str">
        <f t="shared" si="2"/>
        <v/>
      </c>
      <c r="L77" s="184"/>
      <c r="M77" s="184"/>
      <c r="N77" s="184"/>
      <c r="O77" s="184"/>
      <c r="P77" s="23"/>
      <c r="Q77" s="20"/>
      <c r="R77" s="20"/>
      <c r="S77" s="20"/>
      <c r="T77" s="20"/>
      <c r="U77" s="20"/>
      <c r="V77" s="21"/>
      <c r="W77" s="20"/>
      <c r="X77" s="20"/>
      <c r="Y77" s="21"/>
      <c r="Z77" s="20"/>
      <c r="AA77" s="20"/>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s="3" customFormat="1" ht="46.15" hidden="1" customHeight="1" outlineLevel="1">
      <c r="A78" s="19"/>
      <c r="B78" s="181" t="str">
        <f>IFERROR(VLOOKUP(D78,Auxiliar!$B$4:$D$9,3,0),"")</f>
        <v/>
      </c>
      <c r="C78" s="181">
        <v>65</v>
      </c>
      <c r="D78" s="259"/>
      <c r="E78" s="241"/>
      <c r="F78" s="255"/>
      <c r="G78" s="294"/>
      <c r="H78" s="266"/>
      <c r="I78" s="189" t="str">
        <f t="shared" ref="I78:I141" si="3">IF(F78="Cofinanciación FONTUR",H78,"")</f>
        <v/>
      </c>
      <c r="J78" s="189" t="str">
        <f t="shared" ref="J78:J141" si="4">IF(F78="Contrapartida Proponente",H78,"")</f>
        <v/>
      </c>
      <c r="K78" s="189" t="str">
        <f t="shared" ref="K78:K141" si="5">IF(F78="Otros aportantes",H78,"")</f>
        <v/>
      </c>
      <c r="L78" s="184"/>
      <c r="M78" s="184"/>
      <c r="N78" s="184"/>
      <c r="O78" s="184"/>
      <c r="P78" s="23"/>
      <c r="Q78" s="20"/>
      <c r="R78" s="20"/>
      <c r="S78" s="20"/>
      <c r="T78" s="20"/>
      <c r="U78" s="20"/>
      <c r="V78" s="21"/>
      <c r="W78" s="20"/>
      <c r="X78" s="20"/>
      <c r="Y78" s="21"/>
      <c r="Z78" s="20"/>
      <c r="AA78" s="20"/>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s="3" customFormat="1" ht="46.15" hidden="1" customHeight="1" outlineLevel="1">
      <c r="A79" s="19"/>
      <c r="B79" s="181" t="str">
        <f>IFERROR(VLOOKUP(D79,Auxiliar!$B$4:$D$9,3,0),"")</f>
        <v/>
      </c>
      <c r="C79" s="181">
        <v>66</v>
      </c>
      <c r="D79" s="259"/>
      <c r="E79" s="241"/>
      <c r="F79" s="255"/>
      <c r="G79" s="294"/>
      <c r="H79" s="266"/>
      <c r="I79" s="189" t="str">
        <f t="shared" si="3"/>
        <v/>
      </c>
      <c r="J79" s="189" t="str">
        <f t="shared" si="4"/>
        <v/>
      </c>
      <c r="K79" s="189" t="str">
        <f t="shared" si="5"/>
        <v/>
      </c>
      <c r="L79" s="184"/>
      <c r="M79" s="184"/>
      <c r="N79" s="184"/>
      <c r="O79" s="184"/>
      <c r="P79" s="23"/>
      <c r="Q79" s="20"/>
      <c r="R79" s="20"/>
      <c r="S79" s="20"/>
      <c r="T79" s="20"/>
      <c r="U79" s="20"/>
      <c r="V79" s="21"/>
      <c r="W79" s="20"/>
      <c r="X79" s="20"/>
      <c r="Y79" s="21"/>
      <c r="Z79" s="20"/>
      <c r="AA79" s="20"/>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s="3" customFormat="1" ht="46.15" hidden="1" customHeight="1" outlineLevel="1">
      <c r="A80" s="19"/>
      <c r="B80" s="181" t="str">
        <f>IFERROR(VLOOKUP(D80,Auxiliar!$B$4:$D$9,3,0),"")</f>
        <v/>
      </c>
      <c r="C80" s="181">
        <v>67</v>
      </c>
      <c r="D80" s="259"/>
      <c r="E80" s="241"/>
      <c r="F80" s="255"/>
      <c r="G80" s="294"/>
      <c r="H80" s="266"/>
      <c r="I80" s="189" t="str">
        <f t="shared" si="3"/>
        <v/>
      </c>
      <c r="J80" s="189" t="str">
        <f t="shared" si="4"/>
        <v/>
      </c>
      <c r="K80" s="189" t="str">
        <f t="shared" si="5"/>
        <v/>
      </c>
      <c r="L80" s="184"/>
      <c r="M80" s="184"/>
      <c r="N80" s="184"/>
      <c r="O80" s="184"/>
      <c r="P80" s="23"/>
      <c r="Q80" s="20"/>
      <c r="R80" s="20"/>
      <c r="S80" s="20"/>
      <c r="T80" s="20"/>
      <c r="U80" s="20"/>
      <c r="V80" s="21"/>
      <c r="W80" s="20"/>
      <c r="X80" s="20"/>
      <c r="Y80" s="21"/>
      <c r="Z80" s="20"/>
      <c r="AA80" s="20"/>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s="3" customFormat="1" ht="46.15" hidden="1" customHeight="1" outlineLevel="1">
      <c r="A81" s="19"/>
      <c r="B81" s="181" t="str">
        <f>IFERROR(VLOOKUP(D81,Auxiliar!$B$4:$D$9,3,0),"")</f>
        <v/>
      </c>
      <c r="C81" s="181">
        <v>68</v>
      </c>
      <c r="D81" s="259"/>
      <c r="E81" s="241"/>
      <c r="F81" s="255"/>
      <c r="G81" s="294"/>
      <c r="H81" s="266"/>
      <c r="I81" s="189" t="str">
        <f t="shared" si="3"/>
        <v/>
      </c>
      <c r="J81" s="189" t="str">
        <f t="shared" si="4"/>
        <v/>
      </c>
      <c r="K81" s="189" t="str">
        <f t="shared" si="5"/>
        <v/>
      </c>
      <c r="L81" s="184"/>
      <c r="M81" s="184"/>
      <c r="N81" s="184"/>
      <c r="O81" s="184"/>
      <c r="P81" s="23"/>
      <c r="Q81" s="20"/>
      <c r="R81" s="20"/>
      <c r="S81" s="20"/>
      <c r="T81" s="20"/>
      <c r="U81" s="20"/>
      <c r="V81" s="21"/>
      <c r="W81" s="20"/>
      <c r="X81" s="20"/>
      <c r="Y81" s="21"/>
      <c r="Z81" s="20"/>
      <c r="AA81" s="20"/>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s="3" customFormat="1" ht="46.15" hidden="1" customHeight="1" outlineLevel="1">
      <c r="A82" s="19"/>
      <c r="B82" s="181" t="str">
        <f>IFERROR(VLOOKUP(D82,Auxiliar!$B$4:$D$9,3,0),"")</f>
        <v/>
      </c>
      <c r="C82" s="181">
        <v>69</v>
      </c>
      <c r="D82" s="259"/>
      <c r="E82" s="241"/>
      <c r="F82" s="255"/>
      <c r="G82" s="294"/>
      <c r="H82" s="266"/>
      <c r="I82" s="189" t="str">
        <f t="shared" si="3"/>
        <v/>
      </c>
      <c r="J82" s="189" t="str">
        <f t="shared" si="4"/>
        <v/>
      </c>
      <c r="K82" s="189" t="str">
        <f t="shared" si="5"/>
        <v/>
      </c>
      <c r="L82" s="184"/>
      <c r="M82" s="184"/>
      <c r="N82" s="184"/>
      <c r="O82" s="184"/>
      <c r="P82" s="23"/>
      <c r="Q82" s="20"/>
      <c r="R82" s="20"/>
      <c r="S82" s="20"/>
      <c r="T82" s="20"/>
      <c r="U82" s="20"/>
      <c r="V82" s="21"/>
      <c r="W82" s="20"/>
      <c r="X82" s="20"/>
      <c r="Y82" s="21"/>
      <c r="Z82" s="20"/>
      <c r="AA82" s="20"/>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s="3" customFormat="1" ht="46.15" hidden="1" customHeight="1" outlineLevel="1">
      <c r="A83" s="19"/>
      <c r="B83" s="181" t="str">
        <f>IFERROR(VLOOKUP(D83,Auxiliar!$B$4:$D$9,3,0),"")</f>
        <v/>
      </c>
      <c r="C83" s="181">
        <v>70</v>
      </c>
      <c r="D83" s="259"/>
      <c r="E83" s="241"/>
      <c r="F83" s="255"/>
      <c r="G83" s="294"/>
      <c r="H83" s="266"/>
      <c r="I83" s="189" t="str">
        <f t="shared" si="3"/>
        <v/>
      </c>
      <c r="J83" s="189" t="str">
        <f t="shared" si="4"/>
        <v/>
      </c>
      <c r="K83" s="189" t="str">
        <f t="shared" si="5"/>
        <v/>
      </c>
      <c r="L83" s="184"/>
      <c r="M83" s="184"/>
      <c r="N83" s="184"/>
      <c r="O83" s="184"/>
      <c r="P83" s="23"/>
      <c r="Q83" s="20"/>
      <c r="R83" s="20"/>
      <c r="S83" s="20"/>
      <c r="T83" s="20"/>
      <c r="U83" s="20"/>
      <c r="V83" s="21"/>
      <c r="W83" s="20"/>
      <c r="X83" s="20"/>
      <c r="Y83" s="21"/>
      <c r="Z83" s="20"/>
      <c r="AA83" s="20"/>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s="3" customFormat="1" ht="46.15" hidden="1" customHeight="1" outlineLevel="1">
      <c r="A84" s="19"/>
      <c r="B84" s="181" t="str">
        <f>IFERROR(VLOOKUP(D84,Auxiliar!$B$4:$D$9,3,0),"")</f>
        <v/>
      </c>
      <c r="C84" s="181">
        <v>71</v>
      </c>
      <c r="D84" s="259"/>
      <c r="E84" s="241"/>
      <c r="F84" s="255"/>
      <c r="G84" s="294"/>
      <c r="H84" s="266"/>
      <c r="I84" s="189" t="str">
        <f t="shared" si="3"/>
        <v/>
      </c>
      <c r="J84" s="189" t="str">
        <f t="shared" si="4"/>
        <v/>
      </c>
      <c r="K84" s="189" t="str">
        <f t="shared" si="5"/>
        <v/>
      </c>
      <c r="L84" s="184"/>
      <c r="M84" s="184"/>
      <c r="N84" s="184"/>
      <c r="O84" s="184"/>
      <c r="P84" s="23"/>
      <c r="Q84" s="20"/>
      <c r="R84" s="20"/>
      <c r="S84" s="20"/>
      <c r="T84" s="20"/>
      <c r="U84" s="20"/>
      <c r="V84" s="21"/>
      <c r="W84" s="20"/>
      <c r="X84" s="20"/>
      <c r="Y84" s="21"/>
      <c r="Z84" s="20"/>
      <c r="AA84" s="20"/>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s="3" customFormat="1" ht="46.15" hidden="1" customHeight="1" outlineLevel="1">
      <c r="A85" s="19"/>
      <c r="B85" s="181" t="str">
        <f>IFERROR(VLOOKUP(D85,Auxiliar!$B$4:$D$9,3,0),"")</f>
        <v/>
      </c>
      <c r="C85" s="181">
        <v>72</v>
      </c>
      <c r="D85" s="259"/>
      <c r="E85" s="241"/>
      <c r="F85" s="255"/>
      <c r="G85" s="294"/>
      <c r="H85" s="266"/>
      <c r="I85" s="189" t="str">
        <f t="shared" si="3"/>
        <v/>
      </c>
      <c r="J85" s="189" t="str">
        <f t="shared" si="4"/>
        <v/>
      </c>
      <c r="K85" s="189" t="str">
        <f t="shared" si="5"/>
        <v/>
      </c>
      <c r="L85" s="184"/>
      <c r="M85" s="184"/>
      <c r="N85" s="184"/>
      <c r="O85" s="184"/>
      <c r="P85" s="23"/>
      <c r="Q85" s="20"/>
      <c r="R85" s="20"/>
      <c r="S85" s="20"/>
      <c r="T85" s="20"/>
      <c r="U85" s="20"/>
      <c r="V85" s="21"/>
      <c r="W85" s="20"/>
      <c r="X85" s="20"/>
      <c r="Y85" s="21"/>
      <c r="Z85" s="20"/>
      <c r="AA85" s="20"/>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s="3" customFormat="1" ht="46.15" hidden="1" customHeight="1" outlineLevel="1">
      <c r="A86" s="19"/>
      <c r="B86" s="181" t="str">
        <f>IFERROR(VLOOKUP(D86,Auxiliar!$B$4:$D$9,3,0),"")</f>
        <v/>
      </c>
      <c r="C86" s="181">
        <v>73</v>
      </c>
      <c r="D86" s="259"/>
      <c r="E86" s="241"/>
      <c r="F86" s="255"/>
      <c r="G86" s="294"/>
      <c r="H86" s="266"/>
      <c r="I86" s="189" t="str">
        <f t="shared" si="3"/>
        <v/>
      </c>
      <c r="J86" s="189" t="str">
        <f t="shared" si="4"/>
        <v/>
      </c>
      <c r="K86" s="189" t="str">
        <f t="shared" si="5"/>
        <v/>
      </c>
      <c r="L86" s="184"/>
      <c r="M86" s="184"/>
      <c r="N86" s="184"/>
      <c r="O86" s="184"/>
      <c r="P86" s="23"/>
      <c r="Q86" s="20"/>
      <c r="R86" s="20"/>
      <c r="S86" s="20"/>
      <c r="T86" s="20"/>
      <c r="U86" s="20"/>
      <c r="V86" s="21"/>
      <c r="W86" s="20"/>
      <c r="X86" s="20"/>
      <c r="Y86" s="21"/>
      <c r="Z86" s="20"/>
      <c r="AA86" s="20"/>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s="3" customFormat="1" ht="46.15" hidden="1" customHeight="1" outlineLevel="1">
      <c r="A87" s="19"/>
      <c r="B87" s="181" t="str">
        <f>IFERROR(VLOOKUP(D87,Auxiliar!$B$4:$D$9,3,0),"")</f>
        <v/>
      </c>
      <c r="C87" s="181">
        <v>74</v>
      </c>
      <c r="D87" s="259"/>
      <c r="E87" s="241"/>
      <c r="F87" s="255"/>
      <c r="G87" s="294"/>
      <c r="H87" s="266"/>
      <c r="I87" s="189" t="str">
        <f t="shared" si="3"/>
        <v/>
      </c>
      <c r="J87" s="189" t="str">
        <f t="shared" si="4"/>
        <v/>
      </c>
      <c r="K87" s="189" t="str">
        <f t="shared" si="5"/>
        <v/>
      </c>
      <c r="L87" s="184"/>
      <c r="M87" s="184"/>
      <c r="N87" s="184"/>
      <c r="O87" s="184"/>
      <c r="P87" s="23"/>
      <c r="Q87" s="20"/>
      <c r="R87" s="20"/>
      <c r="S87" s="20"/>
      <c r="T87" s="20"/>
      <c r="U87" s="20"/>
      <c r="V87" s="21"/>
      <c r="W87" s="20"/>
      <c r="X87" s="20"/>
      <c r="Y87" s="21"/>
      <c r="Z87" s="20"/>
      <c r="AA87" s="20"/>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s="3" customFormat="1" ht="46.15" hidden="1" customHeight="1" outlineLevel="1">
      <c r="A88" s="19"/>
      <c r="B88" s="181" t="str">
        <f>IFERROR(VLOOKUP(D88,Auxiliar!$B$4:$D$9,3,0),"")</f>
        <v/>
      </c>
      <c r="C88" s="181">
        <v>75</v>
      </c>
      <c r="D88" s="259"/>
      <c r="E88" s="241"/>
      <c r="F88" s="255"/>
      <c r="G88" s="294"/>
      <c r="H88" s="266"/>
      <c r="I88" s="189" t="str">
        <f t="shared" si="3"/>
        <v/>
      </c>
      <c r="J88" s="189" t="str">
        <f t="shared" si="4"/>
        <v/>
      </c>
      <c r="K88" s="189" t="str">
        <f t="shared" si="5"/>
        <v/>
      </c>
      <c r="L88" s="184"/>
      <c r="M88" s="184"/>
      <c r="N88" s="184"/>
      <c r="O88" s="184"/>
      <c r="P88" s="23"/>
      <c r="Q88" s="20"/>
      <c r="R88" s="20"/>
      <c r="S88" s="20"/>
      <c r="T88" s="20"/>
      <c r="U88" s="20"/>
      <c r="V88" s="21"/>
      <c r="W88" s="20"/>
      <c r="X88" s="20"/>
      <c r="Y88" s="21"/>
      <c r="Z88" s="20"/>
      <c r="AA88" s="20"/>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s="3" customFormat="1" ht="46.15" hidden="1" customHeight="1" outlineLevel="1">
      <c r="A89" s="19"/>
      <c r="B89" s="181" t="str">
        <f>IFERROR(VLOOKUP(D89,Auxiliar!$B$4:$D$9,3,0),"")</f>
        <v/>
      </c>
      <c r="C89" s="181">
        <v>76</v>
      </c>
      <c r="D89" s="259"/>
      <c r="E89" s="241"/>
      <c r="F89" s="255"/>
      <c r="G89" s="294"/>
      <c r="H89" s="266"/>
      <c r="I89" s="189" t="str">
        <f t="shared" si="3"/>
        <v/>
      </c>
      <c r="J89" s="189" t="str">
        <f t="shared" si="4"/>
        <v/>
      </c>
      <c r="K89" s="189" t="str">
        <f t="shared" si="5"/>
        <v/>
      </c>
      <c r="L89" s="184"/>
      <c r="M89" s="184"/>
      <c r="N89" s="184"/>
      <c r="O89" s="184"/>
      <c r="P89" s="23"/>
      <c r="Q89" s="20"/>
      <c r="R89" s="20"/>
      <c r="S89" s="20"/>
      <c r="T89" s="20"/>
      <c r="U89" s="20"/>
      <c r="V89" s="21"/>
      <c r="W89" s="20"/>
      <c r="X89" s="20"/>
      <c r="Y89" s="21"/>
      <c r="Z89" s="20"/>
      <c r="AA89" s="20"/>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s="3" customFormat="1" ht="46.15" hidden="1" customHeight="1" outlineLevel="1">
      <c r="A90" s="19"/>
      <c r="B90" s="181" t="str">
        <f>IFERROR(VLOOKUP(D90,Auxiliar!$B$4:$D$9,3,0),"")</f>
        <v/>
      </c>
      <c r="C90" s="181">
        <v>77</v>
      </c>
      <c r="D90" s="259"/>
      <c r="E90" s="241"/>
      <c r="F90" s="255"/>
      <c r="G90" s="294"/>
      <c r="H90" s="266"/>
      <c r="I90" s="189" t="str">
        <f t="shared" si="3"/>
        <v/>
      </c>
      <c r="J90" s="189" t="str">
        <f t="shared" si="4"/>
        <v/>
      </c>
      <c r="K90" s="189" t="str">
        <f t="shared" si="5"/>
        <v/>
      </c>
      <c r="L90" s="184"/>
      <c r="M90" s="184"/>
      <c r="N90" s="184"/>
      <c r="O90" s="184"/>
      <c r="P90" s="23"/>
      <c r="Q90" s="20"/>
      <c r="R90" s="20"/>
      <c r="S90" s="20"/>
      <c r="T90" s="20"/>
      <c r="U90" s="20"/>
      <c r="V90" s="21"/>
      <c r="W90" s="20"/>
      <c r="X90" s="20"/>
      <c r="Y90" s="21"/>
      <c r="Z90" s="20"/>
      <c r="AA90" s="20"/>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s="3" customFormat="1" ht="46.15" hidden="1" customHeight="1" outlineLevel="1">
      <c r="A91" s="19"/>
      <c r="B91" s="181" t="str">
        <f>IFERROR(VLOOKUP(D91,Auxiliar!$B$4:$D$9,3,0),"")</f>
        <v/>
      </c>
      <c r="C91" s="181">
        <v>78</v>
      </c>
      <c r="D91" s="259"/>
      <c r="E91" s="241"/>
      <c r="F91" s="255"/>
      <c r="G91" s="294"/>
      <c r="H91" s="266"/>
      <c r="I91" s="189" t="str">
        <f t="shared" si="3"/>
        <v/>
      </c>
      <c r="J91" s="189" t="str">
        <f t="shared" si="4"/>
        <v/>
      </c>
      <c r="K91" s="189" t="str">
        <f t="shared" si="5"/>
        <v/>
      </c>
      <c r="L91" s="184"/>
      <c r="M91" s="184"/>
      <c r="N91" s="184"/>
      <c r="O91" s="184"/>
      <c r="P91" s="23"/>
      <c r="Q91" s="20"/>
      <c r="R91" s="20"/>
      <c r="S91" s="20"/>
      <c r="T91" s="20"/>
      <c r="U91" s="20"/>
      <c r="V91" s="21"/>
      <c r="W91" s="20"/>
      <c r="X91" s="20"/>
      <c r="Y91" s="21"/>
      <c r="Z91" s="20"/>
      <c r="AA91" s="20"/>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s="3" customFormat="1" ht="46.15" hidden="1" customHeight="1" outlineLevel="1">
      <c r="A92" s="19"/>
      <c r="B92" s="181" t="str">
        <f>IFERROR(VLOOKUP(D92,Auxiliar!$B$4:$D$9,3,0),"")</f>
        <v/>
      </c>
      <c r="C92" s="181">
        <v>79</v>
      </c>
      <c r="D92" s="259"/>
      <c r="E92" s="241"/>
      <c r="F92" s="255"/>
      <c r="G92" s="294"/>
      <c r="H92" s="266"/>
      <c r="I92" s="189" t="str">
        <f t="shared" si="3"/>
        <v/>
      </c>
      <c r="J92" s="189" t="str">
        <f t="shared" si="4"/>
        <v/>
      </c>
      <c r="K92" s="189" t="str">
        <f t="shared" si="5"/>
        <v/>
      </c>
      <c r="L92" s="184"/>
      <c r="M92" s="184"/>
      <c r="N92" s="184"/>
      <c r="O92" s="184"/>
      <c r="P92" s="23"/>
      <c r="Q92" s="20"/>
      <c r="R92" s="20"/>
      <c r="S92" s="20"/>
      <c r="T92" s="20"/>
      <c r="U92" s="20"/>
      <c r="V92" s="21"/>
      <c r="W92" s="20"/>
      <c r="X92" s="20"/>
      <c r="Y92" s="21"/>
      <c r="Z92" s="20"/>
      <c r="AA92" s="20"/>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s="3" customFormat="1" ht="46.15" hidden="1" customHeight="1" outlineLevel="1">
      <c r="A93" s="19"/>
      <c r="B93" s="181" t="str">
        <f>IFERROR(VLOOKUP(D93,Auxiliar!$B$4:$D$9,3,0),"")</f>
        <v/>
      </c>
      <c r="C93" s="181">
        <v>80</v>
      </c>
      <c r="D93" s="259"/>
      <c r="E93" s="241"/>
      <c r="F93" s="255"/>
      <c r="G93" s="294"/>
      <c r="H93" s="266"/>
      <c r="I93" s="189" t="str">
        <f t="shared" si="3"/>
        <v/>
      </c>
      <c r="J93" s="189" t="str">
        <f t="shared" si="4"/>
        <v/>
      </c>
      <c r="K93" s="189" t="str">
        <f t="shared" si="5"/>
        <v/>
      </c>
      <c r="L93" s="184"/>
      <c r="M93" s="184"/>
      <c r="N93" s="184"/>
      <c r="O93" s="184"/>
      <c r="P93" s="23"/>
      <c r="Q93" s="20"/>
      <c r="R93" s="20"/>
      <c r="S93" s="20"/>
      <c r="T93" s="20"/>
      <c r="U93" s="20"/>
      <c r="V93" s="21"/>
      <c r="W93" s="20"/>
      <c r="X93" s="20"/>
      <c r="Y93" s="21"/>
      <c r="Z93" s="20"/>
      <c r="AA93" s="20"/>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s="3" customFormat="1" ht="46.15" hidden="1" customHeight="1" outlineLevel="1">
      <c r="A94" s="19"/>
      <c r="B94" s="181" t="str">
        <f>IFERROR(VLOOKUP(D94,Auxiliar!$B$4:$D$9,3,0),"")</f>
        <v/>
      </c>
      <c r="C94" s="181">
        <v>81</v>
      </c>
      <c r="D94" s="259"/>
      <c r="E94" s="241"/>
      <c r="F94" s="255"/>
      <c r="G94" s="294"/>
      <c r="H94" s="266"/>
      <c r="I94" s="189" t="str">
        <f t="shared" si="3"/>
        <v/>
      </c>
      <c r="J94" s="189" t="str">
        <f t="shared" si="4"/>
        <v/>
      </c>
      <c r="K94" s="189" t="str">
        <f t="shared" si="5"/>
        <v/>
      </c>
      <c r="L94" s="184"/>
      <c r="M94" s="184"/>
      <c r="N94" s="184"/>
      <c r="O94" s="184"/>
      <c r="P94" s="23"/>
      <c r="Q94" s="20"/>
      <c r="R94" s="20"/>
      <c r="S94" s="20"/>
      <c r="T94" s="20"/>
      <c r="U94" s="20"/>
      <c r="V94" s="21"/>
      <c r="W94" s="20"/>
      <c r="X94" s="20"/>
      <c r="Y94" s="21"/>
      <c r="Z94" s="20"/>
      <c r="AA94" s="20"/>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s="3" customFormat="1" ht="46.15" hidden="1" customHeight="1" outlineLevel="1">
      <c r="A95" s="19"/>
      <c r="B95" s="181" t="str">
        <f>IFERROR(VLOOKUP(D95,Auxiliar!$B$4:$D$9,3,0),"")</f>
        <v/>
      </c>
      <c r="C95" s="181">
        <v>82</v>
      </c>
      <c r="D95" s="259"/>
      <c r="E95" s="241"/>
      <c r="F95" s="255"/>
      <c r="G95" s="294"/>
      <c r="H95" s="266"/>
      <c r="I95" s="189" t="str">
        <f t="shared" si="3"/>
        <v/>
      </c>
      <c r="J95" s="189" t="str">
        <f t="shared" si="4"/>
        <v/>
      </c>
      <c r="K95" s="189" t="str">
        <f t="shared" si="5"/>
        <v/>
      </c>
      <c r="L95" s="184"/>
      <c r="M95" s="184"/>
      <c r="N95" s="184"/>
      <c r="O95" s="184"/>
      <c r="P95" s="23"/>
      <c r="Q95" s="20"/>
      <c r="R95" s="20"/>
      <c r="S95" s="20"/>
      <c r="T95" s="20"/>
      <c r="U95" s="20"/>
      <c r="V95" s="21"/>
      <c r="W95" s="20"/>
      <c r="X95" s="20"/>
      <c r="Y95" s="21"/>
      <c r="Z95" s="20"/>
      <c r="AA95" s="20"/>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s="3" customFormat="1" ht="46.15" hidden="1" customHeight="1" outlineLevel="1">
      <c r="A96" s="19"/>
      <c r="B96" s="181" t="str">
        <f>IFERROR(VLOOKUP(D96,Auxiliar!$B$4:$D$9,3,0),"")</f>
        <v/>
      </c>
      <c r="C96" s="181">
        <v>83</v>
      </c>
      <c r="D96" s="259"/>
      <c r="E96" s="241"/>
      <c r="F96" s="255"/>
      <c r="G96" s="294"/>
      <c r="H96" s="266"/>
      <c r="I96" s="189" t="str">
        <f t="shared" si="3"/>
        <v/>
      </c>
      <c r="J96" s="189" t="str">
        <f t="shared" si="4"/>
        <v/>
      </c>
      <c r="K96" s="189" t="str">
        <f t="shared" si="5"/>
        <v/>
      </c>
      <c r="L96" s="184"/>
      <c r="M96" s="184"/>
      <c r="N96" s="184"/>
      <c r="O96" s="184"/>
      <c r="P96" s="23"/>
      <c r="Q96" s="20"/>
      <c r="R96" s="20"/>
      <c r="S96" s="20"/>
      <c r="T96" s="20"/>
      <c r="U96" s="20"/>
      <c r="V96" s="21"/>
      <c r="W96" s="20"/>
      <c r="X96" s="20"/>
      <c r="Y96" s="21"/>
      <c r="Z96" s="20"/>
      <c r="AA96" s="20"/>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s="3" customFormat="1" ht="46.15" hidden="1" customHeight="1" outlineLevel="1">
      <c r="A97" s="19"/>
      <c r="B97" s="181" t="str">
        <f>IFERROR(VLOOKUP(D97,Auxiliar!$B$4:$D$9,3,0),"")</f>
        <v/>
      </c>
      <c r="C97" s="181">
        <v>84</v>
      </c>
      <c r="D97" s="259"/>
      <c r="E97" s="241"/>
      <c r="F97" s="255"/>
      <c r="G97" s="294"/>
      <c r="H97" s="266"/>
      <c r="I97" s="189" t="str">
        <f t="shared" si="3"/>
        <v/>
      </c>
      <c r="J97" s="189" t="str">
        <f t="shared" si="4"/>
        <v/>
      </c>
      <c r="K97" s="189" t="str">
        <f t="shared" si="5"/>
        <v/>
      </c>
      <c r="L97" s="184"/>
      <c r="M97" s="184"/>
      <c r="N97" s="184"/>
      <c r="O97" s="184"/>
      <c r="P97" s="23"/>
      <c r="Q97" s="20"/>
      <c r="R97" s="20"/>
      <c r="S97" s="20"/>
      <c r="T97" s="20"/>
      <c r="U97" s="20"/>
      <c r="V97" s="21"/>
      <c r="W97" s="20"/>
      <c r="X97" s="20"/>
      <c r="Y97" s="21"/>
      <c r="Z97" s="20"/>
      <c r="AA97" s="20"/>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s="3" customFormat="1" ht="46.15" hidden="1" customHeight="1" outlineLevel="1">
      <c r="A98" s="19"/>
      <c r="B98" s="181" t="str">
        <f>IFERROR(VLOOKUP(D98,Auxiliar!$B$4:$D$9,3,0),"")</f>
        <v/>
      </c>
      <c r="C98" s="181">
        <v>85</v>
      </c>
      <c r="D98" s="259"/>
      <c r="E98" s="241"/>
      <c r="F98" s="255"/>
      <c r="G98" s="294"/>
      <c r="H98" s="266"/>
      <c r="I98" s="189" t="str">
        <f t="shared" si="3"/>
        <v/>
      </c>
      <c r="J98" s="189" t="str">
        <f t="shared" si="4"/>
        <v/>
      </c>
      <c r="K98" s="189" t="str">
        <f t="shared" si="5"/>
        <v/>
      </c>
      <c r="L98" s="184"/>
      <c r="M98" s="184"/>
      <c r="N98" s="184"/>
      <c r="O98" s="184"/>
      <c r="P98" s="23"/>
      <c r="Q98" s="20"/>
      <c r="R98" s="20"/>
      <c r="S98" s="20"/>
      <c r="T98" s="20"/>
      <c r="U98" s="20"/>
      <c r="V98" s="21"/>
      <c r="W98" s="20"/>
      <c r="X98" s="20"/>
      <c r="Y98" s="21"/>
      <c r="Z98" s="20"/>
      <c r="AA98" s="20"/>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s="3" customFormat="1" ht="46.15" hidden="1" customHeight="1" outlineLevel="1">
      <c r="A99" s="19"/>
      <c r="B99" s="181" t="str">
        <f>IFERROR(VLOOKUP(D99,Auxiliar!$B$4:$D$9,3,0),"")</f>
        <v/>
      </c>
      <c r="C99" s="181">
        <v>86</v>
      </c>
      <c r="D99" s="259"/>
      <c r="E99" s="241"/>
      <c r="F99" s="255"/>
      <c r="G99" s="294"/>
      <c r="H99" s="266"/>
      <c r="I99" s="189" t="str">
        <f t="shared" si="3"/>
        <v/>
      </c>
      <c r="J99" s="189" t="str">
        <f t="shared" si="4"/>
        <v/>
      </c>
      <c r="K99" s="189" t="str">
        <f t="shared" si="5"/>
        <v/>
      </c>
      <c r="L99" s="184"/>
      <c r="M99" s="184"/>
      <c r="N99" s="184"/>
      <c r="O99" s="184"/>
      <c r="P99" s="23"/>
      <c r="Q99" s="20"/>
      <c r="R99" s="20"/>
      <c r="S99" s="20"/>
      <c r="T99" s="20"/>
      <c r="U99" s="20"/>
      <c r="V99" s="21"/>
      <c r="W99" s="20"/>
      <c r="X99" s="20"/>
      <c r="Y99" s="21"/>
      <c r="Z99" s="20"/>
      <c r="AA99" s="20"/>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s="3" customFormat="1" ht="46.15" hidden="1" customHeight="1" outlineLevel="1">
      <c r="A100" s="19"/>
      <c r="B100" s="181" t="str">
        <f>IFERROR(VLOOKUP(D100,Auxiliar!$B$4:$D$9,3,0),"")</f>
        <v/>
      </c>
      <c r="C100" s="181">
        <v>87</v>
      </c>
      <c r="D100" s="259"/>
      <c r="E100" s="241"/>
      <c r="F100" s="255"/>
      <c r="G100" s="294"/>
      <c r="H100" s="266"/>
      <c r="I100" s="189" t="str">
        <f t="shared" si="3"/>
        <v/>
      </c>
      <c r="J100" s="189" t="str">
        <f t="shared" si="4"/>
        <v/>
      </c>
      <c r="K100" s="189" t="str">
        <f t="shared" si="5"/>
        <v/>
      </c>
      <c r="L100" s="184"/>
      <c r="M100" s="184"/>
      <c r="N100" s="184"/>
      <c r="O100" s="184"/>
      <c r="P100" s="23"/>
      <c r="Q100" s="20"/>
      <c r="R100" s="20"/>
      <c r="S100" s="20"/>
      <c r="T100" s="20"/>
      <c r="U100" s="20"/>
      <c r="V100" s="21"/>
      <c r="W100" s="20"/>
      <c r="X100" s="20"/>
      <c r="Y100" s="21"/>
      <c r="Z100" s="20"/>
      <c r="AA100" s="20"/>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s="3" customFormat="1" ht="46.15" hidden="1" customHeight="1" outlineLevel="1">
      <c r="A101" s="19"/>
      <c r="B101" s="181" t="str">
        <f>IFERROR(VLOOKUP(D101,Auxiliar!$B$4:$D$9,3,0),"")</f>
        <v/>
      </c>
      <c r="C101" s="181">
        <v>88</v>
      </c>
      <c r="D101" s="259"/>
      <c r="E101" s="241"/>
      <c r="F101" s="255"/>
      <c r="G101" s="294"/>
      <c r="H101" s="266"/>
      <c r="I101" s="189" t="str">
        <f t="shared" si="3"/>
        <v/>
      </c>
      <c r="J101" s="189" t="str">
        <f t="shared" si="4"/>
        <v/>
      </c>
      <c r="K101" s="189" t="str">
        <f t="shared" si="5"/>
        <v/>
      </c>
      <c r="L101" s="184"/>
      <c r="M101" s="184"/>
      <c r="N101" s="184"/>
      <c r="O101" s="184"/>
      <c r="P101" s="23"/>
      <c r="Q101" s="20"/>
      <c r="R101" s="20"/>
      <c r="S101" s="20"/>
      <c r="T101" s="20"/>
      <c r="U101" s="20"/>
      <c r="V101" s="21"/>
      <c r="W101" s="20"/>
      <c r="X101" s="20"/>
      <c r="Y101" s="21"/>
      <c r="Z101" s="20"/>
      <c r="AA101" s="20"/>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s="3" customFormat="1" ht="46.15" hidden="1" customHeight="1" outlineLevel="1">
      <c r="A102" s="19"/>
      <c r="B102" s="181" t="str">
        <f>IFERROR(VLOOKUP(D102,Auxiliar!$B$4:$D$9,3,0),"")</f>
        <v/>
      </c>
      <c r="C102" s="181">
        <v>89</v>
      </c>
      <c r="D102" s="259"/>
      <c r="E102" s="241"/>
      <c r="F102" s="255"/>
      <c r="G102" s="294"/>
      <c r="H102" s="266"/>
      <c r="I102" s="189" t="str">
        <f t="shared" si="3"/>
        <v/>
      </c>
      <c r="J102" s="189" t="str">
        <f t="shared" si="4"/>
        <v/>
      </c>
      <c r="K102" s="189" t="str">
        <f t="shared" si="5"/>
        <v/>
      </c>
      <c r="L102" s="184"/>
      <c r="M102" s="184"/>
      <c r="N102" s="184"/>
      <c r="O102" s="184"/>
      <c r="P102" s="23"/>
      <c r="Q102" s="20"/>
      <c r="R102" s="20"/>
      <c r="S102" s="20"/>
      <c r="T102" s="20"/>
      <c r="U102" s="20"/>
      <c r="V102" s="21"/>
      <c r="W102" s="20"/>
      <c r="X102" s="20"/>
      <c r="Y102" s="21"/>
      <c r="Z102" s="20"/>
      <c r="AA102" s="20"/>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s="3" customFormat="1" ht="46.15" hidden="1" customHeight="1" outlineLevel="1">
      <c r="A103" s="19"/>
      <c r="B103" s="181" t="str">
        <f>IFERROR(VLOOKUP(D103,Auxiliar!$B$4:$D$9,3,0),"")</f>
        <v/>
      </c>
      <c r="C103" s="181">
        <v>90</v>
      </c>
      <c r="D103" s="259"/>
      <c r="E103" s="241"/>
      <c r="F103" s="255"/>
      <c r="G103" s="294"/>
      <c r="H103" s="266"/>
      <c r="I103" s="189" t="str">
        <f t="shared" si="3"/>
        <v/>
      </c>
      <c r="J103" s="189" t="str">
        <f t="shared" si="4"/>
        <v/>
      </c>
      <c r="K103" s="189" t="str">
        <f t="shared" si="5"/>
        <v/>
      </c>
      <c r="L103" s="184"/>
      <c r="M103" s="184"/>
      <c r="N103" s="184"/>
      <c r="O103" s="184"/>
      <c r="P103" s="23"/>
      <c r="Q103" s="20"/>
      <c r="R103" s="20"/>
      <c r="S103" s="20"/>
      <c r="T103" s="20"/>
      <c r="U103" s="20"/>
      <c r="V103" s="21"/>
      <c r="W103" s="20"/>
      <c r="X103" s="20"/>
      <c r="Y103" s="21"/>
      <c r="Z103" s="20"/>
      <c r="AA103" s="20"/>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s="3" customFormat="1" ht="46.15" hidden="1" customHeight="1" outlineLevel="1">
      <c r="A104" s="19"/>
      <c r="B104" s="181" t="str">
        <f>IFERROR(VLOOKUP(D104,Auxiliar!$B$4:$D$9,3,0),"")</f>
        <v/>
      </c>
      <c r="C104" s="181">
        <v>91</v>
      </c>
      <c r="D104" s="259"/>
      <c r="E104" s="241"/>
      <c r="F104" s="255"/>
      <c r="G104" s="294"/>
      <c r="H104" s="266"/>
      <c r="I104" s="189" t="str">
        <f t="shared" si="3"/>
        <v/>
      </c>
      <c r="J104" s="189" t="str">
        <f t="shared" si="4"/>
        <v/>
      </c>
      <c r="K104" s="189" t="str">
        <f t="shared" si="5"/>
        <v/>
      </c>
      <c r="L104" s="184"/>
      <c r="M104" s="184"/>
      <c r="N104" s="184"/>
      <c r="O104" s="184"/>
      <c r="P104" s="23"/>
      <c r="Q104" s="20"/>
      <c r="R104" s="20"/>
      <c r="S104" s="20"/>
      <c r="T104" s="20"/>
      <c r="U104" s="20"/>
      <c r="V104" s="21"/>
      <c r="W104" s="20"/>
      <c r="X104" s="20"/>
      <c r="Y104" s="21"/>
      <c r="Z104" s="20"/>
      <c r="AA104" s="20"/>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s="3" customFormat="1" ht="46.15" hidden="1" customHeight="1" outlineLevel="1">
      <c r="A105" s="19"/>
      <c r="B105" s="181" t="str">
        <f>IFERROR(VLOOKUP(D105,Auxiliar!$B$4:$D$9,3,0),"")</f>
        <v/>
      </c>
      <c r="C105" s="181">
        <v>92</v>
      </c>
      <c r="D105" s="259"/>
      <c r="E105" s="241"/>
      <c r="F105" s="255"/>
      <c r="G105" s="294"/>
      <c r="H105" s="266"/>
      <c r="I105" s="189" t="str">
        <f t="shared" si="3"/>
        <v/>
      </c>
      <c r="J105" s="189" t="str">
        <f t="shared" si="4"/>
        <v/>
      </c>
      <c r="K105" s="189" t="str">
        <f t="shared" si="5"/>
        <v/>
      </c>
      <c r="L105" s="184"/>
      <c r="M105" s="184"/>
      <c r="N105" s="184"/>
      <c r="O105" s="184"/>
      <c r="P105" s="23"/>
      <c r="Q105" s="20"/>
      <c r="R105" s="20"/>
      <c r="S105" s="20"/>
      <c r="T105" s="20"/>
      <c r="U105" s="20"/>
      <c r="V105" s="21"/>
      <c r="W105" s="20"/>
      <c r="X105" s="20"/>
      <c r="Y105" s="21"/>
      <c r="Z105" s="20"/>
      <c r="AA105" s="20"/>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s="3" customFormat="1" ht="46.15" hidden="1" customHeight="1" outlineLevel="1">
      <c r="A106" s="19"/>
      <c r="B106" s="181" t="str">
        <f>IFERROR(VLOOKUP(D106,Auxiliar!$B$4:$D$9,3,0),"")</f>
        <v/>
      </c>
      <c r="C106" s="181">
        <v>93</v>
      </c>
      <c r="D106" s="259"/>
      <c r="E106" s="241"/>
      <c r="F106" s="255"/>
      <c r="G106" s="294"/>
      <c r="H106" s="266"/>
      <c r="I106" s="189" t="str">
        <f t="shared" si="3"/>
        <v/>
      </c>
      <c r="J106" s="189" t="str">
        <f t="shared" si="4"/>
        <v/>
      </c>
      <c r="K106" s="189" t="str">
        <f t="shared" si="5"/>
        <v/>
      </c>
      <c r="L106" s="184"/>
      <c r="M106" s="184"/>
      <c r="N106" s="184"/>
      <c r="O106" s="184"/>
      <c r="P106" s="23"/>
      <c r="Q106" s="20"/>
      <c r="R106" s="20"/>
      <c r="S106" s="20"/>
      <c r="T106" s="20"/>
      <c r="U106" s="20"/>
      <c r="V106" s="21"/>
      <c r="W106" s="20"/>
      <c r="X106" s="20"/>
      <c r="Y106" s="21"/>
      <c r="Z106" s="20"/>
      <c r="AA106" s="20"/>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s="3" customFormat="1" ht="46.15" hidden="1" customHeight="1" outlineLevel="1">
      <c r="A107" s="19"/>
      <c r="B107" s="181" t="str">
        <f>IFERROR(VLOOKUP(D107,Auxiliar!$B$4:$D$9,3,0),"")</f>
        <v/>
      </c>
      <c r="C107" s="181">
        <v>94</v>
      </c>
      <c r="D107" s="259"/>
      <c r="E107" s="241"/>
      <c r="F107" s="255"/>
      <c r="G107" s="294"/>
      <c r="H107" s="266"/>
      <c r="I107" s="189" t="str">
        <f t="shared" si="3"/>
        <v/>
      </c>
      <c r="J107" s="189" t="str">
        <f t="shared" si="4"/>
        <v/>
      </c>
      <c r="K107" s="189" t="str">
        <f t="shared" si="5"/>
        <v/>
      </c>
      <c r="L107" s="184"/>
      <c r="M107" s="184"/>
      <c r="N107" s="184"/>
      <c r="O107" s="184"/>
      <c r="P107" s="23"/>
      <c r="Q107" s="20"/>
      <c r="R107" s="20"/>
      <c r="S107" s="20"/>
      <c r="T107" s="20"/>
      <c r="U107" s="20"/>
      <c r="V107" s="21"/>
      <c r="W107" s="20"/>
      <c r="X107" s="20"/>
      <c r="Y107" s="21"/>
      <c r="Z107" s="20"/>
      <c r="AA107" s="20"/>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s="3" customFormat="1" ht="46.15" hidden="1" customHeight="1" outlineLevel="1">
      <c r="A108" s="19"/>
      <c r="B108" s="181" t="str">
        <f>IFERROR(VLOOKUP(D108,Auxiliar!$B$4:$D$9,3,0),"")</f>
        <v/>
      </c>
      <c r="C108" s="181">
        <v>95</v>
      </c>
      <c r="D108" s="259"/>
      <c r="E108" s="241"/>
      <c r="F108" s="255"/>
      <c r="G108" s="294"/>
      <c r="H108" s="266"/>
      <c r="I108" s="189" t="str">
        <f t="shared" si="3"/>
        <v/>
      </c>
      <c r="J108" s="189" t="str">
        <f t="shared" si="4"/>
        <v/>
      </c>
      <c r="K108" s="189" t="str">
        <f t="shared" si="5"/>
        <v/>
      </c>
      <c r="L108" s="184"/>
      <c r="M108" s="184"/>
      <c r="N108" s="184"/>
      <c r="O108" s="184"/>
      <c r="P108" s="23"/>
      <c r="Q108" s="20"/>
      <c r="R108" s="20"/>
      <c r="S108" s="20"/>
      <c r="T108" s="20"/>
      <c r="U108" s="20"/>
      <c r="V108" s="21"/>
      <c r="W108" s="20"/>
      <c r="X108" s="20"/>
      <c r="Y108" s="21"/>
      <c r="Z108" s="20"/>
      <c r="AA108" s="20"/>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s="3" customFormat="1" ht="46.15" hidden="1" customHeight="1" outlineLevel="1">
      <c r="A109" s="19"/>
      <c r="B109" s="181" t="str">
        <f>IFERROR(VLOOKUP(D109,Auxiliar!$B$4:$D$9,3,0),"")</f>
        <v/>
      </c>
      <c r="C109" s="181">
        <v>96</v>
      </c>
      <c r="D109" s="259"/>
      <c r="E109" s="241"/>
      <c r="F109" s="255"/>
      <c r="G109" s="294"/>
      <c r="H109" s="266"/>
      <c r="I109" s="189" t="str">
        <f t="shared" si="3"/>
        <v/>
      </c>
      <c r="J109" s="189" t="str">
        <f t="shared" si="4"/>
        <v/>
      </c>
      <c r="K109" s="189" t="str">
        <f t="shared" si="5"/>
        <v/>
      </c>
      <c r="L109" s="184"/>
      <c r="M109" s="184"/>
      <c r="N109" s="184"/>
      <c r="O109" s="184"/>
      <c r="P109" s="23"/>
      <c r="Q109" s="20"/>
      <c r="R109" s="20"/>
      <c r="S109" s="20"/>
      <c r="T109" s="20"/>
      <c r="U109" s="20"/>
      <c r="V109" s="21"/>
      <c r="W109" s="20"/>
      <c r="X109" s="20"/>
      <c r="Y109" s="21"/>
      <c r="Z109" s="20"/>
      <c r="AA109" s="20"/>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s="3" customFormat="1" ht="46.15" hidden="1" customHeight="1" outlineLevel="1">
      <c r="A110" s="19"/>
      <c r="B110" s="181" t="str">
        <f>IFERROR(VLOOKUP(D110,Auxiliar!$B$4:$D$9,3,0),"")</f>
        <v/>
      </c>
      <c r="C110" s="181">
        <v>97</v>
      </c>
      <c r="D110" s="259"/>
      <c r="E110" s="241"/>
      <c r="F110" s="255"/>
      <c r="G110" s="294"/>
      <c r="H110" s="266"/>
      <c r="I110" s="189" t="str">
        <f t="shared" si="3"/>
        <v/>
      </c>
      <c r="J110" s="189" t="str">
        <f t="shared" si="4"/>
        <v/>
      </c>
      <c r="K110" s="189" t="str">
        <f t="shared" si="5"/>
        <v/>
      </c>
      <c r="L110" s="184"/>
      <c r="M110" s="184"/>
      <c r="N110" s="184"/>
      <c r="O110" s="184"/>
      <c r="P110" s="23"/>
      <c r="Q110" s="20"/>
      <c r="R110" s="20"/>
      <c r="S110" s="20"/>
      <c r="T110" s="20"/>
      <c r="U110" s="20"/>
      <c r="V110" s="21"/>
      <c r="W110" s="20"/>
      <c r="X110" s="20"/>
      <c r="Y110" s="21"/>
      <c r="Z110" s="20"/>
      <c r="AA110" s="20"/>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s="3" customFormat="1" ht="46.15" hidden="1" customHeight="1" outlineLevel="1">
      <c r="A111" s="19"/>
      <c r="B111" s="181" t="str">
        <f>IFERROR(VLOOKUP(D111,Auxiliar!$B$4:$D$9,3,0),"")</f>
        <v/>
      </c>
      <c r="C111" s="181">
        <v>98</v>
      </c>
      <c r="D111" s="259"/>
      <c r="E111" s="241"/>
      <c r="F111" s="255"/>
      <c r="G111" s="294"/>
      <c r="H111" s="266"/>
      <c r="I111" s="189" t="str">
        <f t="shared" si="3"/>
        <v/>
      </c>
      <c r="J111" s="189" t="str">
        <f t="shared" si="4"/>
        <v/>
      </c>
      <c r="K111" s="189" t="str">
        <f t="shared" si="5"/>
        <v/>
      </c>
      <c r="L111" s="184"/>
      <c r="M111" s="184"/>
      <c r="N111" s="184"/>
      <c r="O111" s="184"/>
      <c r="P111" s="23"/>
      <c r="Q111" s="20"/>
      <c r="R111" s="20"/>
      <c r="S111" s="20"/>
      <c r="T111" s="20"/>
      <c r="U111" s="20"/>
      <c r="V111" s="21"/>
      <c r="W111" s="20"/>
      <c r="X111" s="20"/>
      <c r="Y111" s="21"/>
      <c r="Z111" s="20"/>
      <c r="AA111" s="20"/>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s="3" customFormat="1" ht="46.15" hidden="1" customHeight="1" outlineLevel="1">
      <c r="A112" s="19"/>
      <c r="B112" s="181" t="str">
        <f>IFERROR(VLOOKUP(D112,Auxiliar!$B$4:$D$9,3,0),"")</f>
        <v/>
      </c>
      <c r="C112" s="181">
        <v>99</v>
      </c>
      <c r="D112" s="259"/>
      <c r="E112" s="241"/>
      <c r="F112" s="255"/>
      <c r="G112" s="294"/>
      <c r="H112" s="266"/>
      <c r="I112" s="189" t="str">
        <f t="shared" si="3"/>
        <v/>
      </c>
      <c r="J112" s="189" t="str">
        <f t="shared" si="4"/>
        <v/>
      </c>
      <c r="K112" s="189" t="str">
        <f t="shared" si="5"/>
        <v/>
      </c>
      <c r="L112" s="184"/>
      <c r="M112" s="184"/>
      <c r="N112" s="184"/>
      <c r="O112" s="184"/>
      <c r="P112" s="23"/>
      <c r="Q112" s="20"/>
      <c r="R112" s="20"/>
      <c r="S112" s="20"/>
      <c r="T112" s="20"/>
      <c r="U112" s="20"/>
      <c r="V112" s="21"/>
      <c r="W112" s="20"/>
      <c r="X112" s="20"/>
      <c r="Y112" s="21"/>
      <c r="Z112" s="20"/>
      <c r="AA112" s="20"/>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s="3" customFormat="1" ht="46.15" hidden="1" customHeight="1" outlineLevel="1">
      <c r="A113" s="19"/>
      <c r="B113" s="181" t="str">
        <f>IFERROR(VLOOKUP(D113,Auxiliar!$B$4:$D$9,3,0),"")</f>
        <v/>
      </c>
      <c r="C113" s="181">
        <v>100</v>
      </c>
      <c r="D113" s="259"/>
      <c r="E113" s="241"/>
      <c r="F113" s="255"/>
      <c r="G113" s="294"/>
      <c r="H113" s="266"/>
      <c r="I113" s="189" t="str">
        <f t="shared" si="3"/>
        <v/>
      </c>
      <c r="J113" s="189" t="str">
        <f t="shared" si="4"/>
        <v/>
      </c>
      <c r="K113" s="189" t="str">
        <f t="shared" si="5"/>
        <v/>
      </c>
      <c r="L113" s="184"/>
      <c r="M113" s="184"/>
      <c r="N113" s="184"/>
      <c r="O113" s="184"/>
      <c r="P113" s="23"/>
      <c r="Q113" s="20"/>
      <c r="R113" s="20"/>
      <c r="S113" s="20"/>
      <c r="T113" s="20"/>
      <c r="U113" s="20"/>
      <c r="V113" s="21"/>
      <c r="W113" s="20"/>
      <c r="X113" s="20"/>
      <c r="Y113" s="21"/>
      <c r="Z113" s="20"/>
      <c r="AA113" s="20"/>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s="3" customFormat="1" ht="46.15" hidden="1" customHeight="1" outlineLevel="1">
      <c r="A114" s="19"/>
      <c r="B114" s="181" t="str">
        <f>IFERROR(VLOOKUP(D114,Auxiliar!$B$4:$D$9,3,0),"")</f>
        <v/>
      </c>
      <c r="C114" s="181">
        <v>101</v>
      </c>
      <c r="D114" s="259"/>
      <c r="E114" s="241"/>
      <c r="F114" s="255"/>
      <c r="G114" s="294"/>
      <c r="H114" s="266"/>
      <c r="I114" s="189" t="str">
        <f t="shared" si="3"/>
        <v/>
      </c>
      <c r="J114" s="189" t="str">
        <f t="shared" si="4"/>
        <v/>
      </c>
      <c r="K114" s="189" t="str">
        <f t="shared" si="5"/>
        <v/>
      </c>
      <c r="L114" s="184"/>
      <c r="M114" s="184"/>
      <c r="N114" s="184"/>
      <c r="O114" s="184"/>
      <c r="P114" s="23"/>
      <c r="Q114" s="20"/>
      <c r="R114" s="20"/>
      <c r="S114" s="20"/>
      <c r="T114" s="20"/>
      <c r="U114" s="20"/>
      <c r="V114" s="21"/>
      <c r="W114" s="20"/>
      <c r="X114" s="20"/>
      <c r="Y114" s="21"/>
      <c r="Z114" s="20"/>
      <c r="AA114" s="20"/>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s="3" customFormat="1" ht="46.15" hidden="1" customHeight="1" outlineLevel="1">
      <c r="A115" s="19"/>
      <c r="B115" s="181" t="str">
        <f>IFERROR(VLOOKUP(D115,Auxiliar!$B$4:$D$9,3,0),"")</f>
        <v/>
      </c>
      <c r="C115" s="181">
        <v>102</v>
      </c>
      <c r="D115" s="259"/>
      <c r="E115" s="241"/>
      <c r="F115" s="255"/>
      <c r="G115" s="294"/>
      <c r="H115" s="266"/>
      <c r="I115" s="189" t="str">
        <f t="shared" si="3"/>
        <v/>
      </c>
      <c r="J115" s="189" t="str">
        <f t="shared" si="4"/>
        <v/>
      </c>
      <c r="K115" s="189" t="str">
        <f t="shared" si="5"/>
        <v/>
      </c>
      <c r="L115" s="184"/>
      <c r="M115" s="184"/>
      <c r="N115" s="184"/>
      <c r="O115" s="184"/>
      <c r="P115" s="23"/>
      <c r="Q115" s="20"/>
      <c r="R115" s="20"/>
      <c r="S115" s="20"/>
      <c r="T115" s="20"/>
      <c r="U115" s="20"/>
      <c r="V115" s="21"/>
      <c r="W115" s="20"/>
      <c r="X115" s="20"/>
      <c r="Y115" s="21"/>
      <c r="Z115" s="20"/>
      <c r="AA115" s="20"/>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s="3" customFormat="1" ht="46.15" hidden="1" customHeight="1" outlineLevel="1">
      <c r="A116" s="19"/>
      <c r="B116" s="181" t="str">
        <f>IFERROR(VLOOKUP(D116,Auxiliar!$B$4:$D$9,3,0),"")</f>
        <v/>
      </c>
      <c r="C116" s="181">
        <v>103</v>
      </c>
      <c r="D116" s="259"/>
      <c r="E116" s="241"/>
      <c r="F116" s="255"/>
      <c r="G116" s="294"/>
      <c r="H116" s="266"/>
      <c r="I116" s="189" t="str">
        <f t="shared" si="3"/>
        <v/>
      </c>
      <c r="J116" s="189" t="str">
        <f t="shared" si="4"/>
        <v/>
      </c>
      <c r="K116" s="189" t="str">
        <f t="shared" si="5"/>
        <v/>
      </c>
      <c r="L116" s="184"/>
      <c r="M116" s="184"/>
      <c r="N116" s="184"/>
      <c r="O116" s="184"/>
      <c r="P116" s="23"/>
      <c r="Q116" s="20"/>
      <c r="R116" s="20"/>
      <c r="S116" s="20"/>
      <c r="T116" s="20"/>
      <c r="U116" s="20"/>
      <c r="V116" s="21"/>
      <c r="W116" s="20"/>
      <c r="X116" s="20"/>
      <c r="Y116" s="21"/>
      <c r="Z116" s="20"/>
      <c r="AA116" s="20"/>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s="3" customFormat="1" ht="46.15" hidden="1" customHeight="1" outlineLevel="1">
      <c r="A117" s="19"/>
      <c r="B117" s="181" t="str">
        <f>IFERROR(VLOOKUP(D117,Auxiliar!$B$4:$D$9,3,0),"")</f>
        <v/>
      </c>
      <c r="C117" s="181">
        <v>104</v>
      </c>
      <c r="D117" s="259"/>
      <c r="E117" s="241"/>
      <c r="F117" s="255"/>
      <c r="G117" s="294"/>
      <c r="H117" s="266"/>
      <c r="I117" s="189" t="str">
        <f t="shared" si="3"/>
        <v/>
      </c>
      <c r="J117" s="189" t="str">
        <f t="shared" si="4"/>
        <v/>
      </c>
      <c r="K117" s="189" t="str">
        <f t="shared" si="5"/>
        <v/>
      </c>
      <c r="L117" s="184"/>
      <c r="M117" s="184"/>
      <c r="N117" s="184"/>
      <c r="O117" s="184"/>
      <c r="P117" s="23"/>
      <c r="Q117" s="20"/>
      <c r="R117" s="20"/>
      <c r="S117" s="20"/>
      <c r="T117" s="20"/>
      <c r="U117" s="20"/>
      <c r="V117" s="21"/>
      <c r="W117" s="20"/>
      <c r="X117" s="20"/>
      <c r="Y117" s="21"/>
      <c r="Z117" s="20"/>
      <c r="AA117" s="20"/>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s="3" customFormat="1" ht="46.15" hidden="1" customHeight="1" outlineLevel="1">
      <c r="A118" s="19"/>
      <c r="B118" s="181" t="str">
        <f>IFERROR(VLOOKUP(D118,Auxiliar!$B$4:$D$9,3,0),"")</f>
        <v/>
      </c>
      <c r="C118" s="181">
        <v>105</v>
      </c>
      <c r="D118" s="259"/>
      <c r="E118" s="241"/>
      <c r="F118" s="255"/>
      <c r="G118" s="294"/>
      <c r="H118" s="266"/>
      <c r="I118" s="189" t="str">
        <f t="shared" si="3"/>
        <v/>
      </c>
      <c r="J118" s="189" t="str">
        <f t="shared" si="4"/>
        <v/>
      </c>
      <c r="K118" s="189" t="str">
        <f t="shared" si="5"/>
        <v/>
      </c>
      <c r="L118" s="184"/>
      <c r="M118" s="184"/>
      <c r="N118" s="184"/>
      <c r="O118" s="184"/>
      <c r="P118" s="23"/>
      <c r="Q118" s="20"/>
      <c r="R118" s="20"/>
      <c r="S118" s="20"/>
      <c r="T118" s="20"/>
      <c r="U118" s="20"/>
      <c r="V118" s="21"/>
      <c r="W118" s="20"/>
      <c r="X118" s="20"/>
      <c r="Y118" s="21"/>
      <c r="Z118" s="20"/>
      <c r="AA118" s="20"/>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s="3" customFormat="1" ht="46.15" hidden="1" customHeight="1" outlineLevel="1">
      <c r="A119" s="19"/>
      <c r="B119" s="181" t="str">
        <f>IFERROR(VLOOKUP(D119,Auxiliar!$B$4:$D$9,3,0),"")</f>
        <v/>
      </c>
      <c r="C119" s="181">
        <v>106</v>
      </c>
      <c r="D119" s="259"/>
      <c r="E119" s="241"/>
      <c r="F119" s="255"/>
      <c r="G119" s="294"/>
      <c r="H119" s="266"/>
      <c r="I119" s="189" t="str">
        <f t="shared" si="3"/>
        <v/>
      </c>
      <c r="J119" s="189" t="str">
        <f t="shared" si="4"/>
        <v/>
      </c>
      <c r="K119" s="189" t="str">
        <f t="shared" si="5"/>
        <v/>
      </c>
      <c r="L119" s="184"/>
      <c r="M119" s="184"/>
      <c r="N119" s="184"/>
      <c r="O119" s="184"/>
      <c r="P119" s="23"/>
      <c r="Q119" s="20"/>
      <c r="R119" s="20"/>
      <c r="S119" s="20"/>
      <c r="T119" s="20"/>
      <c r="U119" s="20"/>
      <c r="V119" s="21"/>
      <c r="W119" s="20"/>
      <c r="X119" s="20"/>
      <c r="Y119" s="21"/>
      <c r="Z119" s="20"/>
      <c r="AA119" s="20"/>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s="3" customFormat="1" ht="46.15" hidden="1" customHeight="1" outlineLevel="1">
      <c r="A120" s="19"/>
      <c r="B120" s="181" t="str">
        <f>IFERROR(VLOOKUP(D120,Auxiliar!$B$4:$D$9,3,0),"")</f>
        <v/>
      </c>
      <c r="C120" s="181">
        <v>107</v>
      </c>
      <c r="D120" s="259"/>
      <c r="E120" s="241"/>
      <c r="F120" s="255"/>
      <c r="G120" s="294"/>
      <c r="H120" s="266"/>
      <c r="I120" s="189" t="str">
        <f t="shared" si="3"/>
        <v/>
      </c>
      <c r="J120" s="189" t="str">
        <f t="shared" si="4"/>
        <v/>
      </c>
      <c r="K120" s="189" t="str">
        <f t="shared" si="5"/>
        <v/>
      </c>
      <c r="L120" s="184"/>
      <c r="M120" s="184"/>
      <c r="N120" s="184"/>
      <c r="O120" s="184"/>
      <c r="P120" s="23"/>
      <c r="Q120" s="20"/>
      <c r="R120" s="20"/>
      <c r="S120" s="20"/>
      <c r="T120" s="20"/>
      <c r="U120" s="20"/>
      <c r="V120" s="21"/>
      <c r="W120" s="20"/>
      <c r="X120" s="20"/>
      <c r="Y120" s="21"/>
      <c r="Z120" s="20"/>
      <c r="AA120" s="20"/>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s="3" customFormat="1" ht="46.15" hidden="1" customHeight="1" outlineLevel="1">
      <c r="A121" s="19"/>
      <c r="B121" s="181" t="str">
        <f>IFERROR(VLOOKUP(D121,Auxiliar!$B$4:$D$9,3,0),"")</f>
        <v/>
      </c>
      <c r="C121" s="181">
        <v>108</v>
      </c>
      <c r="D121" s="259"/>
      <c r="E121" s="241"/>
      <c r="F121" s="255"/>
      <c r="G121" s="294"/>
      <c r="H121" s="266"/>
      <c r="I121" s="189" t="str">
        <f t="shared" si="3"/>
        <v/>
      </c>
      <c r="J121" s="189" t="str">
        <f t="shared" si="4"/>
        <v/>
      </c>
      <c r="K121" s="189" t="str">
        <f t="shared" si="5"/>
        <v/>
      </c>
      <c r="L121" s="184"/>
      <c r="M121" s="184"/>
      <c r="N121" s="184"/>
      <c r="O121" s="184"/>
      <c r="P121" s="23"/>
      <c r="Q121" s="20"/>
      <c r="R121" s="20"/>
      <c r="S121" s="20"/>
      <c r="T121" s="20"/>
      <c r="U121" s="20"/>
      <c r="V121" s="21"/>
      <c r="W121" s="20"/>
      <c r="X121" s="20"/>
      <c r="Y121" s="21"/>
      <c r="Z121" s="20"/>
      <c r="AA121" s="20"/>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s="3" customFormat="1" ht="46.15" hidden="1" customHeight="1" outlineLevel="1">
      <c r="A122" s="19"/>
      <c r="B122" s="181" t="str">
        <f>IFERROR(VLOOKUP(D122,Auxiliar!$B$4:$D$9,3,0),"")</f>
        <v/>
      </c>
      <c r="C122" s="181">
        <v>109</v>
      </c>
      <c r="D122" s="259"/>
      <c r="E122" s="241"/>
      <c r="F122" s="255"/>
      <c r="G122" s="294"/>
      <c r="H122" s="266"/>
      <c r="I122" s="189" t="str">
        <f t="shared" si="3"/>
        <v/>
      </c>
      <c r="J122" s="189" t="str">
        <f t="shared" si="4"/>
        <v/>
      </c>
      <c r="K122" s="189" t="str">
        <f t="shared" si="5"/>
        <v/>
      </c>
      <c r="L122" s="184"/>
      <c r="M122" s="184"/>
      <c r="N122" s="184"/>
      <c r="O122" s="184"/>
      <c r="P122" s="23"/>
      <c r="Q122" s="20"/>
      <c r="R122" s="20"/>
      <c r="S122" s="20"/>
      <c r="T122" s="20"/>
      <c r="U122" s="20"/>
      <c r="V122" s="21"/>
      <c r="W122" s="20"/>
      <c r="X122" s="20"/>
      <c r="Y122" s="21"/>
      <c r="Z122" s="20"/>
      <c r="AA122" s="20"/>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s="3" customFormat="1" ht="46.15" hidden="1" customHeight="1" outlineLevel="1">
      <c r="A123" s="19"/>
      <c r="B123" s="181" t="str">
        <f>IFERROR(VLOOKUP(D123,Auxiliar!$B$4:$D$9,3,0),"")</f>
        <v/>
      </c>
      <c r="C123" s="181">
        <v>110</v>
      </c>
      <c r="D123" s="259"/>
      <c r="E123" s="241"/>
      <c r="F123" s="255"/>
      <c r="G123" s="294"/>
      <c r="H123" s="266"/>
      <c r="I123" s="189" t="str">
        <f t="shared" si="3"/>
        <v/>
      </c>
      <c r="J123" s="189" t="str">
        <f t="shared" si="4"/>
        <v/>
      </c>
      <c r="K123" s="189" t="str">
        <f t="shared" si="5"/>
        <v/>
      </c>
      <c r="L123" s="184"/>
      <c r="M123" s="184"/>
      <c r="N123" s="184"/>
      <c r="O123" s="184"/>
      <c r="P123" s="23"/>
      <c r="Q123" s="20"/>
      <c r="R123" s="20"/>
      <c r="S123" s="20"/>
      <c r="T123" s="20"/>
      <c r="U123" s="20"/>
      <c r="V123" s="21"/>
      <c r="W123" s="20"/>
      <c r="X123" s="20"/>
      <c r="Y123" s="21"/>
      <c r="Z123" s="20"/>
      <c r="AA123" s="20"/>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s="3" customFormat="1" ht="46.15" hidden="1" customHeight="1" outlineLevel="1">
      <c r="A124" s="19"/>
      <c r="B124" s="181" t="str">
        <f>IFERROR(VLOOKUP(D124,Auxiliar!$B$4:$D$9,3,0),"")</f>
        <v/>
      </c>
      <c r="C124" s="181">
        <v>111</v>
      </c>
      <c r="D124" s="259"/>
      <c r="E124" s="241"/>
      <c r="F124" s="255"/>
      <c r="G124" s="294"/>
      <c r="H124" s="266"/>
      <c r="I124" s="189" t="str">
        <f t="shared" si="3"/>
        <v/>
      </c>
      <c r="J124" s="189" t="str">
        <f t="shared" si="4"/>
        <v/>
      </c>
      <c r="K124" s="189" t="str">
        <f t="shared" si="5"/>
        <v/>
      </c>
      <c r="L124" s="184"/>
      <c r="M124" s="184"/>
      <c r="N124" s="184"/>
      <c r="O124" s="184"/>
      <c r="P124" s="23"/>
      <c r="Q124" s="20"/>
      <c r="R124" s="20"/>
      <c r="S124" s="20"/>
      <c r="T124" s="20"/>
      <c r="U124" s="20"/>
      <c r="V124" s="21"/>
      <c r="W124" s="20"/>
      <c r="X124" s="20"/>
      <c r="Y124" s="21"/>
      <c r="Z124" s="20"/>
      <c r="AA124" s="20"/>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s="3" customFormat="1" ht="46.15" hidden="1" customHeight="1" outlineLevel="1">
      <c r="A125" s="19"/>
      <c r="B125" s="181" t="str">
        <f>IFERROR(VLOOKUP(D125,Auxiliar!$B$4:$D$9,3,0),"")</f>
        <v/>
      </c>
      <c r="C125" s="181">
        <v>112</v>
      </c>
      <c r="D125" s="259"/>
      <c r="E125" s="241"/>
      <c r="F125" s="255"/>
      <c r="G125" s="294"/>
      <c r="H125" s="266"/>
      <c r="I125" s="189" t="str">
        <f t="shared" si="3"/>
        <v/>
      </c>
      <c r="J125" s="189" t="str">
        <f t="shared" si="4"/>
        <v/>
      </c>
      <c r="K125" s="189" t="str">
        <f t="shared" si="5"/>
        <v/>
      </c>
      <c r="L125" s="184"/>
      <c r="M125" s="184"/>
      <c r="N125" s="184"/>
      <c r="O125" s="184"/>
      <c r="P125" s="23"/>
      <c r="Q125" s="20"/>
      <c r="R125" s="20"/>
      <c r="S125" s="20"/>
      <c r="T125" s="20"/>
      <c r="U125" s="20"/>
      <c r="V125" s="21"/>
      <c r="W125" s="20"/>
      <c r="X125" s="20"/>
      <c r="Y125" s="21"/>
      <c r="Z125" s="20"/>
      <c r="AA125" s="20"/>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s="3" customFormat="1" ht="46.15" hidden="1" customHeight="1" outlineLevel="1">
      <c r="A126" s="19"/>
      <c r="B126" s="181" t="str">
        <f>IFERROR(VLOOKUP(D126,Auxiliar!$B$4:$D$9,3,0),"")</f>
        <v/>
      </c>
      <c r="C126" s="181">
        <v>113</v>
      </c>
      <c r="D126" s="259"/>
      <c r="E126" s="241"/>
      <c r="F126" s="255"/>
      <c r="G126" s="294"/>
      <c r="H126" s="266"/>
      <c r="I126" s="189" t="str">
        <f t="shared" si="3"/>
        <v/>
      </c>
      <c r="J126" s="189" t="str">
        <f t="shared" si="4"/>
        <v/>
      </c>
      <c r="K126" s="189" t="str">
        <f t="shared" si="5"/>
        <v/>
      </c>
      <c r="L126" s="184"/>
      <c r="M126" s="184"/>
      <c r="N126" s="184"/>
      <c r="O126" s="184"/>
      <c r="P126" s="23"/>
      <c r="Q126" s="20"/>
      <c r="R126" s="20"/>
      <c r="S126" s="20"/>
      <c r="T126" s="20"/>
      <c r="U126" s="20"/>
      <c r="V126" s="21"/>
      <c r="W126" s="20"/>
      <c r="X126" s="20"/>
      <c r="Y126" s="21"/>
      <c r="Z126" s="20"/>
      <c r="AA126" s="20"/>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s="3" customFormat="1" ht="46.15" hidden="1" customHeight="1" outlineLevel="1">
      <c r="A127" s="19"/>
      <c r="B127" s="181" t="str">
        <f>IFERROR(VLOOKUP(D127,Auxiliar!$B$4:$D$9,3,0),"")</f>
        <v/>
      </c>
      <c r="C127" s="181">
        <v>114</v>
      </c>
      <c r="D127" s="259"/>
      <c r="E127" s="241"/>
      <c r="F127" s="255"/>
      <c r="G127" s="294"/>
      <c r="H127" s="266"/>
      <c r="I127" s="189" t="str">
        <f t="shared" si="3"/>
        <v/>
      </c>
      <c r="J127" s="189" t="str">
        <f t="shared" si="4"/>
        <v/>
      </c>
      <c r="K127" s="189" t="str">
        <f t="shared" si="5"/>
        <v/>
      </c>
      <c r="L127" s="184"/>
      <c r="M127" s="184"/>
      <c r="N127" s="184"/>
      <c r="O127" s="184"/>
      <c r="P127" s="23"/>
      <c r="Q127" s="20"/>
      <c r="R127" s="20"/>
      <c r="S127" s="20"/>
      <c r="T127" s="20"/>
      <c r="U127" s="20"/>
      <c r="V127" s="21"/>
      <c r="W127" s="20"/>
      <c r="X127" s="20"/>
      <c r="Y127" s="21"/>
      <c r="Z127" s="20"/>
      <c r="AA127" s="20"/>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s="3" customFormat="1" ht="46.15" hidden="1" customHeight="1" outlineLevel="1">
      <c r="A128" s="19"/>
      <c r="B128" s="181" t="str">
        <f>IFERROR(VLOOKUP(D128,Auxiliar!$B$4:$D$9,3,0),"")</f>
        <v/>
      </c>
      <c r="C128" s="181">
        <v>115</v>
      </c>
      <c r="D128" s="259"/>
      <c r="E128" s="241"/>
      <c r="F128" s="255"/>
      <c r="G128" s="294"/>
      <c r="H128" s="266"/>
      <c r="I128" s="189" t="str">
        <f t="shared" si="3"/>
        <v/>
      </c>
      <c r="J128" s="189" t="str">
        <f t="shared" si="4"/>
        <v/>
      </c>
      <c r="K128" s="189" t="str">
        <f t="shared" si="5"/>
        <v/>
      </c>
      <c r="L128" s="184"/>
      <c r="M128" s="184"/>
      <c r="N128" s="184"/>
      <c r="O128" s="184"/>
      <c r="P128" s="23"/>
      <c r="Q128" s="20"/>
      <c r="R128" s="20"/>
      <c r="S128" s="20"/>
      <c r="T128" s="20"/>
      <c r="U128" s="20"/>
      <c r="V128" s="21"/>
      <c r="W128" s="20"/>
      <c r="X128" s="20"/>
      <c r="Y128" s="21"/>
      <c r="Z128" s="20"/>
      <c r="AA128" s="20"/>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s="3" customFormat="1" ht="46.15" hidden="1" customHeight="1" outlineLevel="1">
      <c r="A129" s="19"/>
      <c r="B129" s="181" t="str">
        <f>IFERROR(VLOOKUP(D129,Auxiliar!$B$4:$D$9,3,0),"")</f>
        <v/>
      </c>
      <c r="C129" s="181">
        <v>116</v>
      </c>
      <c r="D129" s="259"/>
      <c r="E129" s="241"/>
      <c r="F129" s="255"/>
      <c r="G129" s="294"/>
      <c r="H129" s="266"/>
      <c r="I129" s="189" t="str">
        <f t="shared" si="3"/>
        <v/>
      </c>
      <c r="J129" s="189" t="str">
        <f t="shared" si="4"/>
        <v/>
      </c>
      <c r="K129" s="189" t="str">
        <f t="shared" si="5"/>
        <v/>
      </c>
      <c r="L129" s="184"/>
      <c r="M129" s="184"/>
      <c r="N129" s="184"/>
      <c r="O129" s="184"/>
      <c r="P129" s="23"/>
      <c r="Q129" s="20"/>
      <c r="R129" s="20"/>
      <c r="S129" s="20"/>
      <c r="T129" s="20"/>
      <c r="U129" s="20"/>
      <c r="V129" s="21"/>
      <c r="W129" s="20"/>
      <c r="X129" s="20"/>
      <c r="Y129" s="21"/>
      <c r="Z129" s="20"/>
      <c r="AA129" s="20"/>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s="3" customFormat="1" ht="46.15" hidden="1" customHeight="1" outlineLevel="1">
      <c r="A130" s="19"/>
      <c r="B130" s="181" t="str">
        <f>IFERROR(VLOOKUP(D130,Auxiliar!$B$4:$D$9,3,0),"")</f>
        <v/>
      </c>
      <c r="C130" s="181">
        <v>117</v>
      </c>
      <c r="D130" s="259"/>
      <c r="E130" s="241"/>
      <c r="F130" s="255"/>
      <c r="G130" s="294"/>
      <c r="H130" s="266"/>
      <c r="I130" s="189" t="str">
        <f t="shared" si="3"/>
        <v/>
      </c>
      <c r="J130" s="189" t="str">
        <f t="shared" si="4"/>
        <v/>
      </c>
      <c r="K130" s="189" t="str">
        <f t="shared" si="5"/>
        <v/>
      </c>
      <c r="L130" s="184"/>
      <c r="M130" s="184"/>
      <c r="N130" s="184"/>
      <c r="O130" s="184"/>
      <c r="P130" s="23"/>
      <c r="Q130" s="20"/>
      <c r="R130" s="20"/>
      <c r="S130" s="20"/>
      <c r="T130" s="20"/>
      <c r="U130" s="20"/>
      <c r="V130" s="21"/>
      <c r="W130" s="20"/>
      <c r="X130" s="20"/>
      <c r="Y130" s="21"/>
      <c r="Z130" s="20"/>
      <c r="AA130" s="20"/>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s="3" customFormat="1" ht="46.15" hidden="1" customHeight="1" outlineLevel="1">
      <c r="A131" s="19"/>
      <c r="B131" s="181" t="str">
        <f>IFERROR(VLOOKUP(D131,Auxiliar!$B$4:$D$9,3,0),"")</f>
        <v/>
      </c>
      <c r="C131" s="181">
        <v>118</v>
      </c>
      <c r="D131" s="259"/>
      <c r="E131" s="241"/>
      <c r="F131" s="255"/>
      <c r="G131" s="294"/>
      <c r="H131" s="266"/>
      <c r="I131" s="189" t="str">
        <f t="shared" si="3"/>
        <v/>
      </c>
      <c r="J131" s="189" t="str">
        <f t="shared" si="4"/>
        <v/>
      </c>
      <c r="K131" s="189" t="str">
        <f t="shared" si="5"/>
        <v/>
      </c>
      <c r="L131" s="184"/>
      <c r="M131" s="184"/>
      <c r="N131" s="184"/>
      <c r="O131" s="184"/>
      <c r="P131" s="23"/>
      <c r="Q131" s="20"/>
      <c r="R131" s="20"/>
      <c r="S131" s="20"/>
      <c r="T131" s="20"/>
      <c r="U131" s="20"/>
      <c r="V131" s="21"/>
      <c r="W131" s="20"/>
      <c r="X131" s="20"/>
      <c r="Y131" s="21"/>
      <c r="Z131" s="20"/>
      <c r="AA131" s="20"/>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s="3" customFormat="1" ht="46.15" hidden="1" customHeight="1" outlineLevel="1">
      <c r="A132" s="19"/>
      <c r="B132" s="181" t="str">
        <f>IFERROR(VLOOKUP(D132,Auxiliar!$B$4:$D$9,3,0),"")</f>
        <v/>
      </c>
      <c r="C132" s="181">
        <v>119</v>
      </c>
      <c r="D132" s="259"/>
      <c r="E132" s="241"/>
      <c r="F132" s="255"/>
      <c r="G132" s="294"/>
      <c r="H132" s="266"/>
      <c r="I132" s="189" t="str">
        <f t="shared" si="3"/>
        <v/>
      </c>
      <c r="J132" s="189" t="str">
        <f t="shared" si="4"/>
        <v/>
      </c>
      <c r="K132" s="189" t="str">
        <f t="shared" si="5"/>
        <v/>
      </c>
      <c r="L132" s="184"/>
      <c r="M132" s="184"/>
      <c r="N132" s="184"/>
      <c r="O132" s="184"/>
      <c r="P132" s="23"/>
      <c r="Q132" s="20"/>
      <c r="R132" s="20"/>
      <c r="S132" s="20"/>
      <c r="T132" s="20"/>
      <c r="U132" s="20"/>
      <c r="V132" s="21"/>
      <c r="W132" s="20"/>
      <c r="X132" s="20"/>
      <c r="Y132" s="21"/>
      <c r="Z132" s="20"/>
      <c r="AA132" s="20"/>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s="3" customFormat="1" ht="46.15" hidden="1" customHeight="1" outlineLevel="1">
      <c r="A133" s="19"/>
      <c r="B133" s="181" t="str">
        <f>IFERROR(VLOOKUP(D133,Auxiliar!$B$4:$D$9,3,0),"")</f>
        <v/>
      </c>
      <c r="C133" s="181">
        <v>120</v>
      </c>
      <c r="D133" s="259"/>
      <c r="E133" s="241"/>
      <c r="F133" s="255"/>
      <c r="G133" s="294"/>
      <c r="H133" s="266"/>
      <c r="I133" s="189" t="str">
        <f t="shared" si="3"/>
        <v/>
      </c>
      <c r="J133" s="189" t="str">
        <f t="shared" si="4"/>
        <v/>
      </c>
      <c r="K133" s="189" t="str">
        <f t="shared" si="5"/>
        <v/>
      </c>
      <c r="L133" s="184"/>
      <c r="M133" s="184"/>
      <c r="N133" s="184"/>
      <c r="O133" s="184"/>
      <c r="P133" s="23"/>
      <c r="Q133" s="20"/>
      <c r="R133" s="20"/>
      <c r="S133" s="20"/>
      <c r="T133" s="20"/>
      <c r="U133" s="20"/>
      <c r="V133" s="21"/>
      <c r="W133" s="20"/>
      <c r="X133" s="20"/>
      <c r="Y133" s="21"/>
      <c r="Z133" s="20"/>
      <c r="AA133" s="20"/>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s="3" customFormat="1" ht="46.15" hidden="1" customHeight="1" outlineLevel="1">
      <c r="A134" s="19"/>
      <c r="B134" s="181" t="str">
        <f>IFERROR(VLOOKUP(D134,Auxiliar!$B$4:$D$9,3,0),"")</f>
        <v/>
      </c>
      <c r="C134" s="181">
        <v>121</v>
      </c>
      <c r="D134" s="259"/>
      <c r="E134" s="241"/>
      <c r="F134" s="255"/>
      <c r="G134" s="294"/>
      <c r="H134" s="266"/>
      <c r="I134" s="189" t="str">
        <f t="shared" si="3"/>
        <v/>
      </c>
      <c r="J134" s="189" t="str">
        <f t="shared" si="4"/>
        <v/>
      </c>
      <c r="K134" s="189" t="str">
        <f t="shared" si="5"/>
        <v/>
      </c>
      <c r="L134" s="184"/>
      <c r="M134" s="184"/>
      <c r="N134" s="184"/>
      <c r="O134" s="184"/>
      <c r="P134" s="23"/>
      <c r="Q134" s="20"/>
      <c r="R134" s="20"/>
      <c r="S134" s="20"/>
      <c r="T134" s="20"/>
      <c r="U134" s="20"/>
      <c r="V134" s="21"/>
      <c r="W134" s="20"/>
      <c r="X134" s="20"/>
      <c r="Y134" s="21"/>
      <c r="Z134" s="20"/>
      <c r="AA134" s="20"/>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s="3" customFormat="1" ht="46.15" hidden="1" customHeight="1" outlineLevel="1">
      <c r="A135" s="19"/>
      <c r="B135" s="181" t="str">
        <f>IFERROR(VLOOKUP(D135,Auxiliar!$B$4:$D$9,3,0),"")</f>
        <v/>
      </c>
      <c r="C135" s="181">
        <v>122</v>
      </c>
      <c r="D135" s="259"/>
      <c r="E135" s="241"/>
      <c r="F135" s="255"/>
      <c r="G135" s="294"/>
      <c r="H135" s="266"/>
      <c r="I135" s="189" t="str">
        <f t="shared" si="3"/>
        <v/>
      </c>
      <c r="J135" s="189" t="str">
        <f t="shared" si="4"/>
        <v/>
      </c>
      <c r="K135" s="189" t="str">
        <f t="shared" si="5"/>
        <v/>
      </c>
      <c r="L135" s="184"/>
      <c r="M135" s="184"/>
      <c r="N135" s="184"/>
      <c r="O135" s="184"/>
      <c r="P135" s="23"/>
      <c r="Q135" s="20"/>
      <c r="R135" s="20"/>
      <c r="S135" s="20"/>
      <c r="T135" s="20"/>
      <c r="U135" s="20"/>
      <c r="V135" s="21"/>
      <c r="W135" s="20"/>
      <c r="X135" s="20"/>
      <c r="Y135" s="21"/>
      <c r="Z135" s="20"/>
      <c r="AA135" s="20"/>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s="3" customFormat="1" ht="46.15" hidden="1" customHeight="1" outlineLevel="1">
      <c r="A136" s="19"/>
      <c r="B136" s="181" t="str">
        <f>IFERROR(VLOOKUP(D136,Auxiliar!$B$4:$D$9,3,0),"")</f>
        <v/>
      </c>
      <c r="C136" s="181">
        <v>123</v>
      </c>
      <c r="D136" s="259"/>
      <c r="E136" s="241"/>
      <c r="F136" s="255"/>
      <c r="G136" s="294"/>
      <c r="H136" s="266"/>
      <c r="I136" s="189" t="str">
        <f t="shared" si="3"/>
        <v/>
      </c>
      <c r="J136" s="189" t="str">
        <f t="shared" si="4"/>
        <v/>
      </c>
      <c r="K136" s="189" t="str">
        <f t="shared" si="5"/>
        <v/>
      </c>
      <c r="L136" s="184"/>
      <c r="M136" s="184"/>
      <c r="N136" s="184"/>
      <c r="O136" s="184"/>
      <c r="P136" s="23"/>
      <c r="Q136" s="20"/>
      <c r="R136" s="20"/>
      <c r="S136" s="20"/>
      <c r="T136" s="20"/>
      <c r="U136" s="20"/>
      <c r="V136" s="21"/>
      <c r="W136" s="20"/>
      <c r="X136" s="20"/>
      <c r="Y136" s="21"/>
      <c r="Z136" s="20"/>
      <c r="AA136" s="20"/>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s="3" customFormat="1" ht="46.15" hidden="1" customHeight="1" outlineLevel="1">
      <c r="A137" s="19"/>
      <c r="B137" s="181" t="str">
        <f>IFERROR(VLOOKUP(D137,Auxiliar!$B$4:$D$9,3,0),"")</f>
        <v/>
      </c>
      <c r="C137" s="181">
        <v>124</v>
      </c>
      <c r="D137" s="259"/>
      <c r="E137" s="241"/>
      <c r="F137" s="255"/>
      <c r="G137" s="294"/>
      <c r="H137" s="266"/>
      <c r="I137" s="189" t="str">
        <f t="shared" si="3"/>
        <v/>
      </c>
      <c r="J137" s="189" t="str">
        <f t="shared" si="4"/>
        <v/>
      </c>
      <c r="K137" s="189" t="str">
        <f t="shared" si="5"/>
        <v/>
      </c>
      <c r="L137" s="184"/>
      <c r="M137" s="184"/>
      <c r="N137" s="184"/>
      <c r="O137" s="184"/>
      <c r="P137" s="23"/>
      <c r="Q137" s="20"/>
      <c r="R137" s="20"/>
      <c r="S137" s="20"/>
      <c r="T137" s="20"/>
      <c r="U137" s="20"/>
      <c r="V137" s="21"/>
      <c r="W137" s="20"/>
      <c r="X137" s="20"/>
      <c r="Y137" s="21"/>
      <c r="Z137" s="20"/>
      <c r="AA137" s="20"/>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s="3" customFormat="1" ht="46.15" hidden="1" customHeight="1" outlineLevel="1">
      <c r="A138" s="19"/>
      <c r="B138" s="181" t="str">
        <f>IFERROR(VLOOKUP(D138,Auxiliar!$B$4:$D$9,3,0),"")</f>
        <v/>
      </c>
      <c r="C138" s="181">
        <v>125</v>
      </c>
      <c r="D138" s="259"/>
      <c r="E138" s="241"/>
      <c r="F138" s="255"/>
      <c r="G138" s="294"/>
      <c r="H138" s="266"/>
      <c r="I138" s="189" t="str">
        <f t="shared" si="3"/>
        <v/>
      </c>
      <c r="J138" s="189" t="str">
        <f t="shared" si="4"/>
        <v/>
      </c>
      <c r="K138" s="189" t="str">
        <f t="shared" si="5"/>
        <v/>
      </c>
      <c r="L138" s="184"/>
      <c r="M138" s="184"/>
      <c r="N138" s="184"/>
      <c r="O138" s="184"/>
      <c r="P138" s="23"/>
      <c r="Q138" s="20"/>
      <c r="R138" s="20"/>
      <c r="S138" s="20"/>
      <c r="T138" s="20"/>
      <c r="U138" s="20"/>
      <c r="V138" s="21"/>
      <c r="W138" s="20"/>
      <c r="X138" s="20"/>
      <c r="Y138" s="21"/>
      <c r="Z138" s="20"/>
      <c r="AA138" s="20"/>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s="3" customFormat="1" ht="46.15" hidden="1" customHeight="1" outlineLevel="1">
      <c r="A139" s="19"/>
      <c r="B139" s="181" t="str">
        <f>IFERROR(VLOOKUP(D139,Auxiliar!$B$4:$D$9,3,0),"")</f>
        <v/>
      </c>
      <c r="C139" s="181">
        <v>126</v>
      </c>
      <c r="D139" s="259"/>
      <c r="E139" s="241"/>
      <c r="F139" s="255"/>
      <c r="G139" s="294"/>
      <c r="H139" s="266"/>
      <c r="I139" s="189" t="str">
        <f t="shared" si="3"/>
        <v/>
      </c>
      <c r="J139" s="189" t="str">
        <f t="shared" si="4"/>
        <v/>
      </c>
      <c r="K139" s="189" t="str">
        <f t="shared" si="5"/>
        <v/>
      </c>
      <c r="L139" s="184"/>
      <c r="M139" s="184"/>
      <c r="N139" s="184"/>
      <c r="O139" s="184"/>
      <c r="P139" s="23"/>
      <c r="Q139" s="20"/>
      <c r="R139" s="20"/>
      <c r="S139" s="20"/>
      <c r="T139" s="20"/>
      <c r="U139" s="20"/>
      <c r="V139" s="21"/>
      <c r="W139" s="20"/>
      <c r="X139" s="20"/>
      <c r="Y139" s="21"/>
      <c r="Z139" s="20"/>
      <c r="AA139" s="20"/>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s="3" customFormat="1" ht="46.15" hidden="1" customHeight="1" outlineLevel="1">
      <c r="A140" s="19"/>
      <c r="B140" s="181" t="str">
        <f>IFERROR(VLOOKUP(D140,Auxiliar!$B$4:$D$9,3,0),"")</f>
        <v/>
      </c>
      <c r="C140" s="181">
        <v>127</v>
      </c>
      <c r="D140" s="259"/>
      <c r="E140" s="241"/>
      <c r="F140" s="255"/>
      <c r="G140" s="294"/>
      <c r="H140" s="266"/>
      <c r="I140" s="189" t="str">
        <f t="shared" si="3"/>
        <v/>
      </c>
      <c r="J140" s="189" t="str">
        <f t="shared" si="4"/>
        <v/>
      </c>
      <c r="K140" s="189" t="str">
        <f t="shared" si="5"/>
        <v/>
      </c>
      <c r="L140" s="184"/>
      <c r="M140" s="184"/>
      <c r="N140" s="184"/>
      <c r="O140" s="184"/>
      <c r="P140" s="23"/>
      <c r="Q140" s="20"/>
      <c r="R140" s="20"/>
      <c r="S140" s="20"/>
      <c r="T140" s="20"/>
      <c r="U140" s="20"/>
      <c r="V140" s="21"/>
      <c r="W140" s="20"/>
      <c r="X140" s="20"/>
      <c r="Y140" s="21"/>
      <c r="Z140" s="20"/>
      <c r="AA140" s="20"/>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s="3" customFormat="1" ht="46.15" hidden="1" customHeight="1" outlineLevel="1">
      <c r="A141" s="19"/>
      <c r="B141" s="181" t="str">
        <f>IFERROR(VLOOKUP(D141,Auxiliar!$B$4:$D$9,3,0),"")</f>
        <v/>
      </c>
      <c r="C141" s="181">
        <v>128</v>
      </c>
      <c r="D141" s="259"/>
      <c r="E141" s="241"/>
      <c r="F141" s="255"/>
      <c r="G141" s="294"/>
      <c r="H141" s="266"/>
      <c r="I141" s="189" t="str">
        <f t="shared" si="3"/>
        <v/>
      </c>
      <c r="J141" s="189" t="str">
        <f t="shared" si="4"/>
        <v/>
      </c>
      <c r="K141" s="189" t="str">
        <f t="shared" si="5"/>
        <v/>
      </c>
      <c r="L141" s="184"/>
      <c r="M141" s="184"/>
      <c r="N141" s="184"/>
      <c r="O141" s="184"/>
      <c r="P141" s="23"/>
      <c r="Q141" s="20"/>
      <c r="R141" s="20"/>
      <c r="S141" s="20"/>
      <c r="T141" s="20"/>
      <c r="U141" s="20"/>
      <c r="V141" s="21"/>
      <c r="W141" s="20"/>
      <c r="X141" s="20"/>
      <c r="Y141" s="21"/>
      <c r="Z141" s="20"/>
      <c r="AA141" s="20"/>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s="3" customFormat="1" ht="46.15" hidden="1" customHeight="1" outlineLevel="1">
      <c r="A142" s="19"/>
      <c r="B142" s="181" t="str">
        <f>IFERROR(VLOOKUP(D142,Auxiliar!$B$4:$D$9,3,0),"")</f>
        <v/>
      </c>
      <c r="C142" s="181">
        <v>129</v>
      </c>
      <c r="D142" s="259"/>
      <c r="E142" s="241"/>
      <c r="F142" s="255"/>
      <c r="G142" s="294"/>
      <c r="H142" s="266"/>
      <c r="I142" s="189" t="str">
        <f t="shared" ref="I142:I205" si="6">IF(F142="Cofinanciación FONTUR",H142,"")</f>
        <v/>
      </c>
      <c r="J142" s="189" t="str">
        <f t="shared" ref="J142:J205" si="7">IF(F142="Contrapartida Proponente",H142,"")</f>
        <v/>
      </c>
      <c r="K142" s="189" t="str">
        <f t="shared" ref="K142:K205" si="8">IF(F142="Otros aportantes",H142,"")</f>
        <v/>
      </c>
      <c r="L142" s="184"/>
      <c r="M142" s="184"/>
      <c r="N142" s="184"/>
      <c r="O142" s="184"/>
      <c r="P142" s="23"/>
      <c r="Q142" s="20"/>
      <c r="R142" s="20"/>
      <c r="S142" s="20"/>
      <c r="T142" s="20"/>
      <c r="U142" s="20"/>
      <c r="V142" s="21"/>
      <c r="W142" s="20"/>
      <c r="X142" s="20"/>
      <c r="Y142" s="21"/>
      <c r="Z142" s="20"/>
      <c r="AA142" s="20"/>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s="3" customFormat="1" ht="46.15" hidden="1" customHeight="1" outlineLevel="1">
      <c r="A143" s="19"/>
      <c r="B143" s="181" t="str">
        <f>IFERROR(VLOOKUP(D143,Auxiliar!$B$4:$D$9,3,0),"")</f>
        <v/>
      </c>
      <c r="C143" s="181">
        <v>130</v>
      </c>
      <c r="D143" s="259"/>
      <c r="E143" s="241"/>
      <c r="F143" s="255"/>
      <c r="G143" s="294"/>
      <c r="H143" s="266"/>
      <c r="I143" s="189" t="str">
        <f t="shared" si="6"/>
        <v/>
      </c>
      <c r="J143" s="189" t="str">
        <f t="shared" si="7"/>
        <v/>
      </c>
      <c r="K143" s="189" t="str">
        <f t="shared" si="8"/>
        <v/>
      </c>
      <c r="L143" s="184"/>
      <c r="M143" s="184"/>
      <c r="N143" s="184"/>
      <c r="O143" s="184"/>
      <c r="P143" s="23"/>
      <c r="Q143" s="20"/>
      <c r="R143" s="20"/>
      <c r="S143" s="20"/>
      <c r="T143" s="20"/>
      <c r="U143" s="20"/>
      <c r="V143" s="21"/>
      <c r="W143" s="20"/>
      <c r="X143" s="20"/>
      <c r="Y143" s="21"/>
      <c r="Z143" s="20"/>
      <c r="AA143" s="20"/>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s="3" customFormat="1" ht="46.15" hidden="1" customHeight="1" outlineLevel="1">
      <c r="A144" s="19"/>
      <c r="B144" s="181" t="str">
        <f>IFERROR(VLOOKUP(D144,Auxiliar!$B$4:$D$9,3,0),"")</f>
        <v/>
      </c>
      <c r="C144" s="181">
        <v>131</v>
      </c>
      <c r="D144" s="259"/>
      <c r="E144" s="241"/>
      <c r="F144" s="255"/>
      <c r="G144" s="294"/>
      <c r="H144" s="266"/>
      <c r="I144" s="189" t="str">
        <f t="shared" si="6"/>
        <v/>
      </c>
      <c r="J144" s="189" t="str">
        <f t="shared" si="7"/>
        <v/>
      </c>
      <c r="K144" s="189" t="str">
        <f t="shared" si="8"/>
        <v/>
      </c>
      <c r="L144" s="184"/>
      <c r="M144" s="184"/>
      <c r="N144" s="184"/>
      <c r="O144" s="184"/>
      <c r="P144" s="23"/>
      <c r="Q144" s="20"/>
      <c r="R144" s="20"/>
      <c r="S144" s="20"/>
      <c r="T144" s="20"/>
      <c r="U144" s="20"/>
      <c r="V144" s="21"/>
      <c r="W144" s="20"/>
      <c r="X144" s="20"/>
      <c r="Y144" s="21"/>
      <c r="Z144" s="20"/>
      <c r="AA144" s="20"/>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s="3" customFormat="1" ht="46.15" hidden="1" customHeight="1" outlineLevel="1">
      <c r="A145" s="19"/>
      <c r="B145" s="181" t="str">
        <f>IFERROR(VLOOKUP(D145,Auxiliar!$B$4:$D$9,3,0),"")</f>
        <v/>
      </c>
      <c r="C145" s="181">
        <v>132</v>
      </c>
      <c r="D145" s="259"/>
      <c r="E145" s="241"/>
      <c r="F145" s="255"/>
      <c r="G145" s="294"/>
      <c r="H145" s="266"/>
      <c r="I145" s="189" t="str">
        <f t="shared" si="6"/>
        <v/>
      </c>
      <c r="J145" s="189" t="str">
        <f t="shared" si="7"/>
        <v/>
      </c>
      <c r="K145" s="189" t="str">
        <f t="shared" si="8"/>
        <v/>
      </c>
      <c r="L145" s="184"/>
      <c r="M145" s="184"/>
      <c r="N145" s="184"/>
      <c r="O145" s="184"/>
      <c r="P145" s="23"/>
      <c r="Q145" s="20"/>
      <c r="R145" s="20"/>
      <c r="S145" s="20"/>
      <c r="T145" s="20"/>
      <c r="U145" s="20"/>
      <c r="V145" s="21"/>
      <c r="W145" s="20"/>
      <c r="X145" s="20"/>
      <c r="Y145" s="21"/>
      <c r="Z145" s="20"/>
      <c r="AA145" s="20"/>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s="3" customFormat="1" ht="46.15" hidden="1" customHeight="1" outlineLevel="1">
      <c r="A146" s="19"/>
      <c r="B146" s="181" t="str">
        <f>IFERROR(VLOOKUP(D146,Auxiliar!$B$4:$D$9,3,0),"")</f>
        <v/>
      </c>
      <c r="C146" s="181">
        <v>133</v>
      </c>
      <c r="D146" s="259"/>
      <c r="E146" s="241"/>
      <c r="F146" s="255"/>
      <c r="G146" s="294"/>
      <c r="H146" s="266"/>
      <c r="I146" s="189" t="str">
        <f t="shared" si="6"/>
        <v/>
      </c>
      <c r="J146" s="189" t="str">
        <f t="shared" si="7"/>
        <v/>
      </c>
      <c r="K146" s="189" t="str">
        <f t="shared" si="8"/>
        <v/>
      </c>
      <c r="L146" s="184"/>
      <c r="M146" s="184"/>
      <c r="N146" s="184"/>
      <c r="O146" s="184"/>
      <c r="P146" s="23"/>
      <c r="Q146" s="20"/>
      <c r="R146" s="20"/>
      <c r="S146" s="20"/>
      <c r="T146" s="20"/>
      <c r="U146" s="20"/>
      <c r="V146" s="21"/>
      <c r="W146" s="20"/>
      <c r="X146" s="20"/>
      <c r="Y146" s="21"/>
      <c r="Z146" s="20"/>
      <c r="AA146" s="20"/>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s="3" customFormat="1" ht="46.15" hidden="1" customHeight="1" outlineLevel="1">
      <c r="A147" s="19"/>
      <c r="B147" s="181" t="str">
        <f>IFERROR(VLOOKUP(D147,Auxiliar!$B$4:$D$9,3,0),"")</f>
        <v/>
      </c>
      <c r="C147" s="181">
        <v>134</v>
      </c>
      <c r="D147" s="259"/>
      <c r="E147" s="241"/>
      <c r="F147" s="255"/>
      <c r="G147" s="294"/>
      <c r="H147" s="266"/>
      <c r="I147" s="189" t="str">
        <f t="shared" si="6"/>
        <v/>
      </c>
      <c r="J147" s="189" t="str">
        <f t="shared" si="7"/>
        <v/>
      </c>
      <c r="K147" s="189" t="str">
        <f t="shared" si="8"/>
        <v/>
      </c>
      <c r="L147" s="184"/>
      <c r="M147" s="184"/>
      <c r="N147" s="184"/>
      <c r="O147" s="184"/>
      <c r="P147" s="23"/>
      <c r="Q147" s="20"/>
      <c r="R147" s="20"/>
      <c r="S147" s="20"/>
      <c r="T147" s="20"/>
      <c r="U147" s="20"/>
      <c r="V147" s="21"/>
      <c r="W147" s="20"/>
      <c r="X147" s="20"/>
      <c r="Y147" s="21"/>
      <c r="Z147" s="20"/>
      <c r="AA147" s="20"/>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s="3" customFormat="1" ht="46.15" hidden="1" customHeight="1" outlineLevel="1">
      <c r="A148" s="19"/>
      <c r="B148" s="181" t="str">
        <f>IFERROR(VLOOKUP(D148,Auxiliar!$B$4:$D$9,3,0),"")</f>
        <v/>
      </c>
      <c r="C148" s="181">
        <v>135</v>
      </c>
      <c r="D148" s="259"/>
      <c r="E148" s="241"/>
      <c r="F148" s="255"/>
      <c r="G148" s="294"/>
      <c r="H148" s="266"/>
      <c r="I148" s="189" t="str">
        <f t="shared" si="6"/>
        <v/>
      </c>
      <c r="J148" s="189" t="str">
        <f t="shared" si="7"/>
        <v/>
      </c>
      <c r="K148" s="189" t="str">
        <f t="shared" si="8"/>
        <v/>
      </c>
      <c r="L148" s="184"/>
      <c r="M148" s="184"/>
      <c r="N148" s="184"/>
      <c r="O148" s="184"/>
      <c r="P148" s="23"/>
      <c r="Q148" s="20"/>
      <c r="R148" s="20"/>
      <c r="S148" s="20"/>
      <c r="T148" s="20"/>
      <c r="U148" s="20"/>
      <c r="V148" s="21"/>
      <c r="W148" s="20"/>
      <c r="X148" s="20"/>
      <c r="Y148" s="21"/>
      <c r="Z148" s="20"/>
      <c r="AA148" s="20"/>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s="3" customFormat="1" ht="46.15" hidden="1" customHeight="1" outlineLevel="1">
      <c r="A149" s="19"/>
      <c r="B149" s="181" t="str">
        <f>IFERROR(VLOOKUP(D149,Auxiliar!$B$4:$D$9,3,0),"")</f>
        <v/>
      </c>
      <c r="C149" s="181">
        <v>136</v>
      </c>
      <c r="D149" s="259"/>
      <c r="E149" s="241"/>
      <c r="F149" s="255"/>
      <c r="G149" s="294"/>
      <c r="H149" s="266"/>
      <c r="I149" s="189" t="str">
        <f t="shared" si="6"/>
        <v/>
      </c>
      <c r="J149" s="189" t="str">
        <f t="shared" si="7"/>
        <v/>
      </c>
      <c r="K149" s="189" t="str">
        <f t="shared" si="8"/>
        <v/>
      </c>
      <c r="L149" s="184"/>
      <c r="M149" s="184"/>
      <c r="N149" s="184"/>
      <c r="O149" s="184"/>
      <c r="P149" s="23"/>
      <c r="Q149" s="20"/>
      <c r="R149" s="20"/>
      <c r="S149" s="20"/>
      <c r="T149" s="20"/>
      <c r="U149" s="20"/>
      <c r="V149" s="21"/>
      <c r="W149" s="20"/>
      <c r="X149" s="20"/>
      <c r="Y149" s="21"/>
      <c r="Z149" s="20"/>
      <c r="AA149" s="20"/>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s="3" customFormat="1" ht="46.15" hidden="1" customHeight="1" outlineLevel="1">
      <c r="A150" s="19"/>
      <c r="B150" s="181" t="str">
        <f>IFERROR(VLOOKUP(D150,Auxiliar!$B$4:$D$9,3,0),"")</f>
        <v/>
      </c>
      <c r="C150" s="181">
        <v>137</v>
      </c>
      <c r="D150" s="259"/>
      <c r="E150" s="241"/>
      <c r="F150" s="255"/>
      <c r="G150" s="294"/>
      <c r="H150" s="266"/>
      <c r="I150" s="189" t="str">
        <f t="shared" si="6"/>
        <v/>
      </c>
      <c r="J150" s="189" t="str">
        <f t="shared" si="7"/>
        <v/>
      </c>
      <c r="K150" s="189" t="str">
        <f t="shared" si="8"/>
        <v/>
      </c>
      <c r="L150" s="184"/>
      <c r="M150" s="184"/>
      <c r="N150" s="184"/>
      <c r="O150" s="184"/>
      <c r="P150" s="23"/>
      <c r="Q150" s="20"/>
      <c r="R150" s="20"/>
      <c r="S150" s="20"/>
      <c r="T150" s="20"/>
      <c r="U150" s="20"/>
      <c r="V150" s="21"/>
      <c r="W150" s="20"/>
      <c r="X150" s="20"/>
      <c r="Y150" s="21"/>
      <c r="Z150" s="20"/>
      <c r="AA150" s="20"/>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s="3" customFormat="1" ht="46.15" hidden="1" customHeight="1" outlineLevel="1">
      <c r="A151" s="19"/>
      <c r="B151" s="181" t="str">
        <f>IFERROR(VLOOKUP(D151,Auxiliar!$B$4:$D$9,3,0),"")</f>
        <v/>
      </c>
      <c r="C151" s="181">
        <v>138</v>
      </c>
      <c r="D151" s="259"/>
      <c r="E151" s="241"/>
      <c r="F151" s="255"/>
      <c r="G151" s="294"/>
      <c r="H151" s="266"/>
      <c r="I151" s="189" t="str">
        <f t="shared" si="6"/>
        <v/>
      </c>
      <c r="J151" s="189" t="str">
        <f t="shared" si="7"/>
        <v/>
      </c>
      <c r="K151" s="189" t="str">
        <f t="shared" si="8"/>
        <v/>
      </c>
      <c r="L151" s="184"/>
      <c r="M151" s="184"/>
      <c r="N151" s="184"/>
      <c r="O151" s="184"/>
      <c r="P151" s="23"/>
      <c r="Q151" s="20"/>
      <c r="R151" s="20"/>
      <c r="S151" s="20"/>
      <c r="T151" s="20"/>
      <c r="U151" s="20"/>
      <c r="V151" s="21"/>
      <c r="W151" s="20"/>
      <c r="X151" s="20"/>
      <c r="Y151" s="21"/>
      <c r="Z151" s="20"/>
      <c r="AA151" s="20"/>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s="3" customFormat="1" ht="46.15" hidden="1" customHeight="1" outlineLevel="1">
      <c r="A152" s="19"/>
      <c r="B152" s="181" t="str">
        <f>IFERROR(VLOOKUP(D152,Auxiliar!$B$4:$D$9,3,0),"")</f>
        <v/>
      </c>
      <c r="C152" s="181">
        <v>139</v>
      </c>
      <c r="D152" s="259"/>
      <c r="E152" s="241"/>
      <c r="F152" s="255"/>
      <c r="G152" s="294"/>
      <c r="H152" s="266"/>
      <c r="I152" s="189" t="str">
        <f t="shared" si="6"/>
        <v/>
      </c>
      <c r="J152" s="189" t="str">
        <f t="shared" si="7"/>
        <v/>
      </c>
      <c r="K152" s="189" t="str">
        <f t="shared" si="8"/>
        <v/>
      </c>
      <c r="L152" s="184"/>
      <c r="M152" s="184"/>
      <c r="N152" s="184"/>
      <c r="O152" s="184"/>
      <c r="P152" s="23"/>
      <c r="Q152" s="20"/>
      <c r="R152" s="20"/>
      <c r="S152" s="20"/>
      <c r="T152" s="20"/>
      <c r="U152" s="20"/>
      <c r="V152" s="21"/>
      <c r="W152" s="20"/>
      <c r="X152" s="20"/>
      <c r="Y152" s="21"/>
      <c r="Z152" s="20"/>
      <c r="AA152" s="20"/>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s="3" customFormat="1" ht="46.15" hidden="1" customHeight="1" outlineLevel="1">
      <c r="A153" s="19"/>
      <c r="B153" s="181" t="str">
        <f>IFERROR(VLOOKUP(D153,Auxiliar!$B$4:$D$9,3,0),"")</f>
        <v/>
      </c>
      <c r="C153" s="181">
        <v>140</v>
      </c>
      <c r="D153" s="259"/>
      <c r="E153" s="241"/>
      <c r="F153" s="255"/>
      <c r="G153" s="294"/>
      <c r="H153" s="266"/>
      <c r="I153" s="189" t="str">
        <f t="shared" si="6"/>
        <v/>
      </c>
      <c r="J153" s="189" t="str">
        <f t="shared" si="7"/>
        <v/>
      </c>
      <c r="K153" s="189" t="str">
        <f t="shared" si="8"/>
        <v/>
      </c>
      <c r="L153" s="184"/>
      <c r="M153" s="184"/>
      <c r="N153" s="184"/>
      <c r="O153" s="184"/>
      <c r="P153" s="23"/>
      <c r="Q153" s="20"/>
      <c r="R153" s="20"/>
      <c r="S153" s="20"/>
      <c r="T153" s="20"/>
      <c r="U153" s="20"/>
      <c r="V153" s="21"/>
      <c r="W153" s="20"/>
      <c r="X153" s="20"/>
      <c r="Y153" s="21"/>
      <c r="Z153" s="20"/>
      <c r="AA153" s="20"/>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s="3" customFormat="1" ht="46.15" hidden="1" customHeight="1" outlineLevel="1">
      <c r="A154" s="19"/>
      <c r="B154" s="181" t="str">
        <f>IFERROR(VLOOKUP(D154,Auxiliar!$B$4:$D$9,3,0),"")</f>
        <v/>
      </c>
      <c r="C154" s="181">
        <v>141</v>
      </c>
      <c r="D154" s="259"/>
      <c r="E154" s="241"/>
      <c r="F154" s="255"/>
      <c r="G154" s="294"/>
      <c r="H154" s="266"/>
      <c r="I154" s="189" t="str">
        <f t="shared" si="6"/>
        <v/>
      </c>
      <c r="J154" s="189" t="str">
        <f t="shared" si="7"/>
        <v/>
      </c>
      <c r="K154" s="189" t="str">
        <f t="shared" si="8"/>
        <v/>
      </c>
      <c r="L154" s="184"/>
      <c r="M154" s="184"/>
      <c r="N154" s="184"/>
      <c r="O154" s="184"/>
      <c r="P154" s="23"/>
      <c r="Q154" s="20"/>
      <c r="R154" s="20"/>
      <c r="S154" s="20"/>
      <c r="T154" s="20"/>
      <c r="U154" s="20"/>
      <c r="V154" s="21"/>
      <c r="W154" s="20"/>
      <c r="X154" s="20"/>
      <c r="Y154" s="21"/>
      <c r="Z154" s="20"/>
      <c r="AA154" s="20"/>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s="3" customFormat="1" ht="46.15" hidden="1" customHeight="1" outlineLevel="1">
      <c r="A155" s="19"/>
      <c r="B155" s="181" t="str">
        <f>IFERROR(VLOOKUP(D155,Auxiliar!$B$4:$D$9,3,0),"")</f>
        <v/>
      </c>
      <c r="C155" s="181">
        <v>142</v>
      </c>
      <c r="D155" s="259"/>
      <c r="E155" s="241"/>
      <c r="F155" s="255"/>
      <c r="G155" s="294"/>
      <c r="H155" s="266"/>
      <c r="I155" s="189" t="str">
        <f t="shared" si="6"/>
        <v/>
      </c>
      <c r="J155" s="189" t="str">
        <f t="shared" si="7"/>
        <v/>
      </c>
      <c r="K155" s="189" t="str">
        <f t="shared" si="8"/>
        <v/>
      </c>
      <c r="L155" s="184"/>
      <c r="M155" s="184"/>
      <c r="N155" s="184"/>
      <c r="O155" s="184"/>
      <c r="P155" s="23"/>
      <c r="Q155" s="20"/>
      <c r="R155" s="20"/>
      <c r="S155" s="20"/>
      <c r="T155" s="20"/>
      <c r="U155" s="20"/>
      <c r="V155" s="21"/>
      <c r="W155" s="20"/>
      <c r="X155" s="20"/>
      <c r="Y155" s="21"/>
      <c r="Z155" s="20"/>
      <c r="AA155" s="20"/>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s="3" customFormat="1" ht="46.15" hidden="1" customHeight="1" outlineLevel="1">
      <c r="A156" s="19"/>
      <c r="B156" s="181" t="str">
        <f>IFERROR(VLOOKUP(D156,Auxiliar!$B$4:$D$9,3,0),"")</f>
        <v/>
      </c>
      <c r="C156" s="181">
        <v>143</v>
      </c>
      <c r="D156" s="259"/>
      <c r="E156" s="241"/>
      <c r="F156" s="255"/>
      <c r="G156" s="294"/>
      <c r="H156" s="266"/>
      <c r="I156" s="189" t="str">
        <f t="shared" si="6"/>
        <v/>
      </c>
      <c r="J156" s="189" t="str">
        <f t="shared" si="7"/>
        <v/>
      </c>
      <c r="K156" s="189" t="str">
        <f t="shared" si="8"/>
        <v/>
      </c>
      <c r="L156" s="184"/>
      <c r="M156" s="184"/>
      <c r="N156" s="184"/>
      <c r="O156" s="184"/>
      <c r="P156" s="23"/>
      <c r="Q156" s="20"/>
      <c r="R156" s="20"/>
      <c r="S156" s="20"/>
      <c r="T156" s="20"/>
      <c r="U156" s="20"/>
      <c r="V156" s="21"/>
      <c r="W156" s="20"/>
      <c r="X156" s="20"/>
      <c r="Y156" s="21"/>
      <c r="Z156" s="20"/>
      <c r="AA156" s="20"/>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s="3" customFormat="1" ht="46.15" hidden="1" customHeight="1" outlineLevel="1">
      <c r="A157" s="19"/>
      <c r="B157" s="181" t="str">
        <f>IFERROR(VLOOKUP(D157,Auxiliar!$B$4:$D$9,3,0),"")</f>
        <v/>
      </c>
      <c r="C157" s="181">
        <v>144</v>
      </c>
      <c r="D157" s="259"/>
      <c r="E157" s="241"/>
      <c r="F157" s="255"/>
      <c r="G157" s="294"/>
      <c r="H157" s="266"/>
      <c r="I157" s="189" t="str">
        <f t="shared" si="6"/>
        <v/>
      </c>
      <c r="J157" s="189" t="str">
        <f t="shared" si="7"/>
        <v/>
      </c>
      <c r="K157" s="189" t="str">
        <f t="shared" si="8"/>
        <v/>
      </c>
      <c r="L157" s="184"/>
      <c r="M157" s="184"/>
      <c r="N157" s="184"/>
      <c r="O157" s="184"/>
      <c r="P157" s="23"/>
      <c r="Q157" s="20"/>
      <c r="R157" s="20"/>
      <c r="S157" s="20"/>
      <c r="T157" s="20"/>
      <c r="U157" s="20"/>
      <c r="V157" s="21"/>
      <c r="W157" s="20"/>
      <c r="X157" s="20"/>
      <c r="Y157" s="21"/>
      <c r="Z157" s="20"/>
      <c r="AA157" s="20"/>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s="3" customFormat="1" ht="46.15" hidden="1" customHeight="1" outlineLevel="1">
      <c r="A158" s="19"/>
      <c r="B158" s="181" t="str">
        <f>IFERROR(VLOOKUP(D158,Auxiliar!$B$4:$D$9,3,0),"")</f>
        <v/>
      </c>
      <c r="C158" s="181">
        <v>145</v>
      </c>
      <c r="D158" s="259"/>
      <c r="E158" s="241"/>
      <c r="F158" s="255"/>
      <c r="G158" s="294"/>
      <c r="H158" s="266"/>
      <c r="I158" s="189" t="str">
        <f t="shared" si="6"/>
        <v/>
      </c>
      <c r="J158" s="189" t="str">
        <f t="shared" si="7"/>
        <v/>
      </c>
      <c r="K158" s="189" t="str">
        <f t="shared" si="8"/>
        <v/>
      </c>
      <c r="L158" s="184"/>
      <c r="M158" s="184"/>
      <c r="N158" s="184"/>
      <c r="O158" s="184"/>
      <c r="P158" s="23"/>
      <c r="Q158" s="20"/>
      <c r="R158" s="20"/>
      <c r="S158" s="20"/>
      <c r="T158" s="20"/>
      <c r="U158" s="20"/>
      <c r="V158" s="21"/>
      <c r="W158" s="20"/>
      <c r="X158" s="20"/>
      <c r="Y158" s="21"/>
      <c r="Z158" s="20"/>
      <c r="AA158" s="20"/>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s="3" customFormat="1" ht="46.15" hidden="1" customHeight="1" outlineLevel="1">
      <c r="A159" s="19"/>
      <c r="B159" s="181" t="str">
        <f>IFERROR(VLOOKUP(D159,Auxiliar!$B$4:$D$9,3,0),"")</f>
        <v/>
      </c>
      <c r="C159" s="181">
        <v>146</v>
      </c>
      <c r="D159" s="259"/>
      <c r="E159" s="241"/>
      <c r="F159" s="255"/>
      <c r="G159" s="294"/>
      <c r="H159" s="266"/>
      <c r="I159" s="189" t="str">
        <f t="shared" si="6"/>
        <v/>
      </c>
      <c r="J159" s="189" t="str">
        <f t="shared" si="7"/>
        <v/>
      </c>
      <c r="K159" s="189" t="str">
        <f t="shared" si="8"/>
        <v/>
      </c>
      <c r="L159" s="184"/>
      <c r="M159" s="184"/>
      <c r="N159" s="184"/>
      <c r="O159" s="184"/>
      <c r="P159" s="23"/>
      <c r="Q159" s="20"/>
      <c r="R159" s="20"/>
      <c r="S159" s="20"/>
      <c r="T159" s="20"/>
      <c r="U159" s="20"/>
      <c r="V159" s="21"/>
      <c r="W159" s="20"/>
      <c r="X159" s="20"/>
      <c r="Y159" s="21"/>
      <c r="Z159" s="20"/>
      <c r="AA159" s="20"/>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s="3" customFormat="1" ht="46.15" hidden="1" customHeight="1" outlineLevel="1">
      <c r="A160" s="19"/>
      <c r="B160" s="181" t="str">
        <f>IFERROR(VLOOKUP(D160,Auxiliar!$B$4:$D$9,3,0),"")</f>
        <v/>
      </c>
      <c r="C160" s="181">
        <v>147</v>
      </c>
      <c r="D160" s="259"/>
      <c r="E160" s="241"/>
      <c r="F160" s="255"/>
      <c r="G160" s="294"/>
      <c r="H160" s="266"/>
      <c r="I160" s="189" t="str">
        <f t="shared" si="6"/>
        <v/>
      </c>
      <c r="J160" s="189" t="str">
        <f t="shared" si="7"/>
        <v/>
      </c>
      <c r="K160" s="189" t="str">
        <f t="shared" si="8"/>
        <v/>
      </c>
      <c r="L160" s="184"/>
      <c r="M160" s="184"/>
      <c r="N160" s="184"/>
      <c r="O160" s="184"/>
      <c r="P160" s="23"/>
      <c r="Q160" s="20"/>
      <c r="R160" s="20"/>
      <c r="S160" s="20"/>
      <c r="T160" s="20"/>
      <c r="U160" s="20"/>
      <c r="V160" s="21"/>
      <c r="W160" s="20"/>
      <c r="X160" s="20"/>
      <c r="Y160" s="21"/>
      <c r="Z160" s="20"/>
      <c r="AA160" s="20"/>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s="3" customFormat="1" ht="46.15" hidden="1" customHeight="1" outlineLevel="1">
      <c r="A161" s="19"/>
      <c r="B161" s="181" t="str">
        <f>IFERROR(VLOOKUP(D161,Auxiliar!$B$4:$D$9,3,0),"")</f>
        <v/>
      </c>
      <c r="C161" s="181">
        <v>148</v>
      </c>
      <c r="D161" s="259"/>
      <c r="E161" s="241"/>
      <c r="F161" s="255"/>
      <c r="G161" s="294"/>
      <c r="H161" s="266"/>
      <c r="I161" s="189" t="str">
        <f t="shared" si="6"/>
        <v/>
      </c>
      <c r="J161" s="189" t="str">
        <f t="shared" si="7"/>
        <v/>
      </c>
      <c r="K161" s="189" t="str">
        <f t="shared" si="8"/>
        <v/>
      </c>
      <c r="L161" s="184"/>
      <c r="M161" s="184"/>
      <c r="N161" s="184"/>
      <c r="O161" s="184"/>
      <c r="P161" s="23"/>
      <c r="Q161" s="20"/>
      <c r="R161" s="20"/>
      <c r="S161" s="20"/>
      <c r="T161" s="20"/>
      <c r="U161" s="20"/>
      <c r="V161" s="21"/>
      <c r="W161" s="20"/>
      <c r="X161" s="20"/>
      <c r="Y161" s="21"/>
      <c r="Z161" s="20"/>
      <c r="AA161" s="20"/>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s="3" customFormat="1" ht="46.15" hidden="1" customHeight="1" outlineLevel="1">
      <c r="A162" s="19"/>
      <c r="B162" s="181" t="str">
        <f>IFERROR(VLOOKUP(D162,Auxiliar!$B$4:$D$9,3,0),"")</f>
        <v/>
      </c>
      <c r="C162" s="181">
        <v>149</v>
      </c>
      <c r="D162" s="259"/>
      <c r="E162" s="241"/>
      <c r="F162" s="255"/>
      <c r="G162" s="294"/>
      <c r="H162" s="266"/>
      <c r="I162" s="189" t="str">
        <f t="shared" si="6"/>
        <v/>
      </c>
      <c r="J162" s="189" t="str">
        <f t="shared" si="7"/>
        <v/>
      </c>
      <c r="K162" s="189" t="str">
        <f t="shared" si="8"/>
        <v/>
      </c>
      <c r="L162" s="184"/>
      <c r="M162" s="184"/>
      <c r="N162" s="184"/>
      <c r="O162" s="184"/>
      <c r="P162" s="23"/>
      <c r="Q162" s="20"/>
      <c r="R162" s="20"/>
      <c r="S162" s="20"/>
      <c r="T162" s="20"/>
      <c r="U162" s="20"/>
      <c r="V162" s="21"/>
      <c r="W162" s="20"/>
      <c r="X162" s="20"/>
      <c r="Y162" s="21"/>
      <c r="Z162" s="20"/>
      <c r="AA162" s="20"/>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s="3" customFormat="1" ht="46.15" hidden="1" customHeight="1" outlineLevel="1">
      <c r="A163" s="19"/>
      <c r="B163" s="181" t="str">
        <f>IFERROR(VLOOKUP(D163,Auxiliar!$B$4:$D$9,3,0),"")</f>
        <v/>
      </c>
      <c r="C163" s="181">
        <v>150</v>
      </c>
      <c r="D163" s="259"/>
      <c r="E163" s="241"/>
      <c r="F163" s="255"/>
      <c r="G163" s="294"/>
      <c r="H163" s="266"/>
      <c r="I163" s="189" t="str">
        <f t="shared" si="6"/>
        <v/>
      </c>
      <c r="J163" s="189" t="str">
        <f t="shared" si="7"/>
        <v/>
      </c>
      <c r="K163" s="189" t="str">
        <f t="shared" si="8"/>
        <v/>
      </c>
      <c r="L163" s="184"/>
      <c r="M163" s="184"/>
      <c r="N163" s="184"/>
      <c r="O163" s="184"/>
      <c r="P163" s="23"/>
      <c r="Q163" s="20"/>
      <c r="R163" s="20"/>
      <c r="S163" s="20"/>
      <c r="T163" s="20"/>
      <c r="U163" s="20"/>
      <c r="V163" s="21"/>
      <c r="W163" s="20"/>
      <c r="X163" s="20"/>
      <c r="Y163" s="21"/>
      <c r="Z163" s="20"/>
      <c r="AA163" s="20"/>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s="3" customFormat="1" ht="46.15" hidden="1" customHeight="1" outlineLevel="1">
      <c r="A164" s="19"/>
      <c r="B164" s="181" t="str">
        <f>IFERROR(VLOOKUP(D164,Auxiliar!$B$4:$D$9,3,0),"")</f>
        <v/>
      </c>
      <c r="C164" s="181">
        <v>151</v>
      </c>
      <c r="D164" s="259"/>
      <c r="E164" s="241"/>
      <c r="F164" s="255"/>
      <c r="G164" s="294"/>
      <c r="H164" s="266"/>
      <c r="I164" s="189" t="str">
        <f t="shared" si="6"/>
        <v/>
      </c>
      <c r="J164" s="189" t="str">
        <f t="shared" si="7"/>
        <v/>
      </c>
      <c r="K164" s="189" t="str">
        <f t="shared" si="8"/>
        <v/>
      </c>
      <c r="L164" s="184"/>
      <c r="M164" s="184"/>
      <c r="N164" s="184"/>
      <c r="O164" s="184"/>
      <c r="P164" s="23"/>
      <c r="Q164" s="20"/>
      <c r="R164" s="20"/>
      <c r="S164" s="20"/>
      <c r="T164" s="20"/>
      <c r="U164" s="20"/>
      <c r="V164" s="21"/>
      <c r="W164" s="20"/>
      <c r="X164" s="20"/>
      <c r="Y164" s="21"/>
      <c r="Z164" s="20"/>
      <c r="AA164" s="20"/>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s="3" customFormat="1" ht="46.15" hidden="1" customHeight="1" outlineLevel="1">
      <c r="A165" s="19"/>
      <c r="B165" s="181" t="str">
        <f>IFERROR(VLOOKUP(D165,Auxiliar!$B$4:$D$9,3,0),"")</f>
        <v/>
      </c>
      <c r="C165" s="181">
        <v>152</v>
      </c>
      <c r="D165" s="259"/>
      <c r="E165" s="241"/>
      <c r="F165" s="255"/>
      <c r="G165" s="294"/>
      <c r="H165" s="266"/>
      <c r="I165" s="189" t="str">
        <f t="shared" si="6"/>
        <v/>
      </c>
      <c r="J165" s="189" t="str">
        <f t="shared" si="7"/>
        <v/>
      </c>
      <c r="K165" s="189" t="str">
        <f t="shared" si="8"/>
        <v/>
      </c>
      <c r="L165" s="184"/>
      <c r="M165" s="184"/>
      <c r="N165" s="184"/>
      <c r="O165" s="184"/>
      <c r="P165" s="23"/>
      <c r="Q165" s="20"/>
      <c r="R165" s="20"/>
      <c r="S165" s="20"/>
      <c r="T165" s="20"/>
      <c r="U165" s="20"/>
      <c r="V165" s="21"/>
      <c r="W165" s="20"/>
      <c r="X165" s="20"/>
      <c r="Y165" s="21"/>
      <c r="Z165" s="20"/>
      <c r="AA165" s="20"/>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s="3" customFormat="1" ht="46.15" hidden="1" customHeight="1" outlineLevel="1">
      <c r="A166" s="19"/>
      <c r="B166" s="181" t="str">
        <f>IFERROR(VLOOKUP(D166,Auxiliar!$B$4:$D$9,3,0),"")</f>
        <v/>
      </c>
      <c r="C166" s="181">
        <v>153</v>
      </c>
      <c r="D166" s="259"/>
      <c r="E166" s="241"/>
      <c r="F166" s="255"/>
      <c r="G166" s="294"/>
      <c r="H166" s="266"/>
      <c r="I166" s="189" t="str">
        <f t="shared" si="6"/>
        <v/>
      </c>
      <c r="J166" s="189" t="str">
        <f t="shared" si="7"/>
        <v/>
      </c>
      <c r="K166" s="189" t="str">
        <f t="shared" si="8"/>
        <v/>
      </c>
      <c r="L166" s="184"/>
      <c r="M166" s="184"/>
      <c r="N166" s="184"/>
      <c r="O166" s="184"/>
      <c r="P166" s="23"/>
      <c r="Q166" s="20"/>
      <c r="R166" s="20"/>
      <c r="S166" s="20"/>
      <c r="T166" s="20"/>
      <c r="U166" s="20"/>
      <c r="V166" s="21"/>
      <c r="W166" s="20"/>
      <c r="X166" s="20"/>
      <c r="Y166" s="21"/>
      <c r="Z166" s="20"/>
      <c r="AA166" s="20"/>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s="3" customFormat="1" ht="46.15" hidden="1" customHeight="1" outlineLevel="1">
      <c r="A167" s="19"/>
      <c r="B167" s="181" t="str">
        <f>IFERROR(VLOOKUP(D167,Auxiliar!$B$4:$D$9,3,0),"")</f>
        <v/>
      </c>
      <c r="C167" s="181">
        <v>154</v>
      </c>
      <c r="D167" s="259"/>
      <c r="E167" s="241"/>
      <c r="F167" s="255"/>
      <c r="G167" s="294"/>
      <c r="H167" s="266"/>
      <c r="I167" s="189" t="str">
        <f t="shared" si="6"/>
        <v/>
      </c>
      <c r="J167" s="189" t="str">
        <f t="shared" si="7"/>
        <v/>
      </c>
      <c r="K167" s="189" t="str">
        <f t="shared" si="8"/>
        <v/>
      </c>
      <c r="L167" s="184"/>
      <c r="M167" s="184"/>
      <c r="N167" s="184"/>
      <c r="O167" s="184"/>
      <c r="P167" s="23"/>
      <c r="Q167" s="20"/>
      <c r="R167" s="20"/>
      <c r="S167" s="20"/>
      <c r="T167" s="20"/>
      <c r="U167" s="20"/>
      <c r="V167" s="21"/>
      <c r="W167" s="20"/>
      <c r="X167" s="20"/>
      <c r="Y167" s="21"/>
      <c r="Z167" s="20"/>
      <c r="AA167" s="20"/>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s="3" customFormat="1" ht="46.15" hidden="1" customHeight="1" outlineLevel="1">
      <c r="A168" s="19"/>
      <c r="B168" s="181" t="str">
        <f>IFERROR(VLOOKUP(D168,Auxiliar!$B$4:$D$9,3,0),"")</f>
        <v/>
      </c>
      <c r="C168" s="181">
        <v>155</v>
      </c>
      <c r="D168" s="259"/>
      <c r="E168" s="241"/>
      <c r="F168" s="255"/>
      <c r="G168" s="294"/>
      <c r="H168" s="266"/>
      <c r="I168" s="189" t="str">
        <f t="shared" si="6"/>
        <v/>
      </c>
      <c r="J168" s="189" t="str">
        <f t="shared" si="7"/>
        <v/>
      </c>
      <c r="K168" s="189" t="str">
        <f t="shared" si="8"/>
        <v/>
      </c>
      <c r="L168" s="184"/>
      <c r="M168" s="184"/>
      <c r="N168" s="184"/>
      <c r="O168" s="184"/>
      <c r="P168" s="23"/>
      <c r="Q168" s="20"/>
      <c r="R168" s="20"/>
      <c r="S168" s="20"/>
      <c r="T168" s="20"/>
      <c r="U168" s="20"/>
      <c r="V168" s="21"/>
      <c r="W168" s="20"/>
      <c r="X168" s="20"/>
      <c r="Y168" s="21"/>
      <c r="Z168" s="20"/>
      <c r="AA168" s="20"/>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s="3" customFormat="1" ht="46.15" hidden="1" customHeight="1" outlineLevel="1">
      <c r="A169" s="19"/>
      <c r="B169" s="181" t="str">
        <f>IFERROR(VLOOKUP(D169,Auxiliar!$B$4:$D$9,3,0),"")</f>
        <v/>
      </c>
      <c r="C169" s="181">
        <v>156</v>
      </c>
      <c r="D169" s="259"/>
      <c r="E169" s="241"/>
      <c r="F169" s="255"/>
      <c r="G169" s="294"/>
      <c r="H169" s="266"/>
      <c r="I169" s="189" t="str">
        <f t="shared" si="6"/>
        <v/>
      </c>
      <c r="J169" s="189" t="str">
        <f t="shared" si="7"/>
        <v/>
      </c>
      <c r="K169" s="189" t="str">
        <f t="shared" si="8"/>
        <v/>
      </c>
      <c r="L169" s="184"/>
      <c r="M169" s="184"/>
      <c r="N169" s="184"/>
      <c r="O169" s="184"/>
      <c r="P169" s="23"/>
      <c r="Q169" s="20"/>
      <c r="R169" s="20"/>
      <c r="S169" s="20"/>
      <c r="T169" s="20"/>
      <c r="U169" s="20"/>
      <c r="V169" s="21"/>
      <c r="W169" s="20"/>
      <c r="X169" s="20"/>
      <c r="Y169" s="21"/>
      <c r="Z169" s="20"/>
      <c r="AA169" s="20"/>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s="3" customFormat="1" ht="46.15" hidden="1" customHeight="1" outlineLevel="1">
      <c r="A170" s="19"/>
      <c r="B170" s="181" t="str">
        <f>IFERROR(VLOOKUP(D170,Auxiliar!$B$4:$D$9,3,0),"")</f>
        <v/>
      </c>
      <c r="C170" s="181">
        <v>157</v>
      </c>
      <c r="D170" s="259"/>
      <c r="E170" s="241"/>
      <c r="F170" s="255"/>
      <c r="G170" s="294"/>
      <c r="H170" s="266"/>
      <c r="I170" s="189" t="str">
        <f t="shared" si="6"/>
        <v/>
      </c>
      <c r="J170" s="189" t="str">
        <f t="shared" si="7"/>
        <v/>
      </c>
      <c r="K170" s="189" t="str">
        <f t="shared" si="8"/>
        <v/>
      </c>
      <c r="L170" s="184"/>
      <c r="M170" s="184"/>
      <c r="N170" s="184"/>
      <c r="O170" s="184"/>
      <c r="P170" s="23"/>
      <c r="Q170" s="20"/>
      <c r="R170" s="20"/>
      <c r="S170" s="20"/>
      <c r="T170" s="20"/>
      <c r="U170" s="20"/>
      <c r="V170" s="21"/>
      <c r="W170" s="20"/>
      <c r="X170" s="20"/>
      <c r="Y170" s="21"/>
      <c r="Z170" s="20"/>
      <c r="AA170" s="20"/>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s="3" customFormat="1" ht="46.15" hidden="1" customHeight="1" outlineLevel="1">
      <c r="A171" s="19"/>
      <c r="B171" s="181" t="str">
        <f>IFERROR(VLOOKUP(D171,Auxiliar!$B$4:$D$9,3,0),"")</f>
        <v/>
      </c>
      <c r="C171" s="181">
        <v>158</v>
      </c>
      <c r="D171" s="259"/>
      <c r="E171" s="241"/>
      <c r="F171" s="255"/>
      <c r="G171" s="294"/>
      <c r="H171" s="266"/>
      <c r="I171" s="189" t="str">
        <f t="shared" si="6"/>
        <v/>
      </c>
      <c r="J171" s="189" t="str">
        <f t="shared" si="7"/>
        <v/>
      </c>
      <c r="K171" s="189" t="str">
        <f t="shared" si="8"/>
        <v/>
      </c>
      <c r="L171" s="184"/>
      <c r="M171" s="184"/>
      <c r="N171" s="184"/>
      <c r="O171" s="184"/>
      <c r="P171" s="23"/>
      <c r="Q171" s="20"/>
      <c r="R171" s="20"/>
      <c r="S171" s="20"/>
      <c r="T171" s="20"/>
      <c r="U171" s="20"/>
      <c r="V171" s="21"/>
      <c r="W171" s="20"/>
      <c r="X171" s="20"/>
      <c r="Y171" s="21"/>
      <c r="Z171" s="20"/>
      <c r="AA171" s="20"/>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s="3" customFormat="1" ht="46.15" hidden="1" customHeight="1" outlineLevel="1">
      <c r="A172" s="19"/>
      <c r="B172" s="181" t="str">
        <f>IFERROR(VLOOKUP(D172,Auxiliar!$B$4:$D$9,3,0),"")</f>
        <v/>
      </c>
      <c r="C172" s="181">
        <v>159</v>
      </c>
      <c r="D172" s="259"/>
      <c r="E172" s="241"/>
      <c r="F172" s="255"/>
      <c r="G172" s="294"/>
      <c r="H172" s="266"/>
      <c r="I172" s="189" t="str">
        <f t="shared" si="6"/>
        <v/>
      </c>
      <c r="J172" s="189" t="str">
        <f t="shared" si="7"/>
        <v/>
      </c>
      <c r="K172" s="189" t="str">
        <f t="shared" si="8"/>
        <v/>
      </c>
      <c r="L172" s="184"/>
      <c r="M172" s="184"/>
      <c r="N172" s="184"/>
      <c r="O172" s="184"/>
      <c r="P172" s="23"/>
      <c r="Q172" s="20"/>
      <c r="R172" s="20"/>
      <c r="S172" s="20"/>
      <c r="T172" s="20"/>
      <c r="U172" s="20"/>
      <c r="V172" s="21"/>
      <c r="W172" s="20"/>
      <c r="X172" s="20"/>
      <c r="Y172" s="21"/>
      <c r="Z172" s="20"/>
      <c r="AA172" s="20"/>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s="3" customFormat="1" ht="46.15" hidden="1" customHeight="1" outlineLevel="1">
      <c r="A173" s="19"/>
      <c r="B173" s="181" t="str">
        <f>IFERROR(VLOOKUP(D173,Auxiliar!$B$4:$D$9,3,0),"")</f>
        <v/>
      </c>
      <c r="C173" s="181">
        <v>160</v>
      </c>
      <c r="D173" s="259"/>
      <c r="E173" s="241"/>
      <c r="F173" s="255"/>
      <c r="G173" s="294"/>
      <c r="H173" s="266"/>
      <c r="I173" s="189" t="str">
        <f t="shared" si="6"/>
        <v/>
      </c>
      <c r="J173" s="189" t="str">
        <f t="shared" si="7"/>
        <v/>
      </c>
      <c r="K173" s="189" t="str">
        <f t="shared" si="8"/>
        <v/>
      </c>
      <c r="L173" s="184"/>
      <c r="M173" s="184"/>
      <c r="N173" s="184"/>
      <c r="O173" s="184"/>
      <c r="P173" s="23"/>
      <c r="Q173" s="20"/>
      <c r="R173" s="20"/>
      <c r="S173" s="20"/>
      <c r="T173" s="20"/>
      <c r="U173" s="20"/>
      <c r="V173" s="21"/>
      <c r="W173" s="20"/>
      <c r="X173" s="20"/>
      <c r="Y173" s="21"/>
      <c r="Z173" s="20"/>
      <c r="AA173" s="20"/>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s="3" customFormat="1" ht="46.15" hidden="1" customHeight="1" outlineLevel="1">
      <c r="A174" s="19"/>
      <c r="B174" s="181" t="str">
        <f>IFERROR(VLOOKUP(D174,Auxiliar!$B$4:$D$9,3,0),"")</f>
        <v/>
      </c>
      <c r="C174" s="181">
        <v>161</v>
      </c>
      <c r="D174" s="259"/>
      <c r="E174" s="241"/>
      <c r="F174" s="255"/>
      <c r="G174" s="294"/>
      <c r="H174" s="266"/>
      <c r="I174" s="189" t="str">
        <f t="shared" si="6"/>
        <v/>
      </c>
      <c r="J174" s="189" t="str">
        <f t="shared" si="7"/>
        <v/>
      </c>
      <c r="K174" s="189" t="str">
        <f t="shared" si="8"/>
        <v/>
      </c>
      <c r="L174" s="184"/>
      <c r="M174" s="184"/>
      <c r="N174" s="184"/>
      <c r="O174" s="184"/>
      <c r="P174" s="23"/>
      <c r="Q174" s="20"/>
      <c r="R174" s="20"/>
      <c r="S174" s="20"/>
      <c r="T174" s="20"/>
      <c r="U174" s="20"/>
      <c r="V174" s="21"/>
      <c r="W174" s="20"/>
      <c r="X174" s="20"/>
      <c r="Y174" s="21"/>
      <c r="Z174" s="20"/>
      <c r="AA174" s="20"/>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s="3" customFormat="1" ht="46.15" hidden="1" customHeight="1" outlineLevel="1">
      <c r="A175" s="19"/>
      <c r="B175" s="181" t="str">
        <f>IFERROR(VLOOKUP(D175,Auxiliar!$B$4:$D$9,3,0),"")</f>
        <v/>
      </c>
      <c r="C175" s="181">
        <v>162</v>
      </c>
      <c r="D175" s="259"/>
      <c r="E175" s="241"/>
      <c r="F175" s="255"/>
      <c r="G175" s="294"/>
      <c r="H175" s="266"/>
      <c r="I175" s="189" t="str">
        <f t="shared" si="6"/>
        <v/>
      </c>
      <c r="J175" s="189" t="str">
        <f t="shared" si="7"/>
        <v/>
      </c>
      <c r="K175" s="189" t="str">
        <f t="shared" si="8"/>
        <v/>
      </c>
      <c r="L175" s="184"/>
      <c r="M175" s="184"/>
      <c r="N175" s="184"/>
      <c r="O175" s="184"/>
      <c r="P175" s="23"/>
      <c r="Q175" s="20"/>
      <c r="R175" s="20"/>
      <c r="S175" s="20"/>
      <c r="T175" s="20"/>
      <c r="U175" s="20"/>
      <c r="V175" s="21"/>
      <c r="W175" s="20"/>
      <c r="X175" s="20"/>
      <c r="Y175" s="21"/>
      <c r="Z175" s="20"/>
      <c r="AA175" s="20"/>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s="3" customFormat="1" ht="46.15" hidden="1" customHeight="1" outlineLevel="1">
      <c r="A176" s="19"/>
      <c r="B176" s="181" t="str">
        <f>IFERROR(VLOOKUP(D176,Auxiliar!$B$4:$D$9,3,0),"")</f>
        <v/>
      </c>
      <c r="C176" s="181">
        <v>163</v>
      </c>
      <c r="D176" s="259"/>
      <c r="E176" s="241"/>
      <c r="F176" s="255"/>
      <c r="G176" s="294"/>
      <c r="H176" s="266"/>
      <c r="I176" s="189" t="str">
        <f t="shared" si="6"/>
        <v/>
      </c>
      <c r="J176" s="189" t="str">
        <f t="shared" si="7"/>
        <v/>
      </c>
      <c r="K176" s="189" t="str">
        <f t="shared" si="8"/>
        <v/>
      </c>
      <c r="L176" s="184"/>
      <c r="M176" s="184"/>
      <c r="N176" s="184"/>
      <c r="O176" s="184"/>
      <c r="P176" s="23"/>
      <c r="Q176" s="20"/>
      <c r="R176" s="20"/>
      <c r="S176" s="20"/>
      <c r="T176" s="20"/>
      <c r="U176" s="20"/>
      <c r="V176" s="21"/>
      <c r="W176" s="20"/>
      <c r="X176" s="20"/>
      <c r="Y176" s="21"/>
      <c r="Z176" s="20"/>
      <c r="AA176" s="20"/>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s="3" customFormat="1" ht="46.15" hidden="1" customHeight="1" outlineLevel="1">
      <c r="A177" s="19"/>
      <c r="B177" s="181" t="str">
        <f>IFERROR(VLOOKUP(D177,Auxiliar!$B$4:$D$9,3,0),"")</f>
        <v/>
      </c>
      <c r="C177" s="181">
        <v>164</v>
      </c>
      <c r="D177" s="259"/>
      <c r="E177" s="241"/>
      <c r="F177" s="255"/>
      <c r="G177" s="294"/>
      <c r="H177" s="266"/>
      <c r="I177" s="189" t="str">
        <f t="shared" si="6"/>
        <v/>
      </c>
      <c r="J177" s="189" t="str">
        <f t="shared" si="7"/>
        <v/>
      </c>
      <c r="K177" s="189" t="str">
        <f t="shared" si="8"/>
        <v/>
      </c>
      <c r="L177" s="184"/>
      <c r="M177" s="184"/>
      <c r="N177" s="184"/>
      <c r="O177" s="184"/>
      <c r="P177" s="23"/>
      <c r="Q177" s="20"/>
      <c r="R177" s="20"/>
      <c r="S177" s="20"/>
      <c r="T177" s="20"/>
      <c r="U177" s="20"/>
      <c r="V177" s="21"/>
      <c r="W177" s="20"/>
      <c r="X177" s="20"/>
      <c r="Y177" s="21"/>
      <c r="Z177" s="20"/>
      <c r="AA177" s="20"/>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s="3" customFormat="1" ht="46.15" hidden="1" customHeight="1" outlineLevel="1">
      <c r="A178" s="19"/>
      <c r="B178" s="181" t="str">
        <f>IFERROR(VLOOKUP(D178,Auxiliar!$B$4:$D$9,3,0),"")</f>
        <v/>
      </c>
      <c r="C178" s="181">
        <v>165</v>
      </c>
      <c r="D178" s="259"/>
      <c r="E178" s="241"/>
      <c r="F178" s="255"/>
      <c r="G178" s="294"/>
      <c r="H178" s="266"/>
      <c r="I178" s="189" t="str">
        <f t="shared" si="6"/>
        <v/>
      </c>
      <c r="J178" s="189" t="str">
        <f t="shared" si="7"/>
        <v/>
      </c>
      <c r="K178" s="189" t="str">
        <f t="shared" si="8"/>
        <v/>
      </c>
      <c r="L178" s="184"/>
      <c r="M178" s="184"/>
      <c r="N178" s="184"/>
      <c r="O178" s="184"/>
      <c r="P178" s="23"/>
      <c r="Q178" s="20"/>
      <c r="R178" s="20"/>
      <c r="S178" s="20"/>
      <c r="T178" s="20"/>
      <c r="U178" s="20"/>
      <c r="V178" s="21"/>
      <c r="W178" s="20"/>
      <c r="X178" s="20"/>
      <c r="Y178" s="21"/>
      <c r="Z178" s="20"/>
      <c r="AA178" s="20"/>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s="3" customFormat="1" ht="46.15" hidden="1" customHeight="1" outlineLevel="1">
      <c r="A179" s="19"/>
      <c r="B179" s="181" t="str">
        <f>IFERROR(VLOOKUP(D179,Auxiliar!$B$4:$D$9,3,0),"")</f>
        <v/>
      </c>
      <c r="C179" s="181">
        <v>166</v>
      </c>
      <c r="D179" s="259"/>
      <c r="E179" s="241"/>
      <c r="F179" s="255"/>
      <c r="G179" s="294"/>
      <c r="H179" s="266"/>
      <c r="I179" s="189" t="str">
        <f t="shared" si="6"/>
        <v/>
      </c>
      <c r="J179" s="189" t="str">
        <f t="shared" si="7"/>
        <v/>
      </c>
      <c r="K179" s="189" t="str">
        <f t="shared" si="8"/>
        <v/>
      </c>
      <c r="L179" s="184"/>
      <c r="M179" s="184"/>
      <c r="N179" s="184"/>
      <c r="O179" s="184"/>
      <c r="P179" s="23"/>
      <c r="Q179" s="20"/>
      <c r="R179" s="20"/>
      <c r="S179" s="20"/>
      <c r="T179" s="20"/>
      <c r="U179" s="20"/>
      <c r="V179" s="21"/>
      <c r="W179" s="20"/>
      <c r="X179" s="20"/>
      <c r="Y179" s="21"/>
      <c r="Z179" s="20"/>
      <c r="AA179" s="20"/>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s="3" customFormat="1" ht="46.15" hidden="1" customHeight="1" outlineLevel="1">
      <c r="A180" s="19"/>
      <c r="B180" s="181" t="str">
        <f>IFERROR(VLOOKUP(D180,Auxiliar!$B$4:$D$9,3,0),"")</f>
        <v/>
      </c>
      <c r="C180" s="181">
        <v>167</v>
      </c>
      <c r="D180" s="259"/>
      <c r="E180" s="241"/>
      <c r="F180" s="255"/>
      <c r="G180" s="294"/>
      <c r="H180" s="266"/>
      <c r="I180" s="189" t="str">
        <f t="shared" si="6"/>
        <v/>
      </c>
      <c r="J180" s="189" t="str">
        <f t="shared" si="7"/>
        <v/>
      </c>
      <c r="K180" s="189" t="str">
        <f t="shared" si="8"/>
        <v/>
      </c>
      <c r="L180" s="184"/>
      <c r="M180" s="184"/>
      <c r="N180" s="184"/>
      <c r="O180" s="184"/>
      <c r="P180" s="23"/>
      <c r="Q180" s="20"/>
      <c r="R180" s="20"/>
      <c r="S180" s="20"/>
      <c r="T180" s="20"/>
      <c r="U180" s="20"/>
      <c r="V180" s="21"/>
      <c r="W180" s="20"/>
      <c r="X180" s="20"/>
      <c r="Y180" s="21"/>
      <c r="Z180" s="20"/>
      <c r="AA180" s="20"/>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s="3" customFormat="1" ht="46.15" hidden="1" customHeight="1" outlineLevel="1">
      <c r="A181" s="19"/>
      <c r="B181" s="181" t="str">
        <f>IFERROR(VLOOKUP(D181,Auxiliar!$B$4:$D$9,3,0),"")</f>
        <v/>
      </c>
      <c r="C181" s="181">
        <v>168</v>
      </c>
      <c r="D181" s="259"/>
      <c r="E181" s="241"/>
      <c r="F181" s="255"/>
      <c r="G181" s="294"/>
      <c r="H181" s="266"/>
      <c r="I181" s="189" t="str">
        <f t="shared" si="6"/>
        <v/>
      </c>
      <c r="J181" s="189" t="str">
        <f t="shared" si="7"/>
        <v/>
      </c>
      <c r="K181" s="189" t="str">
        <f t="shared" si="8"/>
        <v/>
      </c>
      <c r="L181" s="184"/>
      <c r="M181" s="184"/>
      <c r="N181" s="184"/>
      <c r="O181" s="184"/>
      <c r="P181" s="23"/>
      <c r="Q181" s="20"/>
      <c r="R181" s="20"/>
      <c r="S181" s="20"/>
      <c r="T181" s="20"/>
      <c r="U181" s="20"/>
      <c r="V181" s="21"/>
      <c r="W181" s="20"/>
      <c r="X181" s="20"/>
      <c r="Y181" s="21"/>
      <c r="Z181" s="20"/>
      <c r="AA181" s="20"/>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s="3" customFormat="1" ht="46.15" hidden="1" customHeight="1" outlineLevel="1">
      <c r="A182" s="19"/>
      <c r="B182" s="181" t="str">
        <f>IFERROR(VLOOKUP(D182,Auxiliar!$B$4:$D$9,3,0),"")</f>
        <v/>
      </c>
      <c r="C182" s="181">
        <v>169</v>
      </c>
      <c r="D182" s="259"/>
      <c r="E182" s="241"/>
      <c r="F182" s="255"/>
      <c r="G182" s="294"/>
      <c r="H182" s="266"/>
      <c r="I182" s="189" t="str">
        <f t="shared" si="6"/>
        <v/>
      </c>
      <c r="J182" s="189" t="str">
        <f t="shared" si="7"/>
        <v/>
      </c>
      <c r="K182" s="189" t="str">
        <f t="shared" si="8"/>
        <v/>
      </c>
      <c r="L182" s="184"/>
      <c r="M182" s="184"/>
      <c r="N182" s="184"/>
      <c r="O182" s="184"/>
      <c r="P182" s="23"/>
      <c r="Q182" s="20"/>
      <c r="R182" s="20"/>
      <c r="S182" s="20"/>
      <c r="T182" s="20"/>
      <c r="U182" s="20"/>
      <c r="V182" s="21"/>
      <c r="W182" s="20"/>
      <c r="X182" s="20"/>
      <c r="Y182" s="21"/>
      <c r="Z182" s="20"/>
      <c r="AA182" s="20"/>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s="3" customFormat="1" ht="46.15" hidden="1" customHeight="1" outlineLevel="1">
      <c r="A183" s="19"/>
      <c r="B183" s="181" t="str">
        <f>IFERROR(VLOOKUP(D183,Auxiliar!$B$4:$D$9,3,0),"")</f>
        <v/>
      </c>
      <c r="C183" s="181">
        <v>170</v>
      </c>
      <c r="D183" s="259"/>
      <c r="E183" s="241"/>
      <c r="F183" s="255"/>
      <c r="G183" s="294"/>
      <c r="H183" s="266"/>
      <c r="I183" s="189" t="str">
        <f t="shared" si="6"/>
        <v/>
      </c>
      <c r="J183" s="189" t="str">
        <f t="shared" si="7"/>
        <v/>
      </c>
      <c r="K183" s="189" t="str">
        <f t="shared" si="8"/>
        <v/>
      </c>
      <c r="L183" s="184"/>
      <c r="M183" s="184"/>
      <c r="N183" s="184"/>
      <c r="O183" s="184"/>
      <c r="P183" s="23"/>
      <c r="Q183" s="20"/>
      <c r="R183" s="20"/>
      <c r="S183" s="20"/>
      <c r="T183" s="20"/>
      <c r="U183" s="20"/>
      <c r="V183" s="21"/>
      <c r="W183" s="20"/>
      <c r="X183" s="20"/>
      <c r="Y183" s="21"/>
      <c r="Z183" s="20"/>
      <c r="AA183" s="20"/>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s="3" customFormat="1" ht="46.15" hidden="1" customHeight="1" outlineLevel="1">
      <c r="A184" s="19"/>
      <c r="B184" s="181" t="str">
        <f>IFERROR(VLOOKUP(D184,Auxiliar!$B$4:$D$9,3,0),"")</f>
        <v/>
      </c>
      <c r="C184" s="181">
        <v>171</v>
      </c>
      <c r="D184" s="259"/>
      <c r="E184" s="241"/>
      <c r="F184" s="255"/>
      <c r="G184" s="294"/>
      <c r="H184" s="266"/>
      <c r="I184" s="189" t="str">
        <f t="shared" si="6"/>
        <v/>
      </c>
      <c r="J184" s="189" t="str">
        <f t="shared" si="7"/>
        <v/>
      </c>
      <c r="K184" s="189" t="str">
        <f t="shared" si="8"/>
        <v/>
      </c>
      <c r="L184" s="184"/>
      <c r="M184" s="184"/>
      <c r="N184" s="184"/>
      <c r="O184" s="184"/>
      <c r="P184" s="23"/>
      <c r="Q184" s="20"/>
      <c r="R184" s="20"/>
      <c r="S184" s="20"/>
      <c r="T184" s="20"/>
      <c r="U184" s="20"/>
      <c r="V184" s="21"/>
      <c r="W184" s="20"/>
      <c r="X184" s="20"/>
      <c r="Y184" s="21"/>
      <c r="Z184" s="20"/>
      <c r="AA184" s="20"/>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s="3" customFormat="1" ht="46.15" hidden="1" customHeight="1" outlineLevel="1">
      <c r="A185" s="19"/>
      <c r="B185" s="181" t="str">
        <f>IFERROR(VLOOKUP(D185,Auxiliar!$B$4:$D$9,3,0),"")</f>
        <v/>
      </c>
      <c r="C185" s="181">
        <v>172</v>
      </c>
      <c r="D185" s="259"/>
      <c r="E185" s="241"/>
      <c r="F185" s="255"/>
      <c r="G185" s="294"/>
      <c r="H185" s="266"/>
      <c r="I185" s="189" t="str">
        <f t="shared" si="6"/>
        <v/>
      </c>
      <c r="J185" s="189" t="str">
        <f t="shared" si="7"/>
        <v/>
      </c>
      <c r="K185" s="189" t="str">
        <f t="shared" si="8"/>
        <v/>
      </c>
      <c r="L185" s="184"/>
      <c r="M185" s="184"/>
      <c r="N185" s="184"/>
      <c r="O185" s="184"/>
      <c r="P185" s="23"/>
      <c r="Q185" s="20"/>
      <c r="R185" s="20"/>
      <c r="S185" s="20"/>
      <c r="T185" s="20"/>
      <c r="U185" s="20"/>
      <c r="V185" s="21"/>
      <c r="W185" s="20"/>
      <c r="X185" s="20"/>
      <c r="Y185" s="21"/>
      <c r="Z185" s="20"/>
      <c r="AA185" s="20"/>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s="3" customFormat="1" ht="46.15" hidden="1" customHeight="1" outlineLevel="1">
      <c r="A186" s="19"/>
      <c r="B186" s="181" t="str">
        <f>IFERROR(VLOOKUP(D186,Auxiliar!$B$4:$D$9,3,0),"")</f>
        <v/>
      </c>
      <c r="C186" s="181">
        <v>173</v>
      </c>
      <c r="D186" s="259"/>
      <c r="E186" s="241"/>
      <c r="F186" s="255"/>
      <c r="G186" s="294"/>
      <c r="H186" s="266"/>
      <c r="I186" s="189" t="str">
        <f t="shared" si="6"/>
        <v/>
      </c>
      <c r="J186" s="189" t="str">
        <f t="shared" si="7"/>
        <v/>
      </c>
      <c r="K186" s="189" t="str">
        <f t="shared" si="8"/>
        <v/>
      </c>
      <c r="L186" s="184"/>
      <c r="M186" s="184"/>
      <c r="N186" s="184"/>
      <c r="O186" s="184"/>
      <c r="P186" s="23"/>
      <c r="Q186" s="20"/>
      <c r="R186" s="20"/>
      <c r="S186" s="20"/>
      <c r="T186" s="20"/>
      <c r="U186" s="20"/>
      <c r="V186" s="21"/>
      <c r="W186" s="20"/>
      <c r="X186" s="20"/>
      <c r="Y186" s="21"/>
      <c r="Z186" s="20"/>
      <c r="AA186" s="20"/>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s="3" customFormat="1" ht="46.15" hidden="1" customHeight="1" outlineLevel="1">
      <c r="A187" s="19"/>
      <c r="B187" s="181" t="str">
        <f>IFERROR(VLOOKUP(D187,Auxiliar!$B$4:$D$9,3,0),"")</f>
        <v/>
      </c>
      <c r="C187" s="181">
        <v>174</v>
      </c>
      <c r="D187" s="259"/>
      <c r="E187" s="241"/>
      <c r="F187" s="255"/>
      <c r="G187" s="294"/>
      <c r="H187" s="266"/>
      <c r="I187" s="189" t="str">
        <f t="shared" si="6"/>
        <v/>
      </c>
      <c r="J187" s="189" t="str">
        <f t="shared" si="7"/>
        <v/>
      </c>
      <c r="K187" s="189" t="str">
        <f t="shared" si="8"/>
        <v/>
      </c>
      <c r="L187" s="184"/>
      <c r="M187" s="184"/>
      <c r="N187" s="184"/>
      <c r="O187" s="184"/>
      <c r="P187" s="23"/>
      <c r="Q187" s="20"/>
      <c r="R187" s="20"/>
      <c r="S187" s="20"/>
      <c r="T187" s="20"/>
      <c r="U187" s="20"/>
      <c r="V187" s="21"/>
      <c r="W187" s="20"/>
      <c r="X187" s="20"/>
      <c r="Y187" s="21"/>
      <c r="Z187" s="20"/>
      <c r="AA187" s="20"/>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s="3" customFormat="1" ht="46.15" hidden="1" customHeight="1" outlineLevel="1">
      <c r="A188" s="19"/>
      <c r="B188" s="181" t="str">
        <f>IFERROR(VLOOKUP(D188,Auxiliar!$B$4:$D$9,3,0),"")</f>
        <v/>
      </c>
      <c r="C188" s="181">
        <v>175</v>
      </c>
      <c r="D188" s="259"/>
      <c r="E188" s="241"/>
      <c r="F188" s="255"/>
      <c r="G188" s="294"/>
      <c r="H188" s="266"/>
      <c r="I188" s="189" t="str">
        <f t="shared" si="6"/>
        <v/>
      </c>
      <c r="J188" s="189" t="str">
        <f t="shared" si="7"/>
        <v/>
      </c>
      <c r="K188" s="189" t="str">
        <f t="shared" si="8"/>
        <v/>
      </c>
      <c r="L188" s="184"/>
      <c r="M188" s="184"/>
      <c r="N188" s="184"/>
      <c r="O188" s="184"/>
      <c r="P188" s="23"/>
      <c r="Q188" s="20"/>
      <c r="R188" s="20"/>
      <c r="S188" s="20"/>
      <c r="T188" s="20"/>
      <c r="U188" s="20"/>
      <c r="V188" s="21"/>
      <c r="W188" s="20"/>
      <c r="X188" s="20"/>
      <c r="Y188" s="21"/>
      <c r="Z188" s="20"/>
      <c r="AA188" s="20"/>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s="3" customFormat="1" ht="46.15" hidden="1" customHeight="1" outlineLevel="1">
      <c r="A189" s="19"/>
      <c r="B189" s="181" t="str">
        <f>IFERROR(VLOOKUP(D189,Auxiliar!$B$4:$D$9,3,0),"")</f>
        <v/>
      </c>
      <c r="C189" s="181">
        <v>176</v>
      </c>
      <c r="D189" s="259"/>
      <c r="E189" s="241"/>
      <c r="F189" s="255"/>
      <c r="G189" s="294"/>
      <c r="H189" s="266"/>
      <c r="I189" s="189" t="str">
        <f t="shared" si="6"/>
        <v/>
      </c>
      <c r="J189" s="189" t="str">
        <f t="shared" si="7"/>
        <v/>
      </c>
      <c r="K189" s="189" t="str">
        <f t="shared" si="8"/>
        <v/>
      </c>
      <c r="L189" s="184"/>
      <c r="M189" s="184"/>
      <c r="N189" s="184"/>
      <c r="O189" s="184"/>
      <c r="P189" s="23"/>
      <c r="Q189" s="20"/>
      <c r="R189" s="20"/>
      <c r="S189" s="20"/>
      <c r="T189" s="20"/>
      <c r="U189" s="20"/>
      <c r="V189" s="21"/>
      <c r="W189" s="20"/>
      <c r="X189" s="20"/>
      <c r="Y189" s="21"/>
      <c r="Z189" s="20"/>
      <c r="AA189" s="20"/>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s="3" customFormat="1" ht="46.15" hidden="1" customHeight="1" outlineLevel="1">
      <c r="A190" s="19"/>
      <c r="B190" s="181" t="str">
        <f>IFERROR(VLOOKUP(D190,Auxiliar!$B$4:$D$9,3,0),"")</f>
        <v/>
      </c>
      <c r="C190" s="181">
        <v>177</v>
      </c>
      <c r="D190" s="259"/>
      <c r="E190" s="241"/>
      <c r="F190" s="255"/>
      <c r="G190" s="294"/>
      <c r="H190" s="266"/>
      <c r="I190" s="189" t="str">
        <f t="shared" si="6"/>
        <v/>
      </c>
      <c r="J190" s="189" t="str">
        <f t="shared" si="7"/>
        <v/>
      </c>
      <c r="K190" s="189" t="str">
        <f t="shared" si="8"/>
        <v/>
      </c>
      <c r="L190" s="184"/>
      <c r="M190" s="184"/>
      <c r="N190" s="184"/>
      <c r="O190" s="184"/>
      <c r="P190" s="23"/>
      <c r="Q190" s="20"/>
      <c r="R190" s="20"/>
      <c r="S190" s="20"/>
      <c r="T190" s="20"/>
      <c r="U190" s="20"/>
      <c r="V190" s="21"/>
      <c r="W190" s="20"/>
      <c r="X190" s="20"/>
      <c r="Y190" s="21"/>
      <c r="Z190" s="20"/>
      <c r="AA190" s="20"/>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s="3" customFormat="1" ht="46.15" hidden="1" customHeight="1" outlineLevel="1">
      <c r="A191" s="19"/>
      <c r="B191" s="181" t="str">
        <f>IFERROR(VLOOKUP(D191,Auxiliar!$B$4:$D$9,3,0),"")</f>
        <v/>
      </c>
      <c r="C191" s="181">
        <v>178</v>
      </c>
      <c r="D191" s="259"/>
      <c r="E191" s="241"/>
      <c r="F191" s="255"/>
      <c r="G191" s="294"/>
      <c r="H191" s="266"/>
      <c r="I191" s="189" t="str">
        <f t="shared" si="6"/>
        <v/>
      </c>
      <c r="J191" s="189" t="str">
        <f t="shared" si="7"/>
        <v/>
      </c>
      <c r="K191" s="189" t="str">
        <f t="shared" si="8"/>
        <v/>
      </c>
      <c r="L191" s="184"/>
      <c r="M191" s="184"/>
      <c r="N191" s="184"/>
      <c r="O191" s="184"/>
      <c r="P191" s="23"/>
      <c r="Q191" s="20"/>
      <c r="R191" s="20"/>
      <c r="S191" s="20"/>
      <c r="T191" s="20"/>
      <c r="U191" s="20"/>
      <c r="V191" s="21"/>
      <c r="W191" s="20"/>
      <c r="X191" s="20"/>
      <c r="Y191" s="21"/>
      <c r="Z191" s="20"/>
      <c r="AA191" s="20"/>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s="3" customFormat="1" ht="46.15" hidden="1" customHeight="1" outlineLevel="1">
      <c r="A192" s="19"/>
      <c r="B192" s="181" t="str">
        <f>IFERROR(VLOOKUP(D192,Auxiliar!$B$4:$D$9,3,0),"")</f>
        <v/>
      </c>
      <c r="C192" s="181">
        <v>179</v>
      </c>
      <c r="D192" s="259"/>
      <c r="E192" s="241"/>
      <c r="F192" s="255"/>
      <c r="G192" s="294"/>
      <c r="H192" s="266"/>
      <c r="I192" s="189" t="str">
        <f t="shared" si="6"/>
        <v/>
      </c>
      <c r="J192" s="189" t="str">
        <f t="shared" si="7"/>
        <v/>
      </c>
      <c r="K192" s="189" t="str">
        <f t="shared" si="8"/>
        <v/>
      </c>
      <c r="L192" s="184"/>
      <c r="M192" s="184"/>
      <c r="N192" s="184"/>
      <c r="O192" s="184"/>
      <c r="P192" s="23"/>
      <c r="Q192" s="20"/>
      <c r="R192" s="20"/>
      <c r="S192" s="20"/>
      <c r="T192" s="20"/>
      <c r="U192" s="20"/>
      <c r="V192" s="21"/>
      <c r="W192" s="20"/>
      <c r="X192" s="20"/>
      <c r="Y192" s="21"/>
      <c r="Z192" s="20"/>
      <c r="AA192" s="20"/>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s="3" customFormat="1" ht="46.15" hidden="1" customHeight="1" outlineLevel="1">
      <c r="A193" s="19"/>
      <c r="B193" s="181" t="str">
        <f>IFERROR(VLOOKUP(D193,Auxiliar!$B$4:$D$9,3,0),"")</f>
        <v/>
      </c>
      <c r="C193" s="181">
        <v>180</v>
      </c>
      <c r="D193" s="259"/>
      <c r="E193" s="241"/>
      <c r="F193" s="255"/>
      <c r="G193" s="294"/>
      <c r="H193" s="266"/>
      <c r="I193" s="189" t="str">
        <f t="shared" si="6"/>
        <v/>
      </c>
      <c r="J193" s="189" t="str">
        <f t="shared" si="7"/>
        <v/>
      </c>
      <c r="K193" s="189" t="str">
        <f t="shared" si="8"/>
        <v/>
      </c>
      <c r="L193" s="184"/>
      <c r="M193" s="184"/>
      <c r="N193" s="184"/>
      <c r="O193" s="184"/>
      <c r="P193" s="23"/>
      <c r="Q193" s="20"/>
      <c r="R193" s="20"/>
      <c r="S193" s="20"/>
      <c r="T193" s="20"/>
      <c r="U193" s="20"/>
      <c r="V193" s="21"/>
      <c r="W193" s="20"/>
      <c r="X193" s="20"/>
      <c r="Y193" s="21"/>
      <c r="Z193" s="20"/>
      <c r="AA193" s="20"/>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s="3" customFormat="1" ht="46.15" hidden="1" customHeight="1" outlineLevel="1">
      <c r="A194" s="19"/>
      <c r="B194" s="181" t="str">
        <f>IFERROR(VLOOKUP(D194,Auxiliar!$B$4:$D$9,3,0),"")</f>
        <v/>
      </c>
      <c r="C194" s="181">
        <v>181</v>
      </c>
      <c r="D194" s="259"/>
      <c r="E194" s="241"/>
      <c r="F194" s="255"/>
      <c r="G194" s="294"/>
      <c r="H194" s="266"/>
      <c r="I194" s="189" t="str">
        <f t="shared" si="6"/>
        <v/>
      </c>
      <c r="J194" s="189" t="str">
        <f t="shared" si="7"/>
        <v/>
      </c>
      <c r="K194" s="189" t="str">
        <f t="shared" si="8"/>
        <v/>
      </c>
      <c r="L194" s="184"/>
      <c r="M194" s="184"/>
      <c r="N194" s="184"/>
      <c r="O194" s="184"/>
      <c r="P194" s="23"/>
      <c r="Q194" s="20"/>
      <c r="R194" s="20"/>
      <c r="S194" s="20"/>
      <c r="T194" s="20"/>
      <c r="U194" s="20"/>
      <c r="V194" s="21"/>
      <c r="W194" s="20"/>
      <c r="X194" s="20"/>
      <c r="Y194" s="21"/>
      <c r="Z194" s="20"/>
      <c r="AA194" s="20"/>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s="3" customFormat="1" ht="46.15" hidden="1" customHeight="1" outlineLevel="1">
      <c r="A195" s="19"/>
      <c r="B195" s="181" t="str">
        <f>IFERROR(VLOOKUP(D195,Auxiliar!$B$4:$D$9,3,0),"")</f>
        <v/>
      </c>
      <c r="C195" s="181">
        <v>182</v>
      </c>
      <c r="D195" s="259"/>
      <c r="E195" s="241"/>
      <c r="F195" s="255"/>
      <c r="G195" s="294"/>
      <c r="H195" s="266"/>
      <c r="I195" s="189" t="str">
        <f t="shared" si="6"/>
        <v/>
      </c>
      <c r="J195" s="189" t="str">
        <f t="shared" si="7"/>
        <v/>
      </c>
      <c r="K195" s="189" t="str">
        <f t="shared" si="8"/>
        <v/>
      </c>
      <c r="L195" s="184"/>
      <c r="M195" s="184"/>
      <c r="N195" s="184"/>
      <c r="O195" s="184"/>
      <c r="P195" s="23"/>
      <c r="Q195" s="20"/>
      <c r="R195" s="20"/>
      <c r="S195" s="20"/>
      <c r="T195" s="20"/>
      <c r="U195" s="20"/>
      <c r="V195" s="21"/>
      <c r="W195" s="20"/>
      <c r="X195" s="20"/>
      <c r="Y195" s="21"/>
      <c r="Z195" s="20"/>
      <c r="AA195" s="20"/>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s="3" customFormat="1" ht="46.15" hidden="1" customHeight="1" outlineLevel="1">
      <c r="A196" s="19"/>
      <c r="B196" s="181" t="str">
        <f>IFERROR(VLOOKUP(D196,Auxiliar!$B$4:$D$9,3,0),"")</f>
        <v/>
      </c>
      <c r="C196" s="181">
        <v>183</v>
      </c>
      <c r="D196" s="259"/>
      <c r="E196" s="241"/>
      <c r="F196" s="255"/>
      <c r="G196" s="294"/>
      <c r="H196" s="266"/>
      <c r="I196" s="189" t="str">
        <f t="shared" si="6"/>
        <v/>
      </c>
      <c r="J196" s="189" t="str">
        <f t="shared" si="7"/>
        <v/>
      </c>
      <c r="K196" s="189" t="str">
        <f t="shared" si="8"/>
        <v/>
      </c>
      <c r="L196" s="184"/>
      <c r="M196" s="184"/>
      <c r="N196" s="184"/>
      <c r="O196" s="184"/>
      <c r="P196" s="23"/>
      <c r="Q196" s="20"/>
      <c r="R196" s="20"/>
      <c r="S196" s="20"/>
      <c r="T196" s="20"/>
      <c r="U196" s="20"/>
      <c r="V196" s="21"/>
      <c r="W196" s="20"/>
      <c r="X196" s="20"/>
      <c r="Y196" s="21"/>
      <c r="Z196" s="20"/>
      <c r="AA196" s="20"/>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s="3" customFormat="1" ht="46.15" hidden="1" customHeight="1" outlineLevel="1">
      <c r="A197" s="19"/>
      <c r="B197" s="181" t="str">
        <f>IFERROR(VLOOKUP(D197,Auxiliar!$B$4:$D$9,3,0),"")</f>
        <v/>
      </c>
      <c r="C197" s="181">
        <v>184</v>
      </c>
      <c r="D197" s="259"/>
      <c r="E197" s="241"/>
      <c r="F197" s="255"/>
      <c r="G197" s="294"/>
      <c r="H197" s="266"/>
      <c r="I197" s="189" t="str">
        <f t="shared" si="6"/>
        <v/>
      </c>
      <c r="J197" s="189" t="str">
        <f t="shared" si="7"/>
        <v/>
      </c>
      <c r="K197" s="189" t="str">
        <f t="shared" si="8"/>
        <v/>
      </c>
      <c r="L197" s="184"/>
      <c r="M197" s="184"/>
      <c r="N197" s="184"/>
      <c r="O197" s="184"/>
      <c r="P197" s="23"/>
      <c r="Q197" s="20"/>
      <c r="R197" s="20"/>
      <c r="S197" s="20"/>
      <c r="T197" s="20"/>
      <c r="U197" s="20"/>
      <c r="V197" s="21"/>
      <c r="W197" s="20"/>
      <c r="X197" s="20"/>
      <c r="Y197" s="21"/>
      <c r="Z197" s="20"/>
      <c r="AA197" s="20"/>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s="3" customFormat="1" ht="46.15" hidden="1" customHeight="1" outlineLevel="1">
      <c r="A198" s="19"/>
      <c r="B198" s="181" t="str">
        <f>IFERROR(VLOOKUP(D198,Auxiliar!$B$4:$D$9,3,0),"")</f>
        <v/>
      </c>
      <c r="C198" s="181">
        <v>185</v>
      </c>
      <c r="D198" s="259"/>
      <c r="E198" s="241"/>
      <c r="F198" s="255"/>
      <c r="G198" s="294"/>
      <c r="H198" s="266"/>
      <c r="I198" s="189" t="str">
        <f t="shared" si="6"/>
        <v/>
      </c>
      <c r="J198" s="189" t="str">
        <f t="shared" si="7"/>
        <v/>
      </c>
      <c r="K198" s="189" t="str">
        <f t="shared" si="8"/>
        <v/>
      </c>
      <c r="L198" s="184"/>
      <c r="M198" s="184"/>
      <c r="N198" s="184"/>
      <c r="O198" s="184"/>
      <c r="P198" s="23"/>
      <c r="Q198" s="20"/>
      <c r="R198" s="20"/>
      <c r="S198" s="20"/>
      <c r="T198" s="20"/>
      <c r="U198" s="20"/>
      <c r="V198" s="21"/>
      <c r="W198" s="20"/>
      <c r="X198" s="20"/>
      <c r="Y198" s="21"/>
      <c r="Z198" s="20"/>
      <c r="AA198" s="20"/>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s="3" customFormat="1" ht="46.15" hidden="1" customHeight="1" outlineLevel="1">
      <c r="A199" s="19"/>
      <c r="B199" s="181" t="str">
        <f>IFERROR(VLOOKUP(D199,Auxiliar!$B$4:$D$9,3,0),"")</f>
        <v/>
      </c>
      <c r="C199" s="181">
        <v>186</v>
      </c>
      <c r="D199" s="259"/>
      <c r="E199" s="241"/>
      <c r="F199" s="255"/>
      <c r="G199" s="294"/>
      <c r="H199" s="266"/>
      <c r="I199" s="189" t="str">
        <f t="shared" si="6"/>
        <v/>
      </c>
      <c r="J199" s="189" t="str">
        <f t="shared" si="7"/>
        <v/>
      </c>
      <c r="K199" s="189" t="str">
        <f t="shared" si="8"/>
        <v/>
      </c>
      <c r="L199" s="184"/>
      <c r="M199" s="184"/>
      <c r="N199" s="184"/>
      <c r="O199" s="184"/>
      <c r="P199" s="23"/>
      <c r="Q199" s="20"/>
      <c r="R199" s="20"/>
      <c r="S199" s="20"/>
      <c r="T199" s="20"/>
      <c r="U199" s="20"/>
      <c r="V199" s="21"/>
      <c r="W199" s="20"/>
      <c r="X199" s="20"/>
      <c r="Y199" s="21"/>
      <c r="Z199" s="20"/>
      <c r="AA199" s="20"/>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s="3" customFormat="1" ht="46.15" hidden="1" customHeight="1" outlineLevel="1">
      <c r="A200" s="19"/>
      <c r="B200" s="181" t="str">
        <f>IFERROR(VLOOKUP(D200,Auxiliar!$B$4:$D$9,3,0),"")</f>
        <v/>
      </c>
      <c r="C200" s="181">
        <v>187</v>
      </c>
      <c r="D200" s="259"/>
      <c r="E200" s="241"/>
      <c r="F200" s="255"/>
      <c r="G200" s="294"/>
      <c r="H200" s="266"/>
      <c r="I200" s="189" t="str">
        <f t="shared" si="6"/>
        <v/>
      </c>
      <c r="J200" s="189" t="str">
        <f t="shared" si="7"/>
        <v/>
      </c>
      <c r="K200" s="189" t="str">
        <f t="shared" si="8"/>
        <v/>
      </c>
      <c r="L200" s="184"/>
      <c r="M200" s="184"/>
      <c r="N200" s="184"/>
      <c r="O200" s="184"/>
      <c r="P200" s="23"/>
      <c r="Q200" s="20"/>
      <c r="R200" s="20"/>
      <c r="S200" s="20"/>
      <c r="T200" s="20"/>
      <c r="U200" s="20"/>
      <c r="V200" s="21"/>
      <c r="W200" s="20"/>
      <c r="X200" s="20"/>
      <c r="Y200" s="21"/>
      <c r="Z200" s="20"/>
      <c r="AA200" s="20"/>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s="3" customFormat="1" ht="46.15" hidden="1" customHeight="1" outlineLevel="1">
      <c r="A201" s="19"/>
      <c r="B201" s="181" t="str">
        <f>IFERROR(VLOOKUP(D201,Auxiliar!$B$4:$D$9,3,0),"")</f>
        <v/>
      </c>
      <c r="C201" s="181">
        <v>188</v>
      </c>
      <c r="D201" s="259"/>
      <c r="E201" s="241"/>
      <c r="F201" s="255"/>
      <c r="G201" s="294"/>
      <c r="H201" s="266"/>
      <c r="I201" s="189" t="str">
        <f t="shared" si="6"/>
        <v/>
      </c>
      <c r="J201" s="189" t="str">
        <f t="shared" si="7"/>
        <v/>
      </c>
      <c r="K201" s="189" t="str">
        <f t="shared" si="8"/>
        <v/>
      </c>
      <c r="L201" s="184"/>
      <c r="M201" s="184"/>
      <c r="N201" s="184"/>
      <c r="O201" s="184"/>
      <c r="P201" s="23"/>
      <c r="Q201" s="20"/>
      <c r="R201" s="20"/>
      <c r="S201" s="20"/>
      <c r="T201" s="20"/>
      <c r="U201" s="20"/>
      <c r="V201" s="21"/>
      <c r="W201" s="20"/>
      <c r="X201" s="20"/>
      <c r="Y201" s="21"/>
      <c r="Z201" s="20"/>
      <c r="AA201" s="20"/>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s="3" customFormat="1" ht="46.15" hidden="1" customHeight="1" outlineLevel="1">
      <c r="A202" s="19"/>
      <c r="B202" s="181" t="str">
        <f>IFERROR(VLOOKUP(D202,Auxiliar!$B$4:$D$9,3,0),"")</f>
        <v/>
      </c>
      <c r="C202" s="181">
        <v>189</v>
      </c>
      <c r="D202" s="259"/>
      <c r="E202" s="241"/>
      <c r="F202" s="255"/>
      <c r="G202" s="294"/>
      <c r="H202" s="266"/>
      <c r="I202" s="189" t="str">
        <f t="shared" si="6"/>
        <v/>
      </c>
      <c r="J202" s="189" t="str">
        <f t="shared" si="7"/>
        <v/>
      </c>
      <c r="K202" s="189" t="str">
        <f t="shared" si="8"/>
        <v/>
      </c>
      <c r="L202" s="184"/>
      <c r="M202" s="184"/>
      <c r="N202" s="184"/>
      <c r="O202" s="184"/>
      <c r="P202" s="23"/>
      <c r="Q202" s="20"/>
      <c r="R202" s="20"/>
      <c r="S202" s="20"/>
      <c r="T202" s="20"/>
      <c r="U202" s="20"/>
      <c r="V202" s="21"/>
      <c r="W202" s="20"/>
      <c r="X202" s="20"/>
      <c r="Y202" s="21"/>
      <c r="Z202" s="20"/>
      <c r="AA202" s="20"/>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s="3" customFormat="1" ht="46.15" hidden="1" customHeight="1" outlineLevel="1">
      <c r="A203" s="19"/>
      <c r="B203" s="181" t="str">
        <f>IFERROR(VLOOKUP(D203,Auxiliar!$B$4:$D$9,3,0),"")</f>
        <v/>
      </c>
      <c r="C203" s="181">
        <v>190</v>
      </c>
      <c r="D203" s="259"/>
      <c r="E203" s="241"/>
      <c r="F203" s="255"/>
      <c r="G203" s="294"/>
      <c r="H203" s="266"/>
      <c r="I203" s="189" t="str">
        <f t="shared" si="6"/>
        <v/>
      </c>
      <c r="J203" s="189" t="str">
        <f t="shared" si="7"/>
        <v/>
      </c>
      <c r="K203" s="189" t="str">
        <f t="shared" si="8"/>
        <v/>
      </c>
      <c r="L203" s="184"/>
      <c r="M203" s="184"/>
      <c r="N203" s="184"/>
      <c r="O203" s="184"/>
      <c r="P203" s="23"/>
      <c r="Q203" s="20"/>
      <c r="R203" s="20"/>
      <c r="S203" s="20"/>
      <c r="T203" s="20"/>
      <c r="U203" s="20"/>
      <c r="V203" s="21"/>
      <c r="W203" s="20"/>
      <c r="X203" s="20"/>
      <c r="Y203" s="21"/>
      <c r="Z203" s="20"/>
      <c r="AA203" s="20"/>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s="3" customFormat="1" ht="46.15" hidden="1" customHeight="1" outlineLevel="1">
      <c r="A204" s="19"/>
      <c r="B204" s="181" t="str">
        <f>IFERROR(VLOOKUP(D204,Auxiliar!$B$4:$D$9,3,0),"")</f>
        <v/>
      </c>
      <c r="C204" s="181">
        <v>191</v>
      </c>
      <c r="D204" s="259"/>
      <c r="E204" s="241"/>
      <c r="F204" s="255"/>
      <c r="G204" s="294"/>
      <c r="H204" s="266"/>
      <c r="I204" s="189" t="str">
        <f t="shared" si="6"/>
        <v/>
      </c>
      <c r="J204" s="189" t="str">
        <f t="shared" si="7"/>
        <v/>
      </c>
      <c r="K204" s="189" t="str">
        <f t="shared" si="8"/>
        <v/>
      </c>
      <c r="L204" s="184"/>
      <c r="M204" s="184"/>
      <c r="N204" s="184"/>
      <c r="O204" s="184"/>
      <c r="P204" s="23"/>
      <c r="Q204" s="20"/>
      <c r="R204" s="20"/>
      <c r="S204" s="20"/>
      <c r="T204" s="20"/>
      <c r="U204" s="20"/>
      <c r="V204" s="21"/>
      <c r="W204" s="20"/>
      <c r="X204" s="20"/>
      <c r="Y204" s="21"/>
      <c r="Z204" s="20"/>
      <c r="AA204" s="20"/>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s="3" customFormat="1" ht="46.15" hidden="1" customHeight="1" outlineLevel="1">
      <c r="A205" s="19"/>
      <c r="B205" s="181" t="str">
        <f>IFERROR(VLOOKUP(D205,Auxiliar!$B$4:$D$9,3,0),"")</f>
        <v/>
      </c>
      <c r="C205" s="181">
        <v>192</v>
      </c>
      <c r="D205" s="259"/>
      <c r="E205" s="241"/>
      <c r="F205" s="255"/>
      <c r="G205" s="294"/>
      <c r="H205" s="266"/>
      <c r="I205" s="189" t="str">
        <f t="shared" si="6"/>
        <v/>
      </c>
      <c r="J205" s="189" t="str">
        <f t="shared" si="7"/>
        <v/>
      </c>
      <c r="K205" s="189" t="str">
        <f t="shared" si="8"/>
        <v/>
      </c>
      <c r="L205" s="184"/>
      <c r="M205" s="184"/>
      <c r="N205" s="184"/>
      <c r="O205" s="184"/>
      <c r="P205" s="23"/>
      <c r="Q205" s="20"/>
      <c r="R205" s="20"/>
      <c r="S205" s="20"/>
      <c r="T205" s="20"/>
      <c r="U205" s="20"/>
      <c r="V205" s="21"/>
      <c r="W205" s="20"/>
      <c r="X205" s="20"/>
      <c r="Y205" s="21"/>
      <c r="Z205" s="20"/>
      <c r="AA205" s="20"/>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s="3" customFormat="1" ht="46.15" hidden="1" customHeight="1" outlineLevel="1">
      <c r="A206" s="19"/>
      <c r="B206" s="181" t="str">
        <f>IFERROR(VLOOKUP(D206,Auxiliar!$B$4:$D$9,3,0),"")</f>
        <v/>
      </c>
      <c r="C206" s="181">
        <v>193</v>
      </c>
      <c r="D206" s="259"/>
      <c r="E206" s="241"/>
      <c r="F206" s="255"/>
      <c r="G206" s="294"/>
      <c r="H206" s="266"/>
      <c r="I206" s="189" t="str">
        <f t="shared" ref="I206:I269" si="9">IF(F206="Cofinanciación FONTUR",H206,"")</f>
        <v/>
      </c>
      <c r="J206" s="189" t="str">
        <f t="shared" ref="J206:J269" si="10">IF(F206="Contrapartida Proponente",H206,"")</f>
        <v/>
      </c>
      <c r="K206" s="189" t="str">
        <f t="shared" ref="K206:K269" si="11">IF(F206="Otros aportantes",H206,"")</f>
        <v/>
      </c>
      <c r="L206" s="184"/>
      <c r="M206" s="184"/>
      <c r="N206" s="184"/>
      <c r="O206" s="184"/>
      <c r="P206" s="23"/>
      <c r="Q206" s="20"/>
      <c r="R206" s="20"/>
      <c r="S206" s="20"/>
      <c r="T206" s="20"/>
      <c r="U206" s="20"/>
      <c r="V206" s="21"/>
      <c r="W206" s="20"/>
      <c r="X206" s="20"/>
      <c r="Y206" s="21"/>
      <c r="Z206" s="20"/>
      <c r="AA206" s="20"/>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s="3" customFormat="1" ht="46.15" hidden="1" customHeight="1" outlineLevel="1">
      <c r="A207" s="19"/>
      <c r="B207" s="181" t="str">
        <f>IFERROR(VLOOKUP(D207,Auxiliar!$B$4:$D$9,3,0),"")</f>
        <v/>
      </c>
      <c r="C207" s="181">
        <v>194</v>
      </c>
      <c r="D207" s="259"/>
      <c r="E207" s="241"/>
      <c r="F207" s="255"/>
      <c r="G207" s="294"/>
      <c r="H207" s="266"/>
      <c r="I207" s="189" t="str">
        <f t="shared" si="9"/>
        <v/>
      </c>
      <c r="J207" s="189" t="str">
        <f t="shared" si="10"/>
        <v/>
      </c>
      <c r="K207" s="189" t="str">
        <f t="shared" si="11"/>
        <v/>
      </c>
      <c r="L207" s="184"/>
      <c r="M207" s="184"/>
      <c r="N207" s="184"/>
      <c r="O207" s="184"/>
      <c r="P207" s="23"/>
      <c r="Q207" s="20"/>
      <c r="R207" s="20"/>
      <c r="S207" s="20"/>
      <c r="T207" s="20"/>
      <c r="U207" s="20"/>
      <c r="V207" s="21"/>
      <c r="W207" s="20"/>
      <c r="X207" s="20"/>
      <c r="Y207" s="21"/>
      <c r="Z207" s="20"/>
      <c r="AA207" s="20"/>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s="3" customFormat="1" ht="46.15" hidden="1" customHeight="1" outlineLevel="1">
      <c r="A208" s="19"/>
      <c r="B208" s="181" t="str">
        <f>IFERROR(VLOOKUP(D208,Auxiliar!$B$4:$D$9,3,0),"")</f>
        <v/>
      </c>
      <c r="C208" s="181">
        <v>195</v>
      </c>
      <c r="D208" s="259"/>
      <c r="E208" s="241"/>
      <c r="F208" s="255"/>
      <c r="G208" s="294"/>
      <c r="H208" s="266"/>
      <c r="I208" s="189" t="str">
        <f t="shared" si="9"/>
        <v/>
      </c>
      <c r="J208" s="189" t="str">
        <f t="shared" si="10"/>
        <v/>
      </c>
      <c r="K208" s="189" t="str">
        <f t="shared" si="11"/>
        <v/>
      </c>
      <c r="L208" s="184"/>
      <c r="M208" s="184"/>
      <c r="N208" s="184"/>
      <c r="O208" s="184"/>
      <c r="P208" s="23"/>
      <c r="Q208" s="20"/>
      <c r="R208" s="20"/>
      <c r="S208" s="20"/>
      <c r="T208" s="20"/>
      <c r="U208" s="20"/>
      <c r="V208" s="21"/>
      <c r="W208" s="20"/>
      <c r="X208" s="20"/>
      <c r="Y208" s="21"/>
      <c r="Z208" s="20"/>
      <c r="AA208" s="20"/>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s="3" customFormat="1" ht="46.15" hidden="1" customHeight="1" outlineLevel="1">
      <c r="A209" s="19"/>
      <c r="B209" s="181" t="str">
        <f>IFERROR(VLOOKUP(D209,Auxiliar!$B$4:$D$9,3,0),"")</f>
        <v/>
      </c>
      <c r="C209" s="181">
        <v>196</v>
      </c>
      <c r="D209" s="259"/>
      <c r="E209" s="241"/>
      <c r="F209" s="255"/>
      <c r="G209" s="294"/>
      <c r="H209" s="266"/>
      <c r="I209" s="189" t="str">
        <f t="shared" si="9"/>
        <v/>
      </c>
      <c r="J209" s="189" t="str">
        <f t="shared" si="10"/>
        <v/>
      </c>
      <c r="K209" s="189" t="str">
        <f t="shared" si="11"/>
        <v/>
      </c>
      <c r="L209" s="184"/>
      <c r="M209" s="184"/>
      <c r="N209" s="184"/>
      <c r="O209" s="184"/>
      <c r="P209" s="23"/>
      <c r="Q209" s="20"/>
      <c r="R209" s="20"/>
      <c r="S209" s="20"/>
      <c r="T209" s="20"/>
      <c r="U209" s="20"/>
      <c r="V209" s="21"/>
      <c r="W209" s="20"/>
      <c r="X209" s="20"/>
      <c r="Y209" s="21"/>
      <c r="Z209" s="20"/>
      <c r="AA209" s="20"/>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s="3" customFormat="1" ht="46.15" hidden="1" customHeight="1" outlineLevel="1">
      <c r="A210" s="19"/>
      <c r="B210" s="181" t="str">
        <f>IFERROR(VLOOKUP(D210,Auxiliar!$B$4:$D$9,3,0),"")</f>
        <v/>
      </c>
      <c r="C210" s="181">
        <v>197</v>
      </c>
      <c r="D210" s="259"/>
      <c r="E210" s="241"/>
      <c r="F210" s="255"/>
      <c r="G210" s="294"/>
      <c r="H210" s="266"/>
      <c r="I210" s="189" t="str">
        <f t="shared" si="9"/>
        <v/>
      </c>
      <c r="J210" s="189" t="str">
        <f t="shared" si="10"/>
        <v/>
      </c>
      <c r="K210" s="189" t="str">
        <f t="shared" si="11"/>
        <v/>
      </c>
      <c r="L210" s="184"/>
      <c r="M210" s="184"/>
      <c r="N210" s="184"/>
      <c r="O210" s="184"/>
      <c r="P210" s="23"/>
      <c r="Q210" s="20"/>
      <c r="R210" s="20"/>
      <c r="S210" s="20"/>
      <c r="T210" s="20"/>
      <c r="U210" s="20"/>
      <c r="V210" s="21"/>
      <c r="W210" s="20"/>
      <c r="X210" s="20"/>
      <c r="Y210" s="21"/>
      <c r="Z210" s="20"/>
      <c r="AA210" s="20"/>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s="3" customFormat="1" ht="46.15" hidden="1" customHeight="1" outlineLevel="1">
      <c r="A211" s="19"/>
      <c r="B211" s="181" t="str">
        <f>IFERROR(VLOOKUP(D211,Auxiliar!$B$4:$D$9,3,0),"")</f>
        <v/>
      </c>
      <c r="C211" s="181">
        <v>198</v>
      </c>
      <c r="D211" s="259"/>
      <c r="E211" s="241"/>
      <c r="F211" s="255"/>
      <c r="G211" s="294"/>
      <c r="H211" s="266"/>
      <c r="I211" s="189" t="str">
        <f t="shared" si="9"/>
        <v/>
      </c>
      <c r="J211" s="189" t="str">
        <f t="shared" si="10"/>
        <v/>
      </c>
      <c r="K211" s="189" t="str">
        <f t="shared" si="11"/>
        <v/>
      </c>
      <c r="L211" s="184"/>
      <c r="M211" s="184"/>
      <c r="N211" s="184"/>
      <c r="O211" s="184"/>
      <c r="P211" s="23"/>
      <c r="Q211" s="20"/>
      <c r="R211" s="20"/>
      <c r="S211" s="20"/>
      <c r="T211" s="20"/>
      <c r="U211" s="20"/>
      <c r="V211" s="21"/>
      <c r="W211" s="20"/>
      <c r="X211" s="20"/>
      <c r="Y211" s="21"/>
      <c r="Z211" s="20"/>
      <c r="AA211" s="20"/>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s="3" customFormat="1" ht="46.15" hidden="1" customHeight="1" outlineLevel="1">
      <c r="A212" s="19"/>
      <c r="B212" s="181" t="str">
        <f>IFERROR(VLOOKUP(D212,Auxiliar!$B$4:$D$9,3,0),"")</f>
        <v/>
      </c>
      <c r="C212" s="181">
        <v>199</v>
      </c>
      <c r="D212" s="259"/>
      <c r="E212" s="241"/>
      <c r="F212" s="255"/>
      <c r="G212" s="294"/>
      <c r="H212" s="266"/>
      <c r="I212" s="189" t="str">
        <f t="shared" si="9"/>
        <v/>
      </c>
      <c r="J212" s="189" t="str">
        <f t="shared" si="10"/>
        <v/>
      </c>
      <c r="K212" s="189" t="str">
        <f t="shared" si="11"/>
        <v/>
      </c>
      <c r="L212" s="184"/>
      <c r="M212" s="184"/>
      <c r="N212" s="184"/>
      <c r="O212" s="184"/>
      <c r="P212" s="23"/>
      <c r="Q212" s="20"/>
      <c r="R212" s="20"/>
      <c r="S212" s="20"/>
      <c r="T212" s="20"/>
      <c r="U212" s="20"/>
      <c r="V212" s="21"/>
      <c r="W212" s="20"/>
      <c r="X212" s="20"/>
      <c r="Y212" s="21"/>
      <c r="Z212" s="20"/>
      <c r="AA212" s="20"/>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s="3" customFormat="1" ht="46.15" hidden="1" customHeight="1" outlineLevel="1">
      <c r="A213" s="19"/>
      <c r="B213" s="181" t="str">
        <f>IFERROR(VLOOKUP(D213,Auxiliar!$B$4:$D$9,3,0),"")</f>
        <v/>
      </c>
      <c r="C213" s="181">
        <v>200</v>
      </c>
      <c r="D213" s="259"/>
      <c r="E213" s="241"/>
      <c r="F213" s="255"/>
      <c r="G213" s="294"/>
      <c r="H213" s="266"/>
      <c r="I213" s="189" t="str">
        <f t="shared" si="9"/>
        <v/>
      </c>
      <c r="J213" s="189" t="str">
        <f t="shared" si="10"/>
        <v/>
      </c>
      <c r="K213" s="189" t="str">
        <f t="shared" si="11"/>
        <v/>
      </c>
      <c r="L213" s="184"/>
      <c r="M213" s="184"/>
      <c r="N213" s="184"/>
      <c r="O213" s="184"/>
      <c r="P213" s="23"/>
      <c r="Q213" s="20"/>
      <c r="R213" s="20"/>
      <c r="S213" s="20"/>
      <c r="T213" s="20"/>
      <c r="U213" s="20"/>
      <c r="V213" s="21"/>
      <c r="W213" s="20"/>
      <c r="X213" s="20"/>
      <c r="Y213" s="21"/>
      <c r="Z213" s="20"/>
      <c r="AA213" s="20"/>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s="3" customFormat="1" ht="46.15" hidden="1" customHeight="1" outlineLevel="1">
      <c r="A214" s="19"/>
      <c r="B214" s="181" t="str">
        <f>IFERROR(VLOOKUP(D214,Auxiliar!$B$4:$D$9,3,0),"")</f>
        <v/>
      </c>
      <c r="C214" s="181">
        <v>201</v>
      </c>
      <c r="D214" s="259"/>
      <c r="E214" s="241"/>
      <c r="F214" s="255"/>
      <c r="G214" s="294"/>
      <c r="H214" s="266"/>
      <c r="I214" s="189" t="str">
        <f t="shared" si="9"/>
        <v/>
      </c>
      <c r="J214" s="189" t="str">
        <f t="shared" si="10"/>
        <v/>
      </c>
      <c r="K214" s="189" t="str">
        <f t="shared" si="11"/>
        <v/>
      </c>
      <c r="L214" s="184"/>
      <c r="M214" s="184"/>
      <c r="N214" s="184"/>
      <c r="O214" s="184"/>
      <c r="P214" s="23"/>
      <c r="Q214" s="20"/>
      <c r="R214" s="20"/>
      <c r="S214" s="20"/>
      <c r="T214" s="20"/>
      <c r="U214" s="20"/>
      <c r="V214" s="21"/>
      <c r="W214" s="20"/>
      <c r="X214" s="20"/>
      <c r="Y214" s="21"/>
      <c r="Z214" s="20"/>
      <c r="AA214" s="20"/>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s="3" customFormat="1" ht="46.15" hidden="1" customHeight="1" outlineLevel="1">
      <c r="A215" s="19"/>
      <c r="B215" s="181" t="str">
        <f>IFERROR(VLOOKUP(D215,Auxiliar!$B$4:$D$9,3,0),"")</f>
        <v/>
      </c>
      <c r="C215" s="181">
        <v>202</v>
      </c>
      <c r="D215" s="259"/>
      <c r="E215" s="241"/>
      <c r="F215" s="255"/>
      <c r="G215" s="294"/>
      <c r="H215" s="266"/>
      <c r="I215" s="189" t="str">
        <f t="shared" si="9"/>
        <v/>
      </c>
      <c r="J215" s="189" t="str">
        <f t="shared" si="10"/>
        <v/>
      </c>
      <c r="K215" s="189" t="str">
        <f t="shared" si="11"/>
        <v/>
      </c>
      <c r="L215" s="184"/>
      <c r="M215" s="184"/>
      <c r="N215" s="184"/>
      <c r="O215" s="184"/>
      <c r="P215" s="23"/>
      <c r="Q215" s="20"/>
      <c r="R215" s="20"/>
      <c r="S215" s="20"/>
      <c r="T215" s="20"/>
      <c r="U215" s="20"/>
      <c r="V215" s="21"/>
      <c r="W215" s="20"/>
      <c r="X215" s="20"/>
      <c r="Y215" s="21"/>
      <c r="Z215" s="20"/>
      <c r="AA215" s="20"/>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s="3" customFormat="1" ht="46.15" hidden="1" customHeight="1" outlineLevel="1">
      <c r="A216" s="19"/>
      <c r="B216" s="181" t="str">
        <f>IFERROR(VLOOKUP(D216,Auxiliar!$B$4:$D$9,3,0),"")</f>
        <v/>
      </c>
      <c r="C216" s="181">
        <v>203</v>
      </c>
      <c r="D216" s="259"/>
      <c r="E216" s="241"/>
      <c r="F216" s="255"/>
      <c r="G216" s="294"/>
      <c r="H216" s="266"/>
      <c r="I216" s="189" t="str">
        <f t="shared" si="9"/>
        <v/>
      </c>
      <c r="J216" s="189" t="str">
        <f t="shared" si="10"/>
        <v/>
      </c>
      <c r="K216" s="189" t="str">
        <f t="shared" si="11"/>
        <v/>
      </c>
      <c r="L216" s="184"/>
      <c r="M216" s="184"/>
      <c r="N216" s="184"/>
      <c r="O216" s="184"/>
      <c r="P216" s="23"/>
      <c r="Q216" s="20"/>
      <c r="R216" s="20"/>
      <c r="S216" s="20"/>
      <c r="T216" s="20"/>
      <c r="U216" s="20"/>
      <c r="V216" s="21"/>
      <c r="W216" s="20"/>
      <c r="X216" s="20"/>
      <c r="Y216" s="21"/>
      <c r="Z216" s="20"/>
      <c r="AA216" s="20"/>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s="3" customFormat="1" ht="46.15" hidden="1" customHeight="1" outlineLevel="1">
      <c r="A217" s="19"/>
      <c r="B217" s="181" t="str">
        <f>IFERROR(VLOOKUP(D217,Auxiliar!$B$4:$D$9,3,0),"")</f>
        <v/>
      </c>
      <c r="C217" s="181">
        <v>204</v>
      </c>
      <c r="D217" s="259"/>
      <c r="E217" s="241"/>
      <c r="F217" s="255"/>
      <c r="G217" s="294"/>
      <c r="H217" s="266"/>
      <c r="I217" s="189" t="str">
        <f t="shared" si="9"/>
        <v/>
      </c>
      <c r="J217" s="189" t="str">
        <f t="shared" si="10"/>
        <v/>
      </c>
      <c r="K217" s="189" t="str">
        <f t="shared" si="11"/>
        <v/>
      </c>
      <c r="L217" s="184"/>
      <c r="M217" s="184"/>
      <c r="N217" s="184"/>
      <c r="O217" s="184"/>
      <c r="P217" s="23"/>
      <c r="Q217" s="20"/>
      <c r="R217" s="20"/>
      <c r="S217" s="20"/>
      <c r="T217" s="20"/>
      <c r="U217" s="20"/>
      <c r="V217" s="21"/>
      <c r="W217" s="20"/>
      <c r="X217" s="20"/>
      <c r="Y217" s="21"/>
      <c r="Z217" s="20"/>
      <c r="AA217" s="20"/>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s="3" customFormat="1" ht="46.15" hidden="1" customHeight="1" outlineLevel="1">
      <c r="A218" s="19"/>
      <c r="B218" s="181" t="str">
        <f>IFERROR(VLOOKUP(D218,Auxiliar!$B$4:$D$9,3,0),"")</f>
        <v/>
      </c>
      <c r="C218" s="181">
        <v>205</v>
      </c>
      <c r="D218" s="259"/>
      <c r="E218" s="241"/>
      <c r="F218" s="255"/>
      <c r="G218" s="294"/>
      <c r="H218" s="266"/>
      <c r="I218" s="189" t="str">
        <f t="shared" si="9"/>
        <v/>
      </c>
      <c r="J218" s="189" t="str">
        <f t="shared" si="10"/>
        <v/>
      </c>
      <c r="K218" s="189" t="str">
        <f t="shared" si="11"/>
        <v/>
      </c>
      <c r="L218" s="184"/>
      <c r="M218" s="184"/>
      <c r="N218" s="184"/>
      <c r="O218" s="184"/>
      <c r="P218" s="23"/>
      <c r="Q218" s="20"/>
      <c r="R218" s="20"/>
      <c r="S218" s="20"/>
      <c r="T218" s="20"/>
      <c r="U218" s="20"/>
      <c r="V218" s="21"/>
      <c r="W218" s="20"/>
      <c r="X218" s="20"/>
      <c r="Y218" s="21"/>
      <c r="Z218" s="20"/>
      <c r="AA218" s="20"/>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s="3" customFormat="1" ht="46.15" hidden="1" customHeight="1" outlineLevel="1">
      <c r="A219" s="19"/>
      <c r="B219" s="181" t="str">
        <f>IFERROR(VLOOKUP(D219,Auxiliar!$B$4:$D$9,3,0),"")</f>
        <v/>
      </c>
      <c r="C219" s="181">
        <v>206</v>
      </c>
      <c r="D219" s="259"/>
      <c r="E219" s="241"/>
      <c r="F219" s="255"/>
      <c r="G219" s="294"/>
      <c r="H219" s="266"/>
      <c r="I219" s="189" t="str">
        <f t="shared" si="9"/>
        <v/>
      </c>
      <c r="J219" s="189" t="str">
        <f t="shared" si="10"/>
        <v/>
      </c>
      <c r="K219" s="189" t="str">
        <f t="shared" si="11"/>
        <v/>
      </c>
      <c r="L219" s="184"/>
      <c r="M219" s="184"/>
      <c r="N219" s="184"/>
      <c r="O219" s="184"/>
      <c r="P219" s="23"/>
      <c r="Q219" s="20"/>
      <c r="R219" s="20"/>
      <c r="S219" s="20"/>
      <c r="T219" s="20"/>
      <c r="U219" s="20"/>
      <c r="V219" s="21"/>
      <c r="W219" s="20"/>
      <c r="X219" s="20"/>
      <c r="Y219" s="21"/>
      <c r="Z219" s="20"/>
      <c r="AA219" s="20"/>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s="3" customFormat="1" ht="46.15" hidden="1" customHeight="1" outlineLevel="1">
      <c r="A220" s="19"/>
      <c r="B220" s="181" t="str">
        <f>IFERROR(VLOOKUP(D220,Auxiliar!$B$4:$D$9,3,0),"")</f>
        <v/>
      </c>
      <c r="C220" s="181">
        <v>207</v>
      </c>
      <c r="D220" s="259"/>
      <c r="E220" s="241"/>
      <c r="F220" s="255"/>
      <c r="G220" s="294"/>
      <c r="H220" s="266"/>
      <c r="I220" s="189" t="str">
        <f t="shared" si="9"/>
        <v/>
      </c>
      <c r="J220" s="189" t="str">
        <f t="shared" si="10"/>
        <v/>
      </c>
      <c r="K220" s="189" t="str">
        <f t="shared" si="11"/>
        <v/>
      </c>
      <c r="L220" s="184"/>
      <c r="M220" s="184"/>
      <c r="N220" s="184"/>
      <c r="O220" s="184"/>
      <c r="P220" s="23"/>
      <c r="Q220" s="20"/>
      <c r="R220" s="20"/>
      <c r="S220" s="20"/>
      <c r="T220" s="20"/>
      <c r="U220" s="20"/>
      <c r="V220" s="21"/>
      <c r="W220" s="20"/>
      <c r="X220" s="20"/>
      <c r="Y220" s="21"/>
      <c r="Z220" s="20"/>
      <c r="AA220" s="20"/>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s="3" customFormat="1" ht="46.15" hidden="1" customHeight="1" outlineLevel="1">
      <c r="A221" s="19"/>
      <c r="B221" s="181" t="str">
        <f>IFERROR(VLOOKUP(D221,Auxiliar!$B$4:$D$9,3,0),"")</f>
        <v/>
      </c>
      <c r="C221" s="181">
        <v>208</v>
      </c>
      <c r="D221" s="259"/>
      <c r="E221" s="241"/>
      <c r="F221" s="255"/>
      <c r="G221" s="294"/>
      <c r="H221" s="266"/>
      <c r="I221" s="189" t="str">
        <f t="shared" si="9"/>
        <v/>
      </c>
      <c r="J221" s="189" t="str">
        <f t="shared" si="10"/>
        <v/>
      </c>
      <c r="K221" s="189" t="str">
        <f t="shared" si="11"/>
        <v/>
      </c>
      <c r="L221" s="184"/>
      <c r="M221" s="184"/>
      <c r="N221" s="184"/>
      <c r="O221" s="184"/>
      <c r="P221" s="23"/>
      <c r="Q221" s="20"/>
      <c r="R221" s="20"/>
      <c r="S221" s="20"/>
      <c r="T221" s="20"/>
      <c r="U221" s="20"/>
      <c r="V221" s="21"/>
      <c r="W221" s="20"/>
      <c r="X221" s="20"/>
      <c r="Y221" s="21"/>
      <c r="Z221" s="20"/>
      <c r="AA221" s="20"/>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s="3" customFormat="1" ht="46.15" hidden="1" customHeight="1" outlineLevel="1">
      <c r="A222" s="19"/>
      <c r="B222" s="181" t="str">
        <f>IFERROR(VLOOKUP(D222,Auxiliar!$B$4:$D$9,3,0),"")</f>
        <v/>
      </c>
      <c r="C222" s="181">
        <v>209</v>
      </c>
      <c r="D222" s="259"/>
      <c r="E222" s="241"/>
      <c r="F222" s="255"/>
      <c r="G222" s="294"/>
      <c r="H222" s="266"/>
      <c r="I222" s="189" t="str">
        <f t="shared" si="9"/>
        <v/>
      </c>
      <c r="J222" s="189" t="str">
        <f t="shared" si="10"/>
        <v/>
      </c>
      <c r="K222" s="189" t="str">
        <f t="shared" si="11"/>
        <v/>
      </c>
      <c r="L222" s="184"/>
      <c r="M222" s="184"/>
      <c r="N222" s="184"/>
      <c r="O222" s="184"/>
      <c r="P222" s="23"/>
      <c r="Q222" s="20"/>
      <c r="R222" s="20"/>
      <c r="S222" s="20"/>
      <c r="T222" s="20"/>
      <c r="U222" s="20"/>
      <c r="V222" s="21"/>
      <c r="W222" s="20"/>
      <c r="X222" s="20"/>
      <c r="Y222" s="21"/>
      <c r="Z222" s="20"/>
      <c r="AA222" s="20"/>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s="3" customFormat="1" ht="46.15" hidden="1" customHeight="1" outlineLevel="1">
      <c r="A223" s="19"/>
      <c r="B223" s="181" t="str">
        <f>IFERROR(VLOOKUP(D223,Auxiliar!$B$4:$D$9,3,0),"")</f>
        <v/>
      </c>
      <c r="C223" s="181">
        <v>210</v>
      </c>
      <c r="D223" s="259"/>
      <c r="E223" s="241"/>
      <c r="F223" s="255"/>
      <c r="G223" s="294"/>
      <c r="H223" s="266"/>
      <c r="I223" s="189" t="str">
        <f t="shared" si="9"/>
        <v/>
      </c>
      <c r="J223" s="189" t="str">
        <f t="shared" si="10"/>
        <v/>
      </c>
      <c r="K223" s="189" t="str">
        <f t="shared" si="11"/>
        <v/>
      </c>
      <c r="L223" s="184"/>
      <c r="M223" s="184"/>
      <c r="N223" s="184"/>
      <c r="O223" s="184"/>
      <c r="P223" s="23"/>
      <c r="Q223" s="20"/>
      <c r="R223" s="20"/>
      <c r="S223" s="20"/>
      <c r="T223" s="20"/>
      <c r="U223" s="20"/>
      <c r="V223" s="21"/>
      <c r="W223" s="20"/>
      <c r="X223" s="20"/>
      <c r="Y223" s="21"/>
      <c r="Z223" s="20"/>
      <c r="AA223" s="20"/>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s="3" customFormat="1" ht="46.15" hidden="1" customHeight="1" outlineLevel="1">
      <c r="A224" s="19"/>
      <c r="B224" s="181" t="str">
        <f>IFERROR(VLOOKUP(D224,Auxiliar!$B$4:$D$9,3,0),"")</f>
        <v/>
      </c>
      <c r="C224" s="181">
        <v>211</v>
      </c>
      <c r="D224" s="259"/>
      <c r="E224" s="241"/>
      <c r="F224" s="255"/>
      <c r="G224" s="294"/>
      <c r="H224" s="266"/>
      <c r="I224" s="189" t="str">
        <f t="shared" si="9"/>
        <v/>
      </c>
      <c r="J224" s="189" t="str">
        <f t="shared" si="10"/>
        <v/>
      </c>
      <c r="K224" s="189" t="str">
        <f t="shared" si="11"/>
        <v/>
      </c>
      <c r="L224" s="184"/>
      <c r="M224" s="184"/>
      <c r="N224" s="184"/>
      <c r="O224" s="184"/>
      <c r="P224" s="23"/>
      <c r="Q224" s="20"/>
      <c r="R224" s="20"/>
      <c r="S224" s="20"/>
      <c r="T224" s="20"/>
      <c r="U224" s="20"/>
      <c r="V224" s="21"/>
      <c r="W224" s="20"/>
      <c r="X224" s="20"/>
      <c r="Y224" s="21"/>
      <c r="Z224" s="20"/>
      <c r="AA224" s="20"/>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s="3" customFormat="1" ht="46.15" hidden="1" customHeight="1" outlineLevel="1">
      <c r="A225" s="19"/>
      <c r="B225" s="181" t="str">
        <f>IFERROR(VLOOKUP(D225,Auxiliar!$B$4:$D$9,3,0),"")</f>
        <v/>
      </c>
      <c r="C225" s="181">
        <v>212</v>
      </c>
      <c r="D225" s="259"/>
      <c r="E225" s="241"/>
      <c r="F225" s="255"/>
      <c r="G225" s="294"/>
      <c r="H225" s="266"/>
      <c r="I225" s="189" t="str">
        <f t="shared" si="9"/>
        <v/>
      </c>
      <c r="J225" s="189" t="str">
        <f t="shared" si="10"/>
        <v/>
      </c>
      <c r="K225" s="189" t="str">
        <f t="shared" si="11"/>
        <v/>
      </c>
      <c r="L225" s="184"/>
      <c r="M225" s="184"/>
      <c r="N225" s="184"/>
      <c r="O225" s="184"/>
      <c r="P225" s="23"/>
      <c r="Q225" s="20"/>
      <c r="R225" s="20"/>
      <c r="S225" s="20"/>
      <c r="T225" s="20"/>
      <c r="U225" s="20"/>
      <c r="V225" s="21"/>
      <c r="W225" s="20"/>
      <c r="X225" s="20"/>
      <c r="Y225" s="21"/>
      <c r="Z225" s="20"/>
      <c r="AA225" s="20"/>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s="3" customFormat="1" ht="46.15" hidden="1" customHeight="1" outlineLevel="1">
      <c r="A226" s="19"/>
      <c r="B226" s="181" t="str">
        <f>IFERROR(VLOOKUP(D226,Auxiliar!$B$4:$D$9,3,0),"")</f>
        <v/>
      </c>
      <c r="C226" s="181">
        <v>213</v>
      </c>
      <c r="D226" s="259"/>
      <c r="E226" s="241"/>
      <c r="F226" s="255"/>
      <c r="G226" s="294"/>
      <c r="H226" s="266"/>
      <c r="I226" s="189" t="str">
        <f t="shared" si="9"/>
        <v/>
      </c>
      <c r="J226" s="189" t="str">
        <f t="shared" si="10"/>
        <v/>
      </c>
      <c r="K226" s="189" t="str">
        <f t="shared" si="11"/>
        <v/>
      </c>
      <c r="L226" s="184"/>
      <c r="M226" s="184"/>
      <c r="N226" s="184"/>
      <c r="O226" s="184"/>
      <c r="P226" s="23"/>
      <c r="Q226" s="20"/>
      <c r="R226" s="20"/>
      <c r="S226" s="20"/>
      <c r="T226" s="20"/>
      <c r="U226" s="20"/>
      <c r="V226" s="21"/>
      <c r="W226" s="20"/>
      <c r="X226" s="20"/>
      <c r="Y226" s="21"/>
      <c r="Z226" s="20"/>
      <c r="AA226" s="20"/>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s="3" customFormat="1" ht="46.15" hidden="1" customHeight="1" outlineLevel="1">
      <c r="A227" s="19"/>
      <c r="B227" s="181" t="str">
        <f>IFERROR(VLOOKUP(D227,Auxiliar!$B$4:$D$9,3,0),"")</f>
        <v/>
      </c>
      <c r="C227" s="181">
        <v>214</v>
      </c>
      <c r="D227" s="259"/>
      <c r="E227" s="241"/>
      <c r="F227" s="255"/>
      <c r="G227" s="294"/>
      <c r="H227" s="266"/>
      <c r="I227" s="189" t="str">
        <f t="shared" si="9"/>
        <v/>
      </c>
      <c r="J227" s="189" t="str">
        <f t="shared" si="10"/>
        <v/>
      </c>
      <c r="K227" s="189" t="str">
        <f t="shared" si="11"/>
        <v/>
      </c>
      <c r="L227" s="184"/>
      <c r="M227" s="184"/>
      <c r="N227" s="184"/>
      <c r="O227" s="184"/>
      <c r="P227" s="23"/>
      <c r="Q227" s="20"/>
      <c r="R227" s="20"/>
      <c r="S227" s="20"/>
      <c r="T227" s="20"/>
      <c r="U227" s="20"/>
      <c r="V227" s="21"/>
      <c r="W227" s="20"/>
      <c r="X227" s="20"/>
      <c r="Y227" s="21"/>
      <c r="Z227" s="20"/>
      <c r="AA227" s="20"/>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s="3" customFormat="1" ht="46.15" hidden="1" customHeight="1" outlineLevel="1">
      <c r="A228" s="19"/>
      <c r="B228" s="181" t="str">
        <f>IFERROR(VLOOKUP(D228,Auxiliar!$B$4:$D$9,3,0),"")</f>
        <v/>
      </c>
      <c r="C228" s="181">
        <v>215</v>
      </c>
      <c r="D228" s="259"/>
      <c r="E228" s="241"/>
      <c r="F228" s="255"/>
      <c r="G228" s="294"/>
      <c r="H228" s="266"/>
      <c r="I228" s="189" t="str">
        <f t="shared" si="9"/>
        <v/>
      </c>
      <c r="J228" s="189" t="str">
        <f t="shared" si="10"/>
        <v/>
      </c>
      <c r="K228" s="189" t="str">
        <f t="shared" si="11"/>
        <v/>
      </c>
      <c r="L228" s="184"/>
      <c r="M228" s="184"/>
      <c r="N228" s="184"/>
      <c r="O228" s="184"/>
      <c r="P228" s="23"/>
      <c r="Q228" s="20"/>
      <c r="R228" s="20"/>
      <c r="S228" s="20"/>
      <c r="T228" s="20"/>
      <c r="U228" s="20"/>
      <c r="V228" s="21"/>
      <c r="W228" s="20"/>
      <c r="X228" s="20"/>
      <c r="Y228" s="21"/>
      <c r="Z228" s="20"/>
      <c r="AA228" s="20"/>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s="3" customFormat="1" ht="46.15" hidden="1" customHeight="1" outlineLevel="1">
      <c r="A229" s="19"/>
      <c r="B229" s="181" t="str">
        <f>IFERROR(VLOOKUP(D229,Auxiliar!$B$4:$D$9,3,0),"")</f>
        <v/>
      </c>
      <c r="C229" s="181">
        <v>216</v>
      </c>
      <c r="D229" s="259"/>
      <c r="E229" s="241"/>
      <c r="F229" s="255"/>
      <c r="G229" s="294"/>
      <c r="H229" s="266"/>
      <c r="I229" s="189" t="str">
        <f t="shared" si="9"/>
        <v/>
      </c>
      <c r="J229" s="189" t="str">
        <f t="shared" si="10"/>
        <v/>
      </c>
      <c r="K229" s="189" t="str">
        <f t="shared" si="11"/>
        <v/>
      </c>
      <c r="L229" s="184"/>
      <c r="M229" s="184"/>
      <c r="N229" s="184"/>
      <c r="O229" s="184"/>
      <c r="P229" s="23"/>
      <c r="Q229" s="20"/>
      <c r="R229" s="20"/>
      <c r="S229" s="20"/>
      <c r="T229" s="20"/>
      <c r="U229" s="20"/>
      <c r="V229" s="21"/>
      <c r="W229" s="20"/>
      <c r="X229" s="20"/>
      <c r="Y229" s="21"/>
      <c r="Z229" s="20"/>
      <c r="AA229" s="20"/>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3" customFormat="1" ht="46.15" hidden="1" customHeight="1" outlineLevel="1">
      <c r="A230" s="19"/>
      <c r="B230" s="181" t="str">
        <f>IFERROR(VLOOKUP(D230,Auxiliar!$B$4:$D$9,3,0),"")</f>
        <v/>
      </c>
      <c r="C230" s="181">
        <v>217</v>
      </c>
      <c r="D230" s="259"/>
      <c r="E230" s="241"/>
      <c r="F230" s="255"/>
      <c r="G230" s="294"/>
      <c r="H230" s="266"/>
      <c r="I230" s="189" t="str">
        <f t="shared" si="9"/>
        <v/>
      </c>
      <c r="J230" s="189" t="str">
        <f t="shared" si="10"/>
        <v/>
      </c>
      <c r="K230" s="189" t="str">
        <f t="shared" si="11"/>
        <v/>
      </c>
      <c r="L230" s="184"/>
      <c r="M230" s="184"/>
      <c r="N230" s="184"/>
      <c r="O230" s="184"/>
      <c r="P230" s="23"/>
      <c r="Q230" s="20"/>
      <c r="R230" s="20"/>
      <c r="S230" s="20"/>
      <c r="T230" s="20"/>
      <c r="U230" s="20"/>
      <c r="V230" s="21"/>
      <c r="W230" s="20"/>
      <c r="X230" s="20"/>
      <c r="Y230" s="21"/>
      <c r="Z230" s="20"/>
      <c r="AA230" s="20"/>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s="3" customFormat="1" ht="46.15" hidden="1" customHeight="1" outlineLevel="1">
      <c r="A231" s="19"/>
      <c r="B231" s="181" t="str">
        <f>IFERROR(VLOOKUP(D231,Auxiliar!$B$4:$D$9,3,0),"")</f>
        <v/>
      </c>
      <c r="C231" s="181">
        <v>218</v>
      </c>
      <c r="D231" s="259"/>
      <c r="E231" s="241"/>
      <c r="F231" s="255"/>
      <c r="G231" s="294"/>
      <c r="H231" s="266"/>
      <c r="I231" s="189" t="str">
        <f t="shared" si="9"/>
        <v/>
      </c>
      <c r="J231" s="189" t="str">
        <f t="shared" si="10"/>
        <v/>
      </c>
      <c r="K231" s="189" t="str">
        <f t="shared" si="11"/>
        <v/>
      </c>
      <c r="L231" s="184"/>
      <c r="M231" s="184"/>
      <c r="N231" s="184"/>
      <c r="O231" s="184"/>
      <c r="P231" s="23"/>
      <c r="Q231" s="20"/>
      <c r="R231" s="20"/>
      <c r="S231" s="20"/>
      <c r="T231" s="20"/>
      <c r="U231" s="20"/>
      <c r="V231" s="21"/>
      <c r="W231" s="20"/>
      <c r="X231" s="20"/>
      <c r="Y231" s="21"/>
      <c r="Z231" s="20"/>
      <c r="AA231" s="20"/>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s="3" customFormat="1" ht="46.15" hidden="1" customHeight="1" outlineLevel="1">
      <c r="A232" s="19"/>
      <c r="B232" s="181" t="str">
        <f>IFERROR(VLOOKUP(D232,Auxiliar!$B$4:$D$9,3,0),"")</f>
        <v/>
      </c>
      <c r="C232" s="181">
        <v>219</v>
      </c>
      <c r="D232" s="259"/>
      <c r="E232" s="241"/>
      <c r="F232" s="255"/>
      <c r="G232" s="294"/>
      <c r="H232" s="266"/>
      <c r="I232" s="189" t="str">
        <f t="shared" si="9"/>
        <v/>
      </c>
      <c r="J232" s="189" t="str">
        <f t="shared" si="10"/>
        <v/>
      </c>
      <c r="K232" s="189" t="str">
        <f t="shared" si="11"/>
        <v/>
      </c>
      <c r="L232" s="184"/>
      <c r="M232" s="184"/>
      <c r="N232" s="184"/>
      <c r="O232" s="184"/>
      <c r="P232" s="23"/>
      <c r="Q232" s="20"/>
      <c r="R232" s="20"/>
      <c r="S232" s="20"/>
      <c r="T232" s="20"/>
      <c r="U232" s="20"/>
      <c r="V232" s="21"/>
      <c r="W232" s="20"/>
      <c r="X232" s="20"/>
      <c r="Y232" s="21"/>
      <c r="Z232" s="20"/>
      <c r="AA232" s="20"/>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s="3" customFormat="1" ht="46.15" hidden="1" customHeight="1" outlineLevel="1">
      <c r="A233" s="19"/>
      <c r="B233" s="181" t="str">
        <f>IFERROR(VLOOKUP(D233,Auxiliar!$B$4:$D$9,3,0),"")</f>
        <v/>
      </c>
      <c r="C233" s="181">
        <v>220</v>
      </c>
      <c r="D233" s="259"/>
      <c r="E233" s="241"/>
      <c r="F233" s="255"/>
      <c r="G233" s="294"/>
      <c r="H233" s="266"/>
      <c r="I233" s="189" t="str">
        <f t="shared" si="9"/>
        <v/>
      </c>
      <c r="J233" s="189" t="str">
        <f t="shared" si="10"/>
        <v/>
      </c>
      <c r="K233" s="189" t="str">
        <f t="shared" si="11"/>
        <v/>
      </c>
      <c r="L233" s="184"/>
      <c r="M233" s="184"/>
      <c r="N233" s="184"/>
      <c r="O233" s="184"/>
      <c r="P233" s="23"/>
      <c r="Q233" s="20"/>
      <c r="R233" s="20"/>
      <c r="S233" s="20"/>
      <c r="T233" s="20"/>
      <c r="U233" s="20"/>
      <c r="V233" s="21"/>
      <c r="W233" s="20"/>
      <c r="X233" s="20"/>
      <c r="Y233" s="21"/>
      <c r="Z233" s="20"/>
      <c r="AA233" s="20"/>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s="3" customFormat="1" ht="46.15" hidden="1" customHeight="1" outlineLevel="1">
      <c r="A234" s="19"/>
      <c r="B234" s="181" t="str">
        <f>IFERROR(VLOOKUP(D234,Auxiliar!$B$4:$D$9,3,0),"")</f>
        <v/>
      </c>
      <c r="C234" s="181">
        <v>221</v>
      </c>
      <c r="D234" s="259"/>
      <c r="E234" s="241"/>
      <c r="F234" s="255"/>
      <c r="G234" s="294"/>
      <c r="H234" s="266"/>
      <c r="I234" s="189" t="str">
        <f t="shared" si="9"/>
        <v/>
      </c>
      <c r="J234" s="189" t="str">
        <f t="shared" si="10"/>
        <v/>
      </c>
      <c r="K234" s="189" t="str">
        <f t="shared" si="11"/>
        <v/>
      </c>
      <c r="L234" s="184"/>
      <c r="M234" s="184"/>
      <c r="N234" s="184"/>
      <c r="O234" s="184"/>
      <c r="P234" s="23"/>
      <c r="Q234" s="20"/>
      <c r="R234" s="20"/>
      <c r="S234" s="20"/>
      <c r="T234" s="20"/>
      <c r="U234" s="20"/>
      <c r="V234" s="21"/>
      <c r="W234" s="20"/>
      <c r="X234" s="20"/>
      <c r="Y234" s="21"/>
      <c r="Z234" s="20"/>
      <c r="AA234" s="20"/>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s="3" customFormat="1" ht="46.15" hidden="1" customHeight="1" outlineLevel="1">
      <c r="A235" s="19"/>
      <c r="B235" s="181" t="str">
        <f>IFERROR(VLOOKUP(D235,Auxiliar!$B$4:$D$9,3,0),"")</f>
        <v/>
      </c>
      <c r="C235" s="181">
        <v>222</v>
      </c>
      <c r="D235" s="259"/>
      <c r="E235" s="241"/>
      <c r="F235" s="255"/>
      <c r="G235" s="294"/>
      <c r="H235" s="266"/>
      <c r="I235" s="189" t="str">
        <f t="shared" si="9"/>
        <v/>
      </c>
      <c r="J235" s="189" t="str">
        <f t="shared" si="10"/>
        <v/>
      </c>
      <c r="K235" s="189" t="str">
        <f t="shared" si="11"/>
        <v/>
      </c>
      <c r="L235" s="184"/>
      <c r="M235" s="184"/>
      <c r="N235" s="184"/>
      <c r="O235" s="184"/>
      <c r="P235" s="23"/>
      <c r="Q235" s="20"/>
      <c r="R235" s="20"/>
      <c r="S235" s="20"/>
      <c r="T235" s="20"/>
      <c r="U235" s="20"/>
      <c r="V235" s="21"/>
      <c r="W235" s="20"/>
      <c r="X235" s="20"/>
      <c r="Y235" s="21"/>
      <c r="Z235" s="20"/>
      <c r="AA235" s="20"/>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3" customFormat="1" ht="46.15" hidden="1" customHeight="1" outlineLevel="1">
      <c r="A236" s="19"/>
      <c r="B236" s="181" t="str">
        <f>IFERROR(VLOOKUP(D236,Auxiliar!$B$4:$D$9,3,0),"")</f>
        <v/>
      </c>
      <c r="C236" s="181">
        <v>223</v>
      </c>
      <c r="D236" s="259"/>
      <c r="E236" s="241"/>
      <c r="F236" s="255"/>
      <c r="G236" s="294"/>
      <c r="H236" s="266"/>
      <c r="I236" s="189" t="str">
        <f t="shared" si="9"/>
        <v/>
      </c>
      <c r="J236" s="189" t="str">
        <f t="shared" si="10"/>
        <v/>
      </c>
      <c r="K236" s="189" t="str">
        <f t="shared" si="11"/>
        <v/>
      </c>
      <c r="L236" s="184"/>
      <c r="M236" s="184"/>
      <c r="N236" s="184"/>
      <c r="O236" s="184"/>
      <c r="P236" s="23"/>
      <c r="Q236" s="20"/>
      <c r="R236" s="20"/>
      <c r="S236" s="20"/>
      <c r="T236" s="20"/>
      <c r="U236" s="20"/>
      <c r="V236" s="21"/>
      <c r="W236" s="20"/>
      <c r="X236" s="20"/>
      <c r="Y236" s="21"/>
      <c r="Z236" s="20"/>
      <c r="AA236" s="20"/>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s="3" customFormat="1" ht="46.15" hidden="1" customHeight="1" outlineLevel="1">
      <c r="A237" s="19"/>
      <c r="B237" s="181" t="str">
        <f>IFERROR(VLOOKUP(D237,Auxiliar!$B$4:$D$9,3,0),"")</f>
        <v/>
      </c>
      <c r="C237" s="181">
        <v>224</v>
      </c>
      <c r="D237" s="259"/>
      <c r="E237" s="241"/>
      <c r="F237" s="255"/>
      <c r="G237" s="294"/>
      <c r="H237" s="266"/>
      <c r="I237" s="189" t="str">
        <f t="shared" si="9"/>
        <v/>
      </c>
      <c r="J237" s="189" t="str">
        <f t="shared" si="10"/>
        <v/>
      </c>
      <c r="K237" s="189" t="str">
        <f t="shared" si="11"/>
        <v/>
      </c>
      <c r="L237" s="184"/>
      <c r="M237" s="184"/>
      <c r="N237" s="184"/>
      <c r="O237" s="184"/>
      <c r="P237" s="23"/>
      <c r="Q237" s="20"/>
      <c r="R237" s="20"/>
      <c r="S237" s="20"/>
      <c r="T237" s="20"/>
      <c r="U237" s="20"/>
      <c r="V237" s="21"/>
      <c r="W237" s="20"/>
      <c r="X237" s="20"/>
      <c r="Y237" s="21"/>
      <c r="Z237" s="20"/>
      <c r="AA237" s="20"/>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3" customFormat="1" ht="46.15" hidden="1" customHeight="1" outlineLevel="1">
      <c r="A238" s="19"/>
      <c r="B238" s="181" t="str">
        <f>IFERROR(VLOOKUP(D238,Auxiliar!$B$4:$D$9,3,0),"")</f>
        <v/>
      </c>
      <c r="C238" s="181">
        <v>225</v>
      </c>
      <c r="D238" s="259"/>
      <c r="E238" s="241"/>
      <c r="F238" s="255"/>
      <c r="G238" s="294"/>
      <c r="H238" s="266"/>
      <c r="I238" s="189" t="str">
        <f t="shared" si="9"/>
        <v/>
      </c>
      <c r="J238" s="189" t="str">
        <f t="shared" si="10"/>
        <v/>
      </c>
      <c r="K238" s="189" t="str">
        <f t="shared" si="11"/>
        <v/>
      </c>
      <c r="L238" s="184"/>
      <c r="M238" s="184"/>
      <c r="N238" s="184"/>
      <c r="O238" s="184"/>
      <c r="P238" s="23"/>
      <c r="Q238" s="20"/>
      <c r="R238" s="20"/>
      <c r="S238" s="20"/>
      <c r="T238" s="20"/>
      <c r="U238" s="20"/>
      <c r="V238" s="21"/>
      <c r="W238" s="20"/>
      <c r="X238" s="20"/>
      <c r="Y238" s="21"/>
      <c r="Z238" s="20"/>
      <c r="AA238" s="20"/>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s="3" customFormat="1" ht="46.15" hidden="1" customHeight="1" outlineLevel="1">
      <c r="A239" s="19"/>
      <c r="B239" s="181" t="str">
        <f>IFERROR(VLOOKUP(D239,Auxiliar!$B$4:$D$9,3,0),"")</f>
        <v/>
      </c>
      <c r="C239" s="181">
        <v>226</v>
      </c>
      <c r="D239" s="259"/>
      <c r="E239" s="241"/>
      <c r="F239" s="255"/>
      <c r="G239" s="294"/>
      <c r="H239" s="266"/>
      <c r="I239" s="189" t="str">
        <f t="shared" si="9"/>
        <v/>
      </c>
      <c r="J239" s="189" t="str">
        <f t="shared" si="10"/>
        <v/>
      </c>
      <c r="K239" s="189" t="str">
        <f t="shared" si="11"/>
        <v/>
      </c>
      <c r="L239" s="184"/>
      <c r="M239" s="184"/>
      <c r="N239" s="184"/>
      <c r="O239" s="184"/>
      <c r="P239" s="23"/>
      <c r="Q239" s="20"/>
      <c r="R239" s="20"/>
      <c r="S239" s="20"/>
      <c r="T239" s="20"/>
      <c r="U239" s="20"/>
      <c r="V239" s="21"/>
      <c r="W239" s="20"/>
      <c r="X239" s="20"/>
      <c r="Y239" s="21"/>
      <c r="Z239" s="20"/>
      <c r="AA239" s="20"/>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s="3" customFormat="1" ht="46.15" hidden="1" customHeight="1" outlineLevel="1">
      <c r="A240" s="19"/>
      <c r="B240" s="181" t="str">
        <f>IFERROR(VLOOKUP(D240,Auxiliar!$B$4:$D$9,3,0),"")</f>
        <v/>
      </c>
      <c r="C240" s="181">
        <v>227</v>
      </c>
      <c r="D240" s="259"/>
      <c r="E240" s="241"/>
      <c r="F240" s="255"/>
      <c r="G240" s="294"/>
      <c r="H240" s="266"/>
      <c r="I240" s="189" t="str">
        <f t="shared" si="9"/>
        <v/>
      </c>
      <c r="J240" s="189" t="str">
        <f t="shared" si="10"/>
        <v/>
      </c>
      <c r="K240" s="189" t="str">
        <f t="shared" si="11"/>
        <v/>
      </c>
      <c r="L240" s="184"/>
      <c r="M240" s="184"/>
      <c r="N240" s="184"/>
      <c r="O240" s="184"/>
      <c r="P240" s="23"/>
      <c r="Q240" s="20"/>
      <c r="R240" s="20"/>
      <c r="S240" s="20"/>
      <c r="T240" s="20"/>
      <c r="U240" s="20"/>
      <c r="V240" s="21"/>
      <c r="W240" s="20"/>
      <c r="X240" s="20"/>
      <c r="Y240" s="21"/>
      <c r="Z240" s="20"/>
      <c r="AA240" s="20"/>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s="3" customFormat="1" ht="46.15" hidden="1" customHeight="1" outlineLevel="1">
      <c r="A241" s="19"/>
      <c r="B241" s="181" t="str">
        <f>IFERROR(VLOOKUP(D241,Auxiliar!$B$4:$D$9,3,0),"")</f>
        <v/>
      </c>
      <c r="C241" s="181">
        <v>228</v>
      </c>
      <c r="D241" s="259"/>
      <c r="E241" s="241"/>
      <c r="F241" s="255"/>
      <c r="G241" s="294"/>
      <c r="H241" s="266"/>
      <c r="I241" s="189" t="str">
        <f t="shared" si="9"/>
        <v/>
      </c>
      <c r="J241" s="189" t="str">
        <f t="shared" si="10"/>
        <v/>
      </c>
      <c r="K241" s="189" t="str">
        <f t="shared" si="11"/>
        <v/>
      </c>
      <c r="L241" s="184"/>
      <c r="M241" s="184"/>
      <c r="N241" s="184"/>
      <c r="O241" s="184"/>
      <c r="P241" s="23"/>
      <c r="Q241" s="20"/>
      <c r="R241" s="20"/>
      <c r="S241" s="20"/>
      <c r="T241" s="20"/>
      <c r="U241" s="20"/>
      <c r="V241" s="21"/>
      <c r="W241" s="20"/>
      <c r="X241" s="20"/>
      <c r="Y241" s="21"/>
      <c r="Z241" s="20"/>
      <c r="AA241" s="20"/>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s="3" customFormat="1" ht="46.15" hidden="1" customHeight="1" outlineLevel="1">
      <c r="A242" s="19"/>
      <c r="B242" s="181" t="str">
        <f>IFERROR(VLOOKUP(D242,Auxiliar!$B$4:$D$9,3,0),"")</f>
        <v/>
      </c>
      <c r="C242" s="181">
        <v>229</v>
      </c>
      <c r="D242" s="259"/>
      <c r="E242" s="241"/>
      <c r="F242" s="255"/>
      <c r="G242" s="294"/>
      <c r="H242" s="266"/>
      <c r="I242" s="189" t="str">
        <f t="shared" si="9"/>
        <v/>
      </c>
      <c r="J242" s="189" t="str">
        <f t="shared" si="10"/>
        <v/>
      </c>
      <c r="K242" s="189" t="str">
        <f t="shared" si="11"/>
        <v/>
      </c>
      <c r="L242" s="184"/>
      <c r="M242" s="184"/>
      <c r="N242" s="184"/>
      <c r="O242" s="184"/>
      <c r="P242" s="23"/>
      <c r="Q242" s="20"/>
      <c r="R242" s="20"/>
      <c r="S242" s="20"/>
      <c r="T242" s="20"/>
      <c r="U242" s="20"/>
      <c r="V242" s="21"/>
      <c r="W242" s="20"/>
      <c r="X242" s="20"/>
      <c r="Y242" s="21"/>
      <c r="Z242" s="20"/>
      <c r="AA242" s="20"/>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s="3" customFormat="1" ht="46.15" hidden="1" customHeight="1" outlineLevel="1">
      <c r="A243" s="19"/>
      <c r="B243" s="181" t="str">
        <f>IFERROR(VLOOKUP(D243,Auxiliar!$B$4:$D$9,3,0),"")</f>
        <v/>
      </c>
      <c r="C243" s="181">
        <v>230</v>
      </c>
      <c r="D243" s="259"/>
      <c r="E243" s="241"/>
      <c r="F243" s="255"/>
      <c r="G243" s="294"/>
      <c r="H243" s="266"/>
      <c r="I243" s="189" t="str">
        <f t="shared" si="9"/>
        <v/>
      </c>
      <c r="J243" s="189" t="str">
        <f t="shared" si="10"/>
        <v/>
      </c>
      <c r="K243" s="189" t="str">
        <f t="shared" si="11"/>
        <v/>
      </c>
      <c r="L243" s="184"/>
      <c r="M243" s="184"/>
      <c r="N243" s="184"/>
      <c r="O243" s="184"/>
      <c r="P243" s="23"/>
      <c r="Q243" s="20"/>
      <c r="R243" s="20"/>
      <c r="S243" s="20"/>
      <c r="T243" s="20"/>
      <c r="U243" s="20"/>
      <c r="V243" s="21"/>
      <c r="W243" s="20"/>
      <c r="X243" s="20"/>
      <c r="Y243" s="21"/>
      <c r="Z243" s="20"/>
      <c r="AA243" s="20"/>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s="3" customFormat="1" ht="46.15" hidden="1" customHeight="1" outlineLevel="1">
      <c r="A244" s="19"/>
      <c r="B244" s="181" t="str">
        <f>IFERROR(VLOOKUP(D244,Auxiliar!$B$4:$D$9,3,0),"")</f>
        <v/>
      </c>
      <c r="C244" s="181">
        <v>231</v>
      </c>
      <c r="D244" s="259"/>
      <c r="E244" s="241"/>
      <c r="F244" s="255"/>
      <c r="G244" s="294"/>
      <c r="H244" s="266"/>
      <c r="I244" s="189" t="str">
        <f t="shared" si="9"/>
        <v/>
      </c>
      <c r="J244" s="189" t="str">
        <f t="shared" si="10"/>
        <v/>
      </c>
      <c r="K244" s="189" t="str">
        <f t="shared" si="11"/>
        <v/>
      </c>
      <c r="L244" s="184"/>
      <c r="M244" s="184"/>
      <c r="N244" s="184"/>
      <c r="O244" s="184"/>
      <c r="P244" s="23"/>
      <c r="Q244" s="20"/>
      <c r="R244" s="20"/>
      <c r="S244" s="20"/>
      <c r="T244" s="20"/>
      <c r="U244" s="20"/>
      <c r="V244" s="21"/>
      <c r="W244" s="20"/>
      <c r="X244" s="20"/>
      <c r="Y244" s="21"/>
      <c r="Z244" s="20"/>
      <c r="AA244" s="20"/>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s="3" customFormat="1" ht="46.15" hidden="1" customHeight="1" outlineLevel="1">
      <c r="A245" s="19"/>
      <c r="B245" s="181" t="str">
        <f>IFERROR(VLOOKUP(D245,Auxiliar!$B$4:$D$9,3,0),"")</f>
        <v/>
      </c>
      <c r="C245" s="181">
        <v>232</v>
      </c>
      <c r="D245" s="259"/>
      <c r="E245" s="241"/>
      <c r="F245" s="255"/>
      <c r="G245" s="294"/>
      <c r="H245" s="266"/>
      <c r="I245" s="189" t="str">
        <f t="shared" si="9"/>
        <v/>
      </c>
      <c r="J245" s="189" t="str">
        <f t="shared" si="10"/>
        <v/>
      </c>
      <c r="K245" s="189" t="str">
        <f t="shared" si="11"/>
        <v/>
      </c>
      <c r="L245" s="184"/>
      <c r="M245" s="184"/>
      <c r="N245" s="184"/>
      <c r="O245" s="184"/>
      <c r="P245" s="23"/>
      <c r="Q245" s="20"/>
      <c r="R245" s="20"/>
      <c r="S245" s="20"/>
      <c r="T245" s="20"/>
      <c r="U245" s="20"/>
      <c r="V245" s="21"/>
      <c r="W245" s="20"/>
      <c r="X245" s="20"/>
      <c r="Y245" s="21"/>
      <c r="Z245" s="20"/>
      <c r="AA245" s="20"/>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s="3" customFormat="1" ht="46.15" hidden="1" customHeight="1" outlineLevel="1">
      <c r="A246" s="19"/>
      <c r="B246" s="181" t="str">
        <f>IFERROR(VLOOKUP(D246,Auxiliar!$B$4:$D$9,3,0),"")</f>
        <v/>
      </c>
      <c r="C246" s="181">
        <v>233</v>
      </c>
      <c r="D246" s="259"/>
      <c r="E246" s="241"/>
      <c r="F246" s="255"/>
      <c r="G246" s="294"/>
      <c r="H246" s="266"/>
      <c r="I246" s="189" t="str">
        <f t="shared" si="9"/>
        <v/>
      </c>
      <c r="J246" s="189" t="str">
        <f t="shared" si="10"/>
        <v/>
      </c>
      <c r="K246" s="189" t="str">
        <f t="shared" si="11"/>
        <v/>
      </c>
      <c r="L246" s="184"/>
      <c r="M246" s="184"/>
      <c r="N246" s="184"/>
      <c r="O246" s="184"/>
      <c r="P246" s="23"/>
      <c r="Q246" s="20"/>
      <c r="R246" s="20"/>
      <c r="S246" s="20"/>
      <c r="T246" s="20"/>
      <c r="U246" s="20"/>
      <c r="V246" s="21"/>
      <c r="W246" s="20"/>
      <c r="X246" s="20"/>
      <c r="Y246" s="21"/>
      <c r="Z246" s="20"/>
      <c r="AA246" s="20"/>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s="3" customFormat="1" ht="46.15" hidden="1" customHeight="1" outlineLevel="1">
      <c r="A247" s="19"/>
      <c r="B247" s="181" t="str">
        <f>IFERROR(VLOOKUP(D247,Auxiliar!$B$4:$D$9,3,0),"")</f>
        <v/>
      </c>
      <c r="C247" s="181">
        <v>234</v>
      </c>
      <c r="D247" s="259"/>
      <c r="E247" s="241"/>
      <c r="F247" s="255"/>
      <c r="G247" s="294"/>
      <c r="H247" s="266"/>
      <c r="I247" s="189" t="str">
        <f t="shared" si="9"/>
        <v/>
      </c>
      <c r="J247" s="189" t="str">
        <f t="shared" si="10"/>
        <v/>
      </c>
      <c r="K247" s="189" t="str">
        <f t="shared" si="11"/>
        <v/>
      </c>
      <c r="L247" s="184"/>
      <c r="M247" s="184"/>
      <c r="N247" s="184"/>
      <c r="O247" s="184"/>
      <c r="P247" s="23"/>
      <c r="Q247" s="20"/>
      <c r="R247" s="20"/>
      <c r="S247" s="20"/>
      <c r="T247" s="20"/>
      <c r="U247" s="20"/>
      <c r="V247" s="21"/>
      <c r="W247" s="20"/>
      <c r="X247" s="20"/>
      <c r="Y247" s="21"/>
      <c r="Z247" s="20"/>
      <c r="AA247" s="20"/>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s="3" customFormat="1" ht="46.15" hidden="1" customHeight="1" outlineLevel="1">
      <c r="A248" s="19"/>
      <c r="B248" s="181" t="str">
        <f>IFERROR(VLOOKUP(D248,Auxiliar!$B$4:$D$9,3,0),"")</f>
        <v/>
      </c>
      <c r="C248" s="181">
        <v>235</v>
      </c>
      <c r="D248" s="259"/>
      <c r="E248" s="241"/>
      <c r="F248" s="255"/>
      <c r="G248" s="294"/>
      <c r="H248" s="266"/>
      <c r="I248" s="189" t="str">
        <f t="shared" si="9"/>
        <v/>
      </c>
      <c r="J248" s="189" t="str">
        <f t="shared" si="10"/>
        <v/>
      </c>
      <c r="K248" s="189" t="str">
        <f t="shared" si="11"/>
        <v/>
      </c>
      <c r="L248" s="184"/>
      <c r="M248" s="184"/>
      <c r="N248" s="184"/>
      <c r="O248" s="184"/>
      <c r="P248" s="23"/>
      <c r="Q248" s="20"/>
      <c r="R248" s="20"/>
      <c r="S248" s="20"/>
      <c r="T248" s="20"/>
      <c r="U248" s="20"/>
      <c r="V248" s="21"/>
      <c r="W248" s="20"/>
      <c r="X248" s="20"/>
      <c r="Y248" s="21"/>
      <c r="Z248" s="20"/>
      <c r="AA248" s="20"/>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s="3" customFormat="1" ht="46.15" hidden="1" customHeight="1" outlineLevel="1">
      <c r="A249" s="19"/>
      <c r="B249" s="181" t="str">
        <f>IFERROR(VLOOKUP(D249,Auxiliar!$B$4:$D$9,3,0),"")</f>
        <v/>
      </c>
      <c r="C249" s="181">
        <v>236</v>
      </c>
      <c r="D249" s="259"/>
      <c r="E249" s="241"/>
      <c r="F249" s="255"/>
      <c r="G249" s="294"/>
      <c r="H249" s="266"/>
      <c r="I249" s="189" t="str">
        <f t="shared" si="9"/>
        <v/>
      </c>
      <c r="J249" s="189" t="str">
        <f t="shared" si="10"/>
        <v/>
      </c>
      <c r="K249" s="189" t="str">
        <f t="shared" si="11"/>
        <v/>
      </c>
      <c r="L249" s="184"/>
      <c r="M249" s="184"/>
      <c r="N249" s="184"/>
      <c r="O249" s="184"/>
      <c r="P249" s="23"/>
      <c r="Q249" s="20"/>
      <c r="R249" s="20"/>
      <c r="S249" s="20"/>
      <c r="T249" s="20"/>
      <c r="U249" s="20"/>
      <c r="V249" s="21"/>
      <c r="W249" s="20"/>
      <c r="X249" s="20"/>
      <c r="Y249" s="21"/>
      <c r="Z249" s="20"/>
      <c r="AA249" s="20"/>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s="3" customFormat="1" ht="46.15" hidden="1" customHeight="1" outlineLevel="1">
      <c r="A250" s="19"/>
      <c r="B250" s="181" t="str">
        <f>IFERROR(VLOOKUP(D250,Auxiliar!$B$4:$D$9,3,0),"")</f>
        <v/>
      </c>
      <c r="C250" s="181">
        <v>237</v>
      </c>
      <c r="D250" s="259"/>
      <c r="E250" s="241"/>
      <c r="F250" s="255"/>
      <c r="G250" s="294"/>
      <c r="H250" s="266"/>
      <c r="I250" s="189" t="str">
        <f t="shared" si="9"/>
        <v/>
      </c>
      <c r="J250" s="189" t="str">
        <f t="shared" si="10"/>
        <v/>
      </c>
      <c r="K250" s="189" t="str">
        <f t="shared" si="11"/>
        <v/>
      </c>
      <c r="L250" s="184"/>
      <c r="M250" s="184"/>
      <c r="N250" s="184"/>
      <c r="O250" s="184"/>
      <c r="P250" s="23"/>
      <c r="Q250" s="20"/>
      <c r="R250" s="20"/>
      <c r="S250" s="20"/>
      <c r="T250" s="20"/>
      <c r="U250" s="20"/>
      <c r="V250" s="21"/>
      <c r="W250" s="20"/>
      <c r="X250" s="20"/>
      <c r="Y250" s="21"/>
      <c r="Z250" s="20"/>
      <c r="AA250" s="20"/>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s="3" customFormat="1" ht="46.15" hidden="1" customHeight="1" outlineLevel="1">
      <c r="A251" s="19"/>
      <c r="B251" s="181" t="str">
        <f>IFERROR(VLOOKUP(D251,Auxiliar!$B$4:$D$9,3,0),"")</f>
        <v/>
      </c>
      <c r="C251" s="181">
        <v>238</v>
      </c>
      <c r="D251" s="259"/>
      <c r="E251" s="241"/>
      <c r="F251" s="255"/>
      <c r="G251" s="294"/>
      <c r="H251" s="266"/>
      <c r="I251" s="189" t="str">
        <f t="shared" si="9"/>
        <v/>
      </c>
      <c r="J251" s="189" t="str">
        <f t="shared" si="10"/>
        <v/>
      </c>
      <c r="K251" s="189" t="str">
        <f t="shared" si="11"/>
        <v/>
      </c>
      <c r="L251" s="184"/>
      <c r="M251" s="184"/>
      <c r="N251" s="184"/>
      <c r="O251" s="184"/>
      <c r="P251" s="23"/>
      <c r="Q251" s="20"/>
      <c r="R251" s="20"/>
      <c r="S251" s="20"/>
      <c r="T251" s="20"/>
      <c r="U251" s="20"/>
      <c r="V251" s="21"/>
      <c r="W251" s="20"/>
      <c r="X251" s="20"/>
      <c r="Y251" s="21"/>
      <c r="Z251" s="20"/>
      <c r="AA251" s="20"/>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s="3" customFormat="1" ht="46.15" hidden="1" customHeight="1" outlineLevel="1">
      <c r="A252" s="19"/>
      <c r="B252" s="181" t="str">
        <f>IFERROR(VLOOKUP(D252,Auxiliar!$B$4:$D$9,3,0),"")</f>
        <v/>
      </c>
      <c r="C252" s="181">
        <v>239</v>
      </c>
      <c r="D252" s="259"/>
      <c r="E252" s="241"/>
      <c r="F252" s="255"/>
      <c r="G252" s="294"/>
      <c r="H252" s="266"/>
      <c r="I252" s="189" t="str">
        <f t="shared" si="9"/>
        <v/>
      </c>
      <c r="J252" s="189" t="str">
        <f t="shared" si="10"/>
        <v/>
      </c>
      <c r="K252" s="189" t="str">
        <f t="shared" si="11"/>
        <v/>
      </c>
      <c r="L252" s="184"/>
      <c r="M252" s="184"/>
      <c r="N252" s="184"/>
      <c r="O252" s="184"/>
      <c r="P252" s="23"/>
      <c r="Q252" s="20"/>
      <c r="R252" s="20"/>
      <c r="S252" s="20"/>
      <c r="T252" s="20"/>
      <c r="U252" s="20"/>
      <c r="V252" s="21"/>
      <c r="W252" s="20"/>
      <c r="X252" s="20"/>
      <c r="Y252" s="21"/>
      <c r="Z252" s="20"/>
      <c r="AA252" s="20"/>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s="3" customFormat="1" ht="46.15" hidden="1" customHeight="1" outlineLevel="1">
      <c r="A253" s="19"/>
      <c r="B253" s="181" t="str">
        <f>IFERROR(VLOOKUP(D253,Auxiliar!$B$4:$D$9,3,0),"")</f>
        <v/>
      </c>
      <c r="C253" s="181">
        <v>240</v>
      </c>
      <c r="D253" s="259"/>
      <c r="E253" s="241"/>
      <c r="F253" s="255"/>
      <c r="G253" s="294"/>
      <c r="H253" s="266"/>
      <c r="I253" s="189" t="str">
        <f t="shared" si="9"/>
        <v/>
      </c>
      <c r="J253" s="189" t="str">
        <f t="shared" si="10"/>
        <v/>
      </c>
      <c r="K253" s="189" t="str">
        <f t="shared" si="11"/>
        <v/>
      </c>
      <c r="L253" s="184"/>
      <c r="M253" s="184"/>
      <c r="N253" s="184"/>
      <c r="O253" s="184"/>
      <c r="P253" s="23"/>
      <c r="Q253" s="20"/>
      <c r="R253" s="20"/>
      <c r="S253" s="20"/>
      <c r="T253" s="20"/>
      <c r="U253" s="20"/>
      <c r="V253" s="21"/>
      <c r="W253" s="20"/>
      <c r="X253" s="20"/>
      <c r="Y253" s="21"/>
      <c r="Z253" s="20"/>
      <c r="AA253" s="20"/>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s="3" customFormat="1" ht="46.15" hidden="1" customHeight="1" outlineLevel="1">
      <c r="A254" s="19"/>
      <c r="B254" s="181" t="str">
        <f>IFERROR(VLOOKUP(D254,Auxiliar!$B$4:$D$9,3,0),"")</f>
        <v/>
      </c>
      <c r="C254" s="181">
        <v>241</v>
      </c>
      <c r="D254" s="259"/>
      <c r="E254" s="241"/>
      <c r="F254" s="255"/>
      <c r="G254" s="294"/>
      <c r="H254" s="266"/>
      <c r="I254" s="189" t="str">
        <f t="shared" si="9"/>
        <v/>
      </c>
      <c r="J254" s="189" t="str">
        <f t="shared" si="10"/>
        <v/>
      </c>
      <c r="K254" s="189" t="str">
        <f t="shared" si="11"/>
        <v/>
      </c>
      <c r="L254" s="184"/>
      <c r="M254" s="184"/>
      <c r="N254" s="184"/>
      <c r="O254" s="184"/>
      <c r="P254" s="23"/>
      <c r="Q254" s="20"/>
      <c r="R254" s="20"/>
      <c r="S254" s="20"/>
      <c r="T254" s="20"/>
      <c r="U254" s="20"/>
      <c r="V254" s="21"/>
      <c r="W254" s="20"/>
      <c r="X254" s="20"/>
      <c r="Y254" s="21"/>
      <c r="Z254" s="20"/>
      <c r="AA254" s="20"/>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s="3" customFormat="1" ht="46.15" hidden="1" customHeight="1" outlineLevel="1">
      <c r="A255" s="19"/>
      <c r="B255" s="181" t="str">
        <f>IFERROR(VLOOKUP(D255,Auxiliar!$B$4:$D$9,3,0),"")</f>
        <v/>
      </c>
      <c r="C255" s="181">
        <v>242</v>
      </c>
      <c r="D255" s="259"/>
      <c r="E255" s="241"/>
      <c r="F255" s="255"/>
      <c r="G255" s="294"/>
      <c r="H255" s="266"/>
      <c r="I255" s="189" t="str">
        <f t="shared" si="9"/>
        <v/>
      </c>
      <c r="J255" s="189" t="str">
        <f t="shared" si="10"/>
        <v/>
      </c>
      <c r="K255" s="189" t="str">
        <f t="shared" si="11"/>
        <v/>
      </c>
      <c r="L255" s="184"/>
      <c r="M255" s="184"/>
      <c r="N255" s="184"/>
      <c r="O255" s="184"/>
      <c r="P255" s="23"/>
      <c r="Q255" s="20"/>
      <c r="R255" s="20"/>
      <c r="S255" s="20"/>
      <c r="T255" s="20"/>
      <c r="U255" s="20"/>
      <c r="V255" s="21"/>
      <c r="W255" s="20"/>
      <c r="X255" s="20"/>
      <c r="Y255" s="21"/>
      <c r="Z255" s="20"/>
      <c r="AA255" s="20"/>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s="3" customFormat="1" ht="46.15" hidden="1" customHeight="1" outlineLevel="1">
      <c r="A256" s="19"/>
      <c r="B256" s="181" t="str">
        <f>IFERROR(VLOOKUP(D256,Auxiliar!$B$4:$D$9,3,0),"")</f>
        <v/>
      </c>
      <c r="C256" s="181">
        <v>243</v>
      </c>
      <c r="D256" s="259"/>
      <c r="E256" s="241"/>
      <c r="F256" s="255"/>
      <c r="G256" s="294"/>
      <c r="H256" s="266"/>
      <c r="I256" s="189" t="str">
        <f t="shared" si="9"/>
        <v/>
      </c>
      <c r="J256" s="189" t="str">
        <f t="shared" si="10"/>
        <v/>
      </c>
      <c r="K256" s="189" t="str">
        <f t="shared" si="11"/>
        <v/>
      </c>
      <c r="L256" s="184"/>
      <c r="M256" s="184"/>
      <c r="N256" s="184"/>
      <c r="O256" s="184"/>
      <c r="P256" s="23"/>
      <c r="Q256" s="20"/>
      <c r="R256" s="20"/>
      <c r="S256" s="20"/>
      <c r="T256" s="20"/>
      <c r="U256" s="20"/>
      <c r="V256" s="21"/>
      <c r="W256" s="20"/>
      <c r="X256" s="20"/>
      <c r="Y256" s="21"/>
      <c r="Z256" s="20"/>
      <c r="AA256" s="20"/>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s="3" customFormat="1" ht="46.15" hidden="1" customHeight="1" outlineLevel="1">
      <c r="A257" s="19"/>
      <c r="B257" s="181" t="str">
        <f>IFERROR(VLOOKUP(D257,Auxiliar!$B$4:$D$9,3,0),"")</f>
        <v/>
      </c>
      <c r="C257" s="181">
        <v>244</v>
      </c>
      <c r="D257" s="259"/>
      <c r="E257" s="241"/>
      <c r="F257" s="255"/>
      <c r="G257" s="294"/>
      <c r="H257" s="266"/>
      <c r="I257" s="189" t="str">
        <f t="shared" si="9"/>
        <v/>
      </c>
      <c r="J257" s="189" t="str">
        <f t="shared" si="10"/>
        <v/>
      </c>
      <c r="K257" s="189" t="str">
        <f t="shared" si="11"/>
        <v/>
      </c>
      <c r="L257" s="184"/>
      <c r="M257" s="184"/>
      <c r="N257" s="184"/>
      <c r="O257" s="184"/>
      <c r="P257" s="23"/>
      <c r="Q257" s="20"/>
      <c r="R257" s="20"/>
      <c r="S257" s="20"/>
      <c r="T257" s="20"/>
      <c r="U257" s="20"/>
      <c r="V257" s="21"/>
      <c r="W257" s="20"/>
      <c r="X257" s="20"/>
      <c r="Y257" s="21"/>
      <c r="Z257" s="20"/>
      <c r="AA257" s="20"/>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s="3" customFormat="1" ht="46.15" hidden="1" customHeight="1" outlineLevel="1">
      <c r="A258" s="19"/>
      <c r="B258" s="181" t="str">
        <f>IFERROR(VLOOKUP(D258,Auxiliar!$B$4:$D$9,3,0),"")</f>
        <v/>
      </c>
      <c r="C258" s="181">
        <v>245</v>
      </c>
      <c r="D258" s="259"/>
      <c r="E258" s="241"/>
      <c r="F258" s="255"/>
      <c r="G258" s="294"/>
      <c r="H258" s="266"/>
      <c r="I258" s="189" t="str">
        <f t="shared" si="9"/>
        <v/>
      </c>
      <c r="J258" s="189" t="str">
        <f t="shared" si="10"/>
        <v/>
      </c>
      <c r="K258" s="189" t="str">
        <f t="shared" si="11"/>
        <v/>
      </c>
      <c r="L258" s="184"/>
      <c r="M258" s="184"/>
      <c r="N258" s="184"/>
      <c r="O258" s="184"/>
      <c r="P258" s="23"/>
      <c r="Q258" s="20"/>
      <c r="R258" s="20"/>
      <c r="S258" s="20"/>
      <c r="T258" s="20"/>
      <c r="U258" s="20"/>
      <c r="V258" s="21"/>
      <c r="W258" s="20"/>
      <c r="X258" s="20"/>
      <c r="Y258" s="21"/>
      <c r="Z258" s="20"/>
      <c r="AA258" s="20"/>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s="3" customFormat="1" ht="46.15" hidden="1" customHeight="1" outlineLevel="1">
      <c r="A259" s="19"/>
      <c r="B259" s="181" t="str">
        <f>IFERROR(VLOOKUP(D259,Auxiliar!$B$4:$D$9,3,0),"")</f>
        <v/>
      </c>
      <c r="C259" s="181">
        <v>246</v>
      </c>
      <c r="D259" s="259"/>
      <c r="E259" s="241"/>
      <c r="F259" s="255"/>
      <c r="G259" s="294"/>
      <c r="H259" s="266"/>
      <c r="I259" s="189" t="str">
        <f t="shared" si="9"/>
        <v/>
      </c>
      <c r="J259" s="189" t="str">
        <f t="shared" si="10"/>
        <v/>
      </c>
      <c r="K259" s="189" t="str">
        <f t="shared" si="11"/>
        <v/>
      </c>
      <c r="L259" s="184"/>
      <c r="M259" s="184"/>
      <c r="N259" s="184"/>
      <c r="O259" s="184"/>
      <c r="P259" s="23"/>
      <c r="Q259" s="20"/>
      <c r="R259" s="20"/>
      <c r="S259" s="20"/>
      <c r="T259" s="20"/>
      <c r="U259" s="20"/>
      <c r="V259" s="21"/>
      <c r="W259" s="20"/>
      <c r="X259" s="20"/>
      <c r="Y259" s="21"/>
      <c r="Z259" s="20"/>
      <c r="AA259" s="20"/>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s="3" customFormat="1" ht="46.15" hidden="1" customHeight="1" outlineLevel="1">
      <c r="A260" s="19"/>
      <c r="B260" s="181" t="str">
        <f>IFERROR(VLOOKUP(D260,Auxiliar!$B$4:$D$9,3,0),"")</f>
        <v/>
      </c>
      <c r="C260" s="181">
        <v>247</v>
      </c>
      <c r="D260" s="259"/>
      <c r="E260" s="241"/>
      <c r="F260" s="255"/>
      <c r="G260" s="294"/>
      <c r="H260" s="266"/>
      <c r="I260" s="189" t="str">
        <f t="shared" si="9"/>
        <v/>
      </c>
      <c r="J260" s="189" t="str">
        <f t="shared" si="10"/>
        <v/>
      </c>
      <c r="K260" s="189" t="str">
        <f t="shared" si="11"/>
        <v/>
      </c>
      <c r="L260" s="184"/>
      <c r="M260" s="184"/>
      <c r="N260" s="184"/>
      <c r="O260" s="184"/>
      <c r="P260" s="23"/>
      <c r="Q260" s="20"/>
      <c r="R260" s="20"/>
      <c r="S260" s="20"/>
      <c r="T260" s="20"/>
      <c r="U260" s="20"/>
      <c r="V260" s="21"/>
      <c r="W260" s="20"/>
      <c r="X260" s="20"/>
      <c r="Y260" s="21"/>
      <c r="Z260" s="20"/>
      <c r="AA260" s="20"/>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s="3" customFormat="1" ht="46.15" hidden="1" customHeight="1" outlineLevel="1">
      <c r="A261" s="19"/>
      <c r="B261" s="181" t="str">
        <f>IFERROR(VLOOKUP(D261,Auxiliar!$B$4:$D$9,3,0),"")</f>
        <v/>
      </c>
      <c r="C261" s="181">
        <v>248</v>
      </c>
      <c r="D261" s="259"/>
      <c r="E261" s="241"/>
      <c r="F261" s="255"/>
      <c r="G261" s="294"/>
      <c r="H261" s="266"/>
      <c r="I261" s="189" t="str">
        <f t="shared" si="9"/>
        <v/>
      </c>
      <c r="J261" s="189" t="str">
        <f t="shared" si="10"/>
        <v/>
      </c>
      <c r="K261" s="189" t="str">
        <f t="shared" si="11"/>
        <v/>
      </c>
      <c r="L261" s="184"/>
      <c r="M261" s="184"/>
      <c r="N261" s="184"/>
      <c r="O261" s="184"/>
      <c r="P261" s="23"/>
      <c r="Q261" s="20"/>
      <c r="R261" s="20"/>
      <c r="S261" s="20"/>
      <c r="T261" s="20"/>
      <c r="U261" s="20"/>
      <c r="V261" s="21"/>
      <c r="W261" s="20"/>
      <c r="X261" s="20"/>
      <c r="Y261" s="21"/>
      <c r="Z261" s="20"/>
      <c r="AA261" s="20"/>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s="3" customFormat="1" ht="46.15" hidden="1" customHeight="1" outlineLevel="1">
      <c r="A262" s="19"/>
      <c r="B262" s="181" t="str">
        <f>IFERROR(VLOOKUP(D262,Auxiliar!$B$4:$D$9,3,0),"")</f>
        <v/>
      </c>
      <c r="C262" s="181">
        <v>249</v>
      </c>
      <c r="D262" s="259"/>
      <c r="E262" s="241"/>
      <c r="F262" s="255"/>
      <c r="G262" s="294"/>
      <c r="H262" s="266"/>
      <c r="I262" s="189" t="str">
        <f t="shared" si="9"/>
        <v/>
      </c>
      <c r="J262" s="189" t="str">
        <f t="shared" si="10"/>
        <v/>
      </c>
      <c r="K262" s="189" t="str">
        <f t="shared" si="11"/>
        <v/>
      </c>
      <c r="L262" s="184"/>
      <c r="M262" s="184"/>
      <c r="N262" s="184"/>
      <c r="O262" s="184"/>
      <c r="P262" s="23"/>
      <c r="Q262" s="20"/>
      <c r="R262" s="20"/>
      <c r="S262" s="20"/>
      <c r="T262" s="20"/>
      <c r="U262" s="20"/>
      <c r="V262" s="21"/>
      <c r="W262" s="20"/>
      <c r="X262" s="20"/>
      <c r="Y262" s="21"/>
      <c r="Z262" s="20"/>
      <c r="AA262" s="20"/>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s="3" customFormat="1" ht="46.15" hidden="1" customHeight="1" outlineLevel="1">
      <c r="A263" s="19"/>
      <c r="B263" s="181" t="str">
        <f>IFERROR(VLOOKUP(D263,Auxiliar!$B$4:$D$9,3,0),"")</f>
        <v/>
      </c>
      <c r="C263" s="181">
        <v>250</v>
      </c>
      <c r="D263" s="259"/>
      <c r="E263" s="241"/>
      <c r="F263" s="255"/>
      <c r="G263" s="294"/>
      <c r="H263" s="266"/>
      <c r="I263" s="189" t="str">
        <f t="shared" si="9"/>
        <v/>
      </c>
      <c r="J263" s="189" t="str">
        <f t="shared" si="10"/>
        <v/>
      </c>
      <c r="K263" s="189" t="str">
        <f t="shared" si="11"/>
        <v/>
      </c>
      <c r="L263" s="184"/>
      <c r="M263" s="184"/>
      <c r="N263" s="184"/>
      <c r="O263" s="184"/>
      <c r="P263" s="23"/>
      <c r="Q263" s="20"/>
      <c r="R263" s="20"/>
      <c r="S263" s="20"/>
      <c r="T263" s="20"/>
      <c r="U263" s="20"/>
      <c r="V263" s="21"/>
      <c r="W263" s="20"/>
      <c r="X263" s="20"/>
      <c r="Y263" s="21"/>
      <c r="Z263" s="20"/>
      <c r="AA263" s="20"/>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s="3" customFormat="1" ht="46.15" hidden="1" customHeight="1" outlineLevel="1">
      <c r="A264" s="19"/>
      <c r="B264" s="181" t="str">
        <f>IFERROR(VLOOKUP(D264,Auxiliar!$B$4:$D$9,3,0),"")</f>
        <v/>
      </c>
      <c r="C264" s="181">
        <v>251</v>
      </c>
      <c r="D264" s="259"/>
      <c r="E264" s="241"/>
      <c r="F264" s="255"/>
      <c r="G264" s="294"/>
      <c r="H264" s="266"/>
      <c r="I264" s="189" t="str">
        <f t="shared" si="9"/>
        <v/>
      </c>
      <c r="J264" s="189" t="str">
        <f t="shared" si="10"/>
        <v/>
      </c>
      <c r="K264" s="189" t="str">
        <f t="shared" si="11"/>
        <v/>
      </c>
      <c r="L264" s="184"/>
      <c r="M264" s="184"/>
      <c r="N264" s="184"/>
      <c r="O264" s="184"/>
      <c r="P264" s="23"/>
      <c r="Q264" s="20"/>
      <c r="R264" s="20"/>
      <c r="S264" s="20"/>
      <c r="T264" s="20"/>
      <c r="U264" s="20"/>
      <c r="V264" s="21"/>
      <c r="W264" s="20"/>
      <c r="X264" s="20"/>
      <c r="Y264" s="21"/>
      <c r="Z264" s="20"/>
      <c r="AA264" s="20"/>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s="3" customFormat="1" ht="46.15" hidden="1" customHeight="1" outlineLevel="1">
      <c r="A265" s="19"/>
      <c r="B265" s="181" t="str">
        <f>IFERROR(VLOOKUP(D265,Auxiliar!$B$4:$D$9,3,0),"")</f>
        <v/>
      </c>
      <c r="C265" s="181">
        <v>252</v>
      </c>
      <c r="D265" s="259"/>
      <c r="E265" s="241"/>
      <c r="F265" s="255"/>
      <c r="G265" s="294"/>
      <c r="H265" s="266"/>
      <c r="I265" s="189" t="str">
        <f t="shared" si="9"/>
        <v/>
      </c>
      <c r="J265" s="189" t="str">
        <f t="shared" si="10"/>
        <v/>
      </c>
      <c r="K265" s="189" t="str">
        <f t="shared" si="11"/>
        <v/>
      </c>
      <c r="L265" s="184"/>
      <c r="M265" s="184"/>
      <c r="N265" s="184"/>
      <c r="O265" s="184"/>
      <c r="P265" s="23"/>
      <c r="Q265" s="20"/>
      <c r="R265" s="20"/>
      <c r="S265" s="20"/>
      <c r="T265" s="20"/>
      <c r="U265" s="20"/>
      <c r="V265" s="21"/>
      <c r="W265" s="20"/>
      <c r="X265" s="20"/>
      <c r="Y265" s="21"/>
      <c r="Z265" s="20"/>
      <c r="AA265" s="20"/>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s="3" customFormat="1" ht="46.15" hidden="1" customHeight="1" outlineLevel="1">
      <c r="A266" s="19"/>
      <c r="B266" s="181" t="str">
        <f>IFERROR(VLOOKUP(D266,Auxiliar!$B$4:$D$9,3,0),"")</f>
        <v/>
      </c>
      <c r="C266" s="181">
        <v>253</v>
      </c>
      <c r="D266" s="259"/>
      <c r="E266" s="241"/>
      <c r="F266" s="255"/>
      <c r="G266" s="294"/>
      <c r="H266" s="266"/>
      <c r="I266" s="189" t="str">
        <f t="shared" si="9"/>
        <v/>
      </c>
      <c r="J266" s="189" t="str">
        <f t="shared" si="10"/>
        <v/>
      </c>
      <c r="K266" s="189" t="str">
        <f t="shared" si="11"/>
        <v/>
      </c>
      <c r="L266" s="184"/>
      <c r="M266" s="184"/>
      <c r="N266" s="184"/>
      <c r="O266" s="184"/>
      <c r="P266" s="23"/>
      <c r="Q266" s="20"/>
      <c r="R266" s="20"/>
      <c r="S266" s="20"/>
      <c r="T266" s="20"/>
      <c r="U266" s="20"/>
      <c r="V266" s="21"/>
      <c r="W266" s="20"/>
      <c r="X266" s="20"/>
      <c r="Y266" s="21"/>
      <c r="Z266" s="20"/>
      <c r="AA266" s="20"/>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3" customFormat="1" ht="46.15" hidden="1" customHeight="1" outlineLevel="1">
      <c r="A267" s="19"/>
      <c r="B267" s="181" t="str">
        <f>IFERROR(VLOOKUP(D267,Auxiliar!$B$4:$D$9,3,0),"")</f>
        <v/>
      </c>
      <c r="C267" s="181">
        <v>254</v>
      </c>
      <c r="D267" s="259"/>
      <c r="E267" s="241"/>
      <c r="F267" s="255"/>
      <c r="G267" s="294"/>
      <c r="H267" s="266"/>
      <c r="I267" s="189" t="str">
        <f t="shared" si="9"/>
        <v/>
      </c>
      <c r="J267" s="189" t="str">
        <f t="shared" si="10"/>
        <v/>
      </c>
      <c r="K267" s="189" t="str">
        <f t="shared" si="11"/>
        <v/>
      </c>
      <c r="L267" s="184"/>
      <c r="M267" s="184"/>
      <c r="N267" s="184"/>
      <c r="O267" s="184"/>
      <c r="P267" s="23"/>
      <c r="Q267" s="20"/>
      <c r="R267" s="20"/>
      <c r="S267" s="20"/>
      <c r="T267" s="20"/>
      <c r="U267" s="20"/>
      <c r="V267" s="21"/>
      <c r="W267" s="20"/>
      <c r="X267" s="20"/>
      <c r="Y267" s="21"/>
      <c r="Z267" s="20"/>
      <c r="AA267" s="20"/>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s="3" customFormat="1" ht="46.15" hidden="1" customHeight="1" outlineLevel="1">
      <c r="A268" s="19"/>
      <c r="B268" s="181" t="str">
        <f>IFERROR(VLOOKUP(D268,Auxiliar!$B$4:$D$9,3,0),"")</f>
        <v/>
      </c>
      <c r="C268" s="181">
        <v>255</v>
      </c>
      <c r="D268" s="259"/>
      <c r="E268" s="241"/>
      <c r="F268" s="255"/>
      <c r="G268" s="294"/>
      <c r="H268" s="266"/>
      <c r="I268" s="189" t="str">
        <f t="shared" si="9"/>
        <v/>
      </c>
      <c r="J268" s="189" t="str">
        <f t="shared" si="10"/>
        <v/>
      </c>
      <c r="K268" s="189" t="str">
        <f t="shared" si="11"/>
        <v/>
      </c>
      <c r="L268" s="184"/>
      <c r="M268" s="184"/>
      <c r="N268" s="184"/>
      <c r="O268" s="184"/>
      <c r="P268" s="23"/>
      <c r="Q268" s="20"/>
      <c r="R268" s="20"/>
      <c r="S268" s="20"/>
      <c r="T268" s="20"/>
      <c r="U268" s="20"/>
      <c r="V268" s="21"/>
      <c r="W268" s="20"/>
      <c r="X268" s="20"/>
      <c r="Y268" s="21"/>
      <c r="Z268" s="20"/>
      <c r="AA268" s="20"/>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s="3" customFormat="1" ht="46.15" hidden="1" customHeight="1" outlineLevel="1">
      <c r="A269" s="19"/>
      <c r="B269" s="181" t="str">
        <f>IFERROR(VLOOKUP(D269,Auxiliar!$B$4:$D$9,3,0),"")</f>
        <v/>
      </c>
      <c r="C269" s="181">
        <v>256</v>
      </c>
      <c r="D269" s="259"/>
      <c r="E269" s="241"/>
      <c r="F269" s="255"/>
      <c r="G269" s="294"/>
      <c r="H269" s="266"/>
      <c r="I269" s="189" t="str">
        <f t="shared" si="9"/>
        <v/>
      </c>
      <c r="J269" s="189" t="str">
        <f t="shared" si="10"/>
        <v/>
      </c>
      <c r="K269" s="189" t="str">
        <f t="shared" si="11"/>
        <v/>
      </c>
      <c r="L269" s="184"/>
      <c r="M269" s="184"/>
      <c r="N269" s="184"/>
      <c r="O269" s="184"/>
      <c r="P269" s="23"/>
      <c r="Q269" s="20"/>
      <c r="R269" s="20"/>
      <c r="S269" s="20"/>
      <c r="T269" s="20"/>
      <c r="U269" s="20"/>
      <c r="V269" s="21"/>
      <c r="W269" s="20"/>
      <c r="X269" s="20"/>
      <c r="Y269" s="21"/>
      <c r="Z269" s="20"/>
      <c r="AA269" s="20"/>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s="3" customFormat="1" ht="46.15" hidden="1" customHeight="1" outlineLevel="1">
      <c r="A270" s="19"/>
      <c r="B270" s="181" t="str">
        <f>IFERROR(VLOOKUP(D270,Auxiliar!$B$4:$D$9,3,0),"")</f>
        <v/>
      </c>
      <c r="C270" s="181">
        <v>257</v>
      </c>
      <c r="D270" s="259"/>
      <c r="E270" s="241"/>
      <c r="F270" s="255"/>
      <c r="G270" s="294"/>
      <c r="H270" s="266"/>
      <c r="I270" s="189" t="str">
        <f t="shared" ref="I270:I313" si="12">IF(F270="Cofinanciación FONTUR",H270,"")</f>
        <v/>
      </c>
      <c r="J270" s="189" t="str">
        <f t="shared" ref="J270:J313" si="13">IF(F270="Contrapartida Proponente",H270,"")</f>
        <v/>
      </c>
      <c r="K270" s="189" t="str">
        <f t="shared" ref="K270:K313" si="14">IF(F270="Otros aportantes",H270,"")</f>
        <v/>
      </c>
      <c r="L270" s="184"/>
      <c r="M270" s="184"/>
      <c r="N270" s="184"/>
      <c r="O270" s="184"/>
      <c r="P270" s="23"/>
      <c r="Q270" s="20"/>
      <c r="R270" s="20"/>
      <c r="S270" s="20"/>
      <c r="T270" s="20"/>
      <c r="U270" s="20"/>
      <c r="V270" s="21"/>
      <c r="W270" s="20"/>
      <c r="X270" s="20"/>
      <c r="Y270" s="21"/>
      <c r="Z270" s="20"/>
      <c r="AA270" s="20"/>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s="3" customFormat="1" ht="46.15" hidden="1" customHeight="1" outlineLevel="1">
      <c r="A271" s="19"/>
      <c r="B271" s="181" t="str">
        <f>IFERROR(VLOOKUP(D271,Auxiliar!$B$4:$D$9,3,0),"")</f>
        <v/>
      </c>
      <c r="C271" s="181">
        <v>258</v>
      </c>
      <c r="D271" s="259"/>
      <c r="E271" s="241"/>
      <c r="F271" s="255"/>
      <c r="G271" s="294"/>
      <c r="H271" s="266"/>
      <c r="I271" s="189" t="str">
        <f t="shared" si="12"/>
        <v/>
      </c>
      <c r="J271" s="189" t="str">
        <f t="shared" si="13"/>
        <v/>
      </c>
      <c r="K271" s="189" t="str">
        <f t="shared" si="14"/>
        <v/>
      </c>
      <c r="L271" s="184"/>
      <c r="M271" s="184"/>
      <c r="N271" s="184"/>
      <c r="O271" s="184"/>
      <c r="P271" s="23"/>
      <c r="Q271" s="20"/>
      <c r="R271" s="20"/>
      <c r="S271" s="20"/>
      <c r="T271" s="20"/>
      <c r="U271" s="20"/>
      <c r="V271" s="21"/>
      <c r="W271" s="20"/>
      <c r="X271" s="20"/>
      <c r="Y271" s="21"/>
      <c r="Z271" s="20"/>
      <c r="AA271" s="20"/>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s="3" customFormat="1" ht="46.15" hidden="1" customHeight="1" outlineLevel="1">
      <c r="A272" s="19"/>
      <c r="B272" s="181" t="str">
        <f>IFERROR(VLOOKUP(D272,Auxiliar!$B$4:$D$9,3,0),"")</f>
        <v/>
      </c>
      <c r="C272" s="181">
        <v>259</v>
      </c>
      <c r="D272" s="259"/>
      <c r="E272" s="241"/>
      <c r="F272" s="255"/>
      <c r="G272" s="294"/>
      <c r="H272" s="266"/>
      <c r="I272" s="189" t="str">
        <f t="shared" si="12"/>
        <v/>
      </c>
      <c r="J272" s="189" t="str">
        <f t="shared" si="13"/>
        <v/>
      </c>
      <c r="K272" s="189" t="str">
        <f t="shared" si="14"/>
        <v/>
      </c>
      <c r="L272" s="184"/>
      <c r="M272" s="184"/>
      <c r="N272" s="184"/>
      <c r="O272" s="184"/>
      <c r="P272" s="23"/>
      <c r="Q272" s="20"/>
      <c r="R272" s="20"/>
      <c r="S272" s="20"/>
      <c r="T272" s="20"/>
      <c r="U272" s="20"/>
      <c r="V272" s="21"/>
      <c r="W272" s="20"/>
      <c r="X272" s="20"/>
      <c r="Y272" s="21"/>
      <c r="Z272" s="20"/>
      <c r="AA272" s="20"/>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s="3" customFormat="1" ht="46.15" hidden="1" customHeight="1" outlineLevel="1">
      <c r="A273" s="19"/>
      <c r="B273" s="181" t="str">
        <f>IFERROR(VLOOKUP(D273,Auxiliar!$B$4:$D$9,3,0),"")</f>
        <v/>
      </c>
      <c r="C273" s="181">
        <v>260</v>
      </c>
      <c r="D273" s="259"/>
      <c r="E273" s="241"/>
      <c r="F273" s="255"/>
      <c r="G273" s="294"/>
      <c r="H273" s="266"/>
      <c r="I273" s="189" t="str">
        <f t="shared" si="12"/>
        <v/>
      </c>
      <c r="J273" s="189" t="str">
        <f t="shared" si="13"/>
        <v/>
      </c>
      <c r="K273" s="189" t="str">
        <f t="shared" si="14"/>
        <v/>
      </c>
      <c r="L273" s="184"/>
      <c r="M273" s="184"/>
      <c r="N273" s="184"/>
      <c r="O273" s="184"/>
      <c r="P273" s="23"/>
      <c r="Q273" s="20"/>
      <c r="R273" s="20"/>
      <c r="S273" s="20"/>
      <c r="T273" s="20"/>
      <c r="U273" s="20"/>
      <c r="V273" s="21"/>
      <c r="W273" s="20"/>
      <c r="X273" s="20"/>
      <c r="Y273" s="21"/>
      <c r="Z273" s="20"/>
      <c r="AA273" s="20"/>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s="3" customFormat="1" ht="46.15" hidden="1" customHeight="1" outlineLevel="1">
      <c r="A274" s="19"/>
      <c r="B274" s="181" t="str">
        <f>IFERROR(VLOOKUP(D274,Auxiliar!$B$4:$D$9,3,0),"")</f>
        <v/>
      </c>
      <c r="C274" s="181">
        <v>261</v>
      </c>
      <c r="D274" s="259"/>
      <c r="E274" s="241"/>
      <c r="F274" s="255"/>
      <c r="G274" s="294"/>
      <c r="H274" s="266"/>
      <c r="I274" s="189" t="str">
        <f t="shared" si="12"/>
        <v/>
      </c>
      <c r="J274" s="189" t="str">
        <f t="shared" si="13"/>
        <v/>
      </c>
      <c r="K274" s="189" t="str">
        <f t="shared" si="14"/>
        <v/>
      </c>
      <c r="L274" s="184"/>
      <c r="M274" s="184"/>
      <c r="N274" s="184"/>
      <c r="O274" s="184"/>
      <c r="P274" s="23"/>
      <c r="Q274" s="20"/>
      <c r="R274" s="20"/>
      <c r="S274" s="20"/>
      <c r="T274" s="20"/>
      <c r="U274" s="20"/>
      <c r="V274" s="21"/>
      <c r="W274" s="20"/>
      <c r="X274" s="20"/>
      <c r="Y274" s="21"/>
      <c r="Z274" s="20"/>
      <c r="AA274" s="20"/>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s="3" customFormat="1" ht="46.15" hidden="1" customHeight="1" outlineLevel="1">
      <c r="A275" s="19"/>
      <c r="B275" s="181" t="str">
        <f>IFERROR(VLOOKUP(D275,Auxiliar!$B$4:$D$9,3,0),"")</f>
        <v/>
      </c>
      <c r="C275" s="181">
        <v>262</v>
      </c>
      <c r="D275" s="259"/>
      <c r="E275" s="241"/>
      <c r="F275" s="255"/>
      <c r="G275" s="294"/>
      <c r="H275" s="266"/>
      <c r="I275" s="189" t="str">
        <f t="shared" si="12"/>
        <v/>
      </c>
      <c r="J275" s="189" t="str">
        <f t="shared" si="13"/>
        <v/>
      </c>
      <c r="K275" s="189" t="str">
        <f t="shared" si="14"/>
        <v/>
      </c>
      <c r="L275" s="184"/>
      <c r="M275" s="184"/>
      <c r="N275" s="184"/>
      <c r="O275" s="184"/>
      <c r="P275" s="23"/>
      <c r="Q275" s="20"/>
      <c r="R275" s="20"/>
      <c r="S275" s="20"/>
      <c r="T275" s="20"/>
      <c r="U275" s="20"/>
      <c r="V275" s="21"/>
      <c r="W275" s="20"/>
      <c r="X275" s="20"/>
      <c r="Y275" s="21"/>
      <c r="Z275" s="20"/>
      <c r="AA275" s="20"/>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s="3" customFormat="1" ht="46.15" hidden="1" customHeight="1" outlineLevel="1">
      <c r="A276" s="19"/>
      <c r="B276" s="181" t="str">
        <f>IFERROR(VLOOKUP(D276,Auxiliar!$B$4:$D$9,3,0),"")</f>
        <v/>
      </c>
      <c r="C276" s="181">
        <v>263</v>
      </c>
      <c r="D276" s="259"/>
      <c r="E276" s="241"/>
      <c r="F276" s="255"/>
      <c r="G276" s="294"/>
      <c r="H276" s="266"/>
      <c r="I276" s="189" t="str">
        <f t="shared" si="12"/>
        <v/>
      </c>
      <c r="J276" s="189" t="str">
        <f t="shared" si="13"/>
        <v/>
      </c>
      <c r="K276" s="189" t="str">
        <f t="shared" si="14"/>
        <v/>
      </c>
      <c r="L276" s="184"/>
      <c r="M276" s="184"/>
      <c r="N276" s="184"/>
      <c r="O276" s="184"/>
      <c r="P276" s="23"/>
      <c r="Q276" s="20"/>
      <c r="R276" s="20"/>
      <c r="S276" s="20"/>
      <c r="T276" s="20"/>
      <c r="U276" s="20"/>
      <c r="V276" s="21"/>
      <c r="W276" s="20"/>
      <c r="X276" s="20"/>
      <c r="Y276" s="21"/>
      <c r="Z276" s="20"/>
      <c r="AA276" s="20"/>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s="3" customFormat="1" ht="46.15" hidden="1" customHeight="1" outlineLevel="1">
      <c r="A277" s="19"/>
      <c r="B277" s="181" t="str">
        <f>IFERROR(VLOOKUP(D277,Auxiliar!$B$4:$D$9,3,0),"")</f>
        <v/>
      </c>
      <c r="C277" s="181">
        <v>264</v>
      </c>
      <c r="D277" s="259"/>
      <c r="E277" s="241"/>
      <c r="F277" s="255"/>
      <c r="G277" s="294"/>
      <c r="H277" s="266"/>
      <c r="I277" s="189" t="str">
        <f t="shared" si="12"/>
        <v/>
      </c>
      <c r="J277" s="189" t="str">
        <f t="shared" si="13"/>
        <v/>
      </c>
      <c r="K277" s="189" t="str">
        <f t="shared" si="14"/>
        <v/>
      </c>
      <c r="L277" s="184"/>
      <c r="M277" s="184"/>
      <c r="N277" s="184"/>
      <c r="O277" s="184"/>
      <c r="P277" s="23"/>
      <c r="Q277" s="20"/>
      <c r="R277" s="20"/>
      <c r="S277" s="20"/>
      <c r="T277" s="20"/>
      <c r="U277" s="20"/>
      <c r="V277" s="21"/>
      <c r="W277" s="20"/>
      <c r="X277" s="20"/>
      <c r="Y277" s="21"/>
      <c r="Z277" s="20"/>
      <c r="AA277" s="20"/>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s="3" customFormat="1" ht="46.15" hidden="1" customHeight="1" outlineLevel="1">
      <c r="A278" s="19"/>
      <c r="B278" s="181" t="str">
        <f>IFERROR(VLOOKUP(D278,Auxiliar!$B$4:$D$9,3,0),"")</f>
        <v/>
      </c>
      <c r="C278" s="181">
        <v>265</v>
      </c>
      <c r="D278" s="259"/>
      <c r="E278" s="241"/>
      <c r="F278" s="255"/>
      <c r="G278" s="294"/>
      <c r="H278" s="266"/>
      <c r="I278" s="189" t="str">
        <f t="shared" si="12"/>
        <v/>
      </c>
      <c r="J278" s="189" t="str">
        <f t="shared" si="13"/>
        <v/>
      </c>
      <c r="K278" s="189" t="str">
        <f t="shared" si="14"/>
        <v/>
      </c>
      <c r="L278" s="184"/>
      <c r="M278" s="184"/>
      <c r="N278" s="184"/>
      <c r="O278" s="184"/>
      <c r="P278" s="23"/>
      <c r="Q278" s="20"/>
      <c r="R278" s="20"/>
      <c r="S278" s="20"/>
      <c r="T278" s="20"/>
      <c r="U278" s="20"/>
      <c r="V278" s="21"/>
      <c r="W278" s="20"/>
      <c r="X278" s="20"/>
      <c r="Y278" s="21"/>
      <c r="Z278" s="20"/>
      <c r="AA278" s="20"/>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s="3" customFormat="1" ht="46.15" hidden="1" customHeight="1" outlineLevel="1">
      <c r="A279" s="19"/>
      <c r="B279" s="181" t="str">
        <f>IFERROR(VLOOKUP(D279,Auxiliar!$B$4:$D$9,3,0),"")</f>
        <v/>
      </c>
      <c r="C279" s="181">
        <v>266</v>
      </c>
      <c r="D279" s="259"/>
      <c r="E279" s="241"/>
      <c r="F279" s="255"/>
      <c r="G279" s="294"/>
      <c r="H279" s="266"/>
      <c r="I279" s="189" t="str">
        <f t="shared" si="12"/>
        <v/>
      </c>
      <c r="J279" s="189" t="str">
        <f t="shared" si="13"/>
        <v/>
      </c>
      <c r="K279" s="189" t="str">
        <f t="shared" si="14"/>
        <v/>
      </c>
      <c r="L279" s="184"/>
      <c r="M279" s="184"/>
      <c r="N279" s="184"/>
      <c r="O279" s="184"/>
      <c r="P279" s="23"/>
      <c r="Q279" s="20"/>
      <c r="R279" s="20"/>
      <c r="S279" s="20"/>
      <c r="T279" s="20"/>
      <c r="U279" s="20"/>
      <c r="V279" s="21"/>
      <c r="W279" s="20"/>
      <c r="X279" s="20"/>
      <c r="Y279" s="21"/>
      <c r="Z279" s="20"/>
      <c r="AA279" s="20"/>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s="3" customFormat="1" ht="46.15" hidden="1" customHeight="1" outlineLevel="1">
      <c r="A280" s="19"/>
      <c r="B280" s="181" t="str">
        <f>IFERROR(VLOOKUP(D280,Auxiliar!$B$4:$D$9,3,0),"")</f>
        <v/>
      </c>
      <c r="C280" s="181">
        <v>267</v>
      </c>
      <c r="D280" s="259"/>
      <c r="E280" s="241"/>
      <c r="F280" s="255"/>
      <c r="G280" s="294"/>
      <c r="H280" s="266"/>
      <c r="I280" s="189" t="str">
        <f t="shared" si="12"/>
        <v/>
      </c>
      <c r="J280" s="189" t="str">
        <f t="shared" si="13"/>
        <v/>
      </c>
      <c r="K280" s="189" t="str">
        <f t="shared" si="14"/>
        <v/>
      </c>
      <c r="L280" s="184"/>
      <c r="M280" s="184"/>
      <c r="N280" s="184"/>
      <c r="O280" s="184"/>
      <c r="P280" s="23"/>
      <c r="Q280" s="20"/>
      <c r="R280" s="20"/>
      <c r="S280" s="20"/>
      <c r="T280" s="20"/>
      <c r="U280" s="20"/>
      <c r="V280" s="21"/>
      <c r="W280" s="20"/>
      <c r="X280" s="20"/>
      <c r="Y280" s="21"/>
      <c r="Z280" s="20"/>
      <c r="AA280" s="20"/>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s="3" customFormat="1" ht="46.15" hidden="1" customHeight="1" outlineLevel="1">
      <c r="A281" s="19"/>
      <c r="B281" s="181" t="str">
        <f>IFERROR(VLOOKUP(D281,Auxiliar!$B$4:$D$9,3,0),"")</f>
        <v/>
      </c>
      <c r="C281" s="181">
        <v>268</v>
      </c>
      <c r="D281" s="259"/>
      <c r="E281" s="241"/>
      <c r="F281" s="255"/>
      <c r="G281" s="294"/>
      <c r="H281" s="266"/>
      <c r="I281" s="189" t="str">
        <f t="shared" si="12"/>
        <v/>
      </c>
      <c r="J281" s="189" t="str">
        <f t="shared" si="13"/>
        <v/>
      </c>
      <c r="K281" s="189" t="str">
        <f t="shared" si="14"/>
        <v/>
      </c>
      <c r="L281" s="184"/>
      <c r="M281" s="184"/>
      <c r="N281" s="184"/>
      <c r="O281" s="184"/>
      <c r="P281" s="23"/>
      <c r="Q281" s="20"/>
      <c r="R281" s="20"/>
      <c r="S281" s="20"/>
      <c r="T281" s="20"/>
      <c r="U281" s="20"/>
      <c r="V281" s="21"/>
      <c r="W281" s="20"/>
      <c r="X281" s="20"/>
      <c r="Y281" s="21"/>
      <c r="Z281" s="20"/>
      <c r="AA281" s="20"/>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s="3" customFormat="1" ht="46.15" hidden="1" customHeight="1" outlineLevel="1">
      <c r="A282" s="19"/>
      <c r="B282" s="181" t="str">
        <f>IFERROR(VLOOKUP(D282,Auxiliar!$B$4:$D$9,3,0),"")</f>
        <v/>
      </c>
      <c r="C282" s="181">
        <v>269</v>
      </c>
      <c r="D282" s="259"/>
      <c r="E282" s="241"/>
      <c r="F282" s="255"/>
      <c r="G282" s="294"/>
      <c r="H282" s="266"/>
      <c r="I282" s="189" t="str">
        <f t="shared" si="12"/>
        <v/>
      </c>
      <c r="J282" s="189" t="str">
        <f t="shared" si="13"/>
        <v/>
      </c>
      <c r="K282" s="189" t="str">
        <f t="shared" si="14"/>
        <v/>
      </c>
      <c r="L282" s="184"/>
      <c r="M282" s="184"/>
      <c r="N282" s="184"/>
      <c r="O282" s="184"/>
      <c r="P282" s="23"/>
      <c r="Q282" s="20"/>
      <c r="R282" s="20"/>
      <c r="S282" s="20"/>
      <c r="T282" s="20"/>
      <c r="U282" s="20"/>
      <c r="V282" s="21"/>
      <c r="W282" s="20"/>
      <c r="X282" s="20"/>
      <c r="Y282" s="21"/>
      <c r="Z282" s="20"/>
      <c r="AA282" s="20"/>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s="3" customFormat="1" ht="46.15" hidden="1" customHeight="1" outlineLevel="1">
      <c r="A283" s="19"/>
      <c r="B283" s="181" t="str">
        <f>IFERROR(VLOOKUP(D283,Auxiliar!$B$4:$D$9,3,0),"")</f>
        <v/>
      </c>
      <c r="C283" s="181">
        <v>270</v>
      </c>
      <c r="D283" s="259"/>
      <c r="E283" s="241"/>
      <c r="F283" s="255"/>
      <c r="G283" s="294"/>
      <c r="H283" s="266"/>
      <c r="I283" s="189" t="str">
        <f t="shared" si="12"/>
        <v/>
      </c>
      <c r="J283" s="189" t="str">
        <f t="shared" si="13"/>
        <v/>
      </c>
      <c r="K283" s="189" t="str">
        <f t="shared" si="14"/>
        <v/>
      </c>
      <c r="L283" s="184"/>
      <c r="M283" s="184"/>
      <c r="N283" s="184"/>
      <c r="O283" s="184"/>
      <c r="P283" s="23"/>
      <c r="Q283" s="20"/>
      <c r="R283" s="20"/>
      <c r="S283" s="20"/>
      <c r="T283" s="20"/>
      <c r="U283" s="20"/>
      <c r="V283" s="21"/>
      <c r="W283" s="20"/>
      <c r="X283" s="20"/>
      <c r="Y283" s="21"/>
      <c r="Z283" s="20"/>
      <c r="AA283" s="20"/>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s="3" customFormat="1" ht="46.15" hidden="1" customHeight="1" outlineLevel="1">
      <c r="A284" s="19"/>
      <c r="B284" s="181" t="str">
        <f>IFERROR(VLOOKUP(D284,Auxiliar!$B$4:$D$9,3,0),"")</f>
        <v/>
      </c>
      <c r="C284" s="181">
        <v>271</v>
      </c>
      <c r="D284" s="259"/>
      <c r="E284" s="241"/>
      <c r="F284" s="255"/>
      <c r="G284" s="294"/>
      <c r="H284" s="266"/>
      <c r="I284" s="189" t="str">
        <f t="shared" si="12"/>
        <v/>
      </c>
      <c r="J284" s="189" t="str">
        <f t="shared" si="13"/>
        <v/>
      </c>
      <c r="K284" s="189" t="str">
        <f t="shared" si="14"/>
        <v/>
      </c>
      <c r="L284" s="184"/>
      <c r="M284" s="184"/>
      <c r="N284" s="184"/>
      <c r="O284" s="184"/>
      <c r="P284" s="23"/>
      <c r="Q284" s="20"/>
      <c r="R284" s="20"/>
      <c r="S284" s="20"/>
      <c r="T284" s="20"/>
      <c r="U284" s="20"/>
      <c r="V284" s="21"/>
      <c r="W284" s="20"/>
      <c r="X284" s="20"/>
      <c r="Y284" s="21"/>
      <c r="Z284" s="20"/>
      <c r="AA284" s="20"/>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s="3" customFormat="1" ht="46.15" hidden="1" customHeight="1" outlineLevel="1">
      <c r="A285" s="19"/>
      <c r="B285" s="181" t="str">
        <f>IFERROR(VLOOKUP(D285,Auxiliar!$B$4:$D$9,3,0),"")</f>
        <v/>
      </c>
      <c r="C285" s="181">
        <v>272</v>
      </c>
      <c r="D285" s="259"/>
      <c r="E285" s="241"/>
      <c r="F285" s="255"/>
      <c r="G285" s="294"/>
      <c r="H285" s="266"/>
      <c r="I285" s="189" t="str">
        <f t="shared" si="12"/>
        <v/>
      </c>
      <c r="J285" s="189" t="str">
        <f t="shared" si="13"/>
        <v/>
      </c>
      <c r="K285" s="189" t="str">
        <f t="shared" si="14"/>
        <v/>
      </c>
      <c r="L285" s="184"/>
      <c r="M285" s="184"/>
      <c r="N285" s="184"/>
      <c r="O285" s="184"/>
      <c r="P285" s="23"/>
      <c r="Q285" s="20"/>
      <c r="R285" s="20"/>
      <c r="S285" s="20"/>
      <c r="T285" s="20"/>
      <c r="U285" s="20"/>
      <c r="V285" s="21"/>
      <c r="W285" s="20"/>
      <c r="X285" s="20"/>
      <c r="Y285" s="21"/>
      <c r="Z285" s="20"/>
      <c r="AA285" s="20"/>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s="3" customFormat="1" ht="46.15" hidden="1" customHeight="1" outlineLevel="1">
      <c r="A286" s="19"/>
      <c r="B286" s="181" t="str">
        <f>IFERROR(VLOOKUP(D286,Auxiliar!$B$4:$D$9,3,0),"")</f>
        <v/>
      </c>
      <c r="C286" s="181">
        <v>273</v>
      </c>
      <c r="D286" s="259"/>
      <c r="E286" s="241"/>
      <c r="F286" s="255"/>
      <c r="G286" s="294"/>
      <c r="H286" s="266"/>
      <c r="I286" s="189" t="str">
        <f t="shared" si="12"/>
        <v/>
      </c>
      <c r="J286" s="189" t="str">
        <f t="shared" si="13"/>
        <v/>
      </c>
      <c r="K286" s="189" t="str">
        <f t="shared" si="14"/>
        <v/>
      </c>
      <c r="L286" s="184"/>
      <c r="M286" s="184"/>
      <c r="N286" s="184"/>
      <c r="O286" s="184"/>
      <c r="P286" s="23"/>
      <c r="Q286" s="20"/>
      <c r="R286" s="20"/>
      <c r="S286" s="20"/>
      <c r="T286" s="20"/>
      <c r="U286" s="20"/>
      <c r="V286" s="21"/>
      <c r="W286" s="20"/>
      <c r="X286" s="20"/>
      <c r="Y286" s="21"/>
      <c r="Z286" s="20"/>
      <c r="AA286" s="20"/>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s="3" customFormat="1" ht="46.15" hidden="1" customHeight="1" outlineLevel="1">
      <c r="A287" s="19"/>
      <c r="B287" s="181" t="str">
        <f>IFERROR(VLOOKUP(D287,Auxiliar!$B$4:$D$9,3,0),"")</f>
        <v/>
      </c>
      <c r="C287" s="181">
        <v>274</v>
      </c>
      <c r="D287" s="259"/>
      <c r="E287" s="241"/>
      <c r="F287" s="255"/>
      <c r="G287" s="294"/>
      <c r="H287" s="266"/>
      <c r="I287" s="189" t="str">
        <f t="shared" si="12"/>
        <v/>
      </c>
      <c r="J287" s="189" t="str">
        <f t="shared" si="13"/>
        <v/>
      </c>
      <c r="K287" s="189" t="str">
        <f t="shared" si="14"/>
        <v/>
      </c>
      <c r="L287" s="184"/>
      <c r="M287" s="184"/>
      <c r="N287" s="184"/>
      <c r="O287" s="184"/>
      <c r="P287" s="23"/>
      <c r="Q287" s="20"/>
      <c r="R287" s="20"/>
      <c r="S287" s="20"/>
      <c r="T287" s="20"/>
      <c r="U287" s="20"/>
      <c r="V287" s="21"/>
      <c r="W287" s="20"/>
      <c r="X287" s="20"/>
      <c r="Y287" s="21"/>
      <c r="Z287" s="20"/>
      <c r="AA287" s="20"/>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s="3" customFormat="1" ht="46.15" hidden="1" customHeight="1" outlineLevel="1">
      <c r="A288" s="19"/>
      <c r="B288" s="181" t="str">
        <f>IFERROR(VLOOKUP(D288,Auxiliar!$B$4:$D$9,3,0),"")</f>
        <v/>
      </c>
      <c r="C288" s="181">
        <v>275</v>
      </c>
      <c r="D288" s="259"/>
      <c r="E288" s="241"/>
      <c r="F288" s="255"/>
      <c r="G288" s="294"/>
      <c r="H288" s="266"/>
      <c r="I288" s="189" t="str">
        <f t="shared" si="12"/>
        <v/>
      </c>
      <c r="J288" s="189" t="str">
        <f t="shared" si="13"/>
        <v/>
      </c>
      <c r="K288" s="189" t="str">
        <f t="shared" si="14"/>
        <v/>
      </c>
      <c r="L288" s="184"/>
      <c r="M288" s="184"/>
      <c r="N288" s="184"/>
      <c r="O288" s="184"/>
      <c r="P288" s="23"/>
      <c r="Q288" s="20"/>
      <c r="R288" s="20"/>
      <c r="S288" s="20"/>
      <c r="T288" s="20"/>
      <c r="U288" s="20"/>
      <c r="V288" s="21"/>
      <c r="W288" s="20"/>
      <c r="X288" s="20"/>
      <c r="Y288" s="21"/>
      <c r="Z288" s="20"/>
      <c r="AA288" s="20"/>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s="3" customFormat="1" ht="46.15" hidden="1" customHeight="1" outlineLevel="1">
      <c r="A289" s="19"/>
      <c r="B289" s="181" t="str">
        <f>IFERROR(VLOOKUP(D289,Auxiliar!$B$4:$D$9,3,0),"")</f>
        <v/>
      </c>
      <c r="C289" s="181">
        <v>276</v>
      </c>
      <c r="D289" s="259"/>
      <c r="E289" s="241"/>
      <c r="F289" s="255"/>
      <c r="G289" s="294"/>
      <c r="H289" s="266"/>
      <c r="I289" s="189" t="str">
        <f t="shared" si="12"/>
        <v/>
      </c>
      <c r="J289" s="189" t="str">
        <f t="shared" si="13"/>
        <v/>
      </c>
      <c r="K289" s="189" t="str">
        <f t="shared" si="14"/>
        <v/>
      </c>
      <c r="L289" s="184"/>
      <c r="M289" s="184"/>
      <c r="N289" s="184"/>
      <c r="O289" s="184"/>
      <c r="P289" s="23"/>
      <c r="Q289" s="20"/>
      <c r="R289" s="20"/>
      <c r="S289" s="20"/>
      <c r="T289" s="20"/>
      <c r="U289" s="20"/>
      <c r="V289" s="21"/>
      <c r="W289" s="20"/>
      <c r="X289" s="20"/>
      <c r="Y289" s="21"/>
      <c r="Z289" s="20"/>
      <c r="AA289" s="20"/>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s="3" customFormat="1" ht="46.15" hidden="1" customHeight="1" outlineLevel="1">
      <c r="A290" s="19"/>
      <c r="B290" s="181" t="str">
        <f>IFERROR(VLOOKUP(D290,Auxiliar!$B$4:$D$9,3,0),"")</f>
        <v/>
      </c>
      <c r="C290" s="181">
        <v>277</v>
      </c>
      <c r="D290" s="259"/>
      <c r="E290" s="241"/>
      <c r="F290" s="255"/>
      <c r="G290" s="294"/>
      <c r="H290" s="266"/>
      <c r="I290" s="189" t="str">
        <f t="shared" si="12"/>
        <v/>
      </c>
      <c r="J290" s="189" t="str">
        <f t="shared" si="13"/>
        <v/>
      </c>
      <c r="K290" s="189" t="str">
        <f t="shared" si="14"/>
        <v/>
      </c>
      <c r="L290" s="184"/>
      <c r="M290" s="184"/>
      <c r="N290" s="184"/>
      <c r="O290" s="184"/>
      <c r="P290" s="23"/>
      <c r="Q290" s="20"/>
      <c r="R290" s="20"/>
      <c r="S290" s="20"/>
      <c r="T290" s="20"/>
      <c r="U290" s="20"/>
      <c r="V290" s="21"/>
      <c r="W290" s="20"/>
      <c r="X290" s="20"/>
      <c r="Y290" s="21"/>
      <c r="Z290" s="20"/>
      <c r="AA290" s="20"/>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s="3" customFormat="1" ht="46.15" hidden="1" customHeight="1" outlineLevel="1">
      <c r="A291" s="19"/>
      <c r="B291" s="181" t="str">
        <f>IFERROR(VLOOKUP(D291,Auxiliar!$B$4:$D$9,3,0),"")</f>
        <v/>
      </c>
      <c r="C291" s="181">
        <v>278</v>
      </c>
      <c r="D291" s="259"/>
      <c r="E291" s="241"/>
      <c r="F291" s="255"/>
      <c r="G291" s="294"/>
      <c r="H291" s="266"/>
      <c r="I291" s="189" t="str">
        <f t="shared" si="12"/>
        <v/>
      </c>
      <c r="J291" s="189" t="str">
        <f t="shared" si="13"/>
        <v/>
      </c>
      <c r="K291" s="189" t="str">
        <f t="shared" si="14"/>
        <v/>
      </c>
      <c r="L291" s="184"/>
      <c r="M291" s="184"/>
      <c r="N291" s="184"/>
      <c r="O291" s="184"/>
      <c r="P291" s="23"/>
      <c r="Q291" s="20"/>
      <c r="R291" s="20"/>
      <c r="S291" s="20"/>
      <c r="T291" s="20"/>
      <c r="U291" s="20"/>
      <c r="V291" s="21"/>
      <c r="W291" s="20"/>
      <c r="X291" s="20"/>
      <c r="Y291" s="21"/>
      <c r="Z291" s="20"/>
      <c r="AA291" s="20"/>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row r="292" spans="1:54" s="3" customFormat="1" ht="46.15" hidden="1" customHeight="1" outlineLevel="1">
      <c r="A292" s="19"/>
      <c r="B292" s="181" t="str">
        <f>IFERROR(VLOOKUP(D292,Auxiliar!$B$4:$D$9,3,0),"")</f>
        <v/>
      </c>
      <c r="C292" s="181">
        <v>279</v>
      </c>
      <c r="D292" s="259"/>
      <c r="E292" s="241"/>
      <c r="F292" s="255"/>
      <c r="G292" s="294"/>
      <c r="H292" s="266"/>
      <c r="I292" s="189" t="str">
        <f t="shared" si="12"/>
        <v/>
      </c>
      <c r="J292" s="189" t="str">
        <f t="shared" si="13"/>
        <v/>
      </c>
      <c r="K292" s="189" t="str">
        <f t="shared" si="14"/>
        <v/>
      </c>
      <c r="L292" s="184"/>
      <c r="M292" s="184"/>
      <c r="N292" s="184"/>
      <c r="O292" s="184"/>
      <c r="P292" s="23"/>
      <c r="Q292" s="20"/>
      <c r="R292" s="20"/>
      <c r="S292" s="20"/>
      <c r="T292" s="20"/>
      <c r="U292" s="20"/>
      <c r="V292" s="21"/>
      <c r="W292" s="20"/>
      <c r="X292" s="20"/>
      <c r="Y292" s="21"/>
      <c r="Z292" s="20"/>
      <c r="AA292" s="20"/>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row>
    <row r="293" spans="1:54" s="3" customFormat="1" ht="46.15" hidden="1" customHeight="1" outlineLevel="1">
      <c r="A293" s="19"/>
      <c r="B293" s="181" t="str">
        <f>IFERROR(VLOOKUP(D293,Auxiliar!$B$4:$D$9,3,0),"")</f>
        <v/>
      </c>
      <c r="C293" s="181">
        <v>280</v>
      </c>
      <c r="D293" s="259"/>
      <c r="E293" s="241"/>
      <c r="F293" s="255"/>
      <c r="G293" s="294"/>
      <c r="H293" s="266"/>
      <c r="I293" s="189" t="str">
        <f t="shared" si="12"/>
        <v/>
      </c>
      <c r="J293" s="189" t="str">
        <f t="shared" si="13"/>
        <v/>
      </c>
      <c r="K293" s="189" t="str">
        <f t="shared" si="14"/>
        <v/>
      </c>
      <c r="L293" s="184"/>
      <c r="M293" s="184"/>
      <c r="N293" s="184"/>
      <c r="O293" s="184"/>
      <c r="P293" s="23"/>
      <c r="Q293" s="20"/>
      <c r="R293" s="20"/>
      <c r="S293" s="20"/>
      <c r="T293" s="20"/>
      <c r="U293" s="20"/>
      <c r="V293" s="21"/>
      <c r="W293" s="20"/>
      <c r="X293" s="20"/>
      <c r="Y293" s="21"/>
      <c r="Z293" s="20"/>
      <c r="AA293" s="20"/>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row>
    <row r="294" spans="1:54" s="3" customFormat="1" ht="46.15" hidden="1" customHeight="1" outlineLevel="1">
      <c r="A294" s="19"/>
      <c r="B294" s="181" t="str">
        <f>IFERROR(VLOOKUP(D294,Auxiliar!$B$4:$D$9,3,0),"")</f>
        <v/>
      </c>
      <c r="C294" s="181">
        <v>281</v>
      </c>
      <c r="D294" s="259"/>
      <c r="E294" s="241"/>
      <c r="F294" s="255"/>
      <c r="G294" s="294"/>
      <c r="H294" s="266"/>
      <c r="I294" s="189" t="str">
        <f t="shared" si="12"/>
        <v/>
      </c>
      <c r="J294" s="189" t="str">
        <f t="shared" si="13"/>
        <v/>
      </c>
      <c r="K294" s="189" t="str">
        <f t="shared" si="14"/>
        <v/>
      </c>
      <c r="L294" s="184"/>
      <c r="M294" s="184"/>
      <c r="N294" s="184"/>
      <c r="O294" s="184"/>
      <c r="P294" s="23"/>
      <c r="Q294" s="20"/>
      <c r="R294" s="20"/>
      <c r="S294" s="20"/>
      <c r="T294" s="20"/>
      <c r="U294" s="20"/>
      <c r="V294" s="21"/>
      <c r="W294" s="20"/>
      <c r="X294" s="20"/>
      <c r="Y294" s="21"/>
      <c r="Z294" s="20"/>
      <c r="AA294" s="20"/>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row>
    <row r="295" spans="1:54" s="3" customFormat="1" ht="46.15" hidden="1" customHeight="1" outlineLevel="1">
      <c r="A295" s="19"/>
      <c r="B295" s="181" t="str">
        <f>IFERROR(VLOOKUP(D295,Auxiliar!$B$4:$D$9,3,0),"")</f>
        <v/>
      </c>
      <c r="C295" s="181">
        <v>282</v>
      </c>
      <c r="D295" s="259"/>
      <c r="E295" s="241"/>
      <c r="F295" s="255"/>
      <c r="G295" s="294"/>
      <c r="H295" s="266"/>
      <c r="I295" s="189" t="str">
        <f t="shared" si="12"/>
        <v/>
      </c>
      <c r="J295" s="189" t="str">
        <f t="shared" si="13"/>
        <v/>
      </c>
      <c r="K295" s="189" t="str">
        <f t="shared" si="14"/>
        <v/>
      </c>
      <c r="L295" s="184"/>
      <c r="M295" s="184"/>
      <c r="N295" s="184"/>
      <c r="O295" s="184"/>
      <c r="P295" s="23"/>
      <c r="Q295" s="20"/>
      <c r="R295" s="20"/>
      <c r="S295" s="20"/>
      <c r="T295" s="20"/>
      <c r="U295" s="20"/>
      <c r="V295" s="21"/>
      <c r="W295" s="20"/>
      <c r="X295" s="20"/>
      <c r="Y295" s="21"/>
      <c r="Z295" s="20"/>
      <c r="AA295" s="20"/>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row>
    <row r="296" spans="1:54" s="3" customFormat="1" ht="46.15" hidden="1" customHeight="1" outlineLevel="1">
      <c r="A296" s="19"/>
      <c r="B296" s="181" t="str">
        <f>IFERROR(VLOOKUP(D296,Auxiliar!$B$4:$D$9,3,0),"")</f>
        <v/>
      </c>
      <c r="C296" s="181">
        <v>283</v>
      </c>
      <c r="D296" s="259"/>
      <c r="E296" s="241"/>
      <c r="F296" s="255"/>
      <c r="G296" s="294"/>
      <c r="H296" s="266"/>
      <c r="I296" s="189" t="str">
        <f t="shared" si="12"/>
        <v/>
      </c>
      <c r="J296" s="189" t="str">
        <f t="shared" si="13"/>
        <v/>
      </c>
      <c r="K296" s="189" t="str">
        <f t="shared" si="14"/>
        <v/>
      </c>
      <c r="L296" s="184"/>
      <c r="M296" s="184"/>
      <c r="N296" s="184"/>
      <c r="O296" s="184"/>
      <c r="P296" s="23"/>
      <c r="Q296" s="20"/>
      <c r="R296" s="20"/>
      <c r="S296" s="20"/>
      <c r="T296" s="20"/>
      <c r="U296" s="20"/>
      <c r="V296" s="21"/>
      <c r="W296" s="20"/>
      <c r="X296" s="20"/>
      <c r="Y296" s="21"/>
      <c r="Z296" s="20"/>
      <c r="AA296" s="20"/>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row>
    <row r="297" spans="1:54" s="3" customFormat="1" ht="46.15" hidden="1" customHeight="1" outlineLevel="1">
      <c r="A297" s="19"/>
      <c r="B297" s="181" t="str">
        <f>IFERROR(VLOOKUP(D297,Auxiliar!$B$4:$D$9,3,0),"")</f>
        <v/>
      </c>
      <c r="C297" s="181">
        <v>284</v>
      </c>
      <c r="D297" s="259"/>
      <c r="E297" s="241"/>
      <c r="F297" s="255"/>
      <c r="G297" s="294"/>
      <c r="H297" s="266"/>
      <c r="I297" s="189" t="str">
        <f t="shared" si="12"/>
        <v/>
      </c>
      <c r="J297" s="189" t="str">
        <f t="shared" si="13"/>
        <v/>
      </c>
      <c r="K297" s="189" t="str">
        <f t="shared" si="14"/>
        <v/>
      </c>
      <c r="L297" s="184"/>
      <c r="M297" s="184"/>
      <c r="N297" s="184"/>
      <c r="O297" s="184"/>
      <c r="P297" s="23"/>
      <c r="Q297" s="20"/>
      <c r="R297" s="20"/>
      <c r="S297" s="20"/>
      <c r="T297" s="20"/>
      <c r="U297" s="20"/>
      <c r="V297" s="21"/>
      <c r="W297" s="20"/>
      <c r="X297" s="20"/>
      <c r="Y297" s="21"/>
      <c r="Z297" s="20"/>
      <c r="AA297" s="20"/>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row>
    <row r="298" spans="1:54" s="3" customFormat="1" ht="46.15" hidden="1" customHeight="1" outlineLevel="1">
      <c r="A298" s="19"/>
      <c r="B298" s="181" t="str">
        <f>IFERROR(VLOOKUP(D298,Auxiliar!$B$4:$D$9,3,0),"")</f>
        <v/>
      </c>
      <c r="C298" s="181">
        <v>285</v>
      </c>
      <c r="D298" s="259"/>
      <c r="E298" s="241"/>
      <c r="F298" s="255"/>
      <c r="G298" s="294"/>
      <c r="H298" s="266"/>
      <c r="I298" s="189" t="str">
        <f t="shared" si="12"/>
        <v/>
      </c>
      <c r="J298" s="189" t="str">
        <f t="shared" si="13"/>
        <v/>
      </c>
      <c r="K298" s="189" t="str">
        <f t="shared" si="14"/>
        <v/>
      </c>
      <c r="L298" s="184"/>
      <c r="M298" s="184"/>
      <c r="N298" s="184"/>
      <c r="O298" s="184"/>
      <c r="P298" s="23"/>
      <c r="Q298" s="20"/>
      <c r="R298" s="20"/>
      <c r="S298" s="20"/>
      <c r="T298" s="20"/>
      <c r="U298" s="20"/>
      <c r="V298" s="21"/>
      <c r="W298" s="20"/>
      <c r="X298" s="20"/>
      <c r="Y298" s="21"/>
      <c r="Z298" s="20"/>
      <c r="AA298" s="20"/>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row>
    <row r="299" spans="1:54" s="3" customFormat="1" ht="46.15" hidden="1" customHeight="1" outlineLevel="1">
      <c r="A299" s="19"/>
      <c r="B299" s="181" t="str">
        <f>IFERROR(VLOOKUP(D299,Auxiliar!$B$4:$D$9,3,0),"")</f>
        <v/>
      </c>
      <c r="C299" s="181">
        <v>286</v>
      </c>
      <c r="D299" s="259"/>
      <c r="E299" s="241"/>
      <c r="F299" s="255"/>
      <c r="G299" s="294"/>
      <c r="H299" s="266"/>
      <c r="I299" s="189" t="str">
        <f t="shared" si="12"/>
        <v/>
      </c>
      <c r="J299" s="189" t="str">
        <f t="shared" si="13"/>
        <v/>
      </c>
      <c r="K299" s="189" t="str">
        <f t="shared" si="14"/>
        <v/>
      </c>
      <c r="L299" s="184"/>
      <c r="M299" s="184"/>
      <c r="N299" s="184"/>
      <c r="O299" s="184"/>
      <c r="P299" s="23"/>
      <c r="Q299" s="20"/>
      <c r="R299" s="20"/>
      <c r="S299" s="20"/>
      <c r="T299" s="20"/>
      <c r="U299" s="20"/>
      <c r="V299" s="21"/>
      <c r="W299" s="20"/>
      <c r="X299" s="20"/>
      <c r="Y299" s="21"/>
      <c r="Z299" s="20"/>
      <c r="AA299" s="20"/>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row>
    <row r="300" spans="1:54" s="3" customFormat="1" ht="46.15" hidden="1" customHeight="1" outlineLevel="1">
      <c r="A300" s="19"/>
      <c r="B300" s="181" t="str">
        <f>IFERROR(VLOOKUP(D300,Auxiliar!$B$4:$D$9,3,0),"")</f>
        <v/>
      </c>
      <c r="C300" s="181">
        <v>287</v>
      </c>
      <c r="D300" s="259"/>
      <c r="E300" s="241"/>
      <c r="F300" s="255"/>
      <c r="G300" s="294"/>
      <c r="H300" s="266"/>
      <c r="I300" s="189" t="str">
        <f t="shared" si="12"/>
        <v/>
      </c>
      <c r="J300" s="189" t="str">
        <f t="shared" si="13"/>
        <v/>
      </c>
      <c r="K300" s="189" t="str">
        <f t="shared" si="14"/>
        <v/>
      </c>
      <c r="L300" s="184"/>
      <c r="M300" s="184"/>
      <c r="N300" s="184"/>
      <c r="O300" s="184"/>
      <c r="P300" s="23"/>
      <c r="Q300" s="20"/>
      <c r="R300" s="20"/>
      <c r="S300" s="20"/>
      <c r="T300" s="20"/>
      <c r="U300" s="20"/>
      <c r="V300" s="21"/>
      <c r="W300" s="20"/>
      <c r="X300" s="20"/>
      <c r="Y300" s="21"/>
      <c r="Z300" s="20"/>
      <c r="AA300" s="20"/>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row>
    <row r="301" spans="1:54" s="3" customFormat="1" ht="46.15" hidden="1" customHeight="1" outlineLevel="1">
      <c r="A301" s="19"/>
      <c r="B301" s="181" t="str">
        <f>IFERROR(VLOOKUP(D301,Auxiliar!$B$4:$D$9,3,0),"")</f>
        <v/>
      </c>
      <c r="C301" s="181">
        <v>288</v>
      </c>
      <c r="D301" s="259"/>
      <c r="E301" s="241"/>
      <c r="F301" s="255"/>
      <c r="G301" s="294"/>
      <c r="H301" s="266"/>
      <c r="I301" s="189" t="str">
        <f t="shared" si="12"/>
        <v/>
      </c>
      <c r="J301" s="189" t="str">
        <f t="shared" si="13"/>
        <v/>
      </c>
      <c r="K301" s="189" t="str">
        <f t="shared" si="14"/>
        <v/>
      </c>
      <c r="L301" s="184"/>
      <c r="M301" s="184"/>
      <c r="N301" s="184"/>
      <c r="O301" s="184"/>
      <c r="P301" s="23"/>
      <c r="Q301" s="20"/>
      <c r="R301" s="20"/>
      <c r="S301" s="20"/>
      <c r="T301" s="20"/>
      <c r="U301" s="20"/>
      <c r="V301" s="21"/>
      <c r="W301" s="20"/>
      <c r="X301" s="20"/>
      <c r="Y301" s="21"/>
      <c r="Z301" s="20"/>
      <c r="AA301" s="20"/>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row>
    <row r="302" spans="1:54" s="3" customFormat="1" ht="46.15" hidden="1" customHeight="1" outlineLevel="1">
      <c r="A302" s="19"/>
      <c r="B302" s="181" t="str">
        <f>IFERROR(VLOOKUP(D302,Auxiliar!$B$4:$D$9,3,0),"")</f>
        <v/>
      </c>
      <c r="C302" s="181">
        <v>289</v>
      </c>
      <c r="D302" s="259"/>
      <c r="E302" s="241"/>
      <c r="F302" s="255"/>
      <c r="G302" s="294"/>
      <c r="H302" s="266"/>
      <c r="I302" s="189" t="str">
        <f t="shared" si="12"/>
        <v/>
      </c>
      <c r="J302" s="189" t="str">
        <f t="shared" si="13"/>
        <v/>
      </c>
      <c r="K302" s="189" t="str">
        <f t="shared" si="14"/>
        <v/>
      </c>
      <c r="L302" s="184"/>
      <c r="M302" s="184"/>
      <c r="N302" s="184"/>
      <c r="O302" s="184"/>
      <c r="P302" s="23"/>
      <c r="Q302" s="20"/>
      <c r="R302" s="20"/>
      <c r="S302" s="20"/>
      <c r="T302" s="20"/>
      <c r="U302" s="20"/>
      <c r="V302" s="21"/>
      <c r="W302" s="20"/>
      <c r="X302" s="20"/>
      <c r="Y302" s="21"/>
      <c r="Z302" s="20"/>
      <c r="AA302" s="20"/>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row>
    <row r="303" spans="1:54" s="3" customFormat="1" ht="46.15" hidden="1" customHeight="1" outlineLevel="1">
      <c r="A303" s="19"/>
      <c r="B303" s="181" t="str">
        <f>IFERROR(VLOOKUP(D303,Auxiliar!$B$4:$D$9,3,0),"")</f>
        <v/>
      </c>
      <c r="C303" s="181">
        <v>290</v>
      </c>
      <c r="D303" s="259"/>
      <c r="E303" s="241"/>
      <c r="F303" s="255"/>
      <c r="G303" s="294"/>
      <c r="H303" s="266"/>
      <c r="I303" s="189" t="str">
        <f t="shared" si="12"/>
        <v/>
      </c>
      <c r="J303" s="189" t="str">
        <f t="shared" si="13"/>
        <v/>
      </c>
      <c r="K303" s="189" t="str">
        <f t="shared" si="14"/>
        <v/>
      </c>
      <c r="L303" s="184"/>
      <c r="M303" s="184"/>
      <c r="N303" s="184"/>
      <c r="O303" s="184"/>
      <c r="P303" s="23"/>
      <c r="Q303" s="20"/>
      <c r="R303" s="20"/>
      <c r="S303" s="20"/>
      <c r="T303" s="20"/>
      <c r="U303" s="20"/>
      <c r="V303" s="21"/>
      <c r="W303" s="20"/>
      <c r="X303" s="20"/>
      <c r="Y303" s="21"/>
      <c r="Z303" s="20"/>
      <c r="AA303" s="20"/>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row>
    <row r="304" spans="1:54" s="3" customFormat="1" ht="46.15" hidden="1" customHeight="1" outlineLevel="1">
      <c r="A304" s="19"/>
      <c r="B304" s="181" t="str">
        <f>IFERROR(VLOOKUP(D304,Auxiliar!$B$4:$D$9,3,0),"")</f>
        <v/>
      </c>
      <c r="C304" s="181">
        <v>291</v>
      </c>
      <c r="D304" s="259"/>
      <c r="E304" s="241"/>
      <c r="F304" s="255"/>
      <c r="G304" s="294"/>
      <c r="H304" s="266"/>
      <c r="I304" s="189" t="str">
        <f t="shared" si="12"/>
        <v/>
      </c>
      <c r="J304" s="189" t="str">
        <f t="shared" si="13"/>
        <v/>
      </c>
      <c r="K304" s="189" t="str">
        <f t="shared" si="14"/>
        <v/>
      </c>
      <c r="L304" s="184"/>
      <c r="M304" s="184"/>
      <c r="N304" s="184"/>
      <c r="O304" s="184"/>
      <c r="P304" s="23"/>
      <c r="Q304" s="20"/>
      <c r="R304" s="20"/>
      <c r="S304" s="20"/>
      <c r="T304" s="20"/>
      <c r="U304" s="20"/>
      <c r="V304" s="21"/>
      <c r="W304" s="20"/>
      <c r="X304" s="20"/>
      <c r="Y304" s="21"/>
      <c r="Z304" s="20"/>
      <c r="AA304" s="20"/>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row>
    <row r="305" spans="1:60" s="3" customFormat="1" ht="46.15" hidden="1" customHeight="1" outlineLevel="1">
      <c r="A305" s="19"/>
      <c r="B305" s="181" t="str">
        <f>IFERROR(VLOOKUP(D305,Auxiliar!$B$4:$D$9,3,0),"")</f>
        <v/>
      </c>
      <c r="C305" s="181">
        <v>292</v>
      </c>
      <c r="D305" s="259"/>
      <c r="E305" s="241"/>
      <c r="F305" s="255"/>
      <c r="G305" s="294"/>
      <c r="H305" s="266"/>
      <c r="I305" s="189" t="str">
        <f t="shared" si="12"/>
        <v/>
      </c>
      <c r="J305" s="189" t="str">
        <f t="shared" si="13"/>
        <v/>
      </c>
      <c r="K305" s="189" t="str">
        <f t="shared" si="14"/>
        <v/>
      </c>
      <c r="L305" s="184"/>
      <c r="M305" s="184"/>
      <c r="N305" s="184"/>
      <c r="O305" s="184"/>
      <c r="P305" s="23"/>
      <c r="Q305" s="20"/>
      <c r="R305" s="20"/>
      <c r="S305" s="20"/>
      <c r="T305" s="20"/>
      <c r="U305" s="20"/>
      <c r="V305" s="21"/>
      <c r="W305" s="20"/>
      <c r="X305" s="20"/>
      <c r="Y305" s="21"/>
      <c r="Z305" s="20"/>
      <c r="AA305" s="20"/>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row>
    <row r="306" spans="1:60" s="3" customFormat="1" ht="46.15" hidden="1" customHeight="1" outlineLevel="1">
      <c r="A306" s="19"/>
      <c r="B306" s="181" t="str">
        <f>IFERROR(VLOOKUP(D306,Auxiliar!$B$4:$D$9,3,0),"")</f>
        <v/>
      </c>
      <c r="C306" s="181">
        <v>293</v>
      </c>
      <c r="D306" s="259"/>
      <c r="E306" s="241"/>
      <c r="F306" s="255"/>
      <c r="G306" s="294"/>
      <c r="H306" s="266"/>
      <c r="I306" s="189" t="str">
        <f t="shared" si="12"/>
        <v/>
      </c>
      <c r="J306" s="189" t="str">
        <f t="shared" si="13"/>
        <v/>
      </c>
      <c r="K306" s="189" t="str">
        <f t="shared" si="14"/>
        <v/>
      </c>
      <c r="L306" s="184"/>
      <c r="M306" s="184"/>
      <c r="N306" s="184"/>
      <c r="O306" s="184"/>
      <c r="P306" s="23"/>
      <c r="Q306" s="20"/>
      <c r="R306" s="20"/>
      <c r="S306" s="20"/>
      <c r="T306" s="20"/>
      <c r="U306" s="20"/>
      <c r="V306" s="21"/>
      <c r="W306" s="20"/>
      <c r="X306" s="20"/>
      <c r="Y306" s="21"/>
      <c r="Z306" s="20"/>
      <c r="AA306" s="20"/>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row>
    <row r="307" spans="1:60" s="3" customFormat="1" ht="46.15" hidden="1" customHeight="1" outlineLevel="1">
      <c r="A307" s="19"/>
      <c r="B307" s="181" t="str">
        <f>IFERROR(VLOOKUP(D307,Auxiliar!$B$4:$D$9,3,0),"")</f>
        <v/>
      </c>
      <c r="C307" s="181">
        <v>294</v>
      </c>
      <c r="D307" s="259"/>
      <c r="E307" s="241"/>
      <c r="F307" s="255"/>
      <c r="G307" s="294"/>
      <c r="H307" s="266"/>
      <c r="I307" s="189" t="str">
        <f t="shared" si="12"/>
        <v/>
      </c>
      <c r="J307" s="189" t="str">
        <f t="shared" si="13"/>
        <v/>
      </c>
      <c r="K307" s="189" t="str">
        <f t="shared" si="14"/>
        <v/>
      </c>
      <c r="L307" s="184"/>
      <c r="M307" s="184"/>
      <c r="N307" s="184"/>
      <c r="O307" s="184"/>
      <c r="P307" s="23"/>
      <c r="Q307" s="20"/>
      <c r="R307" s="20"/>
      <c r="S307" s="20"/>
      <c r="T307" s="20"/>
      <c r="U307" s="20"/>
      <c r="V307" s="21"/>
      <c r="W307" s="20"/>
      <c r="X307" s="20"/>
      <c r="Y307" s="21"/>
      <c r="Z307" s="20"/>
      <c r="AA307" s="20"/>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row>
    <row r="308" spans="1:60" s="3" customFormat="1" ht="46.15" hidden="1" customHeight="1" outlineLevel="1">
      <c r="A308" s="19"/>
      <c r="B308" s="181" t="str">
        <f>IFERROR(VLOOKUP(D308,Auxiliar!$B$4:$D$9,3,0),"")</f>
        <v/>
      </c>
      <c r="C308" s="181">
        <v>295</v>
      </c>
      <c r="D308" s="259"/>
      <c r="E308" s="241"/>
      <c r="F308" s="255"/>
      <c r="G308" s="294"/>
      <c r="H308" s="266"/>
      <c r="I308" s="189" t="str">
        <f t="shared" si="12"/>
        <v/>
      </c>
      <c r="J308" s="189" t="str">
        <f t="shared" si="13"/>
        <v/>
      </c>
      <c r="K308" s="189" t="str">
        <f t="shared" si="14"/>
        <v/>
      </c>
      <c r="L308" s="184"/>
      <c r="M308" s="184"/>
      <c r="N308" s="184"/>
      <c r="O308" s="184"/>
      <c r="P308" s="23"/>
      <c r="Q308" s="20"/>
      <c r="R308" s="20"/>
      <c r="S308" s="20"/>
      <c r="T308" s="20"/>
      <c r="U308" s="20"/>
      <c r="V308" s="21"/>
      <c r="W308" s="20"/>
      <c r="X308" s="20"/>
      <c r="Y308" s="21"/>
      <c r="Z308" s="20"/>
      <c r="AA308" s="20"/>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row>
    <row r="309" spans="1:60" s="3" customFormat="1" ht="46.15" hidden="1" customHeight="1" outlineLevel="1">
      <c r="A309" s="19"/>
      <c r="B309" s="181" t="str">
        <f>IFERROR(VLOOKUP(D309,Auxiliar!$B$4:$D$9,3,0),"")</f>
        <v/>
      </c>
      <c r="C309" s="181">
        <v>296</v>
      </c>
      <c r="D309" s="259"/>
      <c r="E309" s="241"/>
      <c r="F309" s="255"/>
      <c r="G309" s="294"/>
      <c r="H309" s="266"/>
      <c r="I309" s="189" t="str">
        <f t="shared" si="12"/>
        <v/>
      </c>
      <c r="J309" s="189" t="str">
        <f t="shared" si="13"/>
        <v/>
      </c>
      <c r="K309" s="189" t="str">
        <f t="shared" si="14"/>
        <v/>
      </c>
      <c r="L309" s="184"/>
      <c r="M309" s="184"/>
      <c r="N309" s="184"/>
      <c r="O309" s="184"/>
      <c r="P309" s="23"/>
      <c r="Q309" s="20"/>
      <c r="R309" s="20"/>
      <c r="S309" s="20"/>
      <c r="T309" s="20"/>
      <c r="U309" s="20"/>
      <c r="V309" s="21"/>
      <c r="W309" s="20"/>
      <c r="X309" s="20"/>
      <c r="Y309" s="21"/>
      <c r="Z309" s="20"/>
      <c r="AA309" s="20"/>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row>
    <row r="310" spans="1:60" s="3" customFormat="1" ht="46.15" hidden="1" customHeight="1" outlineLevel="1">
      <c r="A310" s="19"/>
      <c r="B310" s="181" t="str">
        <f>IFERROR(VLOOKUP(D310,Auxiliar!$B$4:$D$9,3,0),"")</f>
        <v/>
      </c>
      <c r="C310" s="181">
        <v>297</v>
      </c>
      <c r="D310" s="259"/>
      <c r="E310" s="241"/>
      <c r="F310" s="255"/>
      <c r="G310" s="294"/>
      <c r="H310" s="266"/>
      <c r="I310" s="189" t="str">
        <f t="shared" si="12"/>
        <v/>
      </c>
      <c r="J310" s="189" t="str">
        <f t="shared" si="13"/>
        <v/>
      </c>
      <c r="K310" s="189" t="str">
        <f t="shared" si="14"/>
        <v/>
      </c>
      <c r="L310" s="184"/>
      <c r="M310" s="184"/>
      <c r="N310" s="184"/>
      <c r="O310" s="184"/>
      <c r="P310" s="23"/>
      <c r="Q310" s="20"/>
      <c r="R310" s="20"/>
      <c r="S310" s="20"/>
      <c r="T310" s="20"/>
      <c r="U310" s="20"/>
      <c r="V310" s="21"/>
      <c r="W310" s="20"/>
      <c r="X310" s="20"/>
      <c r="Y310" s="21"/>
      <c r="Z310" s="20"/>
      <c r="AA310" s="20"/>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60" s="3" customFormat="1" ht="46.15" hidden="1" customHeight="1" outlineLevel="1">
      <c r="A311" s="19"/>
      <c r="B311" s="181" t="str">
        <f>IFERROR(VLOOKUP(D311,Auxiliar!$B$4:$D$9,3,0),"")</f>
        <v/>
      </c>
      <c r="C311" s="181">
        <v>298</v>
      </c>
      <c r="D311" s="259"/>
      <c r="E311" s="241"/>
      <c r="F311" s="255"/>
      <c r="G311" s="294"/>
      <c r="H311" s="266"/>
      <c r="I311" s="189" t="str">
        <f t="shared" si="12"/>
        <v/>
      </c>
      <c r="J311" s="189" t="str">
        <f t="shared" si="13"/>
        <v/>
      </c>
      <c r="K311" s="189" t="str">
        <f t="shared" si="14"/>
        <v/>
      </c>
      <c r="L311" s="184"/>
      <c r="M311" s="184"/>
      <c r="N311" s="184"/>
      <c r="O311" s="184"/>
      <c r="P311" s="23"/>
      <c r="Q311" s="20"/>
      <c r="R311" s="20"/>
      <c r="S311" s="20"/>
      <c r="T311" s="20"/>
      <c r="U311" s="20"/>
      <c r="V311" s="21"/>
      <c r="W311" s="20"/>
      <c r="X311" s="20"/>
      <c r="Y311" s="21"/>
      <c r="Z311" s="20"/>
      <c r="AA311" s="20"/>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60" s="3" customFormat="1" ht="46.15" hidden="1" customHeight="1" outlineLevel="1">
      <c r="A312" s="19"/>
      <c r="B312" s="181" t="str">
        <f>IFERROR(VLOOKUP(D312,Auxiliar!$B$4:$D$9,3,0),"")</f>
        <v/>
      </c>
      <c r="C312" s="181">
        <v>299</v>
      </c>
      <c r="D312" s="259"/>
      <c r="E312" s="241"/>
      <c r="F312" s="255"/>
      <c r="G312" s="294"/>
      <c r="H312" s="266"/>
      <c r="I312" s="189" t="str">
        <f t="shared" si="12"/>
        <v/>
      </c>
      <c r="J312" s="189" t="str">
        <f t="shared" si="13"/>
        <v/>
      </c>
      <c r="K312" s="189" t="str">
        <f t="shared" si="14"/>
        <v/>
      </c>
      <c r="L312" s="184"/>
      <c r="M312" s="184"/>
      <c r="N312" s="184"/>
      <c r="O312" s="184"/>
      <c r="P312" s="23"/>
      <c r="Q312" s="20"/>
      <c r="R312" s="20"/>
      <c r="S312" s="20"/>
      <c r="T312" s="20"/>
      <c r="U312" s="20"/>
      <c r="V312" s="21"/>
      <c r="W312" s="20"/>
      <c r="X312" s="20"/>
      <c r="Y312" s="21"/>
      <c r="Z312" s="20"/>
      <c r="AA312" s="20"/>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row>
    <row r="313" spans="1:60" ht="46.15" hidden="1" customHeight="1" outlineLevel="1">
      <c r="B313" s="199" t="str">
        <f>IFERROR(VLOOKUP(D313,Auxiliar!$B$4:$D$9,3,0),"")</f>
        <v/>
      </c>
      <c r="C313" s="199">
        <v>300</v>
      </c>
      <c r="D313" s="262"/>
      <c r="E313" s="263"/>
      <c r="F313" s="264"/>
      <c r="G313" s="294"/>
      <c r="H313" s="266"/>
      <c r="I313" s="189" t="str">
        <f t="shared" si="12"/>
        <v/>
      </c>
      <c r="J313" s="189" t="str">
        <f t="shared" si="13"/>
        <v/>
      </c>
      <c r="K313" s="189" t="str">
        <f t="shared" si="14"/>
        <v/>
      </c>
      <c r="L313" s="184"/>
      <c r="M313" s="184"/>
      <c r="N313" s="184"/>
      <c r="O313" s="184"/>
      <c r="P313" s="17"/>
      <c r="Q313" s="16"/>
      <c r="R313" s="16"/>
      <c r="S313" s="16"/>
      <c r="T313" s="16"/>
      <c r="U313" s="16"/>
      <c r="V313" s="18"/>
      <c r="W313" s="16"/>
      <c r="X313" s="16"/>
      <c r="Y313" s="18"/>
      <c r="Z313" s="16"/>
      <c r="AA313" s="16"/>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row>
    <row r="314" spans="1:60" ht="46.15" customHeight="1" collapsed="1">
      <c r="A314" s="198"/>
      <c r="B314" s="838" t="s">
        <v>3792</v>
      </c>
      <c r="C314" s="839"/>
      <c r="D314" s="839"/>
      <c r="E314" s="839"/>
      <c r="F314" s="839"/>
      <c r="G314" s="840"/>
      <c r="H314" s="205">
        <f>SUM(H14:H313)</f>
        <v>0</v>
      </c>
      <c r="I314" s="205">
        <f t="shared" ref="I314:K314" si="15">SUM(I14:I313)</f>
        <v>0</v>
      </c>
      <c r="J314" s="205">
        <f t="shared" si="15"/>
        <v>0</v>
      </c>
      <c r="K314" s="205">
        <f t="shared" si="15"/>
        <v>0</v>
      </c>
      <c r="L314" s="184"/>
      <c r="M314" s="184"/>
      <c r="W314" s="16"/>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60" ht="46.15" customHeight="1">
      <c r="A315" s="198"/>
      <c r="B315" s="838" t="s">
        <v>3793</v>
      </c>
      <c r="C315" s="839"/>
      <c r="D315" s="839"/>
      <c r="E315" s="839"/>
      <c r="F315" s="839"/>
      <c r="G315" s="840"/>
      <c r="H315" s="206" t="str">
        <f>IFERROR(H314/$H$314,"")</f>
        <v/>
      </c>
      <c r="I315" s="206" t="str">
        <f>IFERROR(I314/$H$314,"")</f>
        <v/>
      </c>
      <c r="J315" s="206" t="str">
        <f>IFERROR(J314/$H$314,"")</f>
        <v/>
      </c>
      <c r="K315" s="206" t="str">
        <f>IFERROR(K314/$H$314,"")</f>
        <v/>
      </c>
      <c r="L315" s="184"/>
      <c r="M315" s="184"/>
      <c r="W315" s="16"/>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60" ht="46.15" customHeight="1">
      <c r="A316" s="198"/>
      <c r="B316" s="832" t="s">
        <v>3794</v>
      </c>
      <c r="C316" s="833"/>
      <c r="D316" s="833"/>
      <c r="E316" s="833"/>
      <c r="F316" s="833"/>
      <c r="G316" s="833"/>
      <c r="H316" s="833"/>
      <c r="I316" s="266"/>
      <c r="J316" s="266"/>
      <c r="K316" s="203"/>
      <c r="W316" s="16"/>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60" ht="46.15" customHeight="1">
      <c r="A317" s="198"/>
      <c r="B317" s="832" t="s">
        <v>3795</v>
      </c>
      <c r="C317" s="833"/>
      <c r="D317" s="833"/>
      <c r="E317" s="833"/>
      <c r="F317" s="833"/>
      <c r="G317" s="833"/>
      <c r="H317" s="834"/>
      <c r="I317" s="267">
        <f>I314+I316</f>
        <v>0</v>
      </c>
      <c r="J317" s="267">
        <f>J314+J316</f>
        <v>0</v>
      </c>
      <c r="K317" s="203"/>
      <c r="W317" s="16"/>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60" ht="46.15" customHeight="1">
      <c r="B318" s="60"/>
      <c r="C318" s="60"/>
      <c r="D318" s="60"/>
      <c r="E318" s="60"/>
      <c r="F318" s="60"/>
      <c r="G318" s="197"/>
      <c r="H318" s="60"/>
      <c r="I318" s="60"/>
      <c r="J318" s="133"/>
      <c r="K318" s="133"/>
      <c r="L318" s="202"/>
      <c r="M318" s="202"/>
      <c r="N318" s="202"/>
      <c r="O318" s="202"/>
      <c r="P318" s="202"/>
      <c r="Q318" s="202"/>
      <c r="R318" s="202"/>
      <c r="S318" s="202"/>
      <c r="T318" s="202"/>
      <c r="AG318" s="16"/>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row>
    <row r="319" spans="1:60" ht="46.15" customHeight="1">
      <c r="B319" s="60"/>
      <c r="C319" s="60"/>
      <c r="D319" s="60"/>
      <c r="E319" s="60"/>
      <c r="F319" s="60"/>
      <c r="G319" s="197"/>
      <c r="H319" s="60"/>
      <c r="I319" s="60"/>
      <c r="J319" s="133"/>
      <c r="K319" s="133"/>
      <c r="L319" s="202"/>
      <c r="M319" s="202"/>
      <c r="N319" s="202"/>
      <c r="O319" s="202"/>
      <c r="P319" s="202"/>
      <c r="Q319" s="202"/>
      <c r="R319" s="202"/>
      <c r="S319" s="202"/>
      <c r="T319" s="202"/>
      <c r="AG319" s="16"/>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row>
    <row r="320" spans="1:60" ht="46.15" customHeight="1">
      <c r="B320" s="60"/>
      <c r="C320" s="60"/>
      <c r="D320" s="60"/>
      <c r="E320" s="60"/>
      <c r="F320" s="60"/>
      <c r="G320" s="197"/>
      <c r="H320" s="60"/>
      <c r="I320" s="60"/>
      <c r="J320" s="133"/>
      <c r="K320" s="133"/>
      <c r="L320" s="202"/>
      <c r="M320" s="202"/>
      <c r="N320" s="202"/>
      <c r="O320" s="202"/>
      <c r="P320" s="202"/>
      <c r="Q320" s="202"/>
      <c r="R320" s="202"/>
      <c r="S320" s="202"/>
      <c r="T320" s="202"/>
      <c r="AG320" s="16"/>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row>
    <row r="321" spans="1:61" ht="46.15" customHeight="1">
      <c r="B321" s="60"/>
      <c r="C321" s="60"/>
      <c r="D321" s="60"/>
      <c r="E321" s="60"/>
      <c r="F321" s="60"/>
      <c r="G321" s="197"/>
      <c r="H321" s="60"/>
      <c r="I321" s="60"/>
      <c r="J321" s="133"/>
      <c r="K321" s="133"/>
      <c r="L321" s="202"/>
      <c r="M321" s="202"/>
      <c r="N321" s="202"/>
      <c r="O321" s="202"/>
      <c r="P321" s="202"/>
      <c r="Q321" s="202"/>
      <c r="R321" s="202"/>
      <c r="S321" s="202"/>
      <c r="T321" s="202"/>
      <c r="AG321" s="16"/>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row>
    <row r="322" spans="1:61" s="1" customFormat="1" ht="26.25" customHeight="1">
      <c r="A322" s="4"/>
      <c r="B322" s="574" t="s">
        <v>3796</v>
      </c>
      <c r="C322" s="575"/>
      <c r="D322" s="575"/>
      <c r="E322" s="575"/>
      <c r="F322" s="575"/>
      <c r="G322" s="185"/>
      <c r="H322" s="16"/>
      <c r="I322" s="16"/>
      <c r="N322" s="184"/>
      <c r="O322" s="184"/>
      <c r="P322" s="184"/>
      <c r="Q322" s="184"/>
      <c r="R322" s="184"/>
      <c r="S322" s="184"/>
      <c r="T322" s="184"/>
      <c r="U322" s="184"/>
      <c r="V322" s="184"/>
      <c r="W322" s="184"/>
      <c r="X322" s="184"/>
      <c r="Y322" s="184"/>
      <c r="Z322" s="184"/>
      <c r="AA322" s="184"/>
      <c r="AB322" s="184"/>
      <c r="AC322" s="184"/>
      <c r="AD322" s="184"/>
      <c r="AE322" s="184"/>
      <c r="AF322" s="184"/>
    </row>
    <row r="323" spans="1:61"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c r="AF323" s="184"/>
    </row>
    <row r="324" spans="1:61" s="1" customFormat="1" ht="26.25" customHeight="1">
      <c r="A324" s="4"/>
      <c r="B324" s="4"/>
      <c r="C324" s="18"/>
      <c r="D324" s="190" t="s">
        <v>3797</v>
      </c>
      <c r="E324" s="190" t="s">
        <v>2970</v>
      </c>
      <c r="F324" s="193" t="s">
        <v>3787</v>
      </c>
      <c r="G324" s="193" t="s">
        <v>3788</v>
      </c>
      <c r="H324" s="193" t="s">
        <v>3789</v>
      </c>
      <c r="I324" s="193" t="s">
        <v>1970</v>
      </c>
      <c r="J324" s="16"/>
      <c r="O324" s="184"/>
      <c r="P324" s="184"/>
      <c r="Q324" s="184"/>
      <c r="R324" s="184"/>
      <c r="S324" s="184"/>
      <c r="T324" s="184"/>
      <c r="U324" s="184"/>
      <c r="V324" s="184"/>
      <c r="W324" s="184"/>
      <c r="X324" s="184"/>
      <c r="Y324" s="184"/>
      <c r="Z324" s="184"/>
      <c r="AA324" s="184"/>
      <c r="AB324" s="184"/>
      <c r="AC324" s="184"/>
      <c r="AD324" s="184"/>
      <c r="AE324" s="184"/>
      <c r="AF324" s="184"/>
      <c r="AG324" s="184"/>
    </row>
    <row r="325" spans="1:61" ht="46.15" customHeight="1">
      <c r="B325" s="198"/>
      <c r="C325" s="195"/>
      <c r="D325" s="207">
        <v>1</v>
      </c>
      <c r="E325" s="208" t="str">
        <f t="array" ref="E325">IFERROR(INDEX($D$14:$D$313,MATCH(0,IF($D$14:$D$313&lt;&gt;"",COUNTIF($E$324:E324,$D$14:$D$313),1),0)),"")</f>
        <v/>
      </c>
      <c r="F325" s="204">
        <f t="shared" ref="F325:I330" ca="1" si="16">IFERROR(SUMIF($D$14:$D$303,$E325,H$14:H$63),"")</f>
        <v>0</v>
      </c>
      <c r="G325" s="204">
        <f t="shared" ca="1" si="16"/>
        <v>0</v>
      </c>
      <c r="H325" s="204">
        <f t="shared" ca="1" si="16"/>
        <v>0</v>
      </c>
      <c r="I325" s="204">
        <f t="shared" ca="1" si="16"/>
        <v>0</v>
      </c>
      <c r="J325" s="16"/>
      <c r="L325" s="17"/>
      <c r="AG325" s="132"/>
      <c r="AH325" s="16"/>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ht="46.15" customHeight="1">
      <c r="B326" s="198"/>
      <c r="C326" s="195"/>
      <c r="D326" s="207">
        <v>2</v>
      </c>
      <c r="E326" s="208" t="str">
        <f t="array" ref="E326">IFERROR(INDEX($D$14:$D$313,MATCH(0,IF($D$14:$D$313&lt;&gt;"",COUNTIF($E$324:E325,$D$14:$D$313),1),0)),"")</f>
        <v/>
      </c>
      <c r="F326" s="204">
        <f t="shared" ca="1" si="16"/>
        <v>0</v>
      </c>
      <c r="G326" s="204">
        <f t="shared" ca="1" si="16"/>
        <v>0</v>
      </c>
      <c r="H326" s="204">
        <f t="shared" ca="1" si="16"/>
        <v>0</v>
      </c>
      <c r="I326" s="204">
        <f t="shared" ca="1" si="16"/>
        <v>0</v>
      </c>
      <c r="J326" s="16"/>
      <c r="L326" s="17"/>
      <c r="AG326" s="132"/>
      <c r="AH326" s="16"/>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ht="46.15" customHeight="1">
      <c r="B327" s="198"/>
      <c r="C327" s="195"/>
      <c r="D327" s="207">
        <v>3</v>
      </c>
      <c r="E327" s="208" t="str">
        <f t="array" ref="E327">IFERROR(INDEX($D$14:$D$313,MATCH(0,IF($D$14:$D$313&lt;&gt;"",COUNTIF($E$324:E326,$D$14:$D$313),1),0)),"")</f>
        <v/>
      </c>
      <c r="F327" s="204">
        <f t="shared" ca="1" si="16"/>
        <v>0</v>
      </c>
      <c r="G327" s="204">
        <f t="shared" ca="1" si="16"/>
        <v>0</v>
      </c>
      <c r="H327" s="204">
        <f t="shared" ca="1" si="16"/>
        <v>0</v>
      </c>
      <c r="I327" s="204">
        <f t="shared" ca="1" si="16"/>
        <v>0</v>
      </c>
      <c r="J327" s="16"/>
      <c r="L327" s="17"/>
      <c r="AG327" s="132"/>
    </row>
    <row r="328" spans="1:61" ht="46.15" customHeight="1">
      <c r="B328" s="198"/>
      <c r="C328" s="195"/>
      <c r="D328" s="207">
        <v>4</v>
      </c>
      <c r="E328" s="208" t="str">
        <f t="array" ref="E328">IFERROR(INDEX($D$14:$D$313,MATCH(0,IF($D$14:$D$313&lt;&gt;"",COUNTIF($E$324:E327,$D$14:$D$313),1),0)),"")</f>
        <v/>
      </c>
      <c r="F328" s="204">
        <f t="shared" ca="1" si="16"/>
        <v>0</v>
      </c>
      <c r="G328" s="204">
        <f t="shared" ca="1" si="16"/>
        <v>0</v>
      </c>
      <c r="H328" s="204">
        <f t="shared" ca="1" si="16"/>
        <v>0</v>
      </c>
      <c r="I328" s="204">
        <f t="shared" ca="1" si="16"/>
        <v>0</v>
      </c>
      <c r="J328" s="16"/>
      <c r="L328" s="17"/>
      <c r="AG328" s="132"/>
    </row>
    <row r="329" spans="1:61" ht="46.15" customHeight="1">
      <c r="B329" s="198"/>
      <c r="C329" s="195"/>
      <c r="D329" s="207">
        <v>5</v>
      </c>
      <c r="E329" s="208" t="str">
        <f t="array" ref="E329">IFERROR(INDEX($D$14:$D$313,MATCH(0,IF($D$14:$D$313&lt;&gt;"",COUNTIF($E$324:E328,$D$14:$D$313),1),0)),"")</f>
        <v/>
      </c>
      <c r="F329" s="204">
        <f t="shared" ca="1" si="16"/>
        <v>0</v>
      </c>
      <c r="G329" s="204">
        <f t="shared" ca="1" si="16"/>
        <v>0</v>
      </c>
      <c r="H329" s="204">
        <f t="shared" ca="1" si="16"/>
        <v>0</v>
      </c>
      <c r="I329" s="204">
        <f t="shared" ca="1" si="16"/>
        <v>0</v>
      </c>
      <c r="J329" s="16"/>
      <c r="L329" s="17"/>
      <c r="AG329" s="132"/>
    </row>
    <row r="330" spans="1:61" ht="46.15" customHeight="1">
      <c r="B330" s="198"/>
      <c r="C330" s="195"/>
      <c r="D330" s="207">
        <v>6</v>
      </c>
      <c r="E330" s="208" t="str">
        <f t="array" ref="E330">IFERROR(INDEX($D$14:$D$313,MATCH(0,IF($D$14:$D$313&lt;&gt;"",COUNTIF($E$324:E329,$D$14:$D$313),1),0)),"")</f>
        <v/>
      </c>
      <c r="F330" s="204">
        <f t="shared" ca="1" si="16"/>
        <v>0</v>
      </c>
      <c r="G330" s="204">
        <f t="shared" ca="1" si="16"/>
        <v>0</v>
      </c>
      <c r="H330" s="204">
        <f t="shared" ca="1" si="16"/>
        <v>0</v>
      </c>
      <c r="I330" s="204">
        <f t="shared" ca="1" si="16"/>
        <v>0</v>
      </c>
      <c r="J330" s="16"/>
      <c r="L330" s="17"/>
      <c r="AG330" s="132"/>
    </row>
    <row r="331" spans="1:61" ht="46.15" customHeight="1">
      <c r="B331" s="14"/>
      <c r="D331" s="209"/>
      <c r="E331" s="210" t="s">
        <v>3798</v>
      </c>
      <c r="F331" s="205">
        <f ca="1">SUM(F325:F330)</f>
        <v>0</v>
      </c>
      <c r="G331" s="212">
        <f t="shared" ref="G331:I331" ca="1" si="17">SUM(G325:G330)</f>
        <v>0</v>
      </c>
      <c r="H331" s="212">
        <f t="shared" ca="1" si="17"/>
        <v>0</v>
      </c>
      <c r="I331" s="212">
        <f t="shared" ca="1" si="17"/>
        <v>0</v>
      </c>
      <c r="J331" s="16"/>
      <c r="L331" s="17"/>
      <c r="AG331" s="132"/>
    </row>
    <row r="332" spans="1:61" ht="46.15" customHeight="1">
      <c r="B332" s="14"/>
      <c r="D332" s="195"/>
      <c r="E332" s="210" t="s">
        <v>3799</v>
      </c>
      <c r="F332" s="211" t="str">
        <f ca="1">IFERROR(F331/$F$331,"")</f>
        <v/>
      </c>
      <c r="G332" s="211" t="str">
        <f ca="1">IFERROR(G331/$F$331,"")</f>
        <v/>
      </c>
      <c r="H332" s="211" t="str">
        <f ca="1">IFERROR(H331/$F$331,"")</f>
        <v/>
      </c>
      <c r="I332" s="211" t="str">
        <f ca="1">IFERROR(I331/$F$331,"")</f>
        <v/>
      </c>
      <c r="J332" s="59"/>
      <c r="L332" s="17"/>
      <c r="AG332" s="132"/>
    </row>
    <row r="333" spans="1:61" ht="46.15" customHeight="1">
      <c r="D333" s="60"/>
      <c r="E333" s="337" t="s">
        <v>3800</v>
      </c>
      <c r="F333" s="338">
        <f>SUM(G333:H333)</f>
        <v>0</v>
      </c>
      <c r="G333" s="205">
        <f>I316</f>
        <v>0</v>
      </c>
      <c r="H333" s="212">
        <f>J316</f>
        <v>0</v>
      </c>
    </row>
    <row r="334" spans="1:61" s="3" customFormat="1" ht="46.15" customHeight="1">
      <c r="A334" s="1"/>
      <c r="B334" s="17"/>
      <c r="C334" s="17"/>
      <c r="D334" s="17"/>
      <c r="E334" s="339" t="s">
        <v>3801</v>
      </c>
      <c r="F334" s="338">
        <f ca="1">SUM(G334:H334)</f>
        <v>0</v>
      </c>
      <c r="G334" s="205">
        <f ca="1">G333+G331</f>
        <v>0</v>
      </c>
      <c r="H334" s="212">
        <f ca="1">H333+H331</f>
        <v>0</v>
      </c>
      <c r="I334" s="17"/>
      <c r="J334" s="17"/>
      <c r="K334" s="17"/>
      <c r="L334" s="17"/>
      <c r="M334" s="334"/>
      <c r="N334" s="334"/>
      <c r="O334" s="334"/>
      <c r="P334" s="334"/>
      <c r="Q334" s="334"/>
      <c r="R334" s="334"/>
      <c r="S334" s="334"/>
      <c r="T334" s="334"/>
      <c r="U334" s="334"/>
      <c r="V334" s="334"/>
      <c r="W334" s="334"/>
      <c r="X334" s="334"/>
      <c r="Y334" s="334"/>
      <c r="Z334" s="334"/>
      <c r="AA334" s="334"/>
      <c r="AB334" s="334"/>
      <c r="AC334" s="334"/>
      <c r="AD334" s="334"/>
      <c r="AE334" s="334"/>
      <c r="AF334" s="334"/>
    </row>
    <row r="335" spans="1:61" s="3" customFormat="1" ht="46.15" customHeight="1">
      <c r="A335" s="1"/>
      <c r="B335" s="17"/>
      <c r="C335" s="17"/>
      <c r="D335" s="17"/>
      <c r="E335" s="17"/>
      <c r="F335" s="17"/>
      <c r="G335" s="17"/>
      <c r="H335" s="17"/>
      <c r="I335" s="17"/>
      <c r="J335" s="17"/>
      <c r="K335" s="17"/>
      <c r="L335" s="17"/>
      <c r="M335" s="334"/>
      <c r="N335" s="334"/>
      <c r="O335" s="334"/>
      <c r="P335" s="334"/>
      <c r="Q335" s="334"/>
      <c r="R335" s="334"/>
      <c r="S335" s="334"/>
      <c r="T335" s="334"/>
      <c r="U335" s="334"/>
      <c r="V335" s="334"/>
      <c r="W335" s="334"/>
      <c r="X335" s="334"/>
      <c r="Y335" s="334"/>
      <c r="Z335" s="334"/>
      <c r="AA335" s="334"/>
      <c r="AB335" s="334"/>
      <c r="AC335" s="334"/>
      <c r="AD335" s="334"/>
      <c r="AE335" s="334"/>
      <c r="AF335" s="334"/>
    </row>
    <row r="336" spans="1:61" s="3" customFormat="1" ht="46.15" customHeight="1">
      <c r="A336" s="1"/>
      <c r="B336" s="17"/>
      <c r="C336" s="17"/>
      <c r="D336" s="17"/>
      <c r="E336" s="17"/>
      <c r="F336" s="17"/>
      <c r="G336" s="17"/>
      <c r="H336" s="17"/>
      <c r="I336" s="17"/>
      <c r="J336" s="17"/>
      <c r="K336" s="17"/>
      <c r="L336" s="17"/>
      <c r="M336" s="334"/>
      <c r="N336" s="334"/>
      <c r="O336" s="334"/>
      <c r="P336" s="334"/>
      <c r="Q336" s="334"/>
      <c r="R336" s="334"/>
      <c r="S336" s="334"/>
      <c r="T336" s="334"/>
      <c r="U336" s="334"/>
      <c r="V336" s="334"/>
      <c r="W336" s="334"/>
      <c r="X336" s="334"/>
      <c r="Y336" s="334"/>
      <c r="Z336" s="334"/>
      <c r="AA336" s="334"/>
      <c r="AB336" s="334"/>
      <c r="AC336" s="334"/>
      <c r="AD336" s="334"/>
      <c r="AE336" s="334"/>
      <c r="AF336" s="334"/>
    </row>
    <row r="337" spans="1:32" s="1" customFormat="1" ht="26.25" customHeight="1">
      <c r="A337" s="4"/>
      <c r="B337" s="574" t="s">
        <v>3802</v>
      </c>
      <c r="C337" s="575"/>
      <c r="D337" s="575"/>
      <c r="E337" s="575"/>
      <c r="F337" s="575"/>
      <c r="G337" s="185"/>
      <c r="H337" s="16"/>
      <c r="I337" s="16"/>
      <c r="N337" s="184"/>
      <c r="O337" s="184"/>
      <c r="P337" s="184"/>
      <c r="Q337" s="184"/>
      <c r="R337" s="184"/>
      <c r="S337" s="184"/>
      <c r="T337" s="184"/>
      <c r="U337" s="184"/>
      <c r="V337" s="184"/>
      <c r="W337" s="184"/>
      <c r="X337" s="184"/>
      <c r="Y337" s="184"/>
      <c r="Z337" s="184"/>
      <c r="AA337" s="184"/>
      <c r="AB337" s="184"/>
      <c r="AC337" s="184"/>
      <c r="AD337" s="184"/>
      <c r="AE337" s="184"/>
      <c r="AF337" s="184"/>
    </row>
    <row r="338" spans="1:32" ht="46.15" customHeight="1">
      <c r="B338" s="20"/>
      <c r="C338" s="20"/>
    </row>
    <row r="339" spans="1:32" ht="46.15" customHeight="1">
      <c r="A339" s="198"/>
      <c r="B339" s="190" t="s">
        <v>3776</v>
      </c>
      <c r="C339" s="190" t="s">
        <v>3777</v>
      </c>
      <c r="D339" s="182" t="s">
        <v>3803</v>
      </c>
      <c r="E339" s="142" t="s">
        <v>3804</v>
      </c>
      <c r="F339" s="193" t="s">
        <v>3787</v>
      </c>
      <c r="G339" s="193" t="s">
        <v>3788</v>
      </c>
      <c r="H339" s="193" t="s">
        <v>3789</v>
      </c>
      <c r="I339" s="193" t="s">
        <v>1970</v>
      </c>
    </row>
    <row r="340" spans="1:32" ht="46.15" customHeight="1">
      <c r="A340" s="198"/>
      <c r="B340" s="213" t="str">
        <f>IFERROR(VLOOKUP(D340,Auxiliar!$B$4:$D$9,3,0),"")</f>
        <v/>
      </c>
      <c r="C340" s="207">
        <v>1</v>
      </c>
      <c r="D340" s="268"/>
      <c r="E340" s="213" t="str" cm="1">
        <f t="array" aca="1" ref="E340" ca="1">IFERROR(INDIRECT(B340),"")</f>
        <v/>
      </c>
      <c r="F340" s="214">
        <f t="shared" ref="F340:F367" ca="1" si="18">IFERROR(SUMIF($E$14:$E$303,$E340,H$14:H$63),"")</f>
        <v>0</v>
      </c>
      <c r="G340" s="214">
        <f t="shared" ref="G340:G367" ca="1" si="19">IFERROR(SUMIF($E$14:$E$303,$E340,I$14:I$63),"")</f>
        <v>0</v>
      </c>
      <c r="H340" s="214">
        <f t="shared" ref="H340:H367" ca="1" si="20">IFERROR(SUMIF($E$14:$E$303,$E340,J$14:J$63),"")</f>
        <v>0</v>
      </c>
      <c r="I340" s="214">
        <f t="shared" ref="I340:I367" ca="1" si="21">IFERROR(SUMIF($E$14:$E$303,$E340,K$14:K$63),"")</f>
        <v>0</v>
      </c>
      <c r="J340" s="9"/>
    </row>
    <row r="341" spans="1:32" ht="46.15" customHeight="1">
      <c r="B341" s="60"/>
      <c r="C341" s="60"/>
      <c r="D341" s="209"/>
      <c r="E341" s="213"/>
      <c r="F341" s="214">
        <f t="shared" ca="1" si="18"/>
        <v>0</v>
      </c>
      <c r="G341" s="214">
        <f t="shared" ca="1" si="19"/>
        <v>0</v>
      </c>
      <c r="H341" s="214">
        <f t="shared" ca="1" si="20"/>
        <v>0</v>
      </c>
      <c r="I341" s="214">
        <f t="shared" ca="1" si="21"/>
        <v>0</v>
      </c>
    </row>
    <row r="342" spans="1:32" ht="46.15" customHeight="1">
      <c r="D342" s="195"/>
      <c r="E342" s="213"/>
      <c r="F342" s="214">
        <f t="shared" ca="1" si="18"/>
        <v>0</v>
      </c>
      <c r="G342" s="214">
        <f t="shared" ca="1" si="19"/>
        <v>0</v>
      </c>
      <c r="H342" s="214">
        <f t="shared" ca="1" si="20"/>
        <v>0</v>
      </c>
      <c r="I342" s="214">
        <f t="shared" ca="1" si="21"/>
        <v>0</v>
      </c>
    </row>
    <row r="343" spans="1:32" ht="46.15" customHeight="1">
      <c r="D343" s="195"/>
      <c r="E343" s="213"/>
      <c r="F343" s="214">
        <f t="shared" ca="1" si="18"/>
        <v>0</v>
      </c>
      <c r="G343" s="214">
        <f t="shared" ca="1" si="19"/>
        <v>0</v>
      </c>
      <c r="H343" s="214">
        <f t="shared" ca="1" si="20"/>
        <v>0</v>
      </c>
      <c r="I343" s="214">
        <f t="shared" ca="1" si="21"/>
        <v>0</v>
      </c>
    </row>
    <row r="344" spans="1:32" ht="46.15" customHeight="1">
      <c r="D344" s="195"/>
      <c r="E344" s="213"/>
      <c r="F344" s="214">
        <f t="shared" ca="1" si="18"/>
        <v>0</v>
      </c>
      <c r="G344" s="214">
        <f t="shared" ca="1" si="19"/>
        <v>0</v>
      </c>
      <c r="H344" s="214">
        <f t="shared" ca="1" si="20"/>
        <v>0</v>
      </c>
      <c r="I344" s="214">
        <f t="shared" ca="1" si="21"/>
        <v>0</v>
      </c>
    </row>
    <row r="345" spans="1:32" ht="46.15" customHeight="1">
      <c r="D345" s="195"/>
      <c r="E345" s="213"/>
      <c r="F345" s="214">
        <f t="shared" ca="1" si="18"/>
        <v>0</v>
      </c>
      <c r="G345" s="214">
        <f t="shared" ca="1" si="19"/>
        <v>0</v>
      </c>
      <c r="H345" s="214">
        <f t="shared" ca="1" si="20"/>
        <v>0</v>
      </c>
      <c r="I345" s="214">
        <f t="shared" ca="1" si="21"/>
        <v>0</v>
      </c>
    </row>
    <row r="346" spans="1:32" ht="46.15" customHeight="1">
      <c r="D346" s="195"/>
      <c r="E346" s="213"/>
      <c r="F346" s="214">
        <f t="shared" ca="1" si="18"/>
        <v>0</v>
      </c>
      <c r="G346" s="214">
        <f t="shared" ca="1" si="19"/>
        <v>0</v>
      </c>
      <c r="H346" s="214">
        <f t="shared" ca="1" si="20"/>
        <v>0</v>
      </c>
      <c r="I346" s="214">
        <f t="shared" ca="1" si="21"/>
        <v>0</v>
      </c>
    </row>
    <row r="347" spans="1:32" ht="46.15" customHeight="1">
      <c r="D347" s="195"/>
      <c r="E347" s="213"/>
      <c r="F347" s="214">
        <f t="shared" ca="1" si="18"/>
        <v>0</v>
      </c>
      <c r="G347" s="214">
        <f t="shared" ca="1" si="19"/>
        <v>0</v>
      </c>
      <c r="H347" s="214">
        <f t="shared" ca="1" si="20"/>
        <v>0</v>
      </c>
      <c r="I347" s="214">
        <f t="shared" ca="1" si="21"/>
        <v>0</v>
      </c>
    </row>
    <row r="348" spans="1:32" ht="46.15" customHeight="1">
      <c r="D348" s="195"/>
      <c r="E348" s="213"/>
      <c r="F348" s="214">
        <f t="shared" ca="1" si="18"/>
        <v>0</v>
      </c>
      <c r="G348" s="214">
        <f t="shared" ca="1" si="19"/>
        <v>0</v>
      </c>
      <c r="H348" s="214">
        <f t="shared" ca="1" si="20"/>
        <v>0</v>
      </c>
      <c r="I348" s="214">
        <f t="shared" ca="1" si="21"/>
        <v>0</v>
      </c>
    </row>
    <row r="349" spans="1:32" ht="46.15" customHeight="1">
      <c r="D349" s="195"/>
      <c r="E349" s="213"/>
      <c r="F349" s="214">
        <f t="shared" ca="1" si="18"/>
        <v>0</v>
      </c>
      <c r="G349" s="214">
        <f t="shared" ca="1" si="19"/>
        <v>0</v>
      </c>
      <c r="H349" s="214">
        <f t="shared" ca="1" si="20"/>
        <v>0</v>
      </c>
      <c r="I349" s="214">
        <f t="shared" ca="1" si="21"/>
        <v>0</v>
      </c>
    </row>
    <row r="350" spans="1:32" ht="46.15" customHeight="1">
      <c r="D350" s="195"/>
      <c r="E350" s="213"/>
      <c r="F350" s="214">
        <f t="shared" ca="1" si="18"/>
        <v>0</v>
      </c>
      <c r="G350" s="214">
        <f t="shared" ca="1" si="19"/>
        <v>0</v>
      </c>
      <c r="H350" s="214">
        <f t="shared" ca="1" si="20"/>
        <v>0</v>
      </c>
      <c r="I350" s="214">
        <f t="shared" ca="1" si="21"/>
        <v>0</v>
      </c>
    </row>
    <row r="351" spans="1:32" ht="46.15" customHeight="1">
      <c r="D351" s="195"/>
      <c r="E351" s="213"/>
      <c r="F351" s="214">
        <f t="shared" ca="1" si="18"/>
        <v>0</v>
      </c>
      <c r="G351" s="214">
        <f t="shared" ca="1" si="19"/>
        <v>0</v>
      </c>
      <c r="H351" s="214">
        <f t="shared" ca="1" si="20"/>
        <v>0</v>
      </c>
      <c r="I351" s="214">
        <f t="shared" ca="1" si="21"/>
        <v>0</v>
      </c>
    </row>
    <row r="352" spans="1:32" ht="46.15" customHeight="1">
      <c r="D352" s="195"/>
      <c r="E352" s="213"/>
      <c r="F352" s="214">
        <f t="shared" ca="1" si="18"/>
        <v>0</v>
      </c>
      <c r="G352" s="214">
        <f t="shared" ca="1" si="19"/>
        <v>0</v>
      </c>
      <c r="H352" s="214">
        <f t="shared" ca="1" si="20"/>
        <v>0</v>
      </c>
      <c r="I352" s="214">
        <f t="shared" ca="1" si="21"/>
        <v>0</v>
      </c>
    </row>
    <row r="353" spans="4:9" ht="46.15" customHeight="1">
      <c r="D353" s="195"/>
      <c r="E353" s="213"/>
      <c r="F353" s="214">
        <f t="shared" ca="1" si="18"/>
        <v>0</v>
      </c>
      <c r="G353" s="214">
        <f t="shared" ca="1" si="19"/>
        <v>0</v>
      </c>
      <c r="H353" s="214">
        <f t="shared" ca="1" si="20"/>
        <v>0</v>
      </c>
      <c r="I353" s="214">
        <f t="shared" ca="1" si="21"/>
        <v>0</v>
      </c>
    </row>
    <row r="354" spans="4:9" ht="46.15" customHeight="1">
      <c r="D354" s="195"/>
      <c r="E354" s="213"/>
      <c r="F354" s="214">
        <f t="shared" ca="1" si="18"/>
        <v>0</v>
      </c>
      <c r="G354" s="214">
        <f t="shared" ca="1" si="19"/>
        <v>0</v>
      </c>
      <c r="H354" s="214">
        <f t="shared" ca="1" si="20"/>
        <v>0</v>
      </c>
      <c r="I354" s="214">
        <f t="shared" ca="1" si="21"/>
        <v>0</v>
      </c>
    </row>
    <row r="355" spans="4:9" ht="46.15" customHeight="1">
      <c r="D355" s="195"/>
      <c r="E355" s="213"/>
      <c r="F355" s="214">
        <f t="shared" ca="1" si="18"/>
        <v>0</v>
      </c>
      <c r="G355" s="214">
        <f t="shared" ca="1" si="19"/>
        <v>0</v>
      </c>
      <c r="H355" s="214">
        <f t="shared" ca="1" si="20"/>
        <v>0</v>
      </c>
      <c r="I355" s="214">
        <f t="shared" ca="1" si="21"/>
        <v>0</v>
      </c>
    </row>
    <row r="356" spans="4:9" ht="46.15" customHeight="1">
      <c r="D356" s="195"/>
      <c r="E356" s="213"/>
      <c r="F356" s="214">
        <f t="shared" ca="1" si="18"/>
        <v>0</v>
      </c>
      <c r="G356" s="214">
        <f t="shared" ca="1" si="19"/>
        <v>0</v>
      </c>
      <c r="H356" s="214">
        <f t="shared" ca="1" si="20"/>
        <v>0</v>
      </c>
      <c r="I356" s="214">
        <f t="shared" ca="1" si="21"/>
        <v>0</v>
      </c>
    </row>
    <row r="357" spans="4:9" ht="46.15" customHeight="1">
      <c r="D357" s="195"/>
      <c r="E357" s="213"/>
      <c r="F357" s="214">
        <f t="shared" ca="1" si="18"/>
        <v>0</v>
      </c>
      <c r="G357" s="214">
        <f t="shared" ca="1" si="19"/>
        <v>0</v>
      </c>
      <c r="H357" s="214">
        <f t="shared" ca="1" si="20"/>
        <v>0</v>
      </c>
      <c r="I357" s="214">
        <f t="shared" ca="1" si="21"/>
        <v>0</v>
      </c>
    </row>
    <row r="358" spans="4:9" ht="46.15" customHeight="1">
      <c r="D358" s="195"/>
      <c r="E358" s="213"/>
      <c r="F358" s="214">
        <f t="shared" ca="1" si="18"/>
        <v>0</v>
      </c>
      <c r="G358" s="214">
        <f t="shared" ca="1" si="19"/>
        <v>0</v>
      </c>
      <c r="H358" s="214">
        <f t="shared" ca="1" si="20"/>
        <v>0</v>
      </c>
      <c r="I358" s="214">
        <f t="shared" ca="1" si="21"/>
        <v>0</v>
      </c>
    </row>
    <row r="359" spans="4:9" ht="46.15" customHeight="1">
      <c r="D359" s="195"/>
      <c r="E359" s="213"/>
      <c r="F359" s="214">
        <f t="shared" ca="1" si="18"/>
        <v>0</v>
      </c>
      <c r="G359" s="214">
        <f t="shared" ca="1" si="19"/>
        <v>0</v>
      </c>
      <c r="H359" s="214">
        <f t="shared" ca="1" si="20"/>
        <v>0</v>
      </c>
      <c r="I359" s="214">
        <f t="shared" ca="1" si="21"/>
        <v>0</v>
      </c>
    </row>
    <row r="360" spans="4:9" ht="46.15" customHeight="1">
      <c r="D360" s="195"/>
      <c r="E360" s="213"/>
      <c r="F360" s="214">
        <f t="shared" ca="1" si="18"/>
        <v>0</v>
      </c>
      <c r="G360" s="214">
        <f t="shared" ca="1" si="19"/>
        <v>0</v>
      </c>
      <c r="H360" s="214">
        <f t="shared" ca="1" si="20"/>
        <v>0</v>
      </c>
      <c r="I360" s="214">
        <f t="shared" ca="1" si="21"/>
        <v>0</v>
      </c>
    </row>
    <row r="361" spans="4:9" ht="46.15" customHeight="1">
      <c r="D361" s="195"/>
      <c r="E361" s="213"/>
      <c r="F361" s="214">
        <f t="shared" ca="1" si="18"/>
        <v>0</v>
      </c>
      <c r="G361" s="214">
        <f t="shared" ca="1" si="19"/>
        <v>0</v>
      </c>
      <c r="H361" s="214">
        <f t="shared" ca="1" si="20"/>
        <v>0</v>
      </c>
      <c r="I361" s="214">
        <f t="shared" ca="1" si="21"/>
        <v>0</v>
      </c>
    </row>
    <row r="362" spans="4:9" ht="46.15" customHeight="1">
      <c r="D362" s="195"/>
      <c r="E362" s="213"/>
      <c r="F362" s="214">
        <f t="shared" ca="1" si="18"/>
        <v>0</v>
      </c>
      <c r="G362" s="214">
        <f t="shared" ca="1" si="19"/>
        <v>0</v>
      </c>
      <c r="H362" s="214">
        <f t="shared" ca="1" si="20"/>
        <v>0</v>
      </c>
      <c r="I362" s="214">
        <f t="shared" ca="1" si="21"/>
        <v>0</v>
      </c>
    </row>
    <row r="363" spans="4:9" ht="46.15" customHeight="1">
      <c r="D363" s="195"/>
      <c r="E363" s="213"/>
      <c r="F363" s="214">
        <f t="shared" ca="1" si="18"/>
        <v>0</v>
      </c>
      <c r="G363" s="214">
        <f t="shared" ca="1" si="19"/>
        <v>0</v>
      </c>
      <c r="H363" s="214">
        <f t="shared" ca="1" si="20"/>
        <v>0</v>
      </c>
      <c r="I363" s="214">
        <f t="shared" ca="1" si="21"/>
        <v>0</v>
      </c>
    </row>
    <row r="364" spans="4:9" ht="46.15" customHeight="1">
      <c r="D364" s="195"/>
      <c r="E364" s="213"/>
      <c r="F364" s="214">
        <f t="shared" ca="1" si="18"/>
        <v>0</v>
      </c>
      <c r="G364" s="214">
        <f t="shared" ca="1" si="19"/>
        <v>0</v>
      </c>
      <c r="H364" s="214">
        <f t="shared" ca="1" si="20"/>
        <v>0</v>
      </c>
      <c r="I364" s="214">
        <f t="shared" ca="1" si="21"/>
        <v>0</v>
      </c>
    </row>
    <row r="365" spans="4:9" ht="46.15" customHeight="1">
      <c r="D365" s="195"/>
      <c r="E365" s="213"/>
      <c r="F365" s="214">
        <f t="shared" ca="1" si="18"/>
        <v>0</v>
      </c>
      <c r="G365" s="214">
        <f t="shared" ca="1" si="19"/>
        <v>0</v>
      </c>
      <c r="H365" s="214">
        <f t="shared" ca="1" si="20"/>
        <v>0</v>
      </c>
      <c r="I365" s="214">
        <f t="shared" ca="1" si="21"/>
        <v>0</v>
      </c>
    </row>
    <row r="366" spans="4:9" ht="46.15" customHeight="1">
      <c r="D366" s="195"/>
      <c r="E366" s="213"/>
      <c r="F366" s="214">
        <f t="shared" ca="1" si="18"/>
        <v>0</v>
      </c>
      <c r="G366" s="214">
        <f t="shared" ca="1" si="19"/>
        <v>0</v>
      </c>
      <c r="H366" s="214">
        <f t="shared" ca="1" si="20"/>
        <v>0</v>
      </c>
      <c r="I366" s="214">
        <f t="shared" ca="1" si="21"/>
        <v>0</v>
      </c>
    </row>
    <row r="367" spans="4:9" ht="46.15" customHeight="1">
      <c r="D367" s="195"/>
      <c r="E367" s="213"/>
      <c r="F367" s="214">
        <f t="shared" ca="1" si="18"/>
        <v>0</v>
      </c>
      <c r="G367" s="214">
        <f t="shared" ca="1" si="19"/>
        <v>0</v>
      </c>
      <c r="H367" s="214">
        <f t="shared" ca="1" si="20"/>
        <v>0</v>
      </c>
      <c r="I367" s="214">
        <f t="shared" ca="1" si="21"/>
        <v>0</v>
      </c>
    </row>
    <row r="368" spans="4:9">
      <c r="E368" s="60"/>
    </row>
    <row r="369"/>
    <row r="370"/>
    <row r="371"/>
  </sheetData>
  <sheetProtection algorithmName="SHA-512" hashValue="70HO37rvUoupbPZOdNO5r9k3dP2lQDFYV/zalMWtD4D6jzyJMPdviOevw6i5dPia3BSvjakYBsG/WgqrSzcGzg==" saltValue="BUQVXKAu5sCS3D1OCI2mPg==" spinCount="100000" sheet="1" formatCells="0" formatColumns="0" formatRows="0" autoFilter="0"/>
  <dataConsolidate/>
  <mergeCells count="9">
    <mergeCell ref="B322:F322"/>
    <mergeCell ref="B337:F337"/>
    <mergeCell ref="B6:K6"/>
    <mergeCell ref="B1:K5"/>
    <mergeCell ref="B8:F8"/>
    <mergeCell ref="B314:G314"/>
    <mergeCell ref="B315:G315"/>
    <mergeCell ref="B316:H316"/>
    <mergeCell ref="B317:H317"/>
  </mergeCells>
  <dataValidations count="4">
    <dataValidation type="list" allowBlank="1" showInputMessage="1" showErrorMessage="1" sqref="E14:E313" xr:uid="{4A7AEFBF-E20C-47BB-ACAA-C468143DDEB7}">
      <formula1>INDIRECT($B14)</formula1>
    </dataValidation>
    <dataValidation type="list" allowBlank="1" showInputMessage="1" showErrorMessage="1" sqref="F14:F313" xr:uid="{64996DA2-7920-4F62-8BCE-2CFD3B3607B9}">
      <formula1>Origen_de_recursos</formula1>
    </dataValidation>
    <dataValidation type="list" allowBlank="1" showInputMessage="1" showErrorMessage="1" sqref="D14:D313 D340" xr:uid="{74B75819-BCA9-45E6-AE88-21BFEABEF955}">
      <formula1>Tipos_selección2</formula1>
    </dataValidation>
    <dataValidation type="list" allowBlank="1" showInputMessage="1" showErrorMessage="1" sqref="G14:G313" xr:uid="{CEA7E8A2-B8B3-4458-96E4-8260242AE574}">
      <formula1>INDIRECT($D14)</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07042-B558-4899-9EEB-4321E3B29C24}">
  <sheetPr codeName="Hoja14"/>
  <dimension ref="A1:BL404"/>
  <sheetViews>
    <sheetView zoomScale="60" zoomScaleNormal="60" zoomScaleSheetLayoutView="80" zoomScalePageLayoutView="70" workbookViewId="0">
      <pane ySplit="13" topLeftCell="A14" activePane="bottomLeft" state="frozen"/>
      <selection pane="bottomLeft" activeCell="L32" sqref="L32"/>
      <selection activeCell="B1" sqref="B1"/>
    </sheetView>
  </sheetViews>
  <sheetFormatPr defaultColWidth="0" defaultRowHeight="15" customHeight="1"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819"/>
      <c r="C1" s="820"/>
      <c r="D1" s="820"/>
      <c r="E1" s="820"/>
      <c r="F1" s="820"/>
      <c r="G1" s="820"/>
      <c r="H1" s="820"/>
      <c r="I1" s="820"/>
      <c r="J1" s="820"/>
      <c r="K1" s="820"/>
      <c r="L1" s="820"/>
      <c r="M1" s="820"/>
      <c r="N1" s="820"/>
      <c r="O1" s="820"/>
      <c r="P1" s="820"/>
      <c r="Q1" s="820"/>
      <c r="R1" s="820"/>
      <c r="S1" s="820"/>
      <c r="T1" s="821"/>
      <c r="U1" s="184"/>
      <c r="V1" s="184"/>
      <c r="W1" s="184"/>
      <c r="X1" s="184"/>
      <c r="Y1" s="184"/>
      <c r="Z1" s="184"/>
      <c r="AA1" s="184"/>
      <c r="AB1" s="184"/>
      <c r="AC1" s="184"/>
      <c r="AD1" s="184"/>
      <c r="AE1" s="184"/>
    </row>
    <row r="2" spans="1:63" s="3" customFormat="1" ht="13.5" customHeight="1">
      <c r="A2" s="1"/>
      <c r="B2" s="822"/>
      <c r="C2" s="823"/>
      <c r="D2" s="823"/>
      <c r="E2" s="823"/>
      <c r="F2" s="823"/>
      <c r="G2" s="823"/>
      <c r="H2" s="823"/>
      <c r="I2" s="823"/>
      <c r="J2" s="823"/>
      <c r="K2" s="823"/>
      <c r="L2" s="823"/>
      <c r="M2" s="823"/>
      <c r="N2" s="823"/>
      <c r="O2" s="823"/>
      <c r="P2" s="823"/>
      <c r="Q2" s="823"/>
      <c r="R2" s="823"/>
      <c r="S2" s="823"/>
      <c r="T2" s="824"/>
      <c r="U2" s="184"/>
      <c r="V2" s="184"/>
      <c r="W2" s="184"/>
      <c r="X2" s="184"/>
      <c r="Y2" s="184"/>
      <c r="Z2" s="184"/>
      <c r="AA2" s="184"/>
      <c r="AB2" s="184"/>
      <c r="AC2" s="184"/>
      <c r="AD2" s="184"/>
      <c r="AE2" s="184"/>
    </row>
    <row r="3" spans="1:63" s="1" customFormat="1" ht="20.65" customHeight="1">
      <c r="A3" s="4"/>
      <c r="B3" s="822"/>
      <c r="C3" s="823"/>
      <c r="D3" s="823"/>
      <c r="E3" s="823"/>
      <c r="F3" s="823"/>
      <c r="G3" s="823"/>
      <c r="H3" s="823"/>
      <c r="I3" s="823"/>
      <c r="J3" s="823"/>
      <c r="K3" s="823"/>
      <c r="L3" s="823"/>
      <c r="M3" s="823"/>
      <c r="N3" s="823"/>
      <c r="O3" s="823"/>
      <c r="P3" s="823"/>
      <c r="Q3" s="823"/>
      <c r="R3" s="823"/>
      <c r="S3" s="823"/>
      <c r="T3" s="824"/>
      <c r="U3" s="184"/>
      <c r="V3" s="184"/>
      <c r="W3" s="184"/>
      <c r="X3" s="184"/>
      <c r="Y3" s="184"/>
      <c r="Z3" s="184"/>
      <c r="AA3" s="184"/>
      <c r="AB3" s="184"/>
      <c r="AC3" s="184"/>
      <c r="AD3" s="184"/>
      <c r="AE3" s="184"/>
    </row>
    <row r="4" spans="1:63" s="1" customFormat="1" ht="20.65" customHeight="1">
      <c r="A4" s="4"/>
      <c r="B4" s="822"/>
      <c r="C4" s="823"/>
      <c r="D4" s="823"/>
      <c r="E4" s="823"/>
      <c r="F4" s="823"/>
      <c r="G4" s="823"/>
      <c r="H4" s="823"/>
      <c r="I4" s="823"/>
      <c r="J4" s="823"/>
      <c r="K4" s="823"/>
      <c r="L4" s="823"/>
      <c r="M4" s="823"/>
      <c r="N4" s="823"/>
      <c r="O4" s="823"/>
      <c r="P4" s="823"/>
      <c r="Q4" s="823"/>
      <c r="R4" s="823"/>
      <c r="S4" s="823"/>
      <c r="T4" s="824"/>
      <c r="U4" s="184"/>
      <c r="V4" s="184"/>
      <c r="W4" s="184"/>
      <c r="X4" s="184"/>
      <c r="Y4" s="184"/>
      <c r="Z4" s="184"/>
      <c r="AA4" s="184"/>
      <c r="AB4" s="184"/>
      <c r="AC4" s="184"/>
      <c r="AD4" s="184"/>
      <c r="AE4" s="184"/>
    </row>
    <row r="5" spans="1:63" s="1" customFormat="1" ht="20.65" customHeight="1">
      <c r="A5" s="4"/>
      <c r="B5" s="825"/>
      <c r="C5" s="826"/>
      <c r="D5" s="826"/>
      <c r="E5" s="826"/>
      <c r="F5" s="826"/>
      <c r="G5" s="826"/>
      <c r="H5" s="826"/>
      <c r="I5" s="826"/>
      <c r="J5" s="826"/>
      <c r="K5" s="826"/>
      <c r="L5" s="826"/>
      <c r="M5" s="826"/>
      <c r="N5" s="826"/>
      <c r="O5" s="826"/>
      <c r="P5" s="826"/>
      <c r="Q5" s="826"/>
      <c r="R5" s="826"/>
      <c r="S5" s="826"/>
      <c r="T5" s="827"/>
      <c r="U5" s="184"/>
      <c r="V5" s="184"/>
      <c r="W5" s="184"/>
      <c r="X5" s="184"/>
      <c r="Y5" s="184"/>
      <c r="Z5" s="184"/>
      <c r="AA5" s="184"/>
      <c r="AB5" s="184"/>
      <c r="AC5" s="184"/>
      <c r="AD5" s="184"/>
      <c r="AE5" s="184"/>
    </row>
    <row r="6" spans="1:63" s="1" customFormat="1" ht="20.65" customHeight="1">
      <c r="A6" s="4"/>
      <c r="B6" s="828" t="s">
        <v>2</v>
      </c>
      <c r="C6" s="829"/>
      <c r="D6" s="829"/>
      <c r="E6" s="829"/>
      <c r="F6" s="829"/>
      <c r="G6" s="829"/>
      <c r="H6" s="829"/>
      <c r="I6" s="829"/>
      <c r="J6" s="829"/>
      <c r="K6" s="829"/>
      <c r="L6" s="829"/>
      <c r="M6" s="829"/>
      <c r="N6" s="829"/>
      <c r="O6" s="829"/>
      <c r="P6" s="829"/>
      <c r="Q6" s="829"/>
      <c r="R6" s="829"/>
      <c r="S6" s="829"/>
      <c r="T6" s="830"/>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574" t="s">
        <v>3773</v>
      </c>
      <c r="C8" s="575"/>
      <c r="D8" s="575"/>
      <c r="E8" s="575"/>
      <c r="F8" s="575"/>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8"/>
      <c r="C9" s="16"/>
      <c r="D9" s="21"/>
      <c r="E9" s="21"/>
      <c r="F9" s="21"/>
      <c r="G9" s="21"/>
      <c r="H9" s="20"/>
      <c r="I9" s="20"/>
      <c r="N9" s="184"/>
      <c r="O9" s="184"/>
      <c r="P9" s="184"/>
      <c r="Q9" s="184"/>
      <c r="R9" s="184"/>
      <c r="S9" s="184"/>
      <c r="T9" s="184"/>
      <c r="U9" s="184"/>
      <c r="V9" s="184"/>
      <c r="W9" s="184"/>
      <c r="X9" s="184"/>
      <c r="Y9" s="184"/>
      <c r="Z9" s="184"/>
      <c r="AA9" s="184"/>
      <c r="AB9" s="184"/>
      <c r="AC9" s="184"/>
      <c r="AD9" s="184"/>
      <c r="AE9" s="184"/>
    </row>
    <row r="10" spans="1:63" s="1" customFormat="1" ht="26.25" customHeight="1">
      <c r="A10" s="4"/>
      <c r="B10" s="16"/>
      <c r="C10" s="16"/>
      <c r="D10" s="16"/>
      <c r="E10" s="16"/>
      <c r="F10" s="16"/>
      <c r="G10" s="16"/>
      <c r="H10" s="16"/>
      <c r="I10" s="16"/>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16"/>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3776</v>
      </c>
      <c r="C13" s="190" t="s">
        <v>3777</v>
      </c>
      <c r="D13" s="190" t="s">
        <v>2970</v>
      </c>
      <c r="E13" s="190" t="s">
        <v>3285</v>
      </c>
      <c r="F13" s="190" t="s">
        <v>3778</v>
      </c>
      <c r="G13" s="191" t="s">
        <v>2798</v>
      </c>
      <c r="H13" s="191" t="s">
        <v>3779</v>
      </c>
      <c r="I13" s="191" t="s">
        <v>3780</v>
      </c>
      <c r="J13" s="13" t="s">
        <v>3781</v>
      </c>
      <c r="K13" s="192" t="s">
        <v>3782</v>
      </c>
      <c r="L13" s="192" t="s">
        <v>3783</v>
      </c>
      <c r="M13" s="186" t="s">
        <v>3247</v>
      </c>
      <c r="N13" s="186" t="s">
        <v>3784</v>
      </c>
      <c r="O13" s="186" t="s">
        <v>3785</v>
      </c>
      <c r="P13" s="187" t="s">
        <v>3786</v>
      </c>
      <c r="Q13" s="193" t="s">
        <v>3787</v>
      </c>
      <c r="R13" s="193" t="s">
        <v>3788</v>
      </c>
      <c r="S13" s="193" t="s">
        <v>3789</v>
      </c>
      <c r="T13" s="193" t="s">
        <v>1970</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6.15" customHeight="1">
      <c r="A14" s="14"/>
      <c r="B14" s="181" t="str">
        <f>IFERROR(VLOOKUP(D14,Auxiliar!$B$4:$D$9,3,0),"")</f>
        <v/>
      </c>
      <c r="C14" s="181">
        <v>1</v>
      </c>
      <c r="D14" s="259"/>
      <c r="E14" s="241"/>
      <c r="F14" s="255"/>
      <c r="G14" s="255"/>
      <c r="H14" s="255"/>
      <c r="I14" s="260"/>
      <c r="J14" s="260"/>
      <c r="K14" s="261"/>
      <c r="L14" s="261"/>
      <c r="M14" s="239"/>
      <c r="N14" s="188" t="str">
        <f t="shared" ref="N14:N77" si="0">IF(L14-K14=0,"",L14-K14)</f>
        <v/>
      </c>
      <c r="O14" s="239"/>
      <c r="P14" s="189" t="str">
        <f>IFERROR(Q14/O14,"")</f>
        <v/>
      </c>
      <c r="Q14" s="266"/>
      <c r="R14" s="189" t="str">
        <f t="shared" ref="R14:R77" si="1">IF(F14="Cofinanciación FONTUR",Q14,"")</f>
        <v/>
      </c>
      <c r="S14" s="189" t="str">
        <f t="shared" ref="S14:S77" si="2">IF(F14="Contrapartida Proponente",Q14,"")</f>
        <v/>
      </c>
      <c r="T14" s="189"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46.15" customHeight="1">
      <c r="A15" s="14"/>
      <c r="B15" s="181" t="str">
        <f>IFERROR(VLOOKUP(D15,Auxiliar!$B$4:$D$9,3,0),"")</f>
        <v/>
      </c>
      <c r="C15" s="181">
        <v>2</v>
      </c>
      <c r="D15" s="259"/>
      <c r="E15" s="241"/>
      <c r="F15" s="255"/>
      <c r="G15" s="255"/>
      <c r="H15" s="255"/>
      <c r="I15" s="260"/>
      <c r="J15" s="260"/>
      <c r="K15" s="261"/>
      <c r="L15" s="261"/>
      <c r="M15" s="239"/>
      <c r="N15" s="188" t="str">
        <f t="shared" si="0"/>
        <v/>
      </c>
      <c r="O15" s="239"/>
      <c r="P15" s="189" t="str">
        <f>IFERROR(Q15/O15,"")</f>
        <v/>
      </c>
      <c r="Q15" s="266"/>
      <c r="R15" s="189" t="str">
        <f t="shared" si="1"/>
        <v/>
      </c>
      <c r="S15" s="189" t="str">
        <f t="shared" si="2"/>
        <v/>
      </c>
      <c r="T15" s="189"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6.15" customHeight="1">
      <c r="A16" s="14"/>
      <c r="B16" s="181" t="str">
        <f>IFERROR(VLOOKUP(D16,Auxiliar!$B$4:$D$9,3,0),"")</f>
        <v/>
      </c>
      <c r="C16" s="181">
        <v>3</v>
      </c>
      <c r="D16" s="259"/>
      <c r="E16" s="241"/>
      <c r="F16" s="255"/>
      <c r="G16" s="255"/>
      <c r="H16" s="255"/>
      <c r="I16" s="260"/>
      <c r="J16" s="260"/>
      <c r="K16" s="261"/>
      <c r="L16" s="261"/>
      <c r="M16" s="239"/>
      <c r="N16" s="188" t="str">
        <f t="shared" si="0"/>
        <v/>
      </c>
      <c r="O16" s="239"/>
      <c r="P16" s="189" t="str">
        <f t="shared" ref="P16:P79" si="4">IFERROR(Q16/O16,"")</f>
        <v/>
      </c>
      <c r="Q16" s="266"/>
      <c r="R16" s="189" t="str">
        <f t="shared" si="1"/>
        <v/>
      </c>
      <c r="S16" s="189" t="str">
        <f t="shared" si="2"/>
        <v/>
      </c>
      <c r="T16" s="189"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6.15" customHeight="1">
      <c r="A17" s="14"/>
      <c r="B17" s="181" t="str">
        <f>IFERROR(VLOOKUP(D17,Auxiliar!$B$4:$D$9,3,0),"")</f>
        <v/>
      </c>
      <c r="C17" s="181">
        <v>4</v>
      </c>
      <c r="D17" s="259"/>
      <c r="E17" s="241"/>
      <c r="F17" s="255"/>
      <c r="G17" s="255"/>
      <c r="H17" s="255"/>
      <c r="I17" s="260"/>
      <c r="J17" s="260"/>
      <c r="K17" s="261"/>
      <c r="L17" s="261"/>
      <c r="M17" s="239"/>
      <c r="N17" s="188" t="str">
        <f t="shared" si="0"/>
        <v/>
      </c>
      <c r="O17" s="239"/>
      <c r="P17" s="189" t="str">
        <f t="shared" si="4"/>
        <v/>
      </c>
      <c r="Q17" s="266"/>
      <c r="R17" s="189" t="str">
        <f t="shared" si="1"/>
        <v/>
      </c>
      <c r="S17" s="189" t="str">
        <f t="shared" si="2"/>
        <v/>
      </c>
      <c r="T17" s="189"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6.15" customHeight="1">
      <c r="A18" s="14"/>
      <c r="B18" s="181" t="str">
        <f>IFERROR(VLOOKUP(D18,Auxiliar!$B$4:$D$9,3,0),"")</f>
        <v/>
      </c>
      <c r="C18" s="181">
        <v>5</v>
      </c>
      <c r="D18" s="259"/>
      <c r="E18" s="241"/>
      <c r="F18" s="255"/>
      <c r="G18" s="255"/>
      <c r="H18" s="255"/>
      <c r="I18" s="260"/>
      <c r="J18" s="260"/>
      <c r="K18" s="261"/>
      <c r="L18" s="261"/>
      <c r="M18" s="239"/>
      <c r="N18" s="188" t="str">
        <f t="shared" si="0"/>
        <v/>
      </c>
      <c r="O18" s="239"/>
      <c r="P18" s="189" t="str">
        <f t="shared" si="4"/>
        <v/>
      </c>
      <c r="Q18" s="266"/>
      <c r="R18" s="189" t="str">
        <f t="shared" si="1"/>
        <v/>
      </c>
      <c r="S18" s="189" t="str">
        <f t="shared" si="2"/>
        <v/>
      </c>
      <c r="T18" s="189"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6.15" customHeight="1">
      <c r="A19" s="14"/>
      <c r="B19" s="181" t="str">
        <f>IFERROR(VLOOKUP(D19,Auxiliar!$B$4:$D$9,3,0),"")</f>
        <v/>
      </c>
      <c r="C19" s="181">
        <v>6</v>
      </c>
      <c r="D19" s="259"/>
      <c r="E19" s="241"/>
      <c r="F19" s="255"/>
      <c r="G19" s="255"/>
      <c r="H19" s="255"/>
      <c r="I19" s="260"/>
      <c r="J19" s="260"/>
      <c r="K19" s="261"/>
      <c r="L19" s="261"/>
      <c r="M19" s="239"/>
      <c r="N19" s="188" t="str">
        <f t="shared" si="0"/>
        <v/>
      </c>
      <c r="O19" s="239"/>
      <c r="P19" s="189" t="str">
        <f t="shared" si="4"/>
        <v/>
      </c>
      <c r="Q19" s="266"/>
      <c r="R19" s="189" t="str">
        <f t="shared" si="1"/>
        <v/>
      </c>
      <c r="S19" s="189" t="str">
        <f t="shared" si="2"/>
        <v/>
      </c>
      <c r="T19" s="189"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15" customHeight="1">
      <c r="A20" s="14"/>
      <c r="B20" s="181" t="str">
        <f>IFERROR(VLOOKUP(D20,Auxiliar!$B$4:$D$9,3,0),"")</f>
        <v/>
      </c>
      <c r="C20" s="181">
        <v>7</v>
      </c>
      <c r="D20" s="259"/>
      <c r="E20" s="241"/>
      <c r="F20" s="255"/>
      <c r="G20" s="255"/>
      <c r="H20" s="255"/>
      <c r="I20" s="260"/>
      <c r="J20" s="260"/>
      <c r="K20" s="261"/>
      <c r="L20" s="261"/>
      <c r="M20" s="239"/>
      <c r="N20" s="188" t="str">
        <f t="shared" si="0"/>
        <v/>
      </c>
      <c r="O20" s="239"/>
      <c r="P20" s="189" t="str">
        <f t="shared" si="4"/>
        <v/>
      </c>
      <c r="Q20" s="266"/>
      <c r="R20" s="189" t="str">
        <f t="shared" si="1"/>
        <v/>
      </c>
      <c r="S20" s="189" t="str">
        <f t="shared" si="2"/>
        <v/>
      </c>
      <c r="T20" s="189"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6.15" customHeight="1">
      <c r="A21" s="14"/>
      <c r="B21" s="181" t="str">
        <f>IFERROR(VLOOKUP(D21,Auxiliar!$B$4:$D$9,3,0),"")</f>
        <v/>
      </c>
      <c r="C21" s="181">
        <v>8</v>
      </c>
      <c r="D21" s="259"/>
      <c r="E21" s="241"/>
      <c r="F21" s="255"/>
      <c r="G21" s="255"/>
      <c r="H21" s="255"/>
      <c r="I21" s="260"/>
      <c r="J21" s="260"/>
      <c r="K21" s="261"/>
      <c r="L21" s="261"/>
      <c r="M21" s="239"/>
      <c r="N21" s="188" t="str">
        <f t="shared" si="0"/>
        <v/>
      </c>
      <c r="O21" s="239"/>
      <c r="P21" s="189" t="str">
        <f t="shared" si="4"/>
        <v/>
      </c>
      <c r="Q21" s="266"/>
      <c r="R21" s="189" t="str">
        <f t="shared" si="1"/>
        <v/>
      </c>
      <c r="S21" s="189" t="str">
        <f t="shared" si="2"/>
        <v/>
      </c>
      <c r="T21" s="189"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15" customHeight="1">
      <c r="A22" s="14"/>
      <c r="B22" s="181" t="str">
        <f>IFERROR(VLOOKUP(D22,Auxiliar!$B$4:$D$9,3,0),"")</f>
        <v/>
      </c>
      <c r="C22" s="181">
        <v>9</v>
      </c>
      <c r="D22" s="259"/>
      <c r="E22" s="241"/>
      <c r="F22" s="255"/>
      <c r="G22" s="255"/>
      <c r="H22" s="255"/>
      <c r="I22" s="260"/>
      <c r="J22" s="260"/>
      <c r="K22" s="261"/>
      <c r="L22" s="261"/>
      <c r="M22" s="239"/>
      <c r="N22" s="188" t="str">
        <f t="shared" si="0"/>
        <v/>
      </c>
      <c r="O22" s="239"/>
      <c r="P22" s="189" t="str">
        <f t="shared" si="4"/>
        <v/>
      </c>
      <c r="Q22" s="266"/>
      <c r="R22" s="189" t="str">
        <f t="shared" si="1"/>
        <v/>
      </c>
      <c r="S22" s="189" t="str">
        <f t="shared" si="2"/>
        <v/>
      </c>
      <c r="T22" s="189"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15" customHeight="1">
      <c r="A23" s="14"/>
      <c r="B23" s="181" t="str">
        <f>IFERROR(VLOOKUP(D23,Auxiliar!$B$4:$D$9,3,0),"")</f>
        <v/>
      </c>
      <c r="C23" s="181">
        <v>10</v>
      </c>
      <c r="D23" s="259"/>
      <c r="E23" s="241"/>
      <c r="F23" s="255"/>
      <c r="G23" s="255"/>
      <c r="H23" s="255"/>
      <c r="I23" s="260"/>
      <c r="J23" s="260"/>
      <c r="K23" s="261"/>
      <c r="L23" s="261"/>
      <c r="M23" s="239"/>
      <c r="N23" s="188" t="str">
        <f t="shared" si="0"/>
        <v/>
      </c>
      <c r="O23" s="239"/>
      <c r="P23" s="189" t="str">
        <f t="shared" si="4"/>
        <v/>
      </c>
      <c r="Q23" s="266"/>
      <c r="R23" s="189" t="str">
        <f t="shared" si="1"/>
        <v/>
      </c>
      <c r="S23" s="189" t="str">
        <f t="shared" si="2"/>
        <v/>
      </c>
      <c r="T23" s="189"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15" customHeight="1">
      <c r="A24" s="14"/>
      <c r="B24" s="181" t="str">
        <f>IFERROR(VLOOKUP(D24,Auxiliar!$B$4:$D$9,3,0),"")</f>
        <v/>
      </c>
      <c r="C24" s="181">
        <v>11</v>
      </c>
      <c r="D24" s="259"/>
      <c r="E24" s="241"/>
      <c r="F24" s="255"/>
      <c r="G24" s="255"/>
      <c r="H24" s="255"/>
      <c r="I24" s="260"/>
      <c r="J24" s="260"/>
      <c r="K24" s="261"/>
      <c r="L24" s="261"/>
      <c r="M24" s="239"/>
      <c r="N24" s="188" t="str">
        <f t="shared" si="0"/>
        <v/>
      </c>
      <c r="O24" s="239"/>
      <c r="P24" s="189" t="str">
        <f t="shared" si="4"/>
        <v/>
      </c>
      <c r="Q24" s="266"/>
      <c r="R24" s="189" t="str">
        <f t="shared" si="1"/>
        <v/>
      </c>
      <c r="S24" s="189" t="str">
        <f t="shared" si="2"/>
        <v/>
      </c>
      <c r="T24" s="189"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6.15" customHeight="1">
      <c r="A25" s="14"/>
      <c r="B25" s="181" t="str">
        <f>IFERROR(VLOOKUP(D25,Auxiliar!$B$4:$D$9,3,0),"")</f>
        <v/>
      </c>
      <c r="C25" s="181">
        <v>12</v>
      </c>
      <c r="D25" s="259"/>
      <c r="E25" s="241"/>
      <c r="F25" s="255"/>
      <c r="G25" s="255"/>
      <c r="H25" s="255"/>
      <c r="I25" s="260"/>
      <c r="J25" s="260"/>
      <c r="K25" s="261"/>
      <c r="L25" s="261"/>
      <c r="M25" s="239"/>
      <c r="N25" s="188" t="str">
        <f t="shared" si="0"/>
        <v/>
      </c>
      <c r="O25" s="239"/>
      <c r="P25" s="189" t="str">
        <f t="shared" si="4"/>
        <v/>
      </c>
      <c r="Q25" s="266"/>
      <c r="R25" s="189" t="str">
        <f t="shared" si="1"/>
        <v/>
      </c>
      <c r="S25" s="189" t="str">
        <f t="shared" si="2"/>
        <v/>
      </c>
      <c r="T25" s="189"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6.15" customHeight="1">
      <c r="A26" s="14"/>
      <c r="B26" s="181" t="str">
        <f>IFERROR(VLOOKUP(D26,Auxiliar!$B$4:$D$9,3,0),"")</f>
        <v/>
      </c>
      <c r="C26" s="181">
        <v>13</v>
      </c>
      <c r="D26" s="259"/>
      <c r="E26" s="241"/>
      <c r="F26" s="255"/>
      <c r="G26" s="255"/>
      <c r="H26" s="255"/>
      <c r="I26" s="260"/>
      <c r="J26" s="260"/>
      <c r="K26" s="261"/>
      <c r="L26" s="261"/>
      <c r="M26" s="239"/>
      <c r="N26" s="188" t="str">
        <f t="shared" si="0"/>
        <v/>
      </c>
      <c r="O26" s="239"/>
      <c r="P26" s="189" t="str">
        <f t="shared" si="4"/>
        <v/>
      </c>
      <c r="Q26" s="266"/>
      <c r="R26" s="189" t="str">
        <f t="shared" si="1"/>
        <v/>
      </c>
      <c r="S26" s="189" t="str">
        <f t="shared" si="2"/>
        <v/>
      </c>
      <c r="T26" s="189"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6.15" customHeight="1">
      <c r="A27" s="14"/>
      <c r="B27" s="181" t="str">
        <f>IFERROR(VLOOKUP(D27,Auxiliar!$B$4:$D$9,3,0),"")</f>
        <v/>
      </c>
      <c r="C27" s="181">
        <v>14</v>
      </c>
      <c r="D27" s="259"/>
      <c r="E27" s="241"/>
      <c r="F27" s="255"/>
      <c r="G27" s="255"/>
      <c r="H27" s="255"/>
      <c r="I27" s="260"/>
      <c r="J27" s="260"/>
      <c r="K27" s="261"/>
      <c r="L27" s="261"/>
      <c r="M27" s="239"/>
      <c r="N27" s="188" t="str">
        <f t="shared" si="0"/>
        <v/>
      </c>
      <c r="O27" s="239"/>
      <c r="P27" s="189" t="str">
        <f t="shared" si="4"/>
        <v/>
      </c>
      <c r="Q27" s="266"/>
      <c r="R27" s="189" t="str">
        <f t="shared" si="1"/>
        <v/>
      </c>
      <c r="S27" s="189" t="str">
        <f t="shared" si="2"/>
        <v/>
      </c>
      <c r="T27" s="189"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15" customHeight="1">
      <c r="A28" s="14"/>
      <c r="B28" s="181" t="str">
        <f>IFERROR(VLOOKUP(D28,Auxiliar!$B$4:$D$9,3,0),"")</f>
        <v/>
      </c>
      <c r="C28" s="181">
        <v>15</v>
      </c>
      <c r="D28" s="259"/>
      <c r="E28" s="241"/>
      <c r="F28" s="255"/>
      <c r="G28" s="255"/>
      <c r="H28" s="255"/>
      <c r="I28" s="260"/>
      <c r="J28" s="260"/>
      <c r="K28" s="261"/>
      <c r="L28" s="261"/>
      <c r="M28" s="239"/>
      <c r="N28" s="188" t="str">
        <f t="shared" si="0"/>
        <v/>
      </c>
      <c r="O28" s="239"/>
      <c r="P28" s="189" t="str">
        <f t="shared" si="4"/>
        <v/>
      </c>
      <c r="Q28" s="266"/>
      <c r="R28" s="189" t="str">
        <f t="shared" si="1"/>
        <v/>
      </c>
      <c r="S28" s="189" t="str">
        <f t="shared" si="2"/>
        <v/>
      </c>
      <c r="T28" s="189"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6.15" customHeight="1">
      <c r="A29" s="19"/>
      <c r="B29" s="181" t="str">
        <f>IFERROR(VLOOKUP(D29,Auxiliar!$B$4:$D$9,3,0),"")</f>
        <v/>
      </c>
      <c r="C29" s="181">
        <v>16</v>
      </c>
      <c r="D29" s="259"/>
      <c r="E29" s="241"/>
      <c r="F29" s="255"/>
      <c r="G29" s="255"/>
      <c r="H29" s="255"/>
      <c r="I29" s="260"/>
      <c r="J29" s="260"/>
      <c r="K29" s="261"/>
      <c r="L29" s="261"/>
      <c r="M29" s="239"/>
      <c r="N29" s="188" t="str">
        <f t="shared" si="0"/>
        <v/>
      </c>
      <c r="O29" s="239"/>
      <c r="P29" s="189" t="str">
        <f t="shared" si="4"/>
        <v/>
      </c>
      <c r="Q29" s="266"/>
      <c r="R29" s="189" t="str">
        <f t="shared" si="1"/>
        <v/>
      </c>
      <c r="S29" s="189" t="str">
        <f t="shared" si="2"/>
        <v/>
      </c>
      <c r="T29" s="189"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6.15" customHeight="1">
      <c r="A30" s="19"/>
      <c r="B30" s="181" t="str">
        <f>IFERROR(VLOOKUP(D30,Auxiliar!$B$4:$D$9,3,0),"")</f>
        <v/>
      </c>
      <c r="C30" s="181">
        <v>17</v>
      </c>
      <c r="D30" s="259"/>
      <c r="E30" s="241"/>
      <c r="F30" s="255"/>
      <c r="G30" s="255"/>
      <c r="H30" s="255"/>
      <c r="I30" s="260"/>
      <c r="J30" s="260"/>
      <c r="K30" s="261"/>
      <c r="L30" s="261"/>
      <c r="M30" s="239"/>
      <c r="N30" s="188" t="str">
        <f t="shared" si="0"/>
        <v/>
      </c>
      <c r="O30" s="239"/>
      <c r="P30" s="189" t="str">
        <f t="shared" si="4"/>
        <v/>
      </c>
      <c r="Q30" s="266"/>
      <c r="R30" s="189" t="str">
        <f t="shared" si="1"/>
        <v/>
      </c>
      <c r="S30" s="189" t="str">
        <f t="shared" si="2"/>
        <v/>
      </c>
      <c r="T30" s="189"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6.15" customHeight="1">
      <c r="A31" s="19"/>
      <c r="B31" s="181" t="str">
        <f>IFERROR(VLOOKUP(D31,Auxiliar!$B$4:$D$9,3,0),"")</f>
        <v/>
      </c>
      <c r="C31" s="181">
        <v>18</v>
      </c>
      <c r="D31" s="259"/>
      <c r="E31" s="241"/>
      <c r="F31" s="255"/>
      <c r="G31" s="255"/>
      <c r="H31" s="255"/>
      <c r="I31" s="260"/>
      <c r="J31" s="260"/>
      <c r="K31" s="261"/>
      <c r="L31" s="261"/>
      <c r="M31" s="239"/>
      <c r="N31" s="188" t="str">
        <f t="shared" si="0"/>
        <v/>
      </c>
      <c r="O31" s="239"/>
      <c r="P31" s="189" t="str">
        <f t="shared" si="4"/>
        <v/>
      </c>
      <c r="Q31" s="266"/>
      <c r="R31" s="189" t="str">
        <f t="shared" si="1"/>
        <v/>
      </c>
      <c r="S31" s="189" t="str">
        <f t="shared" si="2"/>
        <v/>
      </c>
      <c r="T31" s="189"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6.15" customHeight="1">
      <c r="A32" s="19"/>
      <c r="B32" s="181" t="str">
        <f>IFERROR(VLOOKUP(D32,Auxiliar!$B$4:$D$9,3,0),"")</f>
        <v/>
      </c>
      <c r="C32" s="181">
        <v>19</v>
      </c>
      <c r="D32" s="259"/>
      <c r="E32" s="241"/>
      <c r="F32" s="255"/>
      <c r="G32" s="255"/>
      <c r="H32" s="255"/>
      <c r="I32" s="260"/>
      <c r="J32" s="260"/>
      <c r="K32" s="261"/>
      <c r="L32" s="261"/>
      <c r="M32" s="239"/>
      <c r="N32" s="188" t="str">
        <f t="shared" si="0"/>
        <v/>
      </c>
      <c r="O32" s="239"/>
      <c r="P32" s="189" t="str">
        <f t="shared" si="4"/>
        <v/>
      </c>
      <c r="Q32" s="266"/>
      <c r="R32" s="189" t="str">
        <f t="shared" si="1"/>
        <v/>
      </c>
      <c r="S32" s="189" t="str">
        <f t="shared" si="2"/>
        <v/>
      </c>
      <c r="T32" s="189"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15" customHeight="1">
      <c r="A33" s="19"/>
      <c r="B33" s="181" t="str">
        <f>IFERROR(VLOOKUP(D33,Auxiliar!$B$4:$D$9,3,0),"")</f>
        <v/>
      </c>
      <c r="C33" s="181">
        <v>20</v>
      </c>
      <c r="D33" s="259"/>
      <c r="E33" s="241"/>
      <c r="F33" s="255"/>
      <c r="G33" s="255"/>
      <c r="H33" s="255"/>
      <c r="I33" s="260"/>
      <c r="J33" s="260"/>
      <c r="K33" s="261"/>
      <c r="L33" s="261"/>
      <c r="M33" s="239"/>
      <c r="N33" s="188" t="str">
        <f t="shared" si="0"/>
        <v/>
      </c>
      <c r="O33" s="239"/>
      <c r="P33" s="189" t="str">
        <f t="shared" si="4"/>
        <v/>
      </c>
      <c r="Q33" s="266"/>
      <c r="R33" s="189" t="str">
        <f t="shared" si="1"/>
        <v/>
      </c>
      <c r="S33" s="189" t="str">
        <f t="shared" si="2"/>
        <v/>
      </c>
      <c r="T33" s="189"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15" customHeight="1">
      <c r="A34" s="19"/>
      <c r="B34" s="181" t="str">
        <f>IFERROR(VLOOKUP(D34,Auxiliar!$B$4:$D$9,3,0),"")</f>
        <v/>
      </c>
      <c r="C34" s="181">
        <v>21</v>
      </c>
      <c r="D34" s="259"/>
      <c r="E34" s="241"/>
      <c r="F34" s="255"/>
      <c r="G34" s="255"/>
      <c r="H34" s="255"/>
      <c r="I34" s="260"/>
      <c r="J34" s="260"/>
      <c r="K34" s="261"/>
      <c r="L34" s="261"/>
      <c r="M34" s="239"/>
      <c r="N34" s="188" t="str">
        <f t="shared" si="0"/>
        <v/>
      </c>
      <c r="O34" s="239"/>
      <c r="P34" s="189" t="str">
        <f t="shared" si="4"/>
        <v/>
      </c>
      <c r="Q34" s="266"/>
      <c r="R34" s="189" t="str">
        <f t="shared" si="1"/>
        <v/>
      </c>
      <c r="S34" s="189" t="str">
        <f t="shared" si="2"/>
        <v/>
      </c>
      <c r="T34" s="189"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15" customHeight="1">
      <c r="A35" s="19"/>
      <c r="B35" s="181" t="str">
        <f>IFERROR(VLOOKUP(D35,Auxiliar!$B$4:$D$9,3,0),"")</f>
        <v/>
      </c>
      <c r="C35" s="181">
        <v>22</v>
      </c>
      <c r="D35" s="259"/>
      <c r="E35" s="241"/>
      <c r="F35" s="255"/>
      <c r="G35" s="255"/>
      <c r="H35" s="255"/>
      <c r="I35" s="260"/>
      <c r="J35" s="260"/>
      <c r="K35" s="261"/>
      <c r="L35" s="261"/>
      <c r="M35" s="239"/>
      <c r="N35" s="188" t="str">
        <f t="shared" si="0"/>
        <v/>
      </c>
      <c r="O35" s="239"/>
      <c r="P35" s="189" t="str">
        <f t="shared" si="4"/>
        <v/>
      </c>
      <c r="Q35" s="266"/>
      <c r="R35" s="189" t="str">
        <f t="shared" si="1"/>
        <v/>
      </c>
      <c r="S35" s="189" t="str">
        <f t="shared" si="2"/>
        <v/>
      </c>
      <c r="T35" s="189"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15" customHeight="1">
      <c r="A36" s="19"/>
      <c r="B36" s="181" t="str">
        <f>IFERROR(VLOOKUP(D36,Auxiliar!$B$4:$D$9,3,0),"")</f>
        <v/>
      </c>
      <c r="C36" s="181">
        <v>23</v>
      </c>
      <c r="D36" s="259"/>
      <c r="E36" s="241"/>
      <c r="F36" s="255"/>
      <c r="G36" s="255"/>
      <c r="H36" s="255"/>
      <c r="I36" s="260"/>
      <c r="J36" s="260"/>
      <c r="K36" s="261"/>
      <c r="L36" s="261"/>
      <c r="M36" s="239"/>
      <c r="N36" s="188" t="str">
        <f t="shared" si="0"/>
        <v/>
      </c>
      <c r="O36" s="239"/>
      <c r="P36" s="189" t="str">
        <f t="shared" si="4"/>
        <v/>
      </c>
      <c r="Q36" s="266"/>
      <c r="R36" s="189" t="str">
        <f t="shared" si="1"/>
        <v/>
      </c>
      <c r="S36" s="189" t="str">
        <f t="shared" si="2"/>
        <v/>
      </c>
      <c r="T36" s="189"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15" customHeight="1">
      <c r="A37" s="19"/>
      <c r="B37" s="181" t="str">
        <f>IFERROR(VLOOKUP(D37,Auxiliar!$B$4:$D$9,3,0),"")</f>
        <v/>
      </c>
      <c r="C37" s="181">
        <v>24</v>
      </c>
      <c r="D37" s="259"/>
      <c r="E37" s="241"/>
      <c r="F37" s="255"/>
      <c r="G37" s="255"/>
      <c r="H37" s="255"/>
      <c r="I37" s="260"/>
      <c r="J37" s="260"/>
      <c r="K37" s="261"/>
      <c r="L37" s="261"/>
      <c r="M37" s="239"/>
      <c r="N37" s="188" t="str">
        <f t="shared" si="0"/>
        <v/>
      </c>
      <c r="O37" s="239"/>
      <c r="P37" s="189" t="str">
        <f t="shared" si="4"/>
        <v/>
      </c>
      <c r="Q37" s="266"/>
      <c r="R37" s="189" t="str">
        <f t="shared" si="1"/>
        <v/>
      </c>
      <c r="S37" s="189" t="str">
        <f t="shared" si="2"/>
        <v/>
      </c>
      <c r="T37" s="189"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15" customHeight="1">
      <c r="A38" s="19"/>
      <c r="B38" s="181" t="str">
        <f>IFERROR(VLOOKUP(D38,Auxiliar!$B$4:$D$9,3,0),"")</f>
        <v/>
      </c>
      <c r="C38" s="181">
        <v>25</v>
      </c>
      <c r="D38" s="259"/>
      <c r="E38" s="241"/>
      <c r="F38" s="255"/>
      <c r="G38" s="255"/>
      <c r="H38" s="255"/>
      <c r="I38" s="260"/>
      <c r="J38" s="260"/>
      <c r="K38" s="261"/>
      <c r="L38" s="261"/>
      <c r="M38" s="239"/>
      <c r="N38" s="188" t="str">
        <f t="shared" si="0"/>
        <v/>
      </c>
      <c r="O38" s="239"/>
      <c r="P38" s="189" t="str">
        <f t="shared" si="4"/>
        <v/>
      </c>
      <c r="Q38" s="266"/>
      <c r="R38" s="189" t="str">
        <f t="shared" si="1"/>
        <v/>
      </c>
      <c r="S38" s="189" t="str">
        <f t="shared" si="2"/>
        <v/>
      </c>
      <c r="T38" s="189"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15" customHeight="1">
      <c r="A39" s="19"/>
      <c r="B39" s="181" t="str">
        <f>IFERROR(VLOOKUP(D39,Auxiliar!$B$4:$D$9,3,0),"")</f>
        <v/>
      </c>
      <c r="C39" s="181">
        <v>26</v>
      </c>
      <c r="D39" s="259"/>
      <c r="E39" s="241"/>
      <c r="F39" s="255"/>
      <c r="G39" s="255"/>
      <c r="H39" s="255"/>
      <c r="I39" s="260"/>
      <c r="J39" s="260"/>
      <c r="K39" s="261"/>
      <c r="L39" s="261"/>
      <c r="M39" s="239"/>
      <c r="N39" s="188" t="str">
        <f t="shared" si="0"/>
        <v/>
      </c>
      <c r="O39" s="239"/>
      <c r="P39" s="189" t="str">
        <f t="shared" si="4"/>
        <v/>
      </c>
      <c r="Q39" s="266"/>
      <c r="R39" s="189" t="str">
        <f t="shared" si="1"/>
        <v/>
      </c>
      <c r="S39" s="189" t="str">
        <f t="shared" si="2"/>
        <v/>
      </c>
      <c r="T39" s="18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259"/>
      <c r="E40" s="241"/>
      <c r="F40" s="255"/>
      <c r="G40" s="255"/>
      <c r="H40" s="255"/>
      <c r="I40" s="260"/>
      <c r="J40" s="260"/>
      <c r="K40" s="261"/>
      <c r="L40" s="261"/>
      <c r="M40" s="239"/>
      <c r="N40" s="188" t="str">
        <f t="shared" si="0"/>
        <v/>
      </c>
      <c r="O40" s="239"/>
      <c r="P40" s="189" t="str">
        <f t="shared" si="4"/>
        <v/>
      </c>
      <c r="Q40" s="266"/>
      <c r="R40" s="189" t="str">
        <f t="shared" si="1"/>
        <v/>
      </c>
      <c r="S40" s="189" t="str">
        <f t="shared" si="2"/>
        <v/>
      </c>
      <c r="T40" s="189"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259"/>
      <c r="E41" s="241"/>
      <c r="F41" s="255"/>
      <c r="G41" s="255"/>
      <c r="H41" s="255"/>
      <c r="I41" s="260"/>
      <c r="J41" s="260"/>
      <c r="K41" s="261"/>
      <c r="L41" s="261"/>
      <c r="M41" s="239"/>
      <c r="N41" s="188" t="str">
        <f t="shared" si="0"/>
        <v/>
      </c>
      <c r="O41" s="239"/>
      <c r="P41" s="189" t="str">
        <f t="shared" si="4"/>
        <v/>
      </c>
      <c r="Q41" s="266"/>
      <c r="R41" s="189" t="str">
        <f t="shared" si="1"/>
        <v/>
      </c>
      <c r="S41" s="189" t="str">
        <f t="shared" si="2"/>
        <v/>
      </c>
      <c r="T41" s="189"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259"/>
      <c r="E42" s="241"/>
      <c r="F42" s="255"/>
      <c r="G42" s="255"/>
      <c r="H42" s="255"/>
      <c r="I42" s="260"/>
      <c r="J42" s="260"/>
      <c r="K42" s="261"/>
      <c r="L42" s="261"/>
      <c r="M42" s="239"/>
      <c r="N42" s="188" t="str">
        <f t="shared" si="0"/>
        <v/>
      </c>
      <c r="O42" s="239"/>
      <c r="P42" s="189" t="str">
        <f t="shared" si="4"/>
        <v/>
      </c>
      <c r="Q42" s="266"/>
      <c r="R42" s="189" t="str">
        <f t="shared" si="1"/>
        <v/>
      </c>
      <c r="S42" s="189" t="str">
        <f t="shared" si="2"/>
        <v/>
      </c>
      <c r="T42" s="189"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259"/>
      <c r="E43" s="241"/>
      <c r="F43" s="255"/>
      <c r="G43" s="255"/>
      <c r="H43" s="255"/>
      <c r="I43" s="260"/>
      <c r="J43" s="260"/>
      <c r="K43" s="261"/>
      <c r="L43" s="261"/>
      <c r="M43" s="239"/>
      <c r="N43" s="188" t="str">
        <f t="shared" si="0"/>
        <v/>
      </c>
      <c r="O43" s="239"/>
      <c r="P43" s="189" t="str">
        <f t="shared" si="4"/>
        <v/>
      </c>
      <c r="Q43" s="266"/>
      <c r="R43" s="189" t="str">
        <f t="shared" si="1"/>
        <v/>
      </c>
      <c r="S43" s="189" t="str">
        <f t="shared" si="2"/>
        <v/>
      </c>
      <c r="T43" s="189"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15" customHeight="1">
      <c r="A44" s="19"/>
      <c r="B44" s="181" t="str">
        <f>IFERROR(VLOOKUP(D44,Auxiliar!$B$4:$D$9,3,0),"")</f>
        <v/>
      </c>
      <c r="C44" s="181">
        <v>31</v>
      </c>
      <c r="D44" s="259"/>
      <c r="E44" s="241"/>
      <c r="F44" s="255"/>
      <c r="G44" s="255"/>
      <c r="H44" s="255"/>
      <c r="I44" s="260"/>
      <c r="J44" s="260"/>
      <c r="K44" s="261"/>
      <c r="L44" s="261"/>
      <c r="M44" s="239"/>
      <c r="N44" s="188" t="str">
        <f t="shared" si="0"/>
        <v/>
      </c>
      <c r="O44" s="239"/>
      <c r="P44" s="189" t="str">
        <f t="shared" si="4"/>
        <v/>
      </c>
      <c r="Q44" s="266"/>
      <c r="R44" s="189" t="str">
        <f t="shared" si="1"/>
        <v/>
      </c>
      <c r="S44" s="189" t="str">
        <f t="shared" si="2"/>
        <v/>
      </c>
      <c r="T44" s="189"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259"/>
      <c r="E45" s="241"/>
      <c r="F45" s="255"/>
      <c r="G45" s="255"/>
      <c r="H45" s="255"/>
      <c r="I45" s="260"/>
      <c r="J45" s="260"/>
      <c r="K45" s="261"/>
      <c r="L45" s="261"/>
      <c r="M45" s="239"/>
      <c r="N45" s="188" t="str">
        <f t="shared" si="0"/>
        <v/>
      </c>
      <c r="O45" s="239"/>
      <c r="P45" s="189" t="str">
        <f t="shared" si="4"/>
        <v/>
      </c>
      <c r="Q45" s="266"/>
      <c r="R45" s="189" t="str">
        <f t="shared" si="1"/>
        <v/>
      </c>
      <c r="S45" s="189" t="str">
        <f t="shared" si="2"/>
        <v/>
      </c>
      <c r="T45" s="189"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259"/>
      <c r="E46" s="241"/>
      <c r="F46" s="255"/>
      <c r="G46" s="255"/>
      <c r="H46" s="255"/>
      <c r="I46" s="260"/>
      <c r="J46" s="260"/>
      <c r="K46" s="261"/>
      <c r="L46" s="261"/>
      <c r="M46" s="239"/>
      <c r="N46" s="188" t="str">
        <f t="shared" si="0"/>
        <v/>
      </c>
      <c r="O46" s="239"/>
      <c r="P46" s="189" t="str">
        <f t="shared" si="4"/>
        <v/>
      </c>
      <c r="Q46" s="266"/>
      <c r="R46" s="189" t="str">
        <f t="shared" si="1"/>
        <v/>
      </c>
      <c r="S46" s="189" t="str">
        <f t="shared" si="2"/>
        <v/>
      </c>
      <c r="T46" s="189"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259"/>
      <c r="E47" s="241"/>
      <c r="F47" s="255"/>
      <c r="G47" s="255"/>
      <c r="H47" s="255"/>
      <c r="I47" s="260"/>
      <c r="J47" s="260"/>
      <c r="K47" s="261"/>
      <c r="L47" s="261"/>
      <c r="M47" s="239"/>
      <c r="N47" s="188" t="str">
        <f t="shared" si="0"/>
        <v/>
      </c>
      <c r="O47" s="239"/>
      <c r="P47" s="189" t="str">
        <f t="shared" si="4"/>
        <v/>
      </c>
      <c r="Q47" s="266"/>
      <c r="R47" s="189" t="str">
        <f t="shared" si="1"/>
        <v/>
      </c>
      <c r="S47" s="189" t="str">
        <f t="shared" si="2"/>
        <v/>
      </c>
      <c r="T47" s="189"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259"/>
      <c r="E48" s="241"/>
      <c r="F48" s="255"/>
      <c r="G48" s="255"/>
      <c r="H48" s="255"/>
      <c r="I48" s="260"/>
      <c r="J48" s="260"/>
      <c r="K48" s="261"/>
      <c r="L48" s="261"/>
      <c r="M48" s="239"/>
      <c r="N48" s="188" t="str">
        <f t="shared" si="0"/>
        <v/>
      </c>
      <c r="O48" s="239"/>
      <c r="P48" s="189" t="str">
        <f t="shared" si="4"/>
        <v/>
      </c>
      <c r="Q48" s="266"/>
      <c r="R48" s="189" t="str">
        <f t="shared" si="1"/>
        <v/>
      </c>
      <c r="S48" s="189" t="str">
        <f t="shared" si="2"/>
        <v/>
      </c>
      <c r="T48" s="189"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259"/>
      <c r="E49" s="241"/>
      <c r="F49" s="255"/>
      <c r="G49" s="255"/>
      <c r="H49" s="255"/>
      <c r="I49" s="260"/>
      <c r="J49" s="260"/>
      <c r="K49" s="261"/>
      <c r="L49" s="261"/>
      <c r="M49" s="239"/>
      <c r="N49" s="188" t="str">
        <f t="shared" si="0"/>
        <v/>
      </c>
      <c r="O49" s="239"/>
      <c r="P49" s="189" t="str">
        <f t="shared" si="4"/>
        <v/>
      </c>
      <c r="Q49" s="266"/>
      <c r="R49" s="189" t="str">
        <f t="shared" si="1"/>
        <v/>
      </c>
      <c r="S49" s="189" t="str">
        <f t="shared" si="2"/>
        <v/>
      </c>
      <c r="T49" s="189"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259"/>
      <c r="E50" s="241"/>
      <c r="F50" s="255"/>
      <c r="G50" s="255"/>
      <c r="H50" s="255"/>
      <c r="I50" s="260"/>
      <c r="J50" s="260"/>
      <c r="K50" s="261"/>
      <c r="L50" s="261"/>
      <c r="M50" s="239"/>
      <c r="N50" s="188" t="str">
        <f t="shared" si="0"/>
        <v/>
      </c>
      <c r="O50" s="239"/>
      <c r="P50" s="189" t="str">
        <f t="shared" si="4"/>
        <v/>
      </c>
      <c r="Q50" s="266"/>
      <c r="R50" s="189" t="str">
        <f t="shared" si="1"/>
        <v/>
      </c>
      <c r="S50" s="189" t="str">
        <f t="shared" si="2"/>
        <v/>
      </c>
      <c r="T50" s="189"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259"/>
      <c r="E51" s="241"/>
      <c r="F51" s="255"/>
      <c r="G51" s="255"/>
      <c r="H51" s="255"/>
      <c r="I51" s="260"/>
      <c r="J51" s="260"/>
      <c r="K51" s="261"/>
      <c r="L51" s="261"/>
      <c r="M51" s="239"/>
      <c r="N51" s="188" t="str">
        <f t="shared" si="0"/>
        <v/>
      </c>
      <c r="O51" s="239"/>
      <c r="P51" s="189" t="str">
        <f t="shared" si="4"/>
        <v/>
      </c>
      <c r="Q51" s="266"/>
      <c r="R51" s="189" t="str">
        <f t="shared" si="1"/>
        <v/>
      </c>
      <c r="S51" s="189" t="str">
        <f t="shared" si="2"/>
        <v/>
      </c>
      <c r="T51" s="189"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259"/>
      <c r="E52" s="241"/>
      <c r="F52" s="255"/>
      <c r="G52" s="255"/>
      <c r="H52" s="255"/>
      <c r="I52" s="260"/>
      <c r="J52" s="260"/>
      <c r="K52" s="261"/>
      <c r="L52" s="261"/>
      <c r="M52" s="239"/>
      <c r="N52" s="188" t="str">
        <f t="shared" si="0"/>
        <v/>
      </c>
      <c r="O52" s="239"/>
      <c r="P52" s="189" t="str">
        <f t="shared" si="4"/>
        <v/>
      </c>
      <c r="Q52" s="266"/>
      <c r="R52" s="189" t="str">
        <f t="shared" si="1"/>
        <v/>
      </c>
      <c r="S52" s="189" t="str">
        <f t="shared" si="2"/>
        <v/>
      </c>
      <c r="T52" s="189"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259"/>
      <c r="E53" s="241"/>
      <c r="F53" s="255"/>
      <c r="G53" s="255"/>
      <c r="H53" s="255"/>
      <c r="I53" s="260"/>
      <c r="J53" s="260"/>
      <c r="K53" s="261"/>
      <c r="L53" s="261"/>
      <c r="M53" s="239"/>
      <c r="N53" s="188" t="str">
        <f t="shared" si="0"/>
        <v/>
      </c>
      <c r="O53" s="239"/>
      <c r="P53" s="189" t="str">
        <f t="shared" si="4"/>
        <v/>
      </c>
      <c r="Q53" s="266"/>
      <c r="R53" s="189" t="str">
        <f t="shared" si="1"/>
        <v/>
      </c>
      <c r="S53" s="189" t="str">
        <f t="shared" si="2"/>
        <v/>
      </c>
      <c r="T53" s="189"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259"/>
      <c r="E54" s="241"/>
      <c r="F54" s="255"/>
      <c r="G54" s="255"/>
      <c r="H54" s="255"/>
      <c r="I54" s="260"/>
      <c r="J54" s="260"/>
      <c r="K54" s="261"/>
      <c r="L54" s="261"/>
      <c r="M54" s="239"/>
      <c r="N54" s="188" t="str">
        <f t="shared" si="0"/>
        <v/>
      </c>
      <c r="O54" s="239"/>
      <c r="P54" s="189" t="str">
        <f t="shared" si="4"/>
        <v/>
      </c>
      <c r="Q54" s="266"/>
      <c r="R54" s="189" t="str">
        <f t="shared" si="1"/>
        <v/>
      </c>
      <c r="S54" s="189" t="str">
        <f t="shared" si="2"/>
        <v/>
      </c>
      <c r="T54" s="189"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259"/>
      <c r="E55" s="241"/>
      <c r="F55" s="255"/>
      <c r="G55" s="255"/>
      <c r="H55" s="255"/>
      <c r="I55" s="260"/>
      <c r="J55" s="260"/>
      <c r="K55" s="261"/>
      <c r="L55" s="261"/>
      <c r="M55" s="239"/>
      <c r="N55" s="188" t="str">
        <f t="shared" si="0"/>
        <v/>
      </c>
      <c r="O55" s="239"/>
      <c r="P55" s="189" t="str">
        <f t="shared" si="4"/>
        <v/>
      </c>
      <c r="Q55" s="266"/>
      <c r="R55" s="189" t="str">
        <f t="shared" si="1"/>
        <v/>
      </c>
      <c r="S55" s="189" t="str">
        <f t="shared" si="2"/>
        <v/>
      </c>
      <c r="T55" s="189"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259"/>
      <c r="E56" s="241"/>
      <c r="F56" s="255"/>
      <c r="G56" s="255"/>
      <c r="H56" s="255"/>
      <c r="I56" s="260"/>
      <c r="J56" s="260"/>
      <c r="K56" s="261"/>
      <c r="L56" s="261"/>
      <c r="M56" s="239"/>
      <c r="N56" s="188" t="str">
        <f t="shared" si="0"/>
        <v/>
      </c>
      <c r="O56" s="239"/>
      <c r="P56" s="189" t="str">
        <f t="shared" si="4"/>
        <v/>
      </c>
      <c r="Q56" s="266"/>
      <c r="R56" s="189" t="str">
        <f t="shared" si="1"/>
        <v/>
      </c>
      <c r="S56" s="189" t="str">
        <f t="shared" si="2"/>
        <v/>
      </c>
      <c r="T56" s="189"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259"/>
      <c r="E57" s="241"/>
      <c r="F57" s="255"/>
      <c r="G57" s="255"/>
      <c r="H57" s="255"/>
      <c r="I57" s="260"/>
      <c r="J57" s="260"/>
      <c r="K57" s="261"/>
      <c r="L57" s="261"/>
      <c r="M57" s="239"/>
      <c r="N57" s="188" t="str">
        <f t="shared" si="0"/>
        <v/>
      </c>
      <c r="O57" s="239"/>
      <c r="P57" s="189" t="str">
        <f t="shared" si="4"/>
        <v/>
      </c>
      <c r="Q57" s="266"/>
      <c r="R57" s="189" t="str">
        <f t="shared" si="1"/>
        <v/>
      </c>
      <c r="S57" s="189" t="str">
        <f t="shared" si="2"/>
        <v/>
      </c>
      <c r="T57" s="189"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259"/>
      <c r="E58" s="241"/>
      <c r="F58" s="255"/>
      <c r="G58" s="255"/>
      <c r="H58" s="255"/>
      <c r="I58" s="260"/>
      <c r="J58" s="260"/>
      <c r="K58" s="261"/>
      <c r="L58" s="261"/>
      <c r="M58" s="239"/>
      <c r="N58" s="188" t="str">
        <f t="shared" si="0"/>
        <v/>
      </c>
      <c r="O58" s="239"/>
      <c r="P58" s="189" t="str">
        <f t="shared" si="4"/>
        <v/>
      </c>
      <c r="Q58" s="266"/>
      <c r="R58" s="189" t="str">
        <f t="shared" si="1"/>
        <v/>
      </c>
      <c r="S58" s="189" t="str">
        <f t="shared" si="2"/>
        <v/>
      </c>
      <c r="T58" s="189"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259"/>
      <c r="E59" s="241"/>
      <c r="F59" s="255"/>
      <c r="G59" s="255"/>
      <c r="H59" s="255"/>
      <c r="I59" s="260"/>
      <c r="J59" s="260"/>
      <c r="K59" s="261"/>
      <c r="L59" s="261"/>
      <c r="M59" s="239"/>
      <c r="N59" s="188" t="str">
        <f t="shared" si="0"/>
        <v/>
      </c>
      <c r="O59" s="239"/>
      <c r="P59" s="189" t="str">
        <f t="shared" si="4"/>
        <v/>
      </c>
      <c r="Q59" s="266"/>
      <c r="R59" s="189" t="str">
        <f t="shared" si="1"/>
        <v/>
      </c>
      <c r="S59" s="189" t="str">
        <f t="shared" si="2"/>
        <v/>
      </c>
      <c r="T59" s="189"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59"/>
      <c r="E60" s="241"/>
      <c r="F60" s="255"/>
      <c r="G60" s="255"/>
      <c r="H60" s="255"/>
      <c r="I60" s="260"/>
      <c r="J60" s="260"/>
      <c r="K60" s="261"/>
      <c r="L60" s="261"/>
      <c r="M60" s="239"/>
      <c r="N60" s="188" t="str">
        <f t="shared" si="0"/>
        <v/>
      </c>
      <c r="O60" s="239"/>
      <c r="P60" s="189" t="str">
        <f t="shared" si="4"/>
        <v/>
      </c>
      <c r="Q60" s="266"/>
      <c r="R60" s="189" t="str">
        <f t="shared" si="1"/>
        <v/>
      </c>
      <c r="S60" s="189" t="str">
        <f t="shared" si="2"/>
        <v/>
      </c>
      <c r="T60" s="189"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59"/>
      <c r="E61" s="241"/>
      <c r="F61" s="255"/>
      <c r="G61" s="255"/>
      <c r="H61" s="255"/>
      <c r="I61" s="260"/>
      <c r="J61" s="260"/>
      <c r="K61" s="261"/>
      <c r="L61" s="261"/>
      <c r="M61" s="239"/>
      <c r="N61" s="188" t="str">
        <f t="shared" si="0"/>
        <v/>
      </c>
      <c r="O61" s="239"/>
      <c r="P61" s="189" t="str">
        <f t="shared" si="4"/>
        <v/>
      </c>
      <c r="Q61" s="266"/>
      <c r="R61" s="189" t="str">
        <f t="shared" si="1"/>
        <v/>
      </c>
      <c r="S61" s="189" t="str">
        <f t="shared" si="2"/>
        <v/>
      </c>
      <c r="T61" s="189"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59"/>
      <c r="E62" s="241"/>
      <c r="F62" s="255"/>
      <c r="G62" s="255"/>
      <c r="H62" s="255"/>
      <c r="I62" s="260"/>
      <c r="J62" s="260"/>
      <c r="K62" s="261"/>
      <c r="L62" s="261"/>
      <c r="M62" s="239"/>
      <c r="N62" s="188" t="str">
        <f t="shared" si="0"/>
        <v/>
      </c>
      <c r="O62" s="239"/>
      <c r="P62" s="189" t="str">
        <f t="shared" si="4"/>
        <v/>
      </c>
      <c r="Q62" s="266"/>
      <c r="R62" s="189" t="str">
        <f t="shared" si="1"/>
        <v/>
      </c>
      <c r="S62" s="189" t="str">
        <f t="shared" si="2"/>
        <v/>
      </c>
      <c r="T62" s="189"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59"/>
      <c r="E63" s="241"/>
      <c r="F63" s="255"/>
      <c r="G63" s="255"/>
      <c r="H63" s="255"/>
      <c r="I63" s="260"/>
      <c r="J63" s="260"/>
      <c r="K63" s="261"/>
      <c r="L63" s="261"/>
      <c r="M63" s="239"/>
      <c r="N63" s="188" t="str">
        <f t="shared" si="0"/>
        <v/>
      </c>
      <c r="O63" s="239"/>
      <c r="P63" s="189" t="str">
        <f t="shared" si="4"/>
        <v/>
      </c>
      <c r="Q63" s="266"/>
      <c r="R63" s="189" t="str">
        <f t="shared" si="1"/>
        <v/>
      </c>
      <c r="S63" s="189" t="str">
        <f t="shared" si="2"/>
        <v/>
      </c>
      <c r="T63" s="189"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59"/>
      <c r="E64" s="241"/>
      <c r="F64" s="255"/>
      <c r="G64" s="255"/>
      <c r="H64" s="255"/>
      <c r="I64" s="260"/>
      <c r="J64" s="260"/>
      <c r="K64" s="261"/>
      <c r="L64" s="261"/>
      <c r="M64" s="239"/>
      <c r="N64" s="188" t="str">
        <f t="shared" si="0"/>
        <v/>
      </c>
      <c r="O64" s="239"/>
      <c r="P64" s="189" t="str">
        <f t="shared" si="4"/>
        <v/>
      </c>
      <c r="Q64" s="266"/>
      <c r="R64" s="189" t="str">
        <f t="shared" si="1"/>
        <v/>
      </c>
      <c r="S64" s="189" t="str">
        <f t="shared" si="2"/>
        <v/>
      </c>
      <c r="T64" s="189"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59"/>
      <c r="E65" s="241"/>
      <c r="F65" s="255"/>
      <c r="G65" s="255"/>
      <c r="H65" s="255"/>
      <c r="I65" s="260"/>
      <c r="J65" s="260"/>
      <c r="K65" s="261"/>
      <c r="L65" s="261"/>
      <c r="M65" s="239"/>
      <c r="N65" s="188" t="str">
        <f t="shared" si="0"/>
        <v/>
      </c>
      <c r="O65" s="239"/>
      <c r="P65" s="189" t="str">
        <f t="shared" si="4"/>
        <v/>
      </c>
      <c r="Q65" s="266"/>
      <c r="R65" s="189" t="str">
        <f t="shared" si="1"/>
        <v/>
      </c>
      <c r="S65" s="189" t="str">
        <f t="shared" si="2"/>
        <v/>
      </c>
      <c r="T65" s="189"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59"/>
      <c r="E66" s="241"/>
      <c r="F66" s="255"/>
      <c r="G66" s="255"/>
      <c r="H66" s="255"/>
      <c r="I66" s="260"/>
      <c r="J66" s="260"/>
      <c r="K66" s="261"/>
      <c r="L66" s="261"/>
      <c r="M66" s="239"/>
      <c r="N66" s="188" t="str">
        <f t="shared" si="0"/>
        <v/>
      </c>
      <c r="O66" s="239"/>
      <c r="P66" s="189" t="str">
        <f t="shared" si="4"/>
        <v/>
      </c>
      <c r="Q66" s="266"/>
      <c r="R66" s="189" t="str">
        <f t="shared" si="1"/>
        <v/>
      </c>
      <c r="S66" s="189" t="str">
        <f t="shared" si="2"/>
        <v/>
      </c>
      <c r="T66" s="189"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59"/>
      <c r="E67" s="241"/>
      <c r="F67" s="255"/>
      <c r="G67" s="255"/>
      <c r="H67" s="255"/>
      <c r="I67" s="260"/>
      <c r="J67" s="260"/>
      <c r="K67" s="261"/>
      <c r="L67" s="261"/>
      <c r="M67" s="239"/>
      <c r="N67" s="188" t="str">
        <f t="shared" si="0"/>
        <v/>
      </c>
      <c r="O67" s="239"/>
      <c r="P67" s="189" t="str">
        <f t="shared" si="4"/>
        <v/>
      </c>
      <c r="Q67" s="266"/>
      <c r="R67" s="189" t="str">
        <f t="shared" si="1"/>
        <v/>
      </c>
      <c r="S67" s="189" t="str">
        <f t="shared" si="2"/>
        <v/>
      </c>
      <c r="T67" s="189"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59"/>
      <c r="E68" s="241"/>
      <c r="F68" s="255"/>
      <c r="G68" s="255"/>
      <c r="H68" s="255"/>
      <c r="I68" s="260"/>
      <c r="J68" s="260"/>
      <c r="K68" s="261"/>
      <c r="L68" s="261"/>
      <c r="M68" s="239"/>
      <c r="N68" s="188" t="str">
        <f t="shared" si="0"/>
        <v/>
      </c>
      <c r="O68" s="239"/>
      <c r="P68" s="189" t="str">
        <f t="shared" si="4"/>
        <v/>
      </c>
      <c r="Q68" s="266"/>
      <c r="R68" s="189" t="str">
        <f t="shared" si="1"/>
        <v/>
      </c>
      <c r="S68" s="189" t="str">
        <f t="shared" si="2"/>
        <v/>
      </c>
      <c r="T68" s="189"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59"/>
      <c r="E69" s="241"/>
      <c r="F69" s="255"/>
      <c r="G69" s="255"/>
      <c r="H69" s="255"/>
      <c r="I69" s="260"/>
      <c r="J69" s="260"/>
      <c r="K69" s="261"/>
      <c r="L69" s="261"/>
      <c r="M69" s="239"/>
      <c r="N69" s="188" t="str">
        <f t="shared" si="0"/>
        <v/>
      </c>
      <c r="O69" s="239"/>
      <c r="P69" s="189" t="str">
        <f t="shared" si="4"/>
        <v/>
      </c>
      <c r="Q69" s="266"/>
      <c r="R69" s="189" t="str">
        <f t="shared" si="1"/>
        <v/>
      </c>
      <c r="S69" s="189" t="str">
        <f t="shared" si="2"/>
        <v/>
      </c>
      <c r="T69" s="189"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59"/>
      <c r="E70" s="241"/>
      <c r="F70" s="255"/>
      <c r="G70" s="255"/>
      <c r="H70" s="255"/>
      <c r="I70" s="260"/>
      <c r="J70" s="260"/>
      <c r="K70" s="261"/>
      <c r="L70" s="261"/>
      <c r="M70" s="239"/>
      <c r="N70" s="188" t="str">
        <f t="shared" si="0"/>
        <v/>
      </c>
      <c r="O70" s="239"/>
      <c r="P70" s="189" t="str">
        <f t="shared" si="4"/>
        <v/>
      </c>
      <c r="Q70" s="266"/>
      <c r="R70" s="189" t="str">
        <f t="shared" si="1"/>
        <v/>
      </c>
      <c r="S70" s="189" t="str">
        <f t="shared" si="2"/>
        <v/>
      </c>
      <c r="T70" s="189"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59"/>
      <c r="E71" s="241"/>
      <c r="F71" s="255"/>
      <c r="G71" s="255"/>
      <c r="H71" s="255"/>
      <c r="I71" s="260"/>
      <c r="J71" s="260"/>
      <c r="K71" s="261"/>
      <c r="L71" s="261"/>
      <c r="M71" s="239"/>
      <c r="N71" s="188" t="str">
        <f t="shared" si="0"/>
        <v/>
      </c>
      <c r="O71" s="239"/>
      <c r="P71" s="189" t="str">
        <f t="shared" si="4"/>
        <v/>
      </c>
      <c r="Q71" s="266"/>
      <c r="R71" s="189" t="str">
        <f t="shared" si="1"/>
        <v/>
      </c>
      <c r="S71" s="189" t="str">
        <f t="shared" si="2"/>
        <v/>
      </c>
      <c r="T71" s="189"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59"/>
      <c r="E72" s="241"/>
      <c r="F72" s="255"/>
      <c r="G72" s="255"/>
      <c r="H72" s="255"/>
      <c r="I72" s="260"/>
      <c r="J72" s="260"/>
      <c r="K72" s="261"/>
      <c r="L72" s="261"/>
      <c r="M72" s="239"/>
      <c r="N72" s="188" t="str">
        <f t="shared" si="0"/>
        <v/>
      </c>
      <c r="O72" s="239"/>
      <c r="P72" s="189" t="str">
        <f t="shared" si="4"/>
        <v/>
      </c>
      <c r="Q72" s="266"/>
      <c r="R72" s="189" t="str">
        <f t="shared" si="1"/>
        <v/>
      </c>
      <c r="S72" s="189" t="str">
        <f t="shared" si="2"/>
        <v/>
      </c>
      <c r="T72" s="189"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59"/>
      <c r="E73" s="241"/>
      <c r="F73" s="255"/>
      <c r="G73" s="255"/>
      <c r="H73" s="255"/>
      <c r="I73" s="260"/>
      <c r="J73" s="260"/>
      <c r="K73" s="261"/>
      <c r="L73" s="261"/>
      <c r="M73" s="239"/>
      <c r="N73" s="188" t="str">
        <f t="shared" si="0"/>
        <v/>
      </c>
      <c r="O73" s="239"/>
      <c r="P73" s="189" t="str">
        <f t="shared" si="4"/>
        <v/>
      </c>
      <c r="Q73" s="266"/>
      <c r="R73" s="189" t="str">
        <f t="shared" si="1"/>
        <v/>
      </c>
      <c r="S73" s="189" t="str">
        <f t="shared" si="2"/>
        <v/>
      </c>
      <c r="T73" s="189"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59"/>
      <c r="E74" s="241"/>
      <c r="F74" s="255"/>
      <c r="G74" s="255"/>
      <c r="H74" s="255"/>
      <c r="I74" s="260"/>
      <c r="J74" s="260"/>
      <c r="K74" s="261"/>
      <c r="L74" s="261"/>
      <c r="M74" s="239"/>
      <c r="N74" s="188" t="str">
        <f t="shared" si="0"/>
        <v/>
      </c>
      <c r="O74" s="239"/>
      <c r="P74" s="189" t="str">
        <f t="shared" si="4"/>
        <v/>
      </c>
      <c r="Q74" s="266"/>
      <c r="R74" s="189" t="str">
        <f t="shared" si="1"/>
        <v/>
      </c>
      <c r="S74" s="189" t="str">
        <f t="shared" si="2"/>
        <v/>
      </c>
      <c r="T74" s="189"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59"/>
      <c r="E75" s="241"/>
      <c r="F75" s="255"/>
      <c r="G75" s="255"/>
      <c r="H75" s="255"/>
      <c r="I75" s="260"/>
      <c r="J75" s="260"/>
      <c r="K75" s="261"/>
      <c r="L75" s="261"/>
      <c r="M75" s="239"/>
      <c r="N75" s="188" t="str">
        <f t="shared" si="0"/>
        <v/>
      </c>
      <c r="O75" s="239"/>
      <c r="P75" s="189" t="str">
        <f t="shared" si="4"/>
        <v/>
      </c>
      <c r="Q75" s="266"/>
      <c r="R75" s="189" t="str">
        <f t="shared" si="1"/>
        <v/>
      </c>
      <c r="S75" s="189" t="str">
        <f t="shared" si="2"/>
        <v/>
      </c>
      <c r="T75" s="189"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59"/>
      <c r="E76" s="241"/>
      <c r="F76" s="255"/>
      <c r="G76" s="255"/>
      <c r="H76" s="255"/>
      <c r="I76" s="260"/>
      <c r="J76" s="260"/>
      <c r="K76" s="261"/>
      <c r="L76" s="261"/>
      <c r="M76" s="239"/>
      <c r="N76" s="188" t="str">
        <f t="shared" si="0"/>
        <v/>
      </c>
      <c r="O76" s="239"/>
      <c r="P76" s="189" t="str">
        <f t="shared" si="4"/>
        <v/>
      </c>
      <c r="Q76" s="266"/>
      <c r="R76" s="189" t="str">
        <f t="shared" si="1"/>
        <v/>
      </c>
      <c r="S76" s="189" t="str">
        <f t="shared" si="2"/>
        <v/>
      </c>
      <c r="T76" s="189"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59"/>
      <c r="E77" s="241"/>
      <c r="F77" s="255"/>
      <c r="G77" s="255"/>
      <c r="H77" s="255"/>
      <c r="I77" s="260"/>
      <c r="J77" s="260"/>
      <c r="K77" s="261"/>
      <c r="L77" s="261"/>
      <c r="M77" s="239"/>
      <c r="N77" s="188" t="str">
        <f t="shared" si="0"/>
        <v/>
      </c>
      <c r="O77" s="239"/>
      <c r="P77" s="189" t="str">
        <f t="shared" si="4"/>
        <v/>
      </c>
      <c r="Q77" s="266"/>
      <c r="R77" s="189" t="str">
        <f t="shared" si="1"/>
        <v/>
      </c>
      <c r="S77" s="189" t="str">
        <f t="shared" si="2"/>
        <v/>
      </c>
      <c r="T77" s="189"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59"/>
      <c r="E78" s="241"/>
      <c r="F78" s="255"/>
      <c r="G78" s="255"/>
      <c r="H78" s="255"/>
      <c r="I78" s="260"/>
      <c r="J78" s="260"/>
      <c r="K78" s="261"/>
      <c r="L78" s="261"/>
      <c r="M78" s="239"/>
      <c r="N78" s="188" t="str">
        <f t="shared" ref="N78:N141" si="5">IF(L78-K78=0,"",L78-K78)</f>
        <v/>
      </c>
      <c r="O78" s="239"/>
      <c r="P78" s="189" t="str">
        <f t="shared" si="4"/>
        <v/>
      </c>
      <c r="Q78" s="266"/>
      <c r="R78" s="189" t="str">
        <f t="shared" ref="R78:R141" si="6">IF(F78="Cofinanciación FONTUR",Q78,"")</f>
        <v/>
      </c>
      <c r="S78" s="189" t="str">
        <f t="shared" ref="S78:S141" si="7">IF(F78="Contrapartida Proponente",Q78,"")</f>
        <v/>
      </c>
      <c r="T78" s="189"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59"/>
      <c r="E79" s="241"/>
      <c r="F79" s="255"/>
      <c r="G79" s="255"/>
      <c r="H79" s="255"/>
      <c r="I79" s="260"/>
      <c r="J79" s="260"/>
      <c r="K79" s="261"/>
      <c r="L79" s="261"/>
      <c r="M79" s="239"/>
      <c r="N79" s="188" t="str">
        <f t="shared" si="5"/>
        <v/>
      </c>
      <c r="O79" s="239"/>
      <c r="P79" s="189" t="str">
        <f t="shared" si="4"/>
        <v/>
      </c>
      <c r="Q79" s="266"/>
      <c r="R79" s="189" t="str">
        <f t="shared" si="6"/>
        <v/>
      </c>
      <c r="S79" s="189" t="str">
        <f t="shared" si="7"/>
        <v/>
      </c>
      <c r="T79" s="189"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59"/>
      <c r="E80" s="241"/>
      <c r="F80" s="255"/>
      <c r="G80" s="255"/>
      <c r="H80" s="255"/>
      <c r="I80" s="260"/>
      <c r="J80" s="260"/>
      <c r="K80" s="261"/>
      <c r="L80" s="261"/>
      <c r="M80" s="239"/>
      <c r="N80" s="188" t="str">
        <f t="shared" si="5"/>
        <v/>
      </c>
      <c r="O80" s="239"/>
      <c r="P80" s="189" t="str">
        <f t="shared" ref="P80:P143" si="9">IFERROR(Q80/O80,"")</f>
        <v/>
      </c>
      <c r="Q80" s="266"/>
      <c r="R80" s="189" t="str">
        <f t="shared" si="6"/>
        <v/>
      </c>
      <c r="S80" s="189" t="str">
        <f t="shared" si="7"/>
        <v/>
      </c>
      <c r="T80" s="189"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59"/>
      <c r="E81" s="241"/>
      <c r="F81" s="255"/>
      <c r="G81" s="255"/>
      <c r="H81" s="255"/>
      <c r="I81" s="260"/>
      <c r="J81" s="260"/>
      <c r="K81" s="261"/>
      <c r="L81" s="261"/>
      <c r="M81" s="239"/>
      <c r="N81" s="188" t="str">
        <f t="shared" si="5"/>
        <v/>
      </c>
      <c r="O81" s="239"/>
      <c r="P81" s="189" t="str">
        <f t="shared" si="9"/>
        <v/>
      </c>
      <c r="Q81" s="266"/>
      <c r="R81" s="189" t="str">
        <f t="shared" si="6"/>
        <v/>
      </c>
      <c r="S81" s="189" t="str">
        <f t="shared" si="7"/>
        <v/>
      </c>
      <c r="T81" s="189"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59"/>
      <c r="E82" s="241"/>
      <c r="F82" s="255"/>
      <c r="G82" s="255"/>
      <c r="H82" s="255"/>
      <c r="I82" s="260"/>
      <c r="J82" s="260"/>
      <c r="K82" s="261"/>
      <c r="L82" s="261"/>
      <c r="M82" s="239"/>
      <c r="N82" s="188" t="str">
        <f t="shared" si="5"/>
        <v/>
      </c>
      <c r="O82" s="239"/>
      <c r="P82" s="189" t="str">
        <f t="shared" si="9"/>
        <v/>
      </c>
      <c r="Q82" s="266"/>
      <c r="R82" s="189" t="str">
        <f t="shared" si="6"/>
        <v/>
      </c>
      <c r="S82" s="189" t="str">
        <f t="shared" si="7"/>
        <v/>
      </c>
      <c r="T82" s="189"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59"/>
      <c r="E83" s="241"/>
      <c r="F83" s="255"/>
      <c r="G83" s="255"/>
      <c r="H83" s="255"/>
      <c r="I83" s="260"/>
      <c r="J83" s="260"/>
      <c r="K83" s="261"/>
      <c r="L83" s="261"/>
      <c r="M83" s="239"/>
      <c r="N83" s="188" t="str">
        <f t="shared" si="5"/>
        <v/>
      </c>
      <c r="O83" s="239"/>
      <c r="P83" s="189" t="str">
        <f t="shared" si="9"/>
        <v/>
      </c>
      <c r="Q83" s="266"/>
      <c r="R83" s="189" t="str">
        <f t="shared" si="6"/>
        <v/>
      </c>
      <c r="S83" s="189" t="str">
        <f t="shared" si="7"/>
        <v/>
      </c>
      <c r="T83" s="189"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59"/>
      <c r="E84" s="241"/>
      <c r="F84" s="255"/>
      <c r="G84" s="255"/>
      <c r="H84" s="255"/>
      <c r="I84" s="260"/>
      <c r="J84" s="260"/>
      <c r="K84" s="261"/>
      <c r="L84" s="261"/>
      <c r="M84" s="239"/>
      <c r="N84" s="188" t="str">
        <f t="shared" si="5"/>
        <v/>
      </c>
      <c r="O84" s="239"/>
      <c r="P84" s="189" t="str">
        <f t="shared" si="9"/>
        <v/>
      </c>
      <c r="Q84" s="266"/>
      <c r="R84" s="189" t="str">
        <f t="shared" si="6"/>
        <v/>
      </c>
      <c r="S84" s="189" t="str">
        <f t="shared" si="7"/>
        <v/>
      </c>
      <c r="T84" s="189"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59"/>
      <c r="E85" s="241"/>
      <c r="F85" s="255"/>
      <c r="G85" s="255"/>
      <c r="H85" s="255"/>
      <c r="I85" s="260"/>
      <c r="J85" s="260"/>
      <c r="K85" s="261"/>
      <c r="L85" s="261"/>
      <c r="M85" s="239"/>
      <c r="N85" s="188" t="str">
        <f t="shared" si="5"/>
        <v/>
      </c>
      <c r="O85" s="239"/>
      <c r="P85" s="189" t="str">
        <f t="shared" si="9"/>
        <v/>
      </c>
      <c r="Q85" s="266"/>
      <c r="R85" s="189" t="str">
        <f t="shared" si="6"/>
        <v/>
      </c>
      <c r="S85" s="189" t="str">
        <f t="shared" si="7"/>
        <v/>
      </c>
      <c r="T85" s="189"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59"/>
      <c r="E86" s="241"/>
      <c r="F86" s="255"/>
      <c r="G86" s="255"/>
      <c r="H86" s="255"/>
      <c r="I86" s="260"/>
      <c r="J86" s="260"/>
      <c r="K86" s="261"/>
      <c r="L86" s="261"/>
      <c r="M86" s="239"/>
      <c r="N86" s="188" t="str">
        <f t="shared" si="5"/>
        <v/>
      </c>
      <c r="O86" s="239"/>
      <c r="P86" s="189" t="str">
        <f t="shared" si="9"/>
        <v/>
      </c>
      <c r="Q86" s="266"/>
      <c r="R86" s="189" t="str">
        <f t="shared" si="6"/>
        <v/>
      </c>
      <c r="S86" s="189" t="str">
        <f t="shared" si="7"/>
        <v/>
      </c>
      <c r="T86" s="189"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59"/>
      <c r="E87" s="241"/>
      <c r="F87" s="255"/>
      <c r="G87" s="255"/>
      <c r="H87" s="255"/>
      <c r="I87" s="260"/>
      <c r="J87" s="260"/>
      <c r="K87" s="261"/>
      <c r="L87" s="261"/>
      <c r="M87" s="239"/>
      <c r="N87" s="188" t="str">
        <f t="shared" si="5"/>
        <v/>
      </c>
      <c r="O87" s="239"/>
      <c r="P87" s="189" t="str">
        <f t="shared" si="9"/>
        <v/>
      </c>
      <c r="Q87" s="266"/>
      <c r="R87" s="189" t="str">
        <f t="shared" si="6"/>
        <v/>
      </c>
      <c r="S87" s="189" t="str">
        <f t="shared" si="7"/>
        <v/>
      </c>
      <c r="T87" s="189"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59"/>
      <c r="E88" s="241"/>
      <c r="F88" s="255"/>
      <c r="G88" s="255"/>
      <c r="H88" s="255"/>
      <c r="I88" s="260"/>
      <c r="J88" s="260"/>
      <c r="K88" s="261"/>
      <c r="L88" s="261"/>
      <c r="M88" s="239"/>
      <c r="N88" s="188" t="str">
        <f t="shared" si="5"/>
        <v/>
      </c>
      <c r="O88" s="239"/>
      <c r="P88" s="189" t="str">
        <f t="shared" si="9"/>
        <v/>
      </c>
      <c r="Q88" s="266"/>
      <c r="R88" s="189" t="str">
        <f t="shared" si="6"/>
        <v/>
      </c>
      <c r="S88" s="189" t="str">
        <f t="shared" si="7"/>
        <v/>
      </c>
      <c r="T88" s="189"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59"/>
      <c r="E89" s="241"/>
      <c r="F89" s="255"/>
      <c r="G89" s="255"/>
      <c r="H89" s="255"/>
      <c r="I89" s="260"/>
      <c r="J89" s="260"/>
      <c r="K89" s="261"/>
      <c r="L89" s="261"/>
      <c r="M89" s="239"/>
      <c r="N89" s="188" t="str">
        <f t="shared" si="5"/>
        <v/>
      </c>
      <c r="O89" s="239"/>
      <c r="P89" s="189" t="str">
        <f t="shared" si="9"/>
        <v/>
      </c>
      <c r="Q89" s="266"/>
      <c r="R89" s="189" t="str">
        <f t="shared" si="6"/>
        <v/>
      </c>
      <c r="S89" s="189" t="str">
        <f t="shared" si="7"/>
        <v/>
      </c>
      <c r="T89" s="189"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59"/>
      <c r="E90" s="241"/>
      <c r="F90" s="255"/>
      <c r="G90" s="255"/>
      <c r="H90" s="255"/>
      <c r="I90" s="260"/>
      <c r="J90" s="260"/>
      <c r="K90" s="261"/>
      <c r="L90" s="261"/>
      <c r="M90" s="239"/>
      <c r="N90" s="188" t="str">
        <f t="shared" si="5"/>
        <v/>
      </c>
      <c r="O90" s="239"/>
      <c r="P90" s="189" t="str">
        <f t="shared" si="9"/>
        <v/>
      </c>
      <c r="Q90" s="266"/>
      <c r="R90" s="189" t="str">
        <f t="shared" si="6"/>
        <v/>
      </c>
      <c r="S90" s="189" t="str">
        <f t="shared" si="7"/>
        <v/>
      </c>
      <c r="T90" s="189"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59"/>
      <c r="E91" s="241"/>
      <c r="F91" s="255"/>
      <c r="G91" s="255"/>
      <c r="H91" s="255"/>
      <c r="I91" s="260"/>
      <c r="J91" s="260"/>
      <c r="K91" s="261"/>
      <c r="L91" s="261"/>
      <c r="M91" s="239"/>
      <c r="N91" s="188" t="str">
        <f t="shared" si="5"/>
        <v/>
      </c>
      <c r="O91" s="239"/>
      <c r="P91" s="189" t="str">
        <f t="shared" si="9"/>
        <v/>
      </c>
      <c r="Q91" s="266"/>
      <c r="R91" s="189" t="str">
        <f t="shared" si="6"/>
        <v/>
      </c>
      <c r="S91" s="189" t="str">
        <f t="shared" si="7"/>
        <v/>
      </c>
      <c r="T91" s="189"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59"/>
      <c r="E92" s="241"/>
      <c r="F92" s="255"/>
      <c r="G92" s="255"/>
      <c r="H92" s="255"/>
      <c r="I92" s="260"/>
      <c r="J92" s="260"/>
      <c r="K92" s="261"/>
      <c r="L92" s="261"/>
      <c r="M92" s="239"/>
      <c r="N92" s="188" t="str">
        <f t="shared" si="5"/>
        <v/>
      </c>
      <c r="O92" s="239"/>
      <c r="P92" s="189" t="str">
        <f t="shared" si="9"/>
        <v/>
      </c>
      <c r="Q92" s="266"/>
      <c r="R92" s="189" t="str">
        <f t="shared" si="6"/>
        <v/>
      </c>
      <c r="S92" s="189" t="str">
        <f t="shared" si="7"/>
        <v/>
      </c>
      <c r="T92" s="189"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59"/>
      <c r="E93" s="241"/>
      <c r="F93" s="255"/>
      <c r="G93" s="255"/>
      <c r="H93" s="255"/>
      <c r="I93" s="260"/>
      <c r="J93" s="260"/>
      <c r="K93" s="261"/>
      <c r="L93" s="261"/>
      <c r="M93" s="239"/>
      <c r="N93" s="188" t="str">
        <f t="shared" si="5"/>
        <v/>
      </c>
      <c r="O93" s="239"/>
      <c r="P93" s="189" t="str">
        <f t="shared" si="9"/>
        <v/>
      </c>
      <c r="Q93" s="266"/>
      <c r="R93" s="189" t="str">
        <f t="shared" si="6"/>
        <v/>
      </c>
      <c r="S93" s="189" t="str">
        <f t="shared" si="7"/>
        <v/>
      </c>
      <c r="T93" s="189"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59"/>
      <c r="E94" s="241"/>
      <c r="F94" s="255"/>
      <c r="G94" s="255"/>
      <c r="H94" s="255"/>
      <c r="I94" s="260"/>
      <c r="J94" s="260"/>
      <c r="K94" s="261"/>
      <c r="L94" s="261"/>
      <c r="M94" s="239"/>
      <c r="N94" s="188" t="str">
        <f t="shared" si="5"/>
        <v/>
      </c>
      <c r="O94" s="239"/>
      <c r="P94" s="189" t="str">
        <f t="shared" si="9"/>
        <v/>
      </c>
      <c r="Q94" s="266"/>
      <c r="R94" s="189" t="str">
        <f t="shared" si="6"/>
        <v/>
      </c>
      <c r="S94" s="189" t="str">
        <f t="shared" si="7"/>
        <v/>
      </c>
      <c r="T94" s="189"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59"/>
      <c r="E95" s="241"/>
      <c r="F95" s="255"/>
      <c r="G95" s="255"/>
      <c r="H95" s="255"/>
      <c r="I95" s="260"/>
      <c r="J95" s="260"/>
      <c r="K95" s="261"/>
      <c r="L95" s="261"/>
      <c r="M95" s="239"/>
      <c r="N95" s="188" t="str">
        <f t="shared" si="5"/>
        <v/>
      </c>
      <c r="O95" s="239"/>
      <c r="P95" s="189" t="str">
        <f t="shared" si="9"/>
        <v/>
      </c>
      <c r="Q95" s="266"/>
      <c r="R95" s="189" t="str">
        <f t="shared" si="6"/>
        <v/>
      </c>
      <c r="S95" s="189" t="str">
        <f t="shared" si="7"/>
        <v/>
      </c>
      <c r="T95" s="189"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59"/>
      <c r="E96" s="241"/>
      <c r="F96" s="255"/>
      <c r="G96" s="255"/>
      <c r="H96" s="255"/>
      <c r="I96" s="260"/>
      <c r="J96" s="260"/>
      <c r="K96" s="261"/>
      <c r="L96" s="261"/>
      <c r="M96" s="239"/>
      <c r="N96" s="188" t="str">
        <f t="shared" si="5"/>
        <v/>
      </c>
      <c r="O96" s="239"/>
      <c r="P96" s="189" t="str">
        <f t="shared" si="9"/>
        <v/>
      </c>
      <c r="Q96" s="266"/>
      <c r="R96" s="189" t="str">
        <f t="shared" si="6"/>
        <v/>
      </c>
      <c r="S96" s="189" t="str">
        <f t="shared" si="7"/>
        <v/>
      </c>
      <c r="T96" s="189"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59"/>
      <c r="E97" s="241"/>
      <c r="F97" s="255"/>
      <c r="G97" s="255"/>
      <c r="H97" s="255"/>
      <c r="I97" s="260"/>
      <c r="J97" s="260"/>
      <c r="K97" s="261"/>
      <c r="L97" s="261"/>
      <c r="M97" s="239"/>
      <c r="N97" s="188" t="str">
        <f t="shared" si="5"/>
        <v/>
      </c>
      <c r="O97" s="239"/>
      <c r="P97" s="189" t="str">
        <f t="shared" si="9"/>
        <v/>
      </c>
      <c r="Q97" s="266"/>
      <c r="R97" s="189" t="str">
        <f t="shared" si="6"/>
        <v/>
      </c>
      <c r="S97" s="189" t="str">
        <f t="shared" si="7"/>
        <v/>
      </c>
      <c r="T97" s="189"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59"/>
      <c r="E98" s="241"/>
      <c r="F98" s="255"/>
      <c r="G98" s="255"/>
      <c r="H98" s="255"/>
      <c r="I98" s="260"/>
      <c r="J98" s="260"/>
      <c r="K98" s="261"/>
      <c r="L98" s="261"/>
      <c r="M98" s="239"/>
      <c r="N98" s="188" t="str">
        <f t="shared" si="5"/>
        <v/>
      </c>
      <c r="O98" s="239"/>
      <c r="P98" s="189" t="str">
        <f t="shared" si="9"/>
        <v/>
      </c>
      <c r="Q98" s="266"/>
      <c r="R98" s="189" t="str">
        <f t="shared" si="6"/>
        <v/>
      </c>
      <c r="S98" s="189" t="str">
        <f t="shared" si="7"/>
        <v/>
      </c>
      <c r="T98" s="189"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59"/>
      <c r="E99" s="241"/>
      <c r="F99" s="255"/>
      <c r="G99" s="255"/>
      <c r="H99" s="255"/>
      <c r="I99" s="260"/>
      <c r="J99" s="260"/>
      <c r="K99" s="261"/>
      <c r="L99" s="261"/>
      <c r="M99" s="239"/>
      <c r="N99" s="188" t="str">
        <f t="shared" si="5"/>
        <v/>
      </c>
      <c r="O99" s="239"/>
      <c r="P99" s="189" t="str">
        <f t="shared" si="9"/>
        <v/>
      </c>
      <c r="Q99" s="266"/>
      <c r="R99" s="189" t="str">
        <f t="shared" si="6"/>
        <v/>
      </c>
      <c r="S99" s="189" t="str">
        <f t="shared" si="7"/>
        <v/>
      </c>
      <c r="T99" s="189"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59"/>
      <c r="E100" s="241"/>
      <c r="F100" s="255"/>
      <c r="G100" s="255"/>
      <c r="H100" s="255"/>
      <c r="I100" s="260"/>
      <c r="J100" s="260"/>
      <c r="K100" s="261"/>
      <c r="L100" s="261"/>
      <c r="M100" s="239"/>
      <c r="N100" s="188" t="str">
        <f t="shared" si="5"/>
        <v/>
      </c>
      <c r="O100" s="239"/>
      <c r="P100" s="189" t="str">
        <f t="shared" si="9"/>
        <v/>
      </c>
      <c r="Q100" s="266"/>
      <c r="R100" s="189" t="str">
        <f t="shared" si="6"/>
        <v/>
      </c>
      <c r="S100" s="189" t="str">
        <f t="shared" si="7"/>
        <v/>
      </c>
      <c r="T100" s="189"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59"/>
      <c r="E101" s="241"/>
      <c r="F101" s="255"/>
      <c r="G101" s="255"/>
      <c r="H101" s="255"/>
      <c r="I101" s="260"/>
      <c r="J101" s="260"/>
      <c r="K101" s="261"/>
      <c r="L101" s="261"/>
      <c r="M101" s="239"/>
      <c r="N101" s="188" t="str">
        <f t="shared" si="5"/>
        <v/>
      </c>
      <c r="O101" s="239"/>
      <c r="P101" s="189" t="str">
        <f t="shared" si="9"/>
        <v/>
      </c>
      <c r="Q101" s="266"/>
      <c r="R101" s="189" t="str">
        <f t="shared" si="6"/>
        <v/>
      </c>
      <c r="S101" s="189" t="str">
        <f t="shared" si="7"/>
        <v/>
      </c>
      <c r="T101" s="189"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59"/>
      <c r="E102" s="241"/>
      <c r="F102" s="255"/>
      <c r="G102" s="255"/>
      <c r="H102" s="255"/>
      <c r="I102" s="260"/>
      <c r="J102" s="260"/>
      <c r="K102" s="261"/>
      <c r="L102" s="261"/>
      <c r="M102" s="239"/>
      <c r="N102" s="188" t="str">
        <f t="shared" si="5"/>
        <v/>
      </c>
      <c r="O102" s="239"/>
      <c r="P102" s="189" t="str">
        <f t="shared" si="9"/>
        <v/>
      </c>
      <c r="Q102" s="266"/>
      <c r="R102" s="189" t="str">
        <f t="shared" si="6"/>
        <v/>
      </c>
      <c r="S102" s="189" t="str">
        <f t="shared" si="7"/>
        <v/>
      </c>
      <c r="T102" s="189"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59"/>
      <c r="E103" s="241"/>
      <c r="F103" s="255"/>
      <c r="G103" s="255"/>
      <c r="H103" s="255"/>
      <c r="I103" s="260"/>
      <c r="J103" s="260"/>
      <c r="K103" s="261"/>
      <c r="L103" s="261"/>
      <c r="M103" s="239"/>
      <c r="N103" s="188" t="str">
        <f t="shared" si="5"/>
        <v/>
      </c>
      <c r="O103" s="239"/>
      <c r="P103" s="189" t="str">
        <f t="shared" si="9"/>
        <v/>
      </c>
      <c r="Q103" s="266"/>
      <c r="R103" s="189" t="str">
        <f t="shared" si="6"/>
        <v/>
      </c>
      <c r="S103" s="189" t="str">
        <f t="shared" si="7"/>
        <v/>
      </c>
      <c r="T103" s="189"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59"/>
      <c r="E104" s="241"/>
      <c r="F104" s="255"/>
      <c r="G104" s="255"/>
      <c r="H104" s="255"/>
      <c r="I104" s="260"/>
      <c r="J104" s="260"/>
      <c r="K104" s="261"/>
      <c r="L104" s="261"/>
      <c r="M104" s="239"/>
      <c r="N104" s="188" t="str">
        <f t="shared" si="5"/>
        <v/>
      </c>
      <c r="O104" s="239"/>
      <c r="P104" s="189" t="str">
        <f t="shared" si="9"/>
        <v/>
      </c>
      <c r="Q104" s="266"/>
      <c r="R104" s="189" t="str">
        <f t="shared" si="6"/>
        <v/>
      </c>
      <c r="S104" s="189" t="str">
        <f t="shared" si="7"/>
        <v/>
      </c>
      <c r="T104" s="189"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59"/>
      <c r="E105" s="241"/>
      <c r="F105" s="255"/>
      <c r="G105" s="255"/>
      <c r="H105" s="255"/>
      <c r="I105" s="260"/>
      <c r="J105" s="260"/>
      <c r="K105" s="261"/>
      <c r="L105" s="261"/>
      <c r="M105" s="239"/>
      <c r="N105" s="188" t="str">
        <f t="shared" si="5"/>
        <v/>
      </c>
      <c r="O105" s="239"/>
      <c r="P105" s="189" t="str">
        <f t="shared" si="9"/>
        <v/>
      </c>
      <c r="Q105" s="266"/>
      <c r="R105" s="189" t="str">
        <f t="shared" si="6"/>
        <v/>
      </c>
      <c r="S105" s="189" t="str">
        <f t="shared" si="7"/>
        <v/>
      </c>
      <c r="T105" s="189"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59"/>
      <c r="E106" s="241"/>
      <c r="F106" s="255"/>
      <c r="G106" s="255"/>
      <c r="H106" s="255"/>
      <c r="I106" s="260"/>
      <c r="J106" s="260"/>
      <c r="K106" s="261"/>
      <c r="L106" s="261"/>
      <c r="M106" s="239"/>
      <c r="N106" s="188" t="str">
        <f t="shared" si="5"/>
        <v/>
      </c>
      <c r="O106" s="239"/>
      <c r="P106" s="189" t="str">
        <f t="shared" si="9"/>
        <v/>
      </c>
      <c r="Q106" s="266"/>
      <c r="R106" s="189" t="str">
        <f t="shared" si="6"/>
        <v/>
      </c>
      <c r="S106" s="189" t="str">
        <f t="shared" si="7"/>
        <v/>
      </c>
      <c r="T106" s="189"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59"/>
      <c r="E107" s="241"/>
      <c r="F107" s="255"/>
      <c r="G107" s="255"/>
      <c r="H107" s="255"/>
      <c r="I107" s="260"/>
      <c r="J107" s="260"/>
      <c r="K107" s="261"/>
      <c r="L107" s="261"/>
      <c r="M107" s="239"/>
      <c r="N107" s="188" t="str">
        <f t="shared" si="5"/>
        <v/>
      </c>
      <c r="O107" s="239"/>
      <c r="P107" s="189" t="str">
        <f t="shared" si="9"/>
        <v/>
      </c>
      <c r="Q107" s="266"/>
      <c r="R107" s="189" t="str">
        <f t="shared" si="6"/>
        <v/>
      </c>
      <c r="S107" s="189" t="str">
        <f t="shared" si="7"/>
        <v/>
      </c>
      <c r="T107" s="189"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59"/>
      <c r="E108" s="241"/>
      <c r="F108" s="255"/>
      <c r="G108" s="255"/>
      <c r="H108" s="255"/>
      <c r="I108" s="260"/>
      <c r="J108" s="260"/>
      <c r="K108" s="261"/>
      <c r="L108" s="261"/>
      <c r="M108" s="239"/>
      <c r="N108" s="188" t="str">
        <f t="shared" si="5"/>
        <v/>
      </c>
      <c r="O108" s="239"/>
      <c r="P108" s="189" t="str">
        <f t="shared" si="9"/>
        <v/>
      </c>
      <c r="Q108" s="266"/>
      <c r="R108" s="189" t="str">
        <f t="shared" si="6"/>
        <v/>
      </c>
      <c r="S108" s="189" t="str">
        <f t="shared" si="7"/>
        <v/>
      </c>
      <c r="T108" s="189"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59"/>
      <c r="E109" s="241"/>
      <c r="F109" s="255"/>
      <c r="G109" s="255"/>
      <c r="H109" s="255"/>
      <c r="I109" s="260"/>
      <c r="J109" s="260"/>
      <c r="K109" s="261"/>
      <c r="L109" s="261"/>
      <c r="M109" s="239"/>
      <c r="N109" s="188" t="str">
        <f t="shared" si="5"/>
        <v/>
      </c>
      <c r="O109" s="239"/>
      <c r="P109" s="189" t="str">
        <f t="shared" si="9"/>
        <v/>
      </c>
      <c r="Q109" s="266"/>
      <c r="R109" s="189" t="str">
        <f t="shared" si="6"/>
        <v/>
      </c>
      <c r="S109" s="189" t="str">
        <f t="shared" si="7"/>
        <v/>
      </c>
      <c r="T109" s="189"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59"/>
      <c r="E110" s="241"/>
      <c r="F110" s="255"/>
      <c r="G110" s="255"/>
      <c r="H110" s="255"/>
      <c r="I110" s="260"/>
      <c r="J110" s="260"/>
      <c r="K110" s="261"/>
      <c r="L110" s="261"/>
      <c r="M110" s="239"/>
      <c r="N110" s="188" t="str">
        <f t="shared" si="5"/>
        <v/>
      </c>
      <c r="O110" s="239"/>
      <c r="P110" s="189" t="str">
        <f t="shared" si="9"/>
        <v/>
      </c>
      <c r="Q110" s="266"/>
      <c r="R110" s="189" t="str">
        <f t="shared" si="6"/>
        <v/>
      </c>
      <c r="S110" s="189" t="str">
        <f t="shared" si="7"/>
        <v/>
      </c>
      <c r="T110" s="189"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59"/>
      <c r="E111" s="241"/>
      <c r="F111" s="255"/>
      <c r="G111" s="255"/>
      <c r="H111" s="255"/>
      <c r="I111" s="260"/>
      <c r="J111" s="260"/>
      <c r="K111" s="261"/>
      <c r="L111" s="261"/>
      <c r="M111" s="239"/>
      <c r="N111" s="188" t="str">
        <f t="shared" si="5"/>
        <v/>
      </c>
      <c r="O111" s="239"/>
      <c r="P111" s="189" t="str">
        <f t="shared" si="9"/>
        <v/>
      </c>
      <c r="Q111" s="266"/>
      <c r="R111" s="189" t="str">
        <f t="shared" si="6"/>
        <v/>
      </c>
      <c r="S111" s="189" t="str">
        <f t="shared" si="7"/>
        <v/>
      </c>
      <c r="T111" s="189"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59"/>
      <c r="E112" s="241"/>
      <c r="F112" s="255"/>
      <c r="G112" s="255"/>
      <c r="H112" s="255"/>
      <c r="I112" s="260"/>
      <c r="J112" s="260"/>
      <c r="K112" s="261"/>
      <c r="L112" s="261"/>
      <c r="M112" s="239"/>
      <c r="N112" s="188" t="str">
        <f t="shared" si="5"/>
        <v/>
      </c>
      <c r="O112" s="239"/>
      <c r="P112" s="189" t="str">
        <f t="shared" si="9"/>
        <v/>
      </c>
      <c r="Q112" s="266"/>
      <c r="R112" s="189" t="str">
        <f t="shared" si="6"/>
        <v/>
      </c>
      <c r="S112" s="189" t="str">
        <f t="shared" si="7"/>
        <v/>
      </c>
      <c r="T112" s="189"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59"/>
      <c r="E113" s="241"/>
      <c r="F113" s="255"/>
      <c r="G113" s="255"/>
      <c r="H113" s="255"/>
      <c r="I113" s="260"/>
      <c r="J113" s="260"/>
      <c r="K113" s="261"/>
      <c r="L113" s="261"/>
      <c r="M113" s="239"/>
      <c r="N113" s="188" t="str">
        <f t="shared" si="5"/>
        <v/>
      </c>
      <c r="O113" s="239"/>
      <c r="P113" s="189" t="str">
        <f t="shared" si="9"/>
        <v/>
      </c>
      <c r="Q113" s="266"/>
      <c r="R113" s="189" t="str">
        <f t="shared" si="6"/>
        <v/>
      </c>
      <c r="S113" s="189" t="str">
        <f t="shared" si="7"/>
        <v/>
      </c>
      <c r="T113" s="189"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59"/>
      <c r="E114" s="241"/>
      <c r="F114" s="255"/>
      <c r="G114" s="255"/>
      <c r="H114" s="255"/>
      <c r="I114" s="260"/>
      <c r="J114" s="260"/>
      <c r="K114" s="261"/>
      <c r="L114" s="261"/>
      <c r="M114" s="239"/>
      <c r="N114" s="188" t="str">
        <f t="shared" si="5"/>
        <v/>
      </c>
      <c r="O114" s="239"/>
      <c r="P114" s="189" t="str">
        <f t="shared" si="9"/>
        <v/>
      </c>
      <c r="Q114" s="266"/>
      <c r="R114" s="189" t="str">
        <f t="shared" si="6"/>
        <v/>
      </c>
      <c r="S114" s="189" t="str">
        <f t="shared" si="7"/>
        <v/>
      </c>
      <c r="T114" s="189"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59"/>
      <c r="E115" s="241"/>
      <c r="F115" s="255"/>
      <c r="G115" s="255"/>
      <c r="H115" s="255"/>
      <c r="I115" s="260"/>
      <c r="J115" s="260"/>
      <c r="K115" s="261"/>
      <c r="L115" s="261"/>
      <c r="M115" s="239"/>
      <c r="N115" s="188" t="str">
        <f t="shared" si="5"/>
        <v/>
      </c>
      <c r="O115" s="239"/>
      <c r="P115" s="189" t="str">
        <f t="shared" si="9"/>
        <v/>
      </c>
      <c r="Q115" s="266"/>
      <c r="R115" s="189" t="str">
        <f t="shared" si="6"/>
        <v/>
      </c>
      <c r="S115" s="189" t="str">
        <f t="shared" si="7"/>
        <v/>
      </c>
      <c r="T115" s="189"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59"/>
      <c r="E116" s="241"/>
      <c r="F116" s="255"/>
      <c r="G116" s="255"/>
      <c r="H116" s="255"/>
      <c r="I116" s="260"/>
      <c r="J116" s="260"/>
      <c r="K116" s="261"/>
      <c r="L116" s="261"/>
      <c r="M116" s="239"/>
      <c r="N116" s="188" t="str">
        <f t="shared" si="5"/>
        <v/>
      </c>
      <c r="O116" s="239"/>
      <c r="P116" s="189" t="str">
        <f t="shared" si="9"/>
        <v/>
      </c>
      <c r="Q116" s="266"/>
      <c r="R116" s="189" t="str">
        <f t="shared" si="6"/>
        <v/>
      </c>
      <c r="S116" s="189" t="str">
        <f t="shared" si="7"/>
        <v/>
      </c>
      <c r="T116" s="189"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59"/>
      <c r="E117" s="241"/>
      <c r="F117" s="255"/>
      <c r="G117" s="255"/>
      <c r="H117" s="255"/>
      <c r="I117" s="260"/>
      <c r="J117" s="260"/>
      <c r="K117" s="261"/>
      <c r="L117" s="261"/>
      <c r="M117" s="239"/>
      <c r="N117" s="188" t="str">
        <f t="shared" si="5"/>
        <v/>
      </c>
      <c r="O117" s="239"/>
      <c r="P117" s="189" t="str">
        <f t="shared" si="9"/>
        <v/>
      </c>
      <c r="Q117" s="266"/>
      <c r="R117" s="189" t="str">
        <f t="shared" si="6"/>
        <v/>
      </c>
      <c r="S117" s="189" t="str">
        <f t="shared" si="7"/>
        <v/>
      </c>
      <c r="T117" s="189"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59"/>
      <c r="E118" s="241"/>
      <c r="F118" s="255"/>
      <c r="G118" s="255"/>
      <c r="H118" s="255"/>
      <c r="I118" s="260"/>
      <c r="J118" s="260"/>
      <c r="K118" s="261"/>
      <c r="L118" s="261"/>
      <c r="M118" s="239"/>
      <c r="N118" s="188" t="str">
        <f t="shared" si="5"/>
        <v/>
      </c>
      <c r="O118" s="239"/>
      <c r="P118" s="189" t="str">
        <f t="shared" si="9"/>
        <v/>
      </c>
      <c r="Q118" s="266"/>
      <c r="R118" s="189" t="str">
        <f t="shared" si="6"/>
        <v/>
      </c>
      <c r="S118" s="189" t="str">
        <f t="shared" si="7"/>
        <v/>
      </c>
      <c r="T118" s="189"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59"/>
      <c r="E119" s="241"/>
      <c r="F119" s="255"/>
      <c r="G119" s="255"/>
      <c r="H119" s="255"/>
      <c r="I119" s="260"/>
      <c r="J119" s="260"/>
      <c r="K119" s="261"/>
      <c r="L119" s="261"/>
      <c r="M119" s="239"/>
      <c r="N119" s="188" t="str">
        <f t="shared" si="5"/>
        <v/>
      </c>
      <c r="O119" s="239"/>
      <c r="P119" s="189" t="str">
        <f t="shared" si="9"/>
        <v/>
      </c>
      <c r="Q119" s="266"/>
      <c r="R119" s="189" t="str">
        <f t="shared" si="6"/>
        <v/>
      </c>
      <c r="S119" s="189" t="str">
        <f t="shared" si="7"/>
        <v/>
      </c>
      <c r="T119" s="189"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59"/>
      <c r="E120" s="241"/>
      <c r="F120" s="255"/>
      <c r="G120" s="255"/>
      <c r="H120" s="255"/>
      <c r="I120" s="260"/>
      <c r="J120" s="260"/>
      <c r="K120" s="261"/>
      <c r="L120" s="261"/>
      <c r="M120" s="239"/>
      <c r="N120" s="188" t="str">
        <f t="shared" si="5"/>
        <v/>
      </c>
      <c r="O120" s="239"/>
      <c r="P120" s="189" t="str">
        <f t="shared" si="9"/>
        <v/>
      </c>
      <c r="Q120" s="266"/>
      <c r="R120" s="189" t="str">
        <f t="shared" si="6"/>
        <v/>
      </c>
      <c r="S120" s="189" t="str">
        <f t="shared" si="7"/>
        <v/>
      </c>
      <c r="T120" s="189"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59"/>
      <c r="E121" s="241"/>
      <c r="F121" s="255"/>
      <c r="G121" s="255"/>
      <c r="H121" s="255"/>
      <c r="I121" s="260"/>
      <c r="J121" s="260"/>
      <c r="K121" s="261"/>
      <c r="L121" s="261"/>
      <c r="M121" s="239"/>
      <c r="N121" s="188" t="str">
        <f t="shared" si="5"/>
        <v/>
      </c>
      <c r="O121" s="239"/>
      <c r="P121" s="189" t="str">
        <f t="shared" si="9"/>
        <v/>
      </c>
      <c r="Q121" s="266"/>
      <c r="R121" s="189" t="str">
        <f t="shared" si="6"/>
        <v/>
      </c>
      <c r="S121" s="189" t="str">
        <f t="shared" si="7"/>
        <v/>
      </c>
      <c r="T121" s="189"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59"/>
      <c r="E122" s="241"/>
      <c r="F122" s="255"/>
      <c r="G122" s="255"/>
      <c r="H122" s="255"/>
      <c r="I122" s="260"/>
      <c r="J122" s="260"/>
      <c r="K122" s="261"/>
      <c r="L122" s="261"/>
      <c r="M122" s="239"/>
      <c r="N122" s="188" t="str">
        <f t="shared" si="5"/>
        <v/>
      </c>
      <c r="O122" s="239"/>
      <c r="P122" s="189" t="str">
        <f t="shared" si="9"/>
        <v/>
      </c>
      <c r="Q122" s="266"/>
      <c r="R122" s="189" t="str">
        <f t="shared" si="6"/>
        <v/>
      </c>
      <c r="S122" s="189" t="str">
        <f t="shared" si="7"/>
        <v/>
      </c>
      <c r="T122" s="189"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59"/>
      <c r="E123" s="241"/>
      <c r="F123" s="255"/>
      <c r="G123" s="255"/>
      <c r="H123" s="255"/>
      <c r="I123" s="260"/>
      <c r="J123" s="260"/>
      <c r="K123" s="261"/>
      <c r="L123" s="261"/>
      <c r="M123" s="239"/>
      <c r="N123" s="188" t="str">
        <f t="shared" si="5"/>
        <v/>
      </c>
      <c r="O123" s="239"/>
      <c r="P123" s="189" t="str">
        <f t="shared" si="9"/>
        <v/>
      </c>
      <c r="Q123" s="266"/>
      <c r="R123" s="189" t="str">
        <f t="shared" si="6"/>
        <v/>
      </c>
      <c r="S123" s="189" t="str">
        <f t="shared" si="7"/>
        <v/>
      </c>
      <c r="T123" s="189"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59"/>
      <c r="E124" s="241"/>
      <c r="F124" s="255"/>
      <c r="G124" s="255"/>
      <c r="H124" s="255"/>
      <c r="I124" s="260"/>
      <c r="J124" s="260"/>
      <c r="K124" s="261"/>
      <c r="L124" s="261"/>
      <c r="M124" s="239"/>
      <c r="N124" s="188" t="str">
        <f t="shared" si="5"/>
        <v/>
      </c>
      <c r="O124" s="239"/>
      <c r="P124" s="189" t="str">
        <f t="shared" si="9"/>
        <v/>
      </c>
      <c r="Q124" s="266"/>
      <c r="R124" s="189" t="str">
        <f t="shared" si="6"/>
        <v/>
      </c>
      <c r="S124" s="189" t="str">
        <f t="shared" si="7"/>
        <v/>
      </c>
      <c r="T124" s="189"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59"/>
      <c r="E125" s="241"/>
      <c r="F125" s="255"/>
      <c r="G125" s="255"/>
      <c r="H125" s="255"/>
      <c r="I125" s="260"/>
      <c r="J125" s="260"/>
      <c r="K125" s="261"/>
      <c r="L125" s="261"/>
      <c r="M125" s="239"/>
      <c r="N125" s="188" t="str">
        <f t="shared" si="5"/>
        <v/>
      </c>
      <c r="O125" s="239"/>
      <c r="P125" s="189" t="str">
        <f t="shared" si="9"/>
        <v/>
      </c>
      <c r="Q125" s="266"/>
      <c r="R125" s="189" t="str">
        <f t="shared" si="6"/>
        <v/>
      </c>
      <c r="S125" s="189" t="str">
        <f t="shared" si="7"/>
        <v/>
      </c>
      <c r="T125" s="189"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59"/>
      <c r="E126" s="241"/>
      <c r="F126" s="255"/>
      <c r="G126" s="255"/>
      <c r="H126" s="255"/>
      <c r="I126" s="260"/>
      <c r="J126" s="260"/>
      <c r="K126" s="261"/>
      <c r="L126" s="261"/>
      <c r="M126" s="239"/>
      <c r="N126" s="188" t="str">
        <f t="shared" si="5"/>
        <v/>
      </c>
      <c r="O126" s="239"/>
      <c r="P126" s="189" t="str">
        <f t="shared" si="9"/>
        <v/>
      </c>
      <c r="Q126" s="266"/>
      <c r="R126" s="189" t="str">
        <f t="shared" si="6"/>
        <v/>
      </c>
      <c r="S126" s="189" t="str">
        <f t="shared" si="7"/>
        <v/>
      </c>
      <c r="T126" s="189"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59"/>
      <c r="E127" s="241"/>
      <c r="F127" s="255"/>
      <c r="G127" s="255"/>
      <c r="H127" s="255"/>
      <c r="I127" s="260"/>
      <c r="J127" s="260"/>
      <c r="K127" s="261"/>
      <c r="L127" s="261"/>
      <c r="M127" s="239"/>
      <c r="N127" s="188" t="str">
        <f t="shared" si="5"/>
        <v/>
      </c>
      <c r="O127" s="239"/>
      <c r="P127" s="189" t="str">
        <f t="shared" si="9"/>
        <v/>
      </c>
      <c r="Q127" s="266"/>
      <c r="R127" s="189" t="str">
        <f t="shared" si="6"/>
        <v/>
      </c>
      <c r="S127" s="189" t="str">
        <f t="shared" si="7"/>
        <v/>
      </c>
      <c r="T127" s="189"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59"/>
      <c r="E128" s="241"/>
      <c r="F128" s="255"/>
      <c r="G128" s="255"/>
      <c r="H128" s="255"/>
      <c r="I128" s="260"/>
      <c r="J128" s="260"/>
      <c r="K128" s="261"/>
      <c r="L128" s="261"/>
      <c r="M128" s="239"/>
      <c r="N128" s="188" t="str">
        <f t="shared" si="5"/>
        <v/>
      </c>
      <c r="O128" s="239"/>
      <c r="P128" s="189" t="str">
        <f t="shared" si="9"/>
        <v/>
      </c>
      <c r="Q128" s="266"/>
      <c r="R128" s="189" t="str">
        <f t="shared" si="6"/>
        <v/>
      </c>
      <c r="S128" s="189" t="str">
        <f t="shared" si="7"/>
        <v/>
      </c>
      <c r="T128" s="189"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59"/>
      <c r="E129" s="241"/>
      <c r="F129" s="255"/>
      <c r="G129" s="255"/>
      <c r="H129" s="255"/>
      <c r="I129" s="260"/>
      <c r="J129" s="260"/>
      <c r="K129" s="261"/>
      <c r="L129" s="261"/>
      <c r="M129" s="239"/>
      <c r="N129" s="188" t="str">
        <f t="shared" si="5"/>
        <v/>
      </c>
      <c r="O129" s="239"/>
      <c r="P129" s="189" t="str">
        <f t="shared" si="9"/>
        <v/>
      </c>
      <c r="Q129" s="266"/>
      <c r="R129" s="189" t="str">
        <f t="shared" si="6"/>
        <v/>
      </c>
      <c r="S129" s="189" t="str">
        <f t="shared" si="7"/>
        <v/>
      </c>
      <c r="T129" s="189"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59"/>
      <c r="E130" s="241"/>
      <c r="F130" s="255"/>
      <c r="G130" s="255"/>
      <c r="H130" s="255"/>
      <c r="I130" s="260"/>
      <c r="J130" s="260"/>
      <c r="K130" s="261"/>
      <c r="L130" s="261"/>
      <c r="M130" s="239"/>
      <c r="N130" s="188" t="str">
        <f t="shared" si="5"/>
        <v/>
      </c>
      <c r="O130" s="239"/>
      <c r="P130" s="189" t="str">
        <f t="shared" si="9"/>
        <v/>
      </c>
      <c r="Q130" s="266"/>
      <c r="R130" s="189" t="str">
        <f t="shared" si="6"/>
        <v/>
      </c>
      <c r="S130" s="189" t="str">
        <f t="shared" si="7"/>
        <v/>
      </c>
      <c r="T130" s="189"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59"/>
      <c r="E131" s="241"/>
      <c r="F131" s="255"/>
      <c r="G131" s="255"/>
      <c r="H131" s="255"/>
      <c r="I131" s="260"/>
      <c r="J131" s="260"/>
      <c r="K131" s="261"/>
      <c r="L131" s="261"/>
      <c r="M131" s="239"/>
      <c r="N131" s="188" t="str">
        <f t="shared" si="5"/>
        <v/>
      </c>
      <c r="O131" s="239"/>
      <c r="P131" s="189" t="str">
        <f t="shared" si="9"/>
        <v/>
      </c>
      <c r="Q131" s="266"/>
      <c r="R131" s="189" t="str">
        <f t="shared" si="6"/>
        <v/>
      </c>
      <c r="S131" s="189" t="str">
        <f t="shared" si="7"/>
        <v/>
      </c>
      <c r="T131" s="189"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59"/>
      <c r="E132" s="241"/>
      <c r="F132" s="255"/>
      <c r="G132" s="255"/>
      <c r="H132" s="255"/>
      <c r="I132" s="260"/>
      <c r="J132" s="260"/>
      <c r="K132" s="261"/>
      <c r="L132" s="261"/>
      <c r="M132" s="239"/>
      <c r="N132" s="188" t="str">
        <f t="shared" si="5"/>
        <v/>
      </c>
      <c r="O132" s="239"/>
      <c r="P132" s="189" t="str">
        <f t="shared" si="9"/>
        <v/>
      </c>
      <c r="Q132" s="266"/>
      <c r="R132" s="189" t="str">
        <f t="shared" si="6"/>
        <v/>
      </c>
      <c r="S132" s="189" t="str">
        <f t="shared" si="7"/>
        <v/>
      </c>
      <c r="T132" s="189"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59"/>
      <c r="E133" s="241"/>
      <c r="F133" s="255"/>
      <c r="G133" s="255"/>
      <c r="H133" s="255"/>
      <c r="I133" s="260"/>
      <c r="J133" s="260"/>
      <c r="K133" s="261"/>
      <c r="L133" s="261"/>
      <c r="M133" s="239"/>
      <c r="N133" s="188" t="str">
        <f t="shared" si="5"/>
        <v/>
      </c>
      <c r="O133" s="239"/>
      <c r="P133" s="189" t="str">
        <f t="shared" si="9"/>
        <v/>
      </c>
      <c r="Q133" s="266"/>
      <c r="R133" s="189" t="str">
        <f t="shared" si="6"/>
        <v/>
      </c>
      <c r="S133" s="189" t="str">
        <f t="shared" si="7"/>
        <v/>
      </c>
      <c r="T133" s="189"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59"/>
      <c r="E134" s="241"/>
      <c r="F134" s="255"/>
      <c r="G134" s="255"/>
      <c r="H134" s="255"/>
      <c r="I134" s="260"/>
      <c r="J134" s="260"/>
      <c r="K134" s="261"/>
      <c r="L134" s="261"/>
      <c r="M134" s="239"/>
      <c r="N134" s="188" t="str">
        <f t="shared" si="5"/>
        <v/>
      </c>
      <c r="O134" s="239"/>
      <c r="P134" s="189" t="str">
        <f t="shared" si="9"/>
        <v/>
      </c>
      <c r="Q134" s="266"/>
      <c r="R134" s="189" t="str">
        <f t="shared" si="6"/>
        <v/>
      </c>
      <c r="S134" s="189" t="str">
        <f t="shared" si="7"/>
        <v/>
      </c>
      <c r="T134" s="189"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59"/>
      <c r="E135" s="241"/>
      <c r="F135" s="255"/>
      <c r="G135" s="255"/>
      <c r="H135" s="255"/>
      <c r="I135" s="260"/>
      <c r="J135" s="260"/>
      <c r="K135" s="261"/>
      <c r="L135" s="261"/>
      <c r="M135" s="239"/>
      <c r="N135" s="188" t="str">
        <f t="shared" si="5"/>
        <v/>
      </c>
      <c r="O135" s="239"/>
      <c r="P135" s="189" t="str">
        <f t="shared" si="9"/>
        <v/>
      </c>
      <c r="Q135" s="266"/>
      <c r="R135" s="189" t="str">
        <f t="shared" si="6"/>
        <v/>
      </c>
      <c r="S135" s="189" t="str">
        <f t="shared" si="7"/>
        <v/>
      </c>
      <c r="T135" s="189"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59"/>
      <c r="E136" s="241"/>
      <c r="F136" s="255"/>
      <c r="G136" s="255"/>
      <c r="H136" s="255"/>
      <c r="I136" s="260"/>
      <c r="J136" s="260"/>
      <c r="K136" s="261"/>
      <c r="L136" s="261"/>
      <c r="M136" s="239"/>
      <c r="N136" s="188" t="str">
        <f t="shared" si="5"/>
        <v/>
      </c>
      <c r="O136" s="239"/>
      <c r="P136" s="189" t="str">
        <f t="shared" si="9"/>
        <v/>
      </c>
      <c r="Q136" s="266"/>
      <c r="R136" s="189" t="str">
        <f t="shared" si="6"/>
        <v/>
      </c>
      <c r="S136" s="189" t="str">
        <f t="shared" si="7"/>
        <v/>
      </c>
      <c r="T136" s="189"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59"/>
      <c r="E137" s="241"/>
      <c r="F137" s="255"/>
      <c r="G137" s="255"/>
      <c r="H137" s="255"/>
      <c r="I137" s="260"/>
      <c r="J137" s="260"/>
      <c r="K137" s="261"/>
      <c r="L137" s="261"/>
      <c r="M137" s="239"/>
      <c r="N137" s="188" t="str">
        <f t="shared" si="5"/>
        <v/>
      </c>
      <c r="O137" s="239"/>
      <c r="P137" s="189" t="str">
        <f t="shared" si="9"/>
        <v/>
      </c>
      <c r="Q137" s="266"/>
      <c r="R137" s="189" t="str">
        <f t="shared" si="6"/>
        <v/>
      </c>
      <c r="S137" s="189" t="str">
        <f t="shared" si="7"/>
        <v/>
      </c>
      <c r="T137" s="189"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59"/>
      <c r="E138" s="241"/>
      <c r="F138" s="255"/>
      <c r="G138" s="255"/>
      <c r="H138" s="255"/>
      <c r="I138" s="260"/>
      <c r="J138" s="260"/>
      <c r="K138" s="261"/>
      <c r="L138" s="261"/>
      <c r="M138" s="239"/>
      <c r="N138" s="188" t="str">
        <f t="shared" si="5"/>
        <v/>
      </c>
      <c r="O138" s="239"/>
      <c r="P138" s="189" t="str">
        <f t="shared" si="9"/>
        <v/>
      </c>
      <c r="Q138" s="266"/>
      <c r="R138" s="189" t="str">
        <f t="shared" si="6"/>
        <v/>
      </c>
      <c r="S138" s="189" t="str">
        <f t="shared" si="7"/>
        <v/>
      </c>
      <c r="T138" s="189"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59"/>
      <c r="E139" s="241"/>
      <c r="F139" s="255"/>
      <c r="G139" s="255"/>
      <c r="H139" s="255"/>
      <c r="I139" s="260"/>
      <c r="J139" s="260"/>
      <c r="K139" s="261"/>
      <c r="L139" s="261"/>
      <c r="M139" s="239"/>
      <c r="N139" s="188" t="str">
        <f t="shared" si="5"/>
        <v/>
      </c>
      <c r="O139" s="239"/>
      <c r="P139" s="189" t="str">
        <f t="shared" si="9"/>
        <v/>
      </c>
      <c r="Q139" s="266"/>
      <c r="R139" s="189" t="str">
        <f t="shared" si="6"/>
        <v/>
      </c>
      <c r="S139" s="189" t="str">
        <f t="shared" si="7"/>
        <v/>
      </c>
      <c r="T139" s="189"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59"/>
      <c r="E140" s="241"/>
      <c r="F140" s="255"/>
      <c r="G140" s="255"/>
      <c r="H140" s="255"/>
      <c r="I140" s="260"/>
      <c r="J140" s="260"/>
      <c r="K140" s="261"/>
      <c r="L140" s="261"/>
      <c r="M140" s="239"/>
      <c r="N140" s="188" t="str">
        <f t="shared" si="5"/>
        <v/>
      </c>
      <c r="O140" s="239"/>
      <c r="P140" s="189" t="str">
        <f t="shared" si="9"/>
        <v/>
      </c>
      <c r="Q140" s="266"/>
      <c r="R140" s="189" t="str">
        <f t="shared" si="6"/>
        <v/>
      </c>
      <c r="S140" s="189" t="str">
        <f t="shared" si="7"/>
        <v/>
      </c>
      <c r="T140" s="189"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59"/>
      <c r="E141" s="241"/>
      <c r="F141" s="255"/>
      <c r="G141" s="255"/>
      <c r="H141" s="255"/>
      <c r="I141" s="260"/>
      <c r="J141" s="260"/>
      <c r="K141" s="261"/>
      <c r="L141" s="261"/>
      <c r="M141" s="239"/>
      <c r="N141" s="188" t="str">
        <f t="shared" si="5"/>
        <v/>
      </c>
      <c r="O141" s="239"/>
      <c r="P141" s="189" t="str">
        <f t="shared" si="9"/>
        <v/>
      </c>
      <c r="Q141" s="266"/>
      <c r="R141" s="189" t="str">
        <f t="shared" si="6"/>
        <v/>
      </c>
      <c r="S141" s="189" t="str">
        <f t="shared" si="7"/>
        <v/>
      </c>
      <c r="T141" s="189"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59"/>
      <c r="E142" s="241"/>
      <c r="F142" s="255"/>
      <c r="G142" s="255"/>
      <c r="H142" s="255"/>
      <c r="I142" s="260"/>
      <c r="J142" s="260"/>
      <c r="K142" s="261"/>
      <c r="L142" s="261"/>
      <c r="M142" s="239"/>
      <c r="N142" s="188" t="str">
        <f t="shared" ref="N142:N205" si="10">IF(L142-K142=0,"",L142-K142)</f>
        <v/>
      </c>
      <c r="O142" s="239"/>
      <c r="P142" s="189" t="str">
        <f t="shared" si="9"/>
        <v/>
      </c>
      <c r="Q142" s="266"/>
      <c r="R142" s="189" t="str">
        <f t="shared" ref="R142:R205" si="11">IF(F142="Cofinanciación FONTUR",Q142,"")</f>
        <v/>
      </c>
      <c r="S142" s="189" t="str">
        <f t="shared" ref="S142:S205" si="12">IF(F142="Contrapartida Proponente",Q142,"")</f>
        <v/>
      </c>
      <c r="T142" s="189"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59"/>
      <c r="E143" s="241"/>
      <c r="F143" s="255"/>
      <c r="G143" s="255"/>
      <c r="H143" s="255"/>
      <c r="I143" s="260"/>
      <c r="J143" s="260"/>
      <c r="K143" s="261"/>
      <c r="L143" s="261"/>
      <c r="M143" s="239"/>
      <c r="N143" s="188" t="str">
        <f t="shared" si="10"/>
        <v/>
      </c>
      <c r="O143" s="239"/>
      <c r="P143" s="189" t="str">
        <f t="shared" si="9"/>
        <v/>
      </c>
      <c r="Q143" s="266"/>
      <c r="R143" s="189" t="str">
        <f t="shared" si="11"/>
        <v/>
      </c>
      <c r="S143" s="189" t="str">
        <f t="shared" si="12"/>
        <v/>
      </c>
      <c r="T143" s="189"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59"/>
      <c r="E144" s="241"/>
      <c r="F144" s="255"/>
      <c r="G144" s="255"/>
      <c r="H144" s="255"/>
      <c r="I144" s="260"/>
      <c r="J144" s="260"/>
      <c r="K144" s="261"/>
      <c r="L144" s="261"/>
      <c r="M144" s="239"/>
      <c r="N144" s="188" t="str">
        <f t="shared" si="10"/>
        <v/>
      </c>
      <c r="O144" s="239"/>
      <c r="P144" s="189" t="str">
        <f t="shared" ref="P144:P207" si="14">IFERROR(Q144/O144,"")</f>
        <v/>
      </c>
      <c r="Q144" s="266"/>
      <c r="R144" s="189" t="str">
        <f t="shared" si="11"/>
        <v/>
      </c>
      <c r="S144" s="189" t="str">
        <f t="shared" si="12"/>
        <v/>
      </c>
      <c r="T144" s="189"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59"/>
      <c r="E145" s="241"/>
      <c r="F145" s="255"/>
      <c r="G145" s="255"/>
      <c r="H145" s="255"/>
      <c r="I145" s="260"/>
      <c r="J145" s="260"/>
      <c r="K145" s="261"/>
      <c r="L145" s="261"/>
      <c r="M145" s="239"/>
      <c r="N145" s="188" t="str">
        <f t="shared" si="10"/>
        <v/>
      </c>
      <c r="O145" s="239"/>
      <c r="P145" s="189" t="str">
        <f t="shared" si="14"/>
        <v/>
      </c>
      <c r="Q145" s="266"/>
      <c r="R145" s="189" t="str">
        <f t="shared" si="11"/>
        <v/>
      </c>
      <c r="S145" s="189" t="str">
        <f t="shared" si="12"/>
        <v/>
      </c>
      <c r="T145" s="189"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59"/>
      <c r="E146" s="241"/>
      <c r="F146" s="255"/>
      <c r="G146" s="255"/>
      <c r="H146" s="255"/>
      <c r="I146" s="260"/>
      <c r="J146" s="260"/>
      <c r="K146" s="261"/>
      <c r="L146" s="261"/>
      <c r="M146" s="239"/>
      <c r="N146" s="188" t="str">
        <f t="shared" si="10"/>
        <v/>
      </c>
      <c r="O146" s="239"/>
      <c r="P146" s="189" t="str">
        <f t="shared" si="14"/>
        <v/>
      </c>
      <c r="Q146" s="266"/>
      <c r="R146" s="189" t="str">
        <f t="shared" si="11"/>
        <v/>
      </c>
      <c r="S146" s="189" t="str">
        <f t="shared" si="12"/>
        <v/>
      </c>
      <c r="T146" s="189"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59"/>
      <c r="E147" s="241"/>
      <c r="F147" s="255"/>
      <c r="G147" s="255"/>
      <c r="H147" s="255"/>
      <c r="I147" s="260"/>
      <c r="J147" s="260"/>
      <c r="K147" s="261"/>
      <c r="L147" s="261"/>
      <c r="M147" s="239"/>
      <c r="N147" s="188" t="str">
        <f t="shared" si="10"/>
        <v/>
      </c>
      <c r="O147" s="239"/>
      <c r="P147" s="189" t="str">
        <f t="shared" si="14"/>
        <v/>
      </c>
      <c r="Q147" s="266"/>
      <c r="R147" s="189" t="str">
        <f t="shared" si="11"/>
        <v/>
      </c>
      <c r="S147" s="189" t="str">
        <f t="shared" si="12"/>
        <v/>
      </c>
      <c r="T147" s="189"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59"/>
      <c r="E148" s="241"/>
      <c r="F148" s="255"/>
      <c r="G148" s="255"/>
      <c r="H148" s="255"/>
      <c r="I148" s="260"/>
      <c r="J148" s="260"/>
      <c r="K148" s="261"/>
      <c r="L148" s="261"/>
      <c r="M148" s="239"/>
      <c r="N148" s="188" t="str">
        <f t="shared" si="10"/>
        <v/>
      </c>
      <c r="O148" s="239"/>
      <c r="P148" s="189" t="str">
        <f t="shared" si="14"/>
        <v/>
      </c>
      <c r="Q148" s="266"/>
      <c r="R148" s="189" t="str">
        <f t="shared" si="11"/>
        <v/>
      </c>
      <c r="S148" s="189" t="str">
        <f t="shared" si="12"/>
        <v/>
      </c>
      <c r="T148" s="189"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59"/>
      <c r="E149" s="241"/>
      <c r="F149" s="255"/>
      <c r="G149" s="255"/>
      <c r="H149" s="255"/>
      <c r="I149" s="260"/>
      <c r="J149" s="260"/>
      <c r="K149" s="261"/>
      <c r="L149" s="261"/>
      <c r="M149" s="239"/>
      <c r="N149" s="188" t="str">
        <f t="shared" si="10"/>
        <v/>
      </c>
      <c r="O149" s="239"/>
      <c r="P149" s="189" t="str">
        <f t="shared" si="14"/>
        <v/>
      </c>
      <c r="Q149" s="266"/>
      <c r="R149" s="189" t="str">
        <f t="shared" si="11"/>
        <v/>
      </c>
      <c r="S149" s="189" t="str">
        <f t="shared" si="12"/>
        <v/>
      </c>
      <c r="T149" s="189"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59"/>
      <c r="E150" s="241"/>
      <c r="F150" s="255"/>
      <c r="G150" s="255"/>
      <c r="H150" s="255"/>
      <c r="I150" s="260"/>
      <c r="J150" s="260"/>
      <c r="K150" s="261"/>
      <c r="L150" s="261"/>
      <c r="M150" s="239"/>
      <c r="N150" s="188" t="str">
        <f t="shared" si="10"/>
        <v/>
      </c>
      <c r="O150" s="239"/>
      <c r="P150" s="189" t="str">
        <f t="shared" si="14"/>
        <v/>
      </c>
      <c r="Q150" s="266"/>
      <c r="R150" s="189" t="str">
        <f t="shared" si="11"/>
        <v/>
      </c>
      <c r="S150" s="189" t="str">
        <f t="shared" si="12"/>
        <v/>
      </c>
      <c r="T150" s="189"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59"/>
      <c r="E151" s="241"/>
      <c r="F151" s="255"/>
      <c r="G151" s="255"/>
      <c r="H151" s="255"/>
      <c r="I151" s="260"/>
      <c r="J151" s="260"/>
      <c r="K151" s="261"/>
      <c r="L151" s="261"/>
      <c r="M151" s="239"/>
      <c r="N151" s="188" t="str">
        <f t="shared" si="10"/>
        <v/>
      </c>
      <c r="O151" s="239"/>
      <c r="P151" s="189" t="str">
        <f t="shared" si="14"/>
        <v/>
      </c>
      <c r="Q151" s="266"/>
      <c r="R151" s="189" t="str">
        <f t="shared" si="11"/>
        <v/>
      </c>
      <c r="S151" s="189" t="str">
        <f t="shared" si="12"/>
        <v/>
      </c>
      <c r="T151" s="189"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59"/>
      <c r="E152" s="241"/>
      <c r="F152" s="255"/>
      <c r="G152" s="255"/>
      <c r="H152" s="255"/>
      <c r="I152" s="260"/>
      <c r="J152" s="260"/>
      <c r="K152" s="261"/>
      <c r="L152" s="261"/>
      <c r="M152" s="239"/>
      <c r="N152" s="188" t="str">
        <f t="shared" si="10"/>
        <v/>
      </c>
      <c r="O152" s="239"/>
      <c r="P152" s="189" t="str">
        <f t="shared" si="14"/>
        <v/>
      </c>
      <c r="Q152" s="266"/>
      <c r="R152" s="189" t="str">
        <f t="shared" si="11"/>
        <v/>
      </c>
      <c r="S152" s="189" t="str">
        <f t="shared" si="12"/>
        <v/>
      </c>
      <c r="T152" s="189"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59"/>
      <c r="E153" s="241"/>
      <c r="F153" s="255"/>
      <c r="G153" s="255"/>
      <c r="H153" s="255"/>
      <c r="I153" s="260"/>
      <c r="J153" s="260"/>
      <c r="K153" s="261"/>
      <c r="L153" s="261"/>
      <c r="M153" s="239"/>
      <c r="N153" s="188" t="str">
        <f t="shared" si="10"/>
        <v/>
      </c>
      <c r="O153" s="239"/>
      <c r="P153" s="189" t="str">
        <f t="shared" si="14"/>
        <v/>
      </c>
      <c r="Q153" s="266"/>
      <c r="R153" s="189" t="str">
        <f t="shared" si="11"/>
        <v/>
      </c>
      <c r="S153" s="189" t="str">
        <f t="shared" si="12"/>
        <v/>
      </c>
      <c r="T153" s="189"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59"/>
      <c r="E154" s="241"/>
      <c r="F154" s="255"/>
      <c r="G154" s="255"/>
      <c r="H154" s="255"/>
      <c r="I154" s="260"/>
      <c r="J154" s="260"/>
      <c r="K154" s="261"/>
      <c r="L154" s="261"/>
      <c r="M154" s="239"/>
      <c r="N154" s="188" t="str">
        <f t="shared" si="10"/>
        <v/>
      </c>
      <c r="O154" s="239"/>
      <c r="P154" s="189" t="str">
        <f t="shared" si="14"/>
        <v/>
      </c>
      <c r="Q154" s="266"/>
      <c r="R154" s="189" t="str">
        <f t="shared" si="11"/>
        <v/>
      </c>
      <c r="S154" s="189" t="str">
        <f t="shared" si="12"/>
        <v/>
      </c>
      <c r="T154" s="189"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59"/>
      <c r="E155" s="241"/>
      <c r="F155" s="255"/>
      <c r="G155" s="255"/>
      <c r="H155" s="255"/>
      <c r="I155" s="260"/>
      <c r="J155" s="260"/>
      <c r="K155" s="261"/>
      <c r="L155" s="261"/>
      <c r="M155" s="239"/>
      <c r="N155" s="188" t="str">
        <f t="shared" si="10"/>
        <v/>
      </c>
      <c r="O155" s="239"/>
      <c r="P155" s="189" t="str">
        <f t="shared" si="14"/>
        <v/>
      </c>
      <c r="Q155" s="266"/>
      <c r="R155" s="189" t="str">
        <f t="shared" si="11"/>
        <v/>
      </c>
      <c r="S155" s="189" t="str">
        <f t="shared" si="12"/>
        <v/>
      </c>
      <c r="T155" s="189"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59"/>
      <c r="E156" s="241"/>
      <c r="F156" s="255"/>
      <c r="G156" s="255"/>
      <c r="H156" s="255"/>
      <c r="I156" s="260"/>
      <c r="J156" s="260"/>
      <c r="K156" s="261"/>
      <c r="L156" s="261"/>
      <c r="M156" s="239"/>
      <c r="N156" s="188" t="str">
        <f t="shared" si="10"/>
        <v/>
      </c>
      <c r="O156" s="239"/>
      <c r="P156" s="189" t="str">
        <f t="shared" si="14"/>
        <v/>
      </c>
      <c r="Q156" s="266"/>
      <c r="R156" s="189" t="str">
        <f t="shared" si="11"/>
        <v/>
      </c>
      <c r="S156" s="189" t="str">
        <f t="shared" si="12"/>
        <v/>
      </c>
      <c r="T156" s="189"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59"/>
      <c r="E157" s="241"/>
      <c r="F157" s="255"/>
      <c r="G157" s="255"/>
      <c r="H157" s="255"/>
      <c r="I157" s="260"/>
      <c r="J157" s="260"/>
      <c r="K157" s="261"/>
      <c r="L157" s="261"/>
      <c r="M157" s="239"/>
      <c r="N157" s="188" t="str">
        <f t="shared" si="10"/>
        <v/>
      </c>
      <c r="O157" s="239"/>
      <c r="P157" s="189" t="str">
        <f t="shared" si="14"/>
        <v/>
      </c>
      <c r="Q157" s="266"/>
      <c r="R157" s="189" t="str">
        <f t="shared" si="11"/>
        <v/>
      </c>
      <c r="S157" s="189" t="str">
        <f t="shared" si="12"/>
        <v/>
      </c>
      <c r="T157" s="189"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59"/>
      <c r="E158" s="241"/>
      <c r="F158" s="255"/>
      <c r="G158" s="255"/>
      <c r="H158" s="255"/>
      <c r="I158" s="260"/>
      <c r="J158" s="260"/>
      <c r="K158" s="261"/>
      <c r="L158" s="261"/>
      <c r="M158" s="239"/>
      <c r="N158" s="188" t="str">
        <f t="shared" si="10"/>
        <v/>
      </c>
      <c r="O158" s="239"/>
      <c r="P158" s="189" t="str">
        <f t="shared" si="14"/>
        <v/>
      </c>
      <c r="Q158" s="266"/>
      <c r="R158" s="189" t="str">
        <f t="shared" si="11"/>
        <v/>
      </c>
      <c r="S158" s="189" t="str">
        <f t="shared" si="12"/>
        <v/>
      </c>
      <c r="T158" s="189"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59"/>
      <c r="E159" s="241"/>
      <c r="F159" s="255"/>
      <c r="G159" s="255"/>
      <c r="H159" s="255"/>
      <c r="I159" s="260"/>
      <c r="J159" s="260"/>
      <c r="K159" s="261"/>
      <c r="L159" s="261"/>
      <c r="M159" s="239"/>
      <c r="N159" s="188" t="str">
        <f t="shared" si="10"/>
        <v/>
      </c>
      <c r="O159" s="239"/>
      <c r="P159" s="189" t="str">
        <f t="shared" si="14"/>
        <v/>
      </c>
      <c r="Q159" s="266"/>
      <c r="R159" s="189" t="str">
        <f t="shared" si="11"/>
        <v/>
      </c>
      <c r="S159" s="189" t="str">
        <f t="shared" si="12"/>
        <v/>
      </c>
      <c r="T159" s="189"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59"/>
      <c r="E160" s="241"/>
      <c r="F160" s="255"/>
      <c r="G160" s="255"/>
      <c r="H160" s="255"/>
      <c r="I160" s="260"/>
      <c r="J160" s="260"/>
      <c r="K160" s="261"/>
      <c r="L160" s="261"/>
      <c r="M160" s="239"/>
      <c r="N160" s="188" t="str">
        <f t="shared" si="10"/>
        <v/>
      </c>
      <c r="O160" s="239"/>
      <c r="P160" s="189" t="str">
        <f t="shared" si="14"/>
        <v/>
      </c>
      <c r="Q160" s="266"/>
      <c r="R160" s="189" t="str">
        <f t="shared" si="11"/>
        <v/>
      </c>
      <c r="S160" s="189" t="str">
        <f t="shared" si="12"/>
        <v/>
      </c>
      <c r="T160" s="189"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59"/>
      <c r="E161" s="241"/>
      <c r="F161" s="255"/>
      <c r="G161" s="255"/>
      <c r="H161" s="255"/>
      <c r="I161" s="260"/>
      <c r="J161" s="260"/>
      <c r="K161" s="261"/>
      <c r="L161" s="261"/>
      <c r="M161" s="239"/>
      <c r="N161" s="188" t="str">
        <f t="shared" si="10"/>
        <v/>
      </c>
      <c r="O161" s="239"/>
      <c r="P161" s="189" t="str">
        <f t="shared" si="14"/>
        <v/>
      </c>
      <c r="Q161" s="266"/>
      <c r="R161" s="189" t="str">
        <f t="shared" si="11"/>
        <v/>
      </c>
      <c r="S161" s="189" t="str">
        <f t="shared" si="12"/>
        <v/>
      </c>
      <c r="T161" s="189"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59"/>
      <c r="E162" s="241"/>
      <c r="F162" s="255"/>
      <c r="G162" s="255"/>
      <c r="H162" s="255"/>
      <c r="I162" s="260"/>
      <c r="J162" s="260"/>
      <c r="K162" s="261"/>
      <c r="L162" s="261"/>
      <c r="M162" s="239"/>
      <c r="N162" s="188" t="str">
        <f t="shared" si="10"/>
        <v/>
      </c>
      <c r="O162" s="239"/>
      <c r="P162" s="189" t="str">
        <f t="shared" si="14"/>
        <v/>
      </c>
      <c r="Q162" s="266"/>
      <c r="R162" s="189" t="str">
        <f t="shared" si="11"/>
        <v/>
      </c>
      <c r="S162" s="189" t="str">
        <f t="shared" si="12"/>
        <v/>
      </c>
      <c r="T162" s="189"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59"/>
      <c r="E163" s="241"/>
      <c r="F163" s="255"/>
      <c r="G163" s="255"/>
      <c r="H163" s="255"/>
      <c r="I163" s="260"/>
      <c r="J163" s="260"/>
      <c r="K163" s="261"/>
      <c r="L163" s="261"/>
      <c r="M163" s="239"/>
      <c r="N163" s="188" t="str">
        <f t="shared" si="10"/>
        <v/>
      </c>
      <c r="O163" s="239"/>
      <c r="P163" s="189" t="str">
        <f t="shared" si="14"/>
        <v/>
      </c>
      <c r="Q163" s="266"/>
      <c r="R163" s="189" t="str">
        <f t="shared" si="11"/>
        <v/>
      </c>
      <c r="S163" s="189" t="str">
        <f t="shared" si="12"/>
        <v/>
      </c>
      <c r="T163" s="189"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59"/>
      <c r="E164" s="241"/>
      <c r="F164" s="255"/>
      <c r="G164" s="255"/>
      <c r="H164" s="255"/>
      <c r="I164" s="260"/>
      <c r="J164" s="260"/>
      <c r="K164" s="261"/>
      <c r="L164" s="261"/>
      <c r="M164" s="239"/>
      <c r="N164" s="188" t="str">
        <f t="shared" si="10"/>
        <v/>
      </c>
      <c r="O164" s="239"/>
      <c r="P164" s="189" t="str">
        <f t="shared" si="14"/>
        <v/>
      </c>
      <c r="Q164" s="266"/>
      <c r="R164" s="189" t="str">
        <f t="shared" si="11"/>
        <v/>
      </c>
      <c r="S164" s="189" t="str">
        <f t="shared" si="12"/>
        <v/>
      </c>
      <c r="T164" s="189"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59"/>
      <c r="E165" s="241"/>
      <c r="F165" s="255"/>
      <c r="G165" s="255"/>
      <c r="H165" s="255"/>
      <c r="I165" s="260"/>
      <c r="J165" s="260"/>
      <c r="K165" s="261"/>
      <c r="L165" s="261"/>
      <c r="M165" s="239"/>
      <c r="N165" s="188" t="str">
        <f t="shared" si="10"/>
        <v/>
      </c>
      <c r="O165" s="239"/>
      <c r="P165" s="189" t="str">
        <f t="shared" si="14"/>
        <v/>
      </c>
      <c r="Q165" s="266"/>
      <c r="R165" s="189" t="str">
        <f t="shared" si="11"/>
        <v/>
      </c>
      <c r="S165" s="189" t="str">
        <f t="shared" si="12"/>
        <v/>
      </c>
      <c r="T165" s="189"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59"/>
      <c r="E166" s="241"/>
      <c r="F166" s="255"/>
      <c r="G166" s="255"/>
      <c r="H166" s="255"/>
      <c r="I166" s="260"/>
      <c r="J166" s="260"/>
      <c r="K166" s="261"/>
      <c r="L166" s="261"/>
      <c r="M166" s="239"/>
      <c r="N166" s="188" t="str">
        <f t="shared" si="10"/>
        <v/>
      </c>
      <c r="O166" s="239"/>
      <c r="P166" s="189" t="str">
        <f t="shared" si="14"/>
        <v/>
      </c>
      <c r="Q166" s="266"/>
      <c r="R166" s="189" t="str">
        <f t="shared" si="11"/>
        <v/>
      </c>
      <c r="S166" s="189" t="str">
        <f t="shared" si="12"/>
        <v/>
      </c>
      <c r="T166" s="189"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59"/>
      <c r="E167" s="241"/>
      <c r="F167" s="255"/>
      <c r="G167" s="255"/>
      <c r="H167" s="255"/>
      <c r="I167" s="260"/>
      <c r="J167" s="260"/>
      <c r="K167" s="261"/>
      <c r="L167" s="261"/>
      <c r="M167" s="239"/>
      <c r="N167" s="188" t="str">
        <f t="shared" si="10"/>
        <v/>
      </c>
      <c r="O167" s="239"/>
      <c r="P167" s="189" t="str">
        <f t="shared" si="14"/>
        <v/>
      </c>
      <c r="Q167" s="266"/>
      <c r="R167" s="189" t="str">
        <f t="shared" si="11"/>
        <v/>
      </c>
      <c r="S167" s="189" t="str">
        <f t="shared" si="12"/>
        <v/>
      </c>
      <c r="T167" s="189"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59"/>
      <c r="E168" s="241"/>
      <c r="F168" s="255"/>
      <c r="G168" s="255"/>
      <c r="H168" s="255"/>
      <c r="I168" s="260"/>
      <c r="J168" s="260"/>
      <c r="K168" s="261"/>
      <c r="L168" s="261"/>
      <c r="M168" s="239"/>
      <c r="N168" s="188" t="str">
        <f t="shared" si="10"/>
        <v/>
      </c>
      <c r="O168" s="239"/>
      <c r="P168" s="189" t="str">
        <f t="shared" si="14"/>
        <v/>
      </c>
      <c r="Q168" s="266"/>
      <c r="R168" s="189" t="str">
        <f t="shared" si="11"/>
        <v/>
      </c>
      <c r="S168" s="189" t="str">
        <f t="shared" si="12"/>
        <v/>
      </c>
      <c r="T168" s="189"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59"/>
      <c r="E169" s="241"/>
      <c r="F169" s="255"/>
      <c r="G169" s="255"/>
      <c r="H169" s="255"/>
      <c r="I169" s="260"/>
      <c r="J169" s="260"/>
      <c r="K169" s="261"/>
      <c r="L169" s="261"/>
      <c r="M169" s="239"/>
      <c r="N169" s="188" t="str">
        <f t="shared" si="10"/>
        <v/>
      </c>
      <c r="O169" s="239"/>
      <c r="P169" s="189" t="str">
        <f t="shared" si="14"/>
        <v/>
      </c>
      <c r="Q169" s="266"/>
      <c r="R169" s="189" t="str">
        <f t="shared" si="11"/>
        <v/>
      </c>
      <c r="S169" s="189" t="str">
        <f t="shared" si="12"/>
        <v/>
      </c>
      <c r="T169" s="189"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59"/>
      <c r="E170" s="241"/>
      <c r="F170" s="255"/>
      <c r="G170" s="255"/>
      <c r="H170" s="255"/>
      <c r="I170" s="260"/>
      <c r="J170" s="260"/>
      <c r="K170" s="261"/>
      <c r="L170" s="261"/>
      <c r="M170" s="239"/>
      <c r="N170" s="188" t="str">
        <f t="shared" si="10"/>
        <v/>
      </c>
      <c r="O170" s="239"/>
      <c r="P170" s="189" t="str">
        <f t="shared" si="14"/>
        <v/>
      </c>
      <c r="Q170" s="266"/>
      <c r="R170" s="189" t="str">
        <f t="shared" si="11"/>
        <v/>
      </c>
      <c r="S170" s="189" t="str">
        <f t="shared" si="12"/>
        <v/>
      </c>
      <c r="T170" s="189"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59"/>
      <c r="E171" s="241"/>
      <c r="F171" s="255"/>
      <c r="G171" s="255"/>
      <c r="H171" s="255"/>
      <c r="I171" s="260"/>
      <c r="J171" s="260"/>
      <c r="K171" s="261"/>
      <c r="L171" s="261"/>
      <c r="M171" s="239"/>
      <c r="N171" s="188" t="str">
        <f t="shared" si="10"/>
        <v/>
      </c>
      <c r="O171" s="239"/>
      <c r="P171" s="189" t="str">
        <f t="shared" si="14"/>
        <v/>
      </c>
      <c r="Q171" s="266"/>
      <c r="R171" s="189" t="str">
        <f t="shared" si="11"/>
        <v/>
      </c>
      <c r="S171" s="189" t="str">
        <f t="shared" si="12"/>
        <v/>
      </c>
      <c r="T171" s="189"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59"/>
      <c r="E172" s="241"/>
      <c r="F172" s="255"/>
      <c r="G172" s="255"/>
      <c r="H172" s="255"/>
      <c r="I172" s="260"/>
      <c r="J172" s="260"/>
      <c r="K172" s="261"/>
      <c r="L172" s="261"/>
      <c r="M172" s="239"/>
      <c r="N172" s="188" t="str">
        <f t="shared" si="10"/>
        <v/>
      </c>
      <c r="O172" s="239"/>
      <c r="P172" s="189" t="str">
        <f t="shared" si="14"/>
        <v/>
      </c>
      <c r="Q172" s="266"/>
      <c r="R172" s="189" t="str">
        <f t="shared" si="11"/>
        <v/>
      </c>
      <c r="S172" s="189" t="str">
        <f t="shared" si="12"/>
        <v/>
      </c>
      <c r="T172" s="189"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59"/>
      <c r="E173" s="241"/>
      <c r="F173" s="255"/>
      <c r="G173" s="255"/>
      <c r="H173" s="255"/>
      <c r="I173" s="260"/>
      <c r="J173" s="260"/>
      <c r="K173" s="261"/>
      <c r="L173" s="261"/>
      <c r="M173" s="239"/>
      <c r="N173" s="188" t="str">
        <f t="shared" si="10"/>
        <v/>
      </c>
      <c r="O173" s="239"/>
      <c r="P173" s="189" t="str">
        <f t="shared" si="14"/>
        <v/>
      </c>
      <c r="Q173" s="266"/>
      <c r="R173" s="189" t="str">
        <f t="shared" si="11"/>
        <v/>
      </c>
      <c r="S173" s="189" t="str">
        <f t="shared" si="12"/>
        <v/>
      </c>
      <c r="T173" s="189"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59"/>
      <c r="E174" s="241"/>
      <c r="F174" s="255"/>
      <c r="G174" s="255"/>
      <c r="H174" s="255"/>
      <c r="I174" s="260"/>
      <c r="J174" s="260"/>
      <c r="K174" s="261"/>
      <c r="L174" s="261"/>
      <c r="M174" s="239"/>
      <c r="N174" s="188" t="str">
        <f t="shared" si="10"/>
        <v/>
      </c>
      <c r="O174" s="239"/>
      <c r="P174" s="189" t="str">
        <f t="shared" si="14"/>
        <v/>
      </c>
      <c r="Q174" s="266"/>
      <c r="R174" s="189" t="str">
        <f t="shared" si="11"/>
        <v/>
      </c>
      <c r="S174" s="189" t="str">
        <f t="shared" si="12"/>
        <v/>
      </c>
      <c r="T174" s="189"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59"/>
      <c r="E175" s="241"/>
      <c r="F175" s="255"/>
      <c r="G175" s="255"/>
      <c r="H175" s="255"/>
      <c r="I175" s="260"/>
      <c r="J175" s="260"/>
      <c r="K175" s="261"/>
      <c r="L175" s="261"/>
      <c r="M175" s="239"/>
      <c r="N175" s="188" t="str">
        <f t="shared" si="10"/>
        <v/>
      </c>
      <c r="O175" s="239"/>
      <c r="P175" s="189" t="str">
        <f t="shared" si="14"/>
        <v/>
      </c>
      <c r="Q175" s="266"/>
      <c r="R175" s="189" t="str">
        <f t="shared" si="11"/>
        <v/>
      </c>
      <c r="S175" s="189" t="str">
        <f t="shared" si="12"/>
        <v/>
      </c>
      <c r="T175" s="189"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59"/>
      <c r="E176" s="241"/>
      <c r="F176" s="255"/>
      <c r="G176" s="255"/>
      <c r="H176" s="255"/>
      <c r="I176" s="260"/>
      <c r="J176" s="260"/>
      <c r="K176" s="261"/>
      <c r="L176" s="261"/>
      <c r="M176" s="239"/>
      <c r="N176" s="188" t="str">
        <f t="shared" si="10"/>
        <v/>
      </c>
      <c r="O176" s="239"/>
      <c r="P176" s="189" t="str">
        <f t="shared" si="14"/>
        <v/>
      </c>
      <c r="Q176" s="266"/>
      <c r="R176" s="189" t="str">
        <f t="shared" si="11"/>
        <v/>
      </c>
      <c r="S176" s="189" t="str">
        <f t="shared" si="12"/>
        <v/>
      </c>
      <c r="T176" s="189"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59"/>
      <c r="E177" s="241"/>
      <c r="F177" s="255"/>
      <c r="G177" s="255"/>
      <c r="H177" s="255"/>
      <c r="I177" s="260"/>
      <c r="J177" s="260"/>
      <c r="K177" s="261"/>
      <c r="L177" s="261"/>
      <c r="M177" s="239"/>
      <c r="N177" s="188" t="str">
        <f t="shared" si="10"/>
        <v/>
      </c>
      <c r="O177" s="239"/>
      <c r="P177" s="189" t="str">
        <f t="shared" si="14"/>
        <v/>
      </c>
      <c r="Q177" s="266"/>
      <c r="R177" s="189" t="str">
        <f t="shared" si="11"/>
        <v/>
      </c>
      <c r="S177" s="189" t="str">
        <f t="shared" si="12"/>
        <v/>
      </c>
      <c r="T177" s="189"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59"/>
      <c r="E178" s="241"/>
      <c r="F178" s="255"/>
      <c r="G178" s="255"/>
      <c r="H178" s="255"/>
      <c r="I178" s="260"/>
      <c r="J178" s="260"/>
      <c r="K178" s="261"/>
      <c r="L178" s="261"/>
      <c r="M178" s="239"/>
      <c r="N178" s="188" t="str">
        <f t="shared" si="10"/>
        <v/>
      </c>
      <c r="O178" s="239"/>
      <c r="P178" s="189" t="str">
        <f t="shared" si="14"/>
        <v/>
      </c>
      <c r="Q178" s="266"/>
      <c r="R178" s="189" t="str">
        <f t="shared" si="11"/>
        <v/>
      </c>
      <c r="S178" s="189" t="str">
        <f t="shared" si="12"/>
        <v/>
      </c>
      <c r="T178" s="189"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59"/>
      <c r="E179" s="241"/>
      <c r="F179" s="255"/>
      <c r="G179" s="255"/>
      <c r="H179" s="255"/>
      <c r="I179" s="260"/>
      <c r="J179" s="260"/>
      <c r="K179" s="261"/>
      <c r="L179" s="261"/>
      <c r="M179" s="239"/>
      <c r="N179" s="188" t="str">
        <f t="shared" si="10"/>
        <v/>
      </c>
      <c r="O179" s="239"/>
      <c r="P179" s="189" t="str">
        <f t="shared" si="14"/>
        <v/>
      </c>
      <c r="Q179" s="266"/>
      <c r="R179" s="189" t="str">
        <f t="shared" si="11"/>
        <v/>
      </c>
      <c r="S179" s="189" t="str">
        <f t="shared" si="12"/>
        <v/>
      </c>
      <c r="T179" s="189"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59"/>
      <c r="E180" s="241"/>
      <c r="F180" s="255"/>
      <c r="G180" s="255"/>
      <c r="H180" s="255"/>
      <c r="I180" s="260"/>
      <c r="J180" s="260"/>
      <c r="K180" s="261"/>
      <c r="L180" s="261"/>
      <c r="M180" s="239"/>
      <c r="N180" s="188" t="str">
        <f t="shared" si="10"/>
        <v/>
      </c>
      <c r="O180" s="239"/>
      <c r="P180" s="189" t="str">
        <f t="shared" si="14"/>
        <v/>
      </c>
      <c r="Q180" s="266"/>
      <c r="R180" s="189" t="str">
        <f t="shared" si="11"/>
        <v/>
      </c>
      <c r="S180" s="189" t="str">
        <f t="shared" si="12"/>
        <v/>
      </c>
      <c r="T180" s="189"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59"/>
      <c r="E181" s="241"/>
      <c r="F181" s="255"/>
      <c r="G181" s="255"/>
      <c r="H181" s="255"/>
      <c r="I181" s="260"/>
      <c r="J181" s="260"/>
      <c r="K181" s="261"/>
      <c r="L181" s="261"/>
      <c r="M181" s="239"/>
      <c r="N181" s="188" t="str">
        <f t="shared" si="10"/>
        <v/>
      </c>
      <c r="O181" s="239"/>
      <c r="P181" s="189" t="str">
        <f t="shared" si="14"/>
        <v/>
      </c>
      <c r="Q181" s="266"/>
      <c r="R181" s="189" t="str">
        <f t="shared" si="11"/>
        <v/>
      </c>
      <c r="S181" s="189" t="str">
        <f t="shared" si="12"/>
        <v/>
      </c>
      <c r="T181" s="189"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59"/>
      <c r="E182" s="241"/>
      <c r="F182" s="255"/>
      <c r="G182" s="255"/>
      <c r="H182" s="255"/>
      <c r="I182" s="260"/>
      <c r="J182" s="260"/>
      <c r="K182" s="261"/>
      <c r="L182" s="261"/>
      <c r="M182" s="239"/>
      <c r="N182" s="188" t="str">
        <f t="shared" si="10"/>
        <v/>
      </c>
      <c r="O182" s="239"/>
      <c r="P182" s="189" t="str">
        <f t="shared" si="14"/>
        <v/>
      </c>
      <c r="Q182" s="266"/>
      <c r="R182" s="189" t="str">
        <f t="shared" si="11"/>
        <v/>
      </c>
      <c r="S182" s="189" t="str">
        <f t="shared" si="12"/>
        <v/>
      </c>
      <c r="T182" s="189"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59"/>
      <c r="E183" s="241"/>
      <c r="F183" s="255"/>
      <c r="G183" s="255"/>
      <c r="H183" s="255"/>
      <c r="I183" s="260"/>
      <c r="J183" s="260"/>
      <c r="K183" s="261"/>
      <c r="L183" s="261"/>
      <c r="M183" s="239"/>
      <c r="N183" s="188" t="str">
        <f t="shared" si="10"/>
        <v/>
      </c>
      <c r="O183" s="239"/>
      <c r="P183" s="189" t="str">
        <f t="shared" si="14"/>
        <v/>
      </c>
      <c r="Q183" s="266"/>
      <c r="R183" s="189" t="str">
        <f t="shared" si="11"/>
        <v/>
      </c>
      <c r="S183" s="189" t="str">
        <f t="shared" si="12"/>
        <v/>
      </c>
      <c r="T183" s="189"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59"/>
      <c r="E184" s="241"/>
      <c r="F184" s="255"/>
      <c r="G184" s="255"/>
      <c r="H184" s="255"/>
      <c r="I184" s="260"/>
      <c r="J184" s="260"/>
      <c r="K184" s="261"/>
      <c r="L184" s="261"/>
      <c r="M184" s="239"/>
      <c r="N184" s="188" t="str">
        <f t="shared" si="10"/>
        <v/>
      </c>
      <c r="O184" s="239"/>
      <c r="P184" s="189" t="str">
        <f t="shared" si="14"/>
        <v/>
      </c>
      <c r="Q184" s="266"/>
      <c r="R184" s="189" t="str">
        <f t="shared" si="11"/>
        <v/>
      </c>
      <c r="S184" s="189" t="str">
        <f t="shared" si="12"/>
        <v/>
      </c>
      <c r="T184" s="189"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59"/>
      <c r="E185" s="241"/>
      <c r="F185" s="255"/>
      <c r="G185" s="255"/>
      <c r="H185" s="255"/>
      <c r="I185" s="260"/>
      <c r="J185" s="260"/>
      <c r="K185" s="261"/>
      <c r="L185" s="261"/>
      <c r="M185" s="239"/>
      <c r="N185" s="188" t="str">
        <f t="shared" si="10"/>
        <v/>
      </c>
      <c r="O185" s="239"/>
      <c r="P185" s="189" t="str">
        <f t="shared" si="14"/>
        <v/>
      </c>
      <c r="Q185" s="266"/>
      <c r="R185" s="189" t="str">
        <f t="shared" si="11"/>
        <v/>
      </c>
      <c r="S185" s="189" t="str">
        <f t="shared" si="12"/>
        <v/>
      </c>
      <c r="T185" s="189"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59"/>
      <c r="E186" s="241"/>
      <c r="F186" s="255"/>
      <c r="G186" s="255"/>
      <c r="H186" s="255"/>
      <c r="I186" s="260"/>
      <c r="J186" s="260"/>
      <c r="K186" s="261"/>
      <c r="L186" s="261"/>
      <c r="M186" s="239"/>
      <c r="N186" s="188" t="str">
        <f t="shared" si="10"/>
        <v/>
      </c>
      <c r="O186" s="239"/>
      <c r="P186" s="189" t="str">
        <f t="shared" si="14"/>
        <v/>
      </c>
      <c r="Q186" s="266"/>
      <c r="R186" s="189" t="str">
        <f t="shared" si="11"/>
        <v/>
      </c>
      <c r="S186" s="189" t="str">
        <f t="shared" si="12"/>
        <v/>
      </c>
      <c r="T186" s="189"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59"/>
      <c r="E187" s="241"/>
      <c r="F187" s="255"/>
      <c r="G187" s="255"/>
      <c r="H187" s="255"/>
      <c r="I187" s="260"/>
      <c r="J187" s="260"/>
      <c r="K187" s="261"/>
      <c r="L187" s="261"/>
      <c r="M187" s="239"/>
      <c r="N187" s="188" t="str">
        <f t="shared" si="10"/>
        <v/>
      </c>
      <c r="O187" s="239"/>
      <c r="P187" s="189" t="str">
        <f t="shared" si="14"/>
        <v/>
      </c>
      <c r="Q187" s="266"/>
      <c r="R187" s="189" t="str">
        <f t="shared" si="11"/>
        <v/>
      </c>
      <c r="S187" s="189" t="str">
        <f t="shared" si="12"/>
        <v/>
      </c>
      <c r="T187" s="189"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59"/>
      <c r="E188" s="241"/>
      <c r="F188" s="255"/>
      <c r="G188" s="255"/>
      <c r="H188" s="255"/>
      <c r="I188" s="260"/>
      <c r="J188" s="260"/>
      <c r="K188" s="261"/>
      <c r="L188" s="261"/>
      <c r="M188" s="239"/>
      <c r="N188" s="188" t="str">
        <f t="shared" si="10"/>
        <v/>
      </c>
      <c r="O188" s="239"/>
      <c r="P188" s="189" t="str">
        <f t="shared" si="14"/>
        <v/>
      </c>
      <c r="Q188" s="266"/>
      <c r="R188" s="189" t="str">
        <f t="shared" si="11"/>
        <v/>
      </c>
      <c r="S188" s="189" t="str">
        <f t="shared" si="12"/>
        <v/>
      </c>
      <c r="T188" s="189"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59"/>
      <c r="E189" s="241"/>
      <c r="F189" s="255"/>
      <c r="G189" s="255"/>
      <c r="H189" s="255"/>
      <c r="I189" s="260"/>
      <c r="J189" s="260"/>
      <c r="K189" s="261"/>
      <c r="L189" s="261"/>
      <c r="M189" s="239"/>
      <c r="N189" s="188" t="str">
        <f t="shared" si="10"/>
        <v/>
      </c>
      <c r="O189" s="239"/>
      <c r="P189" s="189" t="str">
        <f t="shared" si="14"/>
        <v/>
      </c>
      <c r="Q189" s="266"/>
      <c r="R189" s="189" t="str">
        <f t="shared" si="11"/>
        <v/>
      </c>
      <c r="S189" s="189" t="str">
        <f t="shared" si="12"/>
        <v/>
      </c>
      <c r="T189" s="189"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59"/>
      <c r="E190" s="241"/>
      <c r="F190" s="255"/>
      <c r="G190" s="255"/>
      <c r="H190" s="255"/>
      <c r="I190" s="260"/>
      <c r="J190" s="260"/>
      <c r="K190" s="261"/>
      <c r="L190" s="261"/>
      <c r="M190" s="239"/>
      <c r="N190" s="188" t="str">
        <f t="shared" si="10"/>
        <v/>
      </c>
      <c r="O190" s="239"/>
      <c r="P190" s="189" t="str">
        <f t="shared" si="14"/>
        <v/>
      </c>
      <c r="Q190" s="266"/>
      <c r="R190" s="189" t="str">
        <f t="shared" si="11"/>
        <v/>
      </c>
      <c r="S190" s="189" t="str">
        <f t="shared" si="12"/>
        <v/>
      </c>
      <c r="T190" s="189"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59"/>
      <c r="E191" s="241"/>
      <c r="F191" s="255"/>
      <c r="G191" s="255"/>
      <c r="H191" s="255"/>
      <c r="I191" s="260"/>
      <c r="J191" s="260"/>
      <c r="K191" s="261"/>
      <c r="L191" s="261"/>
      <c r="M191" s="239"/>
      <c r="N191" s="188" t="str">
        <f t="shared" si="10"/>
        <v/>
      </c>
      <c r="O191" s="239"/>
      <c r="P191" s="189" t="str">
        <f t="shared" si="14"/>
        <v/>
      </c>
      <c r="Q191" s="266"/>
      <c r="R191" s="189" t="str">
        <f t="shared" si="11"/>
        <v/>
      </c>
      <c r="S191" s="189" t="str">
        <f t="shared" si="12"/>
        <v/>
      </c>
      <c r="T191" s="189"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59"/>
      <c r="E192" s="241"/>
      <c r="F192" s="255"/>
      <c r="G192" s="255"/>
      <c r="H192" s="255"/>
      <c r="I192" s="260"/>
      <c r="J192" s="260"/>
      <c r="K192" s="261"/>
      <c r="L192" s="261"/>
      <c r="M192" s="239"/>
      <c r="N192" s="188" t="str">
        <f t="shared" si="10"/>
        <v/>
      </c>
      <c r="O192" s="239"/>
      <c r="P192" s="189" t="str">
        <f t="shared" si="14"/>
        <v/>
      </c>
      <c r="Q192" s="266"/>
      <c r="R192" s="189" t="str">
        <f t="shared" si="11"/>
        <v/>
      </c>
      <c r="S192" s="189" t="str">
        <f t="shared" si="12"/>
        <v/>
      </c>
      <c r="T192" s="189"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59"/>
      <c r="E193" s="241"/>
      <c r="F193" s="255"/>
      <c r="G193" s="255"/>
      <c r="H193" s="255"/>
      <c r="I193" s="260"/>
      <c r="J193" s="260"/>
      <c r="K193" s="261"/>
      <c r="L193" s="261"/>
      <c r="M193" s="239"/>
      <c r="N193" s="188" t="str">
        <f t="shared" si="10"/>
        <v/>
      </c>
      <c r="O193" s="239"/>
      <c r="P193" s="189" t="str">
        <f t="shared" si="14"/>
        <v/>
      </c>
      <c r="Q193" s="266"/>
      <c r="R193" s="189" t="str">
        <f t="shared" si="11"/>
        <v/>
      </c>
      <c r="S193" s="189" t="str">
        <f t="shared" si="12"/>
        <v/>
      </c>
      <c r="T193" s="189"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59"/>
      <c r="E194" s="241"/>
      <c r="F194" s="255"/>
      <c r="G194" s="255"/>
      <c r="H194" s="255"/>
      <c r="I194" s="260"/>
      <c r="J194" s="260"/>
      <c r="K194" s="261"/>
      <c r="L194" s="261"/>
      <c r="M194" s="239"/>
      <c r="N194" s="188" t="str">
        <f t="shared" si="10"/>
        <v/>
      </c>
      <c r="O194" s="239"/>
      <c r="P194" s="189" t="str">
        <f t="shared" si="14"/>
        <v/>
      </c>
      <c r="Q194" s="266"/>
      <c r="R194" s="189" t="str">
        <f t="shared" si="11"/>
        <v/>
      </c>
      <c r="S194" s="189" t="str">
        <f t="shared" si="12"/>
        <v/>
      </c>
      <c r="T194" s="189"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59"/>
      <c r="E195" s="241"/>
      <c r="F195" s="255"/>
      <c r="G195" s="255"/>
      <c r="H195" s="255"/>
      <c r="I195" s="260"/>
      <c r="J195" s="260"/>
      <c r="K195" s="261"/>
      <c r="L195" s="261"/>
      <c r="M195" s="239"/>
      <c r="N195" s="188" t="str">
        <f t="shared" si="10"/>
        <v/>
      </c>
      <c r="O195" s="239"/>
      <c r="P195" s="189" t="str">
        <f t="shared" si="14"/>
        <v/>
      </c>
      <c r="Q195" s="266"/>
      <c r="R195" s="189" t="str">
        <f t="shared" si="11"/>
        <v/>
      </c>
      <c r="S195" s="189" t="str">
        <f t="shared" si="12"/>
        <v/>
      </c>
      <c r="T195" s="189"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59"/>
      <c r="E196" s="241"/>
      <c r="F196" s="255"/>
      <c r="G196" s="255"/>
      <c r="H196" s="255"/>
      <c r="I196" s="260"/>
      <c r="J196" s="260"/>
      <c r="K196" s="261"/>
      <c r="L196" s="261"/>
      <c r="M196" s="239"/>
      <c r="N196" s="188" t="str">
        <f t="shared" si="10"/>
        <v/>
      </c>
      <c r="O196" s="239"/>
      <c r="P196" s="189" t="str">
        <f t="shared" si="14"/>
        <v/>
      </c>
      <c r="Q196" s="266"/>
      <c r="R196" s="189" t="str">
        <f t="shared" si="11"/>
        <v/>
      </c>
      <c r="S196" s="189" t="str">
        <f t="shared" si="12"/>
        <v/>
      </c>
      <c r="T196" s="189"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59"/>
      <c r="E197" s="241"/>
      <c r="F197" s="255"/>
      <c r="G197" s="255"/>
      <c r="H197" s="255"/>
      <c r="I197" s="260"/>
      <c r="J197" s="260"/>
      <c r="K197" s="261"/>
      <c r="L197" s="261"/>
      <c r="M197" s="239"/>
      <c r="N197" s="188" t="str">
        <f t="shared" si="10"/>
        <v/>
      </c>
      <c r="O197" s="239"/>
      <c r="P197" s="189" t="str">
        <f t="shared" si="14"/>
        <v/>
      </c>
      <c r="Q197" s="266"/>
      <c r="R197" s="189" t="str">
        <f t="shared" si="11"/>
        <v/>
      </c>
      <c r="S197" s="189" t="str">
        <f t="shared" si="12"/>
        <v/>
      </c>
      <c r="T197" s="189"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59"/>
      <c r="E198" s="241"/>
      <c r="F198" s="255"/>
      <c r="G198" s="255"/>
      <c r="H198" s="255"/>
      <c r="I198" s="260"/>
      <c r="J198" s="260"/>
      <c r="K198" s="261"/>
      <c r="L198" s="261"/>
      <c r="M198" s="239"/>
      <c r="N198" s="188" t="str">
        <f t="shared" si="10"/>
        <v/>
      </c>
      <c r="O198" s="239"/>
      <c r="P198" s="189" t="str">
        <f t="shared" si="14"/>
        <v/>
      </c>
      <c r="Q198" s="266"/>
      <c r="R198" s="189" t="str">
        <f t="shared" si="11"/>
        <v/>
      </c>
      <c r="S198" s="189" t="str">
        <f t="shared" si="12"/>
        <v/>
      </c>
      <c r="T198" s="189"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59"/>
      <c r="E199" s="241"/>
      <c r="F199" s="255"/>
      <c r="G199" s="255"/>
      <c r="H199" s="255"/>
      <c r="I199" s="260"/>
      <c r="J199" s="260"/>
      <c r="K199" s="261"/>
      <c r="L199" s="261"/>
      <c r="M199" s="239"/>
      <c r="N199" s="188" t="str">
        <f t="shared" si="10"/>
        <v/>
      </c>
      <c r="O199" s="239"/>
      <c r="P199" s="189" t="str">
        <f t="shared" si="14"/>
        <v/>
      </c>
      <c r="Q199" s="266"/>
      <c r="R199" s="189" t="str">
        <f t="shared" si="11"/>
        <v/>
      </c>
      <c r="S199" s="189" t="str">
        <f t="shared" si="12"/>
        <v/>
      </c>
      <c r="T199" s="189"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59"/>
      <c r="E200" s="241"/>
      <c r="F200" s="255"/>
      <c r="G200" s="255"/>
      <c r="H200" s="255"/>
      <c r="I200" s="260"/>
      <c r="J200" s="260"/>
      <c r="K200" s="261"/>
      <c r="L200" s="261"/>
      <c r="M200" s="239"/>
      <c r="N200" s="188" t="str">
        <f t="shared" si="10"/>
        <v/>
      </c>
      <c r="O200" s="239"/>
      <c r="P200" s="189" t="str">
        <f t="shared" si="14"/>
        <v/>
      </c>
      <c r="Q200" s="266"/>
      <c r="R200" s="189" t="str">
        <f t="shared" si="11"/>
        <v/>
      </c>
      <c r="S200" s="189" t="str">
        <f t="shared" si="12"/>
        <v/>
      </c>
      <c r="T200" s="189"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59"/>
      <c r="E201" s="241"/>
      <c r="F201" s="255"/>
      <c r="G201" s="255"/>
      <c r="H201" s="255"/>
      <c r="I201" s="260"/>
      <c r="J201" s="260"/>
      <c r="K201" s="261"/>
      <c r="L201" s="261"/>
      <c r="M201" s="239"/>
      <c r="N201" s="188" t="str">
        <f t="shared" si="10"/>
        <v/>
      </c>
      <c r="O201" s="239"/>
      <c r="P201" s="189" t="str">
        <f t="shared" si="14"/>
        <v/>
      </c>
      <c r="Q201" s="266"/>
      <c r="R201" s="189" t="str">
        <f t="shared" si="11"/>
        <v/>
      </c>
      <c r="S201" s="189" t="str">
        <f t="shared" si="12"/>
        <v/>
      </c>
      <c r="T201" s="189"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59"/>
      <c r="E202" s="241"/>
      <c r="F202" s="255"/>
      <c r="G202" s="255"/>
      <c r="H202" s="255"/>
      <c r="I202" s="260"/>
      <c r="J202" s="260"/>
      <c r="K202" s="261"/>
      <c r="L202" s="261"/>
      <c r="M202" s="239"/>
      <c r="N202" s="188" t="str">
        <f t="shared" si="10"/>
        <v/>
      </c>
      <c r="O202" s="239"/>
      <c r="P202" s="189" t="str">
        <f t="shared" si="14"/>
        <v/>
      </c>
      <c r="Q202" s="266"/>
      <c r="R202" s="189" t="str">
        <f t="shared" si="11"/>
        <v/>
      </c>
      <c r="S202" s="189" t="str">
        <f t="shared" si="12"/>
        <v/>
      </c>
      <c r="T202" s="189"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59"/>
      <c r="E203" s="241"/>
      <c r="F203" s="255"/>
      <c r="G203" s="255"/>
      <c r="H203" s="255"/>
      <c r="I203" s="260"/>
      <c r="J203" s="260"/>
      <c r="K203" s="261"/>
      <c r="L203" s="261"/>
      <c r="M203" s="239"/>
      <c r="N203" s="188" t="str">
        <f t="shared" si="10"/>
        <v/>
      </c>
      <c r="O203" s="239"/>
      <c r="P203" s="189" t="str">
        <f t="shared" si="14"/>
        <v/>
      </c>
      <c r="Q203" s="266"/>
      <c r="R203" s="189" t="str">
        <f t="shared" si="11"/>
        <v/>
      </c>
      <c r="S203" s="189" t="str">
        <f t="shared" si="12"/>
        <v/>
      </c>
      <c r="T203" s="189"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59"/>
      <c r="E204" s="241"/>
      <c r="F204" s="255"/>
      <c r="G204" s="255"/>
      <c r="H204" s="255"/>
      <c r="I204" s="260"/>
      <c r="J204" s="260"/>
      <c r="K204" s="261"/>
      <c r="L204" s="261"/>
      <c r="M204" s="239"/>
      <c r="N204" s="188" t="str">
        <f t="shared" si="10"/>
        <v/>
      </c>
      <c r="O204" s="239"/>
      <c r="P204" s="189" t="str">
        <f t="shared" si="14"/>
        <v/>
      </c>
      <c r="Q204" s="266"/>
      <c r="R204" s="189" t="str">
        <f t="shared" si="11"/>
        <v/>
      </c>
      <c r="S204" s="189" t="str">
        <f t="shared" si="12"/>
        <v/>
      </c>
      <c r="T204" s="189"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59"/>
      <c r="E205" s="241"/>
      <c r="F205" s="255"/>
      <c r="G205" s="255"/>
      <c r="H205" s="255"/>
      <c r="I205" s="260"/>
      <c r="J205" s="260"/>
      <c r="K205" s="261"/>
      <c r="L205" s="261"/>
      <c r="M205" s="239"/>
      <c r="N205" s="188" t="str">
        <f t="shared" si="10"/>
        <v/>
      </c>
      <c r="O205" s="239"/>
      <c r="P205" s="189" t="str">
        <f t="shared" si="14"/>
        <v/>
      </c>
      <c r="Q205" s="266"/>
      <c r="R205" s="189" t="str">
        <f t="shared" si="11"/>
        <v/>
      </c>
      <c r="S205" s="189" t="str">
        <f t="shared" si="12"/>
        <v/>
      </c>
      <c r="T205" s="189"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59"/>
      <c r="E206" s="241"/>
      <c r="F206" s="255"/>
      <c r="G206" s="255"/>
      <c r="H206" s="255"/>
      <c r="I206" s="260"/>
      <c r="J206" s="260"/>
      <c r="K206" s="261"/>
      <c r="L206" s="261"/>
      <c r="M206" s="239"/>
      <c r="N206" s="188" t="str">
        <f t="shared" ref="N206:N269" si="15">IF(L206-K206=0,"",L206-K206)</f>
        <v/>
      </c>
      <c r="O206" s="239"/>
      <c r="P206" s="189" t="str">
        <f t="shared" si="14"/>
        <v/>
      </c>
      <c r="Q206" s="266"/>
      <c r="R206" s="189" t="str">
        <f t="shared" ref="R206:R269" si="16">IF(F206="Cofinanciación FONTUR",Q206,"")</f>
        <v/>
      </c>
      <c r="S206" s="189" t="str">
        <f t="shared" ref="S206:S269" si="17">IF(F206="Contrapartida Proponente",Q206,"")</f>
        <v/>
      </c>
      <c r="T206" s="189"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59"/>
      <c r="E207" s="241"/>
      <c r="F207" s="255"/>
      <c r="G207" s="255"/>
      <c r="H207" s="255"/>
      <c r="I207" s="260"/>
      <c r="J207" s="260"/>
      <c r="K207" s="261"/>
      <c r="L207" s="261"/>
      <c r="M207" s="239"/>
      <c r="N207" s="188" t="str">
        <f t="shared" si="15"/>
        <v/>
      </c>
      <c r="O207" s="239"/>
      <c r="P207" s="189" t="str">
        <f t="shared" si="14"/>
        <v/>
      </c>
      <c r="Q207" s="266"/>
      <c r="R207" s="189" t="str">
        <f t="shared" si="16"/>
        <v/>
      </c>
      <c r="S207" s="189" t="str">
        <f t="shared" si="17"/>
        <v/>
      </c>
      <c r="T207" s="189"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59"/>
      <c r="E208" s="241"/>
      <c r="F208" s="255"/>
      <c r="G208" s="255"/>
      <c r="H208" s="255"/>
      <c r="I208" s="260"/>
      <c r="J208" s="260"/>
      <c r="K208" s="261"/>
      <c r="L208" s="261"/>
      <c r="M208" s="239"/>
      <c r="N208" s="188" t="str">
        <f t="shared" si="15"/>
        <v/>
      </c>
      <c r="O208" s="239"/>
      <c r="P208" s="189" t="str">
        <f t="shared" ref="P208:P271" si="19">IFERROR(Q208/O208,"")</f>
        <v/>
      </c>
      <c r="Q208" s="266"/>
      <c r="R208" s="189" t="str">
        <f t="shared" si="16"/>
        <v/>
      </c>
      <c r="S208" s="189" t="str">
        <f t="shared" si="17"/>
        <v/>
      </c>
      <c r="T208" s="189"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59"/>
      <c r="E209" s="241"/>
      <c r="F209" s="255"/>
      <c r="G209" s="255"/>
      <c r="H209" s="255"/>
      <c r="I209" s="260"/>
      <c r="J209" s="260"/>
      <c r="K209" s="261"/>
      <c r="L209" s="261"/>
      <c r="M209" s="239"/>
      <c r="N209" s="188" t="str">
        <f t="shared" si="15"/>
        <v/>
      </c>
      <c r="O209" s="239"/>
      <c r="P209" s="189" t="str">
        <f t="shared" si="19"/>
        <v/>
      </c>
      <c r="Q209" s="266"/>
      <c r="R209" s="189" t="str">
        <f t="shared" si="16"/>
        <v/>
      </c>
      <c r="S209" s="189" t="str">
        <f t="shared" si="17"/>
        <v/>
      </c>
      <c r="T209" s="189"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59"/>
      <c r="E210" s="241"/>
      <c r="F210" s="255"/>
      <c r="G210" s="255"/>
      <c r="H210" s="255"/>
      <c r="I210" s="260"/>
      <c r="J210" s="260"/>
      <c r="K210" s="261"/>
      <c r="L210" s="261"/>
      <c r="M210" s="239"/>
      <c r="N210" s="188" t="str">
        <f t="shared" si="15"/>
        <v/>
      </c>
      <c r="O210" s="239"/>
      <c r="P210" s="189" t="str">
        <f t="shared" si="19"/>
        <v/>
      </c>
      <c r="Q210" s="266"/>
      <c r="R210" s="189" t="str">
        <f t="shared" si="16"/>
        <v/>
      </c>
      <c r="S210" s="189" t="str">
        <f t="shared" si="17"/>
        <v/>
      </c>
      <c r="T210" s="189"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59"/>
      <c r="E211" s="241"/>
      <c r="F211" s="255"/>
      <c r="G211" s="255"/>
      <c r="H211" s="255"/>
      <c r="I211" s="260"/>
      <c r="J211" s="260"/>
      <c r="K211" s="261"/>
      <c r="L211" s="261"/>
      <c r="M211" s="239"/>
      <c r="N211" s="188" t="str">
        <f t="shared" si="15"/>
        <v/>
      </c>
      <c r="O211" s="239"/>
      <c r="P211" s="189" t="str">
        <f t="shared" si="19"/>
        <v/>
      </c>
      <c r="Q211" s="266"/>
      <c r="R211" s="189" t="str">
        <f t="shared" si="16"/>
        <v/>
      </c>
      <c r="S211" s="189" t="str">
        <f t="shared" si="17"/>
        <v/>
      </c>
      <c r="T211" s="189"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59"/>
      <c r="E212" s="241"/>
      <c r="F212" s="255"/>
      <c r="G212" s="255"/>
      <c r="H212" s="255"/>
      <c r="I212" s="260"/>
      <c r="J212" s="260"/>
      <c r="K212" s="261"/>
      <c r="L212" s="261"/>
      <c r="M212" s="239"/>
      <c r="N212" s="188" t="str">
        <f t="shared" si="15"/>
        <v/>
      </c>
      <c r="O212" s="239"/>
      <c r="P212" s="189" t="str">
        <f t="shared" si="19"/>
        <v/>
      </c>
      <c r="Q212" s="266"/>
      <c r="R212" s="189" t="str">
        <f t="shared" si="16"/>
        <v/>
      </c>
      <c r="S212" s="189" t="str">
        <f t="shared" si="17"/>
        <v/>
      </c>
      <c r="T212" s="189"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59"/>
      <c r="E213" s="241"/>
      <c r="F213" s="255"/>
      <c r="G213" s="255"/>
      <c r="H213" s="255"/>
      <c r="I213" s="260"/>
      <c r="J213" s="260"/>
      <c r="K213" s="261"/>
      <c r="L213" s="261"/>
      <c r="M213" s="239"/>
      <c r="N213" s="188" t="str">
        <f t="shared" si="15"/>
        <v/>
      </c>
      <c r="O213" s="239"/>
      <c r="P213" s="189" t="str">
        <f t="shared" si="19"/>
        <v/>
      </c>
      <c r="Q213" s="266"/>
      <c r="R213" s="189" t="str">
        <f t="shared" si="16"/>
        <v/>
      </c>
      <c r="S213" s="189" t="str">
        <f t="shared" si="17"/>
        <v/>
      </c>
      <c r="T213" s="189"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59"/>
      <c r="E214" s="241"/>
      <c r="F214" s="255"/>
      <c r="G214" s="255"/>
      <c r="H214" s="255"/>
      <c r="I214" s="260"/>
      <c r="J214" s="260"/>
      <c r="K214" s="261"/>
      <c r="L214" s="261"/>
      <c r="M214" s="239"/>
      <c r="N214" s="188" t="str">
        <f t="shared" si="15"/>
        <v/>
      </c>
      <c r="O214" s="239"/>
      <c r="P214" s="189" t="str">
        <f t="shared" si="19"/>
        <v/>
      </c>
      <c r="Q214" s="266"/>
      <c r="R214" s="189" t="str">
        <f t="shared" si="16"/>
        <v/>
      </c>
      <c r="S214" s="189" t="str">
        <f t="shared" si="17"/>
        <v/>
      </c>
      <c r="T214" s="189"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59"/>
      <c r="E215" s="241"/>
      <c r="F215" s="255"/>
      <c r="G215" s="255"/>
      <c r="H215" s="255"/>
      <c r="I215" s="260"/>
      <c r="J215" s="260"/>
      <c r="K215" s="261"/>
      <c r="L215" s="261"/>
      <c r="M215" s="239"/>
      <c r="N215" s="188" t="str">
        <f t="shared" si="15"/>
        <v/>
      </c>
      <c r="O215" s="239"/>
      <c r="P215" s="189" t="str">
        <f t="shared" si="19"/>
        <v/>
      </c>
      <c r="Q215" s="266"/>
      <c r="R215" s="189" t="str">
        <f t="shared" si="16"/>
        <v/>
      </c>
      <c r="S215" s="189" t="str">
        <f t="shared" si="17"/>
        <v/>
      </c>
      <c r="T215" s="189"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59"/>
      <c r="E216" s="241"/>
      <c r="F216" s="255"/>
      <c r="G216" s="255"/>
      <c r="H216" s="255"/>
      <c r="I216" s="260"/>
      <c r="J216" s="260"/>
      <c r="K216" s="261"/>
      <c r="L216" s="261"/>
      <c r="M216" s="239"/>
      <c r="N216" s="188" t="str">
        <f t="shared" si="15"/>
        <v/>
      </c>
      <c r="O216" s="239"/>
      <c r="P216" s="189" t="str">
        <f t="shared" si="19"/>
        <v/>
      </c>
      <c r="Q216" s="266"/>
      <c r="R216" s="189" t="str">
        <f t="shared" si="16"/>
        <v/>
      </c>
      <c r="S216" s="189" t="str">
        <f t="shared" si="17"/>
        <v/>
      </c>
      <c r="T216" s="189"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59"/>
      <c r="E217" s="241"/>
      <c r="F217" s="255"/>
      <c r="G217" s="255"/>
      <c r="H217" s="255"/>
      <c r="I217" s="260"/>
      <c r="J217" s="260"/>
      <c r="K217" s="261"/>
      <c r="L217" s="261"/>
      <c r="M217" s="239"/>
      <c r="N217" s="188" t="str">
        <f t="shared" si="15"/>
        <v/>
      </c>
      <c r="O217" s="239"/>
      <c r="P217" s="189" t="str">
        <f t="shared" si="19"/>
        <v/>
      </c>
      <c r="Q217" s="266"/>
      <c r="R217" s="189" t="str">
        <f t="shared" si="16"/>
        <v/>
      </c>
      <c r="S217" s="189" t="str">
        <f t="shared" si="17"/>
        <v/>
      </c>
      <c r="T217" s="189"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59"/>
      <c r="E218" s="241"/>
      <c r="F218" s="255"/>
      <c r="G218" s="255"/>
      <c r="H218" s="255"/>
      <c r="I218" s="260"/>
      <c r="J218" s="260"/>
      <c r="K218" s="261"/>
      <c r="L218" s="261"/>
      <c r="M218" s="239"/>
      <c r="N218" s="188" t="str">
        <f t="shared" si="15"/>
        <v/>
      </c>
      <c r="O218" s="239"/>
      <c r="P218" s="189" t="str">
        <f t="shared" si="19"/>
        <v/>
      </c>
      <c r="Q218" s="266"/>
      <c r="R218" s="189" t="str">
        <f t="shared" si="16"/>
        <v/>
      </c>
      <c r="S218" s="189" t="str">
        <f t="shared" si="17"/>
        <v/>
      </c>
      <c r="T218" s="189"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59"/>
      <c r="E219" s="241"/>
      <c r="F219" s="255"/>
      <c r="G219" s="255"/>
      <c r="H219" s="255"/>
      <c r="I219" s="260"/>
      <c r="J219" s="260"/>
      <c r="K219" s="261"/>
      <c r="L219" s="261"/>
      <c r="M219" s="239"/>
      <c r="N219" s="188" t="str">
        <f t="shared" si="15"/>
        <v/>
      </c>
      <c r="O219" s="239"/>
      <c r="P219" s="189" t="str">
        <f t="shared" si="19"/>
        <v/>
      </c>
      <c r="Q219" s="266"/>
      <c r="R219" s="189" t="str">
        <f t="shared" si="16"/>
        <v/>
      </c>
      <c r="S219" s="189" t="str">
        <f t="shared" si="17"/>
        <v/>
      </c>
      <c r="T219" s="189"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59"/>
      <c r="E220" s="241"/>
      <c r="F220" s="255"/>
      <c r="G220" s="255"/>
      <c r="H220" s="255"/>
      <c r="I220" s="260"/>
      <c r="J220" s="260"/>
      <c r="K220" s="261"/>
      <c r="L220" s="261"/>
      <c r="M220" s="239"/>
      <c r="N220" s="188" t="str">
        <f t="shared" si="15"/>
        <v/>
      </c>
      <c r="O220" s="239"/>
      <c r="P220" s="189" t="str">
        <f t="shared" si="19"/>
        <v/>
      </c>
      <c r="Q220" s="266"/>
      <c r="R220" s="189" t="str">
        <f t="shared" si="16"/>
        <v/>
      </c>
      <c r="S220" s="189" t="str">
        <f t="shared" si="17"/>
        <v/>
      </c>
      <c r="T220" s="189"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59"/>
      <c r="E221" s="241"/>
      <c r="F221" s="255"/>
      <c r="G221" s="255"/>
      <c r="H221" s="255"/>
      <c r="I221" s="260"/>
      <c r="J221" s="260"/>
      <c r="K221" s="261"/>
      <c r="L221" s="261"/>
      <c r="M221" s="239"/>
      <c r="N221" s="188" t="str">
        <f t="shared" si="15"/>
        <v/>
      </c>
      <c r="O221" s="239"/>
      <c r="P221" s="189" t="str">
        <f t="shared" si="19"/>
        <v/>
      </c>
      <c r="Q221" s="266"/>
      <c r="R221" s="189" t="str">
        <f t="shared" si="16"/>
        <v/>
      </c>
      <c r="S221" s="189" t="str">
        <f t="shared" si="17"/>
        <v/>
      </c>
      <c r="T221" s="189"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59"/>
      <c r="E222" s="241"/>
      <c r="F222" s="255"/>
      <c r="G222" s="255"/>
      <c r="H222" s="255"/>
      <c r="I222" s="260"/>
      <c r="J222" s="260"/>
      <c r="K222" s="261"/>
      <c r="L222" s="261"/>
      <c r="M222" s="239"/>
      <c r="N222" s="188" t="str">
        <f t="shared" si="15"/>
        <v/>
      </c>
      <c r="O222" s="239"/>
      <c r="P222" s="189" t="str">
        <f t="shared" si="19"/>
        <v/>
      </c>
      <c r="Q222" s="266"/>
      <c r="R222" s="189" t="str">
        <f t="shared" si="16"/>
        <v/>
      </c>
      <c r="S222" s="189" t="str">
        <f t="shared" si="17"/>
        <v/>
      </c>
      <c r="T222" s="189"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59"/>
      <c r="E223" s="241"/>
      <c r="F223" s="255"/>
      <c r="G223" s="255"/>
      <c r="H223" s="255"/>
      <c r="I223" s="260"/>
      <c r="J223" s="260"/>
      <c r="K223" s="261"/>
      <c r="L223" s="261"/>
      <c r="M223" s="239"/>
      <c r="N223" s="188" t="str">
        <f t="shared" si="15"/>
        <v/>
      </c>
      <c r="O223" s="239"/>
      <c r="P223" s="189" t="str">
        <f t="shared" si="19"/>
        <v/>
      </c>
      <c r="Q223" s="266"/>
      <c r="R223" s="189" t="str">
        <f t="shared" si="16"/>
        <v/>
      </c>
      <c r="S223" s="189" t="str">
        <f t="shared" si="17"/>
        <v/>
      </c>
      <c r="T223" s="189"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59"/>
      <c r="E224" s="241"/>
      <c r="F224" s="255"/>
      <c r="G224" s="255"/>
      <c r="H224" s="255"/>
      <c r="I224" s="260"/>
      <c r="J224" s="260"/>
      <c r="K224" s="261"/>
      <c r="L224" s="261"/>
      <c r="M224" s="239"/>
      <c r="N224" s="188" t="str">
        <f t="shared" si="15"/>
        <v/>
      </c>
      <c r="O224" s="239"/>
      <c r="P224" s="189" t="str">
        <f t="shared" si="19"/>
        <v/>
      </c>
      <c r="Q224" s="266"/>
      <c r="R224" s="189" t="str">
        <f t="shared" si="16"/>
        <v/>
      </c>
      <c r="S224" s="189" t="str">
        <f t="shared" si="17"/>
        <v/>
      </c>
      <c r="T224" s="189"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59"/>
      <c r="E225" s="241"/>
      <c r="F225" s="255"/>
      <c r="G225" s="255"/>
      <c r="H225" s="255"/>
      <c r="I225" s="260"/>
      <c r="J225" s="260"/>
      <c r="K225" s="261"/>
      <c r="L225" s="261"/>
      <c r="M225" s="239"/>
      <c r="N225" s="188" t="str">
        <f t="shared" si="15"/>
        <v/>
      </c>
      <c r="O225" s="239"/>
      <c r="P225" s="189" t="str">
        <f t="shared" si="19"/>
        <v/>
      </c>
      <c r="Q225" s="266"/>
      <c r="R225" s="189" t="str">
        <f t="shared" si="16"/>
        <v/>
      </c>
      <c r="S225" s="189" t="str">
        <f t="shared" si="17"/>
        <v/>
      </c>
      <c r="T225" s="189"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59"/>
      <c r="E226" s="241"/>
      <c r="F226" s="255"/>
      <c r="G226" s="255"/>
      <c r="H226" s="255"/>
      <c r="I226" s="260"/>
      <c r="J226" s="260"/>
      <c r="K226" s="261"/>
      <c r="L226" s="261"/>
      <c r="M226" s="239"/>
      <c r="N226" s="188" t="str">
        <f t="shared" si="15"/>
        <v/>
      </c>
      <c r="O226" s="239"/>
      <c r="P226" s="189" t="str">
        <f t="shared" si="19"/>
        <v/>
      </c>
      <c r="Q226" s="266"/>
      <c r="R226" s="189" t="str">
        <f t="shared" si="16"/>
        <v/>
      </c>
      <c r="S226" s="189" t="str">
        <f t="shared" si="17"/>
        <v/>
      </c>
      <c r="T226" s="189"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59"/>
      <c r="E227" s="241"/>
      <c r="F227" s="255"/>
      <c r="G227" s="255"/>
      <c r="H227" s="255"/>
      <c r="I227" s="260"/>
      <c r="J227" s="260"/>
      <c r="K227" s="261"/>
      <c r="L227" s="261"/>
      <c r="M227" s="239"/>
      <c r="N227" s="188" t="str">
        <f t="shared" si="15"/>
        <v/>
      </c>
      <c r="O227" s="239"/>
      <c r="P227" s="189" t="str">
        <f t="shared" si="19"/>
        <v/>
      </c>
      <c r="Q227" s="266"/>
      <c r="R227" s="189" t="str">
        <f t="shared" si="16"/>
        <v/>
      </c>
      <c r="S227" s="189" t="str">
        <f t="shared" si="17"/>
        <v/>
      </c>
      <c r="T227" s="189"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59"/>
      <c r="E228" s="241"/>
      <c r="F228" s="255"/>
      <c r="G228" s="255"/>
      <c r="H228" s="255"/>
      <c r="I228" s="260"/>
      <c r="J228" s="260"/>
      <c r="K228" s="261"/>
      <c r="L228" s="261"/>
      <c r="M228" s="239"/>
      <c r="N228" s="188" t="str">
        <f t="shared" si="15"/>
        <v/>
      </c>
      <c r="O228" s="239"/>
      <c r="P228" s="189" t="str">
        <f t="shared" si="19"/>
        <v/>
      </c>
      <c r="Q228" s="266"/>
      <c r="R228" s="189" t="str">
        <f t="shared" si="16"/>
        <v/>
      </c>
      <c r="S228" s="189" t="str">
        <f t="shared" si="17"/>
        <v/>
      </c>
      <c r="T228" s="189"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59"/>
      <c r="E229" s="241"/>
      <c r="F229" s="255"/>
      <c r="G229" s="255"/>
      <c r="H229" s="255"/>
      <c r="I229" s="260"/>
      <c r="J229" s="260"/>
      <c r="K229" s="261"/>
      <c r="L229" s="261"/>
      <c r="M229" s="239"/>
      <c r="N229" s="188" t="str">
        <f t="shared" si="15"/>
        <v/>
      </c>
      <c r="O229" s="239"/>
      <c r="P229" s="189" t="str">
        <f t="shared" si="19"/>
        <v/>
      </c>
      <c r="Q229" s="266"/>
      <c r="R229" s="189" t="str">
        <f t="shared" si="16"/>
        <v/>
      </c>
      <c r="S229" s="189" t="str">
        <f t="shared" si="17"/>
        <v/>
      </c>
      <c r="T229" s="189"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59"/>
      <c r="E230" s="241"/>
      <c r="F230" s="255"/>
      <c r="G230" s="255"/>
      <c r="H230" s="255"/>
      <c r="I230" s="260"/>
      <c r="J230" s="260"/>
      <c r="K230" s="261"/>
      <c r="L230" s="261"/>
      <c r="M230" s="239"/>
      <c r="N230" s="188" t="str">
        <f t="shared" si="15"/>
        <v/>
      </c>
      <c r="O230" s="239"/>
      <c r="P230" s="189" t="str">
        <f t="shared" si="19"/>
        <v/>
      </c>
      <c r="Q230" s="266"/>
      <c r="R230" s="189" t="str">
        <f t="shared" si="16"/>
        <v/>
      </c>
      <c r="S230" s="189" t="str">
        <f t="shared" si="17"/>
        <v/>
      </c>
      <c r="T230" s="189"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59"/>
      <c r="E231" s="241"/>
      <c r="F231" s="255"/>
      <c r="G231" s="255"/>
      <c r="H231" s="255"/>
      <c r="I231" s="260"/>
      <c r="J231" s="260"/>
      <c r="K231" s="261"/>
      <c r="L231" s="261"/>
      <c r="M231" s="239"/>
      <c r="N231" s="188" t="str">
        <f t="shared" si="15"/>
        <v/>
      </c>
      <c r="O231" s="239"/>
      <c r="P231" s="189" t="str">
        <f t="shared" si="19"/>
        <v/>
      </c>
      <c r="Q231" s="266"/>
      <c r="R231" s="189" t="str">
        <f t="shared" si="16"/>
        <v/>
      </c>
      <c r="S231" s="189" t="str">
        <f t="shared" si="17"/>
        <v/>
      </c>
      <c r="T231" s="189"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59"/>
      <c r="E232" s="241"/>
      <c r="F232" s="255"/>
      <c r="G232" s="255"/>
      <c r="H232" s="255"/>
      <c r="I232" s="260"/>
      <c r="J232" s="260"/>
      <c r="K232" s="261"/>
      <c r="L232" s="261"/>
      <c r="M232" s="239"/>
      <c r="N232" s="188" t="str">
        <f t="shared" si="15"/>
        <v/>
      </c>
      <c r="O232" s="239"/>
      <c r="P232" s="189" t="str">
        <f t="shared" si="19"/>
        <v/>
      </c>
      <c r="Q232" s="266"/>
      <c r="R232" s="189" t="str">
        <f t="shared" si="16"/>
        <v/>
      </c>
      <c r="S232" s="189" t="str">
        <f t="shared" si="17"/>
        <v/>
      </c>
      <c r="T232" s="189"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59"/>
      <c r="E233" s="241"/>
      <c r="F233" s="255"/>
      <c r="G233" s="255"/>
      <c r="H233" s="255"/>
      <c r="I233" s="260"/>
      <c r="J233" s="260"/>
      <c r="K233" s="261"/>
      <c r="L233" s="261"/>
      <c r="M233" s="239"/>
      <c r="N233" s="188" t="str">
        <f t="shared" si="15"/>
        <v/>
      </c>
      <c r="O233" s="239"/>
      <c r="P233" s="189" t="str">
        <f t="shared" si="19"/>
        <v/>
      </c>
      <c r="Q233" s="266"/>
      <c r="R233" s="189" t="str">
        <f t="shared" si="16"/>
        <v/>
      </c>
      <c r="S233" s="189" t="str">
        <f t="shared" si="17"/>
        <v/>
      </c>
      <c r="T233" s="189"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59"/>
      <c r="E234" s="241"/>
      <c r="F234" s="255"/>
      <c r="G234" s="255"/>
      <c r="H234" s="255"/>
      <c r="I234" s="260"/>
      <c r="J234" s="260"/>
      <c r="K234" s="261"/>
      <c r="L234" s="261"/>
      <c r="M234" s="239"/>
      <c r="N234" s="188" t="str">
        <f t="shared" si="15"/>
        <v/>
      </c>
      <c r="O234" s="239"/>
      <c r="P234" s="189" t="str">
        <f t="shared" si="19"/>
        <v/>
      </c>
      <c r="Q234" s="266"/>
      <c r="R234" s="189" t="str">
        <f t="shared" si="16"/>
        <v/>
      </c>
      <c r="S234" s="189" t="str">
        <f t="shared" si="17"/>
        <v/>
      </c>
      <c r="T234" s="189"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59"/>
      <c r="E235" s="241"/>
      <c r="F235" s="255"/>
      <c r="G235" s="255"/>
      <c r="H235" s="255"/>
      <c r="I235" s="260"/>
      <c r="J235" s="260"/>
      <c r="K235" s="261"/>
      <c r="L235" s="261"/>
      <c r="M235" s="239"/>
      <c r="N235" s="188" t="str">
        <f t="shared" si="15"/>
        <v/>
      </c>
      <c r="O235" s="239"/>
      <c r="P235" s="189" t="str">
        <f t="shared" si="19"/>
        <v/>
      </c>
      <c r="Q235" s="266"/>
      <c r="R235" s="189" t="str">
        <f t="shared" si="16"/>
        <v/>
      </c>
      <c r="S235" s="189" t="str">
        <f t="shared" si="17"/>
        <v/>
      </c>
      <c r="T235" s="189"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59"/>
      <c r="E236" s="241"/>
      <c r="F236" s="255"/>
      <c r="G236" s="255"/>
      <c r="H236" s="255"/>
      <c r="I236" s="260"/>
      <c r="J236" s="260"/>
      <c r="K236" s="261"/>
      <c r="L236" s="261"/>
      <c r="M236" s="239"/>
      <c r="N236" s="188" t="str">
        <f t="shared" si="15"/>
        <v/>
      </c>
      <c r="O236" s="239"/>
      <c r="P236" s="189" t="str">
        <f t="shared" si="19"/>
        <v/>
      </c>
      <c r="Q236" s="266"/>
      <c r="R236" s="189" t="str">
        <f t="shared" si="16"/>
        <v/>
      </c>
      <c r="S236" s="189" t="str">
        <f t="shared" si="17"/>
        <v/>
      </c>
      <c r="T236" s="189"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59"/>
      <c r="E237" s="241"/>
      <c r="F237" s="255"/>
      <c r="G237" s="255"/>
      <c r="H237" s="255"/>
      <c r="I237" s="260"/>
      <c r="J237" s="260"/>
      <c r="K237" s="261"/>
      <c r="L237" s="261"/>
      <c r="M237" s="239"/>
      <c r="N237" s="188" t="str">
        <f t="shared" si="15"/>
        <v/>
      </c>
      <c r="O237" s="239"/>
      <c r="P237" s="189" t="str">
        <f t="shared" si="19"/>
        <v/>
      </c>
      <c r="Q237" s="266"/>
      <c r="R237" s="189" t="str">
        <f t="shared" si="16"/>
        <v/>
      </c>
      <c r="S237" s="189" t="str">
        <f t="shared" si="17"/>
        <v/>
      </c>
      <c r="T237" s="189"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59"/>
      <c r="E238" s="241"/>
      <c r="F238" s="255"/>
      <c r="G238" s="255"/>
      <c r="H238" s="255"/>
      <c r="I238" s="260"/>
      <c r="J238" s="260"/>
      <c r="K238" s="261"/>
      <c r="L238" s="261"/>
      <c r="M238" s="239"/>
      <c r="N238" s="188" t="str">
        <f t="shared" si="15"/>
        <v/>
      </c>
      <c r="O238" s="239"/>
      <c r="P238" s="189" t="str">
        <f t="shared" si="19"/>
        <v/>
      </c>
      <c r="Q238" s="266"/>
      <c r="R238" s="189" t="str">
        <f t="shared" si="16"/>
        <v/>
      </c>
      <c r="S238" s="189" t="str">
        <f t="shared" si="17"/>
        <v/>
      </c>
      <c r="T238" s="189"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59"/>
      <c r="E239" s="241"/>
      <c r="F239" s="255"/>
      <c r="G239" s="255"/>
      <c r="H239" s="255"/>
      <c r="I239" s="260"/>
      <c r="J239" s="260"/>
      <c r="K239" s="261"/>
      <c r="L239" s="261"/>
      <c r="M239" s="239"/>
      <c r="N239" s="188" t="str">
        <f t="shared" si="15"/>
        <v/>
      </c>
      <c r="O239" s="239"/>
      <c r="P239" s="189" t="str">
        <f t="shared" si="19"/>
        <v/>
      </c>
      <c r="Q239" s="266"/>
      <c r="R239" s="189" t="str">
        <f t="shared" si="16"/>
        <v/>
      </c>
      <c r="S239" s="189" t="str">
        <f t="shared" si="17"/>
        <v/>
      </c>
      <c r="T239" s="189"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59"/>
      <c r="E240" s="241"/>
      <c r="F240" s="255"/>
      <c r="G240" s="255"/>
      <c r="H240" s="255"/>
      <c r="I240" s="260"/>
      <c r="J240" s="260"/>
      <c r="K240" s="261"/>
      <c r="L240" s="261"/>
      <c r="M240" s="239"/>
      <c r="N240" s="188" t="str">
        <f t="shared" si="15"/>
        <v/>
      </c>
      <c r="O240" s="239"/>
      <c r="P240" s="189" t="str">
        <f t="shared" si="19"/>
        <v/>
      </c>
      <c r="Q240" s="266"/>
      <c r="R240" s="189" t="str">
        <f t="shared" si="16"/>
        <v/>
      </c>
      <c r="S240" s="189" t="str">
        <f t="shared" si="17"/>
        <v/>
      </c>
      <c r="T240" s="189"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59"/>
      <c r="E241" s="241"/>
      <c r="F241" s="255"/>
      <c r="G241" s="255"/>
      <c r="H241" s="255"/>
      <c r="I241" s="260"/>
      <c r="J241" s="260"/>
      <c r="K241" s="261"/>
      <c r="L241" s="261"/>
      <c r="M241" s="239"/>
      <c r="N241" s="188" t="str">
        <f t="shared" si="15"/>
        <v/>
      </c>
      <c r="O241" s="239"/>
      <c r="P241" s="189" t="str">
        <f t="shared" si="19"/>
        <v/>
      </c>
      <c r="Q241" s="266"/>
      <c r="R241" s="189" t="str">
        <f t="shared" si="16"/>
        <v/>
      </c>
      <c r="S241" s="189" t="str">
        <f t="shared" si="17"/>
        <v/>
      </c>
      <c r="T241" s="189"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59"/>
      <c r="E242" s="241"/>
      <c r="F242" s="255"/>
      <c r="G242" s="255"/>
      <c r="H242" s="255"/>
      <c r="I242" s="260"/>
      <c r="J242" s="260"/>
      <c r="K242" s="261"/>
      <c r="L242" s="261"/>
      <c r="M242" s="239"/>
      <c r="N242" s="188" t="str">
        <f t="shared" si="15"/>
        <v/>
      </c>
      <c r="O242" s="239"/>
      <c r="P242" s="189" t="str">
        <f t="shared" si="19"/>
        <v/>
      </c>
      <c r="Q242" s="266"/>
      <c r="R242" s="189" t="str">
        <f t="shared" si="16"/>
        <v/>
      </c>
      <c r="S242" s="189" t="str">
        <f t="shared" si="17"/>
        <v/>
      </c>
      <c r="T242" s="189"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59"/>
      <c r="E243" s="241"/>
      <c r="F243" s="255"/>
      <c r="G243" s="255"/>
      <c r="H243" s="255"/>
      <c r="I243" s="260"/>
      <c r="J243" s="260"/>
      <c r="K243" s="261"/>
      <c r="L243" s="261"/>
      <c r="M243" s="239"/>
      <c r="N243" s="188" t="str">
        <f t="shared" si="15"/>
        <v/>
      </c>
      <c r="O243" s="239"/>
      <c r="P243" s="189" t="str">
        <f t="shared" si="19"/>
        <v/>
      </c>
      <c r="Q243" s="266"/>
      <c r="R243" s="189" t="str">
        <f t="shared" si="16"/>
        <v/>
      </c>
      <c r="S243" s="189" t="str">
        <f t="shared" si="17"/>
        <v/>
      </c>
      <c r="T243" s="189"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59"/>
      <c r="E244" s="241"/>
      <c r="F244" s="255"/>
      <c r="G244" s="255"/>
      <c r="H244" s="255"/>
      <c r="I244" s="260"/>
      <c r="J244" s="260"/>
      <c r="K244" s="261"/>
      <c r="L244" s="261"/>
      <c r="M244" s="239"/>
      <c r="N244" s="188" t="str">
        <f t="shared" si="15"/>
        <v/>
      </c>
      <c r="O244" s="239"/>
      <c r="P244" s="189" t="str">
        <f t="shared" si="19"/>
        <v/>
      </c>
      <c r="Q244" s="266"/>
      <c r="R244" s="189" t="str">
        <f t="shared" si="16"/>
        <v/>
      </c>
      <c r="S244" s="189" t="str">
        <f t="shared" si="17"/>
        <v/>
      </c>
      <c r="T244" s="189"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59"/>
      <c r="E245" s="241"/>
      <c r="F245" s="255"/>
      <c r="G245" s="255"/>
      <c r="H245" s="255"/>
      <c r="I245" s="260"/>
      <c r="J245" s="260"/>
      <c r="K245" s="261"/>
      <c r="L245" s="261"/>
      <c r="M245" s="239"/>
      <c r="N245" s="188" t="str">
        <f t="shared" si="15"/>
        <v/>
      </c>
      <c r="O245" s="239"/>
      <c r="P245" s="189" t="str">
        <f t="shared" si="19"/>
        <v/>
      </c>
      <c r="Q245" s="266"/>
      <c r="R245" s="189" t="str">
        <f t="shared" si="16"/>
        <v/>
      </c>
      <c r="S245" s="189" t="str">
        <f t="shared" si="17"/>
        <v/>
      </c>
      <c r="T245" s="189"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59"/>
      <c r="E246" s="241"/>
      <c r="F246" s="255"/>
      <c r="G246" s="255"/>
      <c r="H246" s="255"/>
      <c r="I246" s="260"/>
      <c r="J246" s="260"/>
      <c r="K246" s="261"/>
      <c r="L246" s="261"/>
      <c r="M246" s="239"/>
      <c r="N246" s="188" t="str">
        <f t="shared" si="15"/>
        <v/>
      </c>
      <c r="O246" s="239"/>
      <c r="P246" s="189" t="str">
        <f t="shared" si="19"/>
        <v/>
      </c>
      <c r="Q246" s="266"/>
      <c r="R246" s="189" t="str">
        <f t="shared" si="16"/>
        <v/>
      </c>
      <c r="S246" s="189" t="str">
        <f t="shared" si="17"/>
        <v/>
      </c>
      <c r="T246" s="189"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59"/>
      <c r="E247" s="241"/>
      <c r="F247" s="255"/>
      <c r="G247" s="255"/>
      <c r="H247" s="255"/>
      <c r="I247" s="260"/>
      <c r="J247" s="260"/>
      <c r="K247" s="261"/>
      <c r="L247" s="261"/>
      <c r="M247" s="239"/>
      <c r="N247" s="188" t="str">
        <f t="shared" si="15"/>
        <v/>
      </c>
      <c r="O247" s="239"/>
      <c r="P247" s="189" t="str">
        <f t="shared" si="19"/>
        <v/>
      </c>
      <c r="Q247" s="266"/>
      <c r="R247" s="189" t="str">
        <f t="shared" si="16"/>
        <v/>
      </c>
      <c r="S247" s="189" t="str">
        <f t="shared" si="17"/>
        <v/>
      </c>
      <c r="T247" s="189"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59"/>
      <c r="E248" s="241"/>
      <c r="F248" s="255"/>
      <c r="G248" s="255"/>
      <c r="H248" s="255"/>
      <c r="I248" s="260"/>
      <c r="J248" s="260"/>
      <c r="K248" s="261"/>
      <c r="L248" s="261"/>
      <c r="M248" s="239"/>
      <c r="N248" s="188" t="str">
        <f t="shared" si="15"/>
        <v/>
      </c>
      <c r="O248" s="239"/>
      <c r="P248" s="189" t="str">
        <f t="shared" si="19"/>
        <v/>
      </c>
      <c r="Q248" s="266"/>
      <c r="R248" s="189" t="str">
        <f t="shared" si="16"/>
        <v/>
      </c>
      <c r="S248" s="189" t="str">
        <f t="shared" si="17"/>
        <v/>
      </c>
      <c r="T248" s="189"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59"/>
      <c r="E249" s="241"/>
      <c r="F249" s="255"/>
      <c r="G249" s="255"/>
      <c r="H249" s="255"/>
      <c r="I249" s="260"/>
      <c r="J249" s="260"/>
      <c r="K249" s="261"/>
      <c r="L249" s="261"/>
      <c r="M249" s="239"/>
      <c r="N249" s="188" t="str">
        <f t="shared" si="15"/>
        <v/>
      </c>
      <c r="O249" s="239"/>
      <c r="P249" s="189" t="str">
        <f t="shared" si="19"/>
        <v/>
      </c>
      <c r="Q249" s="266"/>
      <c r="R249" s="189" t="str">
        <f t="shared" si="16"/>
        <v/>
      </c>
      <c r="S249" s="189" t="str">
        <f t="shared" si="17"/>
        <v/>
      </c>
      <c r="T249" s="189"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59"/>
      <c r="E250" s="241"/>
      <c r="F250" s="255"/>
      <c r="G250" s="255"/>
      <c r="H250" s="255"/>
      <c r="I250" s="260"/>
      <c r="J250" s="260"/>
      <c r="K250" s="261"/>
      <c r="L250" s="261"/>
      <c r="M250" s="239"/>
      <c r="N250" s="188" t="str">
        <f t="shared" si="15"/>
        <v/>
      </c>
      <c r="O250" s="239"/>
      <c r="P250" s="189" t="str">
        <f t="shared" si="19"/>
        <v/>
      </c>
      <c r="Q250" s="266"/>
      <c r="R250" s="189" t="str">
        <f t="shared" si="16"/>
        <v/>
      </c>
      <c r="S250" s="189" t="str">
        <f t="shared" si="17"/>
        <v/>
      </c>
      <c r="T250" s="189"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59"/>
      <c r="E251" s="241"/>
      <c r="F251" s="255"/>
      <c r="G251" s="255"/>
      <c r="H251" s="255"/>
      <c r="I251" s="260"/>
      <c r="J251" s="260"/>
      <c r="K251" s="261"/>
      <c r="L251" s="261"/>
      <c r="M251" s="239"/>
      <c r="N251" s="188" t="str">
        <f t="shared" si="15"/>
        <v/>
      </c>
      <c r="O251" s="239"/>
      <c r="P251" s="189" t="str">
        <f t="shared" si="19"/>
        <v/>
      </c>
      <c r="Q251" s="266"/>
      <c r="R251" s="189" t="str">
        <f t="shared" si="16"/>
        <v/>
      </c>
      <c r="S251" s="189" t="str">
        <f t="shared" si="17"/>
        <v/>
      </c>
      <c r="T251" s="189"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59"/>
      <c r="E252" s="241"/>
      <c r="F252" s="255"/>
      <c r="G252" s="255"/>
      <c r="H252" s="255"/>
      <c r="I252" s="260"/>
      <c r="J252" s="260"/>
      <c r="K252" s="261"/>
      <c r="L252" s="261"/>
      <c r="M252" s="239"/>
      <c r="N252" s="188" t="str">
        <f t="shared" si="15"/>
        <v/>
      </c>
      <c r="O252" s="239"/>
      <c r="P252" s="189" t="str">
        <f t="shared" si="19"/>
        <v/>
      </c>
      <c r="Q252" s="266"/>
      <c r="R252" s="189" t="str">
        <f t="shared" si="16"/>
        <v/>
      </c>
      <c r="S252" s="189" t="str">
        <f t="shared" si="17"/>
        <v/>
      </c>
      <c r="T252" s="189"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59"/>
      <c r="E253" s="241"/>
      <c r="F253" s="255"/>
      <c r="G253" s="255"/>
      <c r="H253" s="255"/>
      <c r="I253" s="260"/>
      <c r="J253" s="260"/>
      <c r="K253" s="261"/>
      <c r="L253" s="261"/>
      <c r="M253" s="239"/>
      <c r="N253" s="188" t="str">
        <f t="shared" si="15"/>
        <v/>
      </c>
      <c r="O253" s="239"/>
      <c r="P253" s="189" t="str">
        <f t="shared" si="19"/>
        <v/>
      </c>
      <c r="Q253" s="266"/>
      <c r="R253" s="189" t="str">
        <f t="shared" si="16"/>
        <v/>
      </c>
      <c r="S253" s="189" t="str">
        <f t="shared" si="17"/>
        <v/>
      </c>
      <c r="T253" s="189"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59"/>
      <c r="E254" s="241"/>
      <c r="F254" s="255"/>
      <c r="G254" s="255"/>
      <c r="H254" s="255"/>
      <c r="I254" s="260"/>
      <c r="J254" s="260"/>
      <c r="K254" s="261"/>
      <c r="L254" s="261"/>
      <c r="M254" s="239"/>
      <c r="N254" s="188" t="str">
        <f t="shared" si="15"/>
        <v/>
      </c>
      <c r="O254" s="239"/>
      <c r="P254" s="189" t="str">
        <f t="shared" si="19"/>
        <v/>
      </c>
      <c r="Q254" s="266"/>
      <c r="R254" s="189" t="str">
        <f t="shared" si="16"/>
        <v/>
      </c>
      <c r="S254" s="189" t="str">
        <f t="shared" si="17"/>
        <v/>
      </c>
      <c r="T254" s="189"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59"/>
      <c r="E255" s="241"/>
      <c r="F255" s="255"/>
      <c r="G255" s="255"/>
      <c r="H255" s="255"/>
      <c r="I255" s="260"/>
      <c r="J255" s="260"/>
      <c r="K255" s="261"/>
      <c r="L255" s="261"/>
      <c r="M255" s="239"/>
      <c r="N255" s="188" t="str">
        <f t="shared" si="15"/>
        <v/>
      </c>
      <c r="O255" s="239"/>
      <c r="P255" s="189" t="str">
        <f t="shared" si="19"/>
        <v/>
      </c>
      <c r="Q255" s="266"/>
      <c r="R255" s="189" t="str">
        <f t="shared" si="16"/>
        <v/>
      </c>
      <c r="S255" s="189" t="str">
        <f t="shared" si="17"/>
        <v/>
      </c>
      <c r="T255" s="189"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59"/>
      <c r="E256" s="241"/>
      <c r="F256" s="255"/>
      <c r="G256" s="255"/>
      <c r="H256" s="255"/>
      <c r="I256" s="260"/>
      <c r="J256" s="260"/>
      <c r="K256" s="261"/>
      <c r="L256" s="261"/>
      <c r="M256" s="239"/>
      <c r="N256" s="188" t="str">
        <f t="shared" si="15"/>
        <v/>
      </c>
      <c r="O256" s="239"/>
      <c r="P256" s="189" t="str">
        <f t="shared" si="19"/>
        <v/>
      </c>
      <c r="Q256" s="266"/>
      <c r="R256" s="189" t="str">
        <f t="shared" si="16"/>
        <v/>
      </c>
      <c r="S256" s="189" t="str">
        <f t="shared" si="17"/>
        <v/>
      </c>
      <c r="T256" s="189"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59"/>
      <c r="E257" s="241"/>
      <c r="F257" s="255"/>
      <c r="G257" s="255"/>
      <c r="H257" s="255"/>
      <c r="I257" s="260"/>
      <c r="J257" s="260"/>
      <c r="K257" s="261"/>
      <c r="L257" s="261"/>
      <c r="M257" s="239"/>
      <c r="N257" s="188" t="str">
        <f t="shared" si="15"/>
        <v/>
      </c>
      <c r="O257" s="239"/>
      <c r="P257" s="189" t="str">
        <f t="shared" si="19"/>
        <v/>
      </c>
      <c r="Q257" s="266"/>
      <c r="R257" s="189" t="str">
        <f t="shared" si="16"/>
        <v/>
      </c>
      <c r="S257" s="189" t="str">
        <f t="shared" si="17"/>
        <v/>
      </c>
      <c r="T257" s="189"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59"/>
      <c r="E258" s="241"/>
      <c r="F258" s="255"/>
      <c r="G258" s="255"/>
      <c r="H258" s="255"/>
      <c r="I258" s="260"/>
      <c r="J258" s="260"/>
      <c r="K258" s="261"/>
      <c r="L258" s="261"/>
      <c r="M258" s="239"/>
      <c r="N258" s="188" t="str">
        <f t="shared" si="15"/>
        <v/>
      </c>
      <c r="O258" s="239"/>
      <c r="P258" s="189" t="str">
        <f t="shared" si="19"/>
        <v/>
      </c>
      <c r="Q258" s="266"/>
      <c r="R258" s="189" t="str">
        <f t="shared" si="16"/>
        <v/>
      </c>
      <c r="S258" s="189" t="str">
        <f t="shared" si="17"/>
        <v/>
      </c>
      <c r="T258" s="189"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59"/>
      <c r="E259" s="241"/>
      <c r="F259" s="255"/>
      <c r="G259" s="255"/>
      <c r="H259" s="255"/>
      <c r="I259" s="260"/>
      <c r="J259" s="260"/>
      <c r="K259" s="261"/>
      <c r="L259" s="261"/>
      <c r="M259" s="239"/>
      <c r="N259" s="188" t="str">
        <f t="shared" si="15"/>
        <v/>
      </c>
      <c r="O259" s="239"/>
      <c r="P259" s="189" t="str">
        <f t="shared" si="19"/>
        <v/>
      </c>
      <c r="Q259" s="266"/>
      <c r="R259" s="189" t="str">
        <f t="shared" si="16"/>
        <v/>
      </c>
      <c r="S259" s="189" t="str">
        <f t="shared" si="17"/>
        <v/>
      </c>
      <c r="T259" s="189"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59"/>
      <c r="E260" s="241"/>
      <c r="F260" s="255"/>
      <c r="G260" s="255"/>
      <c r="H260" s="255"/>
      <c r="I260" s="260"/>
      <c r="J260" s="260"/>
      <c r="K260" s="261"/>
      <c r="L260" s="261"/>
      <c r="M260" s="239"/>
      <c r="N260" s="188" t="str">
        <f t="shared" si="15"/>
        <v/>
      </c>
      <c r="O260" s="239"/>
      <c r="P260" s="189" t="str">
        <f t="shared" si="19"/>
        <v/>
      </c>
      <c r="Q260" s="266"/>
      <c r="R260" s="189" t="str">
        <f t="shared" si="16"/>
        <v/>
      </c>
      <c r="S260" s="189" t="str">
        <f t="shared" si="17"/>
        <v/>
      </c>
      <c r="T260" s="189"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59"/>
      <c r="E261" s="241"/>
      <c r="F261" s="255"/>
      <c r="G261" s="255"/>
      <c r="H261" s="255"/>
      <c r="I261" s="260"/>
      <c r="J261" s="260"/>
      <c r="K261" s="261"/>
      <c r="L261" s="261"/>
      <c r="M261" s="239"/>
      <c r="N261" s="188" t="str">
        <f t="shared" si="15"/>
        <v/>
      </c>
      <c r="O261" s="239"/>
      <c r="P261" s="189" t="str">
        <f t="shared" si="19"/>
        <v/>
      </c>
      <c r="Q261" s="266"/>
      <c r="R261" s="189" t="str">
        <f t="shared" si="16"/>
        <v/>
      </c>
      <c r="S261" s="189" t="str">
        <f t="shared" si="17"/>
        <v/>
      </c>
      <c r="T261" s="189"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59"/>
      <c r="E262" s="241"/>
      <c r="F262" s="255"/>
      <c r="G262" s="255"/>
      <c r="H262" s="255"/>
      <c r="I262" s="260"/>
      <c r="J262" s="260"/>
      <c r="K262" s="261"/>
      <c r="L262" s="261"/>
      <c r="M262" s="239"/>
      <c r="N262" s="188" t="str">
        <f t="shared" si="15"/>
        <v/>
      </c>
      <c r="O262" s="239"/>
      <c r="P262" s="189" t="str">
        <f t="shared" si="19"/>
        <v/>
      </c>
      <c r="Q262" s="266"/>
      <c r="R262" s="189" t="str">
        <f t="shared" si="16"/>
        <v/>
      </c>
      <c r="S262" s="189" t="str">
        <f t="shared" si="17"/>
        <v/>
      </c>
      <c r="T262" s="189"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59"/>
      <c r="E263" s="241"/>
      <c r="F263" s="255"/>
      <c r="G263" s="255"/>
      <c r="H263" s="255"/>
      <c r="I263" s="260"/>
      <c r="J263" s="260"/>
      <c r="K263" s="261"/>
      <c r="L263" s="261"/>
      <c r="M263" s="239"/>
      <c r="N263" s="188" t="str">
        <f t="shared" si="15"/>
        <v/>
      </c>
      <c r="O263" s="239"/>
      <c r="P263" s="189" t="str">
        <f t="shared" si="19"/>
        <v/>
      </c>
      <c r="Q263" s="266"/>
      <c r="R263" s="189" t="str">
        <f t="shared" si="16"/>
        <v/>
      </c>
      <c r="S263" s="189" t="str">
        <f t="shared" si="17"/>
        <v/>
      </c>
      <c r="T263" s="189"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59"/>
      <c r="E264" s="241"/>
      <c r="F264" s="255"/>
      <c r="G264" s="255"/>
      <c r="H264" s="255"/>
      <c r="I264" s="260"/>
      <c r="J264" s="260"/>
      <c r="K264" s="261"/>
      <c r="L264" s="261"/>
      <c r="M264" s="239"/>
      <c r="N264" s="188" t="str">
        <f t="shared" si="15"/>
        <v/>
      </c>
      <c r="O264" s="239"/>
      <c r="P264" s="189" t="str">
        <f t="shared" si="19"/>
        <v/>
      </c>
      <c r="Q264" s="266"/>
      <c r="R264" s="189" t="str">
        <f t="shared" si="16"/>
        <v/>
      </c>
      <c r="S264" s="189" t="str">
        <f t="shared" si="17"/>
        <v/>
      </c>
      <c r="T264" s="189"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59"/>
      <c r="E265" s="241"/>
      <c r="F265" s="255"/>
      <c r="G265" s="255"/>
      <c r="H265" s="255"/>
      <c r="I265" s="260"/>
      <c r="J265" s="260"/>
      <c r="K265" s="261"/>
      <c r="L265" s="261"/>
      <c r="M265" s="239"/>
      <c r="N265" s="188" t="str">
        <f t="shared" si="15"/>
        <v/>
      </c>
      <c r="O265" s="239"/>
      <c r="P265" s="189" t="str">
        <f t="shared" si="19"/>
        <v/>
      </c>
      <c r="Q265" s="266"/>
      <c r="R265" s="189" t="str">
        <f t="shared" si="16"/>
        <v/>
      </c>
      <c r="S265" s="189" t="str">
        <f t="shared" si="17"/>
        <v/>
      </c>
      <c r="T265" s="189"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59"/>
      <c r="E266" s="241"/>
      <c r="F266" s="255"/>
      <c r="G266" s="255"/>
      <c r="H266" s="255"/>
      <c r="I266" s="260"/>
      <c r="J266" s="260"/>
      <c r="K266" s="261"/>
      <c r="L266" s="261"/>
      <c r="M266" s="239"/>
      <c r="N266" s="188" t="str">
        <f t="shared" si="15"/>
        <v/>
      </c>
      <c r="O266" s="239"/>
      <c r="P266" s="189" t="str">
        <f t="shared" si="19"/>
        <v/>
      </c>
      <c r="Q266" s="266"/>
      <c r="R266" s="189" t="str">
        <f t="shared" si="16"/>
        <v/>
      </c>
      <c r="S266" s="189" t="str">
        <f t="shared" si="17"/>
        <v/>
      </c>
      <c r="T266" s="189"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59"/>
      <c r="E267" s="241"/>
      <c r="F267" s="255"/>
      <c r="G267" s="255"/>
      <c r="H267" s="255"/>
      <c r="I267" s="260"/>
      <c r="J267" s="260"/>
      <c r="K267" s="261"/>
      <c r="L267" s="261"/>
      <c r="M267" s="239"/>
      <c r="N267" s="188" t="str">
        <f t="shared" si="15"/>
        <v/>
      </c>
      <c r="O267" s="239"/>
      <c r="P267" s="189" t="str">
        <f t="shared" si="19"/>
        <v/>
      </c>
      <c r="Q267" s="266"/>
      <c r="R267" s="189" t="str">
        <f t="shared" si="16"/>
        <v/>
      </c>
      <c r="S267" s="189" t="str">
        <f t="shared" si="17"/>
        <v/>
      </c>
      <c r="T267" s="189"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59"/>
      <c r="E268" s="241"/>
      <c r="F268" s="255"/>
      <c r="G268" s="255"/>
      <c r="H268" s="255"/>
      <c r="I268" s="260"/>
      <c r="J268" s="260"/>
      <c r="K268" s="261"/>
      <c r="L268" s="261"/>
      <c r="M268" s="239"/>
      <c r="N268" s="188" t="str">
        <f t="shared" si="15"/>
        <v/>
      </c>
      <c r="O268" s="239"/>
      <c r="P268" s="189" t="str">
        <f t="shared" si="19"/>
        <v/>
      </c>
      <c r="Q268" s="266"/>
      <c r="R268" s="189" t="str">
        <f t="shared" si="16"/>
        <v/>
      </c>
      <c r="S268" s="189" t="str">
        <f t="shared" si="17"/>
        <v/>
      </c>
      <c r="T268" s="189"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59"/>
      <c r="E269" s="241"/>
      <c r="F269" s="255"/>
      <c r="G269" s="255"/>
      <c r="H269" s="255"/>
      <c r="I269" s="260"/>
      <c r="J269" s="260"/>
      <c r="K269" s="261"/>
      <c r="L269" s="261"/>
      <c r="M269" s="239"/>
      <c r="N269" s="188" t="str">
        <f t="shared" si="15"/>
        <v/>
      </c>
      <c r="O269" s="239"/>
      <c r="P269" s="189" t="str">
        <f t="shared" si="19"/>
        <v/>
      </c>
      <c r="Q269" s="266"/>
      <c r="R269" s="189" t="str">
        <f t="shared" si="16"/>
        <v/>
      </c>
      <c r="S269" s="189" t="str">
        <f t="shared" si="17"/>
        <v/>
      </c>
      <c r="T269" s="189"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59"/>
      <c r="E270" s="241"/>
      <c r="F270" s="255"/>
      <c r="G270" s="255"/>
      <c r="H270" s="255"/>
      <c r="I270" s="260"/>
      <c r="J270" s="260"/>
      <c r="K270" s="261"/>
      <c r="L270" s="261"/>
      <c r="M270" s="239"/>
      <c r="N270" s="188" t="str">
        <f t="shared" ref="N270:N313" si="20">IF(L270-K270=0,"",L270-K270)</f>
        <v/>
      </c>
      <c r="O270" s="239"/>
      <c r="P270" s="189" t="str">
        <f t="shared" si="19"/>
        <v/>
      </c>
      <c r="Q270" s="266"/>
      <c r="R270" s="189" t="str">
        <f t="shared" ref="R270:R313" si="21">IF(F270="Cofinanciación FONTUR",Q270,"")</f>
        <v/>
      </c>
      <c r="S270" s="189" t="str">
        <f t="shared" ref="S270:S313" si="22">IF(F270="Contrapartida Proponente",Q270,"")</f>
        <v/>
      </c>
      <c r="T270" s="189"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59"/>
      <c r="E271" s="241"/>
      <c r="F271" s="255"/>
      <c r="G271" s="255"/>
      <c r="H271" s="255"/>
      <c r="I271" s="260"/>
      <c r="J271" s="260"/>
      <c r="K271" s="261"/>
      <c r="L271" s="261"/>
      <c r="M271" s="239"/>
      <c r="N271" s="188" t="str">
        <f t="shared" si="20"/>
        <v/>
      </c>
      <c r="O271" s="239"/>
      <c r="P271" s="189" t="str">
        <f t="shared" si="19"/>
        <v/>
      </c>
      <c r="Q271" s="266"/>
      <c r="R271" s="189" t="str">
        <f t="shared" si="21"/>
        <v/>
      </c>
      <c r="S271" s="189" t="str">
        <f t="shared" si="22"/>
        <v/>
      </c>
      <c r="T271" s="189"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59"/>
      <c r="E272" s="241"/>
      <c r="F272" s="255"/>
      <c r="G272" s="255"/>
      <c r="H272" s="255"/>
      <c r="I272" s="260"/>
      <c r="J272" s="260"/>
      <c r="K272" s="261"/>
      <c r="L272" s="261"/>
      <c r="M272" s="239"/>
      <c r="N272" s="188" t="str">
        <f t="shared" si="20"/>
        <v/>
      </c>
      <c r="O272" s="239"/>
      <c r="P272" s="189" t="str">
        <f t="shared" ref="P272:P313" si="24">IFERROR(Q272/O272,"")</f>
        <v/>
      </c>
      <c r="Q272" s="266"/>
      <c r="R272" s="189" t="str">
        <f t="shared" si="21"/>
        <v/>
      </c>
      <c r="S272" s="189" t="str">
        <f t="shared" si="22"/>
        <v/>
      </c>
      <c r="T272" s="189"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59"/>
      <c r="E273" s="241"/>
      <c r="F273" s="255"/>
      <c r="G273" s="255"/>
      <c r="H273" s="255"/>
      <c r="I273" s="260"/>
      <c r="J273" s="260"/>
      <c r="K273" s="261"/>
      <c r="L273" s="261"/>
      <c r="M273" s="239"/>
      <c r="N273" s="188" t="str">
        <f t="shared" si="20"/>
        <v/>
      </c>
      <c r="O273" s="239"/>
      <c r="P273" s="189" t="str">
        <f t="shared" si="24"/>
        <v/>
      </c>
      <c r="Q273" s="266"/>
      <c r="R273" s="189" t="str">
        <f t="shared" si="21"/>
        <v/>
      </c>
      <c r="S273" s="189" t="str">
        <f t="shared" si="22"/>
        <v/>
      </c>
      <c r="T273" s="189"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59"/>
      <c r="E274" s="241"/>
      <c r="F274" s="255"/>
      <c r="G274" s="255"/>
      <c r="H274" s="255"/>
      <c r="I274" s="260"/>
      <c r="J274" s="260"/>
      <c r="K274" s="261"/>
      <c r="L274" s="261"/>
      <c r="M274" s="239"/>
      <c r="N274" s="188" t="str">
        <f t="shared" si="20"/>
        <v/>
      </c>
      <c r="O274" s="239"/>
      <c r="P274" s="189" t="str">
        <f t="shared" si="24"/>
        <v/>
      </c>
      <c r="Q274" s="266"/>
      <c r="R274" s="189" t="str">
        <f t="shared" si="21"/>
        <v/>
      </c>
      <c r="S274" s="189" t="str">
        <f t="shared" si="22"/>
        <v/>
      </c>
      <c r="T274" s="189"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59"/>
      <c r="E275" s="241"/>
      <c r="F275" s="255"/>
      <c r="G275" s="255"/>
      <c r="H275" s="255"/>
      <c r="I275" s="260"/>
      <c r="J275" s="260"/>
      <c r="K275" s="261"/>
      <c r="L275" s="261"/>
      <c r="M275" s="239"/>
      <c r="N275" s="188" t="str">
        <f t="shared" si="20"/>
        <v/>
      </c>
      <c r="O275" s="239"/>
      <c r="P275" s="189" t="str">
        <f t="shared" si="24"/>
        <v/>
      </c>
      <c r="Q275" s="266"/>
      <c r="R275" s="189" t="str">
        <f t="shared" si="21"/>
        <v/>
      </c>
      <c r="S275" s="189" t="str">
        <f t="shared" si="22"/>
        <v/>
      </c>
      <c r="T275" s="189"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59"/>
      <c r="E276" s="241"/>
      <c r="F276" s="255"/>
      <c r="G276" s="255"/>
      <c r="H276" s="255"/>
      <c r="I276" s="260"/>
      <c r="J276" s="260"/>
      <c r="K276" s="261"/>
      <c r="L276" s="261"/>
      <c r="M276" s="239"/>
      <c r="N276" s="188" t="str">
        <f t="shared" si="20"/>
        <v/>
      </c>
      <c r="O276" s="239"/>
      <c r="P276" s="189" t="str">
        <f t="shared" si="24"/>
        <v/>
      </c>
      <c r="Q276" s="266"/>
      <c r="R276" s="189" t="str">
        <f t="shared" si="21"/>
        <v/>
      </c>
      <c r="S276" s="189" t="str">
        <f t="shared" si="22"/>
        <v/>
      </c>
      <c r="T276" s="189"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59"/>
      <c r="E277" s="241"/>
      <c r="F277" s="255"/>
      <c r="G277" s="255"/>
      <c r="H277" s="255"/>
      <c r="I277" s="260"/>
      <c r="J277" s="260"/>
      <c r="K277" s="261"/>
      <c r="L277" s="261"/>
      <c r="M277" s="239"/>
      <c r="N277" s="188" t="str">
        <f t="shared" si="20"/>
        <v/>
      </c>
      <c r="O277" s="239"/>
      <c r="P277" s="189" t="str">
        <f t="shared" si="24"/>
        <v/>
      </c>
      <c r="Q277" s="266"/>
      <c r="R277" s="189" t="str">
        <f t="shared" si="21"/>
        <v/>
      </c>
      <c r="S277" s="189" t="str">
        <f t="shared" si="22"/>
        <v/>
      </c>
      <c r="T277" s="189"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59"/>
      <c r="E278" s="241"/>
      <c r="F278" s="255"/>
      <c r="G278" s="255"/>
      <c r="H278" s="255"/>
      <c r="I278" s="260"/>
      <c r="J278" s="260"/>
      <c r="K278" s="261"/>
      <c r="L278" s="261"/>
      <c r="M278" s="239"/>
      <c r="N278" s="188" t="str">
        <f t="shared" si="20"/>
        <v/>
      </c>
      <c r="O278" s="239"/>
      <c r="P278" s="189" t="str">
        <f t="shared" si="24"/>
        <v/>
      </c>
      <c r="Q278" s="266"/>
      <c r="R278" s="189" t="str">
        <f t="shared" si="21"/>
        <v/>
      </c>
      <c r="S278" s="189" t="str">
        <f t="shared" si="22"/>
        <v/>
      </c>
      <c r="T278" s="189"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59"/>
      <c r="E279" s="241"/>
      <c r="F279" s="255"/>
      <c r="G279" s="255"/>
      <c r="H279" s="255"/>
      <c r="I279" s="260"/>
      <c r="J279" s="260"/>
      <c r="K279" s="261"/>
      <c r="L279" s="261"/>
      <c r="M279" s="239"/>
      <c r="N279" s="188" t="str">
        <f t="shared" si="20"/>
        <v/>
      </c>
      <c r="O279" s="239"/>
      <c r="P279" s="189" t="str">
        <f t="shared" si="24"/>
        <v/>
      </c>
      <c r="Q279" s="266"/>
      <c r="R279" s="189" t="str">
        <f t="shared" si="21"/>
        <v/>
      </c>
      <c r="S279" s="189" t="str">
        <f t="shared" si="22"/>
        <v/>
      </c>
      <c r="T279" s="189"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59"/>
      <c r="E280" s="241"/>
      <c r="F280" s="255"/>
      <c r="G280" s="255"/>
      <c r="H280" s="255"/>
      <c r="I280" s="260"/>
      <c r="J280" s="260"/>
      <c r="K280" s="261"/>
      <c r="L280" s="261"/>
      <c r="M280" s="239"/>
      <c r="N280" s="188" t="str">
        <f t="shared" si="20"/>
        <v/>
      </c>
      <c r="O280" s="239"/>
      <c r="P280" s="189" t="str">
        <f t="shared" si="24"/>
        <v/>
      </c>
      <c r="Q280" s="266"/>
      <c r="R280" s="189" t="str">
        <f t="shared" si="21"/>
        <v/>
      </c>
      <c r="S280" s="189" t="str">
        <f t="shared" si="22"/>
        <v/>
      </c>
      <c r="T280" s="189"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59"/>
      <c r="E281" s="241"/>
      <c r="F281" s="255"/>
      <c r="G281" s="255"/>
      <c r="H281" s="255"/>
      <c r="I281" s="260"/>
      <c r="J281" s="260"/>
      <c r="K281" s="261"/>
      <c r="L281" s="261"/>
      <c r="M281" s="239"/>
      <c r="N281" s="188" t="str">
        <f t="shared" si="20"/>
        <v/>
      </c>
      <c r="O281" s="239"/>
      <c r="P281" s="189" t="str">
        <f t="shared" si="24"/>
        <v/>
      </c>
      <c r="Q281" s="266"/>
      <c r="R281" s="189" t="str">
        <f t="shared" si="21"/>
        <v/>
      </c>
      <c r="S281" s="189" t="str">
        <f t="shared" si="22"/>
        <v/>
      </c>
      <c r="T281" s="189"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59"/>
      <c r="E282" s="241"/>
      <c r="F282" s="255"/>
      <c r="G282" s="255"/>
      <c r="H282" s="255"/>
      <c r="I282" s="260"/>
      <c r="J282" s="260"/>
      <c r="K282" s="261"/>
      <c r="L282" s="261"/>
      <c r="M282" s="239"/>
      <c r="N282" s="188" t="str">
        <f t="shared" si="20"/>
        <v/>
      </c>
      <c r="O282" s="239"/>
      <c r="P282" s="189" t="str">
        <f t="shared" si="24"/>
        <v/>
      </c>
      <c r="Q282" s="266"/>
      <c r="R282" s="189" t="str">
        <f t="shared" si="21"/>
        <v/>
      </c>
      <c r="S282" s="189" t="str">
        <f t="shared" si="22"/>
        <v/>
      </c>
      <c r="T282" s="189"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59"/>
      <c r="E283" s="241"/>
      <c r="F283" s="255"/>
      <c r="G283" s="255"/>
      <c r="H283" s="255"/>
      <c r="I283" s="260"/>
      <c r="J283" s="260"/>
      <c r="K283" s="261"/>
      <c r="L283" s="261"/>
      <c r="M283" s="239"/>
      <c r="N283" s="188" t="str">
        <f t="shared" si="20"/>
        <v/>
      </c>
      <c r="O283" s="239"/>
      <c r="P283" s="189" t="str">
        <f t="shared" si="24"/>
        <v/>
      </c>
      <c r="Q283" s="266"/>
      <c r="R283" s="189" t="str">
        <f t="shared" si="21"/>
        <v/>
      </c>
      <c r="S283" s="189" t="str">
        <f t="shared" si="22"/>
        <v/>
      </c>
      <c r="T283" s="189"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59"/>
      <c r="E284" s="241"/>
      <c r="F284" s="255"/>
      <c r="G284" s="255"/>
      <c r="H284" s="255"/>
      <c r="I284" s="260"/>
      <c r="J284" s="260"/>
      <c r="K284" s="261"/>
      <c r="L284" s="261"/>
      <c r="M284" s="239"/>
      <c r="N284" s="188" t="str">
        <f t="shared" si="20"/>
        <v/>
      </c>
      <c r="O284" s="239"/>
      <c r="P284" s="189" t="str">
        <f t="shared" si="24"/>
        <v/>
      </c>
      <c r="Q284" s="266"/>
      <c r="R284" s="189" t="str">
        <f t="shared" si="21"/>
        <v/>
      </c>
      <c r="S284" s="189" t="str">
        <f t="shared" si="22"/>
        <v/>
      </c>
      <c r="T284" s="189"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59"/>
      <c r="E285" s="241"/>
      <c r="F285" s="255"/>
      <c r="G285" s="255"/>
      <c r="H285" s="255"/>
      <c r="I285" s="260"/>
      <c r="J285" s="260"/>
      <c r="K285" s="261"/>
      <c r="L285" s="261"/>
      <c r="M285" s="239"/>
      <c r="N285" s="188" t="str">
        <f t="shared" si="20"/>
        <v/>
      </c>
      <c r="O285" s="239"/>
      <c r="P285" s="189" t="str">
        <f t="shared" si="24"/>
        <v/>
      </c>
      <c r="Q285" s="266"/>
      <c r="R285" s="189" t="str">
        <f t="shared" si="21"/>
        <v/>
      </c>
      <c r="S285" s="189" t="str">
        <f t="shared" si="22"/>
        <v/>
      </c>
      <c r="T285" s="189"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59"/>
      <c r="E286" s="241"/>
      <c r="F286" s="255"/>
      <c r="G286" s="255"/>
      <c r="H286" s="255"/>
      <c r="I286" s="260"/>
      <c r="J286" s="260"/>
      <c r="K286" s="261"/>
      <c r="L286" s="261"/>
      <c r="M286" s="239"/>
      <c r="N286" s="188" t="str">
        <f t="shared" si="20"/>
        <v/>
      </c>
      <c r="O286" s="239"/>
      <c r="P286" s="189" t="str">
        <f t="shared" si="24"/>
        <v/>
      </c>
      <c r="Q286" s="266"/>
      <c r="R286" s="189" t="str">
        <f t="shared" si="21"/>
        <v/>
      </c>
      <c r="S286" s="189" t="str">
        <f t="shared" si="22"/>
        <v/>
      </c>
      <c r="T286" s="189"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59"/>
      <c r="E287" s="241"/>
      <c r="F287" s="255"/>
      <c r="G287" s="255"/>
      <c r="H287" s="255"/>
      <c r="I287" s="260"/>
      <c r="J287" s="260"/>
      <c r="K287" s="261"/>
      <c r="L287" s="261"/>
      <c r="M287" s="239"/>
      <c r="N287" s="188" t="str">
        <f t="shared" si="20"/>
        <v/>
      </c>
      <c r="O287" s="239"/>
      <c r="P287" s="189" t="str">
        <f t="shared" si="24"/>
        <v/>
      </c>
      <c r="Q287" s="266"/>
      <c r="R287" s="189" t="str">
        <f t="shared" si="21"/>
        <v/>
      </c>
      <c r="S287" s="189" t="str">
        <f t="shared" si="22"/>
        <v/>
      </c>
      <c r="T287" s="189"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59"/>
      <c r="E288" s="241"/>
      <c r="F288" s="255"/>
      <c r="G288" s="255"/>
      <c r="H288" s="255"/>
      <c r="I288" s="260"/>
      <c r="J288" s="260"/>
      <c r="K288" s="261"/>
      <c r="L288" s="261"/>
      <c r="M288" s="239"/>
      <c r="N288" s="188" t="str">
        <f t="shared" si="20"/>
        <v/>
      </c>
      <c r="O288" s="239"/>
      <c r="P288" s="189" t="str">
        <f t="shared" si="24"/>
        <v/>
      </c>
      <c r="Q288" s="266"/>
      <c r="R288" s="189" t="str">
        <f t="shared" si="21"/>
        <v/>
      </c>
      <c r="S288" s="189" t="str">
        <f t="shared" si="22"/>
        <v/>
      </c>
      <c r="T288" s="189"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59"/>
      <c r="E289" s="241"/>
      <c r="F289" s="255"/>
      <c r="G289" s="255"/>
      <c r="H289" s="255"/>
      <c r="I289" s="260"/>
      <c r="J289" s="260"/>
      <c r="K289" s="261"/>
      <c r="L289" s="261"/>
      <c r="M289" s="239"/>
      <c r="N289" s="188" t="str">
        <f t="shared" si="20"/>
        <v/>
      </c>
      <c r="O289" s="239"/>
      <c r="P289" s="189" t="str">
        <f t="shared" si="24"/>
        <v/>
      </c>
      <c r="Q289" s="266"/>
      <c r="R289" s="189" t="str">
        <f t="shared" si="21"/>
        <v/>
      </c>
      <c r="S289" s="189" t="str">
        <f t="shared" si="22"/>
        <v/>
      </c>
      <c r="T289" s="189"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59"/>
      <c r="E290" s="241"/>
      <c r="F290" s="255"/>
      <c r="G290" s="255"/>
      <c r="H290" s="255"/>
      <c r="I290" s="260"/>
      <c r="J290" s="260"/>
      <c r="K290" s="261"/>
      <c r="L290" s="261"/>
      <c r="M290" s="239"/>
      <c r="N290" s="188" t="str">
        <f t="shared" si="20"/>
        <v/>
      </c>
      <c r="O290" s="239"/>
      <c r="P290" s="189" t="str">
        <f t="shared" si="24"/>
        <v/>
      </c>
      <c r="Q290" s="266"/>
      <c r="R290" s="189" t="str">
        <f t="shared" si="21"/>
        <v/>
      </c>
      <c r="S290" s="189" t="str">
        <f t="shared" si="22"/>
        <v/>
      </c>
      <c r="T290" s="189"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59"/>
      <c r="E291" s="241"/>
      <c r="F291" s="255"/>
      <c r="G291" s="255"/>
      <c r="H291" s="255"/>
      <c r="I291" s="260"/>
      <c r="J291" s="260"/>
      <c r="K291" s="261"/>
      <c r="L291" s="261"/>
      <c r="M291" s="239"/>
      <c r="N291" s="188" t="str">
        <f t="shared" si="20"/>
        <v/>
      </c>
      <c r="O291" s="239"/>
      <c r="P291" s="189" t="str">
        <f t="shared" si="24"/>
        <v/>
      </c>
      <c r="Q291" s="266"/>
      <c r="R291" s="189" t="str">
        <f t="shared" si="21"/>
        <v/>
      </c>
      <c r="S291" s="189" t="str">
        <f t="shared" si="22"/>
        <v/>
      </c>
      <c r="T291" s="189"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59"/>
      <c r="E292" s="241"/>
      <c r="F292" s="255"/>
      <c r="G292" s="255"/>
      <c r="H292" s="255"/>
      <c r="I292" s="260"/>
      <c r="J292" s="260"/>
      <c r="K292" s="261"/>
      <c r="L292" s="261"/>
      <c r="M292" s="239"/>
      <c r="N292" s="188" t="str">
        <f t="shared" si="20"/>
        <v/>
      </c>
      <c r="O292" s="239"/>
      <c r="P292" s="189" t="str">
        <f t="shared" si="24"/>
        <v/>
      </c>
      <c r="Q292" s="266"/>
      <c r="R292" s="189" t="str">
        <f t="shared" si="21"/>
        <v/>
      </c>
      <c r="S292" s="189" t="str">
        <f t="shared" si="22"/>
        <v/>
      </c>
      <c r="T292" s="189"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59"/>
      <c r="E293" s="241"/>
      <c r="F293" s="255"/>
      <c r="G293" s="255"/>
      <c r="H293" s="255"/>
      <c r="I293" s="260"/>
      <c r="J293" s="260"/>
      <c r="K293" s="261"/>
      <c r="L293" s="261"/>
      <c r="M293" s="239"/>
      <c r="N293" s="188" t="str">
        <f t="shared" si="20"/>
        <v/>
      </c>
      <c r="O293" s="239"/>
      <c r="P293" s="189" t="str">
        <f t="shared" si="24"/>
        <v/>
      </c>
      <c r="Q293" s="266"/>
      <c r="R293" s="189" t="str">
        <f t="shared" si="21"/>
        <v/>
      </c>
      <c r="S293" s="189" t="str">
        <f t="shared" si="22"/>
        <v/>
      </c>
      <c r="T293" s="189"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59"/>
      <c r="E294" s="241"/>
      <c r="F294" s="255"/>
      <c r="G294" s="255"/>
      <c r="H294" s="255"/>
      <c r="I294" s="260"/>
      <c r="J294" s="260"/>
      <c r="K294" s="261"/>
      <c r="L294" s="261"/>
      <c r="M294" s="239"/>
      <c r="N294" s="188" t="str">
        <f t="shared" si="20"/>
        <v/>
      </c>
      <c r="O294" s="239"/>
      <c r="P294" s="189" t="str">
        <f t="shared" si="24"/>
        <v/>
      </c>
      <c r="Q294" s="266"/>
      <c r="R294" s="189" t="str">
        <f t="shared" si="21"/>
        <v/>
      </c>
      <c r="S294" s="189" t="str">
        <f t="shared" si="22"/>
        <v/>
      </c>
      <c r="T294" s="189"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59"/>
      <c r="E295" s="241"/>
      <c r="F295" s="255"/>
      <c r="G295" s="255"/>
      <c r="H295" s="255"/>
      <c r="I295" s="260"/>
      <c r="J295" s="260"/>
      <c r="K295" s="261"/>
      <c r="L295" s="261"/>
      <c r="M295" s="239"/>
      <c r="N295" s="188" t="str">
        <f t="shared" si="20"/>
        <v/>
      </c>
      <c r="O295" s="239"/>
      <c r="P295" s="189" t="str">
        <f t="shared" si="24"/>
        <v/>
      </c>
      <c r="Q295" s="266"/>
      <c r="R295" s="189" t="str">
        <f t="shared" si="21"/>
        <v/>
      </c>
      <c r="S295" s="189" t="str">
        <f t="shared" si="22"/>
        <v/>
      </c>
      <c r="T295" s="189"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59"/>
      <c r="E296" s="241"/>
      <c r="F296" s="255"/>
      <c r="G296" s="255"/>
      <c r="H296" s="255"/>
      <c r="I296" s="260"/>
      <c r="J296" s="260"/>
      <c r="K296" s="261"/>
      <c r="L296" s="261"/>
      <c r="M296" s="239"/>
      <c r="N296" s="188" t="str">
        <f t="shared" si="20"/>
        <v/>
      </c>
      <c r="O296" s="239"/>
      <c r="P296" s="189" t="str">
        <f t="shared" si="24"/>
        <v/>
      </c>
      <c r="Q296" s="266"/>
      <c r="R296" s="189" t="str">
        <f t="shared" si="21"/>
        <v/>
      </c>
      <c r="S296" s="189" t="str">
        <f t="shared" si="22"/>
        <v/>
      </c>
      <c r="T296" s="189"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59"/>
      <c r="E297" s="241"/>
      <c r="F297" s="255"/>
      <c r="G297" s="255"/>
      <c r="H297" s="255"/>
      <c r="I297" s="260"/>
      <c r="J297" s="260"/>
      <c r="K297" s="261"/>
      <c r="L297" s="261"/>
      <c r="M297" s="239"/>
      <c r="N297" s="188" t="str">
        <f t="shared" si="20"/>
        <v/>
      </c>
      <c r="O297" s="239"/>
      <c r="P297" s="189" t="str">
        <f t="shared" si="24"/>
        <v/>
      </c>
      <c r="Q297" s="266"/>
      <c r="R297" s="189" t="str">
        <f t="shared" si="21"/>
        <v/>
      </c>
      <c r="S297" s="189" t="str">
        <f t="shared" si="22"/>
        <v/>
      </c>
      <c r="T297" s="189"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59"/>
      <c r="E298" s="241"/>
      <c r="F298" s="255"/>
      <c r="G298" s="255"/>
      <c r="H298" s="255"/>
      <c r="I298" s="260"/>
      <c r="J298" s="260"/>
      <c r="K298" s="261"/>
      <c r="L298" s="261"/>
      <c r="M298" s="239"/>
      <c r="N298" s="188" t="str">
        <f t="shared" si="20"/>
        <v/>
      </c>
      <c r="O298" s="239"/>
      <c r="P298" s="189" t="str">
        <f t="shared" si="24"/>
        <v/>
      </c>
      <c r="Q298" s="266"/>
      <c r="R298" s="189" t="str">
        <f t="shared" si="21"/>
        <v/>
      </c>
      <c r="S298" s="189" t="str">
        <f t="shared" si="22"/>
        <v/>
      </c>
      <c r="T298" s="189"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59"/>
      <c r="E299" s="241"/>
      <c r="F299" s="255"/>
      <c r="G299" s="255"/>
      <c r="H299" s="255"/>
      <c r="I299" s="260"/>
      <c r="J299" s="260"/>
      <c r="K299" s="261"/>
      <c r="L299" s="261"/>
      <c r="M299" s="239"/>
      <c r="N299" s="188" t="str">
        <f t="shared" si="20"/>
        <v/>
      </c>
      <c r="O299" s="239"/>
      <c r="P299" s="189" t="str">
        <f t="shared" si="24"/>
        <v/>
      </c>
      <c r="Q299" s="266"/>
      <c r="R299" s="189" t="str">
        <f t="shared" si="21"/>
        <v/>
      </c>
      <c r="S299" s="189" t="str">
        <f t="shared" si="22"/>
        <v/>
      </c>
      <c r="T299" s="189"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59"/>
      <c r="E300" s="241"/>
      <c r="F300" s="255"/>
      <c r="G300" s="255"/>
      <c r="H300" s="255"/>
      <c r="I300" s="260"/>
      <c r="J300" s="260"/>
      <c r="K300" s="261"/>
      <c r="L300" s="261"/>
      <c r="M300" s="239"/>
      <c r="N300" s="188" t="str">
        <f t="shared" si="20"/>
        <v/>
      </c>
      <c r="O300" s="239"/>
      <c r="P300" s="189" t="str">
        <f t="shared" si="24"/>
        <v/>
      </c>
      <c r="Q300" s="266"/>
      <c r="R300" s="189" t="str">
        <f t="shared" si="21"/>
        <v/>
      </c>
      <c r="S300" s="189" t="str">
        <f t="shared" si="22"/>
        <v/>
      </c>
      <c r="T300" s="189"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59"/>
      <c r="E301" s="241"/>
      <c r="F301" s="255"/>
      <c r="G301" s="255"/>
      <c r="H301" s="255"/>
      <c r="I301" s="260"/>
      <c r="J301" s="260"/>
      <c r="K301" s="261"/>
      <c r="L301" s="261"/>
      <c r="M301" s="239"/>
      <c r="N301" s="188" t="str">
        <f t="shared" si="20"/>
        <v/>
      </c>
      <c r="O301" s="239"/>
      <c r="P301" s="189" t="str">
        <f t="shared" si="24"/>
        <v/>
      </c>
      <c r="Q301" s="266"/>
      <c r="R301" s="189" t="str">
        <f t="shared" si="21"/>
        <v/>
      </c>
      <c r="S301" s="189" t="str">
        <f t="shared" si="22"/>
        <v/>
      </c>
      <c r="T301" s="189"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59"/>
      <c r="E302" s="241"/>
      <c r="F302" s="255"/>
      <c r="G302" s="255"/>
      <c r="H302" s="255"/>
      <c r="I302" s="260"/>
      <c r="J302" s="260"/>
      <c r="K302" s="261"/>
      <c r="L302" s="261"/>
      <c r="M302" s="239"/>
      <c r="N302" s="188" t="str">
        <f t="shared" si="20"/>
        <v/>
      </c>
      <c r="O302" s="239"/>
      <c r="P302" s="189" t="str">
        <f t="shared" si="24"/>
        <v/>
      </c>
      <c r="Q302" s="266"/>
      <c r="R302" s="189" t="str">
        <f t="shared" si="21"/>
        <v/>
      </c>
      <c r="S302" s="189" t="str">
        <f t="shared" si="22"/>
        <v/>
      </c>
      <c r="T302" s="189"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59"/>
      <c r="E303" s="241"/>
      <c r="F303" s="255"/>
      <c r="G303" s="255"/>
      <c r="H303" s="255"/>
      <c r="I303" s="260"/>
      <c r="J303" s="260"/>
      <c r="K303" s="261"/>
      <c r="L303" s="261"/>
      <c r="M303" s="239"/>
      <c r="N303" s="188" t="str">
        <f t="shared" si="20"/>
        <v/>
      </c>
      <c r="O303" s="239"/>
      <c r="P303" s="189" t="str">
        <f t="shared" si="24"/>
        <v/>
      </c>
      <c r="Q303" s="266"/>
      <c r="R303" s="189" t="str">
        <f t="shared" si="21"/>
        <v/>
      </c>
      <c r="S303" s="189" t="str">
        <f t="shared" si="22"/>
        <v/>
      </c>
      <c r="T303" s="189"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59"/>
      <c r="E304" s="241"/>
      <c r="F304" s="255"/>
      <c r="G304" s="255"/>
      <c r="H304" s="255"/>
      <c r="I304" s="260"/>
      <c r="J304" s="260"/>
      <c r="K304" s="261"/>
      <c r="L304" s="261"/>
      <c r="M304" s="239"/>
      <c r="N304" s="188" t="str">
        <f t="shared" si="20"/>
        <v/>
      </c>
      <c r="O304" s="239"/>
      <c r="P304" s="189" t="str">
        <f t="shared" si="24"/>
        <v/>
      </c>
      <c r="Q304" s="266"/>
      <c r="R304" s="189" t="str">
        <f t="shared" si="21"/>
        <v/>
      </c>
      <c r="S304" s="189" t="str">
        <f t="shared" si="22"/>
        <v/>
      </c>
      <c r="T304" s="189"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59"/>
      <c r="E305" s="241"/>
      <c r="F305" s="255"/>
      <c r="G305" s="255"/>
      <c r="H305" s="255"/>
      <c r="I305" s="260"/>
      <c r="J305" s="260"/>
      <c r="K305" s="261"/>
      <c r="L305" s="261"/>
      <c r="M305" s="239"/>
      <c r="N305" s="188" t="str">
        <f t="shared" si="20"/>
        <v/>
      </c>
      <c r="O305" s="239"/>
      <c r="P305" s="189" t="str">
        <f t="shared" si="24"/>
        <v/>
      </c>
      <c r="Q305" s="266"/>
      <c r="R305" s="189" t="str">
        <f t="shared" si="21"/>
        <v/>
      </c>
      <c r="S305" s="189" t="str">
        <f t="shared" si="22"/>
        <v/>
      </c>
      <c r="T305" s="189"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59"/>
      <c r="E306" s="241"/>
      <c r="F306" s="255"/>
      <c r="G306" s="255"/>
      <c r="H306" s="255"/>
      <c r="I306" s="260"/>
      <c r="J306" s="260"/>
      <c r="K306" s="261"/>
      <c r="L306" s="261"/>
      <c r="M306" s="239"/>
      <c r="N306" s="188" t="str">
        <f t="shared" si="20"/>
        <v/>
      </c>
      <c r="O306" s="239"/>
      <c r="P306" s="189" t="str">
        <f t="shared" si="24"/>
        <v/>
      </c>
      <c r="Q306" s="266"/>
      <c r="R306" s="189" t="str">
        <f t="shared" si="21"/>
        <v/>
      </c>
      <c r="S306" s="189" t="str">
        <f t="shared" si="22"/>
        <v/>
      </c>
      <c r="T306" s="189"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59"/>
      <c r="E307" s="241"/>
      <c r="F307" s="255"/>
      <c r="G307" s="255"/>
      <c r="H307" s="255"/>
      <c r="I307" s="260"/>
      <c r="J307" s="260"/>
      <c r="K307" s="261"/>
      <c r="L307" s="261"/>
      <c r="M307" s="239"/>
      <c r="N307" s="188" t="str">
        <f t="shared" si="20"/>
        <v/>
      </c>
      <c r="O307" s="239"/>
      <c r="P307" s="189" t="str">
        <f t="shared" si="24"/>
        <v/>
      </c>
      <c r="Q307" s="266"/>
      <c r="R307" s="189" t="str">
        <f t="shared" si="21"/>
        <v/>
      </c>
      <c r="S307" s="189" t="str">
        <f t="shared" si="22"/>
        <v/>
      </c>
      <c r="T307" s="189"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59"/>
      <c r="E308" s="241"/>
      <c r="F308" s="255"/>
      <c r="G308" s="255"/>
      <c r="H308" s="255"/>
      <c r="I308" s="260"/>
      <c r="J308" s="260"/>
      <c r="K308" s="261"/>
      <c r="L308" s="261"/>
      <c r="M308" s="239"/>
      <c r="N308" s="188" t="str">
        <f t="shared" si="20"/>
        <v/>
      </c>
      <c r="O308" s="239"/>
      <c r="P308" s="189" t="str">
        <f t="shared" si="24"/>
        <v/>
      </c>
      <c r="Q308" s="266"/>
      <c r="R308" s="189" t="str">
        <f t="shared" si="21"/>
        <v/>
      </c>
      <c r="S308" s="189" t="str">
        <f t="shared" si="22"/>
        <v/>
      </c>
      <c r="T308" s="189"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59"/>
      <c r="E309" s="241"/>
      <c r="F309" s="255"/>
      <c r="G309" s="255"/>
      <c r="H309" s="255"/>
      <c r="I309" s="260"/>
      <c r="J309" s="260"/>
      <c r="K309" s="261"/>
      <c r="L309" s="261"/>
      <c r="M309" s="239"/>
      <c r="N309" s="188" t="str">
        <f t="shared" si="20"/>
        <v/>
      </c>
      <c r="O309" s="239"/>
      <c r="P309" s="189" t="str">
        <f t="shared" si="24"/>
        <v/>
      </c>
      <c r="Q309" s="266"/>
      <c r="R309" s="189" t="str">
        <f t="shared" si="21"/>
        <v/>
      </c>
      <c r="S309" s="189" t="str">
        <f t="shared" si="22"/>
        <v/>
      </c>
      <c r="T309" s="189"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59"/>
      <c r="E310" s="241"/>
      <c r="F310" s="255"/>
      <c r="G310" s="255"/>
      <c r="H310" s="255"/>
      <c r="I310" s="260"/>
      <c r="J310" s="260"/>
      <c r="K310" s="261"/>
      <c r="L310" s="261"/>
      <c r="M310" s="239"/>
      <c r="N310" s="188" t="str">
        <f t="shared" si="20"/>
        <v/>
      </c>
      <c r="O310" s="239"/>
      <c r="P310" s="189" t="str">
        <f t="shared" si="24"/>
        <v/>
      </c>
      <c r="Q310" s="266"/>
      <c r="R310" s="189" t="str">
        <f t="shared" si="21"/>
        <v/>
      </c>
      <c r="S310" s="189" t="str">
        <f t="shared" si="22"/>
        <v/>
      </c>
      <c r="T310" s="189"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59"/>
      <c r="E311" s="241"/>
      <c r="F311" s="255"/>
      <c r="G311" s="255"/>
      <c r="H311" s="255"/>
      <c r="I311" s="260"/>
      <c r="J311" s="260"/>
      <c r="K311" s="261"/>
      <c r="L311" s="261"/>
      <c r="M311" s="239"/>
      <c r="N311" s="188" t="str">
        <f t="shared" si="20"/>
        <v/>
      </c>
      <c r="O311" s="239"/>
      <c r="P311" s="189" t="str">
        <f t="shared" si="24"/>
        <v/>
      </c>
      <c r="Q311" s="266"/>
      <c r="R311" s="189" t="str">
        <f t="shared" si="21"/>
        <v/>
      </c>
      <c r="S311" s="189" t="str">
        <f t="shared" si="22"/>
        <v/>
      </c>
      <c r="T311" s="189"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59"/>
      <c r="E312" s="241"/>
      <c r="F312" s="255"/>
      <c r="G312" s="255"/>
      <c r="H312" s="255"/>
      <c r="I312" s="260"/>
      <c r="J312" s="260"/>
      <c r="K312" s="261"/>
      <c r="L312" s="261"/>
      <c r="M312" s="239"/>
      <c r="N312" s="188" t="str">
        <f t="shared" si="20"/>
        <v/>
      </c>
      <c r="O312" s="239"/>
      <c r="P312" s="189" t="str">
        <f t="shared" si="24"/>
        <v/>
      </c>
      <c r="Q312" s="266"/>
      <c r="R312" s="189" t="str">
        <f t="shared" si="21"/>
        <v/>
      </c>
      <c r="S312" s="189" t="str">
        <f t="shared" si="22"/>
        <v/>
      </c>
      <c r="T312" s="189"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262"/>
      <c r="E313" s="263"/>
      <c r="F313" s="264"/>
      <c r="G313" s="255"/>
      <c r="H313" s="264"/>
      <c r="I313" s="265"/>
      <c r="J313" s="265"/>
      <c r="K313" s="261"/>
      <c r="L313" s="261"/>
      <c r="M313" s="240"/>
      <c r="N313" s="200" t="str">
        <f t="shared" si="20"/>
        <v/>
      </c>
      <c r="O313" s="239"/>
      <c r="P313" s="201" t="str">
        <f t="shared" si="24"/>
        <v/>
      </c>
      <c r="Q313" s="266"/>
      <c r="R313" s="189" t="str">
        <f t="shared" si="21"/>
        <v/>
      </c>
      <c r="S313" s="189" t="str">
        <f t="shared" si="22"/>
        <v/>
      </c>
      <c r="T313" s="189"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831" t="s">
        <v>3792</v>
      </c>
      <c r="C314" s="831"/>
      <c r="D314" s="831"/>
      <c r="E314" s="831"/>
      <c r="F314" s="831"/>
      <c r="G314" s="831"/>
      <c r="H314" s="831"/>
      <c r="I314" s="831"/>
      <c r="J314" s="831"/>
      <c r="K314" s="831"/>
      <c r="L314" s="831"/>
      <c r="M314" s="831"/>
      <c r="N314" s="831"/>
      <c r="O314" s="831"/>
      <c r="P314" s="831"/>
      <c r="Q314" s="205">
        <f>SUM(Q14:Q313)</f>
        <v>0</v>
      </c>
      <c r="R314" s="205">
        <f t="shared" ref="R314:T314" si="25">SUM(R14:R313)</f>
        <v>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831" t="s">
        <v>3793</v>
      </c>
      <c r="C315" s="831"/>
      <c r="D315" s="831"/>
      <c r="E315" s="831"/>
      <c r="F315" s="831"/>
      <c r="G315" s="831"/>
      <c r="H315" s="831"/>
      <c r="I315" s="831"/>
      <c r="J315" s="831"/>
      <c r="K315" s="831"/>
      <c r="L315" s="831"/>
      <c r="M315" s="831"/>
      <c r="N315" s="831"/>
      <c r="O315" s="831"/>
      <c r="P315" s="831"/>
      <c r="Q315" s="206" t="e">
        <f>Q314/$Q$314</f>
        <v>#DIV/0!</v>
      </c>
      <c r="R315" s="206" t="e">
        <f t="shared" ref="R315:T315" si="26">R314/$Q$314</f>
        <v>#DIV/0!</v>
      </c>
      <c r="S315" s="206" t="e">
        <f t="shared" si="26"/>
        <v>#DIV/0!</v>
      </c>
      <c r="T315" s="206" t="e">
        <f t="shared" si="26"/>
        <v>#DIV/0!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841" t="s">
        <v>4266</v>
      </c>
      <c r="C316" s="841"/>
      <c r="D316" s="841"/>
      <c r="E316" s="841"/>
      <c r="F316" s="841"/>
      <c r="G316" s="841"/>
      <c r="H316" s="841"/>
      <c r="I316" s="841"/>
      <c r="J316" s="841"/>
      <c r="K316" s="841"/>
      <c r="L316" s="841"/>
      <c r="M316" s="841"/>
      <c r="N316" s="841"/>
      <c r="O316" s="841"/>
      <c r="P316" s="841"/>
      <c r="Q316" s="841"/>
      <c r="R316" s="841"/>
      <c r="S316" s="266">
        <v>100</v>
      </c>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841" t="s">
        <v>4267</v>
      </c>
      <c r="C317" s="841"/>
      <c r="D317" s="841"/>
      <c r="E317" s="841"/>
      <c r="F317" s="841"/>
      <c r="G317" s="841"/>
      <c r="H317" s="841"/>
      <c r="I317" s="841"/>
      <c r="J317" s="841"/>
      <c r="K317" s="841"/>
      <c r="L317" s="841"/>
      <c r="M317" s="841"/>
      <c r="N317" s="841"/>
      <c r="O317" s="841"/>
      <c r="P317" s="841"/>
      <c r="Q317" s="841"/>
      <c r="R317" s="841"/>
      <c r="S317" s="267">
        <f>S314+S316</f>
        <v>100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59"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59" s="1" customFormat="1" ht="26.25" customHeight="1">
      <c r="A322" s="4"/>
      <c r="B322" s="574" t="s">
        <v>3796</v>
      </c>
      <c r="C322" s="575"/>
      <c r="D322" s="575"/>
      <c r="E322" s="575"/>
      <c r="F322" s="575"/>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59"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59" s="1" customFormat="1" ht="26.25" customHeight="1">
      <c r="A324" s="4"/>
      <c r="D324" s="190" t="s">
        <v>3797</v>
      </c>
      <c r="E324" s="190" t="s">
        <v>2970</v>
      </c>
      <c r="F324" s="193" t="s">
        <v>3787</v>
      </c>
      <c r="G324" s="193" t="s">
        <v>3788</v>
      </c>
      <c r="H324" s="193" t="s">
        <v>3789</v>
      </c>
      <c r="I324" s="193" t="s">
        <v>1970</v>
      </c>
      <c r="N324" s="184"/>
      <c r="O324" s="184"/>
      <c r="P324" s="184"/>
      <c r="Q324" s="184"/>
      <c r="R324" s="184"/>
      <c r="S324" s="184"/>
      <c r="T324" s="184"/>
      <c r="U324" s="184"/>
      <c r="V324" s="184"/>
      <c r="W324" s="184"/>
      <c r="X324" s="184"/>
      <c r="Y324" s="184"/>
      <c r="Z324" s="184"/>
      <c r="AA324" s="184"/>
      <c r="AB324" s="184"/>
      <c r="AC324" s="184"/>
      <c r="AD324" s="184"/>
      <c r="AE324" s="184"/>
    </row>
    <row r="325" spans="1:59" ht="46.15" customHeight="1">
      <c r="B325" s="17"/>
      <c r="C325" s="17"/>
      <c r="D325" s="207">
        <v>1</v>
      </c>
      <c r="E325" s="208" t="str">
        <f t="array" ref="E325">IFERROR(INDEX($D$14:$D$313,MATCH(0,IF($D$14:$D$313&lt;&gt;"",COUNTIF($E$324:E324,$D$14:$D$313),1),0)),"")</f>
        <v/>
      </c>
      <c r="F325" s="204">
        <f t="shared" ref="F325:I330" ca="1" si="27">IFERROR(SUMIF($D$14:$D$303,$E325,Q$14:Q$63),"")</f>
        <v>0</v>
      </c>
      <c r="G325" s="204">
        <f t="shared" ca="1" si="27"/>
        <v>0</v>
      </c>
      <c r="H325" s="204">
        <f t="shared" ca="1" si="27"/>
        <v>0</v>
      </c>
      <c r="I325" s="204">
        <f t="shared" ca="1" si="27"/>
        <v>0</v>
      </c>
      <c r="AF325" s="16"/>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row>
    <row r="326" spans="1:59" ht="46.15" customHeight="1">
      <c r="B326" s="17"/>
      <c r="C326" s="17"/>
      <c r="D326" s="207">
        <v>2</v>
      </c>
      <c r="E326" s="208" t="str">
        <f t="array" ref="E326">IFERROR(INDEX($D$14:$D$313,MATCH(0,IF($D$14:$D$313&lt;&gt;"",COUNTIF($E$324:E325,$D$14:$D$313),1),0)),"")</f>
        <v/>
      </c>
      <c r="F326" s="204">
        <f t="shared" ca="1" si="27"/>
        <v>0</v>
      </c>
      <c r="G326" s="204">
        <f t="shared" ca="1" si="27"/>
        <v>0</v>
      </c>
      <c r="H326" s="204">
        <f t="shared" ca="1" si="27"/>
        <v>0</v>
      </c>
      <c r="I326" s="204">
        <f t="shared" ca="1" si="27"/>
        <v>0</v>
      </c>
      <c r="AF326" s="16"/>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row>
    <row r="327" spans="1:59" ht="46.15" customHeight="1">
      <c r="B327" s="17"/>
      <c r="C327" s="17"/>
      <c r="D327" s="207">
        <v>3</v>
      </c>
      <c r="E327" s="208" t="str">
        <f t="array" ref="E327">IFERROR(INDEX($D$14:$D$313,MATCH(0,IF($D$14:$D$313&lt;&gt;"",COUNTIF($E$324:E326,$D$14:$D$313),1),0)),"")</f>
        <v/>
      </c>
      <c r="F327" s="204">
        <f t="shared" ca="1" si="27"/>
        <v>0</v>
      </c>
      <c r="G327" s="204">
        <f t="shared" ca="1" si="27"/>
        <v>0</v>
      </c>
      <c r="H327" s="204">
        <f t="shared" ca="1" si="27"/>
        <v>0</v>
      </c>
      <c r="I327" s="204">
        <f t="shared" ca="1" si="27"/>
        <v>0</v>
      </c>
    </row>
    <row r="328" spans="1:59" ht="46.15" customHeight="1">
      <c r="B328" s="17"/>
      <c r="C328" s="17"/>
      <c r="D328" s="207">
        <v>4</v>
      </c>
      <c r="E328" s="208" t="str">
        <f t="array" ref="E328">IFERROR(INDEX($D$14:$D$313,MATCH(0,IF($D$14:$D$313&lt;&gt;"",COUNTIF($E$324:E327,$D$14:$D$313),1),0)),"")</f>
        <v/>
      </c>
      <c r="F328" s="204">
        <f t="shared" ca="1" si="27"/>
        <v>0</v>
      </c>
      <c r="G328" s="204">
        <f t="shared" ca="1" si="27"/>
        <v>0</v>
      </c>
      <c r="H328" s="204">
        <f t="shared" ca="1" si="27"/>
        <v>0</v>
      </c>
      <c r="I328" s="204">
        <f t="shared" ca="1" si="27"/>
        <v>0</v>
      </c>
    </row>
    <row r="329" spans="1:59" ht="46.15" customHeight="1">
      <c r="B329" s="17"/>
      <c r="C329" s="17"/>
      <c r="D329" s="207">
        <v>5</v>
      </c>
      <c r="E329" s="208" t="str">
        <f t="array" ref="E329">IFERROR(INDEX($D$14:$D$313,MATCH(0,IF($D$14:$D$313&lt;&gt;"",COUNTIF($E$324:E328,$D$14:$D$313),1),0)),"")</f>
        <v/>
      </c>
      <c r="F329" s="204">
        <f t="shared" ca="1" si="27"/>
        <v>0</v>
      </c>
      <c r="G329" s="204">
        <f t="shared" ca="1" si="27"/>
        <v>0</v>
      </c>
      <c r="H329" s="204">
        <f t="shared" ca="1" si="27"/>
        <v>0</v>
      </c>
      <c r="I329" s="204">
        <f t="shared" ca="1" si="27"/>
        <v>0</v>
      </c>
    </row>
    <row r="330" spans="1:59" ht="46.15" customHeight="1">
      <c r="B330" s="17"/>
      <c r="C330" s="17"/>
      <c r="D330" s="207">
        <v>6</v>
      </c>
      <c r="E330" s="208" t="str">
        <f t="array" ref="E330">IFERROR(INDEX($D$14:$D$313,MATCH(0,IF($D$14:$D$313&lt;&gt;"",COUNTIF($E$324:E329,$D$14:$D$313),1),0)),"")</f>
        <v/>
      </c>
      <c r="F330" s="204">
        <f t="shared" ca="1" si="27"/>
        <v>0</v>
      </c>
      <c r="G330" s="204">
        <f t="shared" ca="1" si="27"/>
        <v>0</v>
      </c>
      <c r="H330" s="204">
        <f t="shared" ca="1" si="27"/>
        <v>0</v>
      </c>
      <c r="I330" s="204">
        <f t="shared" ca="1" si="27"/>
        <v>0</v>
      </c>
    </row>
    <row r="331" spans="1:59" ht="46.15" customHeight="1">
      <c r="B331" s="17"/>
      <c r="C331" s="17"/>
      <c r="D331" s="209"/>
      <c r="E331" s="210" t="s">
        <v>3798</v>
      </c>
      <c r="F331" s="205">
        <f ca="1">SUM(F325:F330)</f>
        <v>0</v>
      </c>
      <c r="G331" s="212">
        <f t="shared" ref="G331:I331" ca="1" si="28">SUM(G325:G330)</f>
        <v>0</v>
      </c>
      <c r="H331" s="212">
        <f t="shared" ca="1" si="28"/>
        <v>0</v>
      </c>
      <c r="I331" s="212">
        <f t="shared" ca="1" si="28"/>
        <v>0</v>
      </c>
    </row>
    <row r="332" spans="1:59" ht="46.15" customHeight="1">
      <c r="B332" s="17"/>
      <c r="C332" s="17"/>
      <c r="D332" s="195"/>
      <c r="E332" s="335" t="s">
        <v>3799</v>
      </c>
      <c r="F332" s="336" t="str">
        <f ca="1">IFERROR(F331/$F$331,"")</f>
        <v/>
      </c>
      <c r="G332" s="211" t="str">
        <f ca="1">IFERROR(G331/$F$331,"")</f>
        <v/>
      </c>
      <c r="H332" s="211" t="str">
        <f ca="1">IFERROR(H331/$F$331,"")</f>
        <v/>
      </c>
      <c r="I332" s="211" t="str">
        <f ca="1">IFERROR(I331/$F$331,"")</f>
        <v/>
      </c>
    </row>
    <row r="333" spans="1:59" ht="46.15" customHeight="1">
      <c r="B333" s="17"/>
      <c r="C333" s="17"/>
      <c r="D333" s="209"/>
      <c r="E333" s="337" t="s">
        <v>3800</v>
      </c>
      <c r="F333" s="338">
        <f>SUM(G333:H333)</f>
        <v>100</v>
      </c>
      <c r="G333" s="205">
        <f>R316</f>
        <v>0</v>
      </c>
      <c r="H333" s="212">
        <f>S316</f>
        <v>100</v>
      </c>
    </row>
    <row r="334" spans="1:59" ht="46.15" customHeight="1">
      <c r="B334" s="17"/>
      <c r="C334" s="17"/>
      <c r="D334" s="209"/>
      <c r="E334" s="339" t="s">
        <v>3801</v>
      </c>
      <c r="F334" s="338">
        <f ca="1">SUM(G334:H334)</f>
        <v>100</v>
      </c>
      <c r="G334" s="205">
        <f ca="1">G333+G331</f>
        <v>0</v>
      </c>
      <c r="H334" s="212">
        <f ca="1">H333+H331</f>
        <v>100</v>
      </c>
    </row>
    <row r="335" spans="1:59" ht="46.15" customHeight="1">
      <c r="B335" s="17"/>
      <c r="C335" s="17"/>
      <c r="D335" s="17"/>
      <c r="E335" s="17"/>
      <c r="F335" s="17"/>
      <c r="G335" s="17"/>
      <c r="H335" s="17"/>
      <c r="I335" s="17"/>
    </row>
    <row r="336" spans="1:59" s="1" customFormat="1" ht="26.25" customHeight="1">
      <c r="A336" s="4"/>
      <c r="B336" s="574" t="s">
        <v>3802</v>
      </c>
      <c r="C336" s="575"/>
      <c r="D336" s="575"/>
      <c r="E336" s="575"/>
      <c r="F336" s="575"/>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3776</v>
      </c>
      <c r="C338" s="190" t="s">
        <v>3777</v>
      </c>
      <c r="D338" s="182" t="s">
        <v>3803</v>
      </c>
      <c r="E338" s="142" t="s">
        <v>3804</v>
      </c>
      <c r="F338" s="193" t="s">
        <v>3787</v>
      </c>
      <c r="G338" s="193" t="s">
        <v>3788</v>
      </c>
      <c r="H338" s="193" t="s">
        <v>3789</v>
      </c>
      <c r="I338" s="193" t="s">
        <v>1970</v>
      </c>
    </row>
    <row r="339" spans="1:10" ht="46.15" customHeight="1">
      <c r="A339" s="198"/>
      <c r="B339" s="213" t="str">
        <f>IFERROR(VLOOKUP(D339,Auxiliar!$B$4:$D$9,3,0),"")</f>
        <v/>
      </c>
      <c r="C339" s="207">
        <v>1</v>
      </c>
      <c r="D339" s="268" t="s">
        <v>1196</v>
      </c>
      <c r="E339" s="213" t="str" cm="1">
        <f t="array" aca="1" ref="E339" ca="1">IFERROR(INDIRECT(B339),"")</f>
        <v/>
      </c>
      <c r="F339" s="214">
        <f t="shared" ref="F339:F366" ca="1" si="29">IFERROR(SUMIF($E$14:$E$303,$E339,Q$14:Q$63),"")</f>
        <v>0</v>
      </c>
      <c r="G339" s="214">
        <f t="shared" ref="G339:G366" ca="1" si="30">IFERROR(SUMIF($E$14:$E$303,$E339,R$14:R$63),"")</f>
        <v>0</v>
      </c>
      <c r="H339" s="214">
        <f t="shared" ref="H339:H366" ca="1" si="31">IFERROR(SUMIF($E$14:$E$303,$E339,S$14:S$63),"")</f>
        <v>0</v>
      </c>
      <c r="I339" s="214">
        <f t="shared" ref="I339:I366" ca="1" si="32">IFERROR(SUMIF($E$14:$E$303,$E339,T$14:T$63),"")</f>
        <v>0</v>
      </c>
      <c r="J339" s="9"/>
    </row>
    <row r="340" spans="1:10" ht="46.15" customHeight="1">
      <c r="B340" s="60"/>
      <c r="C340" s="60"/>
      <c r="D340" s="209"/>
      <c r="E340" s="213"/>
      <c r="F340" s="214">
        <f t="shared" ca="1" si="29"/>
        <v>0</v>
      </c>
      <c r="G340" s="214">
        <f t="shared" ca="1" si="30"/>
        <v>0</v>
      </c>
      <c r="H340" s="214">
        <f t="shared" ca="1" si="31"/>
        <v>0</v>
      </c>
      <c r="I340" s="214">
        <f t="shared" ca="1" si="32"/>
        <v>0</v>
      </c>
    </row>
    <row r="341" spans="1:10" ht="46.15" customHeight="1">
      <c r="D341" s="195"/>
      <c r="E341" s="213"/>
      <c r="F341" s="214">
        <f t="shared" ca="1" si="29"/>
        <v>0</v>
      </c>
      <c r="G341" s="214">
        <f t="shared" ca="1" si="30"/>
        <v>0</v>
      </c>
      <c r="H341" s="214">
        <f t="shared" ca="1" si="31"/>
        <v>0</v>
      </c>
      <c r="I341" s="214">
        <f t="shared" ca="1" si="32"/>
        <v>0</v>
      </c>
    </row>
    <row r="342" spans="1:10" ht="46.15" customHeight="1">
      <c r="D342" s="195"/>
      <c r="E342" s="213"/>
      <c r="F342" s="214">
        <f t="shared" ca="1" si="29"/>
        <v>0</v>
      </c>
      <c r="G342" s="214">
        <f t="shared" ca="1" si="30"/>
        <v>0</v>
      </c>
      <c r="H342" s="214">
        <f t="shared" ca="1" si="31"/>
        <v>0</v>
      </c>
      <c r="I342" s="214">
        <f t="shared" ca="1" si="32"/>
        <v>0</v>
      </c>
    </row>
    <row r="343" spans="1:10" ht="46.15" customHeight="1">
      <c r="D343" s="195"/>
      <c r="E343" s="213"/>
      <c r="F343" s="214">
        <f t="shared" ca="1" si="29"/>
        <v>0</v>
      </c>
      <c r="G343" s="214">
        <f t="shared" ca="1" si="30"/>
        <v>0</v>
      </c>
      <c r="H343" s="214">
        <f t="shared" ca="1" si="31"/>
        <v>0</v>
      </c>
      <c r="I343" s="214">
        <f t="shared" ca="1" si="32"/>
        <v>0</v>
      </c>
    </row>
    <row r="344" spans="1:10" ht="46.15" customHeight="1">
      <c r="D344" s="195"/>
      <c r="E344" s="213"/>
      <c r="F344" s="214">
        <f t="shared" ca="1" si="29"/>
        <v>0</v>
      </c>
      <c r="G344" s="214">
        <f t="shared" ca="1" si="30"/>
        <v>0</v>
      </c>
      <c r="H344" s="214">
        <f t="shared" ca="1" si="31"/>
        <v>0</v>
      </c>
      <c r="I344" s="214">
        <f t="shared" ca="1" si="32"/>
        <v>0</v>
      </c>
    </row>
    <row r="345" spans="1:10" ht="46.15" customHeight="1">
      <c r="D345" s="195"/>
      <c r="E345" s="213"/>
      <c r="F345" s="214">
        <f t="shared" ca="1" si="29"/>
        <v>0</v>
      </c>
      <c r="G345" s="214">
        <f t="shared" ca="1" si="30"/>
        <v>0</v>
      </c>
      <c r="H345" s="214">
        <f t="shared" ca="1" si="31"/>
        <v>0</v>
      </c>
      <c r="I345" s="214">
        <f t="shared" ca="1" si="32"/>
        <v>0</v>
      </c>
    </row>
    <row r="346" spans="1:10" ht="46.15" customHeight="1">
      <c r="D346" s="195"/>
      <c r="E346" s="213"/>
      <c r="F346" s="214">
        <f t="shared" ca="1" si="29"/>
        <v>0</v>
      </c>
      <c r="G346" s="214">
        <f t="shared" ca="1" si="30"/>
        <v>0</v>
      </c>
      <c r="H346" s="214">
        <f t="shared" ca="1" si="31"/>
        <v>0</v>
      </c>
      <c r="I346" s="214">
        <f t="shared" ca="1" si="32"/>
        <v>0</v>
      </c>
    </row>
    <row r="347" spans="1:10" ht="46.15" customHeight="1">
      <c r="D347" s="195"/>
      <c r="E347" s="213"/>
      <c r="F347" s="214">
        <f t="shared" ca="1" si="29"/>
        <v>0</v>
      </c>
      <c r="G347" s="214">
        <f t="shared" ca="1" si="30"/>
        <v>0</v>
      </c>
      <c r="H347" s="214">
        <f t="shared" ca="1" si="31"/>
        <v>0</v>
      </c>
      <c r="I347" s="214">
        <f t="shared" ca="1" si="32"/>
        <v>0</v>
      </c>
    </row>
    <row r="348" spans="1:10" ht="46.15" customHeight="1">
      <c r="D348" s="195"/>
      <c r="E348" s="213"/>
      <c r="F348" s="214">
        <f t="shared" ca="1" si="29"/>
        <v>0</v>
      </c>
      <c r="G348" s="214">
        <f t="shared" ca="1" si="30"/>
        <v>0</v>
      </c>
      <c r="H348" s="214">
        <f t="shared" ca="1" si="31"/>
        <v>0</v>
      </c>
      <c r="I348" s="214">
        <f t="shared" ca="1" si="32"/>
        <v>0</v>
      </c>
    </row>
    <row r="349" spans="1:10" ht="46.15" customHeight="1">
      <c r="D349" s="195"/>
      <c r="E349" s="213"/>
      <c r="F349" s="214">
        <f t="shared" ca="1" si="29"/>
        <v>0</v>
      </c>
      <c r="G349" s="214">
        <f t="shared" ca="1" si="30"/>
        <v>0</v>
      </c>
      <c r="H349" s="214">
        <f t="shared" ca="1" si="31"/>
        <v>0</v>
      </c>
      <c r="I349" s="214">
        <f t="shared" ca="1" si="32"/>
        <v>0</v>
      </c>
    </row>
    <row r="350" spans="1:10" ht="46.15" customHeight="1">
      <c r="D350" s="195"/>
      <c r="E350" s="213"/>
      <c r="F350" s="214">
        <f t="shared" ca="1" si="29"/>
        <v>0</v>
      </c>
      <c r="G350" s="214">
        <f t="shared" ca="1" si="30"/>
        <v>0</v>
      </c>
      <c r="H350" s="214">
        <f t="shared" ca="1" si="31"/>
        <v>0</v>
      </c>
      <c r="I350" s="214">
        <f t="shared" ca="1" si="32"/>
        <v>0</v>
      </c>
    </row>
    <row r="351" spans="1:10" ht="46.15" customHeight="1">
      <c r="D351" s="195"/>
      <c r="E351" s="213"/>
      <c r="F351" s="214">
        <f t="shared" ca="1" si="29"/>
        <v>0</v>
      </c>
      <c r="G351" s="214">
        <f t="shared" ca="1" si="30"/>
        <v>0</v>
      </c>
      <c r="H351" s="214">
        <f t="shared" ca="1" si="31"/>
        <v>0</v>
      </c>
      <c r="I351" s="214">
        <f t="shared" ca="1" si="32"/>
        <v>0</v>
      </c>
    </row>
    <row r="352" spans="1:10" ht="46.15" customHeight="1">
      <c r="D352" s="195"/>
      <c r="E352" s="213"/>
      <c r="F352" s="214">
        <f t="shared" ca="1" si="29"/>
        <v>0</v>
      </c>
      <c r="G352" s="214">
        <f t="shared" ca="1" si="30"/>
        <v>0</v>
      </c>
      <c r="H352" s="214">
        <f t="shared" ca="1" si="31"/>
        <v>0</v>
      </c>
      <c r="I352" s="214">
        <f t="shared" ca="1" si="32"/>
        <v>0</v>
      </c>
    </row>
    <row r="353" spans="4:9" ht="46.15" customHeight="1">
      <c r="D353" s="195"/>
      <c r="E353" s="213"/>
      <c r="F353" s="214">
        <f t="shared" ca="1" si="29"/>
        <v>0</v>
      </c>
      <c r="G353" s="214">
        <f t="shared" ca="1" si="30"/>
        <v>0</v>
      </c>
      <c r="H353" s="214">
        <f t="shared" ca="1" si="31"/>
        <v>0</v>
      </c>
      <c r="I353" s="214">
        <f t="shared" ca="1" si="32"/>
        <v>0</v>
      </c>
    </row>
    <row r="354" spans="4:9" ht="46.15" customHeight="1">
      <c r="D354" s="195"/>
      <c r="E354" s="213"/>
      <c r="F354" s="214">
        <f t="shared" ca="1" si="29"/>
        <v>0</v>
      </c>
      <c r="G354" s="214">
        <f t="shared" ca="1" si="30"/>
        <v>0</v>
      </c>
      <c r="H354" s="214">
        <f t="shared" ca="1" si="31"/>
        <v>0</v>
      </c>
      <c r="I354" s="214">
        <f t="shared" ca="1" si="32"/>
        <v>0</v>
      </c>
    </row>
    <row r="355" spans="4:9" ht="46.15" customHeight="1">
      <c r="D355" s="195"/>
      <c r="E355" s="213"/>
      <c r="F355" s="214">
        <f t="shared" ca="1" si="29"/>
        <v>0</v>
      </c>
      <c r="G355" s="214">
        <f t="shared" ca="1" si="30"/>
        <v>0</v>
      </c>
      <c r="H355" s="214">
        <f t="shared" ca="1" si="31"/>
        <v>0</v>
      </c>
      <c r="I355" s="214">
        <f t="shared" ca="1" si="32"/>
        <v>0</v>
      </c>
    </row>
    <row r="356" spans="4:9" ht="46.15" customHeight="1">
      <c r="D356" s="195"/>
      <c r="E356" s="213"/>
      <c r="F356" s="214">
        <f t="shared" ca="1" si="29"/>
        <v>0</v>
      </c>
      <c r="G356" s="214">
        <f t="shared" ca="1" si="30"/>
        <v>0</v>
      </c>
      <c r="H356" s="214">
        <f t="shared" ca="1" si="31"/>
        <v>0</v>
      </c>
      <c r="I356" s="214">
        <f t="shared" ca="1" si="32"/>
        <v>0</v>
      </c>
    </row>
    <row r="357" spans="4:9" ht="46.15" customHeight="1">
      <c r="D357" s="195"/>
      <c r="E357" s="213"/>
      <c r="F357" s="214">
        <f t="shared" ca="1" si="29"/>
        <v>0</v>
      </c>
      <c r="G357" s="214">
        <f t="shared" ca="1" si="30"/>
        <v>0</v>
      </c>
      <c r="H357" s="214">
        <f t="shared" ca="1" si="31"/>
        <v>0</v>
      </c>
      <c r="I357" s="214">
        <f t="shared" ca="1" si="32"/>
        <v>0</v>
      </c>
    </row>
    <row r="358" spans="4:9" ht="46.15" customHeight="1">
      <c r="D358" s="195"/>
      <c r="E358" s="213"/>
      <c r="F358" s="214">
        <f t="shared" ca="1" si="29"/>
        <v>0</v>
      </c>
      <c r="G358" s="214">
        <f t="shared" ca="1" si="30"/>
        <v>0</v>
      </c>
      <c r="H358" s="214">
        <f t="shared" ca="1" si="31"/>
        <v>0</v>
      </c>
      <c r="I358" s="214">
        <f t="shared" ca="1" si="32"/>
        <v>0</v>
      </c>
    </row>
    <row r="359" spans="4:9" ht="46.15" customHeight="1">
      <c r="D359" s="195"/>
      <c r="E359" s="213"/>
      <c r="F359" s="214">
        <f t="shared" ca="1" si="29"/>
        <v>0</v>
      </c>
      <c r="G359" s="214">
        <f t="shared" ca="1" si="30"/>
        <v>0</v>
      </c>
      <c r="H359" s="214">
        <f t="shared" ca="1" si="31"/>
        <v>0</v>
      </c>
      <c r="I359" s="214">
        <f t="shared" ca="1" si="32"/>
        <v>0</v>
      </c>
    </row>
    <row r="360" spans="4:9" ht="46.15" customHeight="1">
      <c r="D360" s="195"/>
      <c r="E360" s="213"/>
      <c r="F360" s="214">
        <f t="shared" ca="1" si="29"/>
        <v>0</v>
      </c>
      <c r="G360" s="214">
        <f t="shared" ca="1" si="30"/>
        <v>0</v>
      </c>
      <c r="H360" s="214">
        <f t="shared" ca="1" si="31"/>
        <v>0</v>
      </c>
      <c r="I360" s="214">
        <f t="shared" ca="1" si="32"/>
        <v>0</v>
      </c>
    </row>
    <row r="361" spans="4:9" ht="46.15" customHeight="1">
      <c r="D361" s="195"/>
      <c r="E361" s="213"/>
      <c r="F361" s="214">
        <f t="shared" ca="1" si="29"/>
        <v>0</v>
      </c>
      <c r="G361" s="214">
        <f t="shared" ca="1" si="30"/>
        <v>0</v>
      </c>
      <c r="H361" s="214">
        <f t="shared" ca="1" si="31"/>
        <v>0</v>
      </c>
      <c r="I361" s="214">
        <f t="shared" ca="1" si="32"/>
        <v>0</v>
      </c>
    </row>
    <row r="362" spans="4:9" ht="46.15" customHeight="1">
      <c r="D362" s="195"/>
      <c r="E362" s="213"/>
      <c r="F362" s="214">
        <f t="shared" ca="1" si="29"/>
        <v>0</v>
      </c>
      <c r="G362" s="214">
        <f t="shared" ca="1" si="30"/>
        <v>0</v>
      </c>
      <c r="H362" s="214">
        <f t="shared" ca="1" si="31"/>
        <v>0</v>
      </c>
      <c r="I362" s="214">
        <f t="shared" ca="1" si="32"/>
        <v>0</v>
      </c>
    </row>
    <row r="363" spans="4:9" ht="46.15" customHeight="1">
      <c r="D363" s="195"/>
      <c r="E363" s="213"/>
      <c r="F363" s="214">
        <f t="shared" ca="1" si="29"/>
        <v>0</v>
      </c>
      <c r="G363" s="214">
        <f t="shared" ca="1" si="30"/>
        <v>0</v>
      </c>
      <c r="H363" s="214">
        <f t="shared" ca="1" si="31"/>
        <v>0</v>
      </c>
      <c r="I363" s="214">
        <f t="shared" ca="1" si="32"/>
        <v>0</v>
      </c>
    </row>
    <row r="364" spans="4:9" ht="46.15" customHeight="1">
      <c r="D364" s="195"/>
      <c r="E364" s="213"/>
      <c r="F364" s="214">
        <f t="shared" ca="1" si="29"/>
        <v>0</v>
      </c>
      <c r="G364" s="214">
        <f t="shared" ca="1" si="30"/>
        <v>0</v>
      </c>
      <c r="H364" s="214">
        <f t="shared" ca="1" si="31"/>
        <v>0</v>
      </c>
      <c r="I364" s="214">
        <f t="shared" ca="1" si="32"/>
        <v>0</v>
      </c>
    </row>
    <row r="365" spans="4:9" ht="46.15" customHeight="1">
      <c r="D365" s="195"/>
      <c r="E365" s="213"/>
      <c r="F365" s="214">
        <f t="shared" ca="1" si="29"/>
        <v>0</v>
      </c>
      <c r="G365" s="214">
        <f t="shared" ca="1" si="30"/>
        <v>0</v>
      </c>
      <c r="H365" s="214">
        <f t="shared" ca="1" si="31"/>
        <v>0</v>
      </c>
      <c r="I365" s="214">
        <f t="shared" ca="1" si="32"/>
        <v>0</v>
      </c>
    </row>
    <row r="366" spans="4:9" ht="46.15" customHeight="1">
      <c r="D366" s="195"/>
      <c r="E366" s="213"/>
      <c r="F366" s="214">
        <f t="shared" ca="1" si="29"/>
        <v>0</v>
      </c>
      <c r="G366" s="214">
        <f t="shared" ca="1" si="30"/>
        <v>0</v>
      </c>
      <c r="H366" s="214">
        <f t="shared" ca="1" si="31"/>
        <v>0</v>
      </c>
      <c r="I366" s="214">
        <f t="shared" ca="1" si="32"/>
        <v>0</v>
      </c>
    </row>
    <row r="367" spans="4:9" ht="16.149999999999999" hidden="1">
      <c r="E367" s="60"/>
    </row>
    <row r="368" spans="4:9" ht="16.149999999999999" hidden="1"/>
    <row r="369" ht="16.149999999999999" hidden="1"/>
    <row r="370" ht="16.149999999999999" hidden="1"/>
    <row r="371" ht="16.149999999999999" hidden="1"/>
    <row r="372" ht="16.149999999999999" hidden="1"/>
    <row r="373" ht="16.149999999999999" hidden="1"/>
    <row r="374" ht="16.149999999999999" hidden="1"/>
    <row r="375" ht="16.149999999999999" hidden="1"/>
    <row r="376" ht="16.149999999999999" hidden="1"/>
    <row r="377" ht="16.149999999999999" hidden="1"/>
    <row r="378" ht="16.149999999999999" hidden="1"/>
    <row r="379" ht="16.149999999999999" hidden="1"/>
    <row r="380" ht="16.149999999999999" hidden="1"/>
    <row r="381" ht="16.149999999999999" hidden="1"/>
    <row r="382" ht="16.149999999999999" hidden="1"/>
    <row r="383" ht="16.149999999999999" hidden="1"/>
    <row r="384" ht="16.149999999999999" hidden="1"/>
    <row r="385" ht="16.149999999999999" hidden="1"/>
    <row r="386" ht="16.149999999999999" hidden="1"/>
    <row r="387" ht="16.149999999999999" hidden="1"/>
    <row r="388" ht="16.149999999999999" hidden="1"/>
    <row r="389" ht="16.149999999999999" hidden="1"/>
    <row r="390" ht="16.149999999999999" hidden="1"/>
    <row r="391" ht="16.149999999999999" hidden="1"/>
    <row r="392" ht="16.149999999999999" hidden="1"/>
    <row r="393" ht="16.149999999999999" hidden="1"/>
    <row r="394" ht="16.149999999999999" hidden="1"/>
    <row r="395" ht="16.149999999999999" hidden="1"/>
    <row r="396" ht="16.149999999999999" hidden="1"/>
    <row r="397" ht="16.149999999999999" hidden="1"/>
    <row r="398" ht="16.149999999999999" hidden="1"/>
    <row r="399" ht="15" customHeight="1"/>
    <row r="400" ht="15" customHeight="1"/>
    <row r="401" ht="15" customHeight="1"/>
    <row r="402" ht="15" customHeight="1"/>
    <row r="403" ht="15" customHeight="1"/>
    <row r="404" ht="15" customHeight="1"/>
  </sheetData>
  <sheetProtection algorithmName="SHA-512" hashValue="Bl1mkqKQc0FgLWmkczJ6NkF9FlWabFBehhnuLOO7Gox0Nyo6c0LCkOcpU9tc5SxJdVnL4qUV/tVmX4bdd/EhaA==" saltValue="yk0Rzb6BcsgiqR+pwNKSmQ==" spinCount="100000" sheet="1" formatCells="0" formatColumns="0" formatRows="0" autoFilter="0"/>
  <dataConsolidate/>
  <mergeCells count="9">
    <mergeCell ref="B317:R317"/>
    <mergeCell ref="B322:F322"/>
    <mergeCell ref="B336:F336"/>
    <mergeCell ref="B1:T5"/>
    <mergeCell ref="B6:T6"/>
    <mergeCell ref="B8:F8"/>
    <mergeCell ref="B314:P314"/>
    <mergeCell ref="B315:P315"/>
    <mergeCell ref="B316:R316"/>
  </mergeCells>
  <dataValidations count="7">
    <dataValidation type="list" allowBlank="1" showInputMessage="1" showErrorMessage="1" sqref="E14:E313" xr:uid="{976901A4-0A59-48CF-8E3B-BAFAB24CF04A}">
      <formula1>INDIRECT($B14)</formula1>
    </dataValidation>
    <dataValidation type="list" allowBlank="1" showInputMessage="1" showErrorMessage="1" sqref="I14:I313" xr:uid="{9254CDAC-B1C1-44F9-A987-821160FF93F4}">
      <formula1>INDIRECT($H14)</formula1>
    </dataValidation>
    <dataValidation type="list" allowBlank="1" showInputMessage="1" showErrorMessage="1" sqref="H14:H313" xr:uid="{9BBBB545-CE8E-4655-B9DD-5F4F8EEFA775}">
      <formula1>INDIRECT($D14&amp;"_"&amp;$G14)</formula1>
    </dataValidation>
    <dataValidation type="list" allowBlank="1" showInputMessage="1" showErrorMessage="1" sqref="F14:F313" xr:uid="{11CED80F-2195-4898-B339-900DB1A8E6A0}">
      <formula1>Origen_de_recursos</formula1>
    </dataValidation>
    <dataValidation type="list" allowBlank="1" showInputMessage="1" showErrorMessage="1" sqref="D14:D313 D339" xr:uid="{1EF50B88-379D-409A-8663-D4180C8224B8}">
      <formula1>Tipos_selección2</formula1>
    </dataValidation>
    <dataValidation type="list" allowBlank="1" showInputMessage="1" showErrorMessage="1" sqref="G14:G313" xr:uid="{5A0A2609-F374-451B-9486-D38D8FBBA4F6}">
      <formula1>INDIRECT($D14)</formula1>
    </dataValidation>
    <dataValidation type="date" operator="greaterThan" allowBlank="1" showInputMessage="1" showErrorMessage="1" sqref="K14:L313" xr:uid="{F76F39D5-B1C6-460C-AD68-21A7BA01281F}">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FDFD-2732-4F43-99BB-F71385F75C54}">
  <sheetPr codeName="Hoja10"/>
  <dimension ref="A1:AC1166"/>
  <sheetViews>
    <sheetView topLeftCell="A4" zoomScale="90" zoomScaleNormal="90" workbookViewId="0">
      <selection activeCell="K30" sqref="K30:L30"/>
    </sheetView>
  </sheetViews>
  <sheetFormatPr defaultColWidth="0" defaultRowHeight="14.45" zeroHeight="1" outlineLevelRow="1"/>
  <cols>
    <col min="1" max="1" width="1.85546875" customWidth="1"/>
    <col min="2" max="2" width="19.28515625" customWidth="1"/>
    <col min="3" max="16" width="10.85546875" customWidth="1"/>
    <col min="17" max="17" width="3.5703125" customWidth="1"/>
    <col min="18" max="29" width="0" hidden="1" customWidth="1"/>
    <col min="30" max="16384" width="10.85546875" hidden="1"/>
  </cols>
  <sheetData>
    <row r="1" spans="1:29" ht="16.149999999999999">
      <c r="A1" s="244"/>
      <c r="B1" s="390"/>
      <c r="C1" s="390"/>
      <c r="D1" s="390"/>
      <c r="E1" s="390"/>
      <c r="F1" s="390"/>
      <c r="G1" s="390"/>
      <c r="H1" s="390"/>
      <c r="I1" s="390"/>
      <c r="J1" s="390"/>
      <c r="K1" s="390"/>
      <c r="L1" s="390"/>
      <c r="M1" s="390"/>
      <c r="N1" s="390"/>
      <c r="O1" s="390"/>
      <c r="P1" s="390"/>
      <c r="Q1" s="16"/>
      <c r="R1" s="163"/>
      <c r="S1" s="163"/>
      <c r="T1" s="163"/>
      <c r="U1" s="163"/>
      <c r="V1" s="163"/>
      <c r="W1" s="163"/>
      <c r="X1" s="163"/>
      <c r="Y1" s="163"/>
      <c r="Z1" s="163"/>
      <c r="AA1" s="163"/>
      <c r="AB1" s="163"/>
      <c r="AC1" s="163"/>
    </row>
    <row r="2" spans="1:29" ht="16.149999999999999">
      <c r="A2" s="244"/>
      <c r="B2" s="390"/>
      <c r="C2" s="390"/>
      <c r="D2" s="390"/>
      <c r="E2" s="390"/>
      <c r="F2" s="390"/>
      <c r="G2" s="390"/>
      <c r="H2" s="390"/>
      <c r="I2" s="390"/>
      <c r="J2" s="390"/>
      <c r="K2" s="390"/>
      <c r="L2" s="390"/>
      <c r="M2" s="390"/>
      <c r="N2" s="390"/>
      <c r="O2" s="390"/>
      <c r="P2" s="390"/>
      <c r="Q2" s="16"/>
      <c r="R2" s="163"/>
      <c r="S2" s="163"/>
      <c r="T2" s="163"/>
      <c r="U2" s="163"/>
      <c r="V2" s="163"/>
      <c r="W2" s="163"/>
      <c r="X2" s="163"/>
      <c r="Y2" s="163"/>
      <c r="Z2" s="163"/>
      <c r="AA2" s="163"/>
      <c r="AB2" s="163"/>
      <c r="AC2" s="163"/>
    </row>
    <row r="3" spans="1:29" ht="16.149999999999999">
      <c r="A3" s="4"/>
      <c r="B3" s="390"/>
      <c r="C3" s="390"/>
      <c r="D3" s="390"/>
      <c r="E3" s="390"/>
      <c r="F3" s="390"/>
      <c r="G3" s="390"/>
      <c r="H3" s="390"/>
      <c r="I3" s="390"/>
      <c r="J3" s="390"/>
      <c r="K3" s="390"/>
      <c r="L3" s="390"/>
      <c r="M3" s="390"/>
      <c r="N3" s="390"/>
      <c r="O3" s="390"/>
      <c r="P3" s="390"/>
      <c r="Q3" s="16"/>
      <c r="R3" s="163"/>
      <c r="S3" s="163"/>
      <c r="T3" s="163"/>
      <c r="U3" s="163"/>
      <c r="V3" s="163"/>
      <c r="W3" s="163"/>
      <c r="X3" s="163"/>
      <c r="Y3" s="163"/>
      <c r="Z3" s="163"/>
      <c r="AA3" s="163"/>
      <c r="AB3" s="163"/>
      <c r="AC3" s="163"/>
    </row>
    <row r="4" spans="1:29" ht="16.149999999999999">
      <c r="A4" s="4"/>
      <c r="B4" s="390"/>
      <c r="C4" s="390"/>
      <c r="D4" s="390"/>
      <c r="E4" s="390"/>
      <c r="F4" s="390"/>
      <c r="G4" s="390"/>
      <c r="H4" s="390"/>
      <c r="I4" s="390"/>
      <c r="J4" s="390"/>
      <c r="K4" s="390"/>
      <c r="L4" s="390"/>
      <c r="M4" s="390"/>
      <c r="N4" s="390"/>
      <c r="O4" s="390"/>
      <c r="P4" s="390"/>
      <c r="Q4" s="16"/>
      <c r="R4" s="163"/>
      <c r="S4" s="163"/>
      <c r="T4" s="163"/>
      <c r="U4" s="163"/>
      <c r="V4" s="163"/>
      <c r="W4" s="163"/>
      <c r="X4" s="163"/>
      <c r="Y4" s="163"/>
      <c r="Z4" s="163"/>
      <c r="AA4" s="163"/>
      <c r="AB4" s="163"/>
      <c r="AC4" s="163"/>
    </row>
    <row r="5" spans="1:29" ht="16.149999999999999">
      <c r="A5" s="4"/>
      <c r="B5" s="390"/>
      <c r="C5" s="390"/>
      <c r="D5" s="390"/>
      <c r="E5" s="390"/>
      <c r="F5" s="390"/>
      <c r="G5" s="390"/>
      <c r="H5" s="390"/>
      <c r="I5" s="390"/>
      <c r="J5" s="390"/>
      <c r="K5" s="390"/>
      <c r="L5" s="390"/>
      <c r="M5" s="390"/>
      <c r="N5" s="390"/>
      <c r="O5" s="390"/>
      <c r="P5" s="390"/>
      <c r="Q5" s="16"/>
      <c r="R5" s="163"/>
      <c r="S5" s="163"/>
      <c r="T5" s="163"/>
      <c r="U5" s="163"/>
      <c r="V5" s="163"/>
      <c r="W5" s="163"/>
      <c r="X5" s="163"/>
      <c r="Y5" s="163"/>
      <c r="Z5" s="163"/>
      <c r="AA5" s="163"/>
      <c r="AB5" s="163"/>
      <c r="AC5" s="163"/>
    </row>
    <row r="6" spans="1:29" ht="16.149999999999999">
      <c r="A6" s="4"/>
      <c r="B6" s="842" t="s">
        <v>2</v>
      </c>
      <c r="C6" s="842"/>
      <c r="D6" s="842"/>
      <c r="E6" s="842"/>
      <c r="F6" s="842"/>
      <c r="G6" s="842"/>
      <c r="H6" s="842"/>
      <c r="I6" s="842"/>
      <c r="J6" s="842"/>
      <c r="K6" s="842"/>
      <c r="L6" s="842"/>
      <c r="M6" s="842"/>
      <c r="N6" s="842"/>
      <c r="O6" s="842"/>
      <c r="P6" s="842"/>
      <c r="Q6" s="16"/>
      <c r="R6" s="163"/>
      <c r="S6" s="163"/>
      <c r="T6" s="163"/>
      <c r="U6" s="163"/>
      <c r="V6" s="163"/>
      <c r="W6" s="163"/>
      <c r="X6" s="163"/>
      <c r="Y6" s="163"/>
      <c r="Z6" s="163"/>
      <c r="AA6" s="163"/>
      <c r="AB6" s="163"/>
      <c r="AC6" s="163"/>
    </row>
    <row r="7" spans="1:29" ht="15" thickBot="1">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6.899999999999999" thickBot="1">
      <c r="A8" s="163"/>
      <c r="B8" s="400" t="s">
        <v>4268</v>
      </c>
      <c r="C8" s="401"/>
      <c r="D8" s="401"/>
      <c r="E8" s="402"/>
      <c r="F8" s="163"/>
      <c r="G8" s="163"/>
      <c r="H8" s="163"/>
      <c r="I8" s="163"/>
      <c r="J8" s="163"/>
      <c r="K8" s="163"/>
      <c r="L8" s="163"/>
      <c r="M8" s="163"/>
      <c r="N8" s="163"/>
      <c r="O8" s="163"/>
      <c r="P8" s="163"/>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848" t="s">
        <v>4269</v>
      </c>
      <c r="C10" s="848"/>
      <c r="D10" s="848"/>
      <c r="E10" s="848"/>
      <c r="F10" s="848"/>
      <c r="G10" s="848"/>
      <c r="H10" s="848"/>
      <c r="I10" s="848"/>
      <c r="J10" s="848"/>
      <c r="K10" s="848"/>
      <c r="L10" s="848"/>
      <c r="M10" s="848"/>
      <c r="N10" s="848"/>
      <c r="O10" s="848"/>
      <c r="P10" s="848"/>
      <c r="Q10" s="163"/>
      <c r="R10" s="163"/>
      <c r="S10" s="163"/>
      <c r="T10" s="163"/>
      <c r="U10" s="163"/>
      <c r="V10" s="163"/>
      <c r="W10" s="163"/>
      <c r="X10" s="163"/>
      <c r="Y10" s="163"/>
      <c r="Z10" s="163"/>
      <c r="AA10" s="163"/>
      <c r="AB10" s="163"/>
      <c r="AC10" s="163"/>
    </row>
    <row r="11" spans="1:29">
      <c r="A11" s="163"/>
      <c r="B11" s="848"/>
      <c r="C11" s="848"/>
      <c r="D11" s="848"/>
      <c r="E11" s="848"/>
      <c r="F11" s="848"/>
      <c r="G11" s="848"/>
      <c r="H11" s="848"/>
      <c r="I11" s="848"/>
      <c r="J11" s="848"/>
      <c r="K11" s="848"/>
      <c r="L11" s="848"/>
      <c r="M11" s="848"/>
      <c r="N11" s="848"/>
      <c r="O11" s="848"/>
      <c r="P11" s="848"/>
      <c r="Q11" s="163"/>
      <c r="R11" s="163"/>
      <c r="S11" s="163"/>
      <c r="T11" s="163"/>
      <c r="U11" s="163"/>
      <c r="V11" s="163"/>
      <c r="W11" s="163"/>
      <c r="X11" s="163"/>
      <c r="Y11" s="163"/>
      <c r="Z11" s="163"/>
      <c r="AA11" s="163"/>
      <c r="AB11" s="163"/>
      <c r="AC11" s="163"/>
    </row>
    <row r="12" spans="1:29">
      <c r="A12" s="163"/>
      <c r="B12" s="848"/>
      <c r="C12" s="848"/>
      <c r="D12" s="848"/>
      <c r="E12" s="848"/>
      <c r="F12" s="848"/>
      <c r="G12" s="848"/>
      <c r="H12" s="848"/>
      <c r="I12" s="848"/>
      <c r="J12" s="848"/>
      <c r="K12" s="848"/>
      <c r="L12" s="848"/>
      <c r="M12" s="848"/>
      <c r="N12" s="848"/>
      <c r="O12" s="848"/>
      <c r="P12" s="848"/>
      <c r="Q12" s="163"/>
      <c r="R12" s="163"/>
      <c r="S12" s="163"/>
      <c r="T12" s="163"/>
      <c r="U12" s="163"/>
      <c r="V12" s="163"/>
      <c r="W12" s="163"/>
      <c r="X12" s="163"/>
      <c r="Y12" s="163"/>
      <c r="Z12" s="163"/>
      <c r="AA12" s="163"/>
      <c r="AB12" s="163"/>
      <c r="AC12" s="163"/>
    </row>
    <row r="13" spans="1:29">
      <c r="A13" s="163"/>
      <c r="B13" s="848"/>
      <c r="C13" s="848"/>
      <c r="D13" s="848"/>
      <c r="E13" s="848"/>
      <c r="F13" s="848"/>
      <c r="G13" s="848"/>
      <c r="H13" s="848"/>
      <c r="I13" s="848"/>
      <c r="J13" s="848"/>
      <c r="K13" s="848"/>
      <c r="L13" s="848"/>
      <c r="M13" s="848"/>
      <c r="N13" s="848"/>
      <c r="O13" s="848"/>
      <c r="P13" s="848"/>
      <c r="Q13" s="163"/>
      <c r="R13" s="163"/>
      <c r="S13" s="163"/>
      <c r="T13" s="163"/>
      <c r="U13" s="163"/>
      <c r="V13" s="163"/>
      <c r="W13" s="163"/>
      <c r="X13" s="163"/>
      <c r="Y13" s="163"/>
      <c r="Z13" s="163"/>
      <c r="AA13" s="163"/>
      <c r="AB13" s="163"/>
      <c r="AC13" s="163"/>
    </row>
    <row r="14" spans="1:29">
      <c r="A14" s="163"/>
      <c r="B14" s="848"/>
      <c r="C14" s="848"/>
      <c r="D14" s="848"/>
      <c r="E14" s="848"/>
      <c r="F14" s="848"/>
      <c r="G14" s="848"/>
      <c r="H14" s="848"/>
      <c r="I14" s="848"/>
      <c r="J14" s="848"/>
      <c r="K14" s="848"/>
      <c r="L14" s="848"/>
      <c r="M14" s="848"/>
      <c r="N14" s="848"/>
      <c r="O14" s="848"/>
      <c r="P14" s="848"/>
      <c r="Q14" s="163"/>
      <c r="R14" s="163"/>
      <c r="S14" s="163"/>
      <c r="T14" s="163"/>
      <c r="U14" s="163"/>
      <c r="V14" s="163"/>
      <c r="W14" s="163"/>
      <c r="X14" s="163"/>
      <c r="Y14" s="163"/>
      <c r="Z14" s="163"/>
      <c r="AA14" s="163"/>
      <c r="AB14" s="163"/>
      <c r="AC14" s="163"/>
    </row>
    <row r="15" spans="1:29">
      <c r="A15" s="163"/>
      <c r="B15" s="848"/>
      <c r="C15" s="848"/>
      <c r="D15" s="848"/>
      <c r="E15" s="848"/>
      <c r="F15" s="848"/>
      <c r="G15" s="848"/>
      <c r="H15" s="848"/>
      <c r="I15" s="848"/>
      <c r="J15" s="848"/>
      <c r="K15" s="848"/>
      <c r="L15" s="848"/>
      <c r="M15" s="848"/>
      <c r="N15" s="848"/>
      <c r="O15" s="848"/>
      <c r="P15" s="848"/>
      <c r="Q15" s="163"/>
      <c r="R15" s="163"/>
      <c r="S15" s="163"/>
      <c r="T15" s="163"/>
      <c r="U15" s="163"/>
      <c r="V15" s="163"/>
      <c r="W15" s="163"/>
      <c r="X15" s="163"/>
      <c r="Y15" s="163"/>
      <c r="Z15" s="163"/>
      <c r="AA15" s="163"/>
      <c r="AB15" s="163"/>
      <c r="AC15" s="163"/>
    </row>
    <row r="16" spans="1:29">
      <c r="A16" s="163"/>
      <c r="B16" s="848"/>
      <c r="C16" s="848"/>
      <c r="D16" s="848"/>
      <c r="E16" s="848"/>
      <c r="F16" s="848"/>
      <c r="G16" s="848"/>
      <c r="H16" s="848"/>
      <c r="I16" s="848"/>
      <c r="J16" s="848"/>
      <c r="K16" s="848"/>
      <c r="L16" s="848"/>
      <c r="M16" s="848"/>
      <c r="N16" s="848"/>
      <c r="O16" s="848"/>
      <c r="P16" s="848"/>
      <c r="Q16" s="163"/>
      <c r="R16" s="163"/>
      <c r="S16" s="163"/>
      <c r="T16" s="163"/>
      <c r="U16" s="163"/>
      <c r="V16" s="163"/>
      <c r="W16" s="163"/>
      <c r="X16" s="163"/>
      <c r="Y16" s="163"/>
      <c r="Z16" s="163"/>
      <c r="AA16" s="163"/>
      <c r="AB16" s="163"/>
      <c r="AC16" s="163"/>
    </row>
    <row r="17" spans="1:29">
      <c r="A17" s="163"/>
      <c r="B17" s="848"/>
      <c r="C17" s="848"/>
      <c r="D17" s="848"/>
      <c r="E17" s="848"/>
      <c r="F17" s="848"/>
      <c r="G17" s="848"/>
      <c r="H17" s="848"/>
      <c r="I17" s="848"/>
      <c r="J17" s="848"/>
      <c r="K17" s="848"/>
      <c r="L17" s="848"/>
      <c r="M17" s="848"/>
      <c r="N17" s="848"/>
      <c r="O17" s="848"/>
      <c r="P17" s="848"/>
      <c r="Q17" s="163"/>
      <c r="R17" s="163"/>
      <c r="S17" s="163"/>
      <c r="T17" s="163"/>
      <c r="U17" s="163"/>
      <c r="V17" s="163"/>
      <c r="W17" s="163"/>
      <c r="X17" s="163"/>
      <c r="Y17" s="163"/>
      <c r="Z17" s="163"/>
      <c r="AA17" s="163"/>
      <c r="AB17" s="163"/>
      <c r="AC17" s="163"/>
    </row>
    <row r="18" spans="1:29">
      <c r="A18" s="163"/>
      <c r="B18" s="848"/>
      <c r="C18" s="848"/>
      <c r="D18" s="848"/>
      <c r="E18" s="848"/>
      <c r="F18" s="848"/>
      <c r="G18" s="848"/>
      <c r="H18" s="848"/>
      <c r="I18" s="848"/>
      <c r="J18" s="848"/>
      <c r="K18" s="848"/>
      <c r="L18" s="848"/>
      <c r="M18" s="848"/>
      <c r="N18" s="848"/>
      <c r="O18" s="848"/>
      <c r="P18" s="848"/>
      <c r="Q18" s="163"/>
      <c r="R18" s="163"/>
      <c r="S18" s="163"/>
      <c r="T18" s="163"/>
      <c r="U18" s="163"/>
      <c r="V18" s="163"/>
      <c r="W18" s="163"/>
      <c r="X18" s="163"/>
      <c r="Y18" s="163"/>
      <c r="Z18" s="163"/>
      <c r="AA18" s="163"/>
      <c r="AB18" s="163"/>
      <c r="AC18" s="163"/>
    </row>
    <row r="19" spans="1:29">
      <c r="A19" s="163"/>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29" ht="60" customHeight="1">
      <c r="A20" s="163"/>
      <c r="B20" s="269" t="s">
        <v>2955</v>
      </c>
      <c r="C20" s="843" t="s">
        <v>55</v>
      </c>
      <c r="D20" s="695"/>
      <c r="E20" s="843" t="s">
        <v>4270</v>
      </c>
      <c r="F20" s="695"/>
      <c r="G20" s="843" t="s">
        <v>4271</v>
      </c>
      <c r="H20" s="695"/>
      <c r="I20" s="843" t="s">
        <v>56</v>
      </c>
      <c r="J20" s="695"/>
      <c r="K20" s="843" t="s">
        <v>4272</v>
      </c>
      <c r="L20" s="695"/>
      <c r="M20" s="843" t="s">
        <v>4273</v>
      </c>
      <c r="N20" s="695"/>
      <c r="O20" s="843" t="s">
        <v>4274</v>
      </c>
      <c r="P20" s="695"/>
      <c r="Q20" s="163"/>
      <c r="R20" s="163"/>
      <c r="S20" s="163"/>
      <c r="T20" s="163"/>
      <c r="U20" s="163"/>
      <c r="V20" s="163"/>
      <c r="W20" s="163"/>
      <c r="X20" s="163"/>
      <c r="Y20" s="163"/>
      <c r="Z20" s="163"/>
      <c r="AA20" s="163"/>
      <c r="AB20" s="163"/>
      <c r="AC20" s="163"/>
    </row>
    <row r="21" spans="1:29">
      <c r="A21" s="163"/>
      <c r="B21" s="308"/>
      <c r="C21" s="844"/>
      <c r="D21" s="844"/>
      <c r="E21" s="844"/>
      <c r="F21" s="844"/>
      <c r="G21" s="844"/>
      <c r="H21" s="844"/>
      <c r="I21" s="844"/>
      <c r="J21" s="844"/>
      <c r="K21" s="844"/>
      <c r="L21" s="844"/>
      <c r="M21" s="844"/>
      <c r="N21" s="844"/>
      <c r="O21" s="845"/>
      <c r="P21" s="845"/>
      <c r="Q21" s="163"/>
      <c r="R21" s="163"/>
      <c r="S21" s="163"/>
      <c r="T21" s="163"/>
      <c r="U21" s="163"/>
      <c r="V21" s="163"/>
      <c r="W21" s="163"/>
      <c r="X21" s="163"/>
      <c r="Y21" s="163"/>
      <c r="Z21" s="163"/>
      <c r="AA21" s="163"/>
      <c r="AB21" s="163"/>
      <c r="AC21" s="163"/>
    </row>
    <row r="22" spans="1:29">
      <c r="A22" s="163"/>
      <c r="B22" s="308"/>
      <c r="C22" s="844"/>
      <c r="D22" s="844"/>
      <c r="E22" s="844"/>
      <c r="F22" s="844"/>
      <c r="G22" s="844"/>
      <c r="H22" s="844"/>
      <c r="I22" s="844"/>
      <c r="J22" s="844"/>
      <c r="K22" s="844"/>
      <c r="L22" s="844"/>
      <c r="M22" s="844"/>
      <c r="N22" s="844"/>
      <c r="O22" s="845"/>
      <c r="P22" s="845"/>
      <c r="Q22" s="163"/>
      <c r="R22" s="163"/>
      <c r="S22" s="163"/>
      <c r="T22" s="163"/>
      <c r="U22" s="163"/>
      <c r="V22" s="163"/>
      <c r="W22" s="163"/>
      <c r="X22" s="163"/>
      <c r="Y22" s="163"/>
      <c r="Z22" s="163"/>
      <c r="AA22" s="163"/>
      <c r="AB22" s="163"/>
      <c r="AC22" s="163"/>
    </row>
    <row r="23" spans="1:29">
      <c r="A23" s="163"/>
      <c r="B23" s="308"/>
      <c r="C23" s="844"/>
      <c r="D23" s="844"/>
      <c r="E23" s="844"/>
      <c r="F23" s="844"/>
      <c r="G23" s="844"/>
      <c r="H23" s="844"/>
      <c r="I23" s="844"/>
      <c r="J23" s="844"/>
      <c r="K23" s="844"/>
      <c r="L23" s="844"/>
      <c r="M23" s="844"/>
      <c r="N23" s="844"/>
      <c r="O23" s="845"/>
      <c r="P23" s="845"/>
      <c r="Q23" s="163"/>
      <c r="R23" s="163"/>
      <c r="S23" s="163"/>
      <c r="T23" s="163"/>
      <c r="U23" s="163"/>
      <c r="V23" s="163"/>
      <c r="W23" s="163"/>
      <c r="X23" s="163"/>
      <c r="Y23" s="163"/>
      <c r="Z23" s="163"/>
      <c r="AA23" s="163"/>
      <c r="AB23" s="163"/>
      <c r="AC23" s="163"/>
    </row>
    <row r="24" spans="1:29">
      <c r="A24" s="163"/>
      <c r="B24" s="308"/>
      <c r="C24" s="844"/>
      <c r="D24" s="844"/>
      <c r="E24" s="844"/>
      <c r="F24" s="844"/>
      <c r="G24" s="844"/>
      <c r="H24" s="844"/>
      <c r="I24" s="844"/>
      <c r="J24" s="844"/>
      <c r="K24" s="844"/>
      <c r="L24" s="844"/>
      <c r="M24" s="844"/>
      <c r="N24" s="844"/>
      <c r="O24" s="845"/>
      <c r="P24" s="845"/>
      <c r="Q24" s="163"/>
      <c r="R24" s="163"/>
      <c r="S24" s="163"/>
      <c r="T24" s="163"/>
      <c r="U24" s="163"/>
      <c r="V24" s="163"/>
      <c r="W24" s="163"/>
      <c r="X24" s="163"/>
      <c r="Y24" s="163"/>
      <c r="Z24" s="163"/>
      <c r="AA24" s="163"/>
      <c r="AB24" s="163"/>
      <c r="AC24" s="163"/>
    </row>
    <row r="25" spans="1:29">
      <c r="A25" s="163"/>
      <c r="B25" s="308"/>
      <c r="C25" s="844"/>
      <c r="D25" s="844"/>
      <c r="E25" s="844"/>
      <c r="F25" s="844"/>
      <c r="G25" s="844"/>
      <c r="H25" s="844"/>
      <c r="I25" s="844"/>
      <c r="J25" s="844"/>
      <c r="K25" s="844"/>
      <c r="L25" s="844"/>
      <c r="M25" s="844"/>
      <c r="N25" s="844"/>
      <c r="O25" s="845"/>
      <c r="P25" s="845"/>
      <c r="Q25" s="163"/>
      <c r="R25" s="163"/>
      <c r="S25" s="163"/>
      <c r="T25" s="163"/>
      <c r="U25" s="163"/>
      <c r="V25" s="163"/>
      <c r="W25" s="163"/>
      <c r="X25" s="163"/>
      <c r="Y25" s="163"/>
      <c r="Z25" s="163"/>
      <c r="AA25" s="163"/>
      <c r="AB25" s="163"/>
      <c r="AC25" s="163"/>
    </row>
    <row r="26" spans="1:29">
      <c r="A26" s="163"/>
      <c r="B26" s="308"/>
      <c r="C26" s="844"/>
      <c r="D26" s="844"/>
      <c r="E26" s="844"/>
      <c r="F26" s="844"/>
      <c r="G26" s="844"/>
      <c r="H26" s="844"/>
      <c r="I26" s="844"/>
      <c r="J26" s="844"/>
      <c r="K26" s="844"/>
      <c r="L26" s="844"/>
      <c r="M26" s="844"/>
      <c r="N26" s="844"/>
      <c r="O26" s="845"/>
      <c r="P26" s="845"/>
      <c r="Q26" s="163"/>
      <c r="R26" s="163"/>
      <c r="S26" s="163"/>
      <c r="T26" s="163"/>
      <c r="U26" s="163"/>
      <c r="V26" s="163"/>
      <c r="W26" s="163"/>
      <c r="X26" s="163"/>
      <c r="Y26" s="163"/>
      <c r="Z26" s="163"/>
      <c r="AA26" s="163"/>
      <c r="AB26" s="163"/>
      <c r="AC26" s="163"/>
    </row>
    <row r="27" spans="1:29">
      <c r="A27" s="163"/>
      <c r="B27" s="308"/>
      <c r="C27" s="844"/>
      <c r="D27" s="844"/>
      <c r="E27" s="844"/>
      <c r="F27" s="844"/>
      <c r="G27" s="844"/>
      <c r="H27" s="844"/>
      <c r="I27" s="844"/>
      <c r="J27" s="844"/>
      <c r="K27" s="844"/>
      <c r="L27" s="844"/>
      <c r="M27" s="844"/>
      <c r="N27" s="844"/>
      <c r="O27" s="845"/>
      <c r="P27" s="845"/>
      <c r="Q27" s="163"/>
      <c r="R27" s="163"/>
      <c r="S27" s="163"/>
      <c r="T27" s="163"/>
      <c r="U27" s="163"/>
      <c r="V27" s="163"/>
      <c r="W27" s="163"/>
      <c r="X27" s="163"/>
      <c r="Y27" s="163"/>
      <c r="Z27" s="163"/>
      <c r="AA27" s="163"/>
      <c r="AB27" s="163"/>
      <c r="AC27" s="163"/>
    </row>
    <row r="28" spans="1:29">
      <c r="A28" s="163"/>
      <c r="B28" s="308"/>
      <c r="C28" s="844"/>
      <c r="D28" s="844"/>
      <c r="E28" s="844"/>
      <c r="F28" s="844"/>
      <c r="G28" s="844"/>
      <c r="H28" s="844"/>
      <c r="I28" s="844"/>
      <c r="J28" s="844"/>
      <c r="K28" s="844"/>
      <c r="L28" s="844"/>
      <c r="M28" s="844"/>
      <c r="N28" s="844"/>
      <c r="O28" s="845"/>
      <c r="P28" s="845"/>
      <c r="Q28" s="163"/>
      <c r="R28" s="163"/>
      <c r="S28" s="163"/>
      <c r="T28" s="163"/>
      <c r="U28" s="163"/>
      <c r="V28" s="163"/>
      <c r="W28" s="163"/>
      <c r="X28" s="163"/>
      <c r="Y28" s="163"/>
      <c r="Z28" s="163"/>
      <c r="AA28" s="163"/>
      <c r="AB28" s="163"/>
      <c r="AC28" s="163"/>
    </row>
    <row r="29" spans="1:29">
      <c r="A29" s="163"/>
      <c r="B29" s="308"/>
      <c r="C29" s="844"/>
      <c r="D29" s="844"/>
      <c r="E29" s="844"/>
      <c r="F29" s="844"/>
      <c r="G29" s="844"/>
      <c r="H29" s="844"/>
      <c r="I29" s="844"/>
      <c r="J29" s="844"/>
      <c r="K29" s="844"/>
      <c r="L29" s="844"/>
      <c r="M29" s="844"/>
      <c r="N29" s="844"/>
      <c r="O29" s="845"/>
      <c r="P29" s="845"/>
      <c r="Q29" s="163"/>
      <c r="R29" s="163"/>
      <c r="S29" s="163"/>
      <c r="T29" s="163"/>
      <c r="U29" s="163"/>
      <c r="V29" s="163"/>
      <c r="W29" s="163"/>
      <c r="X29" s="163"/>
      <c r="Y29" s="163"/>
      <c r="Z29" s="163"/>
      <c r="AA29" s="163"/>
      <c r="AB29" s="163"/>
      <c r="AC29" s="163"/>
    </row>
    <row r="30" spans="1:29">
      <c r="A30" s="163"/>
      <c r="B30" s="308"/>
      <c r="C30" s="844"/>
      <c r="D30" s="844"/>
      <c r="E30" s="844"/>
      <c r="F30" s="844"/>
      <c r="G30" s="844"/>
      <c r="H30" s="844"/>
      <c r="I30" s="844"/>
      <c r="J30" s="844"/>
      <c r="K30" s="844"/>
      <c r="L30" s="844"/>
      <c r="M30" s="844"/>
      <c r="N30" s="844"/>
      <c r="O30" s="845"/>
      <c r="P30" s="845"/>
      <c r="Q30" s="163"/>
      <c r="R30" s="163"/>
      <c r="S30" s="163"/>
      <c r="T30" s="163"/>
      <c r="U30" s="163"/>
      <c r="V30" s="163"/>
      <c r="W30" s="163"/>
      <c r="X30" s="163"/>
      <c r="Y30" s="163"/>
      <c r="Z30" s="163"/>
      <c r="AA30" s="163"/>
      <c r="AB30" s="163"/>
      <c r="AC30" s="163"/>
    </row>
    <row r="31" spans="1:29">
      <c r="A31" s="163"/>
      <c r="B31" s="308"/>
      <c r="C31" s="844"/>
      <c r="D31" s="844"/>
      <c r="E31" s="844"/>
      <c r="F31" s="844"/>
      <c r="G31" s="844"/>
      <c r="H31" s="844"/>
      <c r="I31" s="844"/>
      <c r="J31" s="844"/>
      <c r="K31" s="844"/>
      <c r="L31" s="844"/>
      <c r="M31" s="844"/>
      <c r="N31" s="844"/>
      <c r="O31" s="845"/>
      <c r="P31" s="845"/>
      <c r="Q31" s="163"/>
      <c r="R31" s="163"/>
      <c r="S31" s="163"/>
      <c r="T31" s="163"/>
      <c r="U31" s="163"/>
      <c r="V31" s="163"/>
      <c r="W31" s="163"/>
      <c r="X31" s="163"/>
      <c r="Y31" s="163"/>
      <c r="Z31" s="163"/>
      <c r="AA31" s="163"/>
      <c r="AB31" s="163"/>
      <c r="AC31" s="163"/>
    </row>
    <row r="32" spans="1:29">
      <c r="A32" s="163"/>
      <c r="B32" s="308"/>
      <c r="C32" s="844"/>
      <c r="D32" s="844"/>
      <c r="E32" s="844"/>
      <c r="F32" s="844"/>
      <c r="G32" s="844"/>
      <c r="H32" s="844"/>
      <c r="I32" s="844"/>
      <c r="J32" s="844"/>
      <c r="K32" s="844"/>
      <c r="L32" s="844"/>
      <c r="M32" s="844"/>
      <c r="N32" s="844"/>
      <c r="O32" s="845"/>
      <c r="P32" s="845"/>
      <c r="Q32" s="163"/>
      <c r="R32" s="163"/>
      <c r="S32" s="163"/>
      <c r="T32" s="163"/>
      <c r="U32" s="163"/>
      <c r="V32" s="163"/>
      <c r="W32" s="163"/>
      <c r="X32" s="163"/>
      <c r="Y32" s="163"/>
      <c r="Z32" s="163"/>
      <c r="AA32" s="163"/>
      <c r="AB32" s="163"/>
      <c r="AC32" s="163"/>
    </row>
    <row r="33" spans="1:29">
      <c r="A33" s="163"/>
      <c r="B33" s="308"/>
      <c r="C33" s="844"/>
      <c r="D33" s="844"/>
      <c r="E33" s="844"/>
      <c r="F33" s="844"/>
      <c r="G33" s="844"/>
      <c r="H33" s="844"/>
      <c r="I33" s="844"/>
      <c r="J33" s="844"/>
      <c r="K33" s="844"/>
      <c r="L33" s="844"/>
      <c r="M33" s="844"/>
      <c r="N33" s="844"/>
      <c r="O33" s="845"/>
      <c r="P33" s="845"/>
      <c r="Q33" s="163"/>
      <c r="R33" s="163"/>
      <c r="S33" s="163"/>
      <c r="T33" s="163"/>
      <c r="U33" s="163"/>
      <c r="V33" s="163"/>
      <c r="W33" s="163"/>
      <c r="X33" s="163"/>
      <c r="Y33" s="163"/>
      <c r="Z33" s="163"/>
      <c r="AA33" s="163"/>
      <c r="AB33" s="163"/>
      <c r="AC33" s="163"/>
    </row>
    <row r="34" spans="1:29">
      <c r="A34" s="163"/>
      <c r="B34" s="308"/>
      <c r="C34" s="844"/>
      <c r="D34" s="844"/>
      <c r="E34" s="844"/>
      <c r="F34" s="844"/>
      <c r="G34" s="844"/>
      <c r="H34" s="844"/>
      <c r="I34" s="844"/>
      <c r="J34" s="844"/>
      <c r="K34" s="844"/>
      <c r="L34" s="844"/>
      <c r="M34" s="844"/>
      <c r="N34" s="844"/>
      <c r="O34" s="845"/>
      <c r="P34" s="845"/>
      <c r="Q34" s="163"/>
      <c r="R34" s="163"/>
      <c r="S34" s="163"/>
      <c r="T34" s="163"/>
      <c r="U34" s="163"/>
      <c r="V34" s="163"/>
      <c r="W34" s="163"/>
      <c r="X34" s="163"/>
      <c r="Y34" s="163"/>
      <c r="Z34" s="163"/>
      <c r="AA34" s="163"/>
      <c r="AB34" s="163"/>
      <c r="AC34" s="163"/>
    </row>
    <row r="35" spans="1:29">
      <c r="A35" s="163"/>
      <c r="B35" s="308"/>
      <c r="C35" s="844"/>
      <c r="D35" s="844"/>
      <c r="E35" s="844"/>
      <c r="F35" s="844"/>
      <c r="G35" s="844"/>
      <c r="H35" s="844"/>
      <c r="I35" s="844"/>
      <c r="J35" s="844"/>
      <c r="K35" s="844"/>
      <c r="L35" s="844"/>
      <c r="M35" s="844"/>
      <c r="N35" s="844"/>
      <c r="O35" s="845"/>
      <c r="P35" s="845"/>
      <c r="Q35" s="163"/>
      <c r="R35" s="163"/>
      <c r="S35" s="163"/>
      <c r="T35" s="163"/>
      <c r="U35" s="163"/>
      <c r="V35" s="163"/>
      <c r="W35" s="163"/>
      <c r="X35" s="163"/>
      <c r="Y35" s="163"/>
      <c r="Z35" s="163"/>
      <c r="AA35" s="163"/>
      <c r="AB35" s="163"/>
      <c r="AC35" s="163"/>
    </row>
    <row r="36" spans="1:29">
      <c r="A36" s="163"/>
      <c r="B36" s="308"/>
      <c r="C36" s="844"/>
      <c r="D36" s="844"/>
      <c r="E36" s="844"/>
      <c r="F36" s="844"/>
      <c r="G36" s="844"/>
      <c r="H36" s="844"/>
      <c r="I36" s="844"/>
      <c r="J36" s="844"/>
      <c r="K36" s="844"/>
      <c r="L36" s="844"/>
      <c r="M36" s="844"/>
      <c r="N36" s="844"/>
      <c r="O36" s="845"/>
      <c r="P36" s="845"/>
      <c r="Q36" s="163"/>
      <c r="R36" s="163"/>
      <c r="S36" s="163"/>
      <c r="T36" s="163"/>
      <c r="U36" s="163"/>
      <c r="V36" s="163"/>
      <c r="W36" s="163"/>
      <c r="X36" s="163"/>
      <c r="Y36" s="163"/>
      <c r="Z36" s="163"/>
      <c r="AA36" s="163"/>
      <c r="AB36" s="163"/>
      <c r="AC36" s="163"/>
    </row>
    <row r="37" spans="1:29">
      <c r="A37" s="163"/>
      <c r="B37" s="308"/>
      <c r="C37" s="844"/>
      <c r="D37" s="844"/>
      <c r="E37" s="844"/>
      <c r="F37" s="844"/>
      <c r="G37" s="844"/>
      <c r="H37" s="844"/>
      <c r="I37" s="844"/>
      <c r="J37" s="844"/>
      <c r="K37" s="844"/>
      <c r="L37" s="844"/>
      <c r="M37" s="844"/>
      <c r="N37" s="844"/>
      <c r="O37" s="845"/>
      <c r="P37" s="845"/>
      <c r="Q37" s="163"/>
      <c r="R37" s="163"/>
      <c r="S37" s="163"/>
      <c r="T37" s="163"/>
      <c r="U37" s="163"/>
      <c r="V37" s="163"/>
      <c r="W37" s="163"/>
      <c r="X37" s="163"/>
      <c r="Y37" s="163"/>
      <c r="Z37" s="163"/>
      <c r="AA37" s="163"/>
      <c r="AB37" s="163"/>
      <c r="AC37" s="163"/>
    </row>
    <row r="38" spans="1:29">
      <c r="A38" s="163"/>
      <c r="B38" s="308"/>
      <c r="C38" s="844"/>
      <c r="D38" s="844"/>
      <c r="E38" s="844"/>
      <c r="F38" s="844"/>
      <c r="G38" s="844"/>
      <c r="H38" s="844"/>
      <c r="I38" s="844"/>
      <c r="J38" s="844"/>
      <c r="K38" s="844"/>
      <c r="L38" s="844"/>
      <c r="M38" s="844"/>
      <c r="N38" s="844"/>
      <c r="O38" s="845"/>
      <c r="P38" s="845"/>
      <c r="Q38" s="163"/>
      <c r="R38" s="163"/>
      <c r="S38" s="163"/>
      <c r="T38" s="163"/>
      <c r="U38" s="163"/>
      <c r="V38" s="163"/>
      <c r="W38" s="163"/>
      <c r="X38" s="163"/>
      <c r="Y38" s="163"/>
      <c r="Z38" s="163"/>
      <c r="AA38" s="163"/>
      <c r="AB38" s="163"/>
      <c r="AC38" s="163"/>
    </row>
    <row r="39" spans="1:29">
      <c r="A39" s="163"/>
      <c r="B39" s="308"/>
      <c r="C39" s="844"/>
      <c r="D39" s="844"/>
      <c r="E39" s="844"/>
      <c r="F39" s="844"/>
      <c r="G39" s="844"/>
      <c r="H39" s="844"/>
      <c r="I39" s="844"/>
      <c r="J39" s="844"/>
      <c r="K39" s="844"/>
      <c r="L39" s="844"/>
      <c r="M39" s="844"/>
      <c r="N39" s="844"/>
      <c r="O39" s="845"/>
      <c r="P39" s="845"/>
      <c r="Q39" s="163"/>
      <c r="R39" s="163"/>
      <c r="S39" s="163"/>
      <c r="T39" s="163"/>
      <c r="U39" s="163"/>
      <c r="V39" s="163"/>
      <c r="W39" s="163"/>
      <c r="X39" s="163"/>
      <c r="Y39" s="163"/>
      <c r="Z39" s="163"/>
      <c r="AA39" s="163"/>
      <c r="AB39" s="163"/>
      <c r="AC39" s="163"/>
    </row>
    <row r="40" spans="1:29">
      <c r="A40" s="163"/>
      <c r="B40" s="308"/>
      <c r="C40" s="844"/>
      <c r="D40" s="844"/>
      <c r="E40" s="844"/>
      <c r="F40" s="844"/>
      <c r="G40" s="844"/>
      <c r="H40" s="844"/>
      <c r="I40" s="844"/>
      <c r="J40" s="844"/>
      <c r="K40" s="844"/>
      <c r="L40" s="844"/>
      <c r="M40" s="844"/>
      <c r="N40" s="844"/>
      <c r="O40" s="845"/>
      <c r="P40" s="845"/>
      <c r="Q40" s="163"/>
      <c r="R40" s="163"/>
      <c r="S40" s="163"/>
      <c r="T40" s="163"/>
      <c r="U40" s="163"/>
      <c r="V40" s="163"/>
      <c r="W40" s="163"/>
      <c r="X40" s="163"/>
      <c r="Y40" s="163"/>
      <c r="Z40" s="163"/>
      <c r="AA40" s="163"/>
      <c r="AB40" s="163"/>
      <c r="AC40" s="163"/>
    </row>
    <row r="41" spans="1:29">
      <c r="A41" s="163"/>
      <c r="B41" s="308"/>
      <c r="C41" s="844"/>
      <c r="D41" s="844"/>
      <c r="E41" s="844"/>
      <c r="F41" s="844"/>
      <c r="G41" s="844"/>
      <c r="H41" s="844"/>
      <c r="I41" s="844"/>
      <c r="J41" s="844"/>
      <c r="K41" s="844"/>
      <c r="L41" s="844"/>
      <c r="M41" s="844"/>
      <c r="N41" s="844"/>
      <c r="O41" s="845"/>
      <c r="P41" s="845"/>
      <c r="Q41" s="163"/>
      <c r="R41" s="163"/>
      <c r="S41" s="163"/>
      <c r="T41" s="163"/>
      <c r="U41" s="163"/>
      <c r="V41" s="163"/>
      <c r="W41" s="163"/>
      <c r="X41" s="163"/>
      <c r="Y41" s="163"/>
      <c r="Z41" s="163"/>
      <c r="AA41" s="163"/>
      <c r="AB41" s="163"/>
      <c r="AC41" s="163"/>
    </row>
    <row r="42" spans="1:29">
      <c r="A42" s="163"/>
      <c r="B42" s="308"/>
      <c r="C42" s="844"/>
      <c r="D42" s="844"/>
      <c r="E42" s="844"/>
      <c r="F42" s="844"/>
      <c r="G42" s="844"/>
      <c r="H42" s="844"/>
      <c r="I42" s="844"/>
      <c r="J42" s="844"/>
      <c r="K42" s="844"/>
      <c r="L42" s="844"/>
      <c r="M42" s="844"/>
      <c r="N42" s="844"/>
      <c r="O42" s="845"/>
      <c r="P42" s="845"/>
      <c r="Q42" s="163"/>
      <c r="R42" s="163"/>
      <c r="S42" s="163"/>
      <c r="T42" s="163"/>
      <c r="U42" s="163"/>
      <c r="V42" s="163"/>
      <c r="W42" s="163"/>
      <c r="X42" s="163"/>
      <c r="Y42" s="163"/>
      <c r="Z42" s="163"/>
      <c r="AA42" s="163"/>
      <c r="AB42" s="163"/>
      <c r="AC42" s="163"/>
    </row>
    <row r="43" spans="1:29" hidden="1" outlineLevel="1">
      <c r="A43" s="163"/>
      <c r="B43" s="308"/>
      <c r="C43" s="844"/>
      <c r="D43" s="844"/>
      <c r="E43" s="844"/>
      <c r="F43" s="844"/>
      <c r="G43" s="844"/>
      <c r="H43" s="844"/>
      <c r="I43" s="844"/>
      <c r="J43" s="844"/>
      <c r="K43" s="844"/>
      <c r="L43" s="844"/>
      <c r="M43" s="844"/>
      <c r="N43" s="844"/>
      <c r="O43" s="845"/>
      <c r="P43" s="845"/>
      <c r="Q43" s="163"/>
      <c r="R43" s="163"/>
      <c r="S43" s="163"/>
      <c r="T43" s="163"/>
      <c r="U43" s="163"/>
      <c r="V43" s="163"/>
      <c r="W43" s="163"/>
      <c r="X43" s="163"/>
      <c r="Y43" s="163"/>
      <c r="Z43" s="163"/>
      <c r="AA43" s="163"/>
      <c r="AB43" s="163"/>
      <c r="AC43" s="163"/>
    </row>
    <row r="44" spans="1:29" hidden="1" outlineLevel="1">
      <c r="A44" s="163"/>
      <c r="B44" s="308"/>
      <c r="C44" s="844"/>
      <c r="D44" s="844"/>
      <c r="E44" s="844"/>
      <c r="F44" s="844"/>
      <c r="G44" s="844"/>
      <c r="H44" s="844"/>
      <c r="I44" s="844"/>
      <c r="J44" s="844"/>
      <c r="K44" s="844"/>
      <c r="L44" s="844"/>
      <c r="M44" s="844"/>
      <c r="N44" s="844"/>
      <c r="O44" s="845"/>
      <c r="P44" s="845"/>
      <c r="Q44" s="163"/>
      <c r="R44" s="163"/>
      <c r="S44" s="163"/>
      <c r="T44" s="163"/>
      <c r="U44" s="163"/>
      <c r="V44" s="163"/>
      <c r="W44" s="163"/>
      <c r="X44" s="163"/>
      <c r="Y44" s="163"/>
      <c r="Z44" s="163"/>
      <c r="AA44" s="163"/>
      <c r="AB44" s="163"/>
      <c r="AC44" s="163"/>
    </row>
    <row r="45" spans="1:29" hidden="1" outlineLevel="1">
      <c r="A45" s="163"/>
      <c r="B45" s="308"/>
      <c r="C45" s="844"/>
      <c r="D45" s="844"/>
      <c r="E45" s="844"/>
      <c r="F45" s="844"/>
      <c r="G45" s="844"/>
      <c r="H45" s="844"/>
      <c r="I45" s="844"/>
      <c r="J45" s="844"/>
      <c r="K45" s="844"/>
      <c r="L45" s="844"/>
      <c r="M45" s="844"/>
      <c r="N45" s="844"/>
      <c r="O45" s="845"/>
      <c r="P45" s="845"/>
      <c r="Q45" s="163"/>
      <c r="R45" s="163"/>
      <c r="S45" s="163"/>
      <c r="T45" s="163"/>
      <c r="U45" s="163"/>
      <c r="V45" s="163"/>
      <c r="W45" s="163"/>
      <c r="X45" s="163"/>
      <c r="Y45" s="163"/>
      <c r="Z45" s="163"/>
      <c r="AA45" s="163"/>
      <c r="AB45" s="163"/>
      <c r="AC45" s="163"/>
    </row>
    <row r="46" spans="1:29" hidden="1" outlineLevel="1">
      <c r="A46" s="163"/>
      <c r="B46" s="308"/>
      <c r="C46" s="844"/>
      <c r="D46" s="844"/>
      <c r="E46" s="844"/>
      <c r="F46" s="844"/>
      <c r="G46" s="844"/>
      <c r="H46" s="844"/>
      <c r="I46" s="844"/>
      <c r="J46" s="844"/>
      <c r="K46" s="844"/>
      <c r="L46" s="844"/>
      <c r="M46" s="844"/>
      <c r="N46" s="844"/>
      <c r="O46" s="845"/>
      <c r="P46" s="845"/>
      <c r="Q46" s="163"/>
      <c r="R46" s="163"/>
      <c r="S46" s="163"/>
      <c r="T46" s="163"/>
      <c r="U46" s="163"/>
      <c r="V46" s="163"/>
      <c r="W46" s="163"/>
      <c r="X46" s="163"/>
      <c r="Y46" s="163"/>
      <c r="Z46" s="163"/>
      <c r="AA46" s="163"/>
      <c r="AB46" s="163"/>
      <c r="AC46" s="163"/>
    </row>
    <row r="47" spans="1:29" hidden="1" outlineLevel="1">
      <c r="A47" s="163"/>
      <c r="B47" s="308"/>
      <c r="C47" s="844"/>
      <c r="D47" s="844"/>
      <c r="E47" s="844"/>
      <c r="F47" s="844"/>
      <c r="G47" s="844"/>
      <c r="H47" s="844"/>
      <c r="I47" s="844"/>
      <c r="J47" s="844"/>
      <c r="K47" s="844"/>
      <c r="L47" s="844"/>
      <c r="M47" s="844"/>
      <c r="N47" s="844"/>
      <c r="O47" s="845"/>
      <c r="P47" s="845"/>
      <c r="Q47" s="163"/>
      <c r="R47" s="163"/>
      <c r="S47" s="163"/>
      <c r="T47" s="163"/>
      <c r="U47" s="163"/>
      <c r="V47" s="163"/>
      <c r="W47" s="163"/>
      <c r="X47" s="163"/>
      <c r="Y47" s="163"/>
      <c r="Z47" s="163"/>
      <c r="AA47" s="163"/>
      <c r="AB47" s="163"/>
      <c r="AC47" s="163"/>
    </row>
    <row r="48" spans="1:29" hidden="1" outlineLevel="1">
      <c r="A48" s="163"/>
      <c r="B48" s="308"/>
      <c r="C48" s="844"/>
      <c r="D48" s="844"/>
      <c r="E48" s="844"/>
      <c r="F48" s="844"/>
      <c r="G48" s="844"/>
      <c r="H48" s="844"/>
      <c r="I48" s="844"/>
      <c r="J48" s="844"/>
      <c r="K48" s="844"/>
      <c r="L48" s="844"/>
      <c r="M48" s="844"/>
      <c r="N48" s="844"/>
      <c r="O48" s="845"/>
      <c r="P48" s="845"/>
      <c r="Q48" s="163"/>
      <c r="R48" s="163"/>
      <c r="S48" s="163"/>
      <c r="T48" s="163"/>
      <c r="U48" s="163"/>
      <c r="V48" s="163"/>
      <c r="W48" s="163"/>
      <c r="X48" s="163"/>
      <c r="Y48" s="163"/>
      <c r="Z48" s="163"/>
      <c r="AA48" s="163"/>
      <c r="AB48" s="163"/>
      <c r="AC48" s="163"/>
    </row>
    <row r="49" spans="1:29" hidden="1" outlineLevel="1">
      <c r="A49" s="163"/>
      <c r="B49" s="308"/>
      <c r="C49" s="844"/>
      <c r="D49" s="844"/>
      <c r="E49" s="844"/>
      <c r="F49" s="844"/>
      <c r="G49" s="844"/>
      <c r="H49" s="844"/>
      <c r="I49" s="844"/>
      <c r="J49" s="844"/>
      <c r="K49" s="844"/>
      <c r="L49" s="844"/>
      <c r="M49" s="844"/>
      <c r="N49" s="844"/>
      <c r="O49" s="845"/>
      <c r="P49" s="845"/>
      <c r="Q49" s="163"/>
      <c r="R49" s="163"/>
      <c r="S49" s="163"/>
      <c r="T49" s="163"/>
      <c r="U49" s="163"/>
      <c r="V49" s="163"/>
      <c r="W49" s="163"/>
      <c r="X49" s="163"/>
      <c r="Y49" s="163"/>
      <c r="Z49" s="163"/>
      <c r="AA49" s="163"/>
      <c r="AB49" s="163"/>
      <c r="AC49" s="163"/>
    </row>
    <row r="50" spans="1:29" hidden="1" outlineLevel="1">
      <c r="A50" s="163"/>
      <c r="B50" s="308"/>
      <c r="C50" s="844"/>
      <c r="D50" s="844"/>
      <c r="E50" s="844"/>
      <c r="F50" s="844"/>
      <c r="G50" s="844"/>
      <c r="H50" s="844"/>
      <c r="I50" s="844"/>
      <c r="J50" s="844"/>
      <c r="K50" s="844"/>
      <c r="L50" s="844"/>
      <c r="M50" s="844"/>
      <c r="N50" s="844"/>
      <c r="O50" s="845"/>
      <c r="P50" s="845"/>
      <c r="Q50" s="163"/>
      <c r="R50" s="163"/>
      <c r="S50" s="163"/>
      <c r="T50" s="163"/>
      <c r="U50" s="163"/>
      <c r="V50" s="163"/>
      <c r="W50" s="163"/>
      <c r="X50" s="163"/>
      <c r="Y50" s="163"/>
      <c r="Z50" s="163"/>
      <c r="AA50" s="163"/>
      <c r="AB50" s="163"/>
      <c r="AC50" s="163"/>
    </row>
    <row r="51" spans="1:29" hidden="1" outlineLevel="1">
      <c r="A51" s="163"/>
      <c r="B51" s="308"/>
      <c r="C51" s="844"/>
      <c r="D51" s="844"/>
      <c r="E51" s="844"/>
      <c r="F51" s="844"/>
      <c r="G51" s="844"/>
      <c r="H51" s="844"/>
      <c r="I51" s="844"/>
      <c r="J51" s="844"/>
      <c r="K51" s="844"/>
      <c r="L51" s="844"/>
      <c r="M51" s="844"/>
      <c r="N51" s="844"/>
      <c r="O51" s="845"/>
      <c r="P51" s="845"/>
      <c r="Q51" s="163"/>
      <c r="R51" s="163"/>
      <c r="S51" s="163"/>
      <c r="T51" s="163"/>
      <c r="U51" s="163"/>
      <c r="V51" s="163"/>
      <c r="W51" s="163"/>
      <c r="X51" s="163"/>
      <c r="Y51" s="163"/>
      <c r="Z51" s="163"/>
      <c r="AA51" s="163"/>
      <c r="AB51" s="163"/>
      <c r="AC51" s="163"/>
    </row>
    <row r="52" spans="1:29" hidden="1" outlineLevel="1">
      <c r="A52" s="163"/>
      <c r="B52" s="308"/>
      <c r="C52" s="844"/>
      <c r="D52" s="844"/>
      <c r="E52" s="844"/>
      <c r="F52" s="844"/>
      <c r="G52" s="844"/>
      <c r="H52" s="844"/>
      <c r="I52" s="844"/>
      <c r="J52" s="844"/>
      <c r="K52" s="844"/>
      <c r="L52" s="844"/>
      <c r="M52" s="844"/>
      <c r="N52" s="844"/>
      <c r="O52" s="845"/>
      <c r="P52" s="845"/>
      <c r="Q52" s="163"/>
      <c r="R52" s="163"/>
      <c r="S52" s="163"/>
      <c r="T52" s="163"/>
      <c r="U52" s="163"/>
      <c r="V52" s="163"/>
      <c r="W52" s="163"/>
      <c r="X52" s="163"/>
      <c r="Y52" s="163"/>
      <c r="Z52" s="163"/>
      <c r="AA52" s="163"/>
      <c r="AB52" s="163"/>
      <c r="AC52" s="163"/>
    </row>
    <row r="53" spans="1:29" hidden="1" outlineLevel="1">
      <c r="A53" s="163"/>
      <c r="B53" s="308"/>
      <c r="C53" s="844"/>
      <c r="D53" s="844"/>
      <c r="E53" s="844"/>
      <c r="F53" s="844"/>
      <c r="G53" s="844"/>
      <c r="H53" s="844"/>
      <c r="I53" s="844"/>
      <c r="J53" s="844"/>
      <c r="K53" s="844"/>
      <c r="L53" s="844"/>
      <c r="M53" s="844"/>
      <c r="N53" s="844"/>
      <c r="O53" s="845"/>
      <c r="P53" s="845"/>
      <c r="Q53" s="163"/>
      <c r="R53" s="163"/>
      <c r="S53" s="163"/>
      <c r="T53" s="163"/>
      <c r="U53" s="163"/>
      <c r="V53" s="163"/>
      <c r="W53" s="163"/>
      <c r="X53" s="163"/>
      <c r="Y53" s="163"/>
      <c r="Z53" s="163"/>
      <c r="AA53" s="163"/>
      <c r="AB53" s="163"/>
      <c r="AC53" s="163"/>
    </row>
    <row r="54" spans="1:29" hidden="1" outlineLevel="1">
      <c r="A54" s="163"/>
      <c r="B54" s="308"/>
      <c r="C54" s="844"/>
      <c r="D54" s="844"/>
      <c r="E54" s="844"/>
      <c r="F54" s="844"/>
      <c r="G54" s="844"/>
      <c r="H54" s="844"/>
      <c r="I54" s="844"/>
      <c r="J54" s="844"/>
      <c r="K54" s="844"/>
      <c r="L54" s="844"/>
      <c r="M54" s="844"/>
      <c r="N54" s="844"/>
      <c r="O54" s="845"/>
      <c r="P54" s="845"/>
      <c r="Q54" s="163"/>
      <c r="R54" s="163"/>
      <c r="S54" s="163"/>
      <c r="T54" s="163"/>
      <c r="U54" s="163"/>
      <c r="V54" s="163"/>
      <c r="W54" s="163"/>
      <c r="X54" s="163"/>
      <c r="Y54" s="163"/>
      <c r="Z54" s="163"/>
      <c r="AA54" s="163"/>
      <c r="AB54" s="163"/>
      <c r="AC54" s="163"/>
    </row>
    <row r="55" spans="1:29" hidden="1" outlineLevel="1">
      <c r="A55" s="163"/>
      <c r="B55" s="308"/>
      <c r="C55" s="844"/>
      <c r="D55" s="844"/>
      <c r="E55" s="844"/>
      <c r="F55" s="844"/>
      <c r="G55" s="844"/>
      <c r="H55" s="844"/>
      <c r="I55" s="844"/>
      <c r="J55" s="844"/>
      <c r="K55" s="844"/>
      <c r="L55" s="844"/>
      <c r="M55" s="844"/>
      <c r="N55" s="844"/>
      <c r="O55" s="845"/>
      <c r="P55" s="845"/>
      <c r="Q55" s="163"/>
      <c r="R55" s="163"/>
      <c r="S55" s="163"/>
      <c r="T55" s="163"/>
      <c r="U55" s="163"/>
      <c r="V55" s="163"/>
      <c r="W55" s="163"/>
      <c r="X55" s="163"/>
      <c r="Y55" s="163"/>
      <c r="Z55" s="163"/>
      <c r="AA55" s="163"/>
      <c r="AB55" s="163"/>
      <c r="AC55" s="163"/>
    </row>
    <row r="56" spans="1:29" hidden="1" outlineLevel="1">
      <c r="A56" s="163"/>
      <c r="B56" s="308"/>
      <c r="C56" s="844"/>
      <c r="D56" s="844"/>
      <c r="E56" s="844"/>
      <c r="F56" s="844"/>
      <c r="G56" s="844"/>
      <c r="H56" s="844"/>
      <c r="I56" s="844"/>
      <c r="J56" s="844"/>
      <c r="K56" s="844"/>
      <c r="L56" s="844"/>
      <c r="M56" s="844"/>
      <c r="N56" s="844"/>
      <c r="O56" s="845"/>
      <c r="P56" s="845"/>
      <c r="Q56" s="163"/>
      <c r="R56" s="163"/>
      <c r="S56" s="163"/>
      <c r="T56" s="163"/>
      <c r="U56" s="163"/>
      <c r="V56" s="163"/>
      <c r="W56" s="163"/>
      <c r="X56" s="163"/>
      <c r="Y56" s="163"/>
      <c r="Z56" s="163"/>
      <c r="AA56" s="163"/>
      <c r="AB56" s="163"/>
      <c r="AC56" s="163"/>
    </row>
    <row r="57" spans="1:29" hidden="1" outlineLevel="1">
      <c r="A57" s="163"/>
      <c r="B57" s="308"/>
      <c r="C57" s="844"/>
      <c r="D57" s="844"/>
      <c r="E57" s="844"/>
      <c r="F57" s="844"/>
      <c r="G57" s="844"/>
      <c r="H57" s="844"/>
      <c r="I57" s="844"/>
      <c r="J57" s="844"/>
      <c r="K57" s="844"/>
      <c r="L57" s="844"/>
      <c r="M57" s="844"/>
      <c r="N57" s="844"/>
      <c r="O57" s="845"/>
      <c r="P57" s="845"/>
      <c r="Q57" s="163"/>
      <c r="R57" s="163"/>
      <c r="S57" s="163"/>
      <c r="T57" s="163"/>
      <c r="U57" s="163"/>
      <c r="V57" s="163"/>
      <c r="W57" s="163"/>
      <c r="X57" s="163"/>
      <c r="Y57" s="163"/>
      <c r="Z57" s="163"/>
      <c r="AA57" s="163"/>
      <c r="AB57" s="163"/>
      <c r="AC57" s="163"/>
    </row>
    <row r="58" spans="1:29" hidden="1" outlineLevel="1">
      <c r="A58" s="163"/>
      <c r="B58" s="308"/>
      <c r="C58" s="844"/>
      <c r="D58" s="844"/>
      <c r="E58" s="844"/>
      <c r="F58" s="844"/>
      <c r="G58" s="844"/>
      <c r="H58" s="844"/>
      <c r="I58" s="844"/>
      <c r="J58" s="844"/>
      <c r="K58" s="844"/>
      <c r="L58" s="844"/>
      <c r="M58" s="844"/>
      <c r="N58" s="844"/>
      <c r="O58" s="845"/>
      <c r="P58" s="845"/>
      <c r="Q58" s="163"/>
      <c r="R58" s="163"/>
      <c r="S58" s="163"/>
      <c r="T58" s="163"/>
      <c r="U58" s="163"/>
      <c r="V58" s="163"/>
      <c r="W58" s="163"/>
      <c r="X58" s="163"/>
      <c r="Y58" s="163"/>
      <c r="Z58" s="163"/>
      <c r="AA58" s="163"/>
      <c r="AB58" s="163"/>
      <c r="AC58" s="163"/>
    </row>
    <row r="59" spans="1:29" hidden="1" outlineLevel="1">
      <c r="A59" s="163"/>
      <c r="B59" s="308"/>
      <c r="C59" s="844"/>
      <c r="D59" s="844"/>
      <c r="E59" s="844"/>
      <c r="F59" s="844"/>
      <c r="G59" s="844"/>
      <c r="H59" s="844"/>
      <c r="I59" s="844"/>
      <c r="J59" s="844"/>
      <c r="K59" s="844"/>
      <c r="L59" s="844"/>
      <c r="M59" s="844"/>
      <c r="N59" s="844"/>
      <c r="O59" s="845"/>
      <c r="P59" s="845"/>
      <c r="Q59" s="163"/>
      <c r="R59" s="163"/>
      <c r="S59" s="163"/>
      <c r="T59" s="163"/>
      <c r="U59" s="163"/>
      <c r="V59" s="163"/>
      <c r="W59" s="163"/>
      <c r="X59" s="163"/>
      <c r="Y59" s="163"/>
      <c r="Z59" s="163"/>
      <c r="AA59" s="163"/>
      <c r="AB59" s="163"/>
      <c r="AC59" s="163"/>
    </row>
    <row r="60" spans="1:29" hidden="1" outlineLevel="1">
      <c r="A60" s="163"/>
      <c r="B60" s="308"/>
      <c r="C60" s="844"/>
      <c r="D60" s="844"/>
      <c r="E60" s="844"/>
      <c r="F60" s="844"/>
      <c r="G60" s="844"/>
      <c r="H60" s="844"/>
      <c r="I60" s="844"/>
      <c r="J60" s="844"/>
      <c r="K60" s="844"/>
      <c r="L60" s="844"/>
      <c r="M60" s="844"/>
      <c r="N60" s="844"/>
      <c r="O60" s="845"/>
      <c r="P60" s="845"/>
      <c r="Q60" s="163"/>
      <c r="R60" s="163"/>
      <c r="S60" s="163"/>
      <c r="T60" s="163"/>
      <c r="U60" s="163"/>
      <c r="V60" s="163"/>
      <c r="W60" s="163"/>
      <c r="X60" s="163"/>
      <c r="Y60" s="163"/>
      <c r="Z60" s="163"/>
      <c r="AA60" s="163"/>
      <c r="AB60" s="163"/>
      <c r="AC60" s="163"/>
    </row>
    <row r="61" spans="1:29" hidden="1" outlineLevel="1">
      <c r="A61" s="163"/>
      <c r="B61" s="308"/>
      <c r="C61" s="844"/>
      <c r="D61" s="844"/>
      <c r="E61" s="844"/>
      <c r="F61" s="844"/>
      <c r="G61" s="844"/>
      <c r="H61" s="844"/>
      <c r="I61" s="844"/>
      <c r="J61" s="844"/>
      <c r="K61" s="844"/>
      <c r="L61" s="844"/>
      <c r="M61" s="844"/>
      <c r="N61" s="844"/>
      <c r="O61" s="845"/>
      <c r="P61" s="845"/>
      <c r="Q61" s="163"/>
      <c r="R61" s="163"/>
      <c r="S61" s="163"/>
      <c r="T61" s="163"/>
      <c r="U61" s="163"/>
      <c r="V61" s="163"/>
      <c r="W61" s="163"/>
      <c r="X61" s="163"/>
      <c r="Y61" s="163"/>
      <c r="Z61" s="163"/>
      <c r="AA61" s="163"/>
      <c r="AB61" s="163"/>
      <c r="AC61" s="163"/>
    </row>
    <row r="62" spans="1:29" hidden="1" outlineLevel="1">
      <c r="A62" s="163"/>
      <c r="B62" s="308"/>
      <c r="C62" s="844"/>
      <c r="D62" s="844"/>
      <c r="E62" s="844"/>
      <c r="F62" s="844"/>
      <c r="G62" s="844"/>
      <c r="H62" s="844"/>
      <c r="I62" s="844"/>
      <c r="J62" s="844"/>
      <c r="K62" s="844"/>
      <c r="L62" s="844"/>
      <c r="M62" s="844"/>
      <c r="N62" s="844"/>
      <c r="O62" s="845"/>
      <c r="P62" s="845"/>
      <c r="Q62" s="163"/>
      <c r="R62" s="163"/>
      <c r="S62" s="163"/>
      <c r="T62" s="163"/>
      <c r="U62" s="163"/>
      <c r="V62" s="163"/>
      <c r="W62" s="163"/>
      <c r="X62" s="163"/>
      <c r="Y62" s="163"/>
      <c r="Z62" s="163"/>
      <c r="AA62" s="163"/>
      <c r="AB62" s="163"/>
      <c r="AC62" s="163"/>
    </row>
    <row r="63" spans="1:29" hidden="1" outlineLevel="1">
      <c r="A63" s="163"/>
      <c r="B63" s="308"/>
      <c r="C63" s="844"/>
      <c r="D63" s="844"/>
      <c r="E63" s="844"/>
      <c r="F63" s="844"/>
      <c r="G63" s="844"/>
      <c r="H63" s="844"/>
      <c r="I63" s="844"/>
      <c r="J63" s="844"/>
      <c r="K63" s="844"/>
      <c r="L63" s="844"/>
      <c r="M63" s="844"/>
      <c r="N63" s="844"/>
      <c r="O63" s="845"/>
      <c r="P63" s="845"/>
      <c r="Q63" s="163"/>
      <c r="R63" s="163"/>
      <c r="S63" s="163"/>
      <c r="T63" s="163"/>
      <c r="U63" s="163"/>
      <c r="V63" s="163"/>
      <c r="W63" s="163"/>
      <c r="X63" s="163"/>
      <c r="Y63" s="163"/>
      <c r="Z63" s="163"/>
      <c r="AA63" s="163"/>
      <c r="AB63" s="163"/>
      <c r="AC63" s="163"/>
    </row>
    <row r="64" spans="1:29" hidden="1" outlineLevel="1">
      <c r="A64" s="163"/>
      <c r="B64" s="308"/>
      <c r="C64" s="844"/>
      <c r="D64" s="844"/>
      <c r="E64" s="844"/>
      <c r="F64" s="844"/>
      <c r="G64" s="844"/>
      <c r="H64" s="844"/>
      <c r="I64" s="844"/>
      <c r="J64" s="844"/>
      <c r="K64" s="844"/>
      <c r="L64" s="844"/>
      <c r="M64" s="844"/>
      <c r="N64" s="844"/>
      <c r="O64" s="845"/>
      <c r="P64" s="845"/>
      <c r="Q64" s="163"/>
      <c r="R64" s="163"/>
      <c r="S64" s="163"/>
      <c r="T64" s="163"/>
      <c r="U64" s="163"/>
      <c r="V64" s="163"/>
      <c r="W64" s="163"/>
      <c r="X64" s="163"/>
      <c r="Y64" s="163"/>
      <c r="Z64" s="163"/>
      <c r="AA64" s="163"/>
      <c r="AB64" s="163"/>
      <c r="AC64" s="163"/>
    </row>
    <row r="65" spans="1:29" hidden="1" outlineLevel="1">
      <c r="A65" s="163"/>
      <c r="B65" s="308"/>
      <c r="C65" s="844"/>
      <c r="D65" s="844"/>
      <c r="E65" s="844"/>
      <c r="F65" s="844"/>
      <c r="G65" s="844"/>
      <c r="H65" s="844"/>
      <c r="I65" s="844"/>
      <c r="J65" s="844"/>
      <c r="K65" s="844"/>
      <c r="L65" s="844"/>
      <c r="M65" s="844"/>
      <c r="N65" s="844"/>
      <c r="O65" s="845"/>
      <c r="P65" s="845"/>
      <c r="Q65" s="163"/>
      <c r="R65" s="163"/>
      <c r="S65" s="163"/>
      <c r="T65" s="163"/>
      <c r="U65" s="163"/>
      <c r="V65" s="163"/>
      <c r="W65" s="163"/>
      <c r="X65" s="163"/>
      <c r="Y65" s="163"/>
      <c r="Z65" s="163"/>
      <c r="AA65" s="163"/>
      <c r="AB65" s="163"/>
      <c r="AC65" s="163"/>
    </row>
    <row r="66" spans="1:29" hidden="1" outlineLevel="1">
      <c r="A66" s="163"/>
      <c r="B66" s="308"/>
      <c r="C66" s="844"/>
      <c r="D66" s="844"/>
      <c r="E66" s="844"/>
      <c r="F66" s="844"/>
      <c r="G66" s="844"/>
      <c r="H66" s="844"/>
      <c r="I66" s="844"/>
      <c r="J66" s="844"/>
      <c r="K66" s="844"/>
      <c r="L66" s="844"/>
      <c r="M66" s="844"/>
      <c r="N66" s="844"/>
      <c r="O66" s="845"/>
      <c r="P66" s="845"/>
      <c r="Q66" s="163"/>
      <c r="R66" s="163"/>
      <c r="S66" s="163"/>
      <c r="T66" s="163"/>
      <c r="U66" s="163"/>
      <c r="V66" s="163"/>
      <c r="W66" s="163"/>
      <c r="X66" s="163"/>
      <c r="Y66" s="163"/>
      <c r="Z66" s="163"/>
      <c r="AA66" s="163"/>
      <c r="AB66" s="163"/>
      <c r="AC66" s="163"/>
    </row>
    <row r="67" spans="1:29" hidden="1" outlineLevel="1">
      <c r="A67" s="163"/>
      <c r="B67" s="308"/>
      <c r="C67" s="844"/>
      <c r="D67" s="844"/>
      <c r="E67" s="844"/>
      <c r="F67" s="844"/>
      <c r="G67" s="844"/>
      <c r="H67" s="844"/>
      <c r="I67" s="844"/>
      <c r="J67" s="844"/>
      <c r="K67" s="844"/>
      <c r="L67" s="844"/>
      <c r="M67" s="844"/>
      <c r="N67" s="844"/>
      <c r="O67" s="845"/>
      <c r="P67" s="845"/>
      <c r="Q67" s="163"/>
      <c r="R67" s="163"/>
      <c r="S67" s="163"/>
      <c r="T67" s="163"/>
      <c r="U67" s="163"/>
      <c r="V67" s="163"/>
      <c r="W67" s="163"/>
      <c r="X67" s="163"/>
      <c r="Y67" s="163"/>
      <c r="Z67" s="163"/>
      <c r="AA67" s="163"/>
      <c r="AB67" s="163"/>
      <c r="AC67" s="163"/>
    </row>
    <row r="68" spans="1:29" hidden="1" outlineLevel="1">
      <c r="A68" s="163"/>
      <c r="B68" s="308"/>
      <c r="C68" s="844"/>
      <c r="D68" s="844"/>
      <c r="E68" s="844"/>
      <c r="F68" s="844"/>
      <c r="G68" s="844"/>
      <c r="H68" s="844"/>
      <c r="I68" s="844"/>
      <c r="J68" s="844"/>
      <c r="K68" s="844"/>
      <c r="L68" s="844"/>
      <c r="M68" s="844"/>
      <c r="N68" s="844"/>
      <c r="O68" s="845"/>
      <c r="P68" s="845"/>
      <c r="Q68" s="163"/>
      <c r="R68" s="163"/>
      <c r="S68" s="163"/>
      <c r="T68" s="163"/>
      <c r="U68" s="163"/>
      <c r="V68" s="163"/>
      <c r="W68" s="163"/>
      <c r="X68" s="163"/>
      <c r="Y68" s="163"/>
      <c r="Z68" s="163"/>
      <c r="AA68" s="163"/>
      <c r="AB68" s="163"/>
      <c r="AC68" s="163"/>
    </row>
    <row r="69" spans="1:29" hidden="1" outlineLevel="1">
      <c r="A69" s="163"/>
      <c r="B69" s="308"/>
      <c r="C69" s="844"/>
      <c r="D69" s="844"/>
      <c r="E69" s="844"/>
      <c r="F69" s="844"/>
      <c r="G69" s="844"/>
      <c r="H69" s="844"/>
      <c r="I69" s="844"/>
      <c r="J69" s="844"/>
      <c r="K69" s="844"/>
      <c r="L69" s="844"/>
      <c r="M69" s="844"/>
      <c r="N69" s="844"/>
      <c r="O69" s="845"/>
      <c r="P69" s="845"/>
      <c r="Q69" s="163"/>
      <c r="R69" s="163"/>
      <c r="S69" s="163"/>
      <c r="T69" s="163"/>
      <c r="U69" s="163"/>
      <c r="V69" s="163"/>
      <c r="W69" s="163"/>
      <c r="X69" s="163"/>
      <c r="Y69" s="163"/>
      <c r="Z69" s="163"/>
      <c r="AA69" s="163"/>
      <c r="AB69" s="163"/>
      <c r="AC69" s="163"/>
    </row>
    <row r="70" spans="1:29" hidden="1" outlineLevel="1">
      <c r="A70" s="163"/>
      <c r="B70" s="308"/>
      <c r="C70" s="844"/>
      <c r="D70" s="844"/>
      <c r="E70" s="844"/>
      <c r="F70" s="844"/>
      <c r="G70" s="844"/>
      <c r="H70" s="844"/>
      <c r="I70" s="844"/>
      <c r="J70" s="844"/>
      <c r="K70" s="844"/>
      <c r="L70" s="844"/>
      <c r="M70" s="844"/>
      <c r="N70" s="844"/>
      <c r="O70" s="845"/>
      <c r="P70" s="845"/>
      <c r="Q70" s="163"/>
      <c r="R70" s="163"/>
      <c r="S70" s="163"/>
      <c r="T70" s="163"/>
      <c r="U70" s="163"/>
      <c r="V70" s="163"/>
      <c r="W70" s="163"/>
      <c r="X70" s="163"/>
      <c r="Y70" s="163"/>
      <c r="Z70" s="163"/>
      <c r="AA70" s="163"/>
      <c r="AB70" s="163"/>
      <c r="AC70" s="163"/>
    </row>
    <row r="71" spans="1:29" hidden="1" outlineLevel="1">
      <c r="A71" s="163"/>
      <c r="B71" s="308"/>
      <c r="C71" s="844"/>
      <c r="D71" s="844"/>
      <c r="E71" s="844"/>
      <c r="F71" s="844"/>
      <c r="G71" s="844"/>
      <c r="H71" s="844"/>
      <c r="I71" s="844"/>
      <c r="J71" s="844"/>
      <c r="K71" s="844"/>
      <c r="L71" s="844"/>
      <c r="M71" s="844"/>
      <c r="N71" s="844"/>
      <c r="O71" s="845"/>
      <c r="P71" s="845"/>
      <c r="Q71" s="163"/>
      <c r="R71" s="163"/>
      <c r="S71" s="163"/>
      <c r="T71" s="163"/>
      <c r="U71" s="163"/>
      <c r="V71" s="163"/>
      <c r="W71" s="163"/>
      <c r="X71" s="163"/>
      <c r="Y71" s="163"/>
      <c r="Z71" s="163"/>
      <c r="AA71" s="163"/>
      <c r="AB71" s="163"/>
      <c r="AC71" s="163"/>
    </row>
    <row r="72" spans="1:29" hidden="1" outlineLevel="1">
      <c r="A72" s="163"/>
      <c r="B72" s="308"/>
      <c r="C72" s="844"/>
      <c r="D72" s="844"/>
      <c r="E72" s="844"/>
      <c r="F72" s="844"/>
      <c r="G72" s="844"/>
      <c r="H72" s="844"/>
      <c r="I72" s="844"/>
      <c r="J72" s="844"/>
      <c r="K72" s="844"/>
      <c r="L72" s="844"/>
      <c r="M72" s="844"/>
      <c r="N72" s="844"/>
      <c r="O72" s="845"/>
      <c r="P72" s="845"/>
      <c r="Q72" s="163"/>
      <c r="R72" s="163"/>
      <c r="S72" s="163"/>
      <c r="T72" s="163"/>
      <c r="U72" s="163"/>
      <c r="V72" s="163"/>
      <c r="W72" s="163"/>
      <c r="X72" s="163"/>
      <c r="Y72" s="163"/>
      <c r="Z72" s="163"/>
      <c r="AA72" s="163"/>
      <c r="AB72" s="163"/>
      <c r="AC72" s="163"/>
    </row>
    <row r="73" spans="1:29" hidden="1" outlineLevel="1">
      <c r="A73" s="163"/>
      <c r="B73" s="308"/>
      <c r="C73" s="844"/>
      <c r="D73" s="844"/>
      <c r="E73" s="844"/>
      <c r="F73" s="844"/>
      <c r="G73" s="844"/>
      <c r="H73" s="844"/>
      <c r="I73" s="844"/>
      <c r="J73" s="844"/>
      <c r="K73" s="844"/>
      <c r="L73" s="844"/>
      <c r="M73" s="844"/>
      <c r="N73" s="844"/>
      <c r="O73" s="845"/>
      <c r="P73" s="845"/>
      <c r="Q73" s="163"/>
      <c r="R73" s="163"/>
      <c r="S73" s="163"/>
      <c r="T73" s="163"/>
      <c r="U73" s="163"/>
      <c r="V73" s="163"/>
      <c r="W73" s="163"/>
      <c r="X73" s="163"/>
      <c r="Y73" s="163"/>
      <c r="Z73" s="163"/>
      <c r="AA73" s="163"/>
      <c r="AB73" s="163"/>
      <c r="AC73" s="163"/>
    </row>
    <row r="74" spans="1:29" hidden="1" outlineLevel="1">
      <c r="A74" s="163"/>
      <c r="B74" s="308"/>
      <c r="C74" s="844"/>
      <c r="D74" s="844"/>
      <c r="E74" s="844"/>
      <c r="F74" s="844"/>
      <c r="G74" s="844"/>
      <c r="H74" s="844"/>
      <c r="I74" s="844"/>
      <c r="J74" s="844"/>
      <c r="K74" s="844"/>
      <c r="L74" s="844"/>
      <c r="M74" s="844"/>
      <c r="N74" s="844"/>
      <c r="O74" s="845"/>
      <c r="P74" s="845"/>
      <c r="Q74" s="163"/>
      <c r="R74" s="163"/>
      <c r="S74" s="163"/>
      <c r="T74" s="163"/>
      <c r="U74" s="163"/>
      <c r="V74" s="163"/>
      <c r="W74" s="163"/>
      <c r="X74" s="163"/>
      <c r="Y74" s="163"/>
      <c r="Z74" s="163"/>
      <c r="AA74" s="163"/>
      <c r="AB74" s="163"/>
      <c r="AC74" s="163"/>
    </row>
    <row r="75" spans="1:29" hidden="1" outlineLevel="1">
      <c r="A75" s="163"/>
      <c r="B75" s="308"/>
      <c r="C75" s="844"/>
      <c r="D75" s="844"/>
      <c r="E75" s="844"/>
      <c r="F75" s="844"/>
      <c r="G75" s="844"/>
      <c r="H75" s="844"/>
      <c r="I75" s="844"/>
      <c r="J75" s="844"/>
      <c r="K75" s="844"/>
      <c r="L75" s="844"/>
      <c r="M75" s="844"/>
      <c r="N75" s="844"/>
      <c r="O75" s="845"/>
      <c r="P75" s="845"/>
      <c r="Q75" s="163"/>
      <c r="R75" s="163"/>
      <c r="S75" s="163"/>
      <c r="T75" s="163"/>
      <c r="U75" s="163"/>
      <c r="V75" s="163"/>
      <c r="W75" s="163"/>
      <c r="X75" s="163"/>
      <c r="Y75" s="163"/>
      <c r="Z75" s="163"/>
      <c r="AA75" s="163"/>
      <c r="AB75" s="163"/>
      <c r="AC75" s="163"/>
    </row>
    <row r="76" spans="1:29" hidden="1" outlineLevel="1">
      <c r="A76" s="163"/>
      <c r="B76" s="308"/>
      <c r="C76" s="844"/>
      <c r="D76" s="844"/>
      <c r="E76" s="844"/>
      <c r="F76" s="844"/>
      <c r="G76" s="844"/>
      <c r="H76" s="844"/>
      <c r="I76" s="844"/>
      <c r="J76" s="844"/>
      <c r="K76" s="844"/>
      <c r="L76" s="844"/>
      <c r="M76" s="844"/>
      <c r="N76" s="844"/>
      <c r="O76" s="845"/>
      <c r="P76" s="845"/>
      <c r="Q76" s="163"/>
      <c r="R76" s="163"/>
      <c r="S76" s="163"/>
      <c r="T76" s="163"/>
      <c r="U76" s="163"/>
      <c r="V76" s="163"/>
      <c r="W76" s="163"/>
      <c r="X76" s="163"/>
      <c r="Y76" s="163"/>
      <c r="Z76" s="163"/>
      <c r="AA76" s="163"/>
      <c r="AB76" s="163"/>
      <c r="AC76" s="163"/>
    </row>
    <row r="77" spans="1:29" hidden="1" outlineLevel="1">
      <c r="A77" s="163"/>
      <c r="B77" s="308"/>
      <c r="C77" s="844"/>
      <c r="D77" s="844"/>
      <c r="E77" s="844"/>
      <c r="F77" s="844"/>
      <c r="G77" s="844"/>
      <c r="H77" s="844"/>
      <c r="I77" s="844"/>
      <c r="J77" s="844"/>
      <c r="K77" s="844"/>
      <c r="L77" s="844"/>
      <c r="M77" s="844"/>
      <c r="N77" s="844"/>
      <c r="O77" s="845"/>
      <c r="P77" s="845"/>
      <c r="Q77" s="163"/>
      <c r="R77" s="163"/>
      <c r="S77" s="163"/>
      <c r="T77" s="163"/>
      <c r="U77" s="163"/>
      <c r="V77" s="163"/>
      <c r="W77" s="163"/>
      <c r="X77" s="163"/>
      <c r="Y77" s="163"/>
      <c r="Z77" s="163"/>
      <c r="AA77" s="163"/>
      <c r="AB77" s="163"/>
      <c r="AC77" s="163"/>
    </row>
    <row r="78" spans="1:29" hidden="1" outlineLevel="1">
      <c r="A78" s="163"/>
      <c r="B78" s="308"/>
      <c r="C78" s="844"/>
      <c r="D78" s="844"/>
      <c r="E78" s="844"/>
      <c r="F78" s="844"/>
      <c r="G78" s="844"/>
      <c r="H78" s="844"/>
      <c r="I78" s="844"/>
      <c r="J78" s="844"/>
      <c r="K78" s="844"/>
      <c r="L78" s="844"/>
      <c r="M78" s="844"/>
      <c r="N78" s="844"/>
      <c r="O78" s="845"/>
      <c r="P78" s="845"/>
      <c r="Q78" s="163"/>
      <c r="R78" s="163"/>
      <c r="S78" s="163"/>
      <c r="T78" s="163"/>
      <c r="U78" s="163"/>
      <c r="V78" s="163"/>
      <c r="W78" s="163"/>
      <c r="X78" s="163"/>
      <c r="Y78" s="163"/>
      <c r="Z78" s="163"/>
      <c r="AA78" s="163"/>
      <c r="AB78" s="163"/>
      <c r="AC78" s="163"/>
    </row>
    <row r="79" spans="1:29" hidden="1" outlineLevel="1">
      <c r="A79" s="163"/>
      <c r="B79" s="308"/>
      <c r="C79" s="844"/>
      <c r="D79" s="844"/>
      <c r="E79" s="844"/>
      <c r="F79" s="844"/>
      <c r="G79" s="844"/>
      <c r="H79" s="844"/>
      <c r="I79" s="844"/>
      <c r="J79" s="844"/>
      <c r="K79" s="844"/>
      <c r="L79" s="844"/>
      <c r="M79" s="844"/>
      <c r="N79" s="844"/>
      <c r="O79" s="845"/>
      <c r="P79" s="845"/>
      <c r="Q79" s="163"/>
      <c r="R79" s="163"/>
      <c r="S79" s="163"/>
      <c r="T79" s="163"/>
      <c r="U79" s="163"/>
      <c r="V79" s="163"/>
      <c r="W79" s="163"/>
      <c r="X79" s="163"/>
      <c r="Y79" s="163"/>
      <c r="Z79" s="163"/>
      <c r="AA79" s="163"/>
      <c r="AB79" s="163"/>
      <c r="AC79" s="163"/>
    </row>
    <row r="80" spans="1:29" hidden="1" outlineLevel="1">
      <c r="A80" s="163"/>
      <c r="B80" s="308"/>
      <c r="C80" s="844"/>
      <c r="D80" s="844"/>
      <c r="E80" s="844"/>
      <c r="F80" s="844"/>
      <c r="G80" s="844"/>
      <c r="H80" s="844"/>
      <c r="I80" s="844"/>
      <c r="J80" s="844"/>
      <c r="K80" s="844"/>
      <c r="L80" s="844"/>
      <c r="M80" s="844"/>
      <c r="N80" s="844"/>
      <c r="O80" s="845"/>
      <c r="P80" s="845"/>
      <c r="Q80" s="163"/>
      <c r="R80" s="163"/>
      <c r="S80" s="163"/>
      <c r="T80" s="163"/>
      <c r="U80" s="163"/>
      <c r="V80" s="163"/>
      <c r="W80" s="163"/>
      <c r="X80" s="163"/>
      <c r="Y80" s="163"/>
      <c r="Z80" s="163"/>
      <c r="AA80" s="163"/>
      <c r="AB80" s="163"/>
      <c r="AC80" s="163"/>
    </row>
    <row r="81" spans="1:29" hidden="1" outlineLevel="1">
      <c r="A81" s="163"/>
      <c r="B81" s="308"/>
      <c r="C81" s="844"/>
      <c r="D81" s="844"/>
      <c r="E81" s="844"/>
      <c r="F81" s="844"/>
      <c r="G81" s="844"/>
      <c r="H81" s="844"/>
      <c r="I81" s="844"/>
      <c r="J81" s="844"/>
      <c r="K81" s="844"/>
      <c r="L81" s="844"/>
      <c r="M81" s="844"/>
      <c r="N81" s="844"/>
      <c r="O81" s="845"/>
      <c r="P81" s="845"/>
      <c r="Q81" s="163"/>
      <c r="R81" s="163"/>
      <c r="S81" s="163"/>
      <c r="T81" s="163"/>
      <c r="U81" s="163"/>
      <c r="V81" s="163"/>
      <c r="W81" s="163"/>
      <c r="X81" s="163"/>
      <c r="Y81" s="163"/>
      <c r="Z81" s="163"/>
      <c r="AA81" s="163"/>
      <c r="AB81" s="163"/>
      <c r="AC81" s="163"/>
    </row>
    <row r="82" spans="1:29" hidden="1" outlineLevel="1">
      <c r="A82" s="163"/>
      <c r="B82" s="308"/>
      <c r="C82" s="844"/>
      <c r="D82" s="844"/>
      <c r="E82" s="844"/>
      <c r="F82" s="844"/>
      <c r="G82" s="844"/>
      <c r="H82" s="844"/>
      <c r="I82" s="844"/>
      <c r="J82" s="844"/>
      <c r="K82" s="844"/>
      <c r="L82" s="844"/>
      <c r="M82" s="844"/>
      <c r="N82" s="844"/>
      <c r="O82" s="845"/>
      <c r="P82" s="845"/>
      <c r="Q82" s="163"/>
      <c r="R82" s="163"/>
      <c r="S82" s="163"/>
      <c r="T82" s="163"/>
      <c r="U82" s="163"/>
      <c r="V82" s="163"/>
      <c r="W82" s="163"/>
      <c r="X82" s="163"/>
      <c r="Y82" s="163"/>
      <c r="Z82" s="163"/>
      <c r="AA82" s="163"/>
      <c r="AB82" s="163"/>
      <c r="AC82" s="163"/>
    </row>
    <row r="83" spans="1:29" hidden="1" outlineLevel="1">
      <c r="A83" s="163"/>
      <c r="B83" s="308"/>
      <c r="C83" s="844"/>
      <c r="D83" s="844"/>
      <c r="E83" s="844"/>
      <c r="F83" s="844"/>
      <c r="G83" s="844"/>
      <c r="H83" s="844"/>
      <c r="I83" s="844"/>
      <c r="J83" s="844"/>
      <c r="K83" s="844"/>
      <c r="L83" s="844"/>
      <c r="M83" s="844"/>
      <c r="N83" s="844"/>
      <c r="O83" s="845"/>
      <c r="P83" s="845"/>
      <c r="Q83" s="163"/>
      <c r="R83" s="163"/>
      <c r="S83" s="163"/>
      <c r="T83" s="163"/>
      <c r="U83" s="163"/>
      <c r="V83" s="163"/>
      <c r="W83" s="163"/>
      <c r="X83" s="163"/>
      <c r="Y83" s="163"/>
      <c r="Z83" s="163"/>
      <c r="AA83" s="163"/>
      <c r="AB83" s="163"/>
      <c r="AC83" s="163"/>
    </row>
    <row r="84" spans="1:29" hidden="1" outlineLevel="1">
      <c r="A84" s="163"/>
      <c r="B84" s="308"/>
      <c r="C84" s="844"/>
      <c r="D84" s="844"/>
      <c r="E84" s="844"/>
      <c r="F84" s="844"/>
      <c r="G84" s="844"/>
      <c r="H84" s="844"/>
      <c r="I84" s="844"/>
      <c r="J84" s="844"/>
      <c r="K84" s="844"/>
      <c r="L84" s="844"/>
      <c r="M84" s="844"/>
      <c r="N84" s="844"/>
      <c r="O84" s="845"/>
      <c r="P84" s="845"/>
      <c r="Q84" s="163"/>
      <c r="R84" s="163"/>
      <c r="S84" s="163"/>
      <c r="T84" s="163"/>
      <c r="U84" s="163"/>
      <c r="V84" s="163"/>
      <c r="W84" s="163"/>
      <c r="X84" s="163"/>
      <c r="Y84" s="163"/>
      <c r="Z84" s="163"/>
      <c r="AA84" s="163"/>
      <c r="AB84" s="163"/>
      <c r="AC84" s="163"/>
    </row>
    <row r="85" spans="1:29" hidden="1" outlineLevel="1">
      <c r="A85" s="163"/>
      <c r="B85" s="308"/>
      <c r="C85" s="844"/>
      <c r="D85" s="844"/>
      <c r="E85" s="844"/>
      <c r="F85" s="844"/>
      <c r="G85" s="844"/>
      <c r="H85" s="844"/>
      <c r="I85" s="844"/>
      <c r="J85" s="844"/>
      <c r="K85" s="844"/>
      <c r="L85" s="844"/>
      <c r="M85" s="844"/>
      <c r="N85" s="844"/>
      <c r="O85" s="845"/>
      <c r="P85" s="845"/>
      <c r="Q85" s="163"/>
      <c r="R85" s="163"/>
      <c r="S85" s="163"/>
      <c r="T85" s="163"/>
      <c r="U85" s="163"/>
      <c r="V85" s="163"/>
      <c r="W85" s="163"/>
      <c r="X85" s="163"/>
      <c r="Y85" s="163"/>
      <c r="Z85" s="163"/>
      <c r="AA85" s="163"/>
      <c r="AB85" s="163"/>
      <c r="AC85" s="163"/>
    </row>
    <row r="86" spans="1:29" hidden="1" outlineLevel="1">
      <c r="A86" s="163"/>
      <c r="B86" s="308"/>
      <c r="C86" s="844"/>
      <c r="D86" s="844"/>
      <c r="E86" s="844"/>
      <c r="F86" s="844"/>
      <c r="G86" s="844"/>
      <c r="H86" s="844"/>
      <c r="I86" s="844"/>
      <c r="J86" s="844"/>
      <c r="K86" s="844"/>
      <c r="L86" s="844"/>
      <c r="M86" s="844"/>
      <c r="N86" s="844"/>
      <c r="O86" s="845"/>
      <c r="P86" s="845"/>
      <c r="Q86" s="163"/>
      <c r="R86" s="163"/>
      <c r="S86" s="163"/>
      <c r="T86" s="163"/>
      <c r="U86" s="163"/>
      <c r="V86" s="163"/>
      <c r="W86" s="163"/>
      <c r="X86" s="163"/>
      <c r="Y86" s="163"/>
      <c r="Z86" s="163"/>
      <c r="AA86" s="163"/>
      <c r="AB86" s="163"/>
      <c r="AC86" s="163"/>
    </row>
    <row r="87" spans="1:29" ht="22.15" customHeight="1" collapsed="1">
      <c r="A87" s="163"/>
      <c r="B87" s="846" t="s">
        <v>3743</v>
      </c>
      <c r="C87" s="846"/>
      <c r="D87" s="846"/>
      <c r="E87" s="846"/>
      <c r="F87" s="846"/>
      <c r="G87" s="846"/>
      <c r="H87" s="846"/>
      <c r="I87" s="846"/>
      <c r="J87" s="846"/>
      <c r="K87" s="846"/>
      <c r="L87" s="846"/>
      <c r="M87" s="846"/>
      <c r="N87" s="846"/>
      <c r="O87" s="849">
        <f>SUM(O21:P86)</f>
        <v>0</v>
      </c>
      <c r="P87" s="849"/>
      <c r="Q87" s="163"/>
      <c r="R87" s="163"/>
      <c r="S87" s="163"/>
      <c r="T87" s="163"/>
      <c r="U87" s="163"/>
      <c r="V87" s="163"/>
      <c r="W87" s="163"/>
      <c r="X87" s="163"/>
      <c r="Y87" s="163"/>
      <c r="Z87" s="163"/>
      <c r="AA87" s="163"/>
      <c r="AB87" s="163"/>
      <c r="AC87" s="163"/>
    </row>
    <row r="88" spans="1:29" ht="22.15" customHeight="1">
      <c r="A88" s="163"/>
      <c r="B88" s="846" t="s">
        <v>4275</v>
      </c>
      <c r="C88" s="846"/>
      <c r="D88" s="846"/>
      <c r="E88" s="846"/>
      <c r="F88" s="846"/>
      <c r="G88" s="846"/>
      <c r="H88" s="846"/>
      <c r="I88" s="846"/>
      <c r="J88" s="846"/>
      <c r="K88" s="846"/>
      <c r="L88" s="846"/>
      <c r="M88" s="846"/>
      <c r="N88" s="846"/>
      <c r="O88" s="847" t="str">
        <f>IF(AND('2. Contexto'!C11&lt;&gt;"Programa (Sólo para MinCIT)",'6. Presupuesto - Proyecto'!$R$314='7. Ubicación'!$O$87),"Sí",
IF(AND('2. Contexto'!C11="Programa (Sólo para MinCIT)",'6. Presupuesto - Programa'!$I$314='7. Ubicación'!$O$87),"Sí","No"))</f>
        <v>No</v>
      </c>
      <c r="P88" s="846"/>
      <c r="Q88" s="163"/>
      <c r="R88" s="163"/>
      <c r="S88" s="163"/>
      <c r="T88" s="163"/>
      <c r="U88" s="163"/>
      <c r="V88" s="163"/>
      <c r="W88" s="163"/>
      <c r="X88" s="163"/>
      <c r="Y88" s="163"/>
      <c r="Z88" s="163"/>
      <c r="AA88" s="163"/>
      <c r="AB88" s="163"/>
      <c r="AC88" s="163"/>
    </row>
    <row r="89" spans="1:29">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row>
    <row r="90" spans="1:29">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row>
    <row r="91" spans="1:29" hidden="1">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row>
    <row r="92" spans="1:29" hidden="1">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row>
    <row r="93" spans="1:29" hidden="1">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row>
    <row r="94" spans="1:29" hidden="1">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row>
    <row r="95" spans="1:29" hidden="1">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row>
    <row r="96" spans="1:29" hidden="1">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row>
    <row r="97" spans="1:29" hidden="1">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row>
    <row r="98" spans="1:29" hidden="1">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row>
    <row r="99" spans="1:29" hidden="1">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row>
    <row r="100" spans="1:29" hidden="1">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row>
    <row r="101" spans="1:29" hidden="1">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row>
    <row r="102" spans="1:29" hidden="1">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row>
    <row r="103" spans="1:29" hidden="1">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row>
    <row r="104" spans="1:29" hidden="1">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row>
    <row r="105" spans="1:29" hidden="1">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row>
    <row r="106" spans="1:29" hidden="1">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row>
    <row r="107" spans="1:29" hidden="1">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row>
    <row r="108" spans="1:29" hidden="1">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row>
    <row r="109" spans="1:29" hidden="1">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row>
    <row r="110" spans="1:29" hidden="1">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row>
    <row r="111" spans="1:29" hidden="1">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row>
    <row r="112" spans="1:29" hidden="1">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row>
    <row r="113" spans="1:29" hidden="1">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row>
    <row r="114" spans="1:29" hidden="1">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row>
    <row r="115" spans="1:29" hidden="1">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row>
    <row r="116" spans="1:29" hidden="1">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row>
    <row r="117" spans="1:29" hidden="1">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row>
    <row r="118" spans="1:29" hidden="1">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row>
    <row r="119" spans="1:29" hidden="1">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row>
    <row r="120" spans="1:29" hidden="1">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row>
    <row r="121" spans="1:29" hidden="1">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row>
    <row r="122" spans="1:29" hidden="1">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row>
    <row r="123" spans="1:29" hidden="1">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row>
    <row r="124" spans="1:29" hidden="1">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row>
    <row r="125" spans="1:29" hidden="1">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row>
    <row r="126" spans="1:29" hidden="1">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row>
    <row r="127" spans="1:29" hidden="1">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row>
    <row r="128" spans="1:29" hidden="1">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row>
    <row r="129" spans="1:29" hidden="1">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row>
    <row r="130" spans="1:29" hidden="1">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row>
    <row r="131" spans="1:29" hidden="1">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row>
    <row r="132" spans="1:29" hidden="1">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row>
    <row r="133" spans="1:29" hidden="1">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row>
    <row r="134" spans="1:29" hidden="1">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row>
    <row r="135" spans="1:29" hidden="1">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row>
    <row r="136" spans="1:29" hidden="1">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row>
    <row r="137" spans="1:29" hidden="1">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row>
    <row r="138" spans="1:29" hidden="1">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row>
    <row r="139" spans="1:29" hidden="1">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row>
    <row r="140" spans="1:29" hidden="1">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row>
    <row r="141" spans="1:29" hidden="1">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row>
    <row r="142" spans="1:29" hidden="1">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row>
    <row r="143" spans="1:29" hidden="1">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row>
    <row r="144" spans="1:29" hidden="1">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row>
    <row r="145" spans="1:29" hidden="1">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row>
    <row r="146" spans="1:29" hidden="1">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row>
    <row r="147" spans="1:29" hidden="1">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row>
    <row r="148" spans="1:29" hidden="1">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row>
    <row r="149" spans="1:29" hidden="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row>
    <row r="150" spans="1:29" hidden="1">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row>
    <row r="151" spans="1:29" hidden="1">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row>
    <row r="152" spans="1:29" hidden="1">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row>
    <row r="153" spans="1:29" hidden="1">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row>
    <row r="154" spans="1:29" hidden="1">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row>
    <row r="155" spans="1:29" hidden="1">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row>
    <row r="156" spans="1:29" hidden="1">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row>
    <row r="157" spans="1:29" hidden="1">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row>
    <row r="158" spans="1:29" hidden="1">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row>
    <row r="159" spans="1:29" hidden="1">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row>
    <row r="160" spans="1:29" hidden="1">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row>
    <row r="161" spans="1:29" hidden="1">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row>
    <row r="162" spans="1:29" hidden="1">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row>
    <row r="163" spans="1:29" hidden="1">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row>
    <row r="164" spans="1:29" hidden="1">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row>
    <row r="165" spans="1:29" hidden="1">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row>
    <row r="166" spans="1:29" hidden="1">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row>
    <row r="167" spans="1:29" hidden="1">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row>
    <row r="168" spans="1:29" hidden="1">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row>
    <row r="169" spans="1:29" hidden="1">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row>
    <row r="170" spans="1:29" hidden="1">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row>
    <row r="171" spans="1:29" hidden="1">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row>
    <row r="172" spans="1:29" hidden="1">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row>
    <row r="173" spans="1:29" hidden="1">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row>
    <row r="174" spans="1:29" hidden="1">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row>
    <row r="175" spans="1:29" hidden="1">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row>
    <row r="176" spans="1:29" hidden="1">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row>
    <row r="177" spans="1:29" hidden="1">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row>
    <row r="178" spans="1:29" hidden="1">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row>
    <row r="179" spans="1:29" hidden="1">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row>
    <row r="180" spans="1:29" hidden="1">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row>
    <row r="181" spans="1:29" hidden="1">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row>
    <row r="182" spans="1:29" hidden="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row>
    <row r="183" spans="1:29" hidden="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row>
    <row r="184" spans="1:29" hidden="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row>
    <row r="185" spans="1:29" hidden="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row>
    <row r="186" spans="1:29" hidden="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row>
    <row r="187" spans="1:29" hidden="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row>
    <row r="188" spans="1:29" hidden="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row>
    <row r="189" spans="1:29" hidden="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row>
    <row r="190" spans="1:29" hidden="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row>
    <row r="191" spans="1:29" hidden="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row>
    <row r="192" spans="1:29" hidden="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row>
    <row r="193" spans="1:29" hidden="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row>
    <row r="194" spans="1:29" hidden="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row>
    <row r="195" spans="1:29" hidden="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row>
    <row r="196" spans="1:29" hidden="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row>
    <row r="197" spans="1:29" hidden="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row>
    <row r="198" spans="1:29" hidden="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row>
    <row r="199" spans="1:29" hidden="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row>
    <row r="200" spans="1:29" hidden="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row>
    <row r="201" spans="1:29" hidden="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row>
    <row r="202" spans="1:29" hidden="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row>
    <row r="203" spans="1:29" hidden="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row>
    <row r="204" spans="1:29" hidden="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row>
    <row r="205" spans="1:29" hidden="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row>
    <row r="206" spans="1:29" hidden="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row>
    <row r="207" spans="1:29" hidden="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row>
    <row r="208" spans="1:29" hidden="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row>
    <row r="209" spans="1:29" hidden="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row>
    <row r="210" spans="1:29" hidden="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row>
    <row r="211" spans="1:29" hidden="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row>
    <row r="212" spans="1:29" hidden="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row>
    <row r="213" spans="1:29" hidden="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row>
    <row r="214" spans="1:29" hidden="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row>
    <row r="215" spans="1:29" hidden="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row>
    <row r="216" spans="1:29" hidden="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row>
    <row r="217" spans="1:29" hidden="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row>
    <row r="218" spans="1:29" hidden="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row>
    <row r="219" spans="1:29" hidden="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row>
    <row r="220" spans="1:29" hidden="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row>
    <row r="221" spans="1:29" hidden="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row>
    <row r="222" spans="1:29" hidden="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row>
    <row r="223" spans="1:29" hidden="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row>
    <row r="224" spans="1:29" hidden="1">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row>
    <row r="225" spans="1:29" hidden="1">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row>
    <row r="226" spans="1:29" hidden="1">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row>
    <row r="227" spans="1:29" hidden="1">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row>
    <row r="228" spans="1:29" hidden="1">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row>
    <row r="229" spans="1:29" hidden="1">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row>
    <row r="230" spans="1:29" hidden="1">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row>
    <row r="231" spans="1:29" hidden="1">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row>
    <row r="232" spans="1:29" hidden="1">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row>
    <row r="233" spans="1:29" hidden="1">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row>
    <row r="234" spans="1:29" hidden="1">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row>
    <row r="235" spans="1:29" hidden="1">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row>
    <row r="236" spans="1:29" hidden="1">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row>
    <row r="237" spans="1:29" hidden="1">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row>
    <row r="238" spans="1:29" hidden="1">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row>
    <row r="239" spans="1:29" hidden="1">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row>
    <row r="240" spans="1:29" hidden="1">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row>
    <row r="241" spans="1:29" hidden="1">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row>
    <row r="242" spans="1:29" hidden="1">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row>
    <row r="243" spans="1:29" hidden="1">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row>
    <row r="244" spans="1:29" hidden="1">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row>
    <row r="245" spans="1:29" hidden="1">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row>
    <row r="246" spans="1:29" hidden="1">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row>
    <row r="247" spans="1:29" hidden="1">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row>
    <row r="248" spans="1:29" hidden="1">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row>
    <row r="249" spans="1:29" hidden="1">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row>
    <row r="250" spans="1:29" hidden="1">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row>
    <row r="251" spans="1:29" hidden="1">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row>
    <row r="252" spans="1:29" hidden="1">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row>
    <row r="253" spans="1:29" hidden="1">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row>
    <row r="254" spans="1:29" hidden="1">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row>
    <row r="255" spans="1:29" hidden="1">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row>
    <row r="256" spans="1:29" hidden="1">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row>
    <row r="257" spans="1:29" hidden="1">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row>
    <row r="258" spans="1:29" hidden="1">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row>
    <row r="259" spans="1:29" hidden="1">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row>
    <row r="260" spans="1:29" hidden="1">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row>
    <row r="261" spans="1:29" hidden="1">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row>
    <row r="262" spans="1:29" hidden="1">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row>
    <row r="263" spans="1:29" hidden="1">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row>
    <row r="264" spans="1:29" hidden="1">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row>
    <row r="265" spans="1:29" hidden="1">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row>
    <row r="266" spans="1:29" hidden="1">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row>
    <row r="267" spans="1:29" hidden="1">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row>
    <row r="268" spans="1:29" hidden="1">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row>
    <row r="269" spans="1:29" hidden="1">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row>
    <row r="270" spans="1:29" hidden="1">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row>
    <row r="271" spans="1:29" hidden="1">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row>
    <row r="272" spans="1:29" hidden="1">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row>
    <row r="273" spans="1:29" hidden="1">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row>
    <row r="274" spans="1:29" hidden="1">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row>
    <row r="275" spans="1:29" hidden="1">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row>
    <row r="276" spans="1:29" hidden="1">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row>
    <row r="277" spans="1:29" hidden="1">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row>
    <row r="278" spans="1:29" hidden="1">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row>
    <row r="279" spans="1:29" hidden="1">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row>
    <row r="280" spans="1:29" hidden="1">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row>
    <row r="281" spans="1:29" hidden="1">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row>
    <row r="282" spans="1:29" hidden="1">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row>
    <row r="283" spans="1:29" hidden="1">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row>
    <row r="284" spans="1:29" hidden="1">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row>
    <row r="285" spans="1:29" hidden="1">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row>
    <row r="286" spans="1:29" hidden="1">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row>
    <row r="287" spans="1:29" hidden="1">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row>
    <row r="288" spans="1:29" hidden="1">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row>
    <row r="289" spans="1:29" hidden="1">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row>
    <row r="290" spans="1:29" hidden="1">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row>
    <row r="291" spans="1:29" hidden="1">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row>
    <row r="292" spans="1:29" hidden="1">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row>
    <row r="293" spans="1:29" hidden="1">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row>
    <row r="294" spans="1:29" hidden="1">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row>
    <row r="295" spans="1:29" hidden="1">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row>
    <row r="296" spans="1:29" hidden="1">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row>
    <row r="297" spans="1:29" hidden="1">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row>
    <row r="298" spans="1:29" hidden="1">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row>
    <row r="299" spans="1:29" hidden="1">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row>
    <row r="300" spans="1:29" hidden="1">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row>
    <row r="301" spans="1:29" hidden="1">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row>
    <row r="302" spans="1:29" hidden="1">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row>
    <row r="303" spans="1:29" hidden="1">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row>
    <row r="304" spans="1:29" hidden="1">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row>
    <row r="305" spans="1:29" hidden="1">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row>
    <row r="306" spans="1:29" hidden="1">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row>
    <row r="307" spans="1:29" hidden="1">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row>
    <row r="308" spans="1:29" hidden="1">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row>
    <row r="309" spans="1:29" hidden="1">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row>
    <row r="310" spans="1:29" hidden="1">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row>
    <row r="311" spans="1:29" hidden="1">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row>
    <row r="312" spans="1:29" hidden="1">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row>
    <row r="313" spans="1:29" hidden="1">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row>
    <row r="314" spans="1:29" hidden="1">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row>
    <row r="315" spans="1:29" hidden="1">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row>
    <row r="316" spans="1:29" hidden="1">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row>
    <row r="317" spans="1:29" hidden="1">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row>
    <row r="318" spans="1:29" hidden="1">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row>
    <row r="319" spans="1:29" hidden="1">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row>
    <row r="320" spans="1:29" hidden="1">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row>
    <row r="321" spans="1:29" hidden="1">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row>
    <row r="322" spans="1:29" hidden="1">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row>
    <row r="323" spans="1:29" hidden="1">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row>
    <row r="324" spans="1:29" hidden="1">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row>
    <row r="325" spans="1:29" hidden="1">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row>
    <row r="326" spans="1:29" hidden="1">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row>
    <row r="327" spans="1:29" hidden="1">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row>
    <row r="328" spans="1:29" hidden="1">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row>
    <row r="329" spans="1:29" hidden="1">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row>
    <row r="330" spans="1:29" hidden="1">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row>
    <row r="331" spans="1:29" hidden="1">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row>
    <row r="332" spans="1:29" hidden="1">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row>
    <row r="333" spans="1:29" hidden="1">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row>
    <row r="334" spans="1:29" hidden="1">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row>
    <row r="335" spans="1:29" hidden="1">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row>
    <row r="336" spans="1:29" hidden="1">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row>
    <row r="337" spans="1:29" hidden="1">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row>
    <row r="338" spans="1:29" hidden="1">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row>
    <row r="339" spans="1:29" hidden="1">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row>
    <row r="340" spans="1:29" hidden="1">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row>
    <row r="341" spans="1:29" hidden="1">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row>
    <row r="342" spans="1:29" hidden="1">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row>
    <row r="343" spans="1:29" hidden="1">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row>
    <row r="344" spans="1:29" hidden="1">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row>
    <row r="345" spans="1:29" hidden="1">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row>
    <row r="346" spans="1:29" hidden="1">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row>
    <row r="347" spans="1:29" hidden="1">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row>
    <row r="348" spans="1:29" hidden="1">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row>
    <row r="349" spans="1:29" hidden="1">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row>
    <row r="350" spans="1:29" hidden="1">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row>
    <row r="351" spans="1:29" hidden="1">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row>
    <row r="352" spans="1:29" hidden="1">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row>
    <row r="353" spans="1:29" hidden="1">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row>
    <row r="354" spans="1:29" hidden="1">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row>
    <row r="355" spans="1:29" hidden="1">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row>
    <row r="356" spans="1:29" hidden="1">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row>
    <row r="357" spans="1:29" hidden="1">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row>
    <row r="358" spans="1:29" hidden="1">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29" hidden="1">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29" hidden="1">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29" hidden="1">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row>
    <row r="362" spans="1:29" hidden="1">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row>
    <row r="363" spans="1:29" hidden="1">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row>
    <row r="364" spans="1:29" hidden="1">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29" hidden="1">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29" hidden="1">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29" hidden="1">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29" hidden="1">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hidden="1">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hidden="1">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hidden="1">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hidden="1">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hidden="1">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row r="1082" spans="1:29" hidden="1">
      <c r="A1082" s="163"/>
      <c r="B1082" s="163"/>
      <c r="C1082" s="163"/>
      <c r="D1082" s="163"/>
      <c r="E1082" s="163"/>
      <c r="F1082" s="163"/>
      <c r="G1082" s="163"/>
      <c r="H1082" s="163"/>
      <c r="I1082" s="163"/>
      <c r="J1082" s="163"/>
      <c r="K1082" s="163"/>
      <c r="L1082" s="163"/>
      <c r="M1082" s="163"/>
      <c r="N1082" s="163"/>
      <c r="O1082" s="163"/>
      <c r="P1082" s="163"/>
      <c r="Q1082" s="163"/>
      <c r="R1082" s="163"/>
      <c r="S1082" s="163"/>
      <c r="T1082" s="163"/>
      <c r="U1082" s="163"/>
      <c r="V1082" s="163"/>
      <c r="W1082" s="163"/>
      <c r="X1082" s="163"/>
      <c r="Y1082" s="163"/>
      <c r="Z1082" s="163"/>
      <c r="AA1082" s="163"/>
      <c r="AB1082" s="163"/>
      <c r="AC1082" s="163"/>
    </row>
    <row r="1083" spans="1:29" hidden="1">
      <c r="A1083" s="163"/>
      <c r="B1083" s="163"/>
      <c r="C1083" s="163"/>
      <c r="D1083" s="163"/>
      <c r="E1083" s="163"/>
      <c r="F1083" s="163"/>
      <c r="G1083" s="163"/>
      <c r="H1083" s="163"/>
      <c r="I1083" s="163"/>
      <c r="J1083" s="163"/>
      <c r="K1083" s="163"/>
      <c r="L1083" s="163"/>
      <c r="M1083" s="163"/>
      <c r="N1083" s="163"/>
      <c r="O1083" s="163"/>
      <c r="P1083" s="163"/>
      <c r="Q1083" s="163"/>
      <c r="R1083" s="163"/>
      <c r="S1083" s="163"/>
      <c r="T1083" s="163"/>
      <c r="U1083" s="163"/>
      <c r="V1083" s="163"/>
      <c r="W1083" s="163"/>
      <c r="X1083" s="163"/>
      <c r="Y1083" s="163"/>
      <c r="Z1083" s="163"/>
      <c r="AA1083" s="163"/>
      <c r="AB1083" s="163"/>
      <c r="AC1083" s="163"/>
    </row>
    <row r="1084" spans="1:29" hidden="1">
      <c r="A1084" s="163"/>
      <c r="B1084" s="163"/>
      <c r="C1084" s="163"/>
      <c r="D1084" s="163"/>
      <c r="E1084" s="163"/>
      <c r="F1084" s="163"/>
      <c r="G1084" s="163"/>
      <c r="H1084" s="163"/>
      <c r="I1084" s="163"/>
      <c r="J1084" s="163"/>
      <c r="K1084" s="163"/>
      <c r="L1084" s="163"/>
      <c r="M1084" s="163"/>
      <c r="N1084" s="163"/>
      <c r="O1084" s="163"/>
      <c r="P1084" s="163"/>
      <c r="Q1084" s="163"/>
      <c r="R1084" s="163"/>
      <c r="S1084" s="163"/>
      <c r="T1084" s="163"/>
      <c r="U1084" s="163"/>
      <c r="V1084" s="163"/>
      <c r="W1084" s="163"/>
      <c r="X1084" s="163"/>
      <c r="Y1084" s="163"/>
      <c r="Z1084" s="163"/>
      <c r="AA1084" s="163"/>
      <c r="AB1084" s="163"/>
      <c r="AC1084" s="163"/>
    </row>
    <row r="1085" spans="1:29" hidden="1">
      <c r="A1085" s="163"/>
      <c r="B1085" s="163"/>
      <c r="C1085" s="163"/>
      <c r="D1085" s="163"/>
      <c r="E1085" s="163"/>
      <c r="F1085" s="163"/>
      <c r="G1085" s="163"/>
      <c r="H1085" s="163"/>
      <c r="I1085" s="163"/>
      <c r="J1085" s="163"/>
      <c r="K1085" s="163"/>
      <c r="L1085" s="163"/>
      <c r="M1085" s="163"/>
      <c r="N1085" s="163"/>
      <c r="O1085" s="163"/>
      <c r="P1085" s="163"/>
      <c r="Q1085" s="163"/>
      <c r="R1085" s="163"/>
      <c r="S1085" s="163"/>
      <c r="T1085" s="163"/>
      <c r="U1085" s="163"/>
      <c r="V1085" s="163"/>
      <c r="W1085" s="163"/>
      <c r="X1085" s="163"/>
      <c r="Y1085" s="163"/>
      <c r="Z1085" s="163"/>
      <c r="AA1085" s="163"/>
      <c r="AB1085" s="163"/>
      <c r="AC1085" s="163"/>
    </row>
    <row r="1086" spans="1:29" hidden="1">
      <c r="A1086" s="163"/>
      <c r="B1086" s="163"/>
      <c r="C1086" s="163"/>
      <c r="D1086" s="163"/>
      <c r="E1086" s="163"/>
      <c r="F1086" s="163"/>
      <c r="G1086" s="163"/>
      <c r="H1086" s="163"/>
      <c r="I1086" s="163"/>
      <c r="J1086" s="163"/>
      <c r="K1086" s="163"/>
      <c r="L1086" s="163"/>
      <c r="M1086" s="163"/>
      <c r="N1086" s="163"/>
      <c r="O1086" s="163"/>
      <c r="P1086" s="163"/>
      <c r="Q1086" s="163"/>
      <c r="R1086" s="163"/>
      <c r="S1086" s="163"/>
      <c r="T1086" s="163"/>
      <c r="U1086" s="163"/>
      <c r="V1086" s="163"/>
      <c r="W1086" s="163"/>
      <c r="X1086" s="163"/>
      <c r="Y1086" s="163"/>
      <c r="Z1086" s="163"/>
      <c r="AA1086" s="163"/>
      <c r="AB1086" s="163"/>
      <c r="AC1086" s="163"/>
    </row>
    <row r="1087" spans="1:29" hidden="1">
      <c r="A1087" s="163"/>
      <c r="B1087" s="163"/>
      <c r="C1087" s="163"/>
      <c r="D1087" s="163"/>
      <c r="E1087" s="163"/>
      <c r="F1087" s="163"/>
      <c r="G1087" s="163"/>
      <c r="H1087" s="163"/>
      <c r="I1087" s="163"/>
      <c r="J1087" s="163"/>
      <c r="K1087" s="163"/>
      <c r="L1087" s="163"/>
      <c r="M1087" s="163"/>
      <c r="N1087" s="163"/>
      <c r="O1087" s="163"/>
      <c r="P1087" s="163"/>
      <c r="Q1087" s="163"/>
      <c r="R1087" s="163"/>
      <c r="S1087" s="163"/>
      <c r="T1087" s="163"/>
      <c r="U1087" s="163"/>
      <c r="V1087" s="163"/>
      <c r="W1087" s="163"/>
      <c r="X1087" s="163"/>
      <c r="Y1087" s="163"/>
      <c r="Z1087" s="163"/>
      <c r="AA1087" s="163"/>
      <c r="AB1087" s="163"/>
      <c r="AC1087" s="163"/>
    </row>
    <row r="1088" spans="1:29" hidden="1">
      <c r="A1088" s="163"/>
      <c r="B1088" s="163"/>
      <c r="C1088" s="163"/>
      <c r="D1088" s="163"/>
      <c r="E1088" s="163"/>
      <c r="F1088" s="163"/>
      <c r="G1088" s="163"/>
      <c r="H1088" s="163"/>
      <c r="I1088" s="163"/>
      <c r="J1088" s="163"/>
      <c r="K1088" s="163"/>
      <c r="L1088" s="163"/>
      <c r="M1088" s="163"/>
      <c r="N1088" s="163"/>
      <c r="O1088" s="163"/>
      <c r="P1088" s="163"/>
      <c r="Q1088" s="163"/>
      <c r="R1088" s="163"/>
      <c r="S1088" s="163"/>
      <c r="T1088" s="163"/>
      <c r="U1088" s="163"/>
      <c r="V1088" s="163"/>
      <c r="W1088" s="163"/>
      <c r="X1088" s="163"/>
      <c r="Y1088" s="163"/>
      <c r="Z1088" s="163"/>
      <c r="AA1088" s="163"/>
      <c r="AB1088" s="163"/>
      <c r="AC1088" s="163"/>
    </row>
    <row r="1089" spans="1:29" hidden="1">
      <c r="A1089" s="163"/>
      <c r="B1089" s="163"/>
      <c r="C1089" s="163"/>
      <c r="D1089" s="163"/>
      <c r="E1089" s="163"/>
      <c r="F1089" s="163"/>
      <c r="G1089" s="163"/>
      <c r="H1089" s="163"/>
      <c r="I1089" s="163"/>
      <c r="J1089" s="163"/>
      <c r="K1089" s="163"/>
      <c r="L1089" s="163"/>
      <c r="M1089" s="163"/>
      <c r="N1089" s="163"/>
      <c r="O1089" s="163"/>
      <c r="P1089" s="163"/>
      <c r="Q1089" s="163"/>
      <c r="R1089" s="163"/>
      <c r="S1089" s="163"/>
      <c r="T1089" s="163"/>
      <c r="U1089" s="163"/>
      <c r="V1089" s="163"/>
      <c r="W1089" s="163"/>
      <c r="X1089" s="163"/>
      <c r="Y1089" s="163"/>
      <c r="Z1089" s="163"/>
      <c r="AA1089" s="163"/>
      <c r="AB1089" s="163"/>
      <c r="AC1089" s="163"/>
    </row>
    <row r="1090" spans="1:29" hidden="1">
      <c r="A1090" s="163"/>
      <c r="B1090" s="163"/>
      <c r="C1090" s="163"/>
      <c r="D1090" s="163"/>
      <c r="E1090" s="163"/>
      <c r="F1090" s="163"/>
      <c r="G1090" s="163"/>
      <c r="H1090" s="163"/>
      <c r="I1090" s="163"/>
      <c r="J1090" s="163"/>
      <c r="K1090" s="163"/>
      <c r="L1090" s="163"/>
      <c r="M1090" s="163"/>
      <c r="N1090" s="163"/>
      <c r="O1090" s="163"/>
      <c r="P1090" s="163"/>
      <c r="Q1090" s="163"/>
      <c r="R1090" s="163"/>
      <c r="S1090" s="163"/>
      <c r="T1090" s="163"/>
      <c r="U1090" s="163"/>
      <c r="V1090" s="163"/>
      <c r="W1090" s="163"/>
      <c r="X1090" s="163"/>
      <c r="Y1090" s="163"/>
      <c r="Z1090" s="163"/>
      <c r="AA1090" s="163"/>
      <c r="AB1090" s="163"/>
      <c r="AC1090" s="163"/>
    </row>
    <row r="1091" spans="1:29" hidden="1">
      <c r="A1091" s="163"/>
      <c r="B1091" s="163"/>
      <c r="C1091" s="163"/>
      <c r="D1091" s="163"/>
      <c r="E1091" s="163"/>
      <c r="F1091" s="163"/>
      <c r="G1091" s="163"/>
      <c r="H1091" s="163"/>
      <c r="I1091" s="163"/>
      <c r="J1091" s="163"/>
      <c r="K1091" s="163"/>
      <c r="L1091" s="163"/>
      <c r="M1091" s="163"/>
      <c r="N1091" s="163"/>
      <c r="O1091" s="163"/>
      <c r="P1091" s="163"/>
      <c r="Q1091" s="163"/>
      <c r="R1091" s="163"/>
      <c r="S1091" s="163"/>
      <c r="T1091" s="163"/>
      <c r="U1091" s="163"/>
      <c r="V1091" s="163"/>
      <c r="W1091" s="163"/>
      <c r="X1091" s="163"/>
      <c r="Y1091" s="163"/>
      <c r="Z1091" s="163"/>
      <c r="AA1091" s="163"/>
      <c r="AB1091" s="163"/>
      <c r="AC1091" s="163"/>
    </row>
    <row r="1092" spans="1:29" hidden="1">
      <c r="A1092" s="163"/>
      <c r="B1092" s="163"/>
      <c r="C1092" s="163"/>
      <c r="D1092" s="163"/>
      <c r="E1092" s="163"/>
      <c r="F1092" s="163"/>
      <c r="G1092" s="163"/>
      <c r="H1092" s="163"/>
      <c r="I1092" s="163"/>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row>
    <row r="1093" spans="1:29" hidden="1">
      <c r="A1093" s="163"/>
      <c r="B1093" s="163"/>
      <c r="C1093" s="163"/>
      <c r="D1093" s="163"/>
      <c r="E1093" s="163"/>
      <c r="F1093" s="163"/>
      <c r="G1093" s="163"/>
      <c r="H1093" s="163"/>
      <c r="I1093" s="163"/>
      <c r="J1093" s="163"/>
      <c r="K1093" s="163"/>
      <c r="L1093" s="163"/>
      <c r="M1093" s="163"/>
      <c r="N1093" s="163"/>
      <c r="O1093" s="163"/>
      <c r="P1093" s="163"/>
      <c r="Q1093" s="163"/>
      <c r="R1093" s="163"/>
      <c r="S1093" s="163"/>
      <c r="T1093" s="163"/>
      <c r="U1093" s="163"/>
      <c r="V1093" s="163"/>
      <c r="W1093" s="163"/>
      <c r="X1093" s="163"/>
      <c r="Y1093" s="163"/>
      <c r="Z1093" s="163"/>
      <c r="AA1093" s="163"/>
      <c r="AB1093" s="163"/>
      <c r="AC1093" s="163"/>
    </row>
    <row r="1094" spans="1:29" hidden="1">
      <c r="A1094" s="163"/>
      <c r="B1094" s="163"/>
      <c r="C1094" s="163"/>
      <c r="D1094" s="163"/>
      <c r="E1094" s="163"/>
      <c r="F1094" s="163"/>
      <c r="G1094" s="163"/>
      <c r="H1094" s="163"/>
      <c r="I1094" s="163"/>
      <c r="J1094" s="163"/>
      <c r="K1094" s="163"/>
      <c r="L1094" s="163"/>
      <c r="M1094" s="163"/>
      <c r="N1094" s="163"/>
      <c r="O1094" s="163"/>
      <c r="P1094" s="163"/>
      <c r="Q1094" s="163"/>
      <c r="R1094" s="163"/>
      <c r="S1094" s="163"/>
      <c r="T1094" s="163"/>
      <c r="U1094" s="163"/>
      <c r="V1094" s="163"/>
      <c r="W1094" s="163"/>
      <c r="X1094" s="163"/>
      <c r="Y1094" s="163"/>
      <c r="Z1094" s="163"/>
      <c r="AA1094" s="163"/>
      <c r="AB1094" s="163"/>
      <c r="AC1094" s="163"/>
    </row>
    <row r="1095" spans="1:29" hidden="1">
      <c r="A1095" s="163"/>
      <c r="B1095" s="163"/>
      <c r="C1095" s="163"/>
      <c r="D1095" s="163"/>
      <c r="E1095" s="163"/>
      <c r="F1095" s="163"/>
      <c r="G1095" s="163"/>
      <c r="H1095" s="163"/>
      <c r="I1095" s="163"/>
      <c r="J1095" s="163"/>
      <c r="K1095" s="163"/>
      <c r="L1095" s="163"/>
      <c r="M1095" s="163"/>
      <c r="N1095" s="163"/>
      <c r="O1095" s="163"/>
      <c r="P1095" s="163"/>
      <c r="Q1095" s="163"/>
      <c r="R1095" s="163"/>
      <c r="S1095" s="163"/>
      <c r="T1095" s="163"/>
      <c r="U1095" s="163"/>
      <c r="V1095" s="163"/>
      <c r="W1095" s="163"/>
      <c r="X1095" s="163"/>
      <c r="Y1095" s="163"/>
      <c r="Z1095" s="163"/>
      <c r="AA1095" s="163"/>
      <c r="AB1095" s="163"/>
      <c r="AC1095" s="163"/>
    </row>
    <row r="1096" spans="1:29" hidden="1">
      <c r="A1096" s="163"/>
      <c r="B1096" s="163"/>
      <c r="C1096" s="163"/>
      <c r="D1096" s="163"/>
      <c r="E1096" s="163"/>
      <c r="F1096" s="163"/>
      <c r="G1096" s="163"/>
      <c r="H1096" s="163"/>
      <c r="I1096" s="163"/>
      <c r="J1096" s="163"/>
      <c r="K1096" s="163"/>
      <c r="L1096" s="163"/>
      <c r="M1096" s="163"/>
      <c r="N1096" s="163"/>
      <c r="O1096" s="163"/>
      <c r="P1096" s="163"/>
      <c r="Q1096" s="163"/>
      <c r="R1096" s="163"/>
      <c r="S1096" s="163"/>
      <c r="T1096" s="163"/>
      <c r="U1096" s="163"/>
      <c r="V1096" s="163"/>
      <c r="W1096" s="163"/>
      <c r="X1096" s="163"/>
      <c r="Y1096" s="163"/>
      <c r="Z1096" s="163"/>
      <c r="AA1096" s="163"/>
      <c r="AB1096" s="163"/>
      <c r="AC1096" s="163"/>
    </row>
    <row r="1097" spans="1:29" hidden="1">
      <c r="A1097" s="163"/>
      <c r="B1097" s="163"/>
      <c r="C1097" s="163"/>
      <c r="D1097" s="163"/>
      <c r="E1097" s="163"/>
      <c r="F1097" s="163"/>
      <c r="G1097" s="163"/>
      <c r="H1097" s="163"/>
      <c r="I1097" s="163"/>
      <c r="J1097" s="163"/>
      <c r="K1097" s="163"/>
      <c r="L1097" s="163"/>
      <c r="M1097" s="163"/>
      <c r="N1097" s="163"/>
      <c r="O1097" s="163"/>
      <c r="P1097" s="163"/>
      <c r="Q1097" s="163"/>
      <c r="R1097" s="163"/>
      <c r="S1097" s="163"/>
      <c r="T1097" s="163"/>
      <c r="U1097" s="163"/>
      <c r="V1097" s="163"/>
      <c r="W1097" s="163"/>
      <c r="X1097" s="163"/>
      <c r="Y1097" s="163"/>
      <c r="Z1097" s="163"/>
      <c r="AA1097" s="163"/>
      <c r="AB1097" s="163"/>
      <c r="AC1097" s="163"/>
    </row>
    <row r="1098" spans="1:29" hidden="1">
      <c r="A1098" s="163"/>
      <c r="B1098" s="163"/>
      <c r="C1098" s="163"/>
      <c r="D1098" s="163"/>
      <c r="E1098" s="163"/>
      <c r="F1098" s="163"/>
      <c r="G1098" s="163"/>
      <c r="H1098" s="163"/>
      <c r="I1098" s="163"/>
      <c r="J1098" s="163"/>
      <c r="K1098" s="163"/>
      <c r="L1098" s="163"/>
      <c r="M1098" s="163"/>
      <c r="N1098" s="163"/>
      <c r="O1098" s="163"/>
      <c r="P1098" s="163"/>
      <c r="Q1098" s="163"/>
      <c r="R1098" s="163"/>
      <c r="S1098" s="163"/>
      <c r="T1098" s="163"/>
      <c r="U1098" s="163"/>
      <c r="V1098" s="163"/>
      <c r="W1098" s="163"/>
      <c r="X1098" s="163"/>
      <c r="Y1098" s="163"/>
      <c r="Z1098" s="163"/>
      <c r="AA1098" s="163"/>
      <c r="AB1098" s="163"/>
      <c r="AC1098" s="163"/>
    </row>
    <row r="1099" spans="1:29" hidden="1">
      <c r="A1099" s="163"/>
      <c r="B1099" s="163"/>
      <c r="C1099" s="163"/>
      <c r="D1099" s="163"/>
      <c r="E1099" s="163"/>
      <c r="F1099" s="163"/>
      <c r="G1099" s="163"/>
      <c r="H1099" s="163"/>
      <c r="I1099" s="163"/>
      <c r="J1099" s="163"/>
      <c r="K1099" s="163"/>
      <c r="L1099" s="163"/>
      <c r="M1099" s="163"/>
      <c r="N1099" s="163"/>
      <c r="O1099" s="163"/>
      <c r="P1099" s="163"/>
      <c r="Q1099" s="163"/>
      <c r="R1099" s="163"/>
      <c r="S1099" s="163"/>
      <c r="T1099" s="163"/>
      <c r="U1099" s="163"/>
      <c r="V1099" s="163"/>
      <c r="W1099" s="163"/>
      <c r="X1099" s="163"/>
      <c r="Y1099" s="163"/>
      <c r="Z1099" s="163"/>
      <c r="AA1099" s="163"/>
      <c r="AB1099" s="163"/>
      <c r="AC1099" s="163"/>
    </row>
    <row r="1100" spans="1:29" hidden="1">
      <c r="A1100" s="163"/>
      <c r="B1100" s="163"/>
      <c r="C1100" s="163"/>
      <c r="D1100" s="163"/>
      <c r="E1100" s="163"/>
      <c r="F1100" s="163"/>
      <c r="G1100" s="163"/>
      <c r="H1100" s="163"/>
      <c r="I1100" s="163"/>
      <c r="J1100" s="163"/>
      <c r="K1100" s="163"/>
      <c r="L1100" s="163"/>
      <c r="M1100" s="163"/>
      <c r="N1100" s="163"/>
      <c r="O1100" s="163"/>
      <c r="P1100" s="163"/>
      <c r="Q1100" s="163"/>
      <c r="R1100" s="163"/>
      <c r="S1100" s="163"/>
      <c r="T1100" s="163"/>
      <c r="U1100" s="163"/>
      <c r="V1100" s="163"/>
      <c r="W1100" s="163"/>
      <c r="X1100" s="163"/>
      <c r="Y1100" s="163"/>
      <c r="Z1100" s="163"/>
      <c r="AA1100" s="163"/>
      <c r="AB1100" s="163"/>
      <c r="AC1100" s="163"/>
    </row>
    <row r="1101" spans="1:29" hidden="1">
      <c r="A1101" s="163"/>
      <c r="B1101" s="163"/>
      <c r="C1101" s="163"/>
      <c r="D1101" s="163"/>
      <c r="E1101" s="163"/>
      <c r="F1101" s="163"/>
      <c r="G1101" s="163"/>
      <c r="H1101" s="163"/>
      <c r="I1101" s="163"/>
      <c r="J1101" s="163"/>
      <c r="K1101" s="163"/>
      <c r="L1101" s="163"/>
      <c r="M1101" s="163"/>
      <c r="N1101" s="163"/>
      <c r="O1101" s="163"/>
      <c r="P1101" s="163"/>
      <c r="Q1101" s="163"/>
      <c r="R1101" s="163"/>
      <c r="S1101" s="163"/>
      <c r="T1101" s="163"/>
      <c r="U1101" s="163"/>
      <c r="V1101" s="163"/>
      <c r="W1101" s="163"/>
      <c r="X1101" s="163"/>
      <c r="Y1101" s="163"/>
      <c r="Z1101" s="163"/>
      <c r="AA1101" s="163"/>
      <c r="AB1101" s="163"/>
      <c r="AC1101" s="163"/>
    </row>
    <row r="1102" spans="1:29" hidden="1">
      <c r="A1102" s="163"/>
      <c r="B1102" s="163"/>
      <c r="C1102" s="163"/>
      <c r="D1102" s="163"/>
      <c r="E1102" s="163"/>
      <c r="F1102" s="163"/>
      <c r="G1102" s="163"/>
      <c r="H1102" s="163"/>
      <c r="I1102" s="163"/>
      <c r="J1102" s="163"/>
      <c r="K1102" s="163"/>
      <c r="L1102" s="163"/>
      <c r="M1102" s="163"/>
      <c r="N1102" s="163"/>
      <c r="O1102" s="163"/>
      <c r="P1102" s="163"/>
      <c r="Q1102" s="163"/>
      <c r="R1102" s="163"/>
      <c r="S1102" s="163"/>
      <c r="T1102" s="163"/>
      <c r="U1102" s="163"/>
      <c r="V1102" s="163"/>
      <c r="W1102" s="163"/>
      <c r="X1102" s="163"/>
      <c r="Y1102" s="163"/>
      <c r="Z1102" s="163"/>
      <c r="AA1102" s="163"/>
      <c r="AB1102" s="163"/>
      <c r="AC1102" s="163"/>
    </row>
    <row r="1103" spans="1:29" hidden="1">
      <c r="A1103" s="163"/>
      <c r="B1103" s="163"/>
      <c r="C1103" s="163"/>
      <c r="D1103" s="163"/>
      <c r="E1103" s="163"/>
      <c r="F1103" s="163"/>
      <c r="G1103" s="163"/>
      <c r="H1103" s="163"/>
      <c r="I1103" s="163"/>
      <c r="J1103" s="163"/>
      <c r="K1103" s="163"/>
      <c r="L1103" s="163"/>
      <c r="M1103" s="163"/>
      <c r="N1103" s="163"/>
      <c r="O1103" s="163"/>
      <c r="P1103" s="163"/>
      <c r="Q1103" s="163"/>
      <c r="R1103" s="163"/>
      <c r="S1103" s="163"/>
      <c r="T1103" s="163"/>
      <c r="U1103" s="163"/>
      <c r="V1103" s="163"/>
      <c r="W1103" s="163"/>
      <c r="X1103" s="163"/>
      <c r="Y1103" s="163"/>
      <c r="Z1103" s="163"/>
      <c r="AA1103" s="163"/>
      <c r="AB1103" s="163"/>
      <c r="AC1103" s="163"/>
    </row>
    <row r="1104" spans="1:29" hidden="1">
      <c r="A1104" s="163"/>
      <c r="B1104" s="163"/>
      <c r="C1104" s="163"/>
      <c r="D1104" s="163"/>
      <c r="E1104" s="163"/>
      <c r="F1104" s="163"/>
      <c r="G1104" s="163"/>
      <c r="H1104" s="163"/>
      <c r="I1104" s="163"/>
      <c r="J1104" s="163"/>
      <c r="K1104" s="163"/>
      <c r="L1104" s="163"/>
      <c r="M1104" s="163"/>
      <c r="N1104" s="163"/>
      <c r="O1104" s="163"/>
      <c r="P1104" s="163"/>
      <c r="Q1104" s="163"/>
      <c r="R1104" s="163"/>
      <c r="S1104" s="163"/>
      <c r="T1104" s="163"/>
      <c r="U1104" s="163"/>
      <c r="V1104" s="163"/>
      <c r="W1104" s="163"/>
      <c r="X1104" s="163"/>
      <c r="Y1104" s="163"/>
      <c r="Z1104" s="163"/>
      <c r="AA1104" s="163"/>
      <c r="AB1104" s="163"/>
      <c r="AC1104" s="163"/>
    </row>
    <row r="1105" spans="1:29" hidden="1">
      <c r="A1105" s="163"/>
      <c r="B1105" s="163"/>
      <c r="C1105" s="163"/>
      <c r="D1105" s="163"/>
      <c r="E1105" s="163"/>
      <c r="F1105" s="163"/>
      <c r="G1105" s="163"/>
      <c r="H1105" s="163"/>
      <c r="I1105" s="163"/>
      <c r="J1105" s="163"/>
      <c r="K1105" s="163"/>
      <c r="L1105" s="163"/>
      <c r="M1105" s="163"/>
      <c r="N1105" s="163"/>
      <c r="O1105" s="163"/>
      <c r="P1105" s="163"/>
      <c r="Q1105" s="163"/>
      <c r="R1105" s="163"/>
      <c r="S1105" s="163"/>
      <c r="T1105" s="163"/>
      <c r="U1105" s="163"/>
      <c r="V1105" s="163"/>
      <c r="W1105" s="163"/>
      <c r="X1105" s="163"/>
      <c r="Y1105" s="163"/>
      <c r="Z1105" s="163"/>
      <c r="AA1105" s="163"/>
      <c r="AB1105" s="163"/>
      <c r="AC1105" s="163"/>
    </row>
    <row r="1106" spans="1:29" hidden="1">
      <c r="A1106" s="163"/>
      <c r="B1106" s="163"/>
      <c r="C1106" s="163"/>
      <c r="D1106" s="163"/>
      <c r="E1106" s="163"/>
      <c r="F1106" s="163"/>
      <c r="G1106" s="163"/>
      <c r="H1106" s="163"/>
      <c r="I1106" s="163"/>
      <c r="J1106" s="163"/>
      <c r="K1106" s="163"/>
      <c r="L1106" s="163"/>
      <c r="M1106" s="163"/>
      <c r="N1106" s="163"/>
      <c r="O1106" s="163"/>
      <c r="P1106" s="163"/>
      <c r="Q1106" s="163"/>
      <c r="R1106" s="163"/>
      <c r="S1106" s="163"/>
      <c r="T1106" s="163"/>
      <c r="U1106" s="163"/>
      <c r="V1106" s="163"/>
      <c r="W1106" s="163"/>
      <c r="X1106" s="163"/>
      <c r="Y1106" s="163"/>
      <c r="Z1106" s="163"/>
      <c r="AA1106" s="163"/>
      <c r="AB1106" s="163"/>
      <c r="AC1106" s="163"/>
    </row>
    <row r="1107" spans="1:29" hidden="1">
      <c r="A1107" s="163"/>
      <c r="B1107" s="163"/>
      <c r="C1107" s="163"/>
      <c r="D1107" s="163"/>
      <c r="E1107" s="163"/>
      <c r="F1107" s="163"/>
      <c r="G1107" s="163"/>
      <c r="H1107" s="163"/>
      <c r="I1107" s="163"/>
      <c r="J1107" s="163"/>
      <c r="K1107" s="163"/>
      <c r="L1107" s="163"/>
      <c r="M1107" s="163"/>
      <c r="N1107" s="163"/>
      <c r="O1107" s="163"/>
      <c r="P1107" s="163"/>
      <c r="Q1107" s="163"/>
      <c r="R1107" s="163"/>
      <c r="S1107" s="163"/>
      <c r="T1107" s="163"/>
      <c r="U1107" s="163"/>
      <c r="V1107" s="163"/>
      <c r="W1107" s="163"/>
      <c r="X1107" s="163"/>
      <c r="Y1107" s="163"/>
      <c r="Z1107" s="163"/>
      <c r="AA1107" s="163"/>
      <c r="AB1107" s="163"/>
      <c r="AC1107" s="163"/>
    </row>
    <row r="1108" spans="1:29" hidden="1">
      <c r="A1108" s="163"/>
      <c r="B1108" s="163"/>
      <c r="C1108" s="163"/>
      <c r="D1108" s="163"/>
      <c r="E1108" s="163"/>
      <c r="F1108" s="163"/>
      <c r="G1108" s="163"/>
      <c r="H1108" s="163"/>
      <c r="I1108" s="163"/>
      <c r="J1108" s="163"/>
      <c r="K1108" s="163"/>
      <c r="L1108" s="163"/>
      <c r="M1108" s="163"/>
      <c r="N1108" s="163"/>
      <c r="O1108" s="163"/>
      <c r="P1108" s="163"/>
      <c r="Q1108" s="163"/>
      <c r="R1108" s="163"/>
      <c r="S1108" s="163"/>
      <c r="T1108" s="163"/>
      <c r="U1108" s="163"/>
      <c r="V1108" s="163"/>
      <c r="W1108" s="163"/>
      <c r="X1108" s="163"/>
      <c r="Y1108" s="163"/>
      <c r="Z1108" s="163"/>
      <c r="AA1108" s="163"/>
      <c r="AB1108" s="163"/>
      <c r="AC1108" s="163"/>
    </row>
    <row r="1109" spans="1:29" hidden="1">
      <c r="A1109" s="163"/>
      <c r="B1109" s="163"/>
      <c r="C1109" s="163"/>
      <c r="D1109" s="163"/>
      <c r="E1109" s="163"/>
      <c r="F1109" s="163"/>
      <c r="G1109" s="163"/>
      <c r="H1109" s="163"/>
      <c r="I1109" s="163"/>
      <c r="J1109" s="163"/>
      <c r="K1109" s="163"/>
      <c r="L1109" s="163"/>
      <c r="M1109" s="163"/>
      <c r="N1109" s="163"/>
      <c r="O1109" s="163"/>
      <c r="P1109" s="163"/>
      <c r="Q1109" s="163"/>
      <c r="R1109" s="163"/>
      <c r="S1109" s="163"/>
      <c r="T1109" s="163"/>
      <c r="U1109" s="163"/>
      <c r="V1109" s="163"/>
      <c r="W1109" s="163"/>
      <c r="X1109" s="163"/>
      <c r="Y1109" s="163"/>
      <c r="Z1109" s="163"/>
      <c r="AA1109" s="163"/>
      <c r="AB1109" s="163"/>
      <c r="AC1109" s="163"/>
    </row>
    <row r="1110" spans="1:29" hidden="1">
      <c r="A1110" s="163"/>
      <c r="B1110" s="163"/>
      <c r="C1110" s="163"/>
      <c r="D1110" s="163"/>
      <c r="E1110" s="163"/>
      <c r="F1110" s="163"/>
      <c r="G1110" s="163"/>
      <c r="H1110" s="163"/>
      <c r="I1110" s="163"/>
      <c r="J1110" s="163"/>
      <c r="K1110" s="163"/>
      <c r="L1110" s="163"/>
      <c r="M1110" s="163"/>
      <c r="N1110" s="163"/>
      <c r="O1110" s="163"/>
      <c r="P1110" s="163"/>
      <c r="Q1110" s="163"/>
      <c r="R1110" s="163"/>
      <c r="S1110" s="163"/>
      <c r="T1110" s="163"/>
      <c r="U1110" s="163"/>
      <c r="V1110" s="163"/>
      <c r="W1110" s="163"/>
      <c r="X1110" s="163"/>
      <c r="Y1110" s="163"/>
      <c r="Z1110" s="163"/>
      <c r="AA1110" s="163"/>
      <c r="AB1110" s="163"/>
      <c r="AC1110" s="163"/>
    </row>
    <row r="1111" spans="1:29" hidden="1">
      <c r="A1111" s="163"/>
      <c r="B1111" s="163"/>
      <c r="C1111" s="163"/>
      <c r="D1111" s="163"/>
      <c r="E1111" s="163"/>
      <c r="F1111" s="163"/>
      <c r="G1111" s="163"/>
      <c r="H1111" s="163"/>
      <c r="I1111" s="163"/>
      <c r="J1111" s="163"/>
      <c r="K1111" s="163"/>
      <c r="L1111" s="163"/>
      <c r="M1111" s="163"/>
      <c r="N1111" s="163"/>
      <c r="O1111" s="163"/>
      <c r="P1111" s="163"/>
      <c r="Q1111" s="163"/>
      <c r="R1111" s="163"/>
      <c r="S1111" s="163"/>
      <c r="T1111" s="163"/>
      <c r="U1111" s="163"/>
      <c r="V1111" s="163"/>
      <c r="W1111" s="163"/>
      <c r="X1111" s="163"/>
      <c r="Y1111" s="163"/>
      <c r="Z1111" s="163"/>
      <c r="AA1111" s="163"/>
      <c r="AB1111" s="163"/>
      <c r="AC1111" s="163"/>
    </row>
    <row r="1112" spans="1:29" hidden="1">
      <c r="A1112" s="163"/>
      <c r="B1112" s="163"/>
      <c r="C1112" s="163"/>
      <c r="D1112" s="163"/>
      <c r="E1112" s="163"/>
      <c r="F1112" s="163"/>
      <c r="G1112" s="163"/>
      <c r="H1112" s="163"/>
      <c r="I1112" s="163"/>
      <c r="J1112" s="163"/>
      <c r="K1112" s="163"/>
      <c r="L1112" s="163"/>
      <c r="M1112" s="163"/>
      <c r="N1112" s="163"/>
      <c r="O1112" s="163"/>
      <c r="P1112" s="163"/>
      <c r="Q1112" s="163"/>
      <c r="R1112" s="163"/>
      <c r="S1112" s="163"/>
      <c r="T1112" s="163"/>
      <c r="U1112" s="163"/>
      <c r="V1112" s="163"/>
      <c r="W1112" s="163"/>
      <c r="X1112" s="163"/>
      <c r="Y1112" s="163"/>
      <c r="Z1112" s="163"/>
      <c r="AA1112" s="163"/>
      <c r="AB1112" s="163"/>
      <c r="AC1112" s="163"/>
    </row>
    <row r="1113" spans="1:29" hidden="1">
      <c r="A1113" s="163"/>
      <c r="B1113" s="163"/>
      <c r="C1113" s="163"/>
      <c r="D1113" s="163"/>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row>
    <row r="1114" spans="1:29" hidden="1">
      <c r="A1114" s="163"/>
      <c r="B1114" s="163"/>
      <c r="C1114" s="163"/>
      <c r="D1114" s="163"/>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row>
    <row r="1115" spans="1:29" hidden="1">
      <c r="A1115" s="163"/>
      <c r="B1115" s="163"/>
      <c r="C1115" s="163"/>
      <c r="D1115" s="163"/>
      <c r="E1115" s="163"/>
      <c r="F1115" s="163"/>
      <c r="G1115" s="163"/>
      <c r="H1115" s="163"/>
      <c r="I1115" s="163"/>
      <c r="J1115" s="163"/>
      <c r="K1115" s="163"/>
      <c r="L1115" s="163"/>
      <c r="M1115" s="163"/>
      <c r="N1115" s="163"/>
      <c r="O1115" s="163"/>
      <c r="P1115" s="163"/>
      <c r="Q1115" s="163"/>
      <c r="R1115" s="163"/>
      <c r="S1115" s="163"/>
      <c r="T1115" s="163"/>
      <c r="U1115" s="163"/>
      <c r="V1115" s="163"/>
      <c r="W1115" s="163"/>
      <c r="X1115" s="163"/>
      <c r="Y1115" s="163"/>
      <c r="Z1115" s="163"/>
      <c r="AA1115" s="163"/>
      <c r="AB1115" s="163"/>
      <c r="AC1115" s="163"/>
    </row>
    <row r="1116" spans="1:29" hidden="1">
      <c r="A1116" s="163"/>
      <c r="B1116" s="163"/>
      <c r="C1116" s="163"/>
      <c r="D1116" s="163"/>
      <c r="E1116" s="163"/>
      <c r="F1116" s="163"/>
      <c r="G1116" s="163"/>
      <c r="H1116" s="163"/>
      <c r="I1116" s="163"/>
      <c r="J1116" s="163"/>
      <c r="K1116" s="163"/>
      <c r="L1116" s="163"/>
      <c r="M1116" s="163"/>
      <c r="N1116" s="163"/>
      <c r="O1116" s="163"/>
      <c r="P1116" s="163"/>
      <c r="Q1116" s="163"/>
      <c r="R1116" s="163"/>
      <c r="S1116" s="163"/>
      <c r="T1116" s="163"/>
      <c r="U1116" s="163"/>
      <c r="V1116" s="163"/>
      <c r="W1116" s="163"/>
      <c r="X1116" s="163"/>
      <c r="Y1116" s="163"/>
      <c r="Z1116" s="163"/>
      <c r="AA1116" s="163"/>
      <c r="AB1116" s="163"/>
      <c r="AC1116" s="163"/>
    </row>
    <row r="1117" spans="1:29" hidden="1">
      <c r="A1117" s="163"/>
      <c r="B1117" s="163"/>
      <c r="C1117" s="163"/>
      <c r="D1117" s="163"/>
      <c r="E1117" s="163"/>
      <c r="F1117" s="163"/>
      <c r="G1117" s="163"/>
      <c r="H1117" s="163"/>
      <c r="I1117" s="163"/>
      <c r="J1117" s="163"/>
      <c r="K1117" s="163"/>
      <c r="L1117" s="163"/>
      <c r="M1117" s="163"/>
      <c r="N1117" s="163"/>
      <c r="O1117" s="163"/>
      <c r="P1117" s="163"/>
      <c r="Q1117" s="163"/>
      <c r="R1117" s="163"/>
      <c r="S1117" s="163"/>
      <c r="T1117" s="163"/>
      <c r="U1117" s="163"/>
      <c r="V1117" s="163"/>
      <c r="W1117" s="163"/>
      <c r="X1117" s="163"/>
      <c r="Y1117" s="163"/>
      <c r="Z1117" s="163"/>
      <c r="AA1117" s="163"/>
      <c r="AB1117" s="163"/>
      <c r="AC1117" s="163"/>
    </row>
    <row r="1118" spans="1:29" hidden="1">
      <c r="A1118" s="163"/>
      <c r="B1118" s="163"/>
      <c r="C1118" s="163"/>
      <c r="D1118" s="163"/>
      <c r="E1118" s="163"/>
      <c r="F1118" s="163"/>
      <c r="G1118" s="163"/>
      <c r="H1118" s="163"/>
      <c r="I1118" s="163"/>
      <c r="J1118" s="163"/>
      <c r="K1118" s="163"/>
      <c r="L1118" s="163"/>
      <c r="M1118" s="163"/>
      <c r="N1118" s="163"/>
      <c r="O1118" s="163"/>
      <c r="P1118" s="163"/>
      <c r="Q1118" s="163"/>
      <c r="R1118" s="163"/>
      <c r="S1118" s="163"/>
      <c r="T1118" s="163"/>
      <c r="U1118" s="163"/>
      <c r="V1118" s="163"/>
      <c r="W1118" s="163"/>
      <c r="X1118" s="163"/>
      <c r="Y1118" s="163"/>
      <c r="Z1118" s="163"/>
      <c r="AA1118" s="163"/>
      <c r="AB1118" s="163"/>
      <c r="AC1118" s="163"/>
    </row>
    <row r="1119" spans="1:29" hidden="1">
      <c r="A1119" s="163"/>
      <c r="B1119" s="163"/>
      <c r="C1119" s="163"/>
      <c r="D1119" s="163"/>
      <c r="E1119" s="163"/>
      <c r="F1119" s="163"/>
      <c r="G1119" s="163"/>
      <c r="H1119" s="163"/>
      <c r="I1119" s="163"/>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row>
    <row r="1120" spans="1:29" hidden="1">
      <c r="A1120" s="163"/>
      <c r="B1120" s="163"/>
      <c r="C1120" s="163"/>
      <c r="D1120" s="163"/>
      <c r="E1120" s="163"/>
      <c r="F1120" s="163"/>
      <c r="G1120" s="163"/>
      <c r="H1120" s="163"/>
      <c r="I1120" s="163"/>
      <c r="J1120" s="163"/>
      <c r="K1120" s="163"/>
      <c r="L1120" s="163"/>
      <c r="M1120" s="163"/>
      <c r="N1120" s="163"/>
      <c r="O1120" s="163"/>
      <c r="P1120" s="163"/>
      <c r="Q1120" s="163"/>
      <c r="R1120" s="163"/>
      <c r="S1120" s="163"/>
      <c r="T1120" s="163"/>
      <c r="U1120" s="163"/>
      <c r="V1120" s="163"/>
      <c r="W1120" s="163"/>
      <c r="X1120" s="163"/>
      <c r="Y1120" s="163"/>
      <c r="Z1120" s="163"/>
      <c r="AA1120" s="163"/>
      <c r="AB1120" s="163"/>
      <c r="AC1120" s="163"/>
    </row>
    <row r="1121" spans="1:29" hidden="1">
      <c r="A1121" s="163"/>
      <c r="B1121" s="163"/>
      <c r="C1121" s="163"/>
      <c r="D1121" s="163"/>
      <c r="E1121" s="163"/>
      <c r="F1121" s="163"/>
      <c r="G1121" s="163"/>
      <c r="H1121" s="163"/>
      <c r="I1121" s="163"/>
      <c r="J1121" s="163"/>
      <c r="K1121" s="163"/>
      <c r="L1121" s="163"/>
      <c r="M1121" s="163"/>
      <c r="N1121" s="163"/>
      <c r="O1121" s="163"/>
      <c r="P1121" s="163"/>
      <c r="Q1121" s="163"/>
      <c r="R1121" s="163"/>
      <c r="S1121" s="163"/>
      <c r="T1121" s="163"/>
      <c r="U1121" s="163"/>
      <c r="V1121" s="163"/>
      <c r="W1121" s="163"/>
      <c r="X1121" s="163"/>
      <c r="Y1121" s="163"/>
      <c r="Z1121" s="163"/>
      <c r="AA1121" s="163"/>
      <c r="AB1121" s="163"/>
      <c r="AC1121" s="163"/>
    </row>
    <row r="1122" spans="1:29" hidden="1">
      <c r="A1122" s="163"/>
      <c r="B1122" s="163"/>
      <c r="C1122" s="163"/>
      <c r="D1122" s="163"/>
      <c r="E1122" s="163"/>
      <c r="F1122" s="163"/>
      <c r="G1122" s="163"/>
      <c r="H1122" s="163"/>
      <c r="I1122" s="163"/>
      <c r="J1122" s="163"/>
      <c r="K1122" s="163"/>
      <c r="L1122" s="163"/>
      <c r="M1122" s="163"/>
      <c r="N1122" s="163"/>
      <c r="O1122" s="163"/>
      <c r="P1122" s="163"/>
      <c r="Q1122" s="163"/>
      <c r="R1122" s="163"/>
      <c r="S1122" s="163"/>
      <c r="T1122" s="163"/>
      <c r="U1122" s="163"/>
      <c r="V1122" s="163"/>
      <c r="W1122" s="163"/>
      <c r="X1122" s="163"/>
      <c r="Y1122" s="163"/>
      <c r="Z1122" s="163"/>
      <c r="AA1122" s="163"/>
      <c r="AB1122" s="163"/>
      <c r="AC1122" s="163"/>
    </row>
    <row r="1123" spans="1:29" hidden="1">
      <c r="A1123" s="163"/>
      <c r="B1123" s="163"/>
      <c r="C1123" s="163"/>
      <c r="D1123" s="163"/>
      <c r="E1123" s="163"/>
      <c r="F1123" s="163"/>
      <c r="G1123" s="163"/>
      <c r="H1123" s="163"/>
      <c r="I1123" s="163"/>
      <c r="J1123" s="163"/>
      <c r="K1123" s="163"/>
      <c r="L1123" s="163"/>
      <c r="M1123" s="163"/>
      <c r="N1123" s="163"/>
      <c r="O1123" s="163"/>
      <c r="P1123" s="163"/>
      <c r="Q1123" s="163"/>
      <c r="R1123" s="163"/>
      <c r="S1123" s="163"/>
      <c r="T1123" s="163"/>
      <c r="U1123" s="163"/>
      <c r="V1123" s="163"/>
      <c r="W1123" s="163"/>
      <c r="X1123" s="163"/>
      <c r="Y1123" s="163"/>
      <c r="Z1123" s="163"/>
      <c r="AA1123" s="163"/>
      <c r="AB1123" s="163"/>
      <c r="AC1123" s="163"/>
    </row>
    <row r="1124" spans="1:29" hidden="1">
      <c r="A1124" s="163"/>
      <c r="B1124" s="163"/>
      <c r="C1124" s="163"/>
      <c r="D1124" s="163"/>
      <c r="E1124" s="163"/>
      <c r="F1124" s="163"/>
      <c r="G1124" s="163"/>
      <c r="H1124" s="163"/>
      <c r="I1124" s="163"/>
      <c r="J1124" s="163"/>
      <c r="K1124" s="163"/>
      <c r="L1124" s="163"/>
      <c r="M1124" s="163"/>
      <c r="N1124" s="163"/>
      <c r="O1124" s="163"/>
      <c r="P1124" s="163"/>
      <c r="Q1124" s="163"/>
      <c r="R1124" s="163"/>
      <c r="S1124" s="163"/>
      <c r="T1124" s="163"/>
      <c r="U1124" s="163"/>
      <c r="V1124" s="163"/>
      <c r="W1124" s="163"/>
      <c r="X1124" s="163"/>
      <c r="Y1124" s="163"/>
      <c r="Z1124" s="163"/>
      <c r="AA1124" s="163"/>
      <c r="AB1124" s="163"/>
      <c r="AC1124" s="163"/>
    </row>
    <row r="1125" spans="1:29" hidden="1">
      <c r="A1125" s="163"/>
      <c r="B1125" s="163"/>
      <c r="C1125" s="163"/>
      <c r="D1125" s="163"/>
      <c r="E1125" s="163"/>
      <c r="F1125" s="163"/>
      <c r="G1125" s="163"/>
      <c r="H1125" s="163"/>
      <c r="I1125" s="163"/>
      <c r="J1125" s="163"/>
      <c r="K1125" s="163"/>
      <c r="L1125" s="163"/>
      <c r="M1125" s="163"/>
      <c r="N1125" s="163"/>
      <c r="O1125" s="163"/>
      <c r="P1125" s="163"/>
      <c r="Q1125" s="163"/>
      <c r="R1125" s="163"/>
      <c r="S1125" s="163"/>
      <c r="T1125" s="163"/>
      <c r="U1125" s="163"/>
      <c r="V1125" s="163"/>
      <c r="W1125" s="163"/>
      <c r="X1125" s="163"/>
      <c r="Y1125" s="163"/>
      <c r="Z1125" s="163"/>
      <c r="AA1125" s="163"/>
      <c r="AB1125" s="163"/>
      <c r="AC1125" s="163"/>
    </row>
    <row r="1126" spans="1:29" hidden="1">
      <c r="A1126" s="163"/>
      <c r="B1126" s="163"/>
      <c r="C1126" s="163"/>
      <c r="D1126" s="163"/>
      <c r="E1126" s="163"/>
      <c r="F1126" s="163"/>
      <c r="G1126" s="163"/>
      <c r="H1126" s="163"/>
      <c r="I1126" s="163"/>
      <c r="J1126" s="163"/>
      <c r="K1126" s="163"/>
      <c r="L1126" s="163"/>
      <c r="M1126" s="163"/>
      <c r="N1126" s="163"/>
      <c r="O1126" s="163"/>
      <c r="P1126" s="163"/>
      <c r="Q1126" s="163"/>
      <c r="R1126" s="163"/>
      <c r="S1126" s="163"/>
      <c r="T1126" s="163"/>
      <c r="U1126" s="163"/>
      <c r="V1126" s="163"/>
      <c r="W1126" s="163"/>
      <c r="X1126" s="163"/>
      <c r="Y1126" s="163"/>
      <c r="Z1126" s="163"/>
      <c r="AA1126" s="163"/>
      <c r="AB1126" s="163"/>
      <c r="AC1126" s="163"/>
    </row>
    <row r="1127" spans="1:29" hidden="1">
      <c r="A1127" s="163"/>
      <c r="B1127" s="163"/>
      <c r="C1127" s="163"/>
      <c r="D1127" s="163"/>
      <c r="E1127" s="163"/>
      <c r="F1127" s="163"/>
      <c r="G1127" s="163"/>
      <c r="H1127" s="163"/>
      <c r="I1127" s="163"/>
      <c r="J1127" s="163"/>
      <c r="K1127" s="163"/>
      <c r="L1127" s="163"/>
      <c r="M1127" s="163"/>
      <c r="N1127" s="163"/>
      <c r="O1127" s="163"/>
      <c r="P1127" s="163"/>
      <c r="Q1127" s="163"/>
      <c r="R1127" s="163"/>
      <c r="S1127" s="163"/>
      <c r="T1127" s="163"/>
      <c r="U1127" s="163"/>
      <c r="V1127" s="163"/>
      <c r="W1127" s="163"/>
      <c r="X1127" s="163"/>
      <c r="Y1127" s="163"/>
      <c r="Z1127" s="163"/>
      <c r="AA1127" s="163"/>
      <c r="AB1127" s="163"/>
      <c r="AC1127" s="163"/>
    </row>
    <row r="1128" spans="1:29" hidden="1">
      <c r="A1128" s="163"/>
      <c r="B1128" s="163"/>
      <c r="C1128" s="163"/>
      <c r="D1128" s="163"/>
      <c r="E1128" s="163"/>
      <c r="F1128" s="163"/>
      <c r="G1128" s="163"/>
      <c r="H1128" s="163"/>
      <c r="I1128" s="163"/>
      <c r="J1128" s="163"/>
      <c r="K1128" s="163"/>
      <c r="L1128" s="163"/>
      <c r="M1128" s="163"/>
      <c r="N1128" s="163"/>
      <c r="O1128" s="163"/>
      <c r="P1128" s="163"/>
      <c r="Q1128" s="163"/>
      <c r="R1128" s="163"/>
      <c r="S1128" s="163"/>
      <c r="T1128" s="163"/>
      <c r="U1128" s="163"/>
      <c r="V1128" s="163"/>
      <c r="W1128" s="163"/>
      <c r="X1128" s="163"/>
      <c r="Y1128" s="163"/>
      <c r="Z1128" s="163"/>
      <c r="AA1128" s="163"/>
      <c r="AB1128" s="163"/>
      <c r="AC1128" s="163"/>
    </row>
    <row r="1129" spans="1:29" hidden="1">
      <c r="A1129" s="163"/>
      <c r="B1129" s="163"/>
      <c r="C1129" s="163"/>
      <c r="D1129" s="163"/>
      <c r="E1129" s="163"/>
      <c r="F1129" s="163"/>
      <c r="G1129" s="163"/>
      <c r="H1129" s="163"/>
      <c r="I1129" s="163"/>
      <c r="J1129" s="163"/>
      <c r="K1129" s="163"/>
      <c r="L1129" s="163"/>
      <c r="M1129" s="163"/>
      <c r="N1129" s="163"/>
      <c r="O1129" s="163"/>
      <c r="P1129" s="163"/>
      <c r="Q1129" s="163"/>
      <c r="R1129" s="163"/>
      <c r="S1129" s="163"/>
      <c r="T1129" s="163"/>
      <c r="U1129" s="163"/>
      <c r="V1129" s="163"/>
      <c r="W1129" s="163"/>
      <c r="X1129" s="163"/>
      <c r="Y1129" s="163"/>
      <c r="Z1129" s="163"/>
      <c r="AA1129" s="163"/>
      <c r="AB1129" s="163"/>
      <c r="AC1129" s="163"/>
    </row>
    <row r="1130" spans="1:29" hidden="1">
      <c r="A1130" s="163"/>
      <c r="B1130" s="163"/>
      <c r="C1130" s="163"/>
      <c r="D1130" s="163"/>
      <c r="E1130" s="163"/>
      <c r="F1130" s="163"/>
      <c r="G1130" s="163"/>
      <c r="H1130" s="163"/>
      <c r="I1130" s="163"/>
      <c r="J1130" s="163"/>
      <c r="K1130" s="163"/>
      <c r="L1130" s="163"/>
      <c r="M1130" s="163"/>
      <c r="N1130" s="163"/>
      <c r="O1130" s="163"/>
      <c r="P1130" s="163"/>
      <c r="Q1130" s="163"/>
      <c r="R1130" s="163"/>
      <c r="S1130" s="163"/>
      <c r="T1130" s="163"/>
      <c r="U1130" s="163"/>
      <c r="V1130" s="163"/>
      <c r="W1130" s="163"/>
      <c r="X1130" s="163"/>
      <c r="Y1130" s="163"/>
      <c r="Z1130" s="163"/>
      <c r="AA1130" s="163"/>
      <c r="AB1130" s="163"/>
      <c r="AC1130" s="163"/>
    </row>
    <row r="1131" spans="1:29" hidden="1">
      <c r="A1131" s="163"/>
      <c r="B1131" s="163"/>
      <c r="C1131" s="163"/>
      <c r="D1131" s="163"/>
      <c r="E1131" s="163"/>
      <c r="F1131" s="163"/>
      <c r="G1131" s="163"/>
      <c r="H1131" s="163"/>
      <c r="I1131" s="163"/>
      <c r="J1131" s="163"/>
      <c r="K1131" s="163"/>
      <c r="L1131" s="163"/>
      <c r="M1131" s="163"/>
      <c r="N1131" s="163"/>
      <c r="O1131" s="163"/>
      <c r="P1131" s="163"/>
      <c r="Q1131" s="163"/>
      <c r="R1131" s="163"/>
      <c r="S1131" s="163"/>
      <c r="T1131" s="163"/>
      <c r="U1131" s="163"/>
      <c r="V1131" s="163"/>
      <c r="W1131" s="163"/>
      <c r="X1131" s="163"/>
      <c r="Y1131" s="163"/>
      <c r="Z1131" s="163"/>
      <c r="AA1131" s="163"/>
      <c r="AB1131" s="163"/>
      <c r="AC1131" s="163"/>
    </row>
    <row r="1132" spans="1:29" hidden="1">
      <c r="A1132" s="163"/>
      <c r="B1132" s="163"/>
      <c r="C1132" s="163"/>
      <c r="D1132" s="163"/>
      <c r="E1132" s="163"/>
      <c r="F1132" s="163"/>
      <c r="G1132" s="163"/>
      <c r="H1132" s="163"/>
      <c r="I1132" s="163"/>
      <c r="J1132" s="163"/>
      <c r="K1132" s="163"/>
      <c r="L1132" s="163"/>
      <c r="M1132" s="163"/>
      <c r="N1132" s="163"/>
      <c r="O1132" s="163"/>
      <c r="P1132" s="163"/>
      <c r="Q1132" s="163"/>
      <c r="R1132" s="163"/>
      <c r="S1132" s="163"/>
      <c r="T1132" s="163"/>
      <c r="U1132" s="163"/>
      <c r="V1132" s="163"/>
      <c r="W1132" s="163"/>
      <c r="X1132" s="163"/>
      <c r="Y1132" s="163"/>
      <c r="Z1132" s="163"/>
      <c r="AA1132" s="163"/>
      <c r="AB1132" s="163"/>
      <c r="AC1132" s="163"/>
    </row>
    <row r="1133" spans="1:29" hidden="1">
      <c r="A1133" s="163"/>
      <c r="B1133" s="163"/>
      <c r="C1133" s="163"/>
      <c r="D1133" s="163"/>
      <c r="E1133" s="163"/>
      <c r="F1133" s="163"/>
      <c r="G1133" s="163"/>
      <c r="H1133" s="163"/>
      <c r="I1133" s="163"/>
      <c r="J1133" s="163"/>
      <c r="K1133" s="163"/>
      <c r="L1133" s="163"/>
      <c r="M1133" s="163"/>
      <c r="N1133" s="163"/>
      <c r="O1133" s="163"/>
      <c r="P1133" s="163"/>
      <c r="Q1133" s="163"/>
      <c r="R1133" s="163"/>
      <c r="S1133" s="163"/>
      <c r="T1133" s="163"/>
      <c r="U1133" s="163"/>
      <c r="V1133" s="163"/>
      <c r="W1133" s="163"/>
      <c r="X1133" s="163"/>
      <c r="Y1133" s="163"/>
      <c r="Z1133" s="163"/>
      <c r="AA1133" s="163"/>
      <c r="AB1133" s="163"/>
      <c r="AC1133" s="163"/>
    </row>
    <row r="1134" spans="1:29" hidden="1">
      <c r="A1134" s="163"/>
      <c r="B1134" s="163"/>
      <c r="C1134" s="163"/>
      <c r="D1134" s="163"/>
      <c r="E1134" s="163"/>
      <c r="F1134" s="163"/>
      <c r="G1134" s="163"/>
      <c r="H1134" s="163"/>
      <c r="I1134" s="163"/>
      <c r="J1134" s="163"/>
      <c r="K1134" s="163"/>
      <c r="L1134" s="163"/>
      <c r="M1134" s="163"/>
      <c r="N1134" s="163"/>
      <c r="O1134" s="163"/>
      <c r="P1134" s="163"/>
      <c r="Q1134" s="163"/>
      <c r="R1134" s="163"/>
      <c r="S1134" s="163"/>
      <c r="T1134" s="163"/>
      <c r="U1134" s="163"/>
      <c r="V1134" s="163"/>
      <c r="W1134" s="163"/>
      <c r="X1134" s="163"/>
      <c r="Y1134" s="163"/>
      <c r="Z1134" s="163"/>
      <c r="AA1134" s="163"/>
      <c r="AB1134" s="163"/>
      <c r="AC1134" s="163"/>
    </row>
    <row r="1135" spans="1:29" hidden="1">
      <c r="A1135" s="163"/>
      <c r="B1135" s="163"/>
      <c r="C1135" s="163"/>
      <c r="D1135" s="163"/>
      <c r="E1135" s="163"/>
      <c r="F1135" s="163"/>
      <c r="G1135" s="163"/>
      <c r="H1135" s="163"/>
      <c r="I1135" s="163"/>
      <c r="J1135" s="163"/>
      <c r="K1135" s="163"/>
      <c r="L1135" s="163"/>
      <c r="M1135" s="163"/>
      <c r="N1135" s="163"/>
      <c r="O1135" s="163"/>
      <c r="P1135" s="163"/>
      <c r="Q1135" s="163"/>
      <c r="R1135" s="163"/>
      <c r="S1135" s="163"/>
      <c r="T1135" s="163"/>
      <c r="U1135" s="163"/>
      <c r="V1135" s="163"/>
      <c r="W1135" s="163"/>
      <c r="X1135" s="163"/>
      <c r="Y1135" s="163"/>
      <c r="Z1135" s="163"/>
      <c r="AA1135" s="163"/>
      <c r="AB1135" s="163"/>
      <c r="AC1135" s="163"/>
    </row>
    <row r="1136" spans="1:29" hidden="1">
      <c r="A1136" s="163"/>
      <c r="B1136" s="163"/>
      <c r="C1136" s="163"/>
      <c r="D1136" s="163"/>
      <c r="E1136" s="163"/>
      <c r="F1136" s="163"/>
      <c r="G1136" s="163"/>
      <c r="H1136" s="163"/>
      <c r="I1136" s="163"/>
      <c r="J1136" s="163"/>
      <c r="K1136" s="163"/>
      <c r="L1136" s="163"/>
      <c r="M1136" s="163"/>
      <c r="N1136" s="163"/>
      <c r="O1136" s="163"/>
      <c r="P1136" s="163"/>
      <c r="Q1136" s="163"/>
      <c r="R1136" s="163"/>
      <c r="S1136" s="163"/>
      <c r="T1136" s="163"/>
      <c r="U1136" s="163"/>
      <c r="V1136" s="163"/>
      <c r="W1136" s="163"/>
      <c r="X1136" s="163"/>
      <c r="Y1136" s="163"/>
      <c r="Z1136" s="163"/>
      <c r="AA1136" s="163"/>
      <c r="AB1136" s="163"/>
      <c r="AC1136" s="163"/>
    </row>
    <row r="1137" spans="1:29" hidden="1">
      <c r="A1137" s="163"/>
      <c r="B1137" s="163"/>
      <c r="C1137" s="163"/>
      <c r="D1137" s="163"/>
      <c r="E1137" s="163"/>
      <c r="F1137" s="163"/>
      <c r="G1137" s="163"/>
      <c r="H1137" s="163"/>
      <c r="I1137" s="163"/>
      <c r="J1137" s="163"/>
      <c r="K1137" s="163"/>
      <c r="L1137" s="163"/>
      <c r="M1137" s="163"/>
      <c r="N1137" s="163"/>
      <c r="O1137" s="163"/>
      <c r="P1137" s="163"/>
      <c r="Q1137" s="163"/>
      <c r="R1137" s="163"/>
      <c r="S1137" s="163"/>
      <c r="T1137" s="163"/>
      <c r="U1137" s="163"/>
      <c r="V1137" s="163"/>
      <c r="W1137" s="163"/>
      <c r="X1137" s="163"/>
      <c r="Y1137" s="163"/>
      <c r="Z1137" s="163"/>
      <c r="AA1137" s="163"/>
      <c r="AB1137" s="163"/>
      <c r="AC1137" s="163"/>
    </row>
    <row r="1138" spans="1:29" hidden="1">
      <c r="A1138" s="163"/>
      <c r="B1138" s="163"/>
      <c r="C1138" s="163"/>
      <c r="D1138" s="163"/>
      <c r="E1138" s="163"/>
      <c r="F1138" s="163"/>
      <c r="G1138" s="163"/>
      <c r="H1138" s="163"/>
      <c r="I1138" s="163"/>
      <c r="J1138" s="163"/>
      <c r="K1138" s="163"/>
      <c r="L1138" s="163"/>
      <c r="M1138" s="163"/>
      <c r="N1138" s="163"/>
      <c r="O1138" s="163"/>
      <c r="P1138" s="163"/>
      <c r="Q1138" s="163"/>
      <c r="R1138" s="163"/>
      <c r="S1138" s="163"/>
      <c r="T1138" s="163"/>
      <c r="U1138" s="163"/>
      <c r="V1138" s="163"/>
      <c r="W1138" s="163"/>
      <c r="X1138" s="163"/>
      <c r="Y1138" s="163"/>
      <c r="Z1138" s="163"/>
      <c r="AA1138" s="163"/>
      <c r="AB1138" s="163"/>
      <c r="AC1138" s="163"/>
    </row>
    <row r="1139" spans="1:29" hidden="1">
      <c r="A1139" s="163"/>
      <c r="B1139" s="163"/>
      <c r="C1139" s="163"/>
      <c r="D1139" s="163"/>
      <c r="E1139" s="163"/>
      <c r="F1139" s="163"/>
      <c r="G1139" s="163"/>
      <c r="H1139" s="163"/>
      <c r="I1139" s="163"/>
      <c r="J1139" s="163"/>
      <c r="K1139" s="163"/>
      <c r="L1139" s="163"/>
      <c r="M1139" s="163"/>
      <c r="N1139" s="163"/>
      <c r="O1139" s="163"/>
      <c r="P1139" s="163"/>
      <c r="Q1139" s="163"/>
      <c r="R1139" s="163"/>
      <c r="S1139" s="163"/>
      <c r="T1139" s="163"/>
      <c r="U1139" s="163"/>
      <c r="V1139" s="163"/>
      <c r="W1139" s="163"/>
      <c r="X1139" s="163"/>
      <c r="Y1139" s="163"/>
      <c r="Z1139" s="163"/>
      <c r="AA1139" s="163"/>
      <c r="AB1139" s="163"/>
      <c r="AC1139" s="163"/>
    </row>
    <row r="1140" spans="1:29" hidden="1">
      <c r="A1140" s="163"/>
      <c r="B1140" s="163"/>
      <c r="C1140" s="163"/>
      <c r="D1140" s="163"/>
      <c r="E1140" s="163"/>
      <c r="F1140" s="163"/>
      <c r="G1140" s="163"/>
      <c r="H1140" s="163"/>
      <c r="I1140" s="163"/>
      <c r="J1140" s="163"/>
      <c r="K1140" s="163"/>
      <c r="L1140" s="163"/>
      <c r="M1140" s="163"/>
      <c r="N1140" s="163"/>
      <c r="O1140" s="163"/>
      <c r="P1140" s="163"/>
      <c r="Q1140" s="163"/>
      <c r="R1140" s="163"/>
      <c r="S1140" s="163"/>
      <c r="T1140" s="163"/>
      <c r="U1140" s="163"/>
      <c r="V1140" s="163"/>
      <c r="W1140" s="163"/>
      <c r="X1140" s="163"/>
      <c r="Y1140" s="163"/>
      <c r="Z1140" s="163"/>
      <c r="AA1140" s="163"/>
      <c r="AB1140" s="163"/>
      <c r="AC1140" s="163"/>
    </row>
    <row r="1141" spans="1:29" hidden="1">
      <c r="A1141" s="163"/>
      <c r="B1141" s="163"/>
      <c r="C1141" s="163"/>
      <c r="D1141" s="163"/>
      <c r="E1141" s="163"/>
      <c r="F1141" s="163"/>
      <c r="G1141" s="163"/>
      <c r="H1141" s="163"/>
      <c r="I1141" s="163"/>
      <c r="J1141" s="163"/>
      <c r="K1141" s="163"/>
      <c r="L1141" s="163"/>
      <c r="M1141" s="163"/>
      <c r="N1141" s="163"/>
      <c r="O1141" s="163"/>
      <c r="P1141" s="163"/>
      <c r="Q1141" s="163"/>
      <c r="R1141" s="163"/>
      <c r="S1141" s="163"/>
      <c r="T1141" s="163"/>
      <c r="U1141" s="163"/>
      <c r="V1141" s="163"/>
      <c r="W1141" s="163"/>
      <c r="X1141" s="163"/>
      <c r="Y1141" s="163"/>
      <c r="Z1141" s="163"/>
      <c r="AA1141" s="163"/>
      <c r="AB1141" s="163"/>
      <c r="AC1141" s="163"/>
    </row>
    <row r="1142" spans="1:29" hidden="1">
      <c r="A1142" s="163"/>
      <c r="B1142" s="163"/>
      <c r="C1142" s="163"/>
      <c r="D1142" s="163"/>
      <c r="E1142" s="163"/>
      <c r="F1142" s="163"/>
      <c r="G1142" s="163"/>
      <c r="H1142" s="163"/>
      <c r="I1142" s="163"/>
      <c r="J1142" s="163"/>
      <c r="K1142" s="163"/>
      <c r="L1142" s="163"/>
      <c r="M1142" s="163"/>
      <c r="N1142" s="163"/>
      <c r="O1142" s="163"/>
      <c r="P1142" s="163"/>
      <c r="Q1142" s="163"/>
      <c r="R1142" s="163"/>
      <c r="S1142" s="163"/>
      <c r="T1142" s="163"/>
      <c r="U1142" s="163"/>
      <c r="V1142" s="163"/>
      <c r="W1142" s="163"/>
      <c r="X1142" s="163"/>
      <c r="Y1142" s="163"/>
      <c r="Z1142" s="163"/>
      <c r="AA1142" s="163"/>
      <c r="AB1142" s="163"/>
      <c r="AC1142" s="163"/>
    </row>
    <row r="1143" spans="1:29" hidden="1">
      <c r="A1143" s="163"/>
      <c r="B1143" s="163"/>
      <c r="C1143" s="163"/>
      <c r="D1143" s="163"/>
      <c r="E1143" s="163"/>
      <c r="F1143" s="163"/>
      <c r="G1143" s="163"/>
      <c r="H1143" s="163"/>
      <c r="I1143" s="163"/>
      <c r="J1143" s="163"/>
      <c r="K1143" s="163"/>
      <c r="L1143" s="163"/>
      <c r="M1143" s="163"/>
      <c r="N1143" s="163"/>
      <c r="O1143" s="163"/>
      <c r="P1143" s="163"/>
      <c r="Q1143" s="163"/>
      <c r="R1143" s="163"/>
      <c r="S1143" s="163"/>
      <c r="T1143" s="163"/>
      <c r="U1143" s="163"/>
      <c r="V1143" s="163"/>
      <c r="W1143" s="163"/>
      <c r="X1143" s="163"/>
      <c r="Y1143" s="163"/>
      <c r="Z1143" s="163"/>
      <c r="AA1143" s="163"/>
      <c r="AB1143" s="163"/>
      <c r="AC1143" s="163"/>
    </row>
    <row r="1144" spans="1:29" hidden="1">
      <c r="A1144" s="163"/>
      <c r="B1144" s="163"/>
      <c r="C1144" s="163"/>
      <c r="D1144" s="163"/>
      <c r="E1144" s="163"/>
      <c r="F1144" s="163"/>
      <c r="G1144" s="163"/>
      <c r="H1144" s="163"/>
      <c r="I1144" s="163"/>
      <c r="J1144" s="163"/>
      <c r="K1144" s="163"/>
      <c r="L1144" s="163"/>
      <c r="M1144" s="163"/>
      <c r="N1144" s="163"/>
      <c r="O1144" s="163"/>
      <c r="P1144" s="163"/>
      <c r="Q1144" s="163"/>
      <c r="R1144" s="163"/>
      <c r="S1144" s="163"/>
      <c r="T1144" s="163"/>
      <c r="U1144" s="163"/>
      <c r="V1144" s="163"/>
      <c r="W1144" s="163"/>
      <c r="X1144" s="163"/>
      <c r="Y1144" s="163"/>
      <c r="Z1144" s="163"/>
      <c r="AA1144" s="163"/>
      <c r="AB1144" s="163"/>
      <c r="AC1144" s="163"/>
    </row>
    <row r="1145" spans="1:29" hidden="1">
      <c r="A1145" s="163"/>
      <c r="B1145" s="163"/>
      <c r="C1145" s="163"/>
      <c r="D1145" s="163"/>
      <c r="E1145" s="163"/>
      <c r="F1145" s="163"/>
      <c r="G1145" s="163"/>
      <c r="H1145" s="163"/>
      <c r="I1145" s="163"/>
      <c r="J1145" s="163"/>
      <c r="K1145" s="163"/>
      <c r="L1145" s="163"/>
      <c r="M1145" s="163"/>
      <c r="N1145" s="163"/>
      <c r="O1145" s="163"/>
      <c r="P1145" s="163"/>
      <c r="Q1145" s="163"/>
      <c r="R1145" s="163"/>
      <c r="S1145" s="163"/>
      <c r="T1145" s="163"/>
      <c r="U1145" s="163"/>
      <c r="V1145" s="163"/>
      <c r="W1145" s="163"/>
      <c r="X1145" s="163"/>
      <c r="Y1145" s="163"/>
      <c r="Z1145" s="163"/>
      <c r="AA1145" s="163"/>
      <c r="AB1145" s="163"/>
      <c r="AC1145" s="163"/>
    </row>
    <row r="1146" spans="1:29" hidden="1">
      <c r="A1146" s="163"/>
      <c r="B1146" s="163"/>
      <c r="C1146" s="163"/>
      <c r="D1146" s="163"/>
      <c r="E1146" s="163"/>
      <c r="F1146" s="163"/>
      <c r="G1146" s="163"/>
      <c r="H1146" s="163"/>
      <c r="I1146" s="163"/>
      <c r="J1146" s="163"/>
      <c r="K1146" s="163"/>
      <c r="L1146" s="163"/>
      <c r="M1146" s="163"/>
      <c r="N1146" s="163"/>
      <c r="O1146" s="163"/>
      <c r="P1146" s="163"/>
      <c r="Q1146" s="163"/>
      <c r="R1146" s="163"/>
      <c r="S1146" s="163"/>
      <c r="T1146" s="163"/>
      <c r="U1146" s="163"/>
      <c r="V1146" s="163"/>
      <c r="W1146" s="163"/>
      <c r="X1146" s="163"/>
      <c r="Y1146" s="163"/>
      <c r="Z1146" s="163"/>
      <c r="AA1146" s="163"/>
      <c r="AB1146" s="163"/>
      <c r="AC1146" s="163"/>
    </row>
    <row r="1147" spans="1:29" hidden="1">
      <c r="A1147" s="163"/>
      <c r="B1147" s="163"/>
      <c r="C1147" s="163"/>
      <c r="D1147" s="163"/>
      <c r="E1147" s="163"/>
      <c r="F1147" s="163"/>
      <c r="G1147" s="163"/>
      <c r="H1147" s="163"/>
      <c r="I1147" s="163"/>
      <c r="J1147" s="163"/>
      <c r="K1147" s="163"/>
      <c r="L1147" s="163"/>
      <c r="M1147" s="163"/>
      <c r="N1147" s="163"/>
      <c r="O1147" s="163"/>
      <c r="P1147" s="163"/>
      <c r="Q1147" s="163"/>
      <c r="R1147" s="163"/>
      <c r="S1147" s="163"/>
      <c r="T1147" s="163"/>
      <c r="U1147" s="163"/>
      <c r="V1147" s="163"/>
      <c r="W1147" s="163"/>
      <c r="X1147" s="163"/>
      <c r="Y1147" s="163"/>
      <c r="Z1147" s="163"/>
      <c r="AA1147" s="163"/>
      <c r="AB1147" s="163"/>
      <c r="AC1147" s="163"/>
    </row>
    <row r="1148" spans="1:29" hidden="1">
      <c r="A1148" s="163"/>
      <c r="B1148" s="163"/>
      <c r="C1148" s="163"/>
      <c r="D1148" s="163"/>
      <c r="E1148" s="163"/>
      <c r="F1148" s="163"/>
      <c r="G1148" s="163"/>
      <c r="H1148" s="163"/>
      <c r="I1148" s="163"/>
      <c r="J1148" s="163"/>
      <c r="K1148" s="163"/>
      <c r="L1148" s="163"/>
      <c r="M1148" s="163"/>
      <c r="N1148" s="163"/>
      <c r="O1148" s="163"/>
      <c r="P1148" s="163"/>
      <c r="Q1148" s="163"/>
      <c r="R1148" s="163"/>
      <c r="S1148" s="163"/>
      <c r="T1148" s="163"/>
      <c r="U1148" s="163"/>
      <c r="V1148" s="163"/>
      <c r="W1148" s="163"/>
      <c r="X1148" s="163"/>
      <c r="Y1148" s="163"/>
      <c r="Z1148" s="163"/>
      <c r="AA1148" s="163"/>
      <c r="AB1148" s="163"/>
      <c r="AC1148" s="163"/>
    </row>
    <row r="1149" spans="1:29" hidden="1">
      <c r="A1149" s="163"/>
      <c r="B1149" s="163"/>
      <c r="C1149" s="163"/>
      <c r="D1149" s="163"/>
      <c r="E1149" s="163"/>
      <c r="F1149" s="163"/>
      <c r="G1149" s="163"/>
      <c r="H1149" s="163"/>
      <c r="I1149" s="163"/>
      <c r="J1149" s="163"/>
      <c r="K1149" s="163"/>
      <c r="L1149" s="163"/>
      <c r="M1149" s="163"/>
      <c r="N1149" s="163"/>
      <c r="O1149" s="163"/>
      <c r="P1149" s="163"/>
      <c r="Q1149" s="163"/>
      <c r="R1149" s="163"/>
      <c r="S1149" s="163"/>
      <c r="T1149" s="163"/>
      <c r="U1149" s="163"/>
      <c r="V1149" s="163"/>
      <c r="W1149" s="163"/>
      <c r="X1149" s="163"/>
      <c r="Y1149" s="163"/>
      <c r="Z1149" s="163"/>
      <c r="AA1149" s="163"/>
      <c r="AB1149" s="163"/>
      <c r="AC1149" s="163"/>
    </row>
    <row r="1150" spans="1:29" hidden="1">
      <c r="A1150" s="163"/>
      <c r="B1150" s="163"/>
      <c r="C1150" s="163"/>
      <c r="D1150" s="163"/>
      <c r="E1150" s="163"/>
      <c r="F1150" s="163"/>
      <c r="G1150" s="163"/>
      <c r="H1150" s="163"/>
      <c r="I1150" s="163"/>
      <c r="J1150" s="163"/>
      <c r="K1150" s="163"/>
      <c r="L1150" s="163"/>
      <c r="M1150" s="163"/>
      <c r="N1150" s="163"/>
      <c r="O1150" s="163"/>
      <c r="P1150" s="163"/>
      <c r="Q1150" s="163"/>
      <c r="R1150" s="163"/>
      <c r="S1150" s="163"/>
      <c r="T1150" s="163"/>
      <c r="U1150" s="163"/>
      <c r="V1150" s="163"/>
      <c r="W1150" s="163"/>
      <c r="X1150" s="163"/>
      <c r="Y1150" s="163"/>
      <c r="Z1150" s="163"/>
      <c r="AA1150" s="163"/>
      <c r="AB1150" s="163"/>
      <c r="AC1150" s="163"/>
    </row>
    <row r="1151" spans="1:29" hidden="1">
      <c r="A1151" s="163"/>
      <c r="B1151" s="163"/>
      <c r="C1151" s="163"/>
      <c r="D1151" s="163"/>
      <c r="E1151" s="163"/>
      <c r="F1151" s="163"/>
      <c r="G1151" s="163"/>
      <c r="H1151" s="163"/>
      <c r="I1151" s="163"/>
      <c r="J1151" s="163"/>
      <c r="K1151" s="163"/>
      <c r="L1151" s="163"/>
      <c r="M1151" s="163"/>
      <c r="N1151" s="163"/>
      <c r="O1151" s="163"/>
      <c r="P1151" s="163"/>
      <c r="Q1151" s="163"/>
      <c r="R1151" s="163"/>
      <c r="S1151" s="163"/>
      <c r="T1151" s="163"/>
      <c r="U1151" s="163"/>
      <c r="V1151" s="163"/>
      <c r="W1151" s="163"/>
      <c r="X1151" s="163"/>
      <c r="Y1151" s="163"/>
      <c r="Z1151" s="163"/>
      <c r="AA1151" s="163"/>
      <c r="AB1151" s="163"/>
      <c r="AC1151" s="163"/>
    </row>
    <row r="1152" spans="1:29" hidden="1">
      <c r="A1152" s="163"/>
      <c r="B1152" s="163"/>
      <c r="C1152" s="163"/>
      <c r="D1152" s="163"/>
      <c r="E1152" s="163"/>
      <c r="F1152" s="163"/>
      <c r="G1152" s="163"/>
      <c r="H1152" s="163"/>
      <c r="I1152" s="163"/>
      <c r="J1152" s="163"/>
      <c r="K1152" s="163"/>
      <c r="L1152" s="163"/>
      <c r="M1152" s="163"/>
      <c r="N1152" s="163"/>
      <c r="O1152" s="163"/>
      <c r="P1152" s="163"/>
      <c r="Q1152" s="163"/>
      <c r="R1152" s="163"/>
      <c r="S1152" s="163"/>
      <c r="T1152" s="163"/>
      <c r="U1152" s="163"/>
      <c r="V1152" s="163"/>
      <c r="W1152" s="163"/>
      <c r="X1152" s="163"/>
      <c r="Y1152" s="163"/>
      <c r="Z1152" s="163"/>
      <c r="AA1152" s="163"/>
      <c r="AB1152" s="163"/>
      <c r="AC1152" s="163"/>
    </row>
    <row r="1153" spans="1:29" hidden="1">
      <c r="A1153" s="163"/>
      <c r="B1153" s="163"/>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3"/>
      <c r="Z1153" s="163"/>
      <c r="AA1153" s="163"/>
      <c r="AB1153" s="163"/>
      <c r="AC1153" s="163"/>
    </row>
    <row r="1154" spans="1:29" hidden="1">
      <c r="A1154" s="163"/>
      <c r="B1154" s="163"/>
      <c r="C1154" s="163"/>
      <c r="D1154" s="163"/>
      <c r="E1154" s="163"/>
      <c r="F1154" s="163"/>
      <c r="G1154" s="163"/>
      <c r="H1154" s="163"/>
      <c r="I1154" s="163"/>
      <c r="J1154" s="163"/>
      <c r="K1154" s="163"/>
      <c r="L1154" s="163"/>
      <c r="M1154" s="163"/>
      <c r="N1154" s="163"/>
      <c r="O1154" s="163"/>
      <c r="P1154" s="163"/>
      <c r="Q1154" s="163"/>
      <c r="R1154" s="163"/>
      <c r="S1154" s="163"/>
      <c r="T1154" s="163"/>
      <c r="U1154" s="163"/>
      <c r="V1154" s="163"/>
      <c r="W1154" s="163"/>
      <c r="X1154" s="163"/>
      <c r="Y1154" s="163"/>
      <c r="Z1154" s="163"/>
      <c r="AA1154" s="163"/>
      <c r="AB1154" s="163"/>
      <c r="AC1154" s="163"/>
    </row>
    <row r="1155" spans="1:29" hidden="1">
      <c r="A1155" s="163"/>
      <c r="B1155" s="163"/>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3"/>
      <c r="Z1155" s="163"/>
      <c r="AA1155" s="163"/>
      <c r="AB1155" s="163"/>
      <c r="AC1155" s="163"/>
    </row>
    <row r="1156" spans="1:29" hidden="1">
      <c r="A1156" s="163"/>
      <c r="B1156" s="163"/>
      <c r="C1156" s="163"/>
      <c r="D1156" s="163"/>
      <c r="E1156" s="163"/>
      <c r="F1156" s="163"/>
      <c r="G1156" s="163"/>
      <c r="H1156" s="163"/>
      <c r="I1156" s="163"/>
      <c r="J1156" s="163"/>
      <c r="K1156" s="163"/>
      <c r="L1156" s="163"/>
      <c r="M1156" s="163"/>
      <c r="N1156" s="163"/>
      <c r="O1156" s="163"/>
      <c r="P1156" s="163"/>
      <c r="Q1156" s="163"/>
      <c r="R1156" s="163"/>
      <c r="S1156" s="163"/>
      <c r="T1156" s="163"/>
      <c r="U1156" s="163"/>
      <c r="V1156" s="163"/>
      <c r="W1156" s="163"/>
      <c r="X1156" s="163"/>
      <c r="Y1156" s="163"/>
      <c r="Z1156" s="163"/>
      <c r="AA1156" s="163"/>
      <c r="AB1156" s="163"/>
      <c r="AC1156" s="163"/>
    </row>
    <row r="1157" spans="1:29" hidden="1">
      <c r="A1157" s="163"/>
      <c r="B1157" s="163"/>
      <c r="C1157" s="163"/>
      <c r="D1157" s="163"/>
      <c r="E1157" s="163"/>
      <c r="F1157" s="163"/>
      <c r="G1157" s="163"/>
      <c r="H1157" s="163"/>
      <c r="I1157" s="163"/>
      <c r="J1157" s="163"/>
      <c r="K1157" s="163"/>
      <c r="L1157" s="163"/>
      <c r="M1157" s="163"/>
      <c r="N1157" s="163"/>
      <c r="O1157" s="163"/>
      <c r="P1157" s="163"/>
      <c r="Q1157" s="163"/>
      <c r="R1157" s="163"/>
      <c r="S1157" s="163"/>
      <c r="T1157" s="163"/>
      <c r="U1157" s="163"/>
      <c r="V1157" s="163"/>
      <c r="W1157" s="163"/>
      <c r="X1157" s="163"/>
      <c r="Y1157" s="163"/>
      <c r="Z1157" s="163"/>
      <c r="AA1157" s="163"/>
      <c r="AB1157" s="163"/>
      <c r="AC1157" s="163"/>
    </row>
    <row r="1158" spans="1:29" hidden="1">
      <c r="A1158" s="163"/>
      <c r="B1158" s="163"/>
      <c r="C1158" s="163"/>
      <c r="D1158" s="163"/>
      <c r="E1158" s="163"/>
      <c r="F1158" s="163"/>
      <c r="G1158" s="163"/>
      <c r="H1158" s="163"/>
      <c r="I1158" s="163"/>
      <c r="J1158" s="163"/>
      <c r="K1158" s="163"/>
      <c r="L1158" s="163"/>
      <c r="M1158" s="163"/>
      <c r="N1158" s="163"/>
      <c r="O1158" s="163"/>
      <c r="P1158" s="163"/>
      <c r="Q1158" s="163"/>
      <c r="R1158" s="163"/>
      <c r="S1158" s="163"/>
      <c r="T1158" s="163"/>
      <c r="U1158" s="163"/>
      <c r="V1158" s="163"/>
      <c r="W1158" s="163"/>
      <c r="X1158" s="163"/>
      <c r="Y1158" s="163"/>
      <c r="Z1158" s="163"/>
      <c r="AA1158" s="163"/>
      <c r="AB1158" s="163"/>
      <c r="AC1158" s="163"/>
    </row>
    <row r="1159" spans="1:29" hidden="1">
      <c r="A1159" s="163"/>
      <c r="B1159" s="163"/>
      <c r="C1159" s="163"/>
      <c r="D1159" s="163"/>
      <c r="E1159" s="163"/>
      <c r="F1159" s="163"/>
      <c r="G1159" s="163"/>
      <c r="H1159" s="163"/>
      <c r="I1159" s="163"/>
      <c r="J1159" s="163"/>
      <c r="K1159" s="163"/>
      <c r="L1159" s="163"/>
      <c r="M1159" s="163"/>
      <c r="N1159" s="163"/>
      <c r="O1159" s="163"/>
      <c r="P1159" s="163"/>
      <c r="Q1159" s="163"/>
      <c r="R1159" s="163"/>
      <c r="S1159" s="163"/>
      <c r="T1159" s="163"/>
      <c r="U1159" s="163"/>
      <c r="V1159" s="163"/>
      <c r="W1159" s="163"/>
      <c r="X1159" s="163"/>
      <c r="Y1159" s="163"/>
      <c r="Z1159" s="163"/>
      <c r="AA1159" s="163"/>
      <c r="AB1159" s="163"/>
      <c r="AC1159" s="163"/>
    </row>
    <row r="1160" spans="1:29" hidden="1">
      <c r="A1160" s="163"/>
      <c r="B1160" s="163"/>
      <c r="C1160" s="163"/>
      <c r="D1160" s="163"/>
      <c r="E1160" s="163"/>
      <c r="F1160" s="163"/>
      <c r="G1160" s="163"/>
      <c r="H1160" s="163"/>
      <c r="I1160" s="163"/>
      <c r="J1160" s="163"/>
      <c r="K1160" s="163"/>
      <c r="L1160" s="163"/>
      <c r="M1160" s="163"/>
      <c r="N1160" s="163"/>
      <c r="O1160" s="163"/>
      <c r="P1160" s="163"/>
      <c r="Q1160" s="163"/>
      <c r="R1160" s="163"/>
      <c r="S1160" s="163"/>
      <c r="T1160" s="163"/>
      <c r="U1160" s="163"/>
      <c r="V1160" s="163"/>
      <c r="W1160" s="163"/>
      <c r="X1160" s="163"/>
      <c r="Y1160" s="163"/>
      <c r="Z1160" s="163"/>
      <c r="AA1160" s="163"/>
      <c r="AB1160" s="163"/>
      <c r="AC1160" s="163"/>
    </row>
    <row r="1161" spans="1:29" hidden="1">
      <c r="A1161" s="163"/>
      <c r="B1161" s="163"/>
      <c r="C1161" s="163"/>
      <c r="D1161" s="163"/>
      <c r="E1161" s="163"/>
      <c r="F1161" s="163"/>
      <c r="G1161" s="163"/>
      <c r="H1161" s="163"/>
      <c r="I1161" s="163"/>
      <c r="J1161" s="163"/>
      <c r="K1161" s="163"/>
      <c r="L1161" s="163"/>
      <c r="M1161" s="163"/>
      <c r="N1161" s="163"/>
      <c r="O1161" s="163"/>
      <c r="P1161" s="163"/>
      <c r="Q1161" s="163"/>
      <c r="R1161" s="163"/>
      <c r="S1161" s="163"/>
      <c r="T1161" s="163"/>
      <c r="U1161" s="163"/>
      <c r="V1161" s="163"/>
      <c r="W1161" s="163"/>
      <c r="X1161" s="163"/>
      <c r="Y1161" s="163"/>
      <c r="Z1161" s="163"/>
      <c r="AA1161" s="163"/>
      <c r="AB1161" s="163"/>
      <c r="AC1161" s="163"/>
    </row>
    <row r="1162" spans="1:29" hidden="1">
      <c r="A1162" s="163"/>
      <c r="B1162" s="163"/>
      <c r="C1162" s="163"/>
      <c r="D1162" s="163"/>
      <c r="E1162" s="163"/>
      <c r="F1162" s="163"/>
      <c r="G1162" s="163"/>
      <c r="H1162" s="163"/>
      <c r="I1162" s="163"/>
      <c r="J1162" s="163"/>
      <c r="K1162" s="163"/>
      <c r="L1162" s="163"/>
      <c r="M1162" s="163"/>
      <c r="N1162" s="163"/>
      <c r="O1162" s="163"/>
      <c r="P1162" s="163"/>
      <c r="Q1162" s="163"/>
      <c r="R1162" s="163"/>
      <c r="S1162" s="163"/>
      <c r="T1162" s="163"/>
      <c r="U1162" s="163"/>
      <c r="V1162" s="163"/>
      <c r="W1162" s="163"/>
      <c r="X1162" s="163"/>
      <c r="Y1162" s="163"/>
      <c r="Z1162" s="163"/>
      <c r="AA1162" s="163"/>
      <c r="AB1162" s="163"/>
      <c r="AC1162" s="163"/>
    </row>
    <row r="1163" spans="1:29" hidden="1">
      <c r="A1163" s="163"/>
      <c r="B1163" s="163"/>
      <c r="C1163" s="163"/>
      <c r="D1163" s="163"/>
      <c r="E1163" s="163"/>
      <c r="F1163" s="163"/>
      <c r="G1163" s="163"/>
      <c r="H1163" s="163"/>
      <c r="I1163" s="163"/>
      <c r="J1163" s="163"/>
      <c r="K1163" s="163"/>
      <c r="L1163" s="163"/>
      <c r="M1163" s="163"/>
      <c r="N1163" s="163"/>
      <c r="O1163" s="163"/>
      <c r="P1163" s="163"/>
      <c r="Q1163" s="163"/>
      <c r="R1163" s="163"/>
      <c r="S1163" s="163"/>
      <c r="T1163" s="163"/>
      <c r="U1163" s="163"/>
      <c r="V1163" s="163"/>
      <c r="W1163" s="163"/>
      <c r="X1163" s="163"/>
      <c r="Y1163" s="163"/>
      <c r="Z1163" s="163"/>
      <c r="AA1163" s="163"/>
      <c r="AB1163" s="163"/>
      <c r="AC1163" s="163"/>
    </row>
    <row r="1164" spans="1:29" hidden="1">
      <c r="A1164" s="163"/>
      <c r="B1164" s="163"/>
      <c r="C1164" s="163"/>
      <c r="D1164" s="163"/>
      <c r="E1164" s="163"/>
      <c r="F1164" s="163"/>
      <c r="G1164" s="163"/>
      <c r="H1164" s="163"/>
      <c r="I1164" s="163"/>
      <c r="J1164" s="163"/>
      <c r="K1164" s="163"/>
      <c r="L1164" s="163"/>
      <c r="M1164" s="163"/>
      <c r="N1164" s="163"/>
      <c r="O1164" s="163"/>
      <c r="P1164" s="163"/>
      <c r="Q1164" s="163"/>
      <c r="R1164" s="163"/>
      <c r="S1164" s="163"/>
      <c r="T1164" s="163"/>
      <c r="U1164" s="163"/>
      <c r="V1164" s="163"/>
      <c r="W1164" s="163"/>
      <c r="X1164" s="163"/>
      <c r="Y1164" s="163"/>
      <c r="Z1164" s="163"/>
      <c r="AA1164" s="163"/>
      <c r="AB1164" s="163"/>
      <c r="AC1164" s="163"/>
    </row>
    <row r="1165" spans="1:29" hidden="1">
      <c r="A1165" s="163"/>
      <c r="B1165" s="163"/>
      <c r="C1165" s="163"/>
      <c r="D1165" s="163"/>
      <c r="E1165" s="163"/>
      <c r="F1165" s="163"/>
      <c r="G1165" s="163"/>
      <c r="H1165" s="163"/>
      <c r="I1165" s="163"/>
      <c r="J1165" s="163"/>
      <c r="K1165" s="163"/>
      <c r="L1165" s="163"/>
      <c r="M1165" s="163"/>
      <c r="N1165" s="163"/>
      <c r="O1165" s="163"/>
      <c r="P1165" s="163"/>
      <c r="Q1165" s="163"/>
      <c r="R1165" s="163"/>
      <c r="S1165" s="163"/>
      <c r="T1165" s="163"/>
      <c r="U1165" s="163"/>
      <c r="V1165" s="163"/>
      <c r="W1165" s="163"/>
      <c r="X1165" s="163"/>
      <c r="Y1165" s="163"/>
      <c r="Z1165" s="163"/>
      <c r="AA1165" s="163"/>
      <c r="AB1165" s="163"/>
      <c r="AC1165" s="163"/>
    </row>
    <row r="1166" spans="1:29" hidden="1">
      <c r="A1166" s="163"/>
      <c r="B1166" s="163"/>
      <c r="C1166" s="163"/>
      <c r="D1166" s="163"/>
      <c r="E1166" s="163"/>
      <c r="F1166" s="163"/>
      <c r="G1166" s="163"/>
      <c r="H1166" s="163"/>
      <c r="I1166" s="163"/>
      <c r="J1166" s="163"/>
      <c r="K1166" s="163"/>
      <c r="L1166" s="163"/>
      <c r="M1166" s="163"/>
      <c r="N1166" s="163"/>
      <c r="O1166" s="163"/>
      <c r="P1166" s="163"/>
      <c r="Q1166" s="163"/>
      <c r="R1166" s="163"/>
      <c r="S1166" s="163"/>
      <c r="T1166" s="163"/>
      <c r="U1166" s="163"/>
      <c r="V1166" s="163"/>
      <c r="W1166" s="163"/>
      <c r="X1166" s="163"/>
      <c r="Y1166" s="163"/>
      <c r="Z1166" s="163"/>
      <c r="AA1166" s="163"/>
      <c r="AB1166" s="163"/>
      <c r="AC1166" s="163"/>
    </row>
  </sheetData>
  <sheetProtection algorithmName="SHA-512" hashValue="VWz3FVO+jjCwijoj5r3rGMBuBJj5tnvfL6taFe56l+BzDMvRlM2GfXyeq7fs3qtKSlYEKxg3d2dL6EQ55k1K0g==" saltValue="fJMObJPMcDvxWI9ZLDKiFg==" spinCount="100000" sheet="1" formatCells="0" formatColumns="0" formatRows="0" autoFilter="0"/>
  <mergeCells count="477">
    <mergeCell ref="B88:N88"/>
    <mergeCell ref="O88:P88"/>
    <mergeCell ref="B10:P18"/>
    <mergeCell ref="O86:P86"/>
    <mergeCell ref="B87:N87"/>
    <mergeCell ref="O87:P87"/>
    <mergeCell ref="C86:D86"/>
    <mergeCell ref="E86:F86"/>
    <mergeCell ref="G86:H86"/>
    <mergeCell ref="I86:J86"/>
    <mergeCell ref="K86:L86"/>
    <mergeCell ref="M86:N86"/>
    <mergeCell ref="O84:P84"/>
    <mergeCell ref="C85:D85"/>
    <mergeCell ref="E85:F85"/>
    <mergeCell ref="G85:H85"/>
    <mergeCell ref="I85:J85"/>
    <mergeCell ref="K85:L85"/>
    <mergeCell ref="M85:N85"/>
    <mergeCell ref="O85:P85"/>
    <mergeCell ref="C84:D84"/>
    <mergeCell ref="E84:F84"/>
    <mergeCell ref="G84:H84"/>
    <mergeCell ref="I84:J84"/>
    <mergeCell ref="K84:L84"/>
    <mergeCell ref="M84:N84"/>
    <mergeCell ref="O82:P82"/>
    <mergeCell ref="C83:D83"/>
    <mergeCell ref="E83:F83"/>
    <mergeCell ref="G83:H83"/>
    <mergeCell ref="I83:J83"/>
    <mergeCell ref="K83:L83"/>
    <mergeCell ref="M83:N83"/>
    <mergeCell ref="O83:P83"/>
    <mergeCell ref="C82:D82"/>
    <mergeCell ref="E82:F82"/>
    <mergeCell ref="G82:H82"/>
    <mergeCell ref="I82:J82"/>
    <mergeCell ref="K82:L82"/>
    <mergeCell ref="M82:N82"/>
    <mergeCell ref="O80:P80"/>
    <mergeCell ref="C81:D81"/>
    <mergeCell ref="E81:F81"/>
    <mergeCell ref="G81:H81"/>
    <mergeCell ref="I81:J81"/>
    <mergeCell ref="K81:L81"/>
    <mergeCell ref="M81:N81"/>
    <mergeCell ref="O81:P81"/>
    <mergeCell ref="C80:D80"/>
    <mergeCell ref="E80:F80"/>
    <mergeCell ref="G80:H80"/>
    <mergeCell ref="I80:J80"/>
    <mergeCell ref="K80:L80"/>
    <mergeCell ref="M80:N80"/>
    <mergeCell ref="O78:P78"/>
    <mergeCell ref="C79:D79"/>
    <mergeCell ref="E79:F79"/>
    <mergeCell ref="G79:H79"/>
    <mergeCell ref="I79:J79"/>
    <mergeCell ref="K79:L79"/>
    <mergeCell ref="M79:N79"/>
    <mergeCell ref="O79:P79"/>
    <mergeCell ref="C78:D78"/>
    <mergeCell ref="E78:F78"/>
    <mergeCell ref="G78:H78"/>
    <mergeCell ref="I78:J78"/>
    <mergeCell ref="K78:L78"/>
    <mergeCell ref="M78:N78"/>
    <mergeCell ref="O76:P76"/>
    <mergeCell ref="C77:D77"/>
    <mergeCell ref="E77:F77"/>
    <mergeCell ref="G77:H77"/>
    <mergeCell ref="I77:J77"/>
    <mergeCell ref="K77:L77"/>
    <mergeCell ref="M77:N77"/>
    <mergeCell ref="O77:P77"/>
    <mergeCell ref="C76:D76"/>
    <mergeCell ref="E76:F76"/>
    <mergeCell ref="G76:H76"/>
    <mergeCell ref="I76:J76"/>
    <mergeCell ref="K76:L76"/>
    <mergeCell ref="M76:N76"/>
    <mergeCell ref="O74:P74"/>
    <mergeCell ref="C75:D75"/>
    <mergeCell ref="E75:F75"/>
    <mergeCell ref="G75:H75"/>
    <mergeCell ref="I75:J75"/>
    <mergeCell ref="K75:L75"/>
    <mergeCell ref="M75:N75"/>
    <mergeCell ref="O75:P75"/>
    <mergeCell ref="C74:D74"/>
    <mergeCell ref="E74:F74"/>
    <mergeCell ref="G74:H74"/>
    <mergeCell ref="I74:J74"/>
    <mergeCell ref="K74:L74"/>
    <mergeCell ref="M74:N74"/>
    <mergeCell ref="O72:P72"/>
    <mergeCell ref="C73:D73"/>
    <mergeCell ref="E73:F73"/>
    <mergeCell ref="G73:H73"/>
    <mergeCell ref="I73:J73"/>
    <mergeCell ref="K73:L73"/>
    <mergeCell ref="M73:N73"/>
    <mergeCell ref="O73:P73"/>
    <mergeCell ref="C72:D72"/>
    <mergeCell ref="E72:F72"/>
    <mergeCell ref="G72:H72"/>
    <mergeCell ref="I72:J72"/>
    <mergeCell ref="K72:L72"/>
    <mergeCell ref="M72:N72"/>
    <mergeCell ref="O70:P70"/>
    <mergeCell ref="C71:D71"/>
    <mergeCell ref="E71:F71"/>
    <mergeCell ref="G71:H71"/>
    <mergeCell ref="I71:J71"/>
    <mergeCell ref="K71:L71"/>
    <mergeCell ref="M71:N71"/>
    <mergeCell ref="O71:P71"/>
    <mergeCell ref="C70:D70"/>
    <mergeCell ref="E70:F70"/>
    <mergeCell ref="G70:H70"/>
    <mergeCell ref="I70:J70"/>
    <mergeCell ref="K70:L70"/>
    <mergeCell ref="M70:N70"/>
    <mergeCell ref="O68:P68"/>
    <mergeCell ref="C69:D69"/>
    <mergeCell ref="E69:F69"/>
    <mergeCell ref="G69:H69"/>
    <mergeCell ref="I69:J69"/>
    <mergeCell ref="K69:L69"/>
    <mergeCell ref="M69:N69"/>
    <mergeCell ref="O69:P69"/>
    <mergeCell ref="C68:D68"/>
    <mergeCell ref="E68:F68"/>
    <mergeCell ref="G68:H68"/>
    <mergeCell ref="I68:J68"/>
    <mergeCell ref="K68:L68"/>
    <mergeCell ref="M68:N68"/>
    <mergeCell ref="O66:P66"/>
    <mergeCell ref="C67:D67"/>
    <mergeCell ref="E67:F67"/>
    <mergeCell ref="G67:H67"/>
    <mergeCell ref="I67:J67"/>
    <mergeCell ref="K67:L67"/>
    <mergeCell ref="M67:N67"/>
    <mergeCell ref="O67:P67"/>
    <mergeCell ref="C66:D66"/>
    <mergeCell ref="E66:F66"/>
    <mergeCell ref="G66:H66"/>
    <mergeCell ref="I66:J66"/>
    <mergeCell ref="K66:L66"/>
    <mergeCell ref="M66:N66"/>
    <mergeCell ref="O64:P64"/>
    <mergeCell ref="C65:D65"/>
    <mergeCell ref="E65:F65"/>
    <mergeCell ref="G65:H65"/>
    <mergeCell ref="I65:J65"/>
    <mergeCell ref="K65:L65"/>
    <mergeCell ref="M65:N65"/>
    <mergeCell ref="O65:P65"/>
    <mergeCell ref="C64:D64"/>
    <mergeCell ref="E64:F64"/>
    <mergeCell ref="G64:H64"/>
    <mergeCell ref="I64:J64"/>
    <mergeCell ref="K64:L64"/>
    <mergeCell ref="M64:N64"/>
    <mergeCell ref="O62:P62"/>
    <mergeCell ref="C63:D63"/>
    <mergeCell ref="E63:F63"/>
    <mergeCell ref="G63:H63"/>
    <mergeCell ref="I63:J63"/>
    <mergeCell ref="K63:L63"/>
    <mergeCell ref="M63:N63"/>
    <mergeCell ref="O63:P63"/>
    <mergeCell ref="C62:D62"/>
    <mergeCell ref="E62:F62"/>
    <mergeCell ref="G62:H62"/>
    <mergeCell ref="I62:J62"/>
    <mergeCell ref="K62:L62"/>
    <mergeCell ref="M62:N62"/>
    <mergeCell ref="O60:P60"/>
    <mergeCell ref="C61:D61"/>
    <mergeCell ref="E61:F61"/>
    <mergeCell ref="G61:H61"/>
    <mergeCell ref="I61:J61"/>
    <mergeCell ref="K61:L61"/>
    <mergeCell ref="M61:N61"/>
    <mergeCell ref="O61:P61"/>
    <mergeCell ref="C60:D60"/>
    <mergeCell ref="E60:F60"/>
    <mergeCell ref="G60:H60"/>
    <mergeCell ref="I60:J60"/>
    <mergeCell ref="K60:L60"/>
    <mergeCell ref="M60:N60"/>
    <mergeCell ref="O58:P58"/>
    <mergeCell ref="C59:D59"/>
    <mergeCell ref="E59:F59"/>
    <mergeCell ref="G59:H59"/>
    <mergeCell ref="I59:J59"/>
    <mergeCell ref="K59:L59"/>
    <mergeCell ref="M59:N59"/>
    <mergeCell ref="O59:P59"/>
    <mergeCell ref="C58:D58"/>
    <mergeCell ref="E58:F58"/>
    <mergeCell ref="G58:H58"/>
    <mergeCell ref="I58:J58"/>
    <mergeCell ref="K58:L58"/>
    <mergeCell ref="M58:N58"/>
    <mergeCell ref="O56:P56"/>
    <mergeCell ref="C57:D57"/>
    <mergeCell ref="E57:F57"/>
    <mergeCell ref="G57:H57"/>
    <mergeCell ref="I57:J57"/>
    <mergeCell ref="K57:L57"/>
    <mergeCell ref="M57:N57"/>
    <mergeCell ref="O57:P57"/>
    <mergeCell ref="C56:D56"/>
    <mergeCell ref="E56:F56"/>
    <mergeCell ref="G56:H56"/>
    <mergeCell ref="I56:J56"/>
    <mergeCell ref="K56:L56"/>
    <mergeCell ref="M56:N56"/>
    <mergeCell ref="O54:P54"/>
    <mergeCell ref="C55:D55"/>
    <mergeCell ref="E55:F55"/>
    <mergeCell ref="G55:H55"/>
    <mergeCell ref="I55:J55"/>
    <mergeCell ref="K55:L55"/>
    <mergeCell ref="M55:N55"/>
    <mergeCell ref="O55:P55"/>
    <mergeCell ref="C54:D54"/>
    <mergeCell ref="E54:F54"/>
    <mergeCell ref="G54:H54"/>
    <mergeCell ref="I54:J54"/>
    <mergeCell ref="K54:L54"/>
    <mergeCell ref="M54:N54"/>
    <mergeCell ref="O52:P52"/>
    <mergeCell ref="C53:D53"/>
    <mergeCell ref="E53:F53"/>
    <mergeCell ref="G53:H53"/>
    <mergeCell ref="I53:J53"/>
    <mergeCell ref="K53:L53"/>
    <mergeCell ref="M53:N53"/>
    <mergeCell ref="O53:P53"/>
    <mergeCell ref="C52:D52"/>
    <mergeCell ref="E52:F52"/>
    <mergeCell ref="G52:H52"/>
    <mergeCell ref="I52:J52"/>
    <mergeCell ref="K52:L52"/>
    <mergeCell ref="M52:N52"/>
    <mergeCell ref="O50:P50"/>
    <mergeCell ref="C51:D51"/>
    <mergeCell ref="E51:F51"/>
    <mergeCell ref="G51:H51"/>
    <mergeCell ref="I51:J51"/>
    <mergeCell ref="K51:L51"/>
    <mergeCell ref="M51:N51"/>
    <mergeCell ref="O51:P51"/>
    <mergeCell ref="C50:D50"/>
    <mergeCell ref="E50:F50"/>
    <mergeCell ref="G50:H50"/>
    <mergeCell ref="I50:J50"/>
    <mergeCell ref="K50:L50"/>
    <mergeCell ref="M50:N50"/>
    <mergeCell ref="O48:P48"/>
    <mergeCell ref="C49:D49"/>
    <mergeCell ref="E49:F49"/>
    <mergeCell ref="G49:H49"/>
    <mergeCell ref="I49:J49"/>
    <mergeCell ref="K49:L49"/>
    <mergeCell ref="M49:N49"/>
    <mergeCell ref="O49:P49"/>
    <mergeCell ref="C48:D48"/>
    <mergeCell ref="E48:F48"/>
    <mergeCell ref="G48:H48"/>
    <mergeCell ref="I48:J48"/>
    <mergeCell ref="K48:L48"/>
    <mergeCell ref="M48:N48"/>
    <mergeCell ref="O46:P46"/>
    <mergeCell ref="C47:D47"/>
    <mergeCell ref="E47:F47"/>
    <mergeCell ref="G47:H47"/>
    <mergeCell ref="I47:J47"/>
    <mergeCell ref="K47:L47"/>
    <mergeCell ref="M47:N47"/>
    <mergeCell ref="O47:P47"/>
    <mergeCell ref="C46:D46"/>
    <mergeCell ref="E46:F46"/>
    <mergeCell ref="G46:H46"/>
    <mergeCell ref="I46:J46"/>
    <mergeCell ref="K46:L46"/>
    <mergeCell ref="M46:N46"/>
    <mergeCell ref="O44:P44"/>
    <mergeCell ref="C45:D45"/>
    <mergeCell ref="E45:F45"/>
    <mergeCell ref="G45:H45"/>
    <mergeCell ref="I45:J45"/>
    <mergeCell ref="K45:L45"/>
    <mergeCell ref="M45:N45"/>
    <mergeCell ref="O45:P45"/>
    <mergeCell ref="C44:D44"/>
    <mergeCell ref="E44:F44"/>
    <mergeCell ref="G44:H44"/>
    <mergeCell ref="I44:J44"/>
    <mergeCell ref="K44:L44"/>
    <mergeCell ref="M44:N44"/>
    <mergeCell ref="O42:P42"/>
    <mergeCell ref="C43:D43"/>
    <mergeCell ref="E43:F43"/>
    <mergeCell ref="G43:H43"/>
    <mergeCell ref="I43:J43"/>
    <mergeCell ref="K43:L43"/>
    <mergeCell ref="M43:N43"/>
    <mergeCell ref="O43:P43"/>
    <mergeCell ref="C42:D42"/>
    <mergeCell ref="E42:F42"/>
    <mergeCell ref="G42:H42"/>
    <mergeCell ref="I42:J42"/>
    <mergeCell ref="K42:L42"/>
    <mergeCell ref="M42:N42"/>
    <mergeCell ref="O40:P40"/>
    <mergeCell ref="C41:D41"/>
    <mergeCell ref="E41:F41"/>
    <mergeCell ref="G41:H41"/>
    <mergeCell ref="I41:J41"/>
    <mergeCell ref="K41:L41"/>
    <mergeCell ref="M41:N41"/>
    <mergeCell ref="O41:P41"/>
    <mergeCell ref="C40:D40"/>
    <mergeCell ref="E40:F40"/>
    <mergeCell ref="G40:H40"/>
    <mergeCell ref="I40:J40"/>
    <mergeCell ref="K40:L40"/>
    <mergeCell ref="M40:N40"/>
    <mergeCell ref="O38:P38"/>
    <mergeCell ref="C39:D39"/>
    <mergeCell ref="E39:F39"/>
    <mergeCell ref="G39:H39"/>
    <mergeCell ref="I39:J39"/>
    <mergeCell ref="K39:L39"/>
    <mergeCell ref="M39:N39"/>
    <mergeCell ref="O39:P39"/>
    <mergeCell ref="C38:D38"/>
    <mergeCell ref="E38:F38"/>
    <mergeCell ref="G38:H38"/>
    <mergeCell ref="I38:J38"/>
    <mergeCell ref="K38:L38"/>
    <mergeCell ref="M38:N38"/>
    <mergeCell ref="O36:P36"/>
    <mergeCell ref="C37:D37"/>
    <mergeCell ref="E37:F37"/>
    <mergeCell ref="G37:H37"/>
    <mergeCell ref="I37:J37"/>
    <mergeCell ref="K37:L37"/>
    <mergeCell ref="M37:N37"/>
    <mergeCell ref="O37:P37"/>
    <mergeCell ref="C36:D36"/>
    <mergeCell ref="E36:F36"/>
    <mergeCell ref="G36:H36"/>
    <mergeCell ref="I36:J36"/>
    <mergeCell ref="K36:L36"/>
    <mergeCell ref="M36:N36"/>
    <mergeCell ref="O34:P34"/>
    <mergeCell ref="C35:D35"/>
    <mergeCell ref="E35:F35"/>
    <mergeCell ref="G35:H35"/>
    <mergeCell ref="I35:J35"/>
    <mergeCell ref="K35:L35"/>
    <mergeCell ref="M35:N35"/>
    <mergeCell ref="O35:P35"/>
    <mergeCell ref="C34:D34"/>
    <mergeCell ref="E34:F34"/>
    <mergeCell ref="G34:H34"/>
    <mergeCell ref="I34:J34"/>
    <mergeCell ref="K34:L34"/>
    <mergeCell ref="M34:N34"/>
    <mergeCell ref="O32:P32"/>
    <mergeCell ref="C33:D33"/>
    <mergeCell ref="E33:F33"/>
    <mergeCell ref="G33:H33"/>
    <mergeCell ref="I33:J33"/>
    <mergeCell ref="K33:L33"/>
    <mergeCell ref="M33:N33"/>
    <mergeCell ref="O33:P33"/>
    <mergeCell ref="C32:D32"/>
    <mergeCell ref="E32:F32"/>
    <mergeCell ref="G32:H32"/>
    <mergeCell ref="I32:J32"/>
    <mergeCell ref="K32:L32"/>
    <mergeCell ref="M32:N32"/>
    <mergeCell ref="O30:P30"/>
    <mergeCell ref="C31:D31"/>
    <mergeCell ref="E31:F31"/>
    <mergeCell ref="G31:H31"/>
    <mergeCell ref="I31:J31"/>
    <mergeCell ref="K31:L31"/>
    <mergeCell ref="M31:N31"/>
    <mergeCell ref="O31:P31"/>
    <mergeCell ref="C30:D30"/>
    <mergeCell ref="E30:F30"/>
    <mergeCell ref="G30:H30"/>
    <mergeCell ref="I30:J30"/>
    <mergeCell ref="K30:L30"/>
    <mergeCell ref="M30:N30"/>
    <mergeCell ref="O28:P28"/>
    <mergeCell ref="C29:D29"/>
    <mergeCell ref="E29:F29"/>
    <mergeCell ref="G29:H29"/>
    <mergeCell ref="I29:J29"/>
    <mergeCell ref="K29:L29"/>
    <mergeCell ref="M29:N29"/>
    <mergeCell ref="O29:P29"/>
    <mergeCell ref="C28:D28"/>
    <mergeCell ref="E28:F28"/>
    <mergeCell ref="G28:H28"/>
    <mergeCell ref="I28:J28"/>
    <mergeCell ref="K28:L28"/>
    <mergeCell ref="M28:N28"/>
    <mergeCell ref="O26:P26"/>
    <mergeCell ref="C27:D27"/>
    <mergeCell ref="E27:F27"/>
    <mergeCell ref="G27:H27"/>
    <mergeCell ref="I27:J27"/>
    <mergeCell ref="K27:L27"/>
    <mergeCell ref="M27:N27"/>
    <mergeCell ref="O27:P27"/>
    <mergeCell ref="C26:D26"/>
    <mergeCell ref="E26:F26"/>
    <mergeCell ref="G26:H26"/>
    <mergeCell ref="I26:J26"/>
    <mergeCell ref="K26:L26"/>
    <mergeCell ref="M26:N26"/>
    <mergeCell ref="O24:P24"/>
    <mergeCell ref="C25:D25"/>
    <mergeCell ref="E25:F25"/>
    <mergeCell ref="G25:H25"/>
    <mergeCell ref="I25:J25"/>
    <mergeCell ref="K25:L25"/>
    <mergeCell ref="M25:N25"/>
    <mergeCell ref="O25:P25"/>
    <mergeCell ref="C24:D24"/>
    <mergeCell ref="E24:F24"/>
    <mergeCell ref="G24:H24"/>
    <mergeCell ref="I24:J24"/>
    <mergeCell ref="K24:L24"/>
    <mergeCell ref="M24:N24"/>
    <mergeCell ref="O22:P22"/>
    <mergeCell ref="C23:D23"/>
    <mergeCell ref="E23:F23"/>
    <mergeCell ref="G23:H23"/>
    <mergeCell ref="I23:J23"/>
    <mergeCell ref="K23:L23"/>
    <mergeCell ref="M23:N23"/>
    <mergeCell ref="O23:P23"/>
    <mergeCell ref="C22:D22"/>
    <mergeCell ref="E22:F22"/>
    <mergeCell ref="G22:H22"/>
    <mergeCell ref="I22:J22"/>
    <mergeCell ref="K22:L22"/>
    <mergeCell ref="M22:N22"/>
    <mergeCell ref="B1:P5"/>
    <mergeCell ref="B6:P6"/>
    <mergeCell ref="B8:E8"/>
    <mergeCell ref="M20:N20"/>
    <mergeCell ref="O20:P20"/>
    <mergeCell ref="C21:D21"/>
    <mergeCell ref="E21:F21"/>
    <mergeCell ref="G21:H21"/>
    <mergeCell ref="I21:J21"/>
    <mergeCell ref="K21:L21"/>
    <mergeCell ref="M21:N21"/>
    <mergeCell ref="O21:P21"/>
    <mergeCell ref="C20:D20"/>
    <mergeCell ref="E20:F20"/>
    <mergeCell ref="G20:H20"/>
    <mergeCell ref="I20:J20"/>
    <mergeCell ref="K20:L20"/>
  </mergeCells>
  <conditionalFormatting sqref="O88:P88">
    <cfRule type="expression" dxfId="0" priority="1">
      <formula>$O$88="No"</formula>
    </cfRule>
  </conditionalFormatting>
  <dataValidations count="2">
    <dataValidation type="list" allowBlank="1" showInputMessage="1" showErrorMessage="1" sqref="C21:D86" xr:uid="{AE55A082-4CA7-41F2-B0A9-3EFFA70F34B0}">
      <formula1>Departamento_ubicación</formula1>
    </dataValidation>
    <dataValidation type="list" allowBlank="1" showInputMessage="1" showErrorMessage="1" sqref="I21:J86" xr:uid="{8D70E824-B104-4692-9655-A97C7288C52A}">
      <formula1>INDIRECT($C21)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FDF5BE6-90F3-4409-9CCA-882EA4B9E2FD}">
          <x14:formula1>
            <xm:f>Listas!$E$786:$E$788</xm:f>
          </x14:formula1>
          <xm:sqref>B21:B86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0EF0-CD52-4281-AEF7-3CECB750D585}">
  <sheetPr codeName="Hoja11"/>
  <dimension ref="A1:AK1081"/>
  <sheetViews>
    <sheetView zoomScaleNormal="100" workbookViewId="0">
      <selection activeCell="Q3" sqref="Q3"/>
    </sheetView>
  </sheetViews>
  <sheetFormatPr defaultColWidth="0" defaultRowHeight="14.45" zeroHeight="1"/>
  <cols>
    <col min="1" max="1" width="3.28515625" customWidth="1"/>
    <col min="2" max="2" width="3.42578125" customWidth="1"/>
    <col min="3" max="12" width="10.85546875" customWidth="1"/>
    <col min="13" max="13" width="12.28515625" customWidth="1"/>
    <col min="14" max="14" width="13" customWidth="1"/>
    <col min="15" max="15" width="11.7109375" customWidth="1"/>
    <col min="16" max="16" width="10.85546875" customWidth="1"/>
    <col min="17" max="17" width="3.5703125" customWidth="1"/>
    <col min="18" max="37" width="0" hidden="1" customWidth="1"/>
    <col min="38" max="16384" width="10.85546875" hidden="1"/>
  </cols>
  <sheetData>
    <row r="1" spans="1:29" ht="16.149999999999999">
      <c r="A1" s="244"/>
      <c r="B1" s="390"/>
      <c r="C1" s="390"/>
      <c r="D1" s="390"/>
      <c r="E1" s="390"/>
      <c r="F1" s="390"/>
      <c r="G1" s="390"/>
      <c r="H1" s="390"/>
      <c r="I1" s="390"/>
      <c r="J1" s="390"/>
      <c r="K1" s="390"/>
      <c r="L1" s="390"/>
      <c r="M1" s="390"/>
      <c r="N1" s="390"/>
      <c r="O1" s="390"/>
      <c r="P1" s="390"/>
      <c r="Q1" s="16"/>
      <c r="R1" s="163"/>
      <c r="S1" s="163"/>
      <c r="T1" s="163"/>
      <c r="U1" s="163"/>
      <c r="V1" s="163"/>
      <c r="W1" s="163"/>
      <c r="X1" s="163"/>
      <c r="Y1" s="163"/>
      <c r="Z1" s="163"/>
      <c r="AA1" s="163"/>
      <c r="AB1" s="163"/>
      <c r="AC1" s="163"/>
    </row>
    <row r="2" spans="1:29" ht="16.149999999999999">
      <c r="A2" s="244"/>
      <c r="B2" s="390"/>
      <c r="C2" s="390"/>
      <c r="D2" s="390"/>
      <c r="E2" s="390"/>
      <c r="F2" s="390"/>
      <c r="G2" s="390"/>
      <c r="H2" s="390"/>
      <c r="I2" s="390"/>
      <c r="J2" s="390"/>
      <c r="K2" s="390"/>
      <c r="L2" s="390"/>
      <c r="M2" s="390"/>
      <c r="N2" s="390"/>
      <c r="O2" s="390"/>
      <c r="P2" s="390"/>
      <c r="Q2" s="16"/>
      <c r="R2" s="163"/>
      <c r="S2" s="163"/>
      <c r="T2" s="163"/>
      <c r="U2" s="163"/>
      <c r="V2" s="163"/>
      <c r="W2" s="163"/>
      <c r="X2" s="163"/>
      <c r="Y2" s="163"/>
      <c r="Z2" s="163"/>
      <c r="AA2" s="163"/>
      <c r="AB2" s="163"/>
      <c r="AC2" s="163"/>
    </row>
    <row r="3" spans="1:29" ht="16.149999999999999">
      <c r="A3" s="4"/>
      <c r="B3" s="390"/>
      <c r="C3" s="390"/>
      <c r="D3" s="390"/>
      <c r="E3" s="390"/>
      <c r="F3" s="390"/>
      <c r="G3" s="390"/>
      <c r="H3" s="390"/>
      <c r="I3" s="390"/>
      <c r="J3" s="390"/>
      <c r="K3" s="390"/>
      <c r="L3" s="390"/>
      <c r="M3" s="390"/>
      <c r="N3" s="390"/>
      <c r="O3" s="390"/>
      <c r="P3" s="390"/>
      <c r="Q3" s="16"/>
      <c r="R3" s="163"/>
      <c r="S3" s="163"/>
      <c r="T3" s="163"/>
      <c r="U3" s="163"/>
      <c r="V3" s="163"/>
      <c r="W3" s="163"/>
      <c r="X3" s="163"/>
      <c r="Y3" s="163"/>
      <c r="Z3" s="163"/>
      <c r="AA3" s="163"/>
      <c r="AB3" s="163"/>
      <c r="AC3" s="163"/>
    </row>
    <row r="4" spans="1:29" ht="16.149999999999999">
      <c r="A4" s="4"/>
      <c r="B4" s="390"/>
      <c r="C4" s="390"/>
      <c r="D4" s="390"/>
      <c r="E4" s="390"/>
      <c r="F4" s="390"/>
      <c r="G4" s="390"/>
      <c r="H4" s="390"/>
      <c r="I4" s="390"/>
      <c r="J4" s="390"/>
      <c r="K4" s="390"/>
      <c r="L4" s="390"/>
      <c r="M4" s="390"/>
      <c r="N4" s="390"/>
      <c r="O4" s="390"/>
      <c r="P4" s="390"/>
      <c r="Q4" s="16"/>
      <c r="R4" s="163"/>
      <c r="S4" s="163"/>
      <c r="T4" s="163"/>
      <c r="U4" s="163"/>
      <c r="V4" s="163"/>
      <c r="W4" s="163"/>
      <c r="X4" s="163"/>
      <c r="Y4" s="163"/>
      <c r="Z4" s="163"/>
      <c r="AA4" s="163"/>
      <c r="AB4" s="163"/>
      <c r="AC4" s="163"/>
    </row>
    <row r="5" spans="1:29" ht="16.149999999999999">
      <c r="A5" s="4"/>
      <c r="B5" s="390"/>
      <c r="C5" s="390"/>
      <c r="D5" s="390"/>
      <c r="E5" s="390"/>
      <c r="F5" s="390"/>
      <c r="G5" s="390"/>
      <c r="H5" s="390"/>
      <c r="I5" s="390"/>
      <c r="J5" s="390"/>
      <c r="K5" s="390"/>
      <c r="L5" s="390"/>
      <c r="M5" s="390"/>
      <c r="N5" s="390"/>
      <c r="O5" s="390"/>
      <c r="P5" s="390"/>
      <c r="Q5" s="16"/>
      <c r="R5" s="163"/>
      <c r="S5" s="163"/>
      <c r="T5" s="163"/>
      <c r="U5" s="163"/>
      <c r="V5" s="163"/>
      <c r="W5" s="163"/>
      <c r="X5" s="163"/>
      <c r="Y5" s="163"/>
      <c r="Z5" s="163"/>
      <c r="AA5" s="163"/>
      <c r="AB5" s="163"/>
      <c r="AC5" s="163"/>
    </row>
    <row r="6" spans="1:29" ht="16.149999999999999">
      <c r="A6" s="4"/>
      <c r="B6" s="842" t="s">
        <v>2</v>
      </c>
      <c r="C6" s="842"/>
      <c r="D6" s="842"/>
      <c r="E6" s="842"/>
      <c r="F6" s="842"/>
      <c r="G6" s="842"/>
      <c r="H6" s="842"/>
      <c r="I6" s="842"/>
      <c r="J6" s="842"/>
      <c r="K6" s="842"/>
      <c r="L6" s="842"/>
      <c r="M6" s="842"/>
      <c r="N6" s="842"/>
      <c r="O6" s="842"/>
      <c r="P6" s="842"/>
      <c r="Q6" s="16"/>
      <c r="R6" s="163"/>
      <c r="S6" s="163"/>
      <c r="T6" s="163"/>
      <c r="U6" s="163"/>
      <c r="V6" s="163"/>
      <c r="W6" s="163"/>
      <c r="X6" s="163"/>
      <c r="Y6" s="163"/>
      <c r="Z6" s="163"/>
      <c r="AA6" s="163"/>
      <c r="AB6" s="163"/>
      <c r="AC6" s="163"/>
    </row>
    <row r="7" spans="1:29">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5.4" customHeight="1">
      <c r="A8" s="163"/>
      <c r="B8" s="870" t="s">
        <v>4276</v>
      </c>
      <c r="C8" s="871"/>
      <c r="D8" s="871"/>
      <c r="E8" s="871"/>
      <c r="F8" s="871"/>
      <c r="G8" s="871"/>
      <c r="H8" s="871"/>
      <c r="I8" s="871"/>
      <c r="J8" s="871"/>
      <c r="K8" s="871"/>
      <c r="L8" s="871"/>
      <c r="M8" s="871"/>
      <c r="N8" s="871"/>
      <c r="O8" s="871"/>
      <c r="P8" s="871"/>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869" t="s">
        <v>4277</v>
      </c>
      <c r="C10" s="869"/>
      <c r="D10" s="869"/>
      <c r="E10" s="869"/>
      <c r="F10" s="869"/>
      <c r="G10" s="869"/>
      <c r="H10" s="869"/>
      <c r="I10" s="869"/>
      <c r="J10" s="869"/>
      <c r="K10" s="869"/>
      <c r="L10" s="869"/>
      <c r="M10" s="869"/>
      <c r="N10" s="869"/>
      <c r="O10" s="869"/>
      <c r="P10" s="869"/>
      <c r="Q10" s="163"/>
      <c r="R10" s="163"/>
      <c r="S10" s="163"/>
      <c r="T10" s="163"/>
      <c r="U10" s="163"/>
      <c r="V10" s="163"/>
      <c r="W10" s="163"/>
      <c r="X10" s="163"/>
      <c r="Y10" s="163"/>
      <c r="Z10" s="163"/>
      <c r="AA10" s="163"/>
      <c r="AB10" s="163"/>
      <c r="AC10" s="163"/>
    </row>
    <row r="11" spans="1:29" ht="14.65" customHeight="1">
      <c r="A11" s="163"/>
      <c r="B11" s="869"/>
      <c r="C11" s="869"/>
      <c r="D11" s="869"/>
      <c r="E11" s="869"/>
      <c r="F11" s="869"/>
      <c r="G11" s="869"/>
      <c r="H11" s="869"/>
      <c r="I11" s="869"/>
      <c r="J11" s="869"/>
      <c r="K11" s="869"/>
      <c r="L11" s="869"/>
      <c r="M11" s="869"/>
      <c r="N11" s="869"/>
      <c r="O11" s="869"/>
      <c r="P11" s="869"/>
      <c r="Q11" s="163"/>
      <c r="R11" s="163"/>
      <c r="S11" s="163"/>
      <c r="T11" s="163"/>
      <c r="U11" s="163"/>
      <c r="V11" s="163"/>
      <c r="W11" s="163"/>
      <c r="X11" s="163"/>
      <c r="Y11" s="163"/>
      <c r="Z11" s="163"/>
      <c r="AA11" s="163"/>
      <c r="AB11" s="163"/>
      <c r="AC11" s="163"/>
    </row>
    <row r="12" spans="1:29" ht="14.65" customHeight="1">
      <c r="A12" s="163"/>
      <c r="B12" s="869"/>
      <c r="C12" s="869"/>
      <c r="D12" s="869"/>
      <c r="E12" s="869"/>
      <c r="F12" s="869"/>
      <c r="G12" s="869"/>
      <c r="H12" s="869"/>
      <c r="I12" s="869"/>
      <c r="J12" s="869"/>
      <c r="K12" s="869"/>
      <c r="L12" s="869"/>
      <c r="M12" s="869"/>
      <c r="N12" s="869"/>
      <c r="O12" s="869"/>
      <c r="P12" s="869"/>
      <c r="Q12" s="163"/>
      <c r="R12" s="163"/>
      <c r="S12" s="163"/>
      <c r="T12" s="163"/>
      <c r="U12" s="163"/>
      <c r="V12" s="163"/>
      <c r="W12" s="163"/>
      <c r="X12" s="163"/>
      <c r="Y12" s="163"/>
      <c r="Z12" s="163"/>
      <c r="AA12" s="163"/>
      <c r="AB12" s="163"/>
      <c r="AC12" s="163"/>
    </row>
    <row r="13" spans="1:29" ht="14.65" customHeight="1">
      <c r="A13" s="163"/>
      <c r="B13" s="869"/>
      <c r="C13" s="869"/>
      <c r="D13" s="869"/>
      <c r="E13" s="869"/>
      <c r="F13" s="869"/>
      <c r="G13" s="869"/>
      <c r="H13" s="869"/>
      <c r="I13" s="869"/>
      <c r="J13" s="869"/>
      <c r="K13" s="869"/>
      <c r="L13" s="869"/>
      <c r="M13" s="869"/>
      <c r="N13" s="869"/>
      <c r="O13" s="869"/>
      <c r="P13" s="869"/>
      <c r="Q13" s="163"/>
      <c r="R13" s="163"/>
      <c r="S13" s="163"/>
      <c r="T13" s="163"/>
      <c r="U13" s="163"/>
      <c r="V13" s="163"/>
      <c r="W13" s="163"/>
      <c r="X13" s="163"/>
      <c r="Y13" s="163"/>
      <c r="Z13" s="163"/>
      <c r="AA13" s="163"/>
      <c r="AB13" s="163"/>
      <c r="AC13" s="163"/>
    </row>
    <row r="14" spans="1:29">
      <c r="A14" s="163"/>
      <c r="B14" s="869"/>
      <c r="C14" s="869"/>
      <c r="D14" s="869"/>
      <c r="E14" s="869"/>
      <c r="F14" s="869"/>
      <c r="G14" s="869"/>
      <c r="H14" s="869"/>
      <c r="I14" s="869"/>
      <c r="J14" s="869"/>
      <c r="K14" s="869"/>
      <c r="L14" s="869"/>
      <c r="M14" s="869"/>
      <c r="N14" s="869"/>
      <c r="O14" s="869"/>
      <c r="P14" s="869"/>
      <c r="Q14" s="163"/>
      <c r="R14" s="163"/>
      <c r="S14" s="163"/>
      <c r="T14" s="163"/>
      <c r="U14" s="163"/>
      <c r="V14" s="163"/>
      <c r="W14" s="163"/>
      <c r="X14" s="163"/>
      <c r="Y14" s="163"/>
      <c r="Z14" s="163"/>
      <c r="AA14" s="163"/>
      <c r="AB14" s="163"/>
      <c r="AC14" s="163"/>
    </row>
    <row r="15" spans="1:29">
      <c r="A15" s="163"/>
      <c r="B15" s="869"/>
      <c r="C15" s="869"/>
      <c r="D15" s="869"/>
      <c r="E15" s="869"/>
      <c r="F15" s="869"/>
      <c r="G15" s="869"/>
      <c r="H15" s="869"/>
      <c r="I15" s="869"/>
      <c r="J15" s="869"/>
      <c r="K15" s="869"/>
      <c r="L15" s="869"/>
      <c r="M15" s="869"/>
      <c r="N15" s="869"/>
      <c r="O15" s="869"/>
      <c r="P15" s="869"/>
      <c r="Q15" s="163"/>
      <c r="R15" s="163"/>
      <c r="S15" s="163"/>
      <c r="T15" s="163"/>
      <c r="U15" s="163"/>
      <c r="V15" s="163"/>
      <c r="W15" s="163"/>
      <c r="X15" s="163"/>
      <c r="Y15" s="163"/>
      <c r="Z15" s="163"/>
      <c r="AA15" s="163"/>
      <c r="AB15" s="163"/>
      <c r="AC15" s="163"/>
    </row>
    <row r="16" spans="1:29">
      <c r="A16" s="163"/>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row>
    <row r="17" spans="1:37" ht="15.4" customHeight="1">
      <c r="A17" s="70" t="s">
        <v>4278</v>
      </c>
      <c r="B17" s="865" t="s">
        <v>4279</v>
      </c>
      <c r="C17" s="866"/>
      <c r="D17" s="866"/>
      <c r="E17" s="866"/>
      <c r="F17" s="866"/>
      <c r="G17" s="866"/>
      <c r="H17" s="866"/>
      <c r="I17" s="866"/>
      <c r="J17" s="163"/>
      <c r="K17" s="163"/>
      <c r="L17" s="163"/>
      <c r="M17" s="163"/>
      <c r="N17" s="163"/>
      <c r="O17" s="163"/>
      <c r="P17" s="163"/>
      <c r="Q17" s="163"/>
      <c r="R17" s="163"/>
      <c r="S17" s="163"/>
      <c r="T17" s="163"/>
      <c r="U17" s="163"/>
      <c r="V17" s="163"/>
      <c r="W17" s="163"/>
      <c r="X17" s="163"/>
      <c r="Y17" s="163"/>
      <c r="Z17" s="163"/>
      <c r="AA17" s="163"/>
      <c r="AB17" s="163"/>
      <c r="AC17" s="163"/>
    </row>
    <row r="18" spans="1:37">
      <c r="A18" s="163"/>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row>
    <row r="19" spans="1:37">
      <c r="A19" s="163"/>
      <c r="B19" s="270" t="s">
        <v>4280</v>
      </c>
      <c r="C19" s="270"/>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37">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row>
    <row r="21" spans="1:37" ht="30" customHeight="1">
      <c r="A21" s="163"/>
      <c r="B21" s="163"/>
      <c r="C21" s="274" t="s">
        <v>4281</v>
      </c>
      <c r="D21" s="851" t="s">
        <v>4282</v>
      </c>
      <c r="E21" s="851"/>
      <c r="F21" s="851"/>
      <c r="G21" s="851"/>
      <c r="H21" s="851"/>
      <c r="I21" s="851"/>
      <c r="J21" s="851"/>
      <c r="K21" s="851"/>
      <c r="L21" s="850" t="s">
        <v>4283</v>
      </c>
      <c r="M21" s="850"/>
      <c r="N21" s="273" t="s">
        <v>4284</v>
      </c>
      <c r="O21" s="850" t="s">
        <v>4285</v>
      </c>
      <c r="P21" s="850"/>
      <c r="Q21" s="163"/>
      <c r="R21" s="163"/>
      <c r="S21" s="163"/>
      <c r="T21" s="163"/>
      <c r="U21" s="163"/>
      <c r="V21" s="163"/>
      <c r="W21" s="163"/>
      <c r="X21" s="163"/>
      <c r="Y21" s="163"/>
      <c r="Z21" s="163"/>
      <c r="AA21" s="163"/>
      <c r="AB21" s="163"/>
      <c r="AC21" s="163"/>
      <c r="AD21" s="163"/>
      <c r="AE21" s="163"/>
      <c r="AF21" s="163"/>
      <c r="AG21" s="163"/>
      <c r="AH21" s="163"/>
      <c r="AI21" s="163"/>
      <c r="AJ21" s="163"/>
      <c r="AK21" s="163"/>
    </row>
    <row r="22" spans="1:37" ht="30" customHeight="1">
      <c r="A22" s="163"/>
      <c r="B22" s="163"/>
      <c r="C22" s="275">
        <v>1</v>
      </c>
      <c r="D22" s="852" t="s">
        <v>4286</v>
      </c>
      <c r="E22" s="853"/>
      <c r="F22" s="853"/>
      <c r="G22" s="853"/>
      <c r="H22" s="853"/>
      <c r="I22" s="853"/>
      <c r="J22" s="853"/>
      <c r="K22" s="854"/>
      <c r="L22" s="855"/>
      <c r="M22" s="855"/>
      <c r="N22" s="276"/>
      <c r="O22" s="856"/>
      <c r="P22" s="856"/>
      <c r="Q22" s="163"/>
      <c r="R22" s="163"/>
      <c r="S22" s="163"/>
      <c r="T22" s="163"/>
      <c r="U22" s="163"/>
      <c r="V22" s="163"/>
      <c r="W22" s="163"/>
      <c r="X22" s="163"/>
      <c r="Y22" s="163"/>
      <c r="Z22" s="163"/>
      <c r="AA22" s="163"/>
      <c r="AB22" s="163"/>
      <c r="AC22" s="163"/>
      <c r="AD22" s="163"/>
      <c r="AE22" s="163"/>
      <c r="AF22" s="163"/>
      <c r="AG22" s="163"/>
      <c r="AH22" s="163"/>
      <c r="AI22" s="163"/>
      <c r="AJ22" s="163"/>
      <c r="AK22" s="163"/>
    </row>
    <row r="23" spans="1:37" ht="30" customHeight="1">
      <c r="A23" s="163"/>
      <c r="B23" s="163"/>
      <c r="C23" s="275">
        <v>2</v>
      </c>
      <c r="D23" s="852" t="s">
        <v>4287</v>
      </c>
      <c r="E23" s="853"/>
      <c r="F23" s="853"/>
      <c r="G23" s="853"/>
      <c r="H23" s="853"/>
      <c r="I23" s="853"/>
      <c r="J23" s="853"/>
      <c r="K23" s="854"/>
      <c r="L23" s="855"/>
      <c r="M23" s="855"/>
      <c r="N23" s="271"/>
      <c r="O23" s="856"/>
      <c r="P23" s="856"/>
      <c r="Q23" s="163"/>
      <c r="R23" s="163"/>
      <c r="S23" s="163"/>
      <c r="T23" s="163"/>
      <c r="U23" s="163"/>
      <c r="V23" s="163"/>
      <c r="W23" s="163"/>
      <c r="X23" s="163"/>
      <c r="Y23" s="163"/>
      <c r="Z23" s="163"/>
      <c r="AA23" s="163"/>
      <c r="AB23" s="163"/>
      <c r="AC23" s="163"/>
      <c r="AD23" s="163"/>
      <c r="AE23" s="163"/>
      <c r="AF23" s="163"/>
      <c r="AG23" s="163"/>
      <c r="AH23" s="163"/>
      <c r="AI23" s="163"/>
      <c r="AJ23" s="163"/>
      <c r="AK23" s="163"/>
    </row>
    <row r="24" spans="1:37" ht="30" customHeight="1">
      <c r="A24" s="163"/>
      <c r="B24" s="163"/>
      <c r="C24" s="275">
        <v>3</v>
      </c>
      <c r="D24" s="852" t="s">
        <v>4288</v>
      </c>
      <c r="E24" s="853"/>
      <c r="F24" s="853"/>
      <c r="G24" s="853"/>
      <c r="H24" s="853"/>
      <c r="I24" s="853"/>
      <c r="J24" s="853"/>
      <c r="K24" s="854"/>
      <c r="L24" s="855"/>
      <c r="M24" s="855"/>
      <c r="N24" s="271"/>
      <c r="O24" s="856"/>
      <c r="P24" s="856"/>
      <c r="Q24" s="163"/>
      <c r="R24" s="163"/>
      <c r="S24" s="163"/>
      <c r="T24" s="163"/>
      <c r="U24" s="163"/>
      <c r="V24" s="163"/>
      <c r="W24" s="163"/>
      <c r="X24" s="163"/>
      <c r="Y24" s="163"/>
      <c r="Z24" s="163"/>
      <c r="AA24" s="163"/>
      <c r="AB24" s="163"/>
      <c r="AC24" s="163"/>
      <c r="AD24" s="163"/>
      <c r="AE24" s="163"/>
      <c r="AF24" s="163"/>
      <c r="AG24" s="163"/>
      <c r="AH24" s="163"/>
      <c r="AI24" s="163"/>
      <c r="AJ24" s="163"/>
      <c r="AK24" s="163"/>
    </row>
    <row r="25" spans="1:37" ht="30" customHeight="1">
      <c r="A25" s="163"/>
      <c r="B25" s="163"/>
      <c r="C25" s="275">
        <v>4</v>
      </c>
      <c r="D25" s="852" t="s">
        <v>4289</v>
      </c>
      <c r="E25" s="853"/>
      <c r="F25" s="853"/>
      <c r="G25" s="853"/>
      <c r="H25" s="853"/>
      <c r="I25" s="853"/>
      <c r="J25" s="853"/>
      <c r="K25" s="854"/>
      <c r="L25" s="855"/>
      <c r="M25" s="855"/>
      <c r="N25" s="271"/>
      <c r="O25" s="856"/>
      <c r="P25" s="856"/>
      <c r="Q25" s="163"/>
      <c r="R25" s="163"/>
      <c r="S25" s="163"/>
      <c r="T25" s="163"/>
      <c r="U25" s="163"/>
      <c r="V25" s="163"/>
      <c r="W25" s="163"/>
      <c r="X25" s="163"/>
      <c r="Y25" s="163"/>
      <c r="Z25" s="163"/>
      <c r="AA25" s="163"/>
      <c r="AB25" s="163"/>
      <c r="AC25" s="163"/>
      <c r="AD25" s="163"/>
      <c r="AE25" s="163"/>
      <c r="AF25" s="163"/>
      <c r="AG25" s="163"/>
      <c r="AH25" s="163"/>
      <c r="AI25" s="163"/>
      <c r="AJ25" s="163"/>
      <c r="AK25" s="163"/>
    </row>
    <row r="26" spans="1:37" ht="30" customHeight="1">
      <c r="A26" s="163"/>
      <c r="B26" s="163"/>
      <c r="C26" s="275">
        <v>5</v>
      </c>
      <c r="D26" s="852" t="s">
        <v>4290</v>
      </c>
      <c r="E26" s="853"/>
      <c r="F26" s="853"/>
      <c r="G26" s="853"/>
      <c r="H26" s="853"/>
      <c r="I26" s="853"/>
      <c r="J26" s="853"/>
      <c r="K26" s="854"/>
      <c r="L26" s="855"/>
      <c r="M26" s="855"/>
      <c r="N26" s="272"/>
      <c r="O26" s="856"/>
      <c r="P26" s="856"/>
      <c r="Q26" s="163"/>
      <c r="R26" s="163"/>
      <c r="S26" s="163"/>
      <c r="T26" s="163"/>
      <c r="U26" s="163"/>
      <c r="V26" s="163"/>
      <c r="W26" s="163"/>
      <c r="X26" s="163"/>
      <c r="Y26" s="163"/>
      <c r="Z26" s="163"/>
      <c r="AA26" s="163"/>
      <c r="AB26" s="163"/>
      <c r="AC26" s="163"/>
      <c r="AD26" s="163"/>
      <c r="AE26" s="163"/>
      <c r="AF26" s="163"/>
      <c r="AG26" s="163"/>
      <c r="AH26" s="163"/>
      <c r="AI26" s="163"/>
      <c r="AJ26" s="163"/>
      <c r="AK26" s="163"/>
    </row>
    <row r="27" spans="1:37" ht="30" customHeight="1">
      <c r="A27" s="163"/>
      <c r="B27" s="163"/>
      <c r="C27" s="275">
        <v>6</v>
      </c>
      <c r="D27" s="852" t="s">
        <v>4291</v>
      </c>
      <c r="E27" s="853"/>
      <c r="F27" s="853"/>
      <c r="G27" s="853"/>
      <c r="H27" s="853"/>
      <c r="I27" s="853"/>
      <c r="J27" s="853"/>
      <c r="K27" s="854"/>
      <c r="L27" s="855"/>
      <c r="M27" s="855"/>
      <c r="N27" s="272"/>
      <c r="O27" s="856"/>
      <c r="P27" s="856"/>
      <c r="Q27" s="163"/>
      <c r="R27" s="163"/>
      <c r="S27" s="163"/>
      <c r="T27" s="163"/>
      <c r="U27" s="163"/>
      <c r="V27" s="163"/>
      <c r="W27" s="163"/>
      <c r="X27" s="163"/>
      <c r="Y27" s="163"/>
      <c r="Z27" s="163"/>
      <c r="AA27" s="163"/>
      <c r="AB27" s="163"/>
      <c r="AC27" s="163"/>
      <c r="AD27" s="163"/>
      <c r="AE27" s="163"/>
      <c r="AF27" s="163"/>
      <c r="AG27" s="163"/>
      <c r="AH27" s="163"/>
      <c r="AI27" s="163"/>
      <c r="AJ27" s="163"/>
      <c r="AK27" s="163"/>
    </row>
    <row r="28" spans="1:37" ht="30" customHeight="1">
      <c r="A28" s="163"/>
      <c r="B28" s="163"/>
      <c r="C28" s="275">
        <v>7</v>
      </c>
      <c r="D28" s="852" t="s">
        <v>4292</v>
      </c>
      <c r="E28" s="853"/>
      <c r="F28" s="853"/>
      <c r="G28" s="853"/>
      <c r="H28" s="853"/>
      <c r="I28" s="853"/>
      <c r="J28" s="853"/>
      <c r="K28" s="854"/>
      <c r="L28" s="855"/>
      <c r="M28" s="855"/>
      <c r="N28" s="272"/>
      <c r="O28" s="861"/>
      <c r="P28" s="862"/>
      <c r="Q28" s="163"/>
      <c r="R28" s="163"/>
      <c r="S28" s="163"/>
      <c r="T28" s="163"/>
      <c r="U28" s="163"/>
      <c r="V28" s="163"/>
      <c r="W28" s="163"/>
      <c r="X28" s="163"/>
      <c r="Y28" s="163"/>
      <c r="Z28" s="163"/>
      <c r="AA28" s="163"/>
      <c r="AB28" s="163"/>
      <c r="AC28" s="163"/>
      <c r="AD28" s="163"/>
      <c r="AE28" s="163"/>
      <c r="AF28" s="163"/>
      <c r="AG28" s="163"/>
      <c r="AH28" s="163"/>
      <c r="AI28" s="163"/>
      <c r="AJ28" s="163"/>
      <c r="AK28" s="163"/>
    </row>
    <row r="29" spans="1:37" ht="24.4" customHeight="1">
      <c r="A29" s="163"/>
      <c r="B29" s="163"/>
      <c r="C29" s="850" t="s">
        <v>4293</v>
      </c>
      <c r="D29" s="850"/>
      <c r="E29" s="850"/>
      <c r="F29" s="850"/>
      <c r="G29" s="850"/>
      <c r="H29" s="850"/>
      <c r="I29" s="850"/>
      <c r="J29" s="850"/>
      <c r="K29" s="850"/>
      <c r="L29" s="850"/>
      <c r="M29" s="850"/>
      <c r="N29" s="850"/>
      <c r="O29" s="850"/>
      <c r="P29" s="850"/>
      <c r="Q29" s="163"/>
      <c r="R29" s="163"/>
      <c r="S29" s="163"/>
      <c r="T29" s="163"/>
      <c r="U29" s="163"/>
      <c r="V29" s="163"/>
      <c r="W29" s="163"/>
      <c r="X29" s="163"/>
      <c r="Y29" s="163"/>
      <c r="Z29" s="163"/>
      <c r="AA29" s="163"/>
      <c r="AB29" s="163"/>
      <c r="AC29" s="163"/>
      <c r="AD29" s="163"/>
      <c r="AE29" s="163"/>
      <c r="AF29" s="163"/>
      <c r="AG29" s="163"/>
      <c r="AH29" s="163"/>
      <c r="AI29" s="163"/>
      <c r="AJ29" s="163"/>
      <c r="AK29" s="163"/>
    </row>
    <row r="30" spans="1:37" ht="30" customHeight="1">
      <c r="A30" s="163"/>
      <c r="B30" s="163"/>
      <c r="C30" s="275">
        <v>8</v>
      </c>
      <c r="D30" s="857" t="s">
        <v>4294</v>
      </c>
      <c r="E30" s="858"/>
      <c r="F30" s="858"/>
      <c r="G30" s="858"/>
      <c r="H30" s="858"/>
      <c r="I30" s="858"/>
      <c r="J30" s="858"/>
      <c r="K30" s="859"/>
      <c r="L30" s="855"/>
      <c r="M30" s="855"/>
      <c r="N30" s="272"/>
      <c r="O30" s="856"/>
      <c r="P30" s="856"/>
      <c r="Q30" s="163"/>
      <c r="R30" s="163"/>
      <c r="S30" s="163"/>
      <c r="T30" s="163"/>
      <c r="U30" s="163"/>
      <c r="V30" s="163"/>
      <c r="W30" s="163"/>
      <c r="X30" s="163"/>
      <c r="Y30" s="163"/>
      <c r="Z30" s="163"/>
      <c r="AA30" s="163"/>
      <c r="AB30" s="163"/>
      <c r="AC30" s="163"/>
      <c r="AD30" s="163"/>
      <c r="AE30" s="163"/>
      <c r="AF30" s="163"/>
      <c r="AG30" s="163"/>
      <c r="AH30" s="163"/>
      <c r="AI30" s="163"/>
      <c r="AJ30" s="163"/>
      <c r="AK30" s="163"/>
    </row>
    <row r="31" spans="1:37" ht="30" customHeight="1">
      <c r="A31" s="163"/>
      <c r="B31" s="163"/>
      <c r="C31" s="275">
        <v>9</v>
      </c>
      <c r="D31" s="852" t="s">
        <v>4295</v>
      </c>
      <c r="E31" s="853"/>
      <c r="F31" s="853"/>
      <c r="G31" s="853"/>
      <c r="H31" s="853"/>
      <c r="I31" s="853"/>
      <c r="J31" s="853"/>
      <c r="K31" s="854"/>
      <c r="L31" s="855"/>
      <c r="M31" s="855"/>
      <c r="N31" s="272"/>
      <c r="O31" s="856"/>
      <c r="P31" s="856"/>
      <c r="Q31" s="163"/>
      <c r="R31" s="163"/>
      <c r="S31" s="163"/>
      <c r="T31" s="163"/>
      <c r="U31" s="163"/>
      <c r="V31" s="163"/>
      <c r="W31" s="163"/>
      <c r="X31" s="163"/>
      <c r="Y31" s="163"/>
      <c r="Z31" s="163"/>
      <c r="AA31" s="163"/>
      <c r="AB31" s="163"/>
      <c r="AC31" s="163"/>
      <c r="AD31" s="163"/>
      <c r="AE31" s="163"/>
      <c r="AF31" s="163"/>
      <c r="AG31" s="163"/>
      <c r="AH31" s="163"/>
      <c r="AI31" s="163"/>
      <c r="AJ31" s="163"/>
      <c r="AK31" s="163"/>
    </row>
    <row r="32" spans="1:37" ht="14.65" customHeight="1">
      <c r="A32" s="163"/>
      <c r="B32" s="163"/>
      <c r="C32" s="277"/>
      <c r="D32" s="278"/>
      <c r="E32" s="278"/>
      <c r="F32" s="278"/>
      <c r="G32" s="278"/>
      <c r="H32" s="278"/>
      <c r="I32" s="278"/>
      <c r="J32" s="278"/>
      <c r="K32" s="278"/>
      <c r="L32" s="279"/>
      <c r="M32" s="279"/>
      <c r="N32" s="280"/>
      <c r="O32" s="281"/>
      <c r="P32" s="281"/>
      <c r="Q32" s="163"/>
      <c r="R32" s="163"/>
      <c r="S32" s="163"/>
      <c r="T32" s="163"/>
      <c r="U32" s="163"/>
      <c r="V32" s="163"/>
      <c r="W32" s="163"/>
      <c r="X32" s="163"/>
      <c r="Y32" s="163"/>
      <c r="Z32" s="163"/>
      <c r="AA32" s="163"/>
      <c r="AB32" s="163"/>
      <c r="AC32" s="163"/>
      <c r="AD32" s="163"/>
      <c r="AE32" s="163"/>
      <c r="AF32" s="163"/>
      <c r="AG32" s="163"/>
      <c r="AH32" s="163"/>
      <c r="AI32" s="163"/>
      <c r="AJ32" s="163"/>
      <c r="AK32" s="163"/>
    </row>
    <row r="33" spans="1:37" ht="14.65" customHeight="1">
      <c r="A33" s="163"/>
      <c r="B33" s="270" t="s">
        <v>4296</v>
      </c>
      <c r="C33" s="277"/>
      <c r="D33" s="278"/>
      <c r="E33" s="278"/>
      <c r="F33" s="278"/>
      <c r="G33" s="278"/>
      <c r="H33" s="278"/>
      <c r="I33" s="278"/>
      <c r="J33" s="278"/>
      <c r="K33" s="278"/>
      <c r="L33" s="279"/>
      <c r="M33" s="279"/>
      <c r="N33" s="280"/>
      <c r="O33" s="281"/>
      <c r="P33" s="281"/>
      <c r="Q33" s="163"/>
      <c r="R33" s="163"/>
      <c r="S33" s="163"/>
      <c r="T33" s="163"/>
      <c r="U33" s="163"/>
      <c r="V33" s="163"/>
      <c r="W33" s="163"/>
      <c r="X33" s="163"/>
      <c r="Y33" s="163"/>
      <c r="Z33" s="163"/>
      <c r="AA33" s="163"/>
      <c r="AB33" s="163"/>
      <c r="AC33" s="163"/>
      <c r="AD33" s="163"/>
      <c r="AE33" s="163"/>
      <c r="AF33" s="163"/>
      <c r="AG33" s="163"/>
      <c r="AH33" s="163"/>
      <c r="AI33" s="163"/>
      <c r="AJ33" s="163"/>
      <c r="AK33" s="163"/>
    </row>
    <row r="34" spans="1:37" ht="14.65" customHeight="1">
      <c r="A34" s="163"/>
      <c r="B34" s="163"/>
      <c r="C34" s="277"/>
      <c r="D34" s="278"/>
      <c r="E34" s="278"/>
      <c r="F34" s="278"/>
      <c r="G34" s="278"/>
      <c r="H34" s="278"/>
      <c r="I34" s="278"/>
      <c r="J34" s="278"/>
      <c r="K34" s="278"/>
      <c r="L34" s="279"/>
      <c r="M34" s="279"/>
      <c r="N34" s="280"/>
      <c r="O34" s="281"/>
      <c r="P34" s="281"/>
      <c r="Q34" s="163"/>
      <c r="R34" s="163"/>
      <c r="S34" s="163"/>
      <c r="T34" s="163"/>
      <c r="U34" s="163"/>
      <c r="V34" s="163"/>
      <c r="W34" s="163"/>
      <c r="X34" s="163"/>
      <c r="Y34" s="163"/>
      <c r="Z34" s="163"/>
      <c r="AA34" s="163"/>
      <c r="AB34" s="163"/>
      <c r="AC34" s="163"/>
      <c r="AD34" s="163"/>
      <c r="AE34" s="163"/>
      <c r="AF34" s="163"/>
      <c r="AG34" s="163"/>
      <c r="AH34" s="163"/>
      <c r="AI34" s="163"/>
      <c r="AJ34" s="163"/>
      <c r="AK34" s="163"/>
    </row>
    <row r="35" spans="1:37" ht="20.45">
      <c r="A35" s="163"/>
      <c r="B35" s="163"/>
      <c r="C35" s="274" t="s">
        <v>4281</v>
      </c>
      <c r="D35" s="851" t="s">
        <v>4282</v>
      </c>
      <c r="E35" s="851"/>
      <c r="F35" s="851"/>
      <c r="G35" s="851"/>
      <c r="H35" s="851"/>
      <c r="I35" s="851"/>
      <c r="J35" s="851"/>
      <c r="K35" s="851"/>
      <c r="L35" s="850" t="s">
        <v>4283</v>
      </c>
      <c r="M35" s="850"/>
      <c r="N35" s="273" t="s">
        <v>4284</v>
      </c>
      <c r="O35" s="850" t="s">
        <v>4285</v>
      </c>
      <c r="P35" s="850"/>
      <c r="Q35" s="163"/>
      <c r="R35" s="163"/>
      <c r="S35" s="163"/>
      <c r="T35" s="163"/>
      <c r="U35" s="163"/>
      <c r="V35" s="163"/>
      <c r="W35" s="163"/>
      <c r="X35" s="163"/>
      <c r="Y35" s="163"/>
      <c r="Z35" s="163"/>
      <c r="AA35" s="163"/>
      <c r="AB35" s="163"/>
      <c r="AC35" s="163"/>
      <c r="AD35" s="163"/>
      <c r="AE35" s="163"/>
      <c r="AF35" s="163"/>
      <c r="AG35" s="163"/>
      <c r="AH35" s="163"/>
      <c r="AI35" s="163"/>
      <c r="AJ35" s="163"/>
      <c r="AK35" s="163"/>
    </row>
    <row r="36" spans="1:37" ht="30" customHeight="1">
      <c r="A36" s="163"/>
      <c r="B36" s="163"/>
      <c r="C36" s="275">
        <v>1</v>
      </c>
      <c r="D36" s="852" t="s">
        <v>4297</v>
      </c>
      <c r="E36" s="853"/>
      <c r="F36" s="853"/>
      <c r="G36" s="853"/>
      <c r="H36" s="853"/>
      <c r="I36" s="853"/>
      <c r="J36" s="853"/>
      <c r="K36" s="854"/>
      <c r="L36" s="855"/>
      <c r="M36" s="855"/>
      <c r="N36" s="272"/>
      <c r="O36" s="856"/>
      <c r="P36" s="856"/>
      <c r="Q36" s="163"/>
      <c r="R36" s="163"/>
      <c r="S36" s="163"/>
      <c r="T36" s="163"/>
      <c r="U36" s="163"/>
      <c r="V36" s="163"/>
      <c r="W36" s="163"/>
      <c r="X36" s="163"/>
      <c r="Y36" s="163"/>
      <c r="Z36" s="163"/>
      <c r="AA36" s="163"/>
      <c r="AB36" s="163"/>
      <c r="AC36" s="163"/>
      <c r="AD36" s="163"/>
      <c r="AE36" s="163"/>
      <c r="AF36" s="163"/>
      <c r="AG36" s="163"/>
      <c r="AH36" s="163"/>
      <c r="AI36" s="163"/>
      <c r="AJ36" s="163"/>
      <c r="AK36" s="163"/>
    </row>
    <row r="37" spans="1:37" ht="30" customHeight="1">
      <c r="A37" s="163"/>
      <c r="B37" s="163"/>
      <c r="C37" s="275">
        <v>2</v>
      </c>
      <c r="D37" s="852" t="s">
        <v>4298</v>
      </c>
      <c r="E37" s="853"/>
      <c r="F37" s="853"/>
      <c r="G37" s="853"/>
      <c r="H37" s="853"/>
      <c r="I37" s="853"/>
      <c r="J37" s="853"/>
      <c r="K37" s="854"/>
      <c r="L37" s="855"/>
      <c r="M37" s="855"/>
      <c r="N37" s="272"/>
      <c r="O37" s="856"/>
      <c r="P37" s="856"/>
      <c r="Q37" s="163"/>
      <c r="R37" s="163"/>
      <c r="S37" s="163"/>
      <c r="T37" s="163"/>
      <c r="U37" s="163"/>
      <c r="V37" s="163"/>
      <c r="W37" s="163"/>
      <c r="X37" s="163"/>
      <c r="Y37" s="163"/>
      <c r="Z37" s="163"/>
      <c r="AA37" s="163"/>
      <c r="AB37" s="163"/>
      <c r="AC37" s="163"/>
      <c r="AD37" s="163"/>
      <c r="AE37" s="163"/>
      <c r="AF37" s="163"/>
      <c r="AG37" s="163"/>
      <c r="AH37" s="163"/>
      <c r="AI37" s="163"/>
      <c r="AJ37" s="163"/>
      <c r="AK37" s="163"/>
    </row>
    <row r="38" spans="1:37" ht="30" customHeight="1">
      <c r="A38" s="163"/>
      <c r="B38" s="163"/>
      <c r="C38" s="275">
        <v>3</v>
      </c>
      <c r="D38" s="852" t="s">
        <v>4299</v>
      </c>
      <c r="E38" s="853"/>
      <c r="F38" s="853"/>
      <c r="G38" s="853"/>
      <c r="H38" s="853"/>
      <c r="I38" s="853"/>
      <c r="J38" s="853"/>
      <c r="K38" s="854"/>
      <c r="L38" s="855"/>
      <c r="M38" s="855"/>
      <c r="N38" s="272"/>
      <c r="O38" s="856"/>
      <c r="P38" s="856"/>
      <c r="Q38" s="163"/>
      <c r="R38" s="163"/>
      <c r="S38" s="163"/>
      <c r="T38" s="163"/>
      <c r="U38" s="163"/>
      <c r="V38" s="163"/>
      <c r="W38" s="163"/>
      <c r="X38" s="163"/>
      <c r="Y38" s="163"/>
      <c r="Z38" s="163"/>
      <c r="AA38" s="163"/>
      <c r="AB38" s="163"/>
      <c r="AC38" s="163"/>
      <c r="AD38" s="163"/>
      <c r="AE38" s="163"/>
      <c r="AF38" s="163"/>
      <c r="AG38" s="163"/>
      <c r="AH38" s="163"/>
      <c r="AI38" s="163"/>
      <c r="AJ38" s="163"/>
      <c r="AK38" s="163"/>
    </row>
    <row r="39" spans="1:37" ht="14.65" customHeight="1">
      <c r="A39" s="163"/>
      <c r="B39" s="163"/>
      <c r="C39" s="277"/>
      <c r="D39" s="278"/>
      <c r="E39" s="278"/>
      <c r="F39" s="278"/>
      <c r="G39" s="278"/>
      <c r="H39" s="278"/>
      <c r="I39" s="278"/>
      <c r="J39" s="278"/>
      <c r="K39" s="278"/>
      <c r="L39" s="163"/>
      <c r="M39" s="163"/>
      <c r="N39" s="280"/>
      <c r="O39" s="281"/>
      <c r="P39" s="281"/>
      <c r="Q39" s="163"/>
      <c r="R39" s="163"/>
      <c r="S39" s="163"/>
      <c r="T39" s="163"/>
      <c r="U39" s="163"/>
      <c r="V39" s="163"/>
      <c r="W39" s="163"/>
      <c r="X39" s="163"/>
      <c r="Y39" s="163"/>
      <c r="Z39" s="163"/>
      <c r="AA39" s="163"/>
      <c r="AB39" s="163"/>
      <c r="AC39" s="163"/>
      <c r="AD39" s="163"/>
      <c r="AE39" s="163"/>
      <c r="AF39" s="163"/>
      <c r="AG39" s="163"/>
      <c r="AH39" s="163"/>
      <c r="AI39" s="163"/>
      <c r="AJ39" s="163"/>
      <c r="AK39" s="163"/>
    </row>
    <row r="40" spans="1:37" ht="14.65" customHeight="1">
      <c r="A40" s="163"/>
      <c r="B40" s="270" t="s">
        <v>4300</v>
      </c>
      <c r="C40" s="277"/>
      <c r="D40" s="278"/>
      <c r="E40" s="278"/>
      <c r="F40" s="278"/>
      <c r="G40" s="278"/>
      <c r="H40" s="278"/>
      <c r="I40" s="278"/>
      <c r="J40" s="278"/>
      <c r="K40" s="278"/>
      <c r="L40" s="163"/>
      <c r="M40" s="163"/>
      <c r="N40" s="280"/>
      <c r="O40" s="281"/>
      <c r="P40" s="281"/>
      <c r="Q40" s="163"/>
      <c r="R40" s="163"/>
      <c r="S40" s="163"/>
      <c r="T40" s="163"/>
      <c r="U40" s="163"/>
      <c r="V40" s="163"/>
      <c r="W40" s="163"/>
      <c r="X40" s="163"/>
      <c r="Y40" s="163"/>
      <c r="Z40" s="163"/>
      <c r="AA40" s="163"/>
      <c r="AB40" s="163"/>
      <c r="AC40" s="163"/>
      <c r="AD40" s="163"/>
      <c r="AE40" s="163"/>
      <c r="AF40" s="163"/>
      <c r="AG40" s="163"/>
      <c r="AH40" s="163"/>
      <c r="AI40" s="163"/>
      <c r="AJ40" s="163"/>
      <c r="AK40" s="163"/>
    </row>
    <row r="41" spans="1:37" ht="14.65" customHeight="1">
      <c r="A41" s="163"/>
      <c r="B41" s="163"/>
      <c r="C41" s="277"/>
      <c r="D41" s="278"/>
      <c r="E41" s="278"/>
      <c r="F41" s="278"/>
      <c r="G41" s="278"/>
      <c r="H41" s="278"/>
      <c r="I41" s="278"/>
      <c r="J41" s="278"/>
      <c r="K41" s="278"/>
      <c r="L41" s="163"/>
      <c r="M41" s="163"/>
      <c r="N41" s="280"/>
      <c r="O41" s="281"/>
      <c r="P41" s="281"/>
      <c r="Q41" s="163"/>
      <c r="R41" s="163"/>
      <c r="S41" s="163"/>
      <c r="T41" s="163"/>
      <c r="U41" s="163"/>
      <c r="V41" s="163"/>
      <c r="W41" s="163"/>
      <c r="X41" s="163"/>
      <c r="Y41" s="163"/>
      <c r="Z41" s="163"/>
      <c r="AA41" s="163"/>
      <c r="AB41" s="163"/>
      <c r="AC41" s="163"/>
      <c r="AD41" s="163"/>
      <c r="AE41" s="163"/>
      <c r="AF41" s="163"/>
      <c r="AG41" s="163"/>
      <c r="AH41" s="163"/>
      <c r="AI41" s="163"/>
      <c r="AJ41" s="163"/>
      <c r="AK41" s="163"/>
    </row>
    <row r="42" spans="1:37" ht="20.45">
      <c r="A42" s="163"/>
      <c r="B42" s="163"/>
      <c r="C42" s="274" t="s">
        <v>4281</v>
      </c>
      <c r="D42" s="851" t="s">
        <v>4282</v>
      </c>
      <c r="E42" s="851"/>
      <c r="F42" s="851"/>
      <c r="G42" s="851"/>
      <c r="H42" s="851"/>
      <c r="I42" s="851"/>
      <c r="J42" s="851"/>
      <c r="K42" s="851"/>
      <c r="L42" s="850" t="s">
        <v>4283</v>
      </c>
      <c r="M42" s="850"/>
      <c r="N42" s="273" t="s">
        <v>4284</v>
      </c>
      <c r="O42" s="850" t="s">
        <v>4285</v>
      </c>
      <c r="P42" s="850"/>
      <c r="Q42" s="163"/>
      <c r="R42" s="163"/>
      <c r="S42" s="163"/>
      <c r="T42" s="163"/>
      <c r="U42" s="163"/>
      <c r="V42" s="163"/>
      <c r="W42" s="163"/>
      <c r="X42" s="163"/>
      <c r="Y42" s="163"/>
      <c r="Z42" s="163"/>
      <c r="AA42" s="163"/>
      <c r="AB42" s="163"/>
      <c r="AC42" s="163"/>
      <c r="AD42" s="163"/>
      <c r="AE42" s="163"/>
      <c r="AF42" s="163"/>
      <c r="AG42" s="163"/>
      <c r="AH42" s="163"/>
      <c r="AI42" s="163"/>
      <c r="AJ42" s="163"/>
      <c r="AK42" s="163"/>
    </row>
    <row r="43" spans="1:37" ht="30" customHeight="1">
      <c r="A43" s="163"/>
      <c r="B43" s="163"/>
      <c r="C43" s="275">
        <v>1</v>
      </c>
      <c r="D43" s="852" t="s">
        <v>4301</v>
      </c>
      <c r="E43" s="853"/>
      <c r="F43" s="853"/>
      <c r="G43" s="853"/>
      <c r="H43" s="853"/>
      <c r="I43" s="853"/>
      <c r="J43" s="853"/>
      <c r="K43" s="854"/>
      <c r="L43" s="855"/>
      <c r="M43" s="855"/>
      <c r="N43" s="272"/>
      <c r="O43" s="856"/>
      <c r="P43" s="856"/>
      <c r="Q43" s="163"/>
      <c r="R43" s="163"/>
      <c r="S43" s="163"/>
      <c r="T43" s="163"/>
      <c r="U43" s="163"/>
      <c r="V43" s="163"/>
      <c r="W43" s="163"/>
      <c r="X43" s="163"/>
      <c r="Y43" s="163"/>
      <c r="Z43" s="163"/>
      <c r="AA43" s="163"/>
      <c r="AB43" s="163"/>
      <c r="AC43" s="163"/>
      <c r="AD43" s="163"/>
      <c r="AE43" s="163"/>
      <c r="AF43" s="163"/>
      <c r="AG43" s="163"/>
      <c r="AH43" s="163"/>
      <c r="AI43" s="163"/>
      <c r="AJ43" s="163"/>
      <c r="AK43" s="163"/>
    </row>
    <row r="44" spans="1:37" ht="30" customHeight="1">
      <c r="A44" s="163"/>
      <c r="B44" s="163"/>
      <c r="C44" s="275">
        <v>2</v>
      </c>
      <c r="D44" s="852" t="s">
        <v>4302</v>
      </c>
      <c r="E44" s="853"/>
      <c r="F44" s="853"/>
      <c r="G44" s="853"/>
      <c r="H44" s="853"/>
      <c r="I44" s="853"/>
      <c r="J44" s="853"/>
      <c r="K44" s="854"/>
      <c r="L44" s="855"/>
      <c r="M44" s="855"/>
      <c r="N44" s="272"/>
      <c r="O44" s="856"/>
      <c r="P44" s="856"/>
      <c r="Q44" s="163"/>
      <c r="R44" s="163"/>
      <c r="S44" s="163"/>
      <c r="T44" s="163"/>
      <c r="U44" s="163"/>
      <c r="V44" s="163"/>
      <c r="W44" s="163"/>
      <c r="X44" s="163"/>
      <c r="Y44" s="163"/>
      <c r="Z44" s="163"/>
      <c r="AA44" s="163"/>
      <c r="AB44" s="163"/>
      <c r="AC44" s="163"/>
      <c r="AD44" s="163"/>
      <c r="AE44" s="163"/>
      <c r="AF44" s="163"/>
      <c r="AG44" s="163"/>
      <c r="AH44" s="163"/>
      <c r="AI44" s="163"/>
      <c r="AJ44" s="163"/>
      <c r="AK44" s="163"/>
    </row>
    <row r="45" spans="1:37" ht="30" customHeight="1">
      <c r="A45" s="163"/>
      <c r="B45" s="163"/>
      <c r="C45" s="275">
        <v>3</v>
      </c>
      <c r="D45" s="852" t="s">
        <v>4303</v>
      </c>
      <c r="E45" s="853"/>
      <c r="F45" s="853"/>
      <c r="G45" s="853"/>
      <c r="H45" s="853"/>
      <c r="I45" s="853"/>
      <c r="J45" s="853"/>
      <c r="K45" s="854"/>
      <c r="L45" s="855"/>
      <c r="M45" s="855"/>
      <c r="N45" s="272"/>
      <c r="O45" s="856"/>
      <c r="P45" s="856"/>
      <c r="Q45" s="163"/>
      <c r="R45" s="163"/>
      <c r="S45" s="163"/>
      <c r="T45" s="163"/>
      <c r="U45" s="163"/>
      <c r="V45" s="163"/>
      <c r="W45" s="163"/>
      <c r="X45" s="163"/>
      <c r="Y45" s="163"/>
      <c r="Z45" s="163"/>
      <c r="AA45" s="163"/>
      <c r="AB45" s="163"/>
      <c r="AC45" s="163"/>
      <c r="AD45" s="163"/>
      <c r="AE45" s="163"/>
      <c r="AF45" s="163"/>
      <c r="AG45" s="163"/>
      <c r="AH45" s="163"/>
      <c r="AI45" s="163"/>
      <c r="AJ45" s="163"/>
      <c r="AK45" s="163"/>
    </row>
    <row r="46" spans="1:37" ht="14.65" customHeight="1">
      <c r="A46" s="163"/>
      <c r="B46" s="163"/>
      <c r="C46" s="277"/>
      <c r="D46" s="278"/>
      <c r="E46" s="278"/>
      <c r="F46" s="278"/>
      <c r="G46" s="278"/>
      <c r="H46" s="278"/>
      <c r="I46" s="278"/>
      <c r="J46" s="278"/>
      <c r="K46" s="278"/>
      <c r="L46" s="163"/>
      <c r="M46" s="163"/>
      <c r="N46" s="280"/>
      <c r="O46" s="281"/>
      <c r="P46" s="281"/>
      <c r="Q46" s="163"/>
      <c r="R46" s="163"/>
      <c r="S46" s="163"/>
      <c r="T46" s="163"/>
      <c r="U46" s="163"/>
      <c r="V46" s="163"/>
      <c r="W46" s="163"/>
      <c r="X46" s="163"/>
      <c r="Y46" s="163"/>
      <c r="Z46" s="163"/>
      <c r="AA46" s="163"/>
      <c r="AB46" s="163"/>
      <c r="AC46" s="163"/>
      <c r="AD46" s="163"/>
      <c r="AE46" s="163"/>
      <c r="AF46" s="163"/>
      <c r="AG46" s="163"/>
      <c r="AH46" s="163"/>
      <c r="AI46" s="163"/>
      <c r="AJ46" s="163"/>
      <c r="AK46" s="163"/>
    </row>
    <row r="47" spans="1:37" ht="14.65" customHeight="1">
      <c r="A47" s="163"/>
      <c r="B47" s="270" t="s">
        <v>4304</v>
      </c>
      <c r="C47" s="277"/>
      <c r="D47" s="278"/>
      <c r="E47" s="278"/>
      <c r="F47" s="278"/>
      <c r="G47" s="278"/>
      <c r="H47" s="278"/>
      <c r="I47" s="278"/>
      <c r="J47" s="278"/>
      <c r="K47" s="278"/>
      <c r="L47" s="163"/>
      <c r="M47" s="163"/>
      <c r="N47" s="280"/>
      <c r="O47" s="281"/>
      <c r="P47" s="281"/>
      <c r="Q47" s="163"/>
      <c r="R47" s="163"/>
      <c r="S47" s="163"/>
      <c r="T47" s="163"/>
      <c r="U47" s="163"/>
      <c r="V47" s="163"/>
      <c r="W47" s="163"/>
      <c r="X47" s="163"/>
      <c r="Y47" s="163"/>
      <c r="Z47" s="163"/>
      <c r="AA47" s="163"/>
      <c r="AB47" s="163"/>
      <c r="AC47" s="163"/>
      <c r="AD47" s="163"/>
      <c r="AE47" s="163"/>
      <c r="AF47" s="163"/>
      <c r="AG47" s="163"/>
      <c r="AH47" s="163"/>
      <c r="AI47" s="163"/>
      <c r="AJ47" s="163"/>
      <c r="AK47" s="163"/>
    </row>
    <row r="48" spans="1:37" ht="14.65" customHeight="1">
      <c r="A48" s="163"/>
      <c r="B48" s="163"/>
      <c r="C48" s="277"/>
      <c r="D48" s="278"/>
      <c r="E48" s="278"/>
      <c r="F48" s="278"/>
      <c r="G48" s="278"/>
      <c r="H48" s="278"/>
      <c r="I48" s="278"/>
      <c r="J48" s="278"/>
      <c r="K48" s="278"/>
      <c r="L48" s="163"/>
      <c r="M48" s="163"/>
      <c r="N48" s="280"/>
      <c r="O48" s="281"/>
      <c r="P48" s="281"/>
      <c r="Q48" s="163"/>
      <c r="R48" s="163"/>
      <c r="S48" s="163"/>
      <c r="T48" s="163"/>
      <c r="U48" s="163"/>
      <c r="V48" s="163"/>
      <c r="W48" s="163"/>
      <c r="X48" s="163"/>
      <c r="Y48" s="163"/>
      <c r="Z48" s="163"/>
      <c r="AA48" s="163"/>
      <c r="AB48" s="163"/>
      <c r="AC48" s="163"/>
      <c r="AD48" s="163"/>
      <c r="AE48" s="163"/>
      <c r="AF48" s="163"/>
      <c r="AG48" s="163"/>
      <c r="AH48" s="163"/>
      <c r="AI48" s="163"/>
      <c r="AJ48" s="163"/>
      <c r="AK48" s="163"/>
    </row>
    <row r="49" spans="1:37" ht="14.65" customHeight="1">
      <c r="A49" s="163"/>
      <c r="B49" s="163"/>
      <c r="C49" s="274" t="s">
        <v>4281</v>
      </c>
      <c r="D49" s="851" t="s">
        <v>4282</v>
      </c>
      <c r="E49" s="851"/>
      <c r="F49" s="851"/>
      <c r="G49" s="851"/>
      <c r="H49" s="851"/>
      <c r="I49" s="851"/>
      <c r="J49" s="851"/>
      <c r="K49" s="851"/>
      <c r="L49" s="850" t="s">
        <v>4283</v>
      </c>
      <c r="M49" s="850"/>
      <c r="N49" s="273" t="s">
        <v>4284</v>
      </c>
      <c r="O49" s="850" t="s">
        <v>4285</v>
      </c>
      <c r="P49" s="850"/>
      <c r="Q49" s="163"/>
      <c r="R49" s="163"/>
      <c r="S49" s="163"/>
      <c r="T49" s="163"/>
      <c r="U49" s="163"/>
      <c r="V49" s="163"/>
      <c r="W49" s="163"/>
      <c r="X49" s="163"/>
      <c r="Y49" s="163"/>
      <c r="Z49" s="163"/>
      <c r="AA49" s="163"/>
      <c r="AB49" s="163"/>
      <c r="AC49" s="163"/>
      <c r="AD49" s="163"/>
      <c r="AE49" s="163"/>
      <c r="AF49" s="163"/>
      <c r="AG49" s="163"/>
      <c r="AH49" s="163"/>
      <c r="AI49" s="163"/>
      <c r="AJ49" s="163"/>
      <c r="AK49" s="163"/>
    </row>
    <row r="50" spans="1:37" ht="30" customHeight="1">
      <c r="A50" s="163"/>
      <c r="B50" s="163"/>
      <c r="C50" s="275">
        <v>1</v>
      </c>
      <c r="D50" s="852" t="s">
        <v>4305</v>
      </c>
      <c r="E50" s="853"/>
      <c r="F50" s="853"/>
      <c r="G50" s="853"/>
      <c r="H50" s="853"/>
      <c r="I50" s="853"/>
      <c r="J50" s="853"/>
      <c r="K50" s="854"/>
      <c r="L50" s="855"/>
      <c r="M50" s="855"/>
      <c r="N50" s="272"/>
      <c r="O50" s="856"/>
      <c r="P50" s="856"/>
      <c r="Q50" s="163"/>
      <c r="R50" s="163"/>
      <c r="S50" s="163"/>
      <c r="T50" s="163"/>
      <c r="U50" s="163"/>
      <c r="V50" s="163"/>
      <c r="W50" s="163"/>
      <c r="X50" s="163"/>
      <c r="Y50" s="163"/>
      <c r="Z50" s="163"/>
      <c r="AA50" s="163"/>
      <c r="AB50" s="163"/>
      <c r="AC50" s="163"/>
      <c r="AD50" s="163"/>
      <c r="AE50" s="163"/>
      <c r="AF50" s="163"/>
      <c r="AG50" s="163"/>
      <c r="AH50" s="163"/>
      <c r="AI50" s="163"/>
      <c r="AJ50" s="163"/>
      <c r="AK50" s="163"/>
    </row>
    <row r="51" spans="1:37" ht="30" customHeight="1">
      <c r="A51" s="163"/>
      <c r="B51" s="163"/>
      <c r="C51" s="275">
        <v>2</v>
      </c>
      <c r="D51" s="852" t="s">
        <v>4306</v>
      </c>
      <c r="E51" s="853"/>
      <c r="F51" s="853"/>
      <c r="G51" s="853"/>
      <c r="H51" s="853"/>
      <c r="I51" s="853"/>
      <c r="J51" s="853"/>
      <c r="K51" s="854"/>
      <c r="L51" s="855"/>
      <c r="M51" s="855"/>
      <c r="N51" s="272"/>
      <c r="O51" s="856"/>
      <c r="P51" s="856"/>
      <c r="Q51" s="163"/>
      <c r="R51" s="163"/>
      <c r="S51" s="163"/>
      <c r="T51" s="163"/>
      <c r="U51" s="163"/>
      <c r="V51" s="163"/>
      <c r="W51" s="163"/>
      <c r="X51" s="163"/>
      <c r="Y51" s="163"/>
      <c r="Z51" s="163"/>
      <c r="AA51" s="163"/>
      <c r="AB51" s="163"/>
      <c r="AC51" s="163"/>
      <c r="AD51" s="163"/>
      <c r="AE51" s="163"/>
      <c r="AF51" s="163"/>
      <c r="AG51" s="163"/>
      <c r="AH51" s="163"/>
      <c r="AI51" s="163"/>
      <c r="AJ51" s="163"/>
      <c r="AK51" s="163"/>
    </row>
    <row r="52" spans="1:37" ht="30" customHeight="1">
      <c r="A52" s="163"/>
      <c r="B52" s="163"/>
      <c r="C52" s="275">
        <v>3</v>
      </c>
      <c r="D52" s="852" t="s">
        <v>4307</v>
      </c>
      <c r="E52" s="853"/>
      <c r="F52" s="853"/>
      <c r="G52" s="853"/>
      <c r="H52" s="853"/>
      <c r="I52" s="853"/>
      <c r="J52" s="853"/>
      <c r="K52" s="854"/>
      <c r="L52" s="855"/>
      <c r="M52" s="855"/>
      <c r="N52" s="272"/>
      <c r="O52" s="856"/>
      <c r="P52" s="856"/>
      <c r="Q52" s="163"/>
      <c r="R52" s="163"/>
      <c r="S52" s="163"/>
      <c r="T52" s="163"/>
      <c r="U52" s="163"/>
      <c r="V52" s="163"/>
      <c r="W52" s="163"/>
      <c r="X52" s="163"/>
      <c r="Y52" s="163"/>
      <c r="Z52" s="163"/>
      <c r="AA52" s="163"/>
      <c r="AB52" s="163"/>
      <c r="AC52" s="163"/>
      <c r="AD52" s="163"/>
      <c r="AE52" s="163"/>
      <c r="AF52" s="163"/>
      <c r="AG52" s="163"/>
      <c r="AH52" s="163"/>
      <c r="AI52" s="163"/>
      <c r="AJ52" s="163"/>
      <c r="AK52" s="163"/>
    </row>
    <row r="53" spans="1:37" ht="30" customHeight="1">
      <c r="A53" s="163"/>
      <c r="B53" s="163"/>
      <c r="C53" s="275">
        <v>4</v>
      </c>
      <c r="D53" s="852" t="s">
        <v>4308</v>
      </c>
      <c r="E53" s="853"/>
      <c r="F53" s="853"/>
      <c r="G53" s="853"/>
      <c r="H53" s="853"/>
      <c r="I53" s="853"/>
      <c r="J53" s="853"/>
      <c r="K53" s="854"/>
      <c r="L53" s="855"/>
      <c r="M53" s="855"/>
      <c r="N53" s="272"/>
      <c r="O53" s="856"/>
      <c r="P53" s="856"/>
      <c r="Q53" s="163"/>
      <c r="R53" s="163"/>
      <c r="S53" s="163"/>
      <c r="T53" s="163"/>
      <c r="U53" s="163"/>
      <c r="V53" s="163"/>
      <c r="W53" s="163"/>
      <c r="X53" s="163"/>
      <c r="Y53" s="163"/>
      <c r="Z53" s="163"/>
      <c r="AA53" s="163"/>
      <c r="AB53" s="163"/>
      <c r="AC53" s="163"/>
      <c r="AD53" s="163"/>
      <c r="AE53" s="163"/>
      <c r="AF53" s="163"/>
      <c r="AG53" s="163"/>
      <c r="AH53" s="163"/>
      <c r="AI53" s="163"/>
      <c r="AJ53" s="163"/>
      <c r="AK53" s="163"/>
    </row>
    <row r="54" spans="1:37" ht="30" customHeight="1">
      <c r="A54" s="163"/>
      <c r="B54" s="163"/>
      <c r="C54" s="275">
        <v>5</v>
      </c>
      <c r="D54" s="852" t="s">
        <v>4309</v>
      </c>
      <c r="E54" s="853"/>
      <c r="F54" s="853"/>
      <c r="G54" s="853"/>
      <c r="H54" s="853"/>
      <c r="I54" s="853"/>
      <c r="J54" s="853"/>
      <c r="K54" s="854"/>
      <c r="L54" s="855"/>
      <c r="M54" s="855"/>
      <c r="N54" s="272"/>
      <c r="O54" s="856"/>
      <c r="P54" s="856"/>
      <c r="Q54" s="163"/>
      <c r="R54" s="163"/>
      <c r="S54" s="163"/>
      <c r="T54" s="163"/>
      <c r="U54" s="163"/>
      <c r="V54" s="163"/>
      <c r="W54" s="163"/>
      <c r="X54" s="163"/>
      <c r="Y54" s="163"/>
      <c r="Z54" s="163"/>
      <c r="AA54" s="163"/>
      <c r="AB54" s="163"/>
      <c r="AC54" s="163"/>
      <c r="AD54" s="163"/>
      <c r="AE54" s="163"/>
      <c r="AF54" s="163"/>
      <c r="AG54" s="163"/>
      <c r="AH54" s="163"/>
      <c r="AI54" s="163"/>
      <c r="AJ54" s="163"/>
      <c r="AK54" s="163"/>
    </row>
    <row r="55" spans="1:37" ht="30" customHeight="1">
      <c r="A55" s="163"/>
      <c r="B55" s="163"/>
      <c r="C55" s="275">
        <v>6</v>
      </c>
      <c r="D55" s="852" t="s">
        <v>4310</v>
      </c>
      <c r="E55" s="853"/>
      <c r="F55" s="853"/>
      <c r="G55" s="853"/>
      <c r="H55" s="853"/>
      <c r="I55" s="853"/>
      <c r="J55" s="853"/>
      <c r="K55" s="854"/>
      <c r="L55" s="855"/>
      <c r="M55" s="855"/>
      <c r="N55" s="272"/>
      <c r="O55" s="856"/>
      <c r="P55" s="856"/>
      <c r="Q55" s="163"/>
      <c r="R55" s="163"/>
      <c r="S55" s="163"/>
      <c r="T55" s="163"/>
      <c r="U55" s="163"/>
      <c r="V55" s="163"/>
      <c r="W55" s="163"/>
      <c r="X55" s="163"/>
      <c r="Y55" s="163"/>
      <c r="Z55" s="163"/>
      <c r="AA55" s="163"/>
      <c r="AB55" s="163"/>
      <c r="AC55" s="163"/>
      <c r="AD55" s="163"/>
      <c r="AE55" s="163"/>
      <c r="AF55" s="163"/>
      <c r="AG55" s="163"/>
      <c r="AH55" s="163"/>
      <c r="AI55" s="163"/>
      <c r="AJ55" s="163"/>
      <c r="AK55" s="163"/>
    </row>
    <row r="56" spans="1:37" ht="14.65" customHeight="1">
      <c r="A56" s="163"/>
      <c r="B56" s="163"/>
      <c r="C56" s="277"/>
      <c r="D56" s="278"/>
      <c r="E56" s="278"/>
      <c r="F56" s="278"/>
      <c r="G56" s="278"/>
      <c r="H56" s="278"/>
      <c r="I56" s="278"/>
      <c r="J56" s="278"/>
      <c r="K56" s="278"/>
      <c r="L56" s="163"/>
      <c r="M56" s="163"/>
      <c r="N56" s="280"/>
      <c r="O56" s="281"/>
      <c r="P56" s="281"/>
      <c r="Q56" s="163"/>
      <c r="R56" s="163"/>
      <c r="S56" s="163"/>
      <c r="T56" s="163"/>
      <c r="U56" s="163"/>
      <c r="V56" s="163"/>
      <c r="W56" s="163"/>
      <c r="X56" s="163"/>
      <c r="Y56" s="163"/>
      <c r="Z56" s="163"/>
      <c r="AA56" s="163"/>
      <c r="AB56" s="163"/>
      <c r="AC56" s="163"/>
      <c r="AD56" s="163"/>
      <c r="AE56" s="163"/>
      <c r="AF56" s="163"/>
      <c r="AG56" s="163"/>
      <c r="AH56" s="163"/>
      <c r="AI56" s="163"/>
      <c r="AJ56" s="163"/>
      <c r="AK56" s="163"/>
    </row>
    <row r="57" spans="1:37" ht="14.65" customHeight="1">
      <c r="A57" s="163"/>
      <c r="B57" s="270" t="s">
        <v>4311</v>
      </c>
      <c r="C57" s="277"/>
      <c r="D57" s="278"/>
      <c r="E57" s="278"/>
      <c r="F57" s="278"/>
      <c r="G57" s="278"/>
      <c r="H57" s="278"/>
      <c r="I57" s="278"/>
      <c r="J57" s="278"/>
      <c r="K57" s="278"/>
      <c r="L57" s="163"/>
      <c r="M57" s="163"/>
      <c r="N57" s="280"/>
      <c r="O57" s="281"/>
      <c r="P57" s="281"/>
      <c r="Q57" s="163"/>
      <c r="R57" s="163"/>
      <c r="S57" s="163"/>
      <c r="T57" s="163"/>
      <c r="U57" s="163"/>
      <c r="V57" s="163"/>
      <c r="W57" s="163"/>
      <c r="X57" s="163"/>
      <c r="Y57" s="163"/>
      <c r="Z57" s="163"/>
      <c r="AA57" s="163"/>
      <c r="AB57" s="163"/>
      <c r="AC57" s="163"/>
      <c r="AD57" s="163"/>
      <c r="AE57" s="163"/>
      <c r="AF57" s="163"/>
      <c r="AG57" s="163"/>
      <c r="AH57" s="163"/>
      <c r="AI57" s="163"/>
      <c r="AJ57" s="163"/>
      <c r="AK57" s="163"/>
    </row>
    <row r="58" spans="1:37" ht="14.65" customHeight="1">
      <c r="A58" s="163"/>
      <c r="B58" s="163"/>
      <c r="C58" s="277"/>
      <c r="D58" s="278"/>
      <c r="E58" s="278"/>
      <c r="F58" s="278"/>
      <c r="G58" s="278"/>
      <c r="H58" s="278"/>
      <c r="I58" s="278"/>
      <c r="J58" s="278"/>
      <c r="K58" s="278"/>
      <c r="L58" s="163"/>
      <c r="M58" s="163"/>
      <c r="N58" s="280"/>
      <c r="O58" s="281"/>
      <c r="P58" s="281"/>
      <c r="Q58" s="163"/>
      <c r="R58" s="163"/>
      <c r="S58" s="163"/>
      <c r="T58" s="163"/>
      <c r="U58" s="163"/>
      <c r="V58" s="163"/>
      <c r="W58" s="163"/>
      <c r="X58" s="163"/>
      <c r="Y58" s="163"/>
      <c r="Z58" s="163"/>
      <c r="AA58" s="163"/>
      <c r="AB58" s="163"/>
      <c r="AC58" s="163"/>
      <c r="AD58" s="163"/>
      <c r="AE58" s="163"/>
      <c r="AF58" s="163"/>
      <c r="AG58" s="163"/>
      <c r="AH58" s="163"/>
      <c r="AI58" s="163"/>
      <c r="AJ58" s="163"/>
      <c r="AK58" s="163"/>
    </row>
    <row r="59" spans="1:37" ht="20.45">
      <c r="A59" s="163"/>
      <c r="B59" s="163"/>
      <c r="C59" s="274" t="s">
        <v>4281</v>
      </c>
      <c r="D59" s="851" t="s">
        <v>4282</v>
      </c>
      <c r="E59" s="851"/>
      <c r="F59" s="851"/>
      <c r="G59" s="851"/>
      <c r="H59" s="851"/>
      <c r="I59" s="851"/>
      <c r="J59" s="851"/>
      <c r="K59" s="851"/>
      <c r="L59" s="850" t="s">
        <v>4283</v>
      </c>
      <c r="M59" s="850"/>
      <c r="N59" s="273" t="s">
        <v>4284</v>
      </c>
      <c r="O59" s="850" t="s">
        <v>4285</v>
      </c>
      <c r="P59" s="850"/>
      <c r="Q59" s="163"/>
      <c r="R59" s="163"/>
      <c r="S59" s="163"/>
      <c r="T59" s="163"/>
      <c r="U59" s="163"/>
      <c r="V59" s="163"/>
      <c r="W59" s="163"/>
      <c r="X59" s="163"/>
      <c r="Y59" s="163"/>
      <c r="Z59" s="163"/>
      <c r="AA59" s="163"/>
      <c r="AB59" s="163"/>
      <c r="AC59" s="163"/>
      <c r="AD59" s="163"/>
      <c r="AE59" s="163"/>
      <c r="AF59" s="163"/>
      <c r="AG59" s="163"/>
      <c r="AH59" s="163"/>
      <c r="AI59" s="163"/>
      <c r="AJ59" s="163"/>
      <c r="AK59" s="163"/>
    </row>
    <row r="60" spans="1:37" ht="30" customHeight="1">
      <c r="A60" s="163"/>
      <c r="B60" s="163"/>
      <c r="C60" s="275">
        <v>1</v>
      </c>
      <c r="D60" s="852" t="s">
        <v>4312</v>
      </c>
      <c r="E60" s="853"/>
      <c r="F60" s="853"/>
      <c r="G60" s="853"/>
      <c r="H60" s="853"/>
      <c r="I60" s="853"/>
      <c r="J60" s="853"/>
      <c r="K60" s="854"/>
      <c r="L60" s="855"/>
      <c r="M60" s="855"/>
      <c r="N60" s="272"/>
      <c r="O60" s="856"/>
      <c r="P60" s="856"/>
      <c r="Q60" s="163"/>
      <c r="R60" s="163"/>
      <c r="S60" s="163"/>
      <c r="T60" s="163"/>
      <c r="U60" s="163"/>
      <c r="V60" s="163"/>
      <c r="W60" s="163"/>
      <c r="X60" s="163"/>
      <c r="Y60" s="163"/>
      <c r="Z60" s="163"/>
      <c r="AA60" s="163"/>
      <c r="AB60" s="163"/>
      <c r="AC60" s="163"/>
      <c r="AD60" s="163"/>
      <c r="AE60" s="163"/>
      <c r="AF60" s="163"/>
      <c r="AG60" s="163"/>
      <c r="AH60" s="163"/>
      <c r="AI60" s="163"/>
      <c r="AJ60" s="163"/>
      <c r="AK60" s="163"/>
    </row>
    <row r="61" spans="1:37" ht="30" customHeight="1">
      <c r="A61" s="163"/>
      <c r="B61" s="163"/>
      <c r="C61" s="275">
        <v>2</v>
      </c>
      <c r="D61" s="852" t="s">
        <v>4306</v>
      </c>
      <c r="E61" s="853"/>
      <c r="F61" s="853"/>
      <c r="G61" s="853"/>
      <c r="H61" s="853"/>
      <c r="I61" s="853"/>
      <c r="J61" s="853"/>
      <c r="K61" s="854"/>
      <c r="L61" s="855"/>
      <c r="M61" s="855"/>
      <c r="N61" s="272"/>
      <c r="O61" s="856"/>
      <c r="P61" s="856"/>
      <c r="Q61" s="163"/>
      <c r="R61" s="163"/>
      <c r="S61" s="163"/>
      <c r="T61" s="163"/>
      <c r="U61" s="163"/>
      <c r="V61" s="163"/>
      <c r="W61" s="163"/>
      <c r="X61" s="163"/>
      <c r="Y61" s="163"/>
      <c r="Z61" s="163"/>
      <c r="AA61" s="163"/>
      <c r="AB61" s="163"/>
      <c r="AC61" s="163"/>
      <c r="AD61" s="163"/>
      <c r="AE61" s="163"/>
      <c r="AF61" s="163"/>
      <c r="AG61" s="163"/>
      <c r="AH61" s="163"/>
      <c r="AI61" s="163"/>
      <c r="AJ61" s="163"/>
      <c r="AK61" s="163"/>
    </row>
    <row r="62" spans="1:37" ht="30" customHeight="1">
      <c r="A62" s="163"/>
      <c r="B62" s="163"/>
      <c r="C62" s="275">
        <v>3</v>
      </c>
      <c r="D62" s="852" t="s">
        <v>4313</v>
      </c>
      <c r="E62" s="853"/>
      <c r="F62" s="853"/>
      <c r="G62" s="853"/>
      <c r="H62" s="853"/>
      <c r="I62" s="853"/>
      <c r="J62" s="853"/>
      <c r="K62" s="854"/>
      <c r="L62" s="855"/>
      <c r="M62" s="855"/>
      <c r="N62" s="272"/>
      <c r="O62" s="856"/>
      <c r="P62" s="856"/>
      <c r="Q62" s="163"/>
      <c r="R62" s="163"/>
      <c r="S62" s="163"/>
      <c r="T62" s="163"/>
      <c r="U62" s="163"/>
      <c r="V62" s="163"/>
      <c r="W62" s="163"/>
      <c r="X62" s="163"/>
      <c r="Y62" s="163"/>
      <c r="Z62" s="163"/>
      <c r="AA62" s="163"/>
      <c r="AB62" s="163"/>
      <c r="AC62" s="163"/>
      <c r="AD62" s="163"/>
      <c r="AE62" s="163"/>
      <c r="AF62" s="163"/>
      <c r="AG62" s="163"/>
      <c r="AH62" s="163"/>
      <c r="AI62" s="163"/>
      <c r="AJ62" s="163"/>
      <c r="AK62" s="163"/>
    </row>
    <row r="63" spans="1:37" ht="30" customHeight="1">
      <c r="A63" s="163"/>
      <c r="B63" s="163"/>
      <c r="C63" s="275">
        <v>4</v>
      </c>
      <c r="D63" s="852" t="s">
        <v>4308</v>
      </c>
      <c r="E63" s="853"/>
      <c r="F63" s="853"/>
      <c r="G63" s="853"/>
      <c r="H63" s="853"/>
      <c r="I63" s="853"/>
      <c r="J63" s="853"/>
      <c r="K63" s="854"/>
      <c r="L63" s="855"/>
      <c r="M63" s="855"/>
      <c r="N63" s="272"/>
      <c r="O63" s="856"/>
      <c r="P63" s="856"/>
      <c r="Q63" s="163"/>
      <c r="R63" s="163"/>
      <c r="S63" s="163"/>
      <c r="T63" s="163"/>
      <c r="U63" s="163"/>
      <c r="V63" s="163"/>
      <c r="W63" s="163"/>
      <c r="X63" s="163"/>
      <c r="Y63" s="163"/>
      <c r="Z63" s="163"/>
      <c r="AA63" s="163"/>
      <c r="AB63" s="163"/>
      <c r="AC63" s="163"/>
      <c r="AD63" s="163"/>
      <c r="AE63" s="163"/>
      <c r="AF63" s="163"/>
      <c r="AG63" s="163"/>
      <c r="AH63" s="163"/>
      <c r="AI63" s="163"/>
      <c r="AJ63" s="163"/>
      <c r="AK63" s="163"/>
    </row>
    <row r="64" spans="1:37" ht="30" customHeight="1">
      <c r="A64" s="163"/>
      <c r="B64" s="163"/>
      <c r="C64" s="275">
        <v>5</v>
      </c>
      <c r="D64" s="852" t="s">
        <v>4309</v>
      </c>
      <c r="E64" s="853"/>
      <c r="F64" s="853"/>
      <c r="G64" s="853"/>
      <c r="H64" s="853"/>
      <c r="I64" s="853"/>
      <c r="J64" s="853"/>
      <c r="K64" s="854"/>
      <c r="L64" s="855"/>
      <c r="M64" s="855"/>
      <c r="N64" s="272"/>
      <c r="O64" s="856"/>
      <c r="P64" s="856"/>
      <c r="Q64" s="163"/>
      <c r="R64" s="163"/>
      <c r="S64" s="163"/>
      <c r="T64" s="163"/>
      <c r="U64" s="163"/>
      <c r="V64" s="163"/>
      <c r="W64" s="163"/>
      <c r="X64" s="163"/>
      <c r="Y64" s="163"/>
      <c r="Z64" s="163"/>
      <c r="AA64" s="163"/>
      <c r="AB64" s="163"/>
      <c r="AC64" s="163"/>
      <c r="AD64" s="163"/>
      <c r="AE64" s="163"/>
      <c r="AF64" s="163"/>
      <c r="AG64" s="163"/>
      <c r="AH64" s="163"/>
      <c r="AI64" s="163"/>
      <c r="AJ64" s="163"/>
      <c r="AK64" s="163"/>
    </row>
    <row r="65" spans="1:37" ht="30" customHeight="1">
      <c r="A65" s="163"/>
      <c r="B65" s="163"/>
      <c r="C65" s="275">
        <v>6</v>
      </c>
      <c r="D65" s="852" t="s">
        <v>4310</v>
      </c>
      <c r="E65" s="853"/>
      <c r="F65" s="853"/>
      <c r="G65" s="853"/>
      <c r="H65" s="853"/>
      <c r="I65" s="853"/>
      <c r="J65" s="853"/>
      <c r="K65" s="854"/>
      <c r="L65" s="855"/>
      <c r="M65" s="855"/>
      <c r="N65" s="272"/>
      <c r="O65" s="856"/>
      <c r="P65" s="856"/>
      <c r="Q65" s="163"/>
      <c r="R65" s="163"/>
      <c r="S65" s="163"/>
      <c r="T65" s="163"/>
      <c r="U65" s="163"/>
      <c r="V65" s="163"/>
      <c r="W65" s="163"/>
      <c r="X65" s="163"/>
      <c r="Y65" s="163"/>
      <c r="Z65" s="163"/>
      <c r="AA65" s="163"/>
      <c r="AB65" s="163"/>
      <c r="AC65" s="163"/>
      <c r="AD65" s="163"/>
      <c r="AE65" s="163"/>
      <c r="AF65" s="163"/>
      <c r="AG65" s="163"/>
      <c r="AH65" s="163"/>
      <c r="AI65" s="163"/>
      <c r="AJ65" s="163"/>
      <c r="AK65" s="163"/>
    </row>
    <row r="66" spans="1:37">
      <c r="A66" s="163"/>
      <c r="B66" s="163"/>
      <c r="C66" s="867" t="s">
        <v>4314</v>
      </c>
      <c r="D66" s="867"/>
      <c r="E66" s="867"/>
      <c r="F66" s="867"/>
      <c r="G66" s="867"/>
      <c r="H66" s="867"/>
      <c r="I66" s="867"/>
      <c r="J66" s="867"/>
      <c r="K66" s="867"/>
      <c r="L66" s="867"/>
      <c r="M66" s="867"/>
      <c r="N66" s="867"/>
      <c r="O66" s="867"/>
      <c r="P66" s="867"/>
      <c r="Q66" s="163"/>
      <c r="R66" s="163"/>
      <c r="S66" s="163"/>
      <c r="T66" s="163"/>
      <c r="U66" s="163"/>
      <c r="V66" s="163"/>
      <c r="W66" s="163"/>
      <c r="X66" s="163"/>
      <c r="Y66" s="163"/>
      <c r="Z66" s="163"/>
      <c r="AA66" s="163"/>
      <c r="AB66" s="163"/>
      <c r="AC66" s="163"/>
      <c r="AD66" s="163"/>
      <c r="AE66" s="163"/>
      <c r="AF66" s="163"/>
      <c r="AG66" s="163"/>
      <c r="AH66" s="163"/>
      <c r="AI66" s="163"/>
      <c r="AJ66" s="163"/>
      <c r="AK66" s="163"/>
    </row>
    <row r="67" spans="1:37">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row>
    <row r="68" spans="1:37">
      <c r="A68" s="163"/>
      <c r="B68" s="270" t="s">
        <v>4315</v>
      </c>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row>
    <row r="69" spans="1:37">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row>
    <row r="70" spans="1:37" ht="20.45">
      <c r="A70" s="163"/>
      <c r="B70" s="163"/>
      <c r="C70" s="274" t="s">
        <v>4281</v>
      </c>
      <c r="D70" s="851" t="s">
        <v>4282</v>
      </c>
      <c r="E70" s="851"/>
      <c r="F70" s="851"/>
      <c r="G70" s="851"/>
      <c r="H70" s="851"/>
      <c r="I70" s="851"/>
      <c r="J70" s="851"/>
      <c r="K70" s="851"/>
      <c r="L70" s="850" t="s">
        <v>4283</v>
      </c>
      <c r="M70" s="850"/>
      <c r="N70" s="273" t="s">
        <v>4284</v>
      </c>
      <c r="O70" s="850" t="s">
        <v>4285</v>
      </c>
      <c r="P70" s="850"/>
      <c r="Q70" s="163"/>
      <c r="R70" s="163"/>
      <c r="S70" s="163"/>
      <c r="T70" s="163"/>
      <c r="U70" s="163"/>
      <c r="V70" s="163"/>
      <c r="W70" s="163"/>
      <c r="X70" s="163"/>
      <c r="Y70" s="163"/>
      <c r="Z70" s="163"/>
      <c r="AA70" s="163"/>
      <c r="AB70" s="163"/>
      <c r="AC70" s="163"/>
      <c r="AD70" s="163"/>
      <c r="AE70" s="163"/>
      <c r="AF70" s="163"/>
      <c r="AG70" s="163"/>
      <c r="AH70" s="163"/>
      <c r="AI70" s="163"/>
      <c r="AJ70" s="163"/>
      <c r="AK70" s="163"/>
    </row>
    <row r="71" spans="1:37" ht="30" customHeight="1">
      <c r="A71" s="163"/>
      <c r="B71" s="163"/>
      <c r="C71" s="275">
        <v>1</v>
      </c>
      <c r="D71" s="852" t="s">
        <v>4306</v>
      </c>
      <c r="E71" s="853"/>
      <c r="F71" s="853"/>
      <c r="G71" s="853"/>
      <c r="H71" s="853"/>
      <c r="I71" s="853"/>
      <c r="J71" s="853"/>
      <c r="K71" s="854"/>
      <c r="L71" s="855"/>
      <c r="M71" s="855"/>
      <c r="N71" s="272"/>
      <c r="O71" s="856"/>
      <c r="P71" s="856"/>
      <c r="Q71" s="163"/>
      <c r="R71" s="163"/>
      <c r="S71" s="163"/>
      <c r="T71" s="163"/>
      <c r="U71" s="163"/>
      <c r="V71" s="163"/>
      <c r="W71" s="163"/>
      <c r="X71" s="163"/>
      <c r="Y71" s="163"/>
      <c r="Z71" s="163"/>
      <c r="AA71" s="163"/>
      <c r="AB71" s="163"/>
      <c r="AC71" s="163"/>
      <c r="AD71" s="163"/>
      <c r="AE71" s="163"/>
      <c r="AF71" s="163"/>
      <c r="AG71" s="163"/>
      <c r="AH71" s="163"/>
      <c r="AI71" s="163"/>
      <c r="AJ71" s="163"/>
      <c r="AK71" s="163"/>
    </row>
    <row r="72" spans="1:37" ht="30" customHeight="1">
      <c r="A72" s="163"/>
      <c r="B72" s="163"/>
      <c r="C72" s="275">
        <v>2</v>
      </c>
      <c r="D72" s="852" t="s">
        <v>4313</v>
      </c>
      <c r="E72" s="853"/>
      <c r="F72" s="853"/>
      <c r="G72" s="853"/>
      <c r="H72" s="853"/>
      <c r="I72" s="853"/>
      <c r="J72" s="853"/>
      <c r="K72" s="854"/>
      <c r="L72" s="855"/>
      <c r="M72" s="855"/>
      <c r="N72" s="272"/>
      <c r="O72" s="856"/>
      <c r="P72" s="856"/>
      <c r="Q72" s="163"/>
      <c r="R72" s="163"/>
      <c r="S72" s="163"/>
      <c r="T72" s="163"/>
      <c r="U72" s="163"/>
      <c r="V72" s="163"/>
      <c r="W72" s="163"/>
      <c r="X72" s="163"/>
      <c r="Y72" s="163"/>
      <c r="Z72" s="163"/>
      <c r="AA72" s="163"/>
      <c r="AB72" s="163"/>
      <c r="AC72" s="163"/>
      <c r="AD72" s="163"/>
      <c r="AE72" s="163"/>
      <c r="AF72" s="163"/>
      <c r="AG72" s="163"/>
      <c r="AH72" s="163"/>
      <c r="AI72" s="163"/>
      <c r="AJ72" s="163"/>
      <c r="AK72" s="163"/>
    </row>
    <row r="73" spans="1:37" ht="30" customHeight="1">
      <c r="A73" s="163"/>
      <c r="B73" s="163"/>
      <c r="C73" s="275">
        <v>3</v>
      </c>
      <c r="D73" s="852" t="s">
        <v>4316</v>
      </c>
      <c r="E73" s="853"/>
      <c r="F73" s="853"/>
      <c r="G73" s="853"/>
      <c r="H73" s="853"/>
      <c r="I73" s="853"/>
      <c r="J73" s="853"/>
      <c r="K73" s="854"/>
      <c r="L73" s="855"/>
      <c r="M73" s="855"/>
      <c r="N73" s="272"/>
      <c r="O73" s="856"/>
      <c r="P73" s="856"/>
      <c r="Q73" s="163"/>
      <c r="R73" s="163"/>
      <c r="S73" s="163"/>
      <c r="T73" s="163"/>
      <c r="U73" s="163"/>
      <c r="V73" s="163"/>
      <c r="W73" s="163"/>
      <c r="X73" s="163"/>
      <c r="Y73" s="163"/>
      <c r="Z73" s="163"/>
      <c r="AA73" s="163"/>
      <c r="AB73" s="163"/>
      <c r="AC73" s="163"/>
      <c r="AD73" s="163"/>
      <c r="AE73" s="163"/>
      <c r="AF73" s="163"/>
      <c r="AG73" s="163"/>
      <c r="AH73" s="163"/>
      <c r="AI73" s="163"/>
      <c r="AJ73" s="163"/>
      <c r="AK73" s="163"/>
    </row>
    <row r="74" spans="1:37" ht="30" customHeight="1">
      <c r="A74" s="163"/>
      <c r="B74" s="163"/>
      <c r="C74" s="275">
        <v>4</v>
      </c>
      <c r="D74" s="852" t="s">
        <v>4317</v>
      </c>
      <c r="E74" s="853"/>
      <c r="F74" s="853"/>
      <c r="G74" s="853"/>
      <c r="H74" s="853"/>
      <c r="I74" s="853"/>
      <c r="J74" s="853"/>
      <c r="K74" s="854"/>
      <c r="L74" s="855"/>
      <c r="M74" s="855"/>
      <c r="N74" s="272"/>
      <c r="O74" s="856"/>
      <c r="P74" s="856"/>
      <c r="Q74" s="163"/>
      <c r="R74" s="163"/>
      <c r="S74" s="163"/>
      <c r="T74" s="163"/>
      <c r="U74" s="163"/>
      <c r="V74" s="163"/>
      <c r="W74" s="163"/>
      <c r="X74" s="163"/>
      <c r="Y74" s="163"/>
      <c r="Z74" s="163"/>
      <c r="AA74" s="163"/>
      <c r="AB74" s="163"/>
      <c r="AC74" s="163"/>
      <c r="AD74" s="163"/>
      <c r="AE74" s="163"/>
      <c r="AF74" s="163"/>
      <c r="AG74" s="163"/>
      <c r="AH74" s="163"/>
      <c r="AI74" s="163"/>
      <c r="AJ74" s="163"/>
      <c r="AK74" s="163"/>
    </row>
    <row r="75" spans="1:37" ht="30" customHeight="1">
      <c r="A75" s="163"/>
      <c r="B75" s="163"/>
      <c r="C75" s="275">
        <v>5</v>
      </c>
      <c r="D75" s="852" t="s">
        <v>4318</v>
      </c>
      <c r="E75" s="853"/>
      <c r="F75" s="853"/>
      <c r="G75" s="853"/>
      <c r="H75" s="853"/>
      <c r="I75" s="853"/>
      <c r="J75" s="853"/>
      <c r="K75" s="854"/>
      <c r="L75" s="855"/>
      <c r="M75" s="855"/>
      <c r="N75" s="272"/>
      <c r="O75" s="856"/>
      <c r="P75" s="856"/>
      <c r="Q75" s="163"/>
      <c r="R75" s="163"/>
      <c r="S75" s="163"/>
      <c r="T75" s="163"/>
      <c r="U75" s="163"/>
      <c r="V75" s="163"/>
      <c r="W75" s="163"/>
      <c r="X75" s="163"/>
      <c r="Y75" s="163"/>
      <c r="Z75" s="163"/>
      <c r="AA75" s="163"/>
      <c r="AB75" s="163"/>
      <c r="AC75" s="163"/>
      <c r="AD75" s="163"/>
      <c r="AE75" s="163"/>
      <c r="AF75" s="163"/>
      <c r="AG75" s="163"/>
      <c r="AH75" s="163"/>
      <c r="AI75" s="163"/>
      <c r="AJ75" s="163"/>
      <c r="AK75" s="163"/>
    </row>
    <row r="76" spans="1:37" ht="30" customHeight="1">
      <c r="A76" s="163"/>
      <c r="B76" s="163"/>
      <c r="C76" s="275">
        <v>6</v>
      </c>
      <c r="D76" s="852" t="s">
        <v>4319</v>
      </c>
      <c r="E76" s="853"/>
      <c r="F76" s="853"/>
      <c r="G76" s="853"/>
      <c r="H76" s="853"/>
      <c r="I76" s="853"/>
      <c r="J76" s="853"/>
      <c r="K76" s="854"/>
      <c r="L76" s="855"/>
      <c r="M76" s="855"/>
      <c r="N76" s="272"/>
      <c r="O76" s="856"/>
      <c r="P76" s="856"/>
      <c r="Q76" s="163"/>
      <c r="R76" s="163"/>
      <c r="S76" s="163"/>
      <c r="T76" s="163"/>
      <c r="U76" s="163"/>
      <c r="V76" s="163"/>
      <c r="W76" s="163"/>
      <c r="X76" s="163"/>
      <c r="Y76" s="163"/>
      <c r="Z76" s="163"/>
      <c r="AA76" s="163"/>
      <c r="AB76" s="163"/>
      <c r="AC76" s="163"/>
      <c r="AD76" s="163"/>
      <c r="AE76" s="163"/>
      <c r="AF76" s="163"/>
      <c r="AG76" s="163"/>
      <c r="AH76" s="163"/>
      <c r="AI76" s="163"/>
      <c r="AJ76" s="163"/>
      <c r="AK76" s="163"/>
    </row>
    <row r="77" spans="1:37" ht="14.65" customHeight="1">
      <c r="A77" s="163"/>
      <c r="B77" s="163"/>
      <c r="C77" s="277"/>
      <c r="D77" s="278"/>
      <c r="E77" s="278"/>
      <c r="F77" s="278"/>
      <c r="G77" s="278"/>
      <c r="H77" s="278"/>
      <c r="I77" s="278"/>
      <c r="J77" s="278"/>
      <c r="K77" s="278"/>
      <c r="L77" s="163"/>
      <c r="M77" s="163"/>
      <c r="N77" s="280"/>
      <c r="O77" s="281"/>
      <c r="P77" s="281"/>
      <c r="Q77" s="163"/>
      <c r="R77" s="163"/>
      <c r="S77" s="163"/>
      <c r="T77" s="163"/>
      <c r="U77" s="163"/>
      <c r="V77" s="163"/>
      <c r="W77" s="163"/>
      <c r="X77" s="163"/>
      <c r="Y77" s="163"/>
      <c r="Z77" s="163"/>
      <c r="AA77" s="163"/>
      <c r="AB77" s="163"/>
      <c r="AC77" s="163"/>
      <c r="AD77" s="163"/>
      <c r="AE77" s="163"/>
      <c r="AF77" s="163"/>
      <c r="AG77" s="163"/>
      <c r="AH77" s="163"/>
      <c r="AI77" s="163"/>
      <c r="AJ77" s="163"/>
      <c r="AK77" s="163"/>
    </row>
    <row r="78" spans="1:37" ht="14.65" customHeight="1">
      <c r="A78" s="163"/>
      <c r="B78" s="270" t="s">
        <v>4320</v>
      </c>
      <c r="C78" s="277"/>
      <c r="D78" s="278"/>
      <c r="E78" s="278"/>
      <c r="F78" s="278"/>
      <c r="G78" s="278"/>
      <c r="H78" s="278"/>
      <c r="I78" s="278"/>
      <c r="J78" s="278"/>
      <c r="K78" s="278"/>
      <c r="L78" s="163"/>
      <c r="M78" s="163"/>
      <c r="N78" s="280"/>
      <c r="O78" s="281"/>
      <c r="P78" s="281"/>
      <c r="Q78" s="163"/>
      <c r="R78" s="163"/>
      <c r="S78" s="163"/>
      <c r="T78" s="163"/>
      <c r="U78" s="163"/>
      <c r="V78" s="163"/>
      <c r="W78" s="163"/>
      <c r="X78" s="163"/>
      <c r="Y78" s="163"/>
      <c r="Z78" s="163"/>
      <c r="AA78" s="163"/>
      <c r="AB78" s="163"/>
      <c r="AC78" s="163"/>
      <c r="AD78" s="163"/>
      <c r="AE78" s="163"/>
      <c r="AF78" s="163"/>
      <c r="AG78" s="163"/>
      <c r="AH78" s="163"/>
      <c r="AI78" s="163"/>
      <c r="AJ78" s="163"/>
      <c r="AK78" s="163"/>
    </row>
    <row r="79" spans="1:37" ht="14.65" customHeight="1">
      <c r="A79" s="163"/>
      <c r="B79" s="163"/>
      <c r="C79" s="277"/>
      <c r="D79" s="278"/>
      <c r="E79" s="278"/>
      <c r="F79" s="278"/>
      <c r="G79" s="278"/>
      <c r="H79" s="278"/>
      <c r="I79" s="278"/>
      <c r="J79" s="278"/>
      <c r="K79" s="278"/>
      <c r="L79" s="163"/>
      <c r="M79" s="163"/>
      <c r="N79" s="280"/>
      <c r="O79" s="281"/>
      <c r="P79" s="281"/>
      <c r="Q79" s="163"/>
      <c r="R79" s="163"/>
      <c r="S79" s="163"/>
      <c r="T79" s="163"/>
      <c r="U79" s="163"/>
      <c r="V79" s="163"/>
      <c r="W79" s="163"/>
      <c r="X79" s="163"/>
      <c r="Y79" s="163"/>
      <c r="Z79" s="163"/>
      <c r="AA79" s="163"/>
      <c r="AB79" s="163"/>
      <c r="AC79" s="163"/>
      <c r="AD79" s="163"/>
      <c r="AE79" s="163"/>
      <c r="AF79" s="163"/>
      <c r="AG79" s="163"/>
      <c r="AH79" s="163"/>
      <c r="AI79" s="163"/>
      <c r="AJ79" s="163"/>
      <c r="AK79" s="163"/>
    </row>
    <row r="80" spans="1:37" ht="20.45">
      <c r="A80" s="163"/>
      <c r="B80" s="163"/>
      <c r="C80" s="274" t="s">
        <v>4281</v>
      </c>
      <c r="D80" s="851" t="s">
        <v>4282</v>
      </c>
      <c r="E80" s="851"/>
      <c r="F80" s="851"/>
      <c r="G80" s="851"/>
      <c r="H80" s="851"/>
      <c r="I80" s="851"/>
      <c r="J80" s="851"/>
      <c r="K80" s="851"/>
      <c r="L80" s="850" t="s">
        <v>4283</v>
      </c>
      <c r="M80" s="850"/>
      <c r="N80" s="273" t="s">
        <v>4284</v>
      </c>
      <c r="O80" s="850" t="s">
        <v>4285</v>
      </c>
      <c r="P80" s="850"/>
      <c r="Q80" s="163"/>
      <c r="R80" s="163"/>
      <c r="S80" s="163"/>
      <c r="T80" s="163"/>
      <c r="U80" s="163"/>
      <c r="V80" s="163"/>
      <c r="W80" s="163"/>
      <c r="X80" s="163"/>
      <c r="Y80" s="163"/>
      <c r="Z80" s="163"/>
      <c r="AA80" s="163"/>
      <c r="AB80" s="163"/>
      <c r="AC80" s="163"/>
      <c r="AD80" s="163"/>
      <c r="AE80" s="163"/>
      <c r="AF80" s="163"/>
      <c r="AG80" s="163"/>
      <c r="AH80" s="163"/>
      <c r="AI80" s="163"/>
      <c r="AJ80" s="163"/>
      <c r="AK80" s="163"/>
    </row>
    <row r="81" spans="1:37" ht="30" customHeight="1">
      <c r="A81" s="163"/>
      <c r="B81" s="163"/>
      <c r="C81" s="275">
        <v>1</v>
      </c>
      <c r="D81" s="852" t="s">
        <v>4321</v>
      </c>
      <c r="E81" s="853"/>
      <c r="F81" s="853"/>
      <c r="G81" s="853"/>
      <c r="H81" s="853"/>
      <c r="I81" s="853"/>
      <c r="J81" s="853"/>
      <c r="K81" s="854"/>
      <c r="L81" s="855"/>
      <c r="M81" s="855"/>
      <c r="N81" s="272"/>
      <c r="O81" s="856"/>
      <c r="P81" s="856"/>
      <c r="Q81" s="163"/>
      <c r="R81" s="163"/>
      <c r="S81" s="163"/>
      <c r="T81" s="163"/>
      <c r="U81" s="163"/>
      <c r="V81" s="163"/>
      <c r="W81" s="163"/>
      <c r="X81" s="163"/>
      <c r="Y81" s="163"/>
      <c r="Z81" s="163"/>
      <c r="AA81" s="163"/>
      <c r="AB81" s="163"/>
      <c r="AC81" s="163"/>
      <c r="AD81" s="163"/>
      <c r="AE81" s="163"/>
      <c r="AF81" s="163"/>
      <c r="AG81" s="163"/>
      <c r="AH81" s="163"/>
      <c r="AI81" s="163"/>
      <c r="AJ81" s="163"/>
      <c r="AK81" s="163"/>
    </row>
    <row r="82" spans="1:37" ht="30" customHeight="1">
      <c r="A82" s="163"/>
      <c r="B82" s="163"/>
      <c r="C82" s="275">
        <v>2</v>
      </c>
      <c r="D82" s="852" t="s">
        <v>4306</v>
      </c>
      <c r="E82" s="853"/>
      <c r="F82" s="853"/>
      <c r="G82" s="853"/>
      <c r="H82" s="853"/>
      <c r="I82" s="853"/>
      <c r="J82" s="853"/>
      <c r="K82" s="854"/>
      <c r="L82" s="855"/>
      <c r="M82" s="855"/>
      <c r="N82" s="272"/>
      <c r="O82" s="856"/>
      <c r="P82" s="856"/>
      <c r="Q82" s="163"/>
      <c r="R82" s="163"/>
      <c r="S82" s="163"/>
      <c r="T82" s="163"/>
      <c r="U82" s="163"/>
      <c r="V82" s="163"/>
      <c r="W82" s="163"/>
      <c r="X82" s="163"/>
      <c r="Y82" s="163"/>
      <c r="Z82" s="163"/>
      <c r="AA82" s="163"/>
      <c r="AB82" s="163"/>
      <c r="AC82" s="163"/>
      <c r="AD82" s="163"/>
      <c r="AE82" s="163"/>
      <c r="AF82" s="163"/>
      <c r="AG82" s="163"/>
      <c r="AH82" s="163"/>
      <c r="AI82" s="163"/>
      <c r="AJ82" s="163"/>
      <c r="AK82" s="163"/>
    </row>
    <row r="83" spans="1:37" ht="30" customHeight="1">
      <c r="A83" s="163"/>
      <c r="B83" s="163"/>
      <c r="C83" s="275">
        <v>3</v>
      </c>
      <c r="D83" s="852" t="s">
        <v>4313</v>
      </c>
      <c r="E83" s="853"/>
      <c r="F83" s="853"/>
      <c r="G83" s="853"/>
      <c r="H83" s="853"/>
      <c r="I83" s="853"/>
      <c r="J83" s="853"/>
      <c r="K83" s="854"/>
      <c r="L83" s="855"/>
      <c r="M83" s="855"/>
      <c r="N83" s="272"/>
      <c r="O83" s="856"/>
      <c r="P83" s="856"/>
      <c r="Q83" s="163"/>
      <c r="R83" s="163"/>
      <c r="S83" s="163"/>
      <c r="T83" s="163"/>
      <c r="U83" s="163"/>
      <c r="V83" s="163"/>
      <c r="W83" s="163"/>
      <c r="X83" s="163"/>
      <c r="Y83" s="163"/>
      <c r="Z83" s="163"/>
      <c r="AA83" s="163"/>
      <c r="AB83" s="163"/>
      <c r="AC83" s="163"/>
      <c r="AD83" s="163"/>
      <c r="AE83" s="163"/>
      <c r="AF83" s="163"/>
      <c r="AG83" s="163"/>
      <c r="AH83" s="163"/>
      <c r="AI83" s="163"/>
      <c r="AJ83" s="163"/>
      <c r="AK83" s="163"/>
    </row>
    <row r="84" spans="1:37" ht="30" customHeight="1">
      <c r="A84" s="163"/>
      <c r="B84" s="163"/>
      <c r="C84" s="275">
        <v>4</v>
      </c>
      <c r="D84" s="852" t="s">
        <v>4309</v>
      </c>
      <c r="E84" s="853"/>
      <c r="F84" s="853"/>
      <c r="G84" s="853"/>
      <c r="H84" s="853"/>
      <c r="I84" s="853"/>
      <c r="J84" s="853"/>
      <c r="K84" s="854"/>
      <c r="L84" s="855"/>
      <c r="M84" s="855"/>
      <c r="N84" s="272"/>
      <c r="O84" s="856"/>
      <c r="P84" s="856"/>
      <c r="Q84" s="163"/>
      <c r="R84" s="163"/>
      <c r="S84" s="163"/>
      <c r="T84" s="163"/>
      <c r="U84" s="163"/>
      <c r="V84" s="163"/>
      <c r="W84" s="163"/>
      <c r="X84" s="163"/>
      <c r="Y84" s="163"/>
      <c r="Z84" s="163"/>
      <c r="AA84" s="163"/>
      <c r="AB84" s="163"/>
      <c r="AC84" s="163"/>
      <c r="AD84" s="163"/>
      <c r="AE84" s="163"/>
      <c r="AF84" s="163"/>
      <c r="AG84" s="163"/>
      <c r="AH84" s="163"/>
      <c r="AI84" s="163"/>
      <c r="AJ84" s="163"/>
      <c r="AK84" s="163"/>
    </row>
    <row r="85" spans="1:37" ht="30" customHeight="1">
      <c r="A85" s="163"/>
      <c r="B85" s="163"/>
      <c r="C85" s="275">
        <v>5</v>
      </c>
      <c r="D85" s="852" t="s">
        <v>4317</v>
      </c>
      <c r="E85" s="853"/>
      <c r="F85" s="853"/>
      <c r="G85" s="853"/>
      <c r="H85" s="853"/>
      <c r="I85" s="853"/>
      <c r="J85" s="853"/>
      <c r="K85" s="854"/>
      <c r="L85" s="855"/>
      <c r="M85" s="855"/>
      <c r="N85" s="272"/>
      <c r="O85" s="856"/>
      <c r="P85" s="856"/>
      <c r="Q85" s="163"/>
      <c r="R85" s="163"/>
      <c r="S85" s="163"/>
      <c r="T85" s="163"/>
      <c r="U85" s="163"/>
      <c r="V85" s="163"/>
      <c r="W85" s="163"/>
      <c r="X85" s="163"/>
      <c r="Y85" s="163"/>
      <c r="Z85" s="163"/>
      <c r="AA85" s="163"/>
      <c r="AB85" s="163"/>
      <c r="AC85" s="163"/>
      <c r="AD85" s="163"/>
      <c r="AE85" s="163"/>
      <c r="AF85" s="163"/>
      <c r="AG85" s="163"/>
      <c r="AH85" s="163"/>
      <c r="AI85" s="163"/>
      <c r="AJ85" s="163"/>
      <c r="AK85" s="163"/>
    </row>
    <row r="86" spans="1:37" ht="14.65" customHeight="1">
      <c r="A86" s="163"/>
      <c r="B86" s="163"/>
      <c r="C86" s="277"/>
      <c r="D86" s="278"/>
      <c r="E86" s="278"/>
      <c r="F86" s="278"/>
      <c r="G86" s="278"/>
      <c r="H86" s="278"/>
      <c r="I86" s="278"/>
      <c r="J86" s="278"/>
      <c r="K86" s="278"/>
      <c r="L86" s="163"/>
      <c r="M86" s="163"/>
      <c r="N86" s="280"/>
      <c r="O86" s="281"/>
      <c r="P86" s="281"/>
      <c r="Q86" s="163"/>
      <c r="R86" s="163"/>
      <c r="S86" s="163"/>
      <c r="T86" s="163"/>
      <c r="U86" s="163"/>
      <c r="V86" s="163"/>
      <c r="W86" s="163"/>
      <c r="X86" s="163"/>
      <c r="Y86" s="163"/>
      <c r="Z86" s="163"/>
      <c r="AA86" s="163"/>
      <c r="AB86" s="163"/>
      <c r="AC86" s="163"/>
      <c r="AD86" s="163"/>
      <c r="AE86" s="163"/>
      <c r="AF86" s="163"/>
      <c r="AG86" s="163"/>
      <c r="AH86" s="163"/>
      <c r="AI86" s="163"/>
      <c r="AJ86" s="163"/>
      <c r="AK86" s="163"/>
    </row>
    <row r="87" spans="1:37" ht="14.65" customHeight="1">
      <c r="A87" s="163"/>
      <c r="B87" s="270" t="s">
        <v>4322</v>
      </c>
      <c r="C87" s="277"/>
      <c r="D87" s="278"/>
      <c r="E87" s="278"/>
      <c r="F87" s="278"/>
      <c r="G87" s="278"/>
      <c r="H87" s="278"/>
      <c r="I87" s="278"/>
      <c r="J87" s="278"/>
      <c r="K87" s="278"/>
      <c r="L87" s="163"/>
      <c r="M87" s="163"/>
      <c r="N87" s="280"/>
      <c r="O87" s="281"/>
      <c r="P87" s="281"/>
      <c r="Q87" s="163"/>
      <c r="R87" s="163"/>
      <c r="S87" s="163"/>
      <c r="T87" s="163"/>
      <c r="U87" s="163"/>
      <c r="V87" s="163"/>
      <c r="W87" s="163"/>
      <c r="X87" s="163"/>
      <c r="Y87" s="163"/>
      <c r="Z87" s="163"/>
      <c r="AA87" s="163"/>
      <c r="AB87" s="163"/>
      <c r="AC87" s="163"/>
      <c r="AD87" s="163"/>
      <c r="AE87" s="163"/>
      <c r="AF87" s="163"/>
      <c r="AG87" s="163"/>
      <c r="AH87" s="163"/>
      <c r="AI87" s="163"/>
      <c r="AJ87" s="163"/>
      <c r="AK87" s="163"/>
    </row>
    <row r="88" spans="1:37" ht="14.65" customHeight="1">
      <c r="A88" s="163"/>
      <c r="B88" s="163"/>
      <c r="C88" s="277"/>
      <c r="D88" s="278"/>
      <c r="E88" s="278"/>
      <c r="F88" s="278"/>
      <c r="G88" s="278"/>
      <c r="H88" s="278"/>
      <c r="I88" s="278"/>
      <c r="J88" s="278"/>
      <c r="K88" s="278"/>
      <c r="L88" s="163"/>
      <c r="M88" s="163"/>
      <c r="N88" s="280"/>
      <c r="O88" s="281"/>
      <c r="P88" s="281"/>
      <c r="Q88" s="163"/>
      <c r="R88" s="163"/>
      <c r="S88" s="163"/>
      <c r="T88" s="163"/>
      <c r="U88" s="163"/>
      <c r="V88" s="163"/>
      <c r="W88" s="163"/>
      <c r="X88" s="163"/>
      <c r="Y88" s="163"/>
      <c r="Z88" s="163"/>
      <c r="AA88" s="163"/>
      <c r="AB88" s="163"/>
      <c r="AC88" s="163"/>
      <c r="AD88" s="163"/>
      <c r="AE88" s="163"/>
      <c r="AF88" s="163"/>
      <c r="AG88" s="163"/>
      <c r="AH88" s="163"/>
      <c r="AI88" s="163"/>
      <c r="AJ88" s="163"/>
      <c r="AK88" s="163"/>
    </row>
    <row r="89" spans="1:37" ht="20.45">
      <c r="A89" s="163"/>
      <c r="B89" s="163"/>
      <c r="C89" s="274" t="s">
        <v>4281</v>
      </c>
      <c r="D89" s="851" t="s">
        <v>4282</v>
      </c>
      <c r="E89" s="851"/>
      <c r="F89" s="851"/>
      <c r="G89" s="851"/>
      <c r="H89" s="851"/>
      <c r="I89" s="851"/>
      <c r="J89" s="851"/>
      <c r="K89" s="851"/>
      <c r="L89" s="850" t="s">
        <v>4283</v>
      </c>
      <c r="M89" s="850"/>
      <c r="N89" s="273" t="s">
        <v>4284</v>
      </c>
      <c r="O89" s="850" t="s">
        <v>4285</v>
      </c>
      <c r="P89" s="850"/>
      <c r="Q89" s="163"/>
      <c r="R89" s="163"/>
      <c r="S89" s="163"/>
      <c r="T89" s="163"/>
      <c r="U89" s="163"/>
      <c r="V89" s="163"/>
      <c r="W89" s="163"/>
      <c r="X89" s="163"/>
      <c r="Y89" s="163"/>
      <c r="Z89" s="163"/>
      <c r="AA89" s="163"/>
      <c r="AB89" s="163"/>
      <c r="AC89" s="163"/>
      <c r="AD89" s="163"/>
      <c r="AE89" s="163"/>
      <c r="AF89" s="163"/>
      <c r="AG89" s="163"/>
      <c r="AH89" s="163"/>
      <c r="AI89" s="163"/>
      <c r="AJ89" s="163"/>
      <c r="AK89" s="163"/>
    </row>
    <row r="90" spans="1:37" ht="30" customHeight="1">
      <c r="A90" s="163"/>
      <c r="B90" s="163"/>
      <c r="C90" s="275">
        <v>1</v>
      </c>
      <c r="D90" s="852" t="s">
        <v>4321</v>
      </c>
      <c r="E90" s="853"/>
      <c r="F90" s="853"/>
      <c r="G90" s="853"/>
      <c r="H90" s="853"/>
      <c r="I90" s="853"/>
      <c r="J90" s="853"/>
      <c r="K90" s="854"/>
      <c r="L90" s="855"/>
      <c r="M90" s="855"/>
      <c r="N90" s="272"/>
      <c r="O90" s="856"/>
      <c r="P90" s="856"/>
      <c r="Q90" s="163"/>
      <c r="R90" s="163"/>
      <c r="S90" s="163"/>
      <c r="T90" s="163"/>
      <c r="U90" s="163"/>
      <c r="V90" s="163"/>
      <c r="W90" s="163"/>
      <c r="X90" s="163"/>
      <c r="Y90" s="163"/>
      <c r="Z90" s="163"/>
      <c r="AA90" s="163"/>
      <c r="AB90" s="163"/>
      <c r="AC90" s="163"/>
      <c r="AD90" s="163"/>
      <c r="AE90" s="163"/>
      <c r="AF90" s="163"/>
      <c r="AG90" s="163"/>
      <c r="AH90" s="163"/>
      <c r="AI90" s="163"/>
      <c r="AJ90" s="163"/>
      <c r="AK90" s="163"/>
    </row>
    <row r="91" spans="1:37" ht="30" customHeight="1">
      <c r="A91" s="163"/>
      <c r="B91" s="163"/>
      <c r="C91" s="275">
        <v>2</v>
      </c>
      <c r="D91" s="852" t="s">
        <v>4306</v>
      </c>
      <c r="E91" s="853"/>
      <c r="F91" s="853"/>
      <c r="G91" s="853"/>
      <c r="H91" s="853"/>
      <c r="I91" s="853"/>
      <c r="J91" s="853"/>
      <c r="K91" s="854"/>
      <c r="L91" s="855"/>
      <c r="M91" s="855"/>
      <c r="N91" s="272"/>
      <c r="O91" s="856"/>
      <c r="P91" s="856"/>
      <c r="Q91" s="163"/>
      <c r="R91" s="163"/>
      <c r="S91" s="163"/>
      <c r="T91" s="163"/>
      <c r="U91" s="163"/>
      <c r="V91" s="163"/>
      <c r="W91" s="163"/>
      <c r="X91" s="163"/>
      <c r="Y91" s="163"/>
      <c r="Z91" s="163"/>
      <c r="AA91" s="163"/>
      <c r="AB91" s="163"/>
      <c r="AC91" s="163"/>
      <c r="AD91" s="163"/>
      <c r="AE91" s="163"/>
      <c r="AF91" s="163"/>
      <c r="AG91" s="163"/>
      <c r="AH91" s="163"/>
      <c r="AI91" s="163"/>
      <c r="AJ91" s="163"/>
      <c r="AK91" s="163"/>
    </row>
    <row r="92" spans="1:37" ht="30" customHeight="1">
      <c r="A92" s="163"/>
      <c r="B92" s="163"/>
      <c r="C92" s="275">
        <v>3</v>
      </c>
      <c r="D92" s="852" t="s">
        <v>4313</v>
      </c>
      <c r="E92" s="853"/>
      <c r="F92" s="853"/>
      <c r="G92" s="853"/>
      <c r="H92" s="853"/>
      <c r="I92" s="853"/>
      <c r="J92" s="853"/>
      <c r="K92" s="854"/>
      <c r="L92" s="855"/>
      <c r="M92" s="855"/>
      <c r="N92" s="272"/>
      <c r="O92" s="856"/>
      <c r="P92" s="856"/>
      <c r="Q92" s="163"/>
      <c r="R92" s="163"/>
      <c r="S92" s="163"/>
      <c r="T92" s="163"/>
      <c r="U92" s="163"/>
      <c r="V92" s="163"/>
      <c r="W92" s="163"/>
      <c r="X92" s="163"/>
      <c r="Y92" s="163"/>
      <c r="Z92" s="163"/>
      <c r="AA92" s="163"/>
      <c r="AB92" s="163"/>
      <c r="AC92" s="163"/>
      <c r="AD92" s="163"/>
      <c r="AE92" s="163"/>
      <c r="AF92" s="163"/>
      <c r="AG92" s="163"/>
      <c r="AH92" s="163"/>
      <c r="AI92" s="163"/>
      <c r="AJ92" s="163"/>
      <c r="AK92" s="163"/>
    </row>
    <row r="93" spans="1:37" ht="30" customHeight="1">
      <c r="A93" s="163"/>
      <c r="B93" s="163"/>
      <c r="C93" s="275">
        <v>4</v>
      </c>
      <c r="D93" s="852" t="s">
        <v>4309</v>
      </c>
      <c r="E93" s="853"/>
      <c r="F93" s="853"/>
      <c r="G93" s="853"/>
      <c r="H93" s="853"/>
      <c r="I93" s="853"/>
      <c r="J93" s="853"/>
      <c r="K93" s="854"/>
      <c r="L93" s="855"/>
      <c r="M93" s="855"/>
      <c r="N93" s="272"/>
      <c r="O93" s="856"/>
      <c r="P93" s="856"/>
      <c r="Q93" s="163"/>
      <c r="R93" s="163"/>
      <c r="S93" s="163"/>
      <c r="T93" s="163"/>
      <c r="U93" s="163"/>
      <c r="V93" s="163"/>
      <c r="W93" s="163"/>
      <c r="X93" s="163"/>
      <c r="Y93" s="163"/>
      <c r="Z93" s="163"/>
      <c r="AA93" s="163"/>
      <c r="AB93" s="163"/>
      <c r="AC93" s="163"/>
      <c r="AD93" s="163"/>
      <c r="AE93" s="163"/>
      <c r="AF93" s="163"/>
      <c r="AG93" s="163"/>
      <c r="AH93" s="163"/>
      <c r="AI93" s="163"/>
      <c r="AJ93" s="163"/>
      <c r="AK93" s="163"/>
    </row>
    <row r="94" spans="1:37" ht="30" customHeight="1">
      <c r="A94" s="163"/>
      <c r="B94" s="163"/>
      <c r="C94" s="275">
        <v>5</v>
      </c>
      <c r="D94" s="852" t="s">
        <v>4317</v>
      </c>
      <c r="E94" s="853"/>
      <c r="F94" s="853"/>
      <c r="G94" s="853"/>
      <c r="H94" s="853"/>
      <c r="I94" s="853"/>
      <c r="J94" s="853"/>
      <c r="K94" s="854"/>
      <c r="L94" s="855"/>
      <c r="M94" s="855"/>
      <c r="N94" s="272"/>
      <c r="O94" s="856"/>
      <c r="P94" s="856"/>
      <c r="Q94" s="163"/>
      <c r="R94" s="163"/>
      <c r="S94" s="163"/>
      <c r="T94" s="163"/>
      <c r="U94" s="163"/>
      <c r="V94" s="163"/>
      <c r="W94" s="163"/>
      <c r="X94" s="163"/>
      <c r="Y94" s="163"/>
      <c r="Z94" s="163"/>
      <c r="AA94" s="163"/>
      <c r="AB94" s="163"/>
      <c r="AC94" s="163"/>
      <c r="AD94" s="163"/>
      <c r="AE94" s="163"/>
      <c r="AF94" s="163"/>
      <c r="AG94" s="163"/>
      <c r="AH94" s="163"/>
      <c r="AI94" s="163"/>
      <c r="AJ94" s="163"/>
      <c r="AK94" s="163"/>
    </row>
    <row r="95" spans="1:37">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row>
    <row r="96" spans="1:37">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row>
    <row r="97" spans="1:37">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row>
    <row r="98" spans="1:37" ht="15" customHeight="1">
      <c r="A98" s="70" t="s">
        <v>4323</v>
      </c>
      <c r="B98" s="865" t="s">
        <v>4324</v>
      </c>
      <c r="C98" s="866"/>
      <c r="D98" s="866"/>
      <c r="E98" s="866"/>
      <c r="F98" s="866"/>
      <c r="G98" s="866"/>
      <c r="H98" s="866"/>
      <c r="I98" s="866"/>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row>
    <row r="99" spans="1:37">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row>
    <row r="100" spans="1:37">
      <c r="A100" s="163"/>
      <c r="B100" s="270" t="s">
        <v>4325</v>
      </c>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row>
    <row r="101" spans="1:37">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row>
    <row r="102" spans="1:37" ht="14.65" customHeight="1">
      <c r="A102" s="163"/>
      <c r="B102" s="163"/>
      <c r="C102" s="282">
        <v>1</v>
      </c>
      <c r="D102" s="863" t="s">
        <v>4326</v>
      </c>
      <c r="E102" s="860"/>
      <c r="F102" s="860"/>
      <c r="G102" s="860"/>
      <c r="H102" s="860"/>
      <c r="I102" s="860"/>
      <c r="J102" s="860"/>
      <c r="K102" s="860"/>
      <c r="L102" s="860"/>
      <c r="M102" s="860"/>
      <c r="N102" s="860"/>
      <c r="O102" s="860"/>
      <c r="P102" s="864"/>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row>
    <row r="103" spans="1:37" ht="20.45">
      <c r="A103" s="163"/>
      <c r="B103" s="163"/>
      <c r="C103" s="274" t="s">
        <v>4281</v>
      </c>
      <c r="D103" s="851" t="s">
        <v>4282</v>
      </c>
      <c r="E103" s="851"/>
      <c r="F103" s="851"/>
      <c r="G103" s="851"/>
      <c r="H103" s="851"/>
      <c r="I103" s="851"/>
      <c r="J103" s="851"/>
      <c r="K103" s="851"/>
      <c r="L103" s="850" t="s">
        <v>4283</v>
      </c>
      <c r="M103" s="850"/>
      <c r="N103" s="273" t="s">
        <v>4284</v>
      </c>
      <c r="O103" s="850" t="s">
        <v>4285</v>
      </c>
      <c r="P103" s="850"/>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row>
    <row r="104" spans="1:37" ht="30" customHeight="1">
      <c r="A104" s="163"/>
      <c r="B104" s="163"/>
      <c r="C104" s="275" t="s">
        <v>63</v>
      </c>
      <c r="D104" s="852" t="s">
        <v>4286</v>
      </c>
      <c r="E104" s="853"/>
      <c r="F104" s="853"/>
      <c r="G104" s="853"/>
      <c r="H104" s="853"/>
      <c r="I104" s="853"/>
      <c r="J104" s="853"/>
      <c r="K104" s="854"/>
      <c r="L104" s="855"/>
      <c r="M104" s="855"/>
      <c r="N104" s="272"/>
      <c r="O104" s="856"/>
      <c r="P104" s="856"/>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row>
    <row r="105" spans="1:37" ht="30" customHeight="1">
      <c r="A105" s="163"/>
      <c r="B105" s="163"/>
      <c r="C105" s="275" t="s">
        <v>80</v>
      </c>
      <c r="D105" s="852" t="s">
        <v>4327</v>
      </c>
      <c r="E105" s="853"/>
      <c r="F105" s="853"/>
      <c r="G105" s="853"/>
      <c r="H105" s="853"/>
      <c r="I105" s="853"/>
      <c r="J105" s="853"/>
      <c r="K105" s="854"/>
      <c r="L105" s="855"/>
      <c r="M105" s="855"/>
      <c r="N105" s="272"/>
      <c r="O105" s="856"/>
      <c r="P105" s="856"/>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row>
    <row r="106" spans="1:37" ht="30" customHeight="1">
      <c r="A106" s="163"/>
      <c r="B106" s="163"/>
      <c r="C106" s="275" t="s">
        <v>98</v>
      </c>
      <c r="D106" s="852" t="s">
        <v>4292</v>
      </c>
      <c r="E106" s="853"/>
      <c r="F106" s="853"/>
      <c r="G106" s="853"/>
      <c r="H106" s="853"/>
      <c r="I106" s="853"/>
      <c r="J106" s="853"/>
      <c r="K106" s="854"/>
      <c r="L106" s="855"/>
      <c r="M106" s="855"/>
      <c r="N106" s="272"/>
      <c r="O106" s="861"/>
      <c r="P106" s="862"/>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row>
    <row r="107" spans="1:37" ht="14.65" customHeight="1">
      <c r="A107" s="163"/>
      <c r="B107" s="163"/>
      <c r="C107" s="282">
        <v>2</v>
      </c>
      <c r="D107" s="863" t="s">
        <v>4328</v>
      </c>
      <c r="E107" s="860"/>
      <c r="F107" s="860"/>
      <c r="G107" s="860"/>
      <c r="H107" s="860"/>
      <c r="I107" s="860"/>
      <c r="J107" s="860"/>
      <c r="K107" s="860"/>
      <c r="L107" s="860"/>
      <c r="M107" s="860"/>
      <c r="N107" s="860"/>
      <c r="O107" s="860"/>
      <c r="P107" s="864"/>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row>
    <row r="108" spans="1:37" ht="20.45">
      <c r="A108" s="163"/>
      <c r="B108" s="163"/>
      <c r="C108" s="274" t="s">
        <v>4281</v>
      </c>
      <c r="D108" s="851" t="s">
        <v>4282</v>
      </c>
      <c r="E108" s="851"/>
      <c r="F108" s="851"/>
      <c r="G108" s="851"/>
      <c r="H108" s="851"/>
      <c r="I108" s="851"/>
      <c r="J108" s="851"/>
      <c r="K108" s="851"/>
      <c r="L108" s="850" t="s">
        <v>4283</v>
      </c>
      <c r="M108" s="850"/>
      <c r="N108" s="273" t="s">
        <v>4284</v>
      </c>
      <c r="O108" s="850" t="s">
        <v>4285</v>
      </c>
      <c r="P108" s="850"/>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row>
    <row r="109" spans="1:37" ht="30" customHeight="1">
      <c r="A109" s="163"/>
      <c r="B109" s="163"/>
      <c r="C109" s="275" t="s">
        <v>1149</v>
      </c>
      <c r="D109" s="852" t="s">
        <v>4329</v>
      </c>
      <c r="E109" s="853"/>
      <c r="F109" s="853"/>
      <c r="G109" s="853"/>
      <c r="H109" s="853"/>
      <c r="I109" s="853"/>
      <c r="J109" s="853"/>
      <c r="K109" s="854"/>
      <c r="L109" s="855"/>
      <c r="M109" s="855"/>
      <c r="N109" s="272"/>
      <c r="O109" s="856"/>
      <c r="P109" s="856"/>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row>
    <row r="110" spans="1:37" ht="30" customHeight="1">
      <c r="A110" s="163"/>
      <c r="B110" s="163"/>
      <c r="C110" s="275" t="s">
        <v>1153</v>
      </c>
      <c r="D110" s="852" t="s">
        <v>4330</v>
      </c>
      <c r="E110" s="853"/>
      <c r="F110" s="853"/>
      <c r="G110" s="853"/>
      <c r="H110" s="853"/>
      <c r="I110" s="853"/>
      <c r="J110" s="853"/>
      <c r="K110" s="854"/>
      <c r="L110" s="855"/>
      <c r="M110" s="855"/>
      <c r="N110" s="272"/>
      <c r="O110" s="856"/>
      <c r="P110" s="856"/>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row>
    <row r="111" spans="1:37" ht="30" customHeight="1">
      <c r="A111" s="163"/>
      <c r="B111" s="163"/>
      <c r="C111" s="275" t="s">
        <v>1157</v>
      </c>
      <c r="D111" s="852" t="s">
        <v>4331</v>
      </c>
      <c r="E111" s="853"/>
      <c r="F111" s="853"/>
      <c r="G111" s="853"/>
      <c r="H111" s="853"/>
      <c r="I111" s="853"/>
      <c r="J111" s="853"/>
      <c r="K111" s="854"/>
      <c r="L111" s="855"/>
      <c r="M111" s="855"/>
      <c r="N111" s="272"/>
      <c r="O111" s="856"/>
      <c r="P111" s="856"/>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row>
    <row r="112" spans="1:37" ht="30" customHeight="1">
      <c r="A112" s="163"/>
      <c r="B112" s="163"/>
      <c r="C112" s="275" t="s">
        <v>1186</v>
      </c>
      <c r="D112" s="852" t="s">
        <v>4332</v>
      </c>
      <c r="E112" s="853"/>
      <c r="F112" s="853"/>
      <c r="G112" s="853"/>
      <c r="H112" s="853"/>
      <c r="I112" s="853"/>
      <c r="J112" s="853"/>
      <c r="K112" s="854"/>
      <c r="L112" s="855"/>
      <c r="M112" s="855"/>
      <c r="N112" s="272"/>
      <c r="O112" s="856"/>
      <c r="P112" s="856"/>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row>
    <row r="113" spans="1:37" ht="30" customHeight="1">
      <c r="A113" s="163"/>
      <c r="B113" s="163"/>
      <c r="C113" s="275" t="s">
        <v>1411</v>
      </c>
      <c r="D113" s="852" t="s">
        <v>4333</v>
      </c>
      <c r="E113" s="853"/>
      <c r="F113" s="853"/>
      <c r="G113" s="853"/>
      <c r="H113" s="853"/>
      <c r="I113" s="853"/>
      <c r="J113" s="853"/>
      <c r="K113" s="854"/>
      <c r="L113" s="855"/>
      <c r="M113" s="855"/>
      <c r="N113" s="272"/>
      <c r="O113" s="856"/>
      <c r="P113" s="856"/>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row>
    <row r="114" spans="1:37">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row>
    <row r="115" spans="1:37">
      <c r="A115" s="163"/>
      <c r="B115" s="270" t="s">
        <v>4334</v>
      </c>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row>
    <row r="116" spans="1:37">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row>
    <row r="117" spans="1:37" ht="14.65" customHeight="1">
      <c r="A117" s="163"/>
      <c r="B117" s="163"/>
      <c r="C117" s="282">
        <v>1</v>
      </c>
      <c r="D117" s="863" t="s">
        <v>4326</v>
      </c>
      <c r="E117" s="860"/>
      <c r="F117" s="860"/>
      <c r="G117" s="860"/>
      <c r="H117" s="860"/>
      <c r="I117" s="860"/>
      <c r="J117" s="860"/>
      <c r="K117" s="860"/>
      <c r="L117" s="860"/>
      <c r="M117" s="860"/>
      <c r="N117" s="860"/>
      <c r="O117" s="860"/>
      <c r="P117" s="864"/>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row>
    <row r="118" spans="1:37" ht="20.45">
      <c r="A118" s="163"/>
      <c r="B118" s="163"/>
      <c r="C118" s="274" t="s">
        <v>4281</v>
      </c>
      <c r="D118" s="851" t="s">
        <v>4282</v>
      </c>
      <c r="E118" s="851"/>
      <c r="F118" s="851"/>
      <c r="G118" s="851"/>
      <c r="H118" s="851"/>
      <c r="I118" s="851"/>
      <c r="J118" s="851"/>
      <c r="K118" s="851"/>
      <c r="L118" s="850" t="s">
        <v>4283</v>
      </c>
      <c r="M118" s="850"/>
      <c r="N118" s="273" t="s">
        <v>4284</v>
      </c>
      <c r="O118" s="850" t="s">
        <v>4285</v>
      </c>
      <c r="P118" s="850"/>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row>
    <row r="119" spans="1:37" ht="30" customHeight="1">
      <c r="A119" s="163"/>
      <c r="B119" s="163"/>
      <c r="C119" s="275" t="s">
        <v>63</v>
      </c>
      <c r="D119" s="852" t="s">
        <v>4286</v>
      </c>
      <c r="E119" s="853"/>
      <c r="F119" s="853"/>
      <c r="G119" s="853"/>
      <c r="H119" s="853"/>
      <c r="I119" s="853"/>
      <c r="J119" s="853"/>
      <c r="K119" s="854"/>
      <c r="L119" s="855"/>
      <c r="M119" s="855"/>
      <c r="N119" s="272"/>
      <c r="O119" s="856"/>
      <c r="P119" s="856"/>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row>
    <row r="120" spans="1:37" ht="45.4" customHeight="1">
      <c r="A120" s="163"/>
      <c r="B120" s="163"/>
      <c r="C120" s="275" t="s">
        <v>80</v>
      </c>
      <c r="D120" s="852" t="s">
        <v>4335</v>
      </c>
      <c r="E120" s="853"/>
      <c r="F120" s="853"/>
      <c r="G120" s="853"/>
      <c r="H120" s="853"/>
      <c r="I120" s="853"/>
      <c r="J120" s="853"/>
      <c r="K120" s="854"/>
      <c r="L120" s="855"/>
      <c r="M120" s="855"/>
      <c r="N120" s="272"/>
      <c r="O120" s="856"/>
      <c r="P120" s="856"/>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row>
    <row r="121" spans="1:37" ht="30" customHeight="1">
      <c r="A121" s="163"/>
      <c r="B121" s="163"/>
      <c r="C121" s="275" t="s">
        <v>98</v>
      </c>
      <c r="D121" s="852" t="s">
        <v>4327</v>
      </c>
      <c r="E121" s="853"/>
      <c r="F121" s="853"/>
      <c r="G121" s="853"/>
      <c r="H121" s="853"/>
      <c r="I121" s="853"/>
      <c r="J121" s="853"/>
      <c r="K121" s="854"/>
      <c r="L121" s="855"/>
      <c r="M121" s="855"/>
      <c r="N121" s="272"/>
      <c r="O121" s="856"/>
      <c r="P121" s="856"/>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row>
    <row r="122" spans="1:37" ht="30" customHeight="1">
      <c r="A122" s="163"/>
      <c r="B122" s="163"/>
      <c r="C122" s="275" t="s">
        <v>3070</v>
      </c>
      <c r="D122" s="852" t="s">
        <v>4292</v>
      </c>
      <c r="E122" s="853"/>
      <c r="F122" s="853"/>
      <c r="G122" s="853"/>
      <c r="H122" s="853"/>
      <c r="I122" s="853"/>
      <c r="J122" s="853"/>
      <c r="K122" s="854"/>
      <c r="L122" s="855"/>
      <c r="M122" s="855"/>
      <c r="N122" s="272"/>
      <c r="O122" s="861"/>
      <c r="P122" s="862"/>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row>
    <row r="123" spans="1:37" ht="14.65" customHeight="1">
      <c r="A123" s="163"/>
      <c r="B123" s="163"/>
      <c r="C123" s="282">
        <v>2</v>
      </c>
      <c r="D123" s="863" t="s">
        <v>4328</v>
      </c>
      <c r="E123" s="860"/>
      <c r="F123" s="860"/>
      <c r="G123" s="860"/>
      <c r="H123" s="860"/>
      <c r="I123" s="860"/>
      <c r="J123" s="860"/>
      <c r="K123" s="860"/>
      <c r="L123" s="860"/>
      <c r="M123" s="860"/>
      <c r="N123" s="860"/>
      <c r="O123" s="860"/>
      <c r="P123" s="864"/>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row>
    <row r="124" spans="1:37" ht="20.45">
      <c r="A124" s="163"/>
      <c r="B124" s="163"/>
      <c r="C124" s="274" t="s">
        <v>4281</v>
      </c>
      <c r="D124" s="851" t="s">
        <v>4282</v>
      </c>
      <c r="E124" s="851"/>
      <c r="F124" s="851"/>
      <c r="G124" s="851"/>
      <c r="H124" s="851"/>
      <c r="I124" s="851"/>
      <c r="J124" s="851"/>
      <c r="K124" s="851"/>
      <c r="L124" s="850" t="s">
        <v>4283</v>
      </c>
      <c r="M124" s="850"/>
      <c r="N124" s="273" t="s">
        <v>4284</v>
      </c>
      <c r="O124" s="850" t="s">
        <v>4285</v>
      </c>
      <c r="P124" s="850"/>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row>
    <row r="125" spans="1:37" ht="30" customHeight="1">
      <c r="A125" s="163"/>
      <c r="B125" s="163"/>
      <c r="C125" s="275" t="s">
        <v>1149</v>
      </c>
      <c r="D125" s="852" t="s">
        <v>4336</v>
      </c>
      <c r="E125" s="853"/>
      <c r="F125" s="853"/>
      <c r="G125" s="853"/>
      <c r="H125" s="853"/>
      <c r="I125" s="853"/>
      <c r="J125" s="853"/>
      <c r="K125" s="854"/>
      <c r="L125" s="855"/>
      <c r="M125" s="855"/>
      <c r="N125" s="272"/>
      <c r="O125" s="856"/>
      <c r="P125" s="856"/>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row>
    <row r="126" spans="1:37" ht="30" customHeight="1">
      <c r="A126" s="163"/>
      <c r="B126" s="163"/>
      <c r="C126" s="275" t="s">
        <v>1153</v>
      </c>
      <c r="D126" s="852" t="s">
        <v>4337</v>
      </c>
      <c r="E126" s="853"/>
      <c r="F126" s="853"/>
      <c r="G126" s="853"/>
      <c r="H126" s="853"/>
      <c r="I126" s="853"/>
      <c r="J126" s="853"/>
      <c r="K126" s="854"/>
      <c r="L126" s="855"/>
      <c r="M126" s="855"/>
      <c r="N126" s="272"/>
      <c r="O126" s="856"/>
      <c r="P126" s="856"/>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row>
    <row r="127" spans="1:37" ht="30" customHeight="1">
      <c r="A127" s="163"/>
      <c r="B127" s="163"/>
      <c r="C127" s="275" t="s">
        <v>1157</v>
      </c>
      <c r="D127" s="852" t="s">
        <v>4338</v>
      </c>
      <c r="E127" s="853"/>
      <c r="F127" s="853"/>
      <c r="G127" s="853"/>
      <c r="H127" s="853"/>
      <c r="I127" s="853"/>
      <c r="J127" s="853"/>
      <c r="K127" s="854"/>
      <c r="L127" s="855"/>
      <c r="M127" s="855"/>
      <c r="N127" s="272"/>
      <c r="O127" s="856"/>
      <c r="P127" s="856"/>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row>
    <row r="128" spans="1:37" ht="30" customHeight="1">
      <c r="A128" s="163"/>
      <c r="B128" s="163"/>
      <c r="C128" s="275" t="s">
        <v>1186</v>
      </c>
      <c r="D128" s="852" t="s">
        <v>4339</v>
      </c>
      <c r="E128" s="853"/>
      <c r="F128" s="853"/>
      <c r="G128" s="853"/>
      <c r="H128" s="853"/>
      <c r="I128" s="853"/>
      <c r="J128" s="853"/>
      <c r="K128" s="854"/>
      <c r="L128" s="855"/>
      <c r="M128" s="855"/>
      <c r="N128" s="272"/>
      <c r="O128" s="856"/>
      <c r="P128" s="856"/>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row>
    <row r="129" spans="1:37" ht="30" customHeight="1">
      <c r="A129" s="163"/>
      <c r="B129" s="163"/>
      <c r="C129" s="275" t="s">
        <v>1411</v>
      </c>
      <c r="D129" s="852" t="s">
        <v>4340</v>
      </c>
      <c r="E129" s="853"/>
      <c r="F129" s="853"/>
      <c r="G129" s="853"/>
      <c r="H129" s="853"/>
      <c r="I129" s="853"/>
      <c r="J129" s="853"/>
      <c r="K129" s="854"/>
      <c r="L129" s="855"/>
      <c r="M129" s="855"/>
      <c r="N129" s="272"/>
      <c r="O129" s="856"/>
      <c r="P129" s="856"/>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row>
    <row r="130" spans="1:37" ht="30" customHeight="1">
      <c r="A130" s="163"/>
      <c r="B130" s="163"/>
      <c r="C130" s="275" t="s">
        <v>3127</v>
      </c>
      <c r="D130" s="852" t="s">
        <v>4341</v>
      </c>
      <c r="E130" s="853"/>
      <c r="F130" s="853"/>
      <c r="G130" s="853"/>
      <c r="H130" s="853"/>
      <c r="I130" s="853"/>
      <c r="J130" s="853"/>
      <c r="K130" s="854"/>
      <c r="L130" s="855"/>
      <c r="M130" s="855"/>
      <c r="N130" s="272"/>
      <c r="O130" s="856"/>
      <c r="P130" s="856"/>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row>
    <row r="131" spans="1:37">
      <c r="A131" s="163"/>
      <c r="B131" s="163"/>
      <c r="C131" s="282">
        <v>3</v>
      </c>
      <c r="D131" s="860" t="s">
        <v>4342</v>
      </c>
      <c r="E131" s="860"/>
      <c r="F131" s="860"/>
      <c r="G131" s="860"/>
      <c r="H131" s="860"/>
      <c r="I131" s="860"/>
      <c r="J131" s="860"/>
      <c r="K131" s="860"/>
      <c r="L131" s="860"/>
      <c r="M131" s="860"/>
      <c r="N131" s="860"/>
      <c r="O131" s="860"/>
      <c r="P131" s="860"/>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row>
    <row r="132" spans="1:37" ht="20.45">
      <c r="A132" s="163"/>
      <c r="B132" s="163"/>
      <c r="C132" s="274" t="s">
        <v>4281</v>
      </c>
      <c r="D132" s="851" t="s">
        <v>4282</v>
      </c>
      <c r="E132" s="851"/>
      <c r="F132" s="851"/>
      <c r="G132" s="851"/>
      <c r="H132" s="851"/>
      <c r="I132" s="851"/>
      <c r="J132" s="851"/>
      <c r="K132" s="851"/>
      <c r="L132" s="850" t="s">
        <v>4283</v>
      </c>
      <c r="M132" s="850"/>
      <c r="N132" s="273" t="s">
        <v>4284</v>
      </c>
      <c r="O132" s="850" t="s">
        <v>4285</v>
      </c>
      <c r="P132" s="850"/>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row>
    <row r="133" spans="1:37" ht="30" customHeight="1">
      <c r="A133" s="163"/>
      <c r="B133" s="163"/>
      <c r="C133" s="275" t="s">
        <v>1489</v>
      </c>
      <c r="D133" s="857" t="s">
        <v>4343</v>
      </c>
      <c r="E133" s="858"/>
      <c r="F133" s="858"/>
      <c r="G133" s="858"/>
      <c r="H133" s="858"/>
      <c r="I133" s="858"/>
      <c r="J133" s="858"/>
      <c r="K133" s="859"/>
      <c r="L133" s="855"/>
      <c r="M133" s="855"/>
      <c r="N133" s="272"/>
      <c r="O133" s="856"/>
      <c r="P133" s="856"/>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row>
    <row r="134" spans="1:37" ht="14.65" customHeight="1">
      <c r="A134" s="163"/>
      <c r="B134" s="163"/>
      <c r="C134" s="282">
        <v>4</v>
      </c>
      <c r="D134" s="860" t="s">
        <v>4344</v>
      </c>
      <c r="E134" s="860"/>
      <c r="F134" s="860"/>
      <c r="G134" s="860"/>
      <c r="H134" s="860"/>
      <c r="I134" s="860"/>
      <c r="J134" s="860"/>
      <c r="K134" s="860"/>
      <c r="L134" s="860"/>
      <c r="M134" s="860"/>
      <c r="N134" s="860"/>
      <c r="O134" s="860"/>
      <c r="P134" s="860"/>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row>
    <row r="135" spans="1:37" ht="20.45">
      <c r="A135" s="163"/>
      <c r="B135" s="163"/>
      <c r="C135" s="274" t="s">
        <v>4281</v>
      </c>
      <c r="D135" s="851" t="s">
        <v>4282</v>
      </c>
      <c r="E135" s="851"/>
      <c r="F135" s="851"/>
      <c r="G135" s="851"/>
      <c r="H135" s="851"/>
      <c r="I135" s="851"/>
      <c r="J135" s="851"/>
      <c r="K135" s="851"/>
      <c r="L135" s="850" t="s">
        <v>4283</v>
      </c>
      <c r="M135" s="850"/>
      <c r="N135" s="273" t="s">
        <v>4284</v>
      </c>
      <c r="O135" s="850" t="s">
        <v>4285</v>
      </c>
      <c r="P135" s="850"/>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row>
    <row r="136" spans="1:37" ht="30" customHeight="1">
      <c r="A136" s="163"/>
      <c r="B136" s="163"/>
      <c r="C136" s="275" t="s">
        <v>1496</v>
      </c>
      <c r="D136" s="852" t="s">
        <v>4345</v>
      </c>
      <c r="E136" s="853"/>
      <c r="F136" s="853"/>
      <c r="G136" s="853"/>
      <c r="H136" s="853"/>
      <c r="I136" s="853"/>
      <c r="J136" s="853"/>
      <c r="K136" s="854"/>
      <c r="L136" s="855"/>
      <c r="M136" s="855"/>
      <c r="N136" s="272"/>
      <c r="O136" s="856"/>
      <c r="P136" s="856"/>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row>
    <row r="137" spans="1:37" ht="30" customHeight="1">
      <c r="A137" s="163"/>
      <c r="B137" s="163"/>
      <c r="C137" s="275" t="s">
        <v>1525</v>
      </c>
      <c r="D137" s="852" t="s">
        <v>4346</v>
      </c>
      <c r="E137" s="853"/>
      <c r="F137" s="853"/>
      <c r="G137" s="853"/>
      <c r="H137" s="853"/>
      <c r="I137" s="853"/>
      <c r="J137" s="853"/>
      <c r="K137" s="854"/>
      <c r="L137" s="855"/>
      <c r="M137" s="855"/>
      <c r="N137" s="272"/>
      <c r="O137" s="856"/>
      <c r="P137" s="856"/>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row>
    <row r="138" spans="1:37" ht="30" customHeight="1">
      <c r="A138" s="163"/>
      <c r="B138" s="163"/>
      <c r="C138" s="275" t="s">
        <v>1695</v>
      </c>
      <c r="D138" s="852" t="s">
        <v>4347</v>
      </c>
      <c r="E138" s="853"/>
      <c r="F138" s="853"/>
      <c r="G138" s="853"/>
      <c r="H138" s="853"/>
      <c r="I138" s="853"/>
      <c r="J138" s="853"/>
      <c r="K138" s="854"/>
      <c r="L138" s="855"/>
      <c r="M138" s="855"/>
      <c r="N138" s="272"/>
      <c r="O138" s="856"/>
      <c r="P138" s="856"/>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row>
    <row r="139" spans="1:37" ht="30" customHeight="1">
      <c r="A139" s="163"/>
      <c r="B139" s="163"/>
      <c r="C139" s="275" t="s">
        <v>1942</v>
      </c>
      <c r="D139" s="852" t="s">
        <v>4348</v>
      </c>
      <c r="E139" s="853"/>
      <c r="F139" s="853"/>
      <c r="G139" s="853"/>
      <c r="H139" s="853"/>
      <c r="I139" s="853"/>
      <c r="J139" s="853"/>
      <c r="K139" s="854"/>
      <c r="L139" s="855"/>
      <c r="M139" s="855"/>
      <c r="N139" s="272"/>
      <c r="O139" s="856"/>
      <c r="P139" s="856"/>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row>
    <row r="140" spans="1:37" ht="30" customHeight="1">
      <c r="A140" s="163"/>
      <c r="B140" s="163"/>
      <c r="C140" s="275" t="s">
        <v>3215</v>
      </c>
      <c r="D140" s="852" t="s">
        <v>4349</v>
      </c>
      <c r="E140" s="853"/>
      <c r="F140" s="853"/>
      <c r="G140" s="853"/>
      <c r="H140" s="853"/>
      <c r="I140" s="853"/>
      <c r="J140" s="853"/>
      <c r="K140" s="854"/>
      <c r="L140" s="855"/>
      <c r="M140" s="855"/>
      <c r="N140" s="272"/>
      <c r="O140" s="856"/>
      <c r="P140" s="856"/>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row>
    <row r="141" spans="1:37" ht="30" customHeight="1">
      <c r="A141" s="163"/>
      <c r="B141" s="163"/>
      <c r="C141" s="275" t="s">
        <v>4350</v>
      </c>
      <c r="D141" s="852" t="s">
        <v>4351</v>
      </c>
      <c r="E141" s="853"/>
      <c r="F141" s="853"/>
      <c r="G141" s="853"/>
      <c r="H141" s="853"/>
      <c r="I141" s="853"/>
      <c r="J141" s="853"/>
      <c r="K141" s="854"/>
      <c r="L141" s="855"/>
      <c r="M141" s="855"/>
      <c r="N141" s="272"/>
      <c r="O141" s="856"/>
      <c r="P141" s="856"/>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row>
    <row r="142" spans="1:37" ht="30" customHeight="1">
      <c r="A142" s="163"/>
      <c r="B142" s="163"/>
      <c r="C142" s="275" t="s">
        <v>4352</v>
      </c>
      <c r="D142" s="852" t="s">
        <v>4353</v>
      </c>
      <c r="E142" s="853"/>
      <c r="F142" s="853"/>
      <c r="G142" s="853"/>
      <c r="H142" s="853"/>
      <c r="I142" s="853"/>
      <c r="J142" s="853"/>
      <c r="K142" s="854"/>
      <c r="L142" s="855"/>
      <c r="M142" s="855"/>
      <c r="N142" s="272"/>
      <c r="O142" s="856"/>
      <c r="P142" s="856"/>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row>
    <row r="143" spans="1:37" ht="14.65" customHeight="1">
      <c r="A143" s="163"/>
      <c r="B143" s="163"/>
      <c r="C143" s="282">
        <v>5</v>
      </c>
      <c r="D143" s="860" t="s">
        <v>4354</v>
      </c>
      <c r="E143" s="860"/>
      <c r="F143" s="860"/>
      <c r="G143" s="860"/>
      <c r="H143" s="860"/>
      <c r="I143" s="860"/>
      <c r="J143" s="860"/>
      <c r="K143" s="860"/>
      <c r="L143" s="860"/>
      <c r="M143" s="860"/>
      <c r="N143" s="860"/>
      <c r="O143" s="860"/>
      <c r="P143" s="860"/>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row>
    <row r="144" spans="1:37" ht="20.45">
      <c r="A144" s="163"/>
      <c r="B144" s="163"/>
      <c r="C144" s="274" t="s">
        <v>4281</v>
      </c>
      <c r="D144" s="851" t="s">
        <v>4282</v>
      </c>
      <c r="E144" s="851"/>
      <c r="F144" s="851"/>
      <c r="G144" s="851"/>
      <c r="H144" s="851"/>
      <c r="I144" s="851"/>
      <c r="J144" s="851"/>
      <c r="K144" s="851"/>
      <c r="L144" s="850" t="s">
        <v>4283</v>
      </c>
      <c r="M144" s="850"/>
      <c r="N144" s="273" t="s">
        <v>4284</v>
      </c>
      <c r="O144" s="850" t="s">
        <v>4285</v>
      </c>
      <c r="P144" s="850"/>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row>
    <row r="145" spans="1:37" ht="30" customHeight="1">
      <c r="A145" s="163"/>
      <c r="B145" s="163"/>
      <c r="C145" s="275" t="s">
        <v>1948</v>
      </c>
      <c r="D145" s="852" t="s">
        <v>4355</v>
      </c>
      <c r="E145" s="853"/>
      <c r="F145" s="853"/>
      <c r="G145" s="853"/>
      <c r="H145" s="853"/>
      <c r="I145" s="853"/>
      <c r="J145" s="853"/>
      <c r="K145" s="854"/>
      <c r="L145" s="855"/>
      <c r="M145" s="855"/>
      <c r="N145" s="272"/>
      <c r="O145" s="856"/>
      <c r="P145" s="856"/>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row>
    <row r="146" spans="1:37" ht="30" customHeight="1">
      <c r="A146" s="163"/>
      <c r="B146" s="163"/>
      <c r="C146" s="275" t="s">
        <v>1951</v>
      </c>
      <c r="D146" s="852" t="s">
        <v>4356</v>
      </c>
      <c r="E146" s="853"/>
      <c r="F146" s="853"/>
      <c r="G146" s="853"/>
      <c r="H146" s="853"/>
      <c r="I146" s="853"/>
      <c r="J146" s="853"/>
      <c r="K146" s="854"/>
      <c r="L146" s="855"/>
      <c r="M146" s="855"/>
      <c r="N146" s="272"/>
      <c r="O146" s="856"/>
      <c r="P146" s="856"/>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row>
    <row r="147" spans="1:37" ht="30" customHeight="1">
      <c r="A147" s="163"/>
      <c r="B147" s="163"/>
      <c r="C147" s="275" t="s">
        <v>1958</v>
      </c>
      <c r="D147" s="852" t="s">
        <v>4357</v>
      </c>
      <c r="E147" s="853"/>
      <c r="F147" s="853"/>
      <c r="G147" s="853"/>
      <c r="H147" s="853"/>
      <c r="I147" s="853"/>
      <c r="J147" s="853"/>
      <c r="K147" s="854"/>
      <c r="L147" s="855"/>
      <c r="M147" s="855"/>
      <c r="N147" s="272"/>
      <c r="O147" s="856"/>
      <c r="P147" s="856"/>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row>
    <row r="148" spans="1:37" ht="30" customHeight="1">
      <c r="A148" s="163"/>
      <c r="B148" s="163"/>
      <c r="C148" s="275" t="s">
        <v>3216</v>
      </c>
      <c r="D148" s="852" t="s">
        <v>4358</v>
      </c>
      <c r="E148" s="853"/>
      <c r="F148" s="853"/>
      <c r="G148" s="853"/>
      <c r="H148" s="853"/>
      <c r="I148" s="853"/>
      <c r="J148" s="853"/>
      <c r="K148" s="854"/>
      <c r="L148" s="855"/>
      <c r="M148" s="855"/>
      <c r="N148" s="272"/>
      <c r="O148" s="856"/>
      <c r="P148" s="856"/>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row>
    <row r="149" spans="1:37" ht="30" customHeight="1">
      <c r="A149" s="163"/>
      <c r="B149" s="163"/>
      <c r="C149" s="275" t="s">
        <v>3217</v>
      </c>
      <c r="D149" s="852" t="s">
        <v>4359</v>
      </c>
      <c r="E149" s="853"/>
      <c r="F149" s="853"/>
      <c r="G149" s="853"/>
      <c r="H149" s="853"/>
      <c r="I149" s="853"/>
      <c r="J149" s="853"/>
      <c r="K149" s="854"/>
      <c r="L149" s="855"/>
      <c r="M149" s="855"/>
      <c r="N149" s="272"/>
      <c r="O149" s="856"/>
      <c r="P149" s="856"/>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row>
    <row r="150" spans="1:37" ht="30" customHeight="1">
      <c r="A150" s="163"/>
      <c r="B150" s="163"/>
      <c r="C150" s="275" t="s">
        <v>4360</v>
      </c>
      <c r="D150" s="852" t="s">
        <v>4361</v>
      </c>
      <c r="E150" s="853"/>
      <c r="F150" s="853"/>
      <c r="G150" s="853"/>
      <c r="H150" s="853"/>
      <c r="I150" s="853"/>
      <c r="J150" s="853"/>
      <c r="K150" s="854"/>
      <c r="L150" s="855"/>
      <c r="M150" s="855"/>
      <c r="N150" s="272"/>
      <c r="O150" s="856"/>
      <c r="P150" s="856"/>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row>
    <row r="151" spans="1:37" ht="30" customHeight="1">
      <c r="A151" s="163"/>
      <c r="B151" s="163"/>
      <c r="C151" s="275" t="s">
        <v>4362</v>
      </c>
      <c r="D151" s="852" t="s">
        <v>4363</v>
      </c>
      <c r="E151" s="853"/>
      <c r="F151" s="853"/>
      <c r="G151" s="853"/>
      <c r="H151" s="853"/>
      <c r="I151" s="853"/>
      <c r="J151" s="853"/>
      <c r="K151" s="854"/>
      <c r="L151" s="855"/>
      <c r="M151" s="855"/>
      <c r="N151" s="272"/>
      <c r="O151" s="856"/>
      <c r="P151" s="856"/>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row>
    <row r="152" spans="1:37">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row>
    <row r="153" spans="1:37">
      <c r="A153" s="163"/>
      <c r="B153" s="270" t="s">
        <v>4364</v>
      </c>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row>
    <row r="154" spans="1:37">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row>
    <row r="155" spans="1:37" ht="14.65" customHeight="1">
      <c r="A155" s="163"/>
      <c r="B155" s="163"/>
      <c r="C155" s="282">
        <v>1</v>
      </c>
      <c r="D155" s="863" t="s">
        <v>4326</v>
      </c>
      <c r="E155" s="860"/>
      <c r="F155" s="860"/>
      <c r="G155" s="860"/>
      <c r="H155" s="860"/>
      <c r="I155" s="860"/>
      <c r="J155" s="860"/>
      <c r="K155" s="860"/>
      <c r="L155" s="860"/>
      <c r="M155" s="860"/>
      <c r="N155" s="860"/>
      <c r="O155" s="860"/>
      <c r="P155" s="864"/>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row>
    <row r="156" spans="1:37" ht="20.45">
      <c r="A156" s="163"/>
      <c r="B156" s="163"/>
      <c r="C156" s="274" t="s">
        <v>4281</v>
      </c>
      <c r="D156" s="851" t="s">
        <v>4282</v>
      </c>
      <c r="E156" s="851"/>
      <c r="F156" s="851"/>
      <c r="G156" s="851"/>
      <c r="H156" s="851"/>
      <c r="I156" s="851"/>
      <c r="J156" s="851"/>
      <c r="K156" s="851"/>
      <c r="L156" s="850" t="s">
        <v>4283</v>
      </c>
      <c r="M156" s="850"/>
      <c r="N156" s="273" t="s">
        <v>4284</v>
      </c>
      <c r="O156" s="850" t="s">
        <v>4285</v>
      </c>
      <c r="P156" s="850"/>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row>
    <row r="157" spans="1:37" ht="30" customHeight="1">
      <c r="A157" s="163"/>
      <c r="B157" s="163"/>
      <c r="C157" s="275" t="s">
        <v>63</v>
      </c>
      <c r="D157" s="852" t="s">
        <v>4286</v>
      </c>
      <c r="E157" s="853"/>
      <c r="F157" s="853"/>
      <c r="G157" s="853"/>
      <c r="H157" s="853"/>
      <c r="I157" s="853"/>
      <c r="J157" s="853"/>
      <c r="K157" s="854"/>
      <c r="L157" s="855"/>
      <c r="M157" s="855"/>
      <c r="N157" s="272"/>
      <c r="O157" s="856"/>
      <c r="P157" s="856"/>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row>
    <row r="158" spans="1:37" ht="30" customHeight="1">
      <c r="A158" s="163"/>
      <c r="B158" s="163"/>
      <c r="C158" s="275" t="s">
        <v>80</v>
      </c>
      <c r="D158" s="852" t="s">
        <v>4365</v>
      </c>
      <c r="E158" s="853"/>
      <c r="F158" s="853"/>
      <c r="G158" s="853"/>
      <c r="H158" s="853"/>
      <c r="I158" s="853"/>
      <c r="J158" s="853"/>
      <c r="K158" s="854"/>
      <c r="L158" s="855"/>
      <c r="M158" s="855"/>
      <c r="N158" s="272"/>
      <c r="O158" s="856"/>
      <c r="P158" s="856"/>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row>
    <row r="159" spans="1:37" ht="30" customHeight="1">
      <c r="A159" s="163"/>
      <c r="B159" s="163"/>
      <c r="C159" s="275" t="s">
        <v>98</v>
      </c>
      <c r="D159" s="852" t="s">
        <v>4288</v>
      </c>
      <c r="E159" s="853"/>
      <c r="F159" s="853"/>
      <c r="G159" s="853"/>
      <c r="H159" s="853"/>
      <c r="I159" s="853"/>
      <c r="J159" s="853"/>
      <c r="K159" s="854"/>
      <c r="L159" s="855"/>
      <c r="M159" s="855"/>
      <c r="N159" s="272"/>
      <c r="O159" s="856"/>
      <c r="P159" s="856"/>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row>
    <row r="160" spans="1:37" ht="30" customHeight="1">
      <c r="A160" s="163"/>
      <c r="B160" s="163"/>
      <c r="C160" s="275" t="s">
        <v>3070</v>
      </c>
      <c r="D160" s="852" t="s">
        <v>4292</v>
      </c>
      <c r="E160" s="853"/>
      <c r="F160" s="853"/>
      <c r="G160" s="853"/>
      <c r="H160" s="853"/>
      <c r="I160" s="853"/>
      <c r="J160" s="853"/>
      <c r="K160" s="854"/>
      <c r="L160" s="855"/>
      <c r="M160" s="855"/>
      <c r="N160" s="272"/>
      <c r="O160" s="861"/>
      <c r="P160" s="862"/>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row>
    <row r="161" spans="1:37" ht="14.65" customHeight="1">
      <c r="A161" s="163"/>
      <c r="B161" s="163"/>
      <c r="C161" s="282">
        <v>2</v>
      </c>
      <c r="D161" s="863" t="s">
        <v>4328</v>
      </c>
      <c r="E161" s="860"/>
      <c r="F161" s="860"/>
      <c r="G161" s="860"/>
      <c r="H161" s="860"/>
      <c r="I161" s="860"/>
      <c r="J161" s="860"/>
      <c r="K161" s="860"/>
      <c r="L161" s="860"/>
      <c r="M161" s="860"/>
      <c r="N161" s="860"/>
      <c r="O161" s="860"/>
      <c r="P161" s="864"/>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row>
    <row r="162" spans="1:37" ht="20.45">
      <c r="A162" s="163"/>
      <c r="B162" s="163"/>
      <c r="C162" s="274" t="s">
        <v>4281</v>
      </c>
      <c r="D162" s="851" t="s">
        <v>4282</v>
      </c>
      <c r="E162" s="851"/>
      <c r="F162" s="851"/>
      <c r="G162" s="851"/>
      <c r="H162" s="851"/>
      <c r="I162" s="851"/>
      <c r="J162" s="851"/>
      <c r="K162" s="851"/>
      <c r="L162" s="850" t="s">
        <v>4283</v>
      </c>
      <c r="M162" s="850"/>
      <c r="N162" s="273" t="s">
        <v>4284</v>
      </c>
      <c r="O162" s="850" t="s">
        <v>4285</v>
      </c>
      <c r="P162" s="850"/>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row>
    <row r="163" spans="1:37" ht="30" customHeight="1">
      <c r="A163" s="163"/>
      <c r="B163" s="163"/>
      <c r="C163" s="275" t="s">
        <v>1149</v>
      </c>
      <c r="D163" s="852" t="s">
        <v>4336</v>
      </c>
      <c r="E163" s="853"/>
      <c r="F163" s="853"/>
      <c r="G163" s="853"/>
      <c r="H163" s="853"/>
      <c r="I163" s="853"/>
      <c r="J163" s="853"/>
      <c r="K163" s="854"/>
      <c r="L163" s="855"/>
      <c r="M163" s="855"/>
      <c r="N163" s="272"/>
      <c r="O163" s="856"/>
      <c r="P163" s="856"/>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row>
    <row r="164" spans="1:37" ht="30" customHeight="1">
      <c r="A164" s="163"/>
      <c r="B164" s="163"/>
      <c r="C164" s="275" t="s">
        <v>1153</v>
      </c>
      <c r="D164" s="852" t="s">
        <v>4340</v>
      </c>
      <c r="E164" s="853"/>
      <c r="F164" s="853"/>
      <c r="G164" s="853"/>
      <c r="H164" s="853"/>
      <c r="I164" s="853"/>
      <c r="J164" s="853"/>
      <c r="K164" s="854"/>
      <c r="L164" s="855"/>
      <c r="M164" s="855"/>
      <c r="N164" s="272"/>
      <c r="O164" s="856"/>
      <c r="P164" s="856"/>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row>
    <row r="165" spans="1:37" ht="14.65" customHeight="1">
      <c r="A165" s="163"/>
      <c r="B165" s="163"/>
      <c r="C165" s="282">
        <v>3</v>
      </c>
      <c r="D165" s="860" t="s">
        <v>4366</v>
      </c>
      <c r="E165" s="860"/>
      <c r="F165" s="860"/>
      <c r="G165" s="860"/>
      <c r="H165" s="860"/>
      <c r="I165" s="860"/>
      <c r="J165" s="860"/>
      <c r="K165" s="860"/>
      <c r="L165" s="860"/>
      <c r="M165" s="860"/>
      <c r="N165" s="860"/>
      <c r="O165" s="860"/>
      <c r="P165" s="860"/>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row>
    <row r="166" spans="1:37" ht="20.45">
      <c r="A166" s="163"/>
      <c r="B166" s="163"/>
      <c r="C166" s="274" t="s">
        <v>4281</v>
      </c>
      <c r="D166" s="851" t="s">
        <v>4282</v>
      </c>
      <c r="E166" s="851"/>
      <c r="F166" s="851"/>
      <c r="G166" s="851"/>
      <c r="H166" s="851"/>
      <c r="I166" s="851"/>
      <c r="J166" s="851"/>
      <c r="K166" s="851"/>
      <c r="L166" s="850" t="s">
        <v>4283</v>
      </c>
      <c r="M166" s="850"/>
      <c r="N166" s="273" t="s">
        <v>4284</v>
      </c>
      <c r="O166" s="850" t="s">
        <v>4285</v>
      </c>
      <c r="P166" s="850"/>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row>
    <row r="167" spans="1:37" ht="30" customHeight="1">
      <c r="A167" s="163"/>
      <c r="B167" s="163"/>
      <c r="C167" s="275" t="s">
        <v>1489</v>
      </c>
      <c r="D167" s="852" t="s">
        <v>4367</v>
      </c>
      <c r="E167" s="853"/>
      <c r="F167" s="853"/>
      <c r="G167" s="853"/>
      <c r="H167" s="853"/>
      <c r="I167" s="853"/>
      <c r="J167" s="853"/>
      <c r="K167" s="854"/>
      <c r="L167" s="855"/>
      <c r="M167" s="855"/>
      <c r="N167" s="272"/>
      <c r="O167" s="856"/>
      <c r="P167" s="856"/>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row>
    <row r="168" spans="1:37" ht="30" customHeight="1">
      <c r="A168" s="163"/>
      <c r="B168" s="163"/>
      <c r="C168" s="275" t="s">
        <v>3138</v>
      </c>
      <c r="D168" s="852" t="s">
        <v>4368</v>
      </c>
      <c r="E168" s="853"/>
      <c r="F168" s="853"/>
      <c r="G168" s="853"/>
      <c r="H168" s="853"/>
      <c r="I168" s="853"/>
      <c r="J168" s="853"/>
      <c r="K168" s="854"/>
      <c r="L168" s="855"/>
      <c r="M168" s="855"/>
      <c r="N168" s="272"/>
      <c r="O168" s="856"/>
      <c r="P168" s="856"/>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row>
    <row r="169" spans="1:37" ht="30" customHeight="1">
      <c r="A169" s="163"/>
      <c r="B169" s="163"/>
      <c r="C169" s="275" t="s">
        <v>3142</v>
      </c>
      <c r="D169" s="852" t="s">
        <v>4369</v>
      </c>
      <c r="E169" s="853"/>
      <c r="F169" s="853"/>
      <c r="G169" s="853"/>
      <c r="H169" s="853"/>
      <c r="I169" s="853"/>
      <c r="J169" s="853"/>
      <c r="K169" s="854"/>
      <c r="L169" s="855"/>
      <c r="M169" s="855"/>
      <c r="N169" s="272"/>
      <c r="O169" s="856"/>
      <c r="P169" s="856"/>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row>
    <row r="170" spans="1:37" ht="30" customHeight="1">
      <c r="A170" s="163"/>
      <c r="B170" s="163"/>
      <c r="C170" s="275" t="s">
        <v>3150</v>
      </c>
      <c r="D170" s="852" t="s">
        <v>4370</v>
      </c>
      <c r="E170" s="853"/>
      <c r="F170" s="853"/>
      <c r="G170" s="853"/>
      <c r="H170" s="853"/>
      <c r="I170" s="853"/>
      <c r="J170" s="853"/>
      <c r="K170" s="854"/>
      <c r="L170" s="855"/>
      <c r="M170" s="855"/>
      <c r="N170" s="272"/>
      <c r="O170" s="856"/>
      <c r="P170" s="856"/>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row>
    <row r="171" spans="1:37" ht="30" customHeight="1">
      <c r="A171" s="163"/>
      <c r="B171" s="163"/>
      <c r="C171" s="275" t="s">
        <v>3160</v>
      </c>
      <c r="D171" s="852" t="s">
        <v>4371</v>
      </c>
      <c r="E171" s="853"/>
      <c r="F171" s="853"/>
      <c r="G171" s="853"/>
      <c r="H171" s="853"/>
      <c r="I171" s="853"/>
      <c r="J171" s="853"/>
      <c r="K171" s="854"/>
      <c r="L171" s="855"/>
      <c r="M171" s="855"/>
      <c r="N171" s="272"/>
      <c r="O171" s="856"/>
      <c r="P171" s="856"/>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row>
    <row r="172" spans="1:37" ht="14.65" customHeight="1">
      <c r="A172" s="163"/>
      <c r="B172" s="163"/>
      <c r="C172" s="282">
        <v>4</v>
      </c>
      <c r="D172" s="860" t="s">
        <v>4372</v>
      </c>
      <c r="E172" s="860"/>
      <c r="F172" s="860"/>
      <c r="G172" s="860"/>
      <c r="H172" s="860"/>
      <c r="I172" s="860"/>
      <c r="J172" s="860"/>
      <c r="K172" s="860"/>
      <c r="L172" s="860"/>
      <c r="M172" s="860"/>
      <c r="N172" s="860"/>
      <c r="O172" s="860"/>
      <c r="P172" s="860"/>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row>
    <row r="173" spans="1:37" ht="20.45">
      <c r="A173" s="163"/>
      <c r="B173" s="163"/>
      <c r="C173" s="274" t="s">
        <v>4281</v>
      </c>
      <c r="D173" s="851" t="s">
        <v>4282</v>
      </c>
      <c r="E173" s="851"/>
      <c r="F173" s="851"/>
      <c r="G173" s="851"/>
      <c r="H173" s="851"/>
      <c r="I173" s="851"/>
      <c r="J173" s="851"/>
      <c r="K173" s="851"/>
      <c r="L173" s="850" t="s">
        <v>4283</v>
      </c>
      <c r="M173" s="850"/>
      <c r="N173" s="273" t="s">
        <v>4284</v>
      </c>
      <c r="O173" s="850" t="s">
        <v>4285</v>
      </c>
      <c r="P173" s="850"/>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row>
    <row r="174" spans="1:37" ht="30" customHeight="1">
      <c r="A174" s="163"/>
      <c r="B174" s="163"/>
      <c r="C174" s="275" t="s">
        <v>1496</v>
      </c>
      <c r="D174" s="852" t="s">
        <v>4373</v>
      </c>
      <c r="E174" s="853"/>
      <c r="F174" s="853"/>
      <c r="G174" s="853"/>
      <c r="H174" s="853"/>
      <c r="I174" s="853"/>
      <c r="J174" s="853"/>
      <c r="K174" s="854"/>
      <c r="L174" s="855"/>
      <c r="M174" s="855"/>
      <c r="N174" s="272"/>
      <c r="O174" s="856"/>
      <c r="P174" s="856"/>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row>
    <row r="175" spans="1:37" ht="30" customHeight="1">
      <c r="A175" s="163"/>
      <c r="B175" s="163"/>
      <c r="C175" s="275" t="s">
        <v>1525</v>
      </c>
      <c r="D175" s="852" t="s">
        <v>4374</v>
      </c>
      <c r="E175" s="853"/>
      <c r="F175" s="853"/>
      <c r="G175" s="853"/>
      <c r="H175" s="853"/>
      <c r="I175" s="853"/>
      <c r="J175" s="853"/>
      <c r="K175" s="854"/>
      <c r="L175" s="855"/>
      <c r="M175" s="855"/>
      <c r="N175" s="272"/>
      <c r="O175" s="856"/>
      <c r="P175" s="856"/>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row>
    <row r="176" spans="1:37" ht="30" customHeight="1">
      <c r="A176" s="163"/>
      <c r="B176" s="163"/>
      <c r="C176" s="275" t="s">
        <v>1695</v>
      </c>
      <c r="D176" s="852" t="s">
        <v>4375</v>
      </c>
      <c r="E176" s="853"/>
      <c r="F176" s="853"/>
      <c r="G176" s="853"/>
      <c r="H176" s="853"/>
      <c r="I176" s="853"/>
      <c r="J176" s="853"/>
      <c r="K176" s="854"/>
      <c r="L176" s="855"/>
      <c r="M176" s="855"/>
      <c r="N176" s="272"/>
      <c r="O176" s="856"/>
      <c r="P176" s="856"/>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row>
    <row r="177" spans="1:37" ht="30" customHeight="1">
      <c r="A177" s="163"/>
      <c r="B177" s="163"/>
      <c r="C177" s="275" t="s">
        <v>1942</v>
      </c>
      <c r="D177" s="852" t="s">
        <v>4376</v>
      </c>
      <c r="E177" s="853"/>
      <c r="F177" s="853"/>
      <c r="G177" s="853"/>
      <c r="H177" s="853"/>
      <c r="I177" s="853"/>
      <c r="J177" s="853"/>
      <c r="K177" s="854"/>
      <c r="L177" s="855"/>
      <c r="M177" s="855"/>
      <c r="N177" s="272"/>
      <c r="O177" s="856"/>
      <c r="P177" s="856"/>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row>
    <row r="178" spans="1:37" ht="30" customHeight="1">
      <c r="A178" s="163"/>
      <c r="B178" s="163"/>
      <c r="C178" s="275" t="s">
        <v>3215</v>
      </c>
      <c r="D178" s="852" t="s">
        <v>4377</v>
      </c>
      <c r="E178" s="853"/>
      <c r="F178" s="853"/>
      <c r="G178" s="853"/>
      <c r="H178" s="853"/>
      <c r="I178" s="853"/>
      <c r="J178" s="853"/>
      <c r="K178" s="854"/>
      <c r="L178" s="855"/>
      <c r="M178" s="855"/>
      <c r="N178" s="272"/>
      <c r="O178" s="856"/>
      <c r="P178" s="856"/>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row>
    <row r="179" spans="1:37" ht="30" customHeight="1">
      <c r="A179" s="163"/>
      <c r="B179" s="163"/>
      <c r="C179" s="275" t="s">
        <v>4350</v>
      </c>
      <c r="D179" s="852" t="s">
        <v>4378</v>
      </c>
      <c r="E179" s="853"/>
      <c r="F179" s="853"/>
      <c r="G179" s="853"/>
      <c r="H179" s="853"/>
      <c r="I179" s="853"/>
      <c r="J179" s="853"/>
      <c r="K179" s="854"/>
      <c r="L179" s="855"/>
      <c r="M179" s="855"/>
      <c r="N179" s="272"/>
      <c r="O179" s="856"/>
      <c r="P179" s="856"/>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row>
    <row r="180" spans="1:37" ht="30" customHeight="1">
      <c r="A180" s="163"/>
      <c r="B180" s="163"/>
      <c r="C180" s="275" t="s">
        <v>4352</v>
      </c>
      <c r="D180" s="852" t="s">
        <v>4379</v>
      </c>
      <c r="E180" s="853"/>
      <c r="F180" s="853"/>
      <c r="G180" s="853"/>
      <c r="H180" s="853"/>
      <c r="I180" s="853"/>
      <c r="J180" s="853"/>
      <c r="K180" s="854"/>
      <c r="L180" s="855"/>
      <c r="M180" s="855"/>
      <c r="N180" s="272"/>
      <c r="O180" s="856"/>
      <c r="P180" s="856"/>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row>
    <row r="181" spans="1:37" ht="30" customHeight="1">
      <c r="A181" s="163"/>
      <c r="B181" s="163"/>
      <c r="C181" s="275" t="s">
        <v>4380</v>
      </c>
      <c r="D181" s="852" t="s">
        <v>4381</v>
      </c>
      <c r="E181" s="853"/>
      <c r="F181" s="853"/>
      <c r="G181" s="853"/>
      <c r="H181" s="853"/>
      <c r="I181" s="853"/>
      <c r="J181" s="853"/>
      <c r="K181" s="854"/>
      <c r="L181" s="855"/>
      <c r="M181" s="855"/>
      <c r="N181" s="272"/>
      <c r="O181" s="856"/>
      <c r="P181" s="856"/>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row>
    <row r="182" spans="1:37" ht="30" customHeight="1">
      <c r="A182" s="163"/>
      <c r="B182" s="163"/>
      <c r="C182" s="275" t="s">
        <v>4382</v>
      </c>
      <c r="D182" s="852" t="s">
        <v>4383</v>
      </c>
      <c r="E182" s="853"/>
      <c r="F182" s="853"/>
      <c r="G182" s="853"/>
      <c r="H182" s="853"/>
      <c r="I182" s="853"/>
      <c r="J182" s="853"/>
      <c r="K182" s="854"/>
      <c r="L182" s="855"/>
      <c r="M182" s="855"/>
      <c r="N182" s="272"/>
      <c r="O182" s="856"/>
      <c r="P182" s="856"/>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row>
    <row r="183" spans="1:37" ht="30" customHeight="1">
      <c r="A183" s="163"/>
      <c r="B183" s="163"/>
      <c r="C183" s="275" t="s">
        <v>4384</v>
      </c>
      <c r="D183" s="852" t="s">
        <v>4385</v>
      </c>
      <c r="E183" s="853"/>
      <c r="F183" s="853"/>
      <c r="G183" s="853"/>
      <c r="H183" s="853"/>
      <c r="I183" s="853"/>
      <c r="J183" s="853"/>
      <c r="K183" s="854"/>
      <c r="L183" s="855"/>
      <c r="M183" s="855"/>
      <c r="N183" s="272"/>
      <c r="O183" s="856"/>
      <c r="P183" s="856"/>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row>
    <row r="184" spans="1:37" ht="14.65" customHeight="1">
      <c r="A184" s="163"/>
      <c r="B184" s="163"/>
      <c r="C184" s="282">
        <v>5</v>
      </c>
      <c r="D184" s="860" t="s">
        <v>4386</v>
      </c>
      <c r="E184" s="860"/>
      <c r="F184" s="860"/>
      <c r="G184" s="860"/>
      <c r="H184" s="860"/>
      <c r="I184" s="860"/>
      <c r="J184" s="860"/>
      <c r="K184" s="860"/>
      <c r="L184" s="860"/>
      <c r="M184" s="860"/>
      <c r="N184" s="860"/>
      <c r="O184" s="860"/>
      <c r="P184" s="860"/>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row>
    <row r="185" spans="1:37" ht="20.45">
      <c r="A185" s="163"/>
      <c r="B185" s="163"/>
      <c r="C185" s="274" t="s">
        <v>4281</v>
      </c>
      <c r="D185" s="851" t="s">
        <v>4282</v>
      </c>
      <c r="E185" s="851"/>
      <c r="F185" s="851"/>
      <c r="G185" s="851"/>
      <c r="H185" s="851"/>
      <c r="I185" s="851"/>
      <c r="J185" s="851"/>
      <c r="K185" s="851"/>
      <c r="L185" s="850" t="s">
        <v>4283</v>
      </c>
      <c r="M185" s="850"/>
      <c r="N185" s="273" t="s">
        <v>4284</v>
      </c>
      <c r="O185" s="850" t="s">
        <v>4285</v>
      </c>
      <c r="P185" s="850"/>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row>
    <row r="186" spans="1:37" ht="30" customHeight="1">
      <c r="A186" s="163"/>
      <c r="B186" s="163"/>
      <c r="C186" s="275" t="s">
        <v>1948</v>
      </c>
      <c r="D186" s="852" t="s">
        <v>4387</v>
      </c>
      <c r="E186" s="853"/>
      <c r="F186" s="853"/>
      <c r="G186" s="853"/>
      <c r="H186" s="853"/>
      <c r="I186" s="853"/>
      <c r="J186" s="853"/>
      <c r="K186" s="854"/>
      <c r="L186" s="855"/>
      <c r="M186" s="855"/>
      <c r="N186" s="272"/>
      <c r="O186" s="856"/>
      <c r="P186" s="856"/>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row>
    <row r="187" spans="1:37" ht="30" customHeight="1">
      <c r="A187" s="163"/>
      <c r="B187" s="163"/>
      <c r="C187" s="275" t="s">
        <v>1951</v>
      </c>
      <c r="D187" s="852" t="s">
        <v>4388</v>
      </c>
      <c r="E187" s="853"/>
      <c r="F187" s="853"/>
      <c r="G187" s="853"/>
      <c r="H187" s="853"/>
      <c r="I187" s="853"/>
      <c r="J187" s="853"/>
      <c r="K187" s="854"/>
      <c r="L187" s="855"/>
      <c r="M187" s="855"/>
      <c r="N187" s="272"/>
      <c r="O187" s="856"/>
      <c r="P187" s="856"/>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row>
    <row r="188" spans="1:37" ht="30" customHeight="1">
      <c r="A188" s="163"/>
      <c r="B188" s="163"/>
      <c r="C188" s="275" t="s">
        <v>1958</v>
      </c>
      <c r="D188" s="852" t="s">
        <v>4389</v>
      </c>
      <c r="E188" s="853"/>
      <c r="F188" s="853"/>
      <c r="G188" s="853"/>
      <c r="H188" s="853"/>
      <c r="I188" s="853"/>
      <c r="J188" s="853"/>
      <c r="K188" s="854"/>
      <c r="L188" s="855"/>
      <c r="M188" s="855"/>
      <c r="N188" s="272"/>
      <c r="O188" s="856"/>
      <c r="P188" s="856"/>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row>
    <row r="189" spans="1:37" ht="30" customHeight="1">
      <c r="A189" s="163"/>
      <c r="B189" s="163"/>
      <c r="C189" s="275" t="s">
        <v>3216</v>
      </c>
      <c r="D189" s="852" t="s">
        <v>4390</v>
      </c>
      <c r="E189" s="853"/>
      <c r="F189" s="853"/>
      <c r="G189" s="853"/>
      <c r="H189" s="853"/>
      <c r="I189" s="853"/>
      <c r="J189" s="853"/>
      <c r="K189" s="854"/>
      <c r="L189" s="855"/>
      <c r="M189" s="855"/>
      <c r="N189" s="272"/>
      <c r="O189" s="856"/>
      <c r="P189" s="856"/>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row>
    <row r="190" spans="1:37" ht="30" customHeight="1">
      <c r="A190" s="163"/>
      <c r="B190" s="163"/>
      <c r="C190" s="275" t="s">
        <v>3217</v>
      </c>
      <c r="D190" s="852" t="s">
        <v>4391</v>
      </c>
      <c r="E190" s="853"/>
      <c r="F190" s="853"/>
      <c r="G190" s="853"/>
      <c r="H190" s="853"/>
      <c r="I190" s="853"/>
      <c r="J190" s="853"/>
      <c r="K190" s="854"/>
      <c r="L190" s="855"/>
      <c r="M190" s="855"/>
      <c r="N190" s="272"/>
      <c r="O190" s="856"/>
      <c r="P190" s="856"/>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row>
    <row r="191" spans="1:37" ht="30" customHeight="1">
      <c r="A191" s="163"/>
      <c r="B191" s="163"/>
      <c r="C191" s="275" t="s">
        <v>4360</v>
      </c>
      <c r="D191" s="852" t="s">
        <v>4392</v>
      </c>
      <c r="E191" s="853"/>
      <c r="F191" s="853"/>
      <c r="G191" s="853"/>
      <c r="H191" s="853"/>
      <c r="I191" s="853"/>
      <c r="J191" s="853"/>
      <c r="K191" s="854"/>
      <c r="L191" s="855"/>
      <c r="M191" s="855"/>
      <c r="N191" s="272"/>
      <c r="O191" s="856"/>
      <c r="P191" s="856"/>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row>
    <row r="192" spans="1:37" ht="30" customHeight="1">
      <c r="A192" s="163"/>
      <c r="B192" s="163"/>
      <c r="C192" s="275" t="s">
        <v>4362</v>
      </c>
      <c r="D192" s="852" t="s">
        <v>4393</v>
      </c>
      <c r="E192" s="853"/>
      <c r="F192" s="853"/>
      <c r="G192" s="853"/>
      <c r="H192" s="853"/>
      <c r="I192" s="853"/>
      <c r="J192" s="853"/>
      <c r="K192" s="854"/>
      <c r="L192" s="855"/>
      <c r="M192" s="855"/>
      <c r="N192" s="272"/>
      <c r="O192" s="856"/>
      <c r="P192" s="856"/>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row>
    <row r="193" spans="1:37" ht="30" customHeight="1">
      <c r="A193" s="163"/>
      <c r="B193" s="163"/>
      <c r="C193" s="275" t="s">
        <v>4394</v>
      </c>
      <c r="D193" s="852" t="s">
        <v>4395</v>
      </c>
      <c r="E193" s="853"/>
      <c r="F193" s="853"/>
      <c r="G193" s="853"/>
      <c r="H193" s="853"/>
      <c r="I193" s="853"/>
      <c r="J193" s="853"/>
      <c r="K193" s="854"/>
      <c r="L193" s="855"/>
      <c r="M193" s="855"/>
      <c r="N193" s="272"/>
      <c r="O193" s="856"/>
      <c r="P193" s="856"/>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row>
    <row r="194" spans="1:37" ht="30" customHeight="1">
      <c r="A194" s="163"/>
      <c r="B194" s="163"/>
      <c r="C194" s="275" t="s">
        <v>4396</v>
      </c>
      <c r="D194" s="852" t="s">
        <v>4397</v>
      </c>
      <c r="E194" s="853"/>
      <c r="F194" s="853"/>
      <c r="G194" s="853"/>
      <c r="H194" s="853"/>
      <c r="I194" s="853"/>
      <c r="J194" s="853"/>
      <c r="K194" s="854"/>
      <c r="L194" s="855"/>
      <c r="M194" s="855"/>
      <c r="N194" s="272"/>
      <c r="O194" s="856"/>
      <c r="P194" s="856"/>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row>
    <row r="195" spans="1:37" ht="30" customHeight="1">
      <c r="A195" s="163"/>
      <c r="B195" s="163"/>
      <c r="C195" s="275" t="s">
        <v>4398</v>
      </c>
      <c r="D195" s="852" t="s">
        <v>4399</v>
      </c>
      <c r="E195" s="853"/>
      <c r="F195" s="853"/>
      <c r="G195" s="853"/>
      <c r="H195" s="853"/>
      <c r="I195" s="853"/>
      <c r="J195" s="853"/>
      <c r="K195" s="854"/>
      <c r="L195" s="855"/>
      <c r="M195" s="855"/>
      <c r="N195" s="272"/>
      <c r="O195" s="856"/>
      <c r="P195" s="856"/>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row>
    <row r="196" spans="1:37" ht="55.15" customHeight="1">
      <c r="A196" s="163"/>
      <c r="B196" s="163"/>
      <c r="C196" s="275" t="s">
        <v>4400</v>
      </c>
      <c r="D196" s="852" t="s">
        <v>4401</v>
      </c>
      <c r="E196" s="853"/>
      <c r="F196" s="853"/>
      <c r="G196" s="853"/>
      <c r="H196" s="853"/>
      <c r="I196" s="853"/>
      <c r="J196" s="853"/>
      <c r="K196" s="854"/>
      <c r="L196" s="855"/>
      <c r="M196" s="855"/>
      <c r="N196" s="272"/>
      <c r="O196" s="856"/>
      <c r="P196" s="856"/>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row>
    <row r="197" spans="1:37" ht="30" customHeight="1">
      <c r="A197" s="163"/>
      <c r="B197" s="163"/>
      <c r="C197" s="275" t="s">
        <v>4402</v>
      </c>
      <c r="D197" s="852" t="s">
        <v>4403</v>
      </c>
      <c r="E197" s="853"/>
      <c r="F197" s="853"/>
      <c r="G197" s="853"/>
      <c r="H197" s="853"/>
      <c r="I197" s="853"/>
      <c r="J197" s="853"/>
      <c r="K197" s="854"/>
      <c r="L197" s="855"/>
      <c r="M197" s="855"/>
      <c r="N197" s="272"/>
      <c r="O197" s="856"/>
      <c r="P197" s="856"/>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row>
    <row r="198" spans="1:37" ht="30" customHeight="1">
      <c r="A198" s="163"/>
      <c r="B198" s="163"/>
      <c r="C198" s="275" t="s">
        <v>4404</v>
      </c>
      <c r="D198" s="852" t="s">
        <v>4405</v>
      </c>
      <c r="E198" s="853"/>
      <c r="F198" s="853"/>
      <c r="G198" s="853"/>
      <c r="H198" s="853"/>
      <c r="I198" s="853"/>
      <c r="J198" s="853"/>
      <c r="K198" s="854"/>
      <c r="L198" s="855"/>
      <c r="M198" s="855"/>
      <c r="N198" s="272"/>
      <c r="O198" s="856"/>
      <c r="P198" s="856"/>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row>
    <row r="199" spans="1:37" ht="30" customHeight="1">
      <c r="A199" s="163"/>
      <c r="B199" s="163"/>
      <c r="C199" s="275" t="s">
        <v>4406</v>
      </c>
      <c r="D199" s="852" t="s">
        <v>4407</v>
      </c>
      <c r="E199" s="853"/>
      <c r="F199" s="853"/>
      <c r="G199" s="853"/>
      <c r="H199" s="853"/>
      <c r="I199" s="853"/>
      <c r="J199" s="853"/>
      <c r="K199" s="854"/>
      <c r="L199" s="855"/>
      <c r="M199" s="855"/>
      <c r="N199" s="272"/>
      <c r="O199" s="856"/>
      <c r="P199" s="856"/>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row>
    <row r="200" spans="1:37" ht="30" customHeight="1">
      <c r="A200" s="163"/>
      <c r="B200" s="163"/>
      <c r="C200" s="275" t="s">
        <v>4408</v>
      </c>
      <c r="D200" s="852" t="s">
        <v>4409</v>
      </c>
      <c r="E200" s="853"/>
      <c r="F200" s="853"/>
      <c r="G200" s="853"/>
      <c r="H200" s="853"/>
      <c r="I200" s="853"/>
      <c r="J200" s="853"/>
      <c r="K200" s="854"/>
      <c r="L200" s="855"/>
      <c r="M200" s="855"/>
      <c r="N200" s="272"/>
      <c r="O200" s="856"/>
      <c r="P200" s="856"/>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row>
    <row r="201" spans="1:37" ht="14.65" customHeight="1">
      <c r="A201" s="163"/>
      <c r="B201" s="163"/>
      <c r="C201" s="282">
        <v>6</v>
      </c>
      <c r="D201" s="860" t="s">
        <v>4410</v>
      </c>
      <c r="E201" s="860"/>
      <c r="F201" s="860"/>
      <c r="G201" s="860"/>
      <c r="H201" s="860"/>
      <c r="I201" s="860"/>
      <c r="J201" s="860"/>
      <c r="K201" s="860"/>
      <c r="L201" s="860"/>
      <c r="M201" s="860"/>
      <c r="N201" s="860"/>
      <c r="O201" s="860"/>
      <c r="P201" s="860"/>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row>
    <row r="202" spans="1:37" ht="20.45">
      <c r="A202" s="163"/>
      <c r="B202" s="163"/>
      <c r="C202" s="274" t="s">
        <v>4281</v>
      </c>
      <c r="D202" s="851" t="s">
        <v>4282</v>
      </c>
      <c r="E202" s="851"/>
      <c r="F202" s="851"/>
      <c r="G202" s="851"/>
      <c r="H202" s="851"/>
      <c r="I202" s="851"/>
      <c r="J202" s="851"/>
      <c r="K202" s="851"/>
      <c r="L202" s="850" t="s">
        <v>4283</v>
      </c>
      <c r="M202" s="850"/>
      <c r="N202" s="273" t="s">
        <v>4284</v>
      </c>
      <c r="O202" s="850" t="s">
        <v>4285</v>
      </c>
      <c r="P202" s="850"/>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row>
    <row r="203" spans="1:37" ht="30" customHeight="1">
      <c r="A203" s="163"/>
      <c r="B203" s="163"/>
      <c r="C203" s="275" t="s">
        <v>1967</v>
      </c>
      <c r="D203" s="852" t="s">
        <v>4411</v>
      </c>
      <c r="E203" s="853"/>
      <c r="F203" s="853"/>
      <c r="G203" s="853"/>
      <c r="H203" s="853"/>
      <c r="I203" s="853"/>
      <c r="J203" s="853"/>
      <c r="K203" s="854"/>
      <c r="L203" s="855"/>
      <c r="M203" s="855"/>
      <c r="N203" s="272"/>
      <c r="O203" s="856"/>
      <c r="P203" s="856"/>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row>
    <row r="204" spans="1:37" ht="30" customHeight="1">
      <c r="A204" s="163"/>
      <c r="B204" s="163"/>
      <c r="C204" s="275" t="s">
        <v>1971</v>
      </c>
      <c r="D204" s="852" t="s">
        <v>4412</v>
      </c>
      <c r="E204" s="853"/>
      <c r="F204" s="853"/>
      <c r="G204" s="853"/>
      <c r="H204" s="853"/>
      <c r="I204" s="853"/>
      <c r="J204" s="853"/>
      <c r="K204" s="854"/>
      <c r="L204" s="855"/>
      <c r="M204" s="855"/>
      <c r="N204" s="272"/>
      <c r="O204" s="856"/>
      <c r="P204" s="856"/>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row>
    <row r="205" spans="1:37" ht="30" customHeight="1">
      <c r="A205" s="163"/>
      <c r="B205" s="163"/>
      <c r="C205" s="275" t="s">
        <v>3218</v>
      </c>
      <c r="D205" s="852" t="s">
        <v>4413</v>
      </c>
      <c r="E205" s="853"/>
      <c r="F205" s="853"/>
      <c r="G205" s="853"/>
      <c r="H205" s="853"/>
      <c r="I205" s="853"/>
      <c r="J205" s="853"/>
      <c r="K205" s="854"/>
      <c r="L205" s="855"/>
      <c r="M205" s="855"/>
      <c r="N205" s="272"/>
      <c r="O205" s="856"/>
      <c r="P205" s="856"/>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row>
    <row r="206" spans="1:37" ht="30" customHeight="1">
      <c r="A206" s="163"/>
      <c r="B206" s="163"/>
      <c r="C206" s="275" t="s">
        <v>3219</v>
      </c>
      <c r="D206" s="852" t="s">
        <v>4414</v>
      </c>
      <c r="E206" s="853"/>
      <c r="F206" s="853"/>
      <c r="G206" s="853"/>
      <c r="H206" s="853"/>
      <c r="I206" s="853"/>
      <c r="J206" s="853"/>
      <c r="K206" s="854"/>
      <c r="L206" s="855"/>
      <c r="M206" s="855"/>
      <c r="N206" s="272"/>
      <c r="O206" s="856"/>
      <c r="P206" s="856"/>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row>
    <row r="207" spans="1:37" ht="30" customHeight="1">
      <c r="A207" s="163"/>
      <c r="B207" s="163"/>
      <c r="C207" s="275" t="s">
        <v>3220</v>
      </c>
      <c r="D207" s="852" t="s">
        <v>4415</v>
      </c>
      <c r="E207" s="853"/>
      <c r="F207" s="853"/>
      <c r="G207" s="853"/>
      <c r="H207" s="853"/>
      <c r="I207" s="853"/>
      <c r="J207" s="853"/>
      <c r="K207" s="854"/>
      <c r="L207" s="855"/>
      <c r="M207" s="855"/>
      <c r="N207" s="272"/>
      <c r="O207" s="856"/>
      <c r="P207" s="856"/>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row>
    <row r="208" spans="1:37" ht="30" customHeight="1">
      <c r="A208" s="163"/>
      <c r="B208" s="163"/>
      <c r="C208" s="275" t="s">
        <v>4416</v>
      </c>
      <c r="D208" s="852" t="s">
        <v>4417</v>
      </c>
      <c r="E208" s="853"/>
      <c r="F208" s="853"/>
      <c r="G208" s="853"/>
      <c r="H208" s="853"/>
      <c r="I208" s="853"/>
      <c r="J208" s="853"/>
      <c r="K208" s="854"/>
      <c r="L208" s="855"/>
      <c r="M208" s="855"/>
      <c r="N208" s="272"/>
      <c r="O208" s="856"/>
      <c r="P208" s="856"/>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row>
    <row r="209" spans="1:37" ht="43.5" customHeight="1">
      <c r="A209" s="163"/>
      <c r="B209" s="163"/>
      <c r="C209" s="275" t="s">
        <v>4418</v>
      </c>
      <c r="D209" s="852" t="s">
        <v>4419</v>
      </c>
      <c r="E209" s="853"/>
      <c r="F209" s="853"/>
      <c r="G209" s="853"/>
      <c r="H209" s="853"/>
      <c r="I209" s="853"/>
      <c r="J209" s="853"/>
      <c r="K209" s="854"/>
      <c r="L209" s="855"/>
      <c r="M209" s="855"/>
      <c r="N209" s="272"/>
      <c r="O209" s="856"/>
      <c r="P209" s="856"/>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row>
    <row r="210" spans="1:37" ht="30" customHeight="1">
      <c r="A210" s="163"/>
      <c r="B210" s="163"/>
      <c r="C210" s="275" t="s">
        <v>4420</v>
      </c>
      <c r="D210" s="852" t="s">
        <v>4421</v>
      </c>
      <c r="E210" s="853"/>
      <c r="F210" s="853"/>
      <c r="G210" s="853"/>
      <c r="H210" s="853"/>
      <c r="I210" s="853"/>
      <c r="J210" s="853"/>
      <c r="K210" s="854"/>
      <c r="L210" s="855"/>
      <c r="M210" s="855"/>
      <c r="N210" s="272"/>
      <c r="O210" s="856"/>
      <c r="P210" s="856"/>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row>
    <row r="211" spans="1:37" ht="30" customHeight="1">
      <c r="A211" s="163"/>
      <c r="B211" s="163"/>
      <c r="C211" s="275" t="s">
        <v>4422</v>
      </c>
      <c r="D211" s="852" t="s">
        <v>4423</v>
      </c>
      <c r="E211" s="853"/>
      <c r="F211" s="853"/>
      <c r="G211" s="853"/>
      <c r="H211" s="853"/>
      <c r="I211" s="853"/>
      <c r="J211" s="853"/>
      <c r="K211" s="854"/>
      <c r="L211" s="855"/>
      <c r="M211" s="855"/>
      <c r="N211" s="272"/>
      <c r="O211" s="856"/>
      <c r="P211" s="856"/>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row>
    <row r="212" spans="1:37" ht="24" customHeight="1">
      <c r="A212" s="163"/>
      <c r="B212" s="163"/>
      <c r="C212" s="282">
        <v>7</v>
      </c>
      <c r="D212" s="860" t="s">
        <v>4424</v>
      </c>
      <c r="E212" s="860"/>
      <c r="F212" s="860"/>
      <c r="G212" s="860"/>
      <c r="H212" s="860"/>
      <c r="I212" s="860"/>
      <c r="J212" s="860"/>
      <c r="K212" s="860"/>
      <c r="L212" s="860"/>
      <c r="M212" s="860"/>
      <c r="N212" s="860"/>
      <c r="O212" s="860"/>
      <c r="P212" s="860"/>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row>
    <row r="213" spans="1:37" ht="20.45">
      <c r="A213" s="163"/>
      <c r="B213" s="163"/>
      <c r="C213" s="274" t="s">
        <v>4281</v>
      </c>
      <c r="D213" s="851" t="s">
        <v>4282</v>
      </c>
      <c r="E213" s="851"/>
      <c r="F213" s="851"/>
      <c r="G213" s="851"/>
      <c r="H213" s="851"/>
      <c r="I213" s="851"/>
      <c r="J213" s="851"/>
      <c r="K213" s="851"/>
      <c r="L213" s="850" t="s">
        <v>4283</v>
      </c>
      <c r="M213" s="850"/>
      <c r="N213" s="273" t="s">
        <v>4284</v>
      </c>
      <c r="O213" s="850" t="s">
        <v>4285</v>
      </c>
      <c r="P213" s="850"/>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row>
    <row r="214" spans="1:37" ht="30" customHeight="1">
      <c r="A214" s="163"/>
      <c r="B214" s="163"/>
      <c r="C214" s="275" t="s">
        <v>2954</v>
      </c>
      <c r="D214" s="852" t="s">
        <v>4425</v>
      </c>
      <c r="E214" s="853"/>
      <c r="F214" s="853"/>
      <c r="G214" s="853"/>
      <c r="H214" s="853"/>
      <c r="I214" s="853"/>
      <c r="J214" s="853"/>
      <c r="K214" s="854"/>
      <c r="L214" s="855"/>
      <c r="M214" s="855"/>
      <c r="N214" s="272"/>
      <c r="O214" s="856"/>
      <c r="P214" s="856"/>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row>
    <row r="215" spans="1:37" ht="30" customHeight="1">
      <c r="A215" s="163"/>
      <c r="B215" s="163"/>
      <c r="C215" s="275" t="s">
        <v>4426</v>
      </c>
      <c r="D215" s="852" t="s">
        <v>4427</v>
      </c>
      <c r="E215" s="853"/>
      <c r="F215" s="853"/>
      <c r="G215" s="853"/>
      <c r="H215" s="853"/>
      <c r="I215" s="853"/>
      <c r="J215" s="853"/>
      <c r="K215" s="854"/>
      <c r="L215" s="855"/>
      <c r="M215" s="855"/>
      <c r="N215" s="272"/>
      <c r="O215" s="856"/>
      <c r="P215" s="856"/>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row>
    <row r="216" spans="1:37" ht="30" customHeight="1">
      <c r="A216" s="163"/>
      <c r="B216" s="163"/>
      <c r="C216" s="275" t="s">
        <v>4428</v>
      </c>
      <c r="D216" s="852" t="s">
        <v>4429</v>
      </c>
      <c r="E216" s="853"/>
      <c r="F216" s="853"/>
      <c r="G216" s="853"/>
      <c r="H216" s="853"/>
      <c r="I216" s="853"/>
      <c r="J216" s="853"/>
      <c r="K216" s="854"/>
      <c r="L216" s="855"/>
      <c r="M216" s="855"/>
      <c r="N216" s="272"/>
      <c r="O216" s="856"/>
      <c r="P216" s="856"/>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row>
    <row r="217" spans="1:37" ht="30" customHeight="1">
      <c r="A217" s="163"/>
      <c r="B217" s="163"/>
      <c r="C217" s="275" t="s">
        <v>4430</v>
      </c>
      <c r="D217" s="852" t="s">
        <v>4431</v>
      </c>
      <c r="E217" s="853"/>
      <c r="F217" s="853"/>
      <c r="G217" s="853"/>
      <c r="H217" s="853"/>
      <c r="I217" s="853"/>
      <c r="J217" s="853"/>
      <c r="K217" s="854"/>
      <c r="L217" s="855"/>
      <c r="M217" s="855"/>
      <c r="N217" s="272"/>
      <c r="O217" s="856"/>
      <c r="P217" s="856"/>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row>
    <row r="218" spans="1:37" ht="30" customHeight="1">
      <c r="A218" s="163"/>
      <c r="B218" s="163"/>
      <c r="C218" s="275" t="s">
        <v>4432</v>
      </c>
      <c r="D218" s="852" t="s">
        <v>4433</v>
      </c>
      <c r="E218" s="853"/>
      <c r="F218" s="853"/>
      <c r="G218" s="853"/>
      <c r="H218" s="853"/>
      <c r="I218" s="853"/>
      <c r="J218" s="853"/>
      <c r="K218" s="854"/>
      <c r="L218" s="855"/>
      <c r="M218" s="855"/>
      <c r="N218" s="272"/>
      <c r="O218" s="856"/>
      <c r="P218" s="856"/>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row>
    <row r="219" spans="1:37" ht="30" customHeight="1">
      <c r="A219" s="163"/>
      <c r="B219" s="163"/>
      <c r="C219" s="275" t="s">
        <v>4434</v>
      </c>
      <c r="D219" s="852" t="s">
        <v>4435</v>
      </c>
      <c r="E219" s="853"/>
      <c r="F219" s="853"/>
      <c r="G219" s="853"/>
      <c r="H219" s="853"/>
      <c r="I219" s="853"/>
      <c r="J219" s="853"/>
      <c r="K219" s="854"/>
      <c r="L219" s="855"/>
      <c r="M219" s="855"/>
      <c r="N219" s="272"/>
      <c r="O219" s="856"/>
      <c r="P219" s="856"/>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row>
    <row r="220" spans="1:37" ht="30" customHeight="1">
      <c r="A220" s="163"/>
      <c r="B220" s="163"/>
      <c r="C220" s="275" t="s">
        <v>4436</v>
      </c>
      <c r="D220" s="852" t="s">
        <v>4437</v>
      </c>
      <c r="E220" s="853"/>
      <c r="F220" s="853"/>
      <c r="G220" s="853"/>
      <c r="H220" s="853"/>
      <c r="I220" s="853"/>
      <c r="J220" s="853"/>
      <c r="K220" s="854"/>
      <c r="L220" s="855"/>
      <c r="M220" s="855"/>
      <c r="N220" s="272"/>
      <c r="O220" s="856"/>
      <c r="P220" s="856"/>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row>
    <row r="221" spans="1:37">
      <c r="A221" s="163"/>
      <c r="B221" s="163"/>
      <c r="C221" s="282">
        <v>8</v>
      </c>
      <c r="D221" s="860" t="s">
        <v>4438</v>
      </c>
      <c r="E221" s="860"/>
      <c r="F221" s="860"/>
      <c r="G221" s="860"/>
      <c r="H221" s="860"/>
      <c r="I221" s="860"/>
      <c r="J221" s="860"/>
      <c r="K221" s="860"/>
      <c r="L221" s="860"/>
      <c r="M221" s="860"/>
      <c r="N221" s="860"/>
      <c r="O221" s="860"/>
      <c r="P221" s="860"/>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row>
    <row r="222" spans="1:37" ht="20.45">
      <c r="A222" s="163"/>
      <c r="B222" s="163"/>
      <c r="C222" s="274" t="s">
        <v>4281</v>
      </c>
      <c r="D222" s="851" t="s">
        <v>4282</v>
      </c>
      <c r="E222" s="851"/>
      <c r="F222" s="851"/>
      <c r="G222" s="851"/>
      <c r="H222" s="851"/>
      <c r="I222" s="851"/>
      <c r="J222" s="851"/>
      <c r="K222" s="851"/>
      <c r="L222" s="850" t="s">
        <v>4283</v>
      </c>
      <c r="M222" s="850"/>
      <c r="N222" s="273" t="s">
        <v>4284</v>
      </c>
      <c r="O222" s="850" t="s">
        <v>4285</v>
      </c>
      <c r="P222" s="850"/>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row>
    <row r="223" spans="1:37" ht="30" customHeight="1">
      <c r="A223" s="163"/>
      <c r="B223" s="163"/>
      <c r="C223" s="275" t="s">
        <v>2957</v>
      </c>
      <c r="D223" s="852" t="s">
        <v>4439</v>
      </c>
      <c r="E223" s="853"/>
      <c r="F223" s="853"/>
      <c r="G223" s="853"/>
      <c r="H223" s="853"/>
      <c r="I223" s="853"/>
      <c r="J223" s="853"/>
      <c r="K223" s="854"/>
      <c r="L223" s="855"/>
      <c r="M223" s="855"/>
      <c r="N223" s="272"/>
      <c r="O223" s="856"/>
      <c r="P223" s="856"/>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row>
    <row r="224" spans="1:37" ht="30" customHeight="1">
      <c r="A224" s="163"/>
      <c r="B224" s="163"/>
      <c r="C224" s="275" t="s">
        <v>4440</v>
      </c>
      <c r="D224" s="852" t="s">
        <v>4441</v>
      </c>
      <c r="E224" s="853"/>
      <c r="F224" s="853"/>
      <c r="G224" s="853"/>
      <c r="H224" s="853"/>
      <c r="I224" s="853"/>
      <c r="J224" s="853"/>
      <c r="K224" s="854"/>
      <c r="L224" s="855"/>
      <c r="M224" s="855"/>
      <c r="N224" s="272"/>
      <c r="O224" s="856"/>
      <c r="P224" s="856"/>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row>
    <row r="225" spans="1:37" ht="211.15" customHeight="1">
      <c r="A225" s="163"/>
      <c r="B225" s="163"/>
      <c r="C225" s="275" t="s">
        <v>4442</v>
      </c>
      <c r="D225" s="852" t="s">
        <v>4443</v>
      </c>
      <c r="E225" s="853"/>
      <c r="F225" s="853"/>
      <c r="G225" s="853"/>
      <c r="H225" s="853"/>
      <c r="I225" s="853"/>
      <c r="J225" s="853"/>
      <c r="K225" s="854"/>
      <c r="L225" s="855"/>
      <c r="M225" s="855"/>
      <c r="N225" s="272"/>
      <c r="O225" s="856"/>
      <c r="P225" s="856"/>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row>
    <row r="226" spans="1:37" ht="197.65" customHeight="1">
      <c r="A226" s="163"/>
      <c r="B226" s="163"/>
      <c r="C226" s="275" t="s">
        <v>4444</v>
      </c>
      <c r="D226" s="852" t="s">
        <v>4445</v>
      </c>
      <c r="E226" s="853"/>
      <c r="F226" s="853"/>
      <c r="G226" s="853"/>
      <c r="H226" s="853"/>
      <c r="I226" s="853"/>
      <c r="J226" s="853"/>
      <c r="K226" s="854"/>
      <c r="L226" s="855"/>
      <c r="M226" s="855"/>
      <c r="N226" s="272"/>
      <c r="O226" s="856"/>
      <c r="P226" s="856"/>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row>
    <row r="227" spans="1:37" ht="217.5" customHeight="1">
      <c r="A227" s="163"/>
      <c r="B227" s="163"/>
      <c r="C227" s="275" t="s">
        <v>4446</v>
      </c>
      <c r="D227" s="852" t="s">
        <v>4447</v>
      </c>
      <c r="E227" s="853"/>
      <c r="F227" s="853"/>
      <c r="G227" s="853"/>
      <c r="H227" s="853"/>
      <c r="I227" s="853"/>
      <c r="J227" s="853"/>
      <c r="K227" s="854"/>
      <c r="L227" s="855"/>
      <c r="M227" s="855"/>
      <c r="N227" s="272"/>
      <c r="O227" s="856"/>
      <c r="P227" s="856"/>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row>
    <row r="228" spans="1:37" ht="30" customHeight="1">
      <c r="A228" s="163"/>
      <c r="B228" s="163"/>
      <c r="C228" s="275" t="s">
        <v>4448</v>
      </c>
      <c r="D228" s="852" t="s">
        <v>4449</v>
      </c>
      <c r="E228" s="853"/>
      <c r="F228" s="853"/>
      <c r="G228" s="853"/>
      <c r="H228" s="853"/>
      <c r="I228" s="853"/>
      <c r="J228" s="853"/>
      <c r="K228" s="854"/>
      <c r="L228" s="855"/>
      <c r="M228" s="855"/>
      <c r="N228" s="272"/>
      <c r="O228" s="856"/>
      <c r="P228" s="856"/>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row>
    <row r="229" spans="1:37" ht="30" customHeight="1">
      <c r="A229" s="163"/>
      <c r="B229" s="163"/>
      <c r="C229" s="275" t="s">
        <v>4450</v>
      </c>
      <c r="D229" s="852" t="s">
        <v>4423</v>
      </c>
      <c r="E229" s="853"/>
      <c r="F229" s="853"/>
      <c r="G229" s="853"/>
      <c r="H229" s="853"/>
      <c r="I229" s="853"/>
      <c r="J229" s="853"/>
      <c r="K229" s="854"/>
      <c r="L229" s="855"/>
      <c r="M229" s="855"/>
      <c r="N229" s="272"/>
      <c r="O229" s="856"/>
      <c r="P229" s="856"/>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row>
    <row r="230" spans="1:37" ht="14.65" customHeight="1">
      <c r="A230" s="163"/>
      <c r="B230" s="163"/>
      <c r="C230" s="282">
        <v>9</v>
      </c>
      <c r="D230" s="860" t="s">
        <v>4451</v>
      </c>
      <c r="E230" s="860"/>
      <c r="F230" s="860"/>
      <c r="G230" s="860"/>
      <c r="H230" s="860"/>
      <c r="I230" s="860"/>
      <c r="J230" s="860"/>
      <c r="K230" s="860"/>
      <c r="L230" s="860"/>
      <c r="M230" s="860"/>
      <c r="N230" s="860"/>
      <c r="O230" s="860"/>
      <c r="P230" s="860"/>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row>
    <row r="231" spans="1:37" ht="20.45">
      <c r="A231" s="163"/>
      <c r="B231" s="163"/>
      <c r="C231" s="274" t="s">
        <v>4281</v>
      </c>
      <c r="D231" s="851" t="s">
        <v>4282</v>
      </c>
      <c r="E231" s="851"/>
      <c r="F231" s="851"/>
      <c r="G231" s="851"/>
      <c r="H231" s="851"/>
      <c r="I231" s="851"/>
      <c r="J231" s="851"/>
      <c r="K231" s="851"/>
      <c r="L231" s="850" t="s">
        <v>4283</v>
      </c>
      <c r="M231" s="850"/>
      <c r="N231" s="273" t="s">
        <v>4284</v>
      </c>
      <c r="O231" s="850" t="s">
        <v>4285</v>
      </c>
      <c r="P231" s="850"/>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row>
    <row r="232" spans="1:37" ht="81.400000000000006" customHeight="1">
      <c r="A232" s="163"/>
      <c r="B232" s="163"/>
      <c r="C232" s="275" t="s">
        <v>4452</v>
      </c>
      <c r="D232" s="852" t="s">
        <v>4453</v>
      </c>
      <c r="E232" s="853"/>
      <c r="F232" s="853"/>
      <c r="G232" s="853"/>
      <c r="H232" s="853"/>
      <c r="I232" s="853"/>
      <c r="J232" s="853"/>
      <c r="K232" s="854"/>
      <c r="L232" s="855"/>
      <c r="M232" s="855"/>
      <c r="N232" s="272"/>
      <c r="O232" s="856"/>
      <c r="P232" s="856"/>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row>
    <row r="233" spans="1:37" ht="109.5" customHeight="1">
      <c r="A233" s="163"/>
      <c r="B233" s="163"/>
      <c r="C233" s="275" t="s">
        <v>4454</v>
      </c>
      <c r="D233" s="852" t="s">
        <v>4455</v>
      </c>
      <c r="E233" s="853"/>
      <c r="F233" s="853"/>
      <c r="G233" s="853"/>
      <c r="H233" s="853"/>
      <c r="I233" s="853"/>
      <c r="J233" s="853"/>
      <c r="K233" s="854"/>
      <c r="L233" s="855"/>
      <c r="M233" s="855"/>
      <c r="N233" s="272"/>
      <c r="O233" s="856"/>
      <c r="P233" s="856"/>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row>
    <row r="234" spans="1:37" ht="49.9" customHeight="1">
      <c r="A234" s="163"/>
      <c r="B234" s="163"/>
      <c r="C234" s="275" t="s">
        <v>4456</v>
      </c>
      <c r="D234" s="852" t="s">
        <v>4457</v>
      </c>
      <c r="E234" s="853"/>
      <c r="F234" s="853"/>
      <c r="G234" s="853"/>
      <c r="H234" s="853"/>
      <c r="I234" s="853"/>
      <c r="J234" s="853"/>
      <c r="K234" s="854"/>
      <c r="L234" s="855"/>
      <c r="M234" s="855"/>
      <c r="N234" s="272"/>
      <c r="O234" s="856"/>
      <c r="P234" s="856"/>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row>
    <row r="235" spans="1:37" ht="75.400000000000006" customHeight="1">
      <c r="A235" s="163"/>
      <c r="B235" s="163"/>
      <c r="C235" s="275" t="s">
        <v>4458</v>
      </c>
      <c r="D235" s="852" t="s">
        <v>4459</v>
      </c>
      <c r="E235" s="853"/>
      <c r="F235" s="853"/>
      <c r="G235" s="853"/>
      <c r="H235" s="853"/>
      <c r="I235" s="853"/>
      <c r="J235" s="853"/>
      <c r="K235" s="854"/>
      <c r="L235" s="855"/>
      <c r="M235" s="855"/>
      <c r="N235" s="272"/>
      <c r="O235" s="856"/>
      <c r="P235" s="856"/>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row>
    <row r="236" spans="1:37" ht="30" customHeight="1">
      <c r="A236" s="163"/>
      <c r="B236" s="163"/>
      <c r="C236" s="275" t="s">
        <v>4460</v>
      </c>
      <c r="D236" s="852" t="s">
        <v>4409</v>
      </c>
      <c r="E236" s="853"/>
      <c r="F236" s="853"/>
      <c r="G236" s="853"/>
      <c r="H236" s="853"/>
      <c r="I236" s="853"/>
      <c r="J236" s="853"/>
      <c r="K236" s="854"/>
      <c r="L236" s="855"/>
      <c r="M236" s="855"/>
      <c r="N236" s="272"/>
      <c r="O236" s="856"/>
      <c r="P236" s="856"/>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row>
    <row r="237" spans="1:37" ht="14.65" customHeight="1">
      <c r="A237" s="163"/>
      <c r="B237" s="163"/>
      <c r="C237" s="282">
        <v>10</v>
      </c>
      <c r="D237" s="860" t="s">
        <v>4461</v>
      </c>
      <c r="E237" s="860"/>
      <c r="F237" s="860"/>
      <c r="G237" s="860"/>
      <c r="H237" s="860"/>
      <c r="I237" s="860"/>
      <c r="J237" s="860"/>
      <c r="K237" s="860"/>
      <c r="L237" s="860"/>
      <c r="M237" s="860"/>
      <c r="N237" s="860"/>
      <c r="O237" s="860"/>
      <c r="P237" s="860"/>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row>
    <row r="238" spans="1:37" ht="20.45">
      <c r="A238" s="163"/>
      <c r="B238" s="163"/>
      <c r="C238" s="274" t="s">
        <v>4281</v>
      </c>
      <c r="D238" s="851" t="s">
        <v>4282</v>
      </c>
      <c r="E238" s="851"/>
      <c r="F238" s="851"/>
      <c r="G238" s="851"/>
      <c r="H238" s="851"/>
      <c r="I238" s="851"/>
      <c r="J238" s="851"/>
      <c r="K238" s="851"/>
      <c r="L238" s="850" t="s">
        <v>4283</v>
      </c>
      <c r="M238" s="850"/>
      <c r="N238" s="273" t="s">
        <v>4284</v>
      </c>
      <c r="O238" s="850" t="s">
        <v>4285</v>
      </c>
      <c r="P238" s="850"/>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row>
    <row r="239" spans="1:37" ht="64.900000000000006" customHeight="1">
      <c r="A239" s="163"/>
      <c r="B239" s="163"/>
      <c r="C239" s="275" t="s">
        <v>4462</v>
      </c>
      <c r="D239" s="852" t="s">
        <v>4463</v>
      </c>
      <c r="E239" s="853"/>
      <c r="F239" s="853"/>
      <c r="G239" s="853"/>
      <c r="H239" s="853"/>
      <c r="I239" s="853"/>
      <c r="J239" s="853"/>
      <c r="K239" s="854"/>
      <c r="L239" s="855"/>
      <c r="M239" s="855"/>
      <c r="N239" s="272"/>
      <c r="O239" s="856"/>
      <c r="P239" s="856"/>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row>
    <row r="240" spans="1:37" ht="64.5" customHeight="1">
      <c r="A240" s="163"/>
      <c r="B240" s="163"/>
      <c r="C240" s="275" t="s">
        <v>4464</v>
      </c>
      <c r="D240" s="852" t="s">
        <v>4465</v>
      </c>
      <c r="E240" s="853"/>
      <c r="F240" s="853"/>
      <c r="G240" s="853"/>
      <c r="H240" s="853"/>
      <c r="I240" s="853"/>
      <c r="J240" s="853"/>
      <c r="K240" s="854"/>
      <c r="L240" s="855"/>
      <c r="M240" s="855"/>
      <c r="N240" s="272"/>
      <c r="O240" s="856"/>
      <c r="P240" s="856"/>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row>
    <row r="241" spans="1:37" ht="30" customHeight="1">
      <c r="A241" s="163"/>
      <c r="B241" s="163"/>
      <c r="C241" s="275" t="s">
        <v>4466</v>
      </c>
      <c r="D241" s="852" t="s">
        <v>4467</v>
      </c>
      <c r="E241" s="853"/>
      <c r="F241" s="853"/>
      <c r="G241" s="853"/>
      <c r="H241" s="853"/>
      <c r="I241" s="853"/>
      <c r="J241" s="853"/>
      <c r="K241" s="854"/>
      <c r="L241" s="855"/>
      <c r="M241" s="855"/>
      <c r="N241" s="272"/>
      <c r="O241" s="856"/>
      <c r="P241" s="856"/>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row>
    <row r="242" spans="1:37" ht="30" customHeight="1">
      <c r="A242" s="163"/>
      <c r="B242" s="163"/>
      <c r="C242" s="275" t="s">
        <v>4468</v>
      </c>
      <c r="D242" s="852" t="s">
        <v>4423</v>
      </c>
      <c r="E242" s="853"/>
      <c r="F242" s="853"/>
      <c r="G242" s="853"/>
      <c r="H242" s="853"/>
      <c r="I242" s="853"/>
      <c r="J242" s="853"/>
      <c r="K242" s="854"/>
      <c r="L242" s="855"/>
      <c r="M242" s="855"/>
      <c r="N242" s="272"/>
      <c r="O242" s="856"/>
      <c r="P242" s="856"/>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row>
    <row r="243" spans="1:37" ht="14.65" customHeight="1">
      <c r="A243" s="163"/>
      <c r="B243" s="163"/>
      <c r="C243" s="282">
        <v>11</v>
      </c>
      <c r="D243" s="860" t="s">
        <v>4469</v>
      </c>
      <c r="E243" s="860"/>
      <c r="F243" s="860"/>
      <c r="G243" s="860"/>
      <c r="H243" s="860"/>
      <c r="I243" s="860"/>
      <c r="J243" s="860"/>
      <c r="K243" s="860"/>
      <c r="L243" s="860"/>
      <c r="M243" s="860"/>
      <c r="N243" s="860"/>
      <c r="O243" s="860"/>
      <c r="P243" s="860"/>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row>
    <row r="244" spans="1:37" ht="20.45">
      <c r="A244" s="163"/>
      <c r="B244" s="163"/>
      <c r="C244" s="274" t="s">
        <v>4281</v>
      </c>
      <c r="D244" s="851" t="s">
        <v>4282</v>
      </c>
      <c r="E244" s="851"/>
      <c r="F244" s="851"/>
      <c r="G244" s="851"/>
      <c r="H244" s="851"/>
      <c r="I244" s="851"/>
      <c r="J244" s="851"/>
      <c r="K244" s="851"/>
      <c r="L244" s="850" t="s">
        <v>4283</v>
      </c>
      <c r="M244" s="850"/>
      <c r="N244" s="273" t="s">
        <v>4284</v>
      </c>
      <c r="O244" s="850" t="s">
        <v>4285</v>
      </c>
      <c r="P244" s="850"/>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row>
    <row r="245" spans="1:37" ht="73.5" customHeight="1">
      <c r="A245" s="163"/>
      <c r="B245" s="163"/>
      <c r="C245" s="275" t="s">
        <v>4470</v>
      </c>
      <c r="D245" s="852" t="s">
        <v>4471</v>
      </c>
      <c r="E245" s="853"/>
      <c r="F245" s="853"/>
      <c r="G245" s="853"/>
      <c r="H245" s="853"/>
      <c r="I245" s="853"/>
      <c r="J245" s="853"/>
      <c r="K245" s="854"/>
      <c r="L245" s="855"/>
      <c r="M245" s="855"/>
      <c r="N245" s="272"/>
      <c r="O245" s="856"/>
      <c r="P245" s="856"/>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row>
    <row r="246" spans="1:37" ht="58.5" customHeight="1">
      <c r="A246" s="163"/>
      <c r="B246" s="163"/>
      <c r="C246" s="275" t="s">
        <v>4472</v>
      </c>
      <c r="D246" s="852" t="s">
        <v>4473</v>
      </c>
      <c r="E246" s="853"/>
      <c r="F246" s="853"/>
      <c r="G246" s="853"/>
      <c r="H246" s="853"/>
      <c r="I246" s="853"/>
      <c r="J246" s="853"/>
      <c r="K246" s="854"/>
      <c r="L246" s="855"/>
      <c r="M246" s="855"/>
      <c r="N246" s="272"/>
      <c r="O246" s="856"/>
      <c r="P246" s="856"/>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row>
    <row r="247" spans="1:37" ht="30" customHeight="1">
      <c r="A247" s="163"/>
      <c r="B247" s="163"/>
      <c r="C247" s="275" t="s">
        <v>4474</v>
      </c>
      <c r="D247" s="852" t="s">
        <v>4475</v>
      </c>
      <c r="E247" s="853"/>
      <c r="F247" s="853"/>
      <c r="G247" s="853"/>
      <c r="H247" s="853"/>
      <c r="I247" s="853"/>
      <c r="J247" s="853"/>
      <c r="K247" s="854"/>
      <c r="L247" s="855"/>
      <c r="M247" s="855"/>
      <c r="N247" s="272"/>
      <c r="O247" s="856"/>
      <c r="P247" s="856"/>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row>
    <row r="248" spans="1:37" ht="81.400000000000006" customHeight="1">
      <c r="A248" s="163"/>
      <c r="B248" s="163"/>
      <c r="C248" s="275" t="s">
        <v>4476</v>
      </c>
      <c r="D248" s="852" t="s">
        <v>4477</v>
      </c>
      <c r="E248" s="853"/>
      <c r="F248" s="853"/>
      <c r="G248" s="853"/>
      <c r="H248" s="853"/>
      <c r="I248" s="853"/>
      <c r="J248" s="853"/>
      <c r="K248" s="854"/>
      <c r="L248" s="855"/>
      <c r="M248" s="855"/>
      <c r="N248" s="272"/>
      <c r="O248" s="856"/>
      <c r="P248" s="856"/>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row>
    <row r="249" spans="1:37" ht="65.650000000000006" customHeight="1">
      <c r="A249" s="163"/>
      <c r="B249" s="163"/>
      <c r="C249" s="275" t="s">
        <v>4478</v>
      </c>
      <c r="D249" s="852" t="s">
        <v>4479</v>
      </c>
      <c r="E249" s="853"/>
      <c r="F249" s="853"/>
      <c r="G249" s="853"/>
      <c r="H249" s="853"/>
      <c r="I249" s="853"/>
      <c r="J249" s="853"/>
      <c r="K249" s="854"/>
      <c r="L249" s="855"/>
      <c r="M249" s="855"/>
      <c r="N249" s="272"/>
      <c r="O249" s="856"/>
      <c r="P249" s="856"/>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row>
    <row r="250" spans="1:37" ht="30" customHeight="1">
      <c r="A250" s="163"/>
      <c r="B250" s="163"/>
      <c r="C250" s="275" t="s">
        <v>4480</v>
      </c>
      <c r="D250" s="852" t="s">
        <v>4423</v>
      </c>
      <c r="E250" s="853"/>
      <c r="F250" s="853"/>
      <c r="G250" s="853"/>
      <c r="H250" s="853"/>
      <c r="I250" s="853"/>
      <c r="J250" s="853"/>
      <c r="K250" s="854"/>
      <c r="L250" s="855"/>
      <c r="M250" s="855"/>
      <c r="N250" s="272"/>
      <c r="O250" s="856"/>
      <c r="P250" s="856"/>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row>
    <row r="251" spans="1:37" ht="14.65" customHeight="1">
      <c r="A251" s="163"/>
      <c r="B251" s="163"/>
      <c r="C251" s="282">
        <v>12</v>
      </c>
      <c r="D251" s="860" t="s">
        <v>4481</v>
      </c>
      <c r="E251" s="860"/>
      <c r="F251" s="860"/>
      <c r="G251" s="860"/>
      <c r="H251" s="860"/>
      <c r="I251" s="860"/>
      <c r="J251" s="860"/>
      <c r="K251" s="860"/>
      <c r="L251" s="860"/>
      <c r="M251" s="860"/>
      <c r="N251" s="860"/>
      <c r="O251" s="860"/>
      <c r="P251" s="860"/>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row>
    <row r="252" spans="1:37" ht="20.45">
      <c r="A252" s="163"/>
      <c r="B252" s="163"/>
      <c r="C252" s="274" t="s">
        <v>4281</v>
      </c>
      <c r="D252" s="851" t="s">
        <v>4282</v>
      </c>
      <c r="E252" s="851"/>
      <c r="F252" s="851"/>
      <c r="G252" s="851"/>
      <c r="H252" s="851"/>
      <c r="I252" s="851"/>
      <c r="J252" s="851"/>
      <c r="K252" s="851"/>
      <c r="L252" s="850" t="s">
        <v>4283</v>
      </c>
      <c r="M252" s="850"/>
      <c r="N252" s="273" t="s">
        <v>4284</v>
      </c>
      <c r="O252" s="850" t="s">
        <v>4285</v>
      </c>
      <c r="P252" s="850"/>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row>
    <row r="253" spans="1:37" ht="33" customHeight="1">
      <c r="A253" s="163"/>
      <c r="B253" s="163"/>
      <c r="C253" s="275" t="s">
        <v>4482</v>
      </c>
      <c r="D253" s="852" t="s">
        <v>4483</v>
      </c>
      <c r="E253" s="853"/>
      <c r="F253" s="853"/>
      <c r="G253" s="853"/>
      <c r="H253" s="853"/>
      <c r="I253" s="853"/>
      <c r="J253" s="853"/>
      <c r="K253" s="854"/>
      <c r="L253" s="855"/>
      <c r="M253" s="855"/>
      <c r="N253" s="272"/>
      <c r="O253" s="856"/>
      <c r="P253" s="856"/>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row>
    <row r="254" spans="1:37" ht="30" customHeight="1">
      <c r="A254" s="163"/>
      <c r="B254" s="163"/>
      <c r="C254" s="275" t="s">
        <v>4484</v>
      </c>
      <c r="D254" s="852" t="s">
        <v>4485</v>
      </c>
      <c r="E254" s="853"/>
      <c r="F254" s="853"/>
      <c r="G254" s="853"/>
      <c r="H254" s="853"/>
      <c r="I254" s="853"/>
      <c r="J254" s="853"/>
      <c r="K254" s="854"/>
      <c r="L254" s="855"/>
      <c r="M254" s="855"/>
      <c r="N254" s="272"/>
      <c r="O254" s="856"/>
      <c r="P254" s="856"/>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row>
    <row r="255" spans="1:37" ht="52.15" customHeight="1">
      <c r="A255" s="163"/>
      <c r="B255" s="163"/>
      <c r="C255" s="275" t="s">
        <v>4486</v>
      </c>
      <c r="D255" s="852" t="s">
        <v>4487</v>
      </c>
      <c r="E255" s="853"/>
      <c r="F255" s="853"/>
      <c r="G255" s="853"/>
      <c r="H255" s="853"/>
      <c r="I255" s="853"/>
      <c r="J255" s="853"/>
      <c r="K255" s="854"/>
      <c r="L255" s="855"/>
      <c r="M255" s="855"/>
      <c r="N255" s="272"/>
      <c r="O255" s="856"/>
      <c r="P255" s="856"/>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row>
    <row r="256" spans="1:37" ht="30" customHeight="1">
      <c r="A256" s="163"/>
      <c r="B256" s="163"/>
      <c r="C256" s="275" t="s">
        <v>4488</v>
      </c>
      <c r="D256" s="852" t="s">
        <v>4423</v>
      </c>
      <c r="E256" s="853"/>
      <c r="F256" s="853"/>
      <c r="G256" s="853"/>
      <c r="H256" s="853"/>
      <c r="I256" s="853"/>
      <c r="J256" s="853"/>
      <c r="K256" s="854"/>
      <c r="L256" s="855"/>
      <c r="M256" s="855"/>
      <c r="N256" s="272"/>
      <c r="O256" s="856"/>
      <c r="P256" s="856"/>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row>
    <row r="257" spans="1:37" ht="27.4" customHeight="1">
      <c r="A257" s="163"/>
      <c r="B257" s="163"/>
      <c r="C257" s="282">
        <v>13</v>
      </c>
      <c r="D257" s="860" t="s">
        <v>4489</v>
      </c>
      <c r="E257" s="860"/>
      <c r="F257" s="860"/>
      <c r="G257" s="860"/>
      <c r="H257" s="860"/>
      <c r="I257" s="860"/>
      <c r="J257" s="860"/>
      <c r="K257" s="860"/>
      <c r="L257" s="860"/>
      <c r="M257" s="860"/>
      <c r="N257" s="860"/>
      <c r="O257" s="860"/>
      <c r="P257" s="860"/>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row>
    <row r="258" spans="1:37" ht="20.45">
      <c r="A258" s="163"/>
      <c r="B258" s="163"/>
      <c r="C258" s="274" t="s">
        <v>4281</v>
      </c>
      <c r="D258" s="851" t="s">
        <v>4282</v>
      </c>
      <c r="E258" s="851"/>
      <c r="F258" s="851"/>
      <c r="G258" s="851"/>
      <c r="H258" s="851"/>
      <c r="I258" s="851"/>
      <c r="J258" s="851"/>
      <c r="K258" s="851"/>
      <c r="L258" s="850" t="s">
        <v>4283</v>
      </c>
      <c r="M258" s="850"/>
      <c r="N258" s="273" t="s">
        <v>4284</v>
      </c>
      <c r="O258" s="850" t="s">
        <v>4285</v>
      </c>
      <c r="P258" s="850"/>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row>
    <row r="259" spans="1:37" ht="30" customHeight="1">
      <c r="A259" s="163"/>
      <c r="B259" s="163"/>
      <c r="C259" s="275" t="s">
        <v>4490</v>
      </c>
      <c r="D259" s="852" t="s">
        <v>4491</v>
      </c>
      <c r="E259" s="853"/>
      <c r="F259" s="853"/>
      <c r="G259" s="853"/>
      <c r="H259" s="853"/>
      <c r="I259" s="853"/>
      <c r="J259" s="853"/>
      <c r="K259" s="854"/>
      <c r="L259" s="855"/>
      <c r="M259" s="855"/>
      <c r="N259" s="272"/>
      <c r="O259" s="856"/>
      <c r="P259" s="856"/>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row>
    <row r="260" spans="1:37" ht="30" customHeight="1">
      <c r="A260" s="163"/>
      <c r="B260" s="163"/>
      <c r="C260" s="275" t="s">
        <v>4492</v>
      </c>
      <c r="D260" s="852" t="s">
        <v>4493</v>
      </c>
      <c r="E260" s="853"/>
      <c r="F260" s="853"/>
      <c r="G260" s="853"/>
      <c r="H260" s="853"/>
      <c r="I260" s="853"/>
      <c r="J260" s="853"/>
      <c r="K260" s="854"/>
      <c r="L260" s="855"/>
      <c r="M260" s="855"/>
      <c r="N260" s="272"/>
      <c r="O260" s="856"/>
      <c r="P260" s="856"/>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row>
    <row r="261" spans="1:37" ht="64.5" customHeight="1">
      <c r="A261" s="163"/>
      <c r="B261" s="163"/>
      <c r="C261" s="275" t="s">
        <v>4494</v>
      </c>
      <c r="D261" s="852" t="s">
        <v>4495</v>
      </c>
      <c r="E261" s="853"/>
      <c r="F261" s="853"/>
      <c r="G261" s="853"/>
      <c r="H261" s="853"/>
      <c r="I261" s="853"/>
      <c r="J261" s="853"/>
      <c r="K261" s="854"/>
      <c r="L261" s="855"/>
      <c r="M261" s="855"/>
      <c r="N261" s="272"/>
      <c r="O261" s="856"/>
      <c r="P261" s="856"/>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row>
    <row r="262" spans="1:37" ht="30" customHeight="1">
      <c r="A262" s="163"/>
      <c r="B262" s="163"/>
      <c r="C262" s="275" t="s">
        <v>4496</v>
      </c>
      <c r="D262" s="852" t="s">
        <v>4409</v>
      </c>
      <c r="E262" s="853"/>
      <c r="F262" s="853"/>
      <c r="G262" s="853"/>
      <c r="H262" s="853"/>
      <c r="I262" s="853"/>
      <c r="J262" s="853"/>
      <c r="K262" s="854"/>
      <c r="L262" s="855"/>
      <c r="M262" s="855"/>
      <c r="N262" s="272"/>
      <c r="O262" s="856"/>
      <c r="P262" s="856"/>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row>
    <row r="263" spans="1:37" ht="14.65" customHeight="1">
      <c r="A263" s="163"/>
      <c r="B263" s="163"/>
      <c r="C263" s="282">
        <v>14</v>
      </c>
      <c r="D263" s="860" t="s">
        <v>4497</v>
      </c>
      <c r="E263" s="860"/>
      <c r="F263" s="860"/>
      <c r="G263" s="860"/>
      <c r="H263" s="860"/>
      <c r="I263" s="860"/>
      <c r="J263" s="860"/>
      <c r="K263" s="860"/>
      <c r="L263" s="860"/>
      <c r="M263" s="860"/>
      <c r="N263" s="860"/>
      <c r="O263" s="860"/>
      <c r="P263" s="860"/>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row>
    <row r="264" spans="1:37" ht="20.45">
      <c r="A264" s="163"/>
      <c r="B264" s="163"/>
      <c r="C264" s="274" t="s">
        <v>4281</v>
      </c>
      <c r="D264" s="851" t="s">
        <v>4282</v>
      </c>
      <c r="E264" s="851"/>
      <c r="F264" s="851"/>
      <c r="G264" s="851"/>
      <c r="H264" s="851"/>
      <c r="I264" s="851"/>
      <c r="J264" s="851"/>
      <c r="K264" s="851"/>
      <c r="L264" s="850" t="s">
        <v>4283</v>
      </c>
      <c r="M264" s="850"/>
      <c r="N264" s="273" t="s">
        <v>4284</v>
      </c>
      <c r="O264" s="850" t="s">
        <v>4285</v>
      </c>
      <c r="P264" s="850"/>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row>
    <row r="265" spans="1:37" ht="165.4" customHeight="1">
      <c r="A265" s="163"/>
      <c r="B265" s="163"/>
      <c r="C265" s="275" t="s">
        <v>4498</v>
      </c>
      <c r="D265" s="852" t="s">
        <v>4499</v>
      </c>
      <c r="E265" s="853"/>
      <c r="F265" s="853"/>
      <c r="G265" s="853"/>
      <c r="H265" s="853"/>
      <c r="I265" s="853"/>
      <c r="J265" s="853"/>
      <c r="K265" s="854"/>
      <c r="L265" s="855"/>
      <c r="M265" s="855"/>
      <c r="N265" s="272"/>
      <c r="O265" s="856"/>
      <c r="P265" s="856"/>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row>
    <row r="266" spans="1:37" ht="30" customHeight="1">
      <c r="A266" s="163"/>
      <c r="B266" s="163"/>
      <c r="C266" s="275" t="s">
        <v>4500</v>
      </c>
      <c r="D266" s="852" t="s">
        <v>4501</v>
      </c>
      <c r="E266" s="853"/>
      <c r="F266" s="853"/>
      <c r="G266" s="853"/>
      <c r="H266" s="853"/>
      <c r="I266" s="853"/>
      <c r="J266" s="853"/>
      <c r="K266" s="854"/>
      <c r="L266" s="855"/>
      <c r="M266" s="855"/>
      <c r="N266" s="272"/>
      <c r="O266" s="856"/>
      <c r="P266" s="856"/>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row>
    <row r="267" spans="1:37" ht="30" customHeight="1">
      <c r="A267" s="163"/>
      <c r="B267" s="163"/>
      <c r="C267" s="275" t="s">
        <v>4502</v>
      </c>
      <c r="D267" s="852" t="s">
        <v>4503</v>
      </c>
      <c r="E267" s="853"/>
      <c r="F267" s="853"/>
      <c r="G267" s="853"/>
      <c r="H267" s="853"/>
      <c r="I267" s="853"/>
      <c r="J267" s="853"/>
      <c r="K267" s="854"/>
      <c r="L267" s="855"/>
      <c r="M267" s="855"/>
      <c r="N267" s="272"/>
      <c r="O267" s="856"/>
      <c r="P267" s="856"/>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row>
    <row r="268" spans="1:37" ht="30" customHeight="1">
      <c r="A268" s="163"/>
      <c r="B268" s="163"/>
      <c r="C268" s="275" t="s">
        <v>4504</v>
      </c>
      <c r="D268" s="852" t="s">
        <v>4505</v>
      </c>
      <c r="E268" s="853"/>
      <c r="F268" s="853"/>
      <c r="G268" s="853"/>
      <c r="H268" s="853"/>
      <c r="I268" s="853"/>
      <c r="J268" s="853"/>
      <c r="K268" s="854"/>
      <c r="L268" s="855"/>
      <c r="M268" s="855"/>
      <c r="N268" s="272"/>
      <c r="O268" s="856"/>
      <c r="P268" s="856"/>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row>
    <row r="269" spans="1:37" ht="14.65" customHeight="1">
      <c r="A269" s="163"/>
      <c r="B269" s="163"/>
      <c r="C269" s="282">
        <v>15</v>
      </c>
      <c r="D269" s="860" t="s">
        <v>4497</v>
      </c>
      <c r="E269" s="860"/>
      <c r="F269" s="860"/>
      <c r="G269" s="860"/>
      <c r="H269" s="860"/>
      <c r="I269" s="860"/>
      <c r="J269" s="860"/>
      <c r="K269" s="860"/>
      <c r="L269" s="860"/>
      <c r="M269" s="860"/>
      <c r="N269" s="860"/>
      <c r="O269" s="860"/>
      <c r="P269" s="860"/>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row>
    <row r="270" spans="1:37" ht="20.45">
      <c r="A270" s="163"/>
      <c r="B270" s="163"/>
      <c r="C270" s="274" t="s">
        <v>4281</v>
      </c>
      <c r="D270" s="851" t="s">
        <v>4282</v>
      </c>
      <c r="E270" s="851"/>
      <c r="F270" s="851"/>
      <c r="G270" s="851"/>
      <c r="H270" s="851"/>
      <c r="I270" s="851"/>
      <c r="J270" s="851"/>
      <c r="K270" s="851"/>
      <c r="L270" s="850" t="s">
        <v>4283</v>
      </c>
      <c r="M270" s="850"/>
      <c r="N270" s="273" t="s">
        <v>4284</v>
      </c>
      <c r="O270" s="850" t="s">
        <v>4285</v>
      </c>
      <c r="P270" s="850"/>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row>
    <row r="271" spans="1:37" ht="30" customHeight="1">
      <c r="A271" s="163"/>
      <c r="B271" s="163"/>
      <c r="C271" s="275" t="s">
        <v>4506</v>
      </c>
      <c r="D271" s="857" t="s">
        <v>4507</v>
      </c>
      <c r="E271" s="858"/>
      <c r="F271" s="858"/>
      <c r="G271" s="858"/>
      <c r="H271" s="858"/>
      <c r="I271" s="858"/>
      <c r="J271" s="858"/>
      <c r="K271" s="859"/>
      <c r="L271" s="855"/>
      <c r="M271" s="855"/>
      <c r="N271" s="272"/>
      <c r="O271" s="856"/>
      <c r="P271" s="856"/>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row>
    <row r="272" spans="1:37" ht="14.65" customHeight="1">
      <c r="A272" s="163"/>
      <c r="B272" s="163"/>
      <c r="C272" s="282">
        <v>16</v>
      </c>
      <c r="D272" s="860" t="s">
        <v>4508</v>
      </c>
      <c r="E272" s="860"/>
      <c r="F272" s="860"/>
      <c r="G272" s="860"/>
      <c r="H272" s="860"/>
      <c r="I272" s="860"/>
      <c r="J272" s="860"/>
      <c r="K272" s="860"/>
      <c r="L272" s="860"/>
      <c r="M272" s="860"/>
      <c r="N272" s="860"/>
      <c r="O272" s="860"/>
      <c r="P272" s="860"/>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row>
    <row r="273" spans="1:37" ht="20.45">
      <c r="A273" s="163"/>
      <c r="B273" s="163"/>
      <c r="C273" s="274" t="s">
        <v>4281</v>
      </c>
      <c r="D273" s="851" t="s">
        <v>4282</v>
      </c>
      <c r="E273" s="851"/>
      <c r="F273" s="851"/>
      <c r="G273" s="851"/>
      <c r="H273" s="851"/>
      <c r="I273" s="851"/>
      <c r="J273" s="851"/>
      <c r="K273" s="851"/>
      <c r="L273" s="850" t="s">
        <v>4283</v>
      </c>
      <c r="M273" s="850"/>
      <c r="N273" s="273" t="s">
        <v>4284</v>
      </c>
      <c r="O273" s="850" t="s">
        <v>4285</v>
      </c>
      <c r="P273" s="850"/>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row>
    <row r="274" spans="1:37" ht="51.4" customHeight="1">
      <c r="A274" s="163"/>
      <c r="B274" s="163"/>
      <c r="C274" s="275" t="s">
        <v>4509</v>
      </c>
      <c r="D274" s="852" t="s">
        <v>4510</v>
      </c>
      <c r="E274" s="853"/>
      <c r="F274" s="853"/>
      <c r="G274" s="853"/>
      <c r="H274" s="853"/>
      <c r="I274" s="853"/>
      <c r="J274" s="853"/>
      <c r="K274" s="854"/>
      <c r="L274" s="855"/>
      <c r="M274" s="855"/>
      <c r="N274" s="272"/>
      <c r="O274" s="856"/>
      <c r="P274" s="856"/>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row>
    <row r="275" spans="1:37" ht="30" customHeight="1">
      <c r="A275" s="163"/>
      <c r="B275" s="163"/>
      <c r="C275" s="275" t="s">
        <v>4511</v>
      </c>
      <c r="D275" s="852" t="s">
        <v>4512</v>
      </c>
      <c r="E275" s="853"/>
      <c r="F275" s="853"/>
      <c r="G275" s="853"/>
      <c r="H275" s="853"/>
      <c r="I275" s="853"/>
      <c r="J275" s="853"/>
      <c r="K275" s="854"/>
      <c r="L275" s="855"/>
      <c r="M275" s="855"/>
      <c r="N275" s="272"/>
      <c r="O275" s="856"/>
      <c r="P275" s="856"/>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row>
    <row r="276" spans="1:37" ht="30" customHeight="1">
      <c r="A276" s="163"/>
      <c r="B276" s="163"/>
      <c r="C276" s="275" t="s">
        <v>4513</v>
      </c>
      <c r="D276" s="852" t="s">
        <v>4514</v>
      </c>
      <c r="E276" s="853"/>
      <c r="F276" s="853"/>
      <c r="G276" s="853"/>
      <c r="H276" s="853"/>
      <c r="I276" s="853"/>
      <c r="J276" s="853"/>
      <c r="K276" s="854"/>
      <c r="L276" s="855"/>
      <c r="M276" s="855"/>
      <c r="N276" s="272"/>
      <c r="O276" s="856"/>
      <c r="P276" s="856"/>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row>
    <row r="277" spans="1:37" ht="55.15" customHeight="1">
      <c r="A277" s="163"/>
      <c r="B277" s="163"/>
      <c r="C277" s="275" t="s">
        <v>4515</v>
      </c>
      <c r="D277" s="852" t="s">
        <v>4516</v>
      </c>
      <c r="E277" s="853"/>
      <c r="F277" s="853"/>
      <c r="G277" s="853"/>
      <c r="H277" s="853"/>
      <c r="I277" s="853"/>
      <c r="J277" s="853"/>
      <c r="K277" s="854"/>
      <c r="L277" s="855"/>
      <c r="M277" s="855"/>
      <c r="N277" s="272"/>
      <c r="O277" s="856"/>
      <c r="P277" s="856"/>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row>
    <row r="278" spans="1:37" ht="30" customHeight="1">
      <c r="A278" s="163"/>
      <c r="B278" s="163"/>
      <c r="C278" s="275" t="s">
        <v>4517</v>
      </c>
      <c r="D278" s="852" t="s">
        <v>4518</v>
      </c>
      <c r="E278" s="853"/>
      <c r="F278" s="853"/>
      <c r="G278" s="853"/>
      <c r="H278" s="853"/>
      <c r="I278" s="853"/>
      <c r="J278" s="853"/>
      <c r="K278" s="854"/>
      <c r="L278" s="855"/>
      <c r="M278" s="855"/>
      <c r="N278" s="272"/>
      <c r="O278" s="856"/>
      <c r="P278" s="856"/>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row>
    <row r="279" spans="1:37" ht="30" customHeight="1">
      <c r="A279" s="163"/>
      <c r="B279" s="163"/>
      <c r="C279" s="275" t="s">
        <v>4519</v>
      </c>
      <c r="D279" s="852" t="s">
        <v>4520</v>
      </c>
      <c r="E279" s="853"/>
      <c r="F279" s="853"/>
      <c r="G279" s="853"/>
      <c r="H279" s="853"/>
      <c r="I279" s="853"/>
      <c r="J279" s="853"/>
      <c r="K279" s="854"/>
      <c r="L279" s="855"/>
      <c r="M279" s="855"/>
      <c r="N279" s="272"/>
      <c r="O279" s="856"/>
      <c r="P279" s="856"/>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row>
    <row r="280" spans="1:37" ht="61.5" customHeight="1">
      <c r="A280" s="163"/>
      <c r="B280" s="163"/>
      <c r="C280" s="275" t="s">
        <v>4521</v>
      </c>
      <c r="D280" s="852" t="s">
        <v>4522</v>
      </c>
      <c r="E280" s="853"/>
      <c r="F280" s="853"/>
      <c r="G280" s="853"/>
      <c r="H280" s="853"/>
      <c r="I280" s="853"/>
      <c r="J280" s="853"/>
      <c r="K280" s="854"/>
      <c r="L280" s="855"/>
      <c r="M280" s="855"/>
      <c r="N280" s="272"/>
      <c r="O280" s="856"/>
      <c r="P280" s="856"/>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row>
    <row r="281" spans="1:37" ht="40.15" customHeight="1">
      <c r="A281" s="163"/>
      <c r="B281" s="163"/>
      <c r="C281" s="275" t="s">
        <v>4523</v>
      </c>
      <c r="D281" s="852" t="s">
        <v>4524</v>
      </c>
      <c r="E281" s="853"/>
      <c r="F281" s="853"/>
      <c r="G281" s="853"/>
      <c r="H281" s="853"/>
      <c r="I281" s="853"/>
      <c r="J281" s="853"/>
      <c r="K281" s="854"/>
      <c r="L281" s="855"/>
      <c r="M281" s="855"/>
      <c r="N281" s="272"/>
      <c r="O281" s="856"/>
      <c r="P281" s="856"/>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row>
    <row r="282" spans="1:37" ht="30" customHeight="1">
      <c r="A282" s="163"/>
      <c r="B282" s="163"/>
      <c r="C282" s="275" t="s">
        <v>4525</v>
      </c>
      <c r="D282" s="852" t="s">
        <v>4526</v>
      </c>
      <c r="E282" s="853"/>
      <c r="F282" s="853"/>
      <c r="G282" s="853"/>
      <c r="H282" s="853"/>
      <c r="I282" s="853"/>
      <c r="J282" s="853"/>
      <c r="K282" s="854"/>
      <c r="L282" s="855"/>
      <c r="M282" s="855"/>
      <c r="N282" s="272"/>
      <c r="O282" s="856"/>
      <c r="P282" s="856"/>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row>
    <row r="283" spans="1:37" ht="30" customHeight="1">
      <c r="A283" s="163"/>
      <c r="B283" s="163"/>
      <c r="C283" s="275" t="s">
        <v>4527</v>
      </c>
      <c r="D283" s="852" t="s">
        <v>4528</v>
      </c>
      <c r="E283" s="853"/>
      <c r="F283" s="853"/>
      <c r="G283" s="853"/>
      <c r="H283" s="853"/>
      <c r="I283" s="853"/>
      <c r="J283" s="853"/>
      <c r="K283" s="854"/>
      <c r="L283" s="855"/>
      <c r="M283" s="855"/>
      <c r="N283" s="272"/>
      <c r="O283" s="856"/>
      <c r="P283" s="856"/>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row>
    <row r="284" spans="1:37" ht="30" customHeight="1">
      <c r="A284" s="163"/>
      <c r="B284" s="163"/>
      <c r="C284" s="275" t="s">
        <v>4529</v>
      </c>
      <c r="D284" s="852" t="s">
        <v>4530</v>
      </c>
      <c r="E284" s="853"/>
      <c r="F284" s="853"/>
      <c r="G284" s="853"/>
      <c r="H284" s="853"/>
      <c r="I284" s="853"/>
      <c r="J284" s="853"/>
      <c r="K284" s="854"/>
      <c r="L284" s="855"/>
      <c r="M284" s="855"/>
      <c r="N284" s="272"/>
      <c r="O284" s="856"/>
      <c r="P284" s="856"/>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row>
    <row r="285" spans="1:37" ht="45" customHeight="1">
      <c r="A285" s="163"/>
      <c r="B285" s="163"/>
      <c r="C285" s="275" t="s">
        <v>4531</v>
      </c>
      <c r="D285" s="852" t="s">
        <v>4346</v>
      </c>
      <c r="E285" s="853"/>
      <c r="F285" s="853"/>
      <c r="G285" s="853"/>
      <c r="H285" s="853"/>
      <c r="I285" s="853"/>
      <c r="J285" s="853"/>
      <c r="K285" s="854"/>
      <c r="L285" s="855"/>
      <c r="M285" s="855"/>
      <c r="N285" s="272"/>
      <c r="O285" s="856"/>
      <c r="P285" s="856"/>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row>
    <row r="286" spans="1:37" ht="30" customHeight="1">
      <c r="A286" s="163"/>
      <c r="B286" s="163"/>
      <c r="C286" s="275" t="s">
        <v>4532</v>
      </c>
      <c r="D286" s="852" t="s">
        <v>4533</v>
      </c>
      <c r="E286" s="853"/>
      <c r="F286" s="853"/>
      <c r="G286" s="853"/>
      <c r="H286" s="853"/>
      <c r="I286" s="853"/>
      <c r="J286" s="853"/>
      <c r="K286" s="854"/>
      <c r="L286" s="855"/>
      <c r="M286" s="855"/>
      <c r="N286" s="272"/>
      <c r="O286" s="856"/>
      <c r="P286" s="856"/>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row>
    <row r="287" spans="1:37" ht="30" customHeight="1">
      <c r="A287" s="163"/>
      <c r="B287" s="163"/>
      <c r="C287" s="275" t="s">
        <v>4534</v>
      </c>
      <c r="D287" s="852" t="s">
        <v>4535</v>
      </c>
      <c r="E287" s="853"/>
      <c r="F287" s="853"/>
      <c r="G287" s="853"/>
      <c r="H287" s="853"/>
      <c r="I287" s="853"/>
      <c r="J287" s="853"/>
      <c r="K287" s="854"/>
      <c r="L287" s="855"/>
      <c r="M287" s="855"/>
      <c r="N287" s="272"/>
      <c r="O287" s="856"/>
      <c r="P287" s="856"/>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row>
    <row r="288" spans="1:37" ht="76.5" customHeight="1">
      <c r="A288" s="163"/>
      <c r="B288" s="163"/>
      <c r="C288" s="275" t="s">
        <v>4536</v>
      </c>
      <c r="D288" s="852" t="s">
        <v>4537</v>
      </c>
      <c r="E288" s="853"/>
      <c r="F288" s="853"/>
      <c r="G288" s="853"/>
      <c r="H288" s="853"/>
      <c r="I288" s="853"/>
      <c r="J288" s="853"/>
      <c r="K288" s="854"/>
      <c r="L288" s="855"/>
      <c r="M288" s="855"/>
      <c r="N288" s="272"/>
      <c r="O288" s="856"/>
      <c r="P288" s="856"/>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row>
    <row r="289" spans="1:37" ht="30" customHeight="1">
      <c r="A289" s="163"/>
      <c r="B289" s="163"/>
      <c r="C289" s="275" t="s">
        <v>4538</v>
      </c>
      <c r="D289" s="852" t="s">
        <v>4539</v>
      </c>
      <c r="E289" s="853"/>
      <c r="F289" s="853"/>
      <c r="G289" s="853"/>
      <c r="H289" s="853"/>
      <c r="I289" s="853"/>
      <c r="J289" s="853"/>
      <c r="K289" s="854"/>
      <c r="L289" s="855"/>
      <c r="M289" s="855"/>
      <c r="N289" s="272"/>
      <c r="O289" s="856"/>
      <c r="P289" s="856"/>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row>
    <row r="290" spans="1:37" ht="14.65" customHeight="1">
      <c r="A290" s="163"/>
      <c r="B290" s="163"/>
      <c r="C290" s="282">
        <v>17</v>
      </c>
      <c r="D290" s="860" t="s">
        <v>4354</v>
      </c>
      <c r="E290" s="860"/>
      <c r="F290" s="860"/>
      <c r="G290" s="860"/>
      <c r="H290" s="860"/>
      <c r="I290" s="860"/>
      <c r="J290" s="860"/>
      <c r="K290" s="860"/>
      <c r="L290" s="860"/>
      <c r="M290" s="860"/>
      <c r="N290" s="860"/>
      <c r="O290" s="860"/>
      <c r="P290" s="860"/>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row>
    <row r="291" spans="1:37" ht="20.45">
      <c r="A291" s="163"/>
      <c r="B291" s="163"/>
      <c r="C291" s="274" t="s">
        <v>4281</v>
      </c>
      <c r="D291" s="851" t="s">
        <v>4282</v>
      </c>
      <c r="E291" s="851"/>
      <c r="F291" s="851"/>
      <c r="G291" s="851"/>
      <c r="H291" s="851"/>
      <c r="I291" s="851"/>
      <c r="J291" s="851"/>
      <c r="K291" s="851"/>
      <c r="L291" s="850" t="s">
        <v>4283</v>
      </c>
      <c r="M291" s="850"/>
      <c r="N291" s="273" t="s">
        <v>4284</v>
      </c>
      <c r="O291" s="850" t="s">
        <v>4285</v>
      </c>
      <c r="P291" s="850"/>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row>
    <row r="292" spans="1:37" ht="30" customHeight="1">
      <c r="A292" s="163"/>
      <c r="B292" s="163"/>
      <c r="C292" s="275" t="s">
        <v>4540</v>
      </c>
      <c r="D292" s="852" t="s">
        <v>4355</v>
      </c>
      <c r="E292" s="853"/>
      <c r="F292" s="853"/>
      <c r="G292" s="853"/>
      <c r="H292" s="853"/>
      <c r="I292" s="853"/>
      <c r="J292" s="853"/>
      <c r="K292" s="854"/>
      <c r="L292" s="855"/>
      <c r="M292" s="855"/>
      <c r="N292" s="272"/>
      <c r="O292" s="856"/>
      <c r="P292" s="856"/>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row>
    <row r="293" spans="1:37" ht="30" customHeight="1">
      <c r="A293" s="163"/>
      <c r="B293" s="163"/>
      <c r="C293" s="275" t="s">
        <v>4541</v>
      </c>
      <c r="D293" s="852" t="s">
        <v>4356</v>
      </c>
      <c r="E293" s="853"/>
      <c r="F293" s="853"/>
      <c r="G293" s="853"/>
      <c r="H293" s="853"/>
      <c r="I293" s="853"/>
      <c r="J293" s="853"/>
      <c r="K293" s="854"/>
      <c r="L293" s="855"/>
      <c r="M293" s="855"/>
      <c r="N293" s="272"/>
      <c r="O293" s="856"/>
      <c r="P293" s="856"/>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row>
    <row r="294" spans="1:37" ht="30" customHeight="1">
      <c r="A294" s="163"/>
      <c r="B294" s="163"/>
      <c r="C294" s="275" t="s">
        <v>4542</v>
      </c>
      <c r="D294" s="852" t="s">
        <v>4543</v>
      </c>
      <c r="E294" s="853"/>
      <c r="F294" s="853"/>
      <c r="G294" s="853"/>
      <c r="H294" s="853"/>
      <c r="I294" s="853"/>
      <c r="J294" s="853"/>
      <c r="K294" s="854"/>
      <c r="L294" s="855"/>
      <c r="M294" s="855"/>
      <c r="N294" s="272"/>
      <c r="O294" s="856"/>
      <c r="P294" s="856"/>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row>
    <row r="295" spans="1:37" ht="30" customHeight="1">
      <c r="A295" s="163"/>
      <c r="B295" s="163"/>
      <c r="C295" s="275" t="s">
        <v>4544</v>
      </c>
      <c r="D295" s="852" t="s">
        <v>4545</v>
      </c>
      <c r="E295" s="853"/>
      <c r="F295" s="853"/>
      <c r="G295" s="853"/>
      <c r="H295" s="853"/>
      <c r="I295" s="853"/>
      <c r="J295" s="853"/>
      <c r="K295" s="854"/>
      <c r="L295" s="855"/>
      <c r="M295" s="855"/>
      <c r="N295" s="272"/>
      <c r="O295" s="856"/>
      <c r="P295" s="856"/>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row>
    <row r="296" spans="1:37" ht="30" customHeight="1">
      <c r="A296" s="163"/>
      <c r="B296" s="163"/>
      <c r="C296" s="275" t="s">
        <v>4546</v>
      </c>
      <c r="D296" s="852" t="s">
        <v>4361</v>
      </c>
      <c r="E296" s="853"/>
      <c r="F296" s="853"/>
      <c r="G296" s="853"/>
      <c r="H296" s="853"/>
      <c r="I296" s="853"/>
      <c r="J296" s="853"/>
      <c r="K296" s="854"/>
      <c r="L296" s="855"/>
      <c r="M296" s="855"/>
      <c r="N296" s="272"/>
      <c r="O296" s="856"/>
      <c r="P296" s="856"/>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row>
    <row r="297" spans="1:37" ht="50.65" customHeight="1">
      <c r="A297" s="163"/>
      <c r="B297" s="163"/>
      <c r="C297" s="275" t="s">
        <v>4547</v>
      </c>
      <c r="D297" s="852" t="s">
        <v>4363</v>
      </c>
      <c r="E297" s="853"/>
      <c r="F297" s="853"/>
      <c r="G297" s="853"/>
      <c r="H297" s="853"/>
      <c r="I297" s="853"/>
      <c r="J297" s="853"/>
      <c r="K297" s="854"/>
      <c r="L297" s="855"/>
      <c r="M297" s="855"/>
      <c r="N297" s="272"/>
      <c r="O297" s="856"/>
      <c r="P297" s="856"/>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row>
    <row r="298" spans="1:37" ht="49.9" customHeight="1">
      <c r="A298" s="163"/>
      <c r="B298" s="163"/>
      <c r="C298" s="275" t="s">
        <v>4548</v>
      </c>
      <c r="D298" s="852" t="s">
        <v>4549</v>
      </c>
      <c r="E298" s="853"/>
      <c r="F298" s="853"/>
      <c r="G298" s="853"/>
      <c r="H298" s="853"/>
      <c r="I298" s="853"/>
      <c r="J298" s="853"/>
      <c r="K298" s="854"/>
      <c r="L298" s="855"/>
      <c r="M298" s="855"/>
      <c r="N298" s="272"/>
      <c r="O298" s="856"/>
      <c r="P298" s="856"/>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row>
    <row r="299" spans="1:37" ht="37.15" customHeight="1">
      <c r="A299" s="163"/>
      <c r="B299" s="163"/>
      <c r="C299" s="275" t="s">
        <v>4550</v>
      </c>
      <c r="D299" s="852" t="s">
        <v>4551</v>
      </c>
      <c r="E299" s="853"/>
      <c r="F299" s="853"/>
      <c r="G299" s="853"/>
      <c r="H299" s="853"/>
      <c r="I299" s="853"/>
      <c r="J299" s="853"/>
      <c r="K299" s="854"/>
      <c r="L299" s="855"/>
      <c r="M299" s="855"/>
      <c r="N299" s="272"/>
      <c r="O299" s="856"/>
      <c r="P299" s="856"/>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row>
    <row r="300" spans="1:37" ht="14.65" customHeight="1">
      <c r="A300" s="163"/>
      <c r="B300" s="163"/>
      <c r="C300" s="868" t="s">
        <v>4552</v>
      </c>
      <c r="D300" s="868"/>
      <c r="E300" s="868"/>
      <c r="F300" s="868"/>
      <c r="G300" s="868"/>
      <c r="H300" s="868"/>
      <c r="I300" s="868"/>
      <c r="J300" s="868"/>
      <c r="K300" s="868"/>
      <c r="L300" s="868"/>
      <c r="M300" s="868"/>
      <c r="N300" s="868"/>
      <c r="O300" s="868"/>
      <c r="P300" s="868"/>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row>
    <row r="301" spans="1:37">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row>
    <row r="302" spans="1:37">
      <c r="A302" s="163"/>
      <c r="B302" s="270" t="s">
        <v>4553</v>
      </c>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row>
    <row r="303" spans="1:37">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row>
    <row r="304" spans="1:37" ht="14.65" customHeight="1">
      <c r="A304" s="163"/>
      <c r="B304" s="163"/>
      <c r="C304" s="282">
        <v>1</v>
      </c>
      <c r="D304" s="863" t="s">
        <v>4326</v>
      </c>
      <c r="E304" s="860"/>
      <c r="F304" s="860"/>
      <c r="G304" s="860"/>
      <c r="H304" s="860"/>
      <c r="I304" s="860"/>
      <c r="J304" s="860"/>
      <c r="K304" s="860"/>
      <c r="L304" s="860"/>
      <c r="M304" s="860"/>
      <c r="N304" s="860"/>
      <c r="O304" s="860"/>
      <c r="P304" s="864"/>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row>
    <row r="305" spans="1:37" ht="20.45">
      <c r="A305" s="163"/>
      <c r="B305" s="163"/>
      <c r="C305" s="274" t="s">
        <v>4281</v>
      </c>
      <c r="D305" s="851" t="s">
        <v>4282</v>
      </c>
      <c r="E305" s="851"/>
      <c r="F305" s="851"/>
      <c r="G305" s="851"/>
      <c r="H305" s="851"/>
      <c r="I305" s="851"/>
      <c r="J305" s="851"/>
      <c r="K305" s="851"/>
      <c r="L305" s="850" t="s">
        <v>4283</v>
      </c>
      <c r="M305" s="850"/>
      <c r="N305" s="273" t="s">
        <v>4284</v>
      </c>
      <c r="O305" s="850" t="s">
        <v>4285</v>
      </c>
      <c r="P305" s="850"/>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row>
    <row r="306" spans="1:37" ht="30" customHeight="1">
      <c r="A306" s="163"/>
      <c r="B306" s="163"/>
      <c r="C306" s="275" t="s">
        <v>63</v>
      </c>
      <c r="D306" s="852" t="s">
        <v>4286</v>
      </c>
      <c r="E306" s="853"/>
      <c r="F306" s="853"/>
      <c r="G306" s="853"/>
      <c r="H306" s="853"/>
      <c r="I306" s="853"/>
      <c r="J306" s="853"/>
      <c r="K306" s="854"/>
      <c r="L306" s="855"/>
      <c r="M306" s="855"/>
      <c r="N306" s="272"/>
      <c r="O306" s="856"/>
      <c r="P306" s="856"/>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row>
    <row r="307" spans="1:37" ht="30" customHeight="1">
      <c r="A307" s="163"/>
      <c r="B307" s="163"/>
      <c r="C307" s="275" t="s">
        <v>80</v>
      </c>
      <c r="D307" s="852" t="s">
        <v>4365</v>
      </c>
      <c r="E307" s="853"/>
      <c r="F307" s="853"/>
      <c r="G307" s="853"/>
      <c r="H307" s="853"/>
      <c r="I307" s="853"/>
      <c r="J307" s="853"/>
      <c r="K307" s="854"/>
      <c r="L307" s="855"/>
      <c r="M307" s="855"/>
      <c r="N307" s="272"/>
      <c r="O307" s="856"/>
      <c r="P307" s="856"/>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row>
    <row r="308" spans="1:37" ht="30" customHeight="1">
      <c r="A308" s="163"/>
      <c r="B308" s="163"/>
      <c r="C308" s="275" t="s">
        <v>98</v>
      </c>
      <c r="D308" s="852" t="s">
        <v>4327</v>
      </c>
      <c r="E308" s="853"/>
      <c r="F308" s="853"/>
      <c r="G308" s="853"/>
      <c r="H308" s="853"/>
      <c r="I308" s="853"/>
      <c r="J308" s="853"/>
      <c r="K308" s="854"/>
      <c r="L308" s="855"/>
      <c r="M308" s="855"/>
      <c r="N308" s="272"/>
      <c r="O308" s="856"/>
      <c r="P308" s="856"/>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row>
    <row r="309" spans="1:37" ht="30" customHeight="1">
      <c r="A309" s="163"/>
      <c r="B309" s="163"/>
      <c r="C309" s="275" t="s">
        <v>3070</v>
      </c>
      <c r="D309" s="852" t="s">
        <v>4292</v>
      </c>
      <c r="E309" s="853"/>
      <c r="F309" s="853"/>
      <c r="G309" s="853"/>
      <c r="H309" s="853"/>
      <c r="I309" s="853"/>
      <c r="J309" s="853"/>
      <c r="K309" s="854"/>
      <c r="L309" s="855"/>
      <c r="M309" s="855"/>
      <c r="N309" s="272"/>
      <c r="O309" s="861"/>
      <c r="P309" s="862"/>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row>
    <row r="310" spans="1:37" ht="14.65" customHeight="1">
      <c r="A310" s="163"/>
      <c r="B310" s="163"/>
      <c r="C310" s="282">
        <v>2</v>
      </c>
      <c r="D310" s="863" t="s">
        <v>4497</v>
      </c>
      <c r="E310" s="860"/>
      <c r="F310" s="860"/>
      <c r="G310" s="860"/>
      <c r="H310" s="860"/>
      <c r="I310" s="860"/>
      <c r="J310" s="860"/>
      <c r="K310" s="860"/>
      <c r="L310" s="860"/>
      <c r="M310" s="860"/>
      <c r="N310" s="860"/>
      <c r="O310" s="860"/>
      <c r="P310" s="864"/>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row>
    <row r="311" spans="1:37" ht="20.45">
      <c r="A311" s="163"/>
      <c r="B311" s="163"/>
      <c r="C311" s="274" t="s">
        <v>4281</v>
      </c>
      <c r="D311" s="851" t="s">
        <v>4282</v>
      </c>
      <c r="E311" s="851"/>
      <c r="F311" s="851"/>
      <c r="G311" s="851"/>
      <c r="H311" s="851"/>
      <c r="I311" s="851"/>
      <c r="J311" s="851"/>
      <c r="K311" s="851"/>
      <c r="L311" s="850" t="s">
        <v>4283</v>
      </c>
      <c r="M311" s="850"/>
      <c r="N311" s="273" t="s">
        <v>4284</v>
      </c>
      <c r="O311" s="850" t="s">
        <v>4285</v>
      </c>
      <c r="P311" s="850"/>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row>
    <row r="312" spans="1:37" ht="30" customHeight="1">
      <c r="A312" s="163"/>
      <c r="B312" s="163"/>
      <c r="C312" s="275" t="s">
        <v>1149</v>
      </c>
      <c r="D312" s="852" t="s">
        <v>4554</v>
      </c>
      <c r="E312" s="853"/>
      <c r="F312" s="853"/>
      <c r="G312" s="853"/>
      <c r="H312" s="853"/>
      <c r="I312" s="853"/>
      <c r="J312" s="853"/>
      <c r="K312" s="854"/>
      <c r="L312" s="855"/>
      <c r="M312" s="855"/>
      <c r="N312" s="272"/>
      <c r="O312" s="856"/>
      <c r="P312" s="856"/>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row>
    <row r="313" spans="1:37" ht="30" customHeight="1">
      <c r="A313" s="163"/>
      <c r="B313" s="163"/>
      <c r="C313" s="275" t="s">
        <v>1153</v>
      </c>
      <c r="D313" s="852" t="s">
        <v>4555</v>
      </c>
      <c r="E313" s="853"/>
      <c r="F313" s="853"/>
      <c r="G313" s="853"/>
      <c r="H313" s="853"/>
      <c r="I313" s="853"/>
      <c r="J313" s="853"/>
      <c r="K313" s="854"/>
      <c r="L313" s="855"/>
      <c r="M313" s="855"/>
      <c r="N313" s="272"/>
      <c r="O313" s="856"/>
      <c r="P313" s="856"/>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row>
    <row r="314" spans="1:37" ht="30" customHeight="1">
      <c r="A314" s="163"/>
      <c r="B314" s="163"/>
      <c r="C314" s="275" t="s">
        <v>1157</v>
      </c>
      <c r="D314" s="852" t="s">
        <v>4556</v>
      </c>
      <c r="E314" s="853"/>
      <c r="F314" s="853"/>
      <c r="G314" s="853"/>
      <c r="H314" s="853"/>
      <c r="I314" s="853"/>
      <c r="J314" s="853"/>
      <c r="K314" s="854"/>
      <c r="L314" s="855"/>
      <c r="M314" s="855"/>
      <c r="N314" s="272"/>
      <c r="O314" s="856"/>
      <c r="P314" s="856"/>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row>
    <row r="315" spans="1:37" ht="30" customHeight="1">
      <c r="A315" s="163"/>
      <c r="B315" s="163"/>
      <c r="C315" s="275" t="s">
        <v>1186</v>
      </c>
      <c r="D315" s="852" t="s">
        <v>4557</v>
      </c>
      <c r="E315" s="853"/>
      <c r="F315" s="853"/>
      <c r="G315" s="853"/>
      <c r="H315" s="853"/>
      <c r="I315" s="853"/>
      <c r="J315" s="853"/>
      <c r="K315" s="854"/>
      <c r="L315" s="855"/>
      <c r="M315" s="855"/>
      <c r="N315" s="272"/>
      <c r="O315" s="856"/>
      <c r="P315" s="856"/>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row>
    <row r="316" spans="1:37" ht="14.65" customHeight="1">
      <c r="A316" s="163"/>
      <c r="B316" s="163"/>
      <c r="C316" s="282">
        <v>3</v>
      </c>
      <c r="D316" s="863" t="s">
        <v>4558</v>
      </c>
      <c r="E316" s="860"/>
      <c r="F316" s="860"/>
      <c r="G316" s="860"/>
      <c r="H316" s="860"/>
      <c r="I316" s="860"/>
      <c r="J316" s="860"/>
      <c r="K316" s="860"/>
      <c r="L316" s="860"/>
      <c r="M316" s="860"/>
      <c r="N316" s="860"/>
      <c r="O316" s="860"/>
      <c r="P316" s="864"/>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row>
    <row r="317" spans="1:37" ht="20.45">
      <c r="A317" s="163"/>
      <c r="B317" s="163"/>
      <c r="C317" s="274" t="s">
        <v>4281</v>
      </c>
      <c r="D317" s="851" t="s">
        <v>4282</v>
      </c>
      <c r="E317" s="851"/>
      <c r="F317" s="851"/>
      <c r="G317" s="851"/>
      <c r="H317" s="851"/>
      <c r="I317" s="851"/>
      <c r="J317" s="851"/>
      <c r="K317" s="851"/>
      <c r="L317" s="850" t="s">
        <v>4283</v>
      </c>
      <c r="M317" s="850"/>
      <c r="N317" s="273" t="s">
        <v>4284</v>
      </c>
      <c r="O317" s="850" t="s">
        <v>4285</v>
      </c>
      <c r="P317" s="850"/>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row>
    <row r="318" spans="1:37" ht="30" customHeight="1">
      <c r="A318" s="163"/>
      <c r="B318" s="163"/>
      <c r="C318" s="275" t="s">
        <v>1489</v>
      </c>
      <c r="D318" s="852" t="s">
        <v>4559</v>
      </c>
      <c r="E318" s="853"/>
      <c r="F318" s="853"/>
      <c r="G318" s="853"/>
      <c r="H318" s="853"/>
      <c r="I318" s="853"/>
      <c r="J318" s="853"/>
      <c r="K318" s="854"/>
      <c r="L318" s="855"/>
      <c r="M318" s="855"/>
      <c r="N318" s="272"/>
      <c r="O318" s="856"/>
      <c r="P318" s="856"/>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row>
    <row r="319" spans="1:37" ht="30" customHeight="1">
      <c r="A319" s="163"/>
      <c r="B319" s="163"/>
      <c r="C319" s="275" t="s">
        <v>3138</v>
      </c>
      <c r="D319" s="852" t="s">
        <v>4560</v>
      </c>
      <c r="E319" s="853"/>
      <c r="F319" s="853"/>
      <c r="G319" s="853"/>
      <c r="H319" s="853"/>
      <c r="I319" s="853"/>
      <c r="J319" s="853"/>
      <c r="K319" s="854"/>
      <c r="L319" s="855"/>
      <c r="M319" s="855"/>
      <c r="N319" s="272"/>
      <c r="O319" s="856"/>
      <c r="P319" s="856"/>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row>
    <row r="320" spans="1:37" ht="30" customHeight="1">
      <c r="A320" s="163"/>
      <c r="B320" s="163"/>
      <c r="C320" s="275" t="s">
        <v>3142</v>
      </c>
      <c r="D320" s="852" t="s">
        <v>4561</v>
      </c>
      <c r="E320" s="853"/>
      <c r="F320" s="853"/>
      <c r="G320" s="853"/>
      <c r="H320" s="853"/>
      <c r="I320" s="853"/>
      <c r="J320" s="853"/>
      <c r="K320" s="854"/>
      <c r="L320" s="855"/>
      <c r="M320" s="855"/>
      <c r="N320" s="272"/>
      <c r="O320" s="856"/>
      <c r="P320" s="856"/>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row>
    <row r="321" spans="1:37" ht="30" customHeight="1">
      <c r="A321" s="163"/>
      <c r="B321" s="163"/>
      <c r="C321" s="275" t="s">
        <v>3150</v>
      </c>
      <c r="D321" s="852" t="s">
        <v>4361</v>
      </c>
      <c r="E321" s="853"/>
      <c r="F321" s="853"/>
      <c r="G321" s="853"/>
      <c r="H321" s="853"/>
      <c r="I321" s="853"/>
      <c r="J321" s="853"/>
      <c r="K321" s="854"/>
      <c r="L321" s="855"/>
      <c r="M321" s="855"/>
      <c r="N321" s="272"/>
      <c r="O321" s="856"/>
      <c r="P321" s="856"/>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row>
    <row r="322" spans="1:37" ht="30" customHeight="1">
      <c r="A322" s="163"/>
      <c r="B322" s="163"/>
      <c r="C322" s="275" t="s">
        <v>3160</v>
      </c>
      <c r="D322" s="852" t="s">
        <v>4562</v>
      </c>
      <c r="E322" s="853"/>
      <c r="F322" s="853"/>
      <c r="G322" s="853"/>
      <c r="H322" s="853"/>
      <c r="I322" s="853"/>
      <c r="J322" s="853"/>
      <c r="K322" s="854"/>
      <c r="L322" s="855"/>
      <c r="M322" s="855"/>
      <c r="N322" s="272"/>
      <c r="O322" s="856"/>
      <c r="P322" s="856"/>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row>
    <row r="323" spans="1:37" ht="30" customHeight="1">
      <c r="A323" s="163"/>
      <c r="B323" s="163"/>
      <c r="C323" s="275" t="s">
        <v>4563</v>
      </c>
      <c r="D323" s="852" t="s">
        <v>4564</v>
      </c>
      <c r="E323" s="853"/>
      <c r="F323" s="853"/>
      <c r="G323" s="853"/>
      <c r="H323" s="853"/>
      <c r="I323" s="853"/>
      <c r="J323" s="853"/>
      <c r="K323" s="854"/>
      <c r="L323" s="855"/>
      <c r="M323" s="855"/>
      <c r="N323" s="272"/>
      <c r="O323" s="856"/>
      <c r="P323" s="856"/>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row>
    <row r="324" spans="1:37" ht="51" customHeight="1">
      <c r="A324" s="163"/>
      <c r="B324" s="163"/>
      <c r="C324" s="275" t="s">
        <v>4565</v>
      </c>
      <c r="D324" s="852" t="s">
        <v>4566</v>
      </c>
      <c r="E324" s="853"/>
      <c r="F324" s="853"/>
      <c r="G324" s="853"/>
      <c r="H324" s="853"/>
      <c r="I324" s="853"/>
      <c r="J324" s="853"/>
      <c r="K324" s="854"/>
      <c r="L324" s="855"/>
      <c r="M324" s="855"/>
      <c r="N324" s="272"/>
      <c r="O324" s="856"/>
      <c r="P324" s="856"/>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row>
    <row r="325" spans="1:37" ht="30" customHeight="1">
      <c r="A325" s="163"/>
      <c r="B325" s="163"/>
      <c r="C325" s="275" t="s">
        <v>4567</v>
      </c>
      <c r="D325" s="852" t="s">
        <v>4568</v>
      </c>
      <c r="E325" s="853"/>
      <c r="F325" s="853"/>
      <c r="G325" s="853"/>
      <c r="H325" s="853"/>
      <c r="I325" s="853"/>
      <c r="J325" s="853"/>
      <c r="K325" s="854"/>
      <c r="L325" s="855"/>
      <c r="M325" s="855"/>
      <c r="N325" s="272"/>
      <c r="O325" s="856"/>
      <c r="P325" s="856"/>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row>
    <row r="326" spans="1:37" ht="40.15" customHeight="1">
      <c r="A326" s="163"/>
      <c r="B326" s="163"/>
      <c r="C326" s="275" t="s">
        <v>4569</v>
      </c>
      <c r="D326" s="852" t="s">
        <v>4349</v>
      </c>
      <c r="E326" s="853"/>
      <c r="F326" s="853"/>
      <c r="G326" s="853"/>
      <c r="H326" s="853"/>
      <c r="I326" s="853"/>
      <c r="J326" s="853"/>
      <c r="K326" s="854"/>
      <c r="L326" s="855"/>
      <c r="M326" s="855"/>
      <c r="N326" s="272"/>
      <c r="O326" s="856"/>
      <c r="P326" s="856"/>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row>
    <row r="327" spans="1:37">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row>
    <row r="328" spans="1:37">
      <c r="A328" s="163"/>
      <c r="B328" s="270" t="s">
        <v>4570</v>
      </c>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row>
    <row r="329" spans="1:37">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row>
    <row r="330" spans="1:37" ht="14.65" customHeight="1">
      <c r="A330" s="163"/>
      <c r="B330" s="163"/>
      <c r="C330" s="282">
        <v>1</v>
      </c>
      <c r="D330" s="863" t="s">
        <v>4326</v>
      </c>
      <c r="E330" s="860"/>
      <c r="F330" s="860"/>
      <c r="G330" s="860"/>
      <c r="H330" s="860"/>
      <c r="I330" s="860"/>
      <c r="J330" s="860"/>
      <c r="K330" s="860"/>
      <c r="L330" s="860"/>
      <c r="M330" s="860"/>
      <c r="N330" s="860"/>
      <c r="O330" s="860"/>
      <c r="P330" s="864"/>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row>
    <row r="331" spans="1:37" ht="20.45">
      <c r="A331" s="163"/>
      <c r="B331" s="163"/>
      <c r="C331" s="274" t="s">
        <v>4281</v>
      </c>
      <c r="D331" s="851" t="s">
        <v>4282</v>
      </c>
      <c r="E331" s="851"/>
      <c r="F331" s="851"/>
      <c r="G331" s="851"/>
      <c r="H331" s="851"/>
      <c r="I331" s="851"/>
      <c r="J331" s="851"/>
      <c r="K331" s="851"/>
      <c r="L331" s="850" t="s">
        <v>4283</v>
      </c>
      <c r="M331" s="850"/>
      <c r="N331" s="273" t="s">
        <v>4284</v>
      </c>
      <c r="O331" s="850" t="s">
        <v>4285</v>
      </c>
      <c r="P331" s="850"/>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row>
    <row r="332" spans="1:37" ht="30" customHeight="1">
      <c r="A332" s="163"/>
      <c r="B332" s="163"/>
      <c r="C332" s="275" t="s">
        <v>63</v>
      </c>
      <c r="D332" s="852" t="s">
        <v>4286</v>
      </c>
      <c r="E332" s="853"/>
      <c r="F332" s="853"/>
      <c r="G332" s="853"/>
      <c r="H332" s="853"/>
      <c r="I332" s="853"/>
      <c r="J332" s="853"/>
      <c r="K332" s="854"/>
      <c r="L332" s="855"/>
      <c r="M332" s="855"/>
      <c r="N332" s="272"/>
      <c r="O332" s="856"/>
      <c r="P332" s="856"/>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row>
    <row r="333" spans="1:37" ht="30" customHeight="1">
      <c r="A333" s="163"/>
      <c r="B333" s="163"/>
      <c r="C333" s="275" t="s">
        <v>80</v>
      </c>
      <c r="D333" s="852" t="s">
        <v>4327</v>
      </c>
      <c r="E333" s="853"/>
      <c r="F333" s="853"/>
      <c r="G333" s="853"/>
      <c r="H333" s="853"/>
      <c r="I333" s="853"/>
      <c r="J333" s="853"/>
      <c r="K333" s="854"/>
      <c r="L333" s="855"/>
      <c r="M333" s="855"/>
      <c r="N333" s="272"/>
      <c r="O333" s="856"/>
      <c r="P333" s="856"/>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row>
    <row r="334" spans="1:37" ht="30" customHeight="1">
      <c r="A334" s="163"/>
      <c r="B334" s="163"/>
      <c r="C334" s="275" t="s">
        <v>98</v>
      </c>
      <c r="D334" s="852" t="s">
        <v>4292</v>
      </c>
      <c r="E334" s="853"/>
      <c r="F334" s="853"/>
      <c r="G334" s="853"/>
      <c r="H334" s="853"/>
      <c r="I334" s="853"/>
      <c r="J334" s="853"/>
      <c r="K334" s="854"/>
      <c r="L334" s="855"/>
      <c r="M334" s="855"/>
      <c r="N334" s="272"/>
      <c r="O334" s="861"/>
      <c r="P334" s="862"/>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row>
    <row r="335" spans="1:37" ht="14.65" customHeight="1">
      <c r="A335" s="163"/>
      <c r="B335" s="163"/>
      <c r="C335" s="282">
        <v>2</v>
      </c>
      <c r="D335" s="863" t="s">
        <v>4497</v>
      </c>
      <c r="E335" s="860"/>
      <c r="F335" s="860"/>
      <c r="G335" s="860"/>
      <c r="H335" s="860"/>
      <c r="I335" s="860"/>
      <c r="J335" s="860"/>
      <c r="K335" s="860"/>
      <c r="L335" s="860"/>
      <c r="M335" s="860"/>
      <c r="N335" s="860"/>
      <c r="O335" s="860"/>
      <c r="P335" s="864"/>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row>
    <row r="336" spans="1:37" ht="20.45">
      <c r="A336" s="163"/>
      <c r="B336" s="163"/>
      <c r="C336" s="274" t="s">
        <v>4281</v>
      </c>
      <c r="D336" s="851" t="s">
        <v>4282</v>
      </c>
      <c r="E336" s="851"/>
      <c r="F336" s="851"/>
      <c r="G336" s="851"/>
      <c r="H336" s="851"/>
      <c r="I336" s="851"/>
      <c r="J336" s="851"/>
      <c r="K336" s="851"/>
      <c r="L336" s="850" t="s">
        <v>4283</v>
      </c>
      <c r="M336" s="850"/>
      <c r="N336" s="273" t="s">
        <v>4284</v>
      </c>
      <c r="O336" s="850" t="s">
        <v>4285</v>
      </c>
      <c r="P336" s="850"/>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row>
    <row r="337" spans="1:37" ht="144" customHeight="1">
      <c r="A337" s="163"/>
      <c r="B337" s="163"/>
      <c r="C337" s="275" t="s">
        <v>1149</v>
      </c>
      <c r="D337" s="852" t="s">
        <v>4571</v>
      </c>
      <c r="E337" s="853"/>
      <c r="F337" s="853"/>
      <c r="G337" s="853"/>
      <c r="H337" s="853"/>
      <c r="I337" s="853"/>
      <c r="J337" s="853"/>
      <c r="K337" s="854"/>
      <c r="L337" s="855"/>
      <c r="M337" s="855"/>
      <c r="N337" s="272"/>
      <c r="O337" s="856"/>
      <c r="P337" s="856"/>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row>
    <row r="338" spans="1:37" ht="30" customHeight="1">
      <c r="A338" s="163"/>
      <c r="B338" s="163"/>
      <c r="C338" s="275" t="s">
        <v>1153</v>
      </c>
      <c r="D338" s="852" t="s">
        <v>4329</v>
      </c>
      <c r="E338" s="853"/>
      <c r="F338" s="853"/>
      <c r="G338" s="853"/>
      <c r="H338" s="853"/>
      <c r="I338" s="853"/>
      <c r="J338" s="853"/>
      <c r="K338" s="854"/>
      <c r="L338" s="855"/>
      <c r="M338" s="855"/>
      <c r="N338" s="272"/>
      <c r="O338" s="856"/>
      <c r="P338" s="856"/>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row>
    <row r="339" spans="1:37" ht="30" customHeight="1">
      <c r="A339" s="163"/>
      <c r="B339" s="163"/>
      <c r="C339" s="275" t="s">
        <v>1157</v>
      </c>
      <c r="D339" s="852" t="s">
        <v>4501</v>
      </c>
      <c r="E339" s="853"/>
      <c r="F339" s="853"/>
      <c r="G339" s="853"/>
      <c r="H339" s="853"/>
      <c r="I339" s="853"/>
      <c r="J339" s="853"/>
      <c r="K339" s="854"/>
      <c r="L339" s="855"/>
      <c r="M339" s="855"/>
      <c r="N339" s="272"/>
      <c r="O339" s="856"/>
      <c r="P339" s="856"/>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row>
    <row r="340" spans="1:37" ht="43.15" customHeight="1">
      <c r="A340" s="163"/>
      <c r="B340" s="163"/>
      <c r="C340" s="275" t="s">
        <v>1186</v>
      </c>
      <c r="D340" s="852" t="s">
        <v>4503</v>
      </c>
      <c r="E340" s="853"/>
      <c r="F340" s="853"/>
      <c r="G340" s="853"/>
      <c r="H340" s="853"/>
      <c r="I340" s="853"/>
      <c r="J340" s="853"/>
      <c r="K340" s="854"/>
      <c r="L340" s="855"/>
      <c r="M340" s="855"/>
      <c r="N340" s="272"/>
      <c r="O340" s="856"/>
      <c r="P340" s="856"/>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row>
    <row r="341" spans="1:37" ht="14.65" customHeight="1">
      <c r="A341" s="163"/>
      <c r="B341" s="163"/>
      <c r="C341" s="282">
        <v>3</v>
      </c>
      <c r="D341" s="863" t="s">
        <v>4572</v>
      </c>
      <c r="E341" s="860"/>
      <c r="F341" s="860"/>
      <c r="G341" s="860"/>
      <c r="H341" s="860"/>
      <c r="I341" s="860"/>
      <c r="J341" s="860"/>
      <c r="K341" s="860"/>
      <c r="L341" s="860"/>
      <c r="M341" s="860"/>
      <c r="N341" s="860"/>
      <c r="O341" s="860"/>
      <c r="P341" s="864"/>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row>
    <row r="342" spans="1:37" ht="20.45">
      <c r="A342" s="163"/>
      <c r="B342" s="163"/>
      <c r="C342" s="274" t="s">
        <v>4281</v>
      </c>
      <c r="D342" s="851" t="s">
        <v>4282</v>
      </c>
      <c r="E342" s="851"/>
      <c r="F342" s="851"/>
      <c r="G342" s="851"/>
      <c r="H342" s="851"/>
      <c r="I342" s="851"/>
      <c r="J342" s="851"/>
      <c r="K342" s="851"/>
      <c r="L342" s="850" t="s">
        <v>4283</v>
      </c>
      <c r="M342" s="850"/>
      <c r="N342" s="273" t="s">
        <v>4284</v>
      </c>
      <c r="O342" s="850" t="s">
        <v>4285</v>
      </c>
      <c r="P342" s="850"/>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row>
    <row r="343" spans="1:37" ht="30" customHeight="1">
      <c r="A343" s="163"/>
      <c r="B343" s="163"/>
      <c r="C343" s="275" t="s">
        <v>1489</v>
      </c>
      <c r="D343" s="852" t="s">
        <v>4573</v>
      </c>
      <c r="E343" s="853"/>
      <c r="F343" s="853"/>
      <c r="G343" s="853"/>
      <c r="H343" s="853"/>
      <c r="I343" s="853"/>
      <c r="J343" s="853"/>
      <c r="K343" s="854"/>
      <c r="L343" s="855"/>
      <c r="M343" s="855"/>
      <c r="N343" s="272"/>
      <c r="O343" s="856"/>
      <c r="P343" s="856"/>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row>
    <row r="344" spans="1:37" ht="71.650000000000006" customHeight="1">
      <c r="A344" s="163"/>
      <c r="B344" s="163"/>
      <c r="C344" s="275" t="s">
        <v>3138</v>
      </c>
      <c r="D344" s="852" t="s">
        <v>4574</v>
      </c>
      <c r="E344" s="853"/>
      <c r="F344" s="853"/>
      <c r="G344" s="853"/>
      <c r="H344" s="853"/>
      <c r="I344" s="853"/>
      <c r="J344" s="853"/>
      <c r="K344" s="854"/>
      <c r="L344" s="855"/>
      <c r="M344" s="855"/>
      <c r="N344" s="272"/>
      <c r="O344" s="856"/>
      <c r="P344" s="856"/>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row>
    <row r="345" spans="1:37" ht="30" customHeight="1">
      <c r="A345" s="163"/>
      <c r="B345" s="163"/>
      <c r="C345" s="275" t="s">
        <v>3142</v>
      </c>
      <c r="D345" s="852" t="s">
        <v>4575</v>
      </c>
      <c r="E345" s="853"/>
      <c r="F345" s="853"/>
      <c r="G345" s="853"/>
      <c r="H345" s="853"/>
      <c r="I345" s="853"/>
      <c r="J345" s="853"/>
      <c r="K345" s="854"/>
      <c r="L345" s="855"/>
      <c r="M345" s="855"/>
      <c r="N345" s="272"/>
      <c r="O345" s="856"/>
      <c r="P345" s="856"/>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row>
    <row r="346" spans="1:37" ht="49.9" customHeight="1">
      <c r="A346" s="163"/>
      <c r="B346" s="163"/>
      <c r="C346" s="275" t="s">
        <v>3150</v>
      </c>
      <c r="D346" s="852" t="s">
        <v>4516</v>
      </c>
      <c r="E346" s="853"/>
      <c r="F346" s="853"/>
      <c r="G346" s="853"/>
      <c r="H346" s="853"/>
      <c r="I346" s="853"/>
      <c r="J346" s="853"/>
      <c r="K346" s="854"/>
      <c r="L346" s="855"/>
      <c r="M346" s="855"/>
      <c r="N346" s="272"/>
      <c r="O346" s="856"/>
      <c r="P346" s="856"/>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row>
    <row r="347" spans="1:37" ht="30" customHeight="1">
      <c r="A347" s="163"/>
      <c r="B347" s="163"/>
      <c r="C347" s="275" t="s">
        <v>3160</v>
      </c>
      <c r="D347" s="852" t="s">
        <v>4576</v>
      </c>
      <c r="E347" s="853"/>
      <c r="F347" s="853"/>
      <c r="G347" s="853"/>
      <c r="H347" s="853"/>
      <c r="I347" s="853"/>
      <c r="J347" s="853"/>
      <c r="K347" s="854"/>
      <c r="L347" s="855"/>
      <c r="M347" s="855"/>
      <c r="N347" s="272"/>
      <c r="O347" s="856"/>
      <c r="P347" s="856"/>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row>
    <row r="348" spans="1:37" ht="30" customHeight="1">
      <c r="A348" s="163"/>
      <c r="B348" s="163"/>
      <c r="C348" s="275" t="s">
        <v>4563</v>
      </c>
      <c r="D348" s="852" t="s">
        <v>4361</v>
      </c>
      <c r="E348" s="853"/>
      <c r="F348" s="853"/>
      <c r="G348" s="853"/>
      <c r="H348" s="853"/>
      <c r="I348" s="853"/>
      <c r="J348" s="853"/>
      <c r="K348" s="854"/>
      <c r="L348" s="855"/>
      <c r="M348" s="855"/>
      <c r="N348" s="272"/>
      <c r="O348" s="856"/>
      <c r="P348" s="856"/>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row>
    <row r="349" spans="1:37">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row>
    <row r="350" spans="1:37">
      <c r="A350" s="163"/>
      <c r="B350" s="270" t="s">
        <v>4577</v>
      </c>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row>
    <row r="351" spans="1:37">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row>
    <row r="352" spans="1:37" ht="20.45">
      <c r="A352" s="163"/>
      <c r="B352" s="163"/>
      <c r="C352" s="274" t="s">
        <v>4281</v>
      </c>
      <c r="D352" s="851" t="s">
        <v>4282</v>
      </c>
      <c r="E352" s="851"/>
      <c r="F352" s="851"/>
      <c r="G352" s="851"/>
      <c r="H352" s="851"/>
      <c r="I352" s="851"/>
      <c r="J352" s="851"/>
      <c r="K352" s="851"/>
      <c r="L352" s="850" t="s">
        <v>4283</v>
      </c>
      <c r="M352" s="850"/>
      <c r="N352" s="273" t="s">
        <v>4284</v>
      </c>
      <c r="O352" s="850" t="s">
        <v>4285</v>
      </c>
      <c r="P352" s="850"/>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row>
    <row r="353" spans="1:37" ht="30" customHeight="1">
      <c r="A353" s="163"/>
      <c r="B353" s="163"/>
      <c r="C353" s="275">
        <v>1</v>
      </c>
      <c r="D353" s="852" t="s">
        <v>4286</v>
      </c>
      <c r="E353" s="853"/>
      <c r="F353" s="853"/>
      <c r="G353" s="853"/>
      <c r="H353" s="853"/>
      <c r="I353" s="853"/>
      <c r="J353" s="853"/>
      <c r="K353" s="854"/>
      <c r="L353" s="855"/>
      <c r="M353" s="855"/>
      <c r="N353" s="272"/>
      <c r="O353" s="856"/>
      <c r="P353" s="856"/>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row>
    <row r="354" spans="1:37" ht="30" customHeight="1">
      <c r="A354" s="163"/>
      <c r="B354" s="163"/>
      <c r="C354" s="275">
        <v>2</v>
      </c>
      <c r="D354" s="852" t="s">
        <v>4578</v>
      </c>
      <c r="E354" s="853"/>
      <c r="F354" s="853"/>
      <c r="G354" s="853"/>
      <c r="H354" s="853"/>
      <c r="I354" s="853"/>
      <c r="J354" s="853"/>
      <c r="K354" s="854"/>
      <c r="L354" s="855"/>
      <c r="M354" s="855"/>
      <c r="N354" s="272"/>
      <c r="O354" s="856"/>
      <c r="P354" s="856"/>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row>
    <row r="355" spans="1:37" ht="30" customHeight="1">
      <c r="A355" s="163"/>
      <c r="B355" s="163"/>
      <c r="C355" s="275">
        <v>3</v>
      </c>
      <c r="D355" s="852" t="s">
        <v>4579</v>
      </c>
      <c r="E355" s="853"/>
      <c r="F355" s="853"/>
      <c r="G355" s="853"/>
      <c r="H355" s="853"/>
      <c r="I355" s="853"/>
      <c r="J355" s="853"/>
      <c r="K355" s="854"/>
      <c r="L355" s="855"/>
      <c r="M355" s="855"/>
      <c r="N355" s="272"/>
      <c r="O355" s="856"/>
      <c r="P355" s="856"/>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row>
    <row r="356" spans="1:37" ht="30" customHeight="1">
      <c r="A356" s="163"/>
      <c r="B356" s="163"/>
      <c r="C356" s="275">
        <v>4</v>
      </c>
      <c r="D356" s="852" t="s">
        <v>4292</v>
      </c>
      <c r="E356" s="853"/>
      <c r="F356" s="853"/>
      <c r="G356" s="853"/>
      <c r="H356" s="853"/>
      <c r="I356" s="853"/>
      <c r="J356" s="853"/>
      <c r="K356" s="854"/>
      <c r="L356" s="855"/>
      <c r="M356" s="855"/>
      <c r="N356" s="272"/>
      <c r="O356" s="861"/>
      <c r="P356" s="862"/>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row>
    <row r="357" spans="1:37" ht="30" customHeight="1">
      <c r="A357" s="163"/>
      <c r="B357" s="163"/>
      <c r="C357" s="275">
        <v>5</v>
      </c>
      <c r="D357" s="852" t="s">
        <v>4290</v>
      </c>
      <c r="E357" s="853"/>
      <c r="F357" s="853"/>
      <c r="G357" s="853"/>
      <c r="H357" s="853"/>
      <c r="I357" s="853"/>
      <c r="J357" s="853"/>
      <c r="K357" s="854"/>
      <c r="L357" s="855"/>
      <c r="M357" s="855"/>
      <c r="N357" s="272"/>
      <c r="O357" s="856"/>
      <c r="P357" s="856"/>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row>
    <row r="358" spans="1:37">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37">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37" ht="22.15">
      <c r="A360" s="70" t="s">
        <v>4580</v>
      </c>
      <c r="B360" s="865" t="s">
        <v>4581</v>
      </c>
      <c r="C360" s="866"/>
      <c r="D360" s="866"/>
      <c r="E360" s="866"/>
      <c r="F360" s="866"/>
      <c r="G360" s="866"/>
      <c r="H360" s="866"/>
      <c r="I360" s="866"/>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37">
      <c r="A361" s="163"/>
      <c r="B361" s="163"/>
      <c r="C361" s="163"/>
      <c r="D361" s="163"/>
      <c r="E361" s="163"/>
      <c r="F361" s="163"/>
      <c r="G361" s="163"/>
      <c r="H361" s="163"/>
      <c r="I361" s="163"/>
      <c r="J361" s="163"/>
      <c r="K361" s="163"/>
      <c r="L361" s="309"/>
      <c r="M361" s="163"/>
      <c r="N361" s="163"/>
      <c r="O361" s="163"/>
      <c r="P361" s="163"/>
      <c r="Q361" s="163"/>
      <c r="R361" s="163"/>
      <c r="S361" s="163"/>
      <c r="T361" s="163"/>
      <c r="U361" s="163"/>
      <c r="V361" s="163"/>
      <c r="W361" s="163"/>
      <c r="X361" s="163"/>
      <c r="Y361" s="163"/>
      <c r="Z361" s="163"/>
      <c r="AA361" s="163"/>
      <c r="AB361" s="163"/>
      <c r="AC361" s="163"/>
    </row>
    <row r="362" spans="1:37" ht="20.45">
      <c r="A362" s="163"/>
      <c r="B362" s="163"/>
      <c r="C362" s="274" t="s">
        <v>4281</v>
      </c>
      <c r="D362" s="851" t="s">
        <v>4282</v>
      </c>
      <c r="E362" s="851"/>
      <c r="F362" s="851"/>
      <c r="G362" s="851"/>
      <c r="H362" s="851"/>
      <c r="I362" s="851"/>
      <c r="J362" s="851"/>
      <c r="K362" s="851"/>
      <c r="L362" s="850" t="s">
        <v>4283</v>
      </c>
      <c r="M362" s="850"/>
      <c r="N362" s="273" t="s">
        <v>4284</v>
      </c>
      <c r="O362" s="850" t="s">
        <v>4285</v>
      </c>
      <c r="P362" s="850"/>
      <c r="Q362" s="163"/>
      <c r="R362" s="163"/>
      <c r="S362" s="163"/>
      <c r="T362" s="163"/>
      <c r="U362" s="163"/>
      <c r="V362" s="163"/>
      <c r="W362" s="163"/>
      <c r="X362" s="163"/>
      <c r="Y362" s="163"/>
      <c r="Z362" s="163"/>
      <c r="AA362" s="163"/>
      <c r="AB362" s="163"/>
      <c r="AC362" s="163"/>
    </row>
    <row r="363" spans="1:37" ht="30" customHeight="1">
      <c r="A363" s="163"/>
      <c r="B363" s="163"/>
      <c r="C363" s="275">
        <v>1</v>
      </c>
      <c r="D363" s="852" t="s">
        <v>4582</v>
      </c>
      <c r="E363" s="853"/>
      <c r="F363" s="853"/>
      <c r="G363" s="853"/>
      <c r="H363" s="853"/>
      <c r="I363" s="853"/>
      <c r="J363" s="853"/>
      <c r="K363" s="854"/>
      <c r="L363" s="855"/>
      <c r="M363" s="855"/>
      <c r="N363" s="272"/>
      <c r="O363" s="856"/>
      <c r="P363" s="856"/>
      <c r="Q363" s="163"/>
      <c r="R363" s="163"/>
      <c r="S363" s="163"/>
      <c r="T363" s="163"/>
      <c r="U363" s="163"/>
      <c r="V363" s="163"/>
      <c r="W363" s="163"/>
      <c r="X363" s="163"/>
      <c r="Y363" s="163"/>
      <c r="Z363" s="163"/>
      <c r="AA363" s="163"/>
      <c r="AB363" s="163"/>
      <c r="AC363" s="163"/>
    </row>
    <row r="364" spans="1:37">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37">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37">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37">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37">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sheetData>
  <sheetProtection algorithmName="SHA-512" hashValue="eshASsl/ESYKEAnzWB+ivnuKqfaz2ASZsPIxX4vaLTZOfBZzNOkcM+PaeNZcoAIkYb1unmnKVjWpPwXLT55Q6g==" saltValue="aNW11fEIpppRn2IMpE9Rwg==" spinCount="100000" sheet="1" formatCells="0" formatColumns="0" formatRows="0" autoFilter="0"/>
  <mergeCells count="829">
    <mergeCell ref="B8:P8"/>
    <mergeCell ref="L28:M28"/>
    <mergeCell ref="O28:P28"/>
    <mergeCell ref="D28:K28"/>
    <mergeCell ref="D106:K106"/>
    <mergeCell ref="L106:M106"/>
    <mergeCell ref="O106:P106"/>
    <mergeCell ref="D122:K122"/>
    <mergeCell ref="L122:M122"/>
    <mergeCell ref="O122:P122"/>
    <mergeCell ref="D102:P102"/>
    <mergeCell ref="D107:P107"/>
    <mergeCell ref="D117:P117"/>
    <mergeCell ref="L109:M109"/>
    <mergeCell ref="O109:P109"/>
    <mergeCell ref="D110:K110"/>
    <mergeCell ref="L110:M110"/>
    <mergeCell ref="O110:P110"/>
    <mergeCell ref="D111:K111"/>
    <mergeCell ref="L111:M111"/>
    <mergeCell ref="O111:P111"/>
    <mergeCell ref="D118:K118"/>
    <mergeCell ref="L112:M112"/>
    <mergeCell ref="O112:P112"/>
    <mergeCell ref="L362:M362"/>
    <mergeCell ref="O362:P362"/>
    <mergeCell ref="D363:K363"/>
    <mergeCell ref="L363:M363"/>
    <mergeCell ref="O363:P363"/>
    <mergeCell ref="B10:P15"/>
    <mergeCell ref="D355:K355"/>
    <mergeCell ref="L355:M355"/>
    <mergeCell ref="O355:P355"/>
    <mergeCell ref="D357:K357"/>
    <mergeCell ref="L357:M357"/>
    <mergeCell ref="O357:P357"/>
    <mergeCell ref="D353:K353"/>
    <mergeCell ref="L353:M353"/>
    <mergeCell ref="O353:P353"/>
    <mergeCell ref="D354:K354"/>
    <mergeCell ref="L354:M354"/>
    <mergeCell ref="O354:P354"/>
    <mergeCell ref="L346:M346"/>
    <mergeCell ref="O346:P346"/>
    <mergeCell ref="D347:K347"/>
    <mergeCell ref="L347:M347"/>
    <mergeCell ref="O347:P347"/>
    <mergeCell ref="D348:K348"/>
    <mergeCell ref="O344:P344"/>
    <mergeCell ref="D345:K345"/>
    <mergeCell ref="L345:M345"/>
    <mergeCell ref="O345:P345"/>
    <mergeCell ref="L338:M338"/>
    <mergeCell ref="O338:P338"/>
    <mergeCell ref="D339:K339"/>
    <mergeCell ref="L339:M339"/>
    <mergeCell ref="O339:P339"/>
    <mergeCell ref="D340:K340"/>
    <mergeCell ref="L340:M340"/>
    <mergeCell ref="O340:P340"/>
    <mergeCell ref="D341:P341"/>
    <mergeCell ref="L343:M343"/>
    <mergeCell ref="O343:P343"/>
    <mergeCell ref="D344:K344"/>
    <mergeCell ref="L324:M324"/>
    <mergeCell ref="O324:P324"/>
    <mergeCell ref="D325:K325"/>
    <mergeCell ref="L325:M325"/>
    <mergeCell ref="O325:P325"/>
    <mergeCell ref="D326:K326"/>
    <mergeCell ref="L326:M326"/>
    <mergeCell ref="O326:P326"/>
    <mergeCell ref="L321:M321"/>
    <mergeCell ref="O321:P321"/>
    <mergeCell ref="D322:K322"/>
    <mergeCell ref="L322:M322"/>
    <mergeCell ref="O322:P322"/>
    <mergeCell ref="D323:K323"/>
    <mergeCell ref="L323:M323"/>
    <mergeCell ref="O323:P323"/>
    <mergeCell ref="O319:P319"/>
    <mergeCell ref="D320:K320"/>
    <mergeCell ref="L320:M320"/>
    <mergeCell ref="O320:P320"/>
    <mergeCell ref="L313:M313"/>
    <mergeCell ref="O313:P313"/>
    <mergeCell ref="D314:K314"/>
    <mergeCell ref="L314:M314"/>
    <mergeCell ref="O314:P314"/>
    <mergeCell ref="D315:K315"/>
    <mergeCell ref="L315:M315"/>
    <mergeCell ref="O315:P315"/>
    <mergeCell ref="D317:K317"/>
    <mergeCell ref="L317:M317"/>
    <mergeCell ref="O317:P317"/>
    <mergeCell ref="D316:P316"/>
    <mergeCell ref="L298:M298"/>
    <mergeCell ref="O298:P298"/>
    <mergeCell ref="D299:K299"/>
    <mergeCell ref="L299:M299"/>
    <mergeCell ref="O299:P299"/>
    <mergeCell ref="C300:P300"/>
    <mergeCell ref="O311:P311"/>
    <mergeCell ref="D309:K309"/>
    <mergeCell ref="L309:M309"/>
    <mergeCell ref="O309:P309"/>
    <mergeCell ref="D304:P304"/>
    <mergeCell ref="D310:P310"/>
    <mergeCell ref="D307:K307"/>
    <mergeCell ref="L307:M307"/>
    <mergeCell ref="O307:P307"/>
    <mergeCell ref="L305:M305"/>
    <mergeCell ref="O305:P305"/>
    <mergeCell ref="L311:M311"/>
    <mergeCell ref="O306:P306"/>
    <mergeCell ref="L308:M308"/>
    <mergeCell ref="O308:P308"/>
    <mergeCell ref="L295:M295"/>
    <mergeCell ref="O295:P295"/>
    <mergeCell ref="D296:K296"/>
    <mergeCell ref="L296:M296"/>
    <mergeCell ref="O296:P296"/>
    <mergeCell ref="D297:K297"/>
    <mergeCell ref="L297:M297"/>
    <mergeCell ref="O297:P297"/>
    <mergeCell ref="D293:K293"/>
    <mergeCell ref="L293:M293"/>
    <mergeCell ref="O293:P293"/>
    <mergeCell ref="D294:K294"/>
    <mergeCell ref="L294:M294"/>
    <mergeCell ref="O294:P294"/>
    <mergeCell ref="D289:K289"/>
    <mergeCell ref="L289:M289"/>
    <mergeCell ref="O289:P289"/>
    <mergeCell ref="D292:K292"/>
    <mergeCell ref="L292:M292"/>
    <mergeCell ref="O292:P292"/>
    <mergeCell ref="L286:M286"/>
    <mergeCell ref="O286:P286"/>
    <mergeCell ref="D287:K287"/>
    <mergeCell ref="L287:M287"/>
    <mergeCell ref="O287:P287"/>
    <mergeCell ref="D288:K288"/>
    <mergeCell ref="L288:M288"/>
    <mergeCell ref="O288:P288"/>
    <mergeCell ref="L291:M291"/>
    <mergeCell ref="O291:P291"/>
    <mergeCell ref="D291:K291"/>
    <mergeCell ref="D290:P290"/>
    <mergeCell ref="D286:K286"/>
    <mergeCell ref="L283:M283"/>
    <mergeCell ref="O283:P283"/>
    <mergeCell ref="D284:K284"/>
    <mergeCell ref="L284:M284"/>
    <mergeCell ref="O284:P284"/>
    <mergeCell ref="D285:K285"/>
    <mergeCell ref="L285:M285"/>
    <mergeCell ref="O285:P285"/>
    <mergeCell ref="L280:M280"/>
    <mergeCell ref="O280:P280"/>
    <mergeCell ref="D281:K281"/>
    <mergeCell ref="L281:M281"/>
    <mergeCell ref="O281:P281"/>
    <mergeCell ref="D282:K282"/>
    <mergeCell ref="L282:M282"/>
    <mergeCell ref="O282:P282"/>
    <mergeCell ref="D280:K280"/>
    <mergeCell ref="D283:K283"/>
    <mergeCell ref="L277:M277"/>
    <mergeCell ref="O277:P277"/>
    <mergeCell ref="D278:K278"/>
    <mergeCell ref="L278:M278"/>
    <mergeCell ref="O278:P278"/>
    <mergeCell ref="D279:K279"/>
    <mergeCell ref="L279:M279"/>
    <mergeCell ref="O279:P279"/>
    <mergeCell ref="L274:M274"/>
    <mergeCell ref="O274:P274"/>
    <mergeCell ref="D275:K275"/>
    <mergeCell ref="L275:M275"/>
    <mergeCell ref="O275:P275"/>
    <mergeCell ref="D276:K276"/>
    <mergeCell ref="L276:M276"/>
    <mergeCell ref="O276:P276"/>
    <mergeCell ref="D277:K277"/>
    <mergeCell ref="D268:K268"/>
    <mergeCell ref="L268:M268"/>
    <mergeCell ref="O268:P268"/>
    <mergeCell ref="D271:K271"/>
    <mergeCell ref="L271:M271"/>
    <mergeCell ref="O271:P271"/>
    <mergeCell ref="D266:K266"/>
    <mergeCell ref="L266:M266"/>
    <mergeCell ref="O266:P266"/>
    <mergeCell ref="D267:K267"/>
    <mergeCell ref="L267:M267"/>
    <mergeCell ref="O267:P267"/>
    <mergeCell ref="L270:M270"/>
    <mergeCell ref="O270:P270"/>
    <mergeCell ref="L261:M261"/>
    <mergeCell ref="O261:P261"/>
    <mergeCell ref="D262:K262"/>
    <mergeCell ref="L262:M262"/>
    <mergeCell ref="O262:P262"/>
    <mergeCell ref="D265:K265"/>
    <mergeCell ref="L265:M265"/>
    <mergeCell ref="O265:P265"/>
    <mergeCell ref="L256:M256"/>
    <mergeCell ref="O256:P256"/>
    <mergeCell ref="D259:K259"/>
    <mergeCell ref="L259:M259"/>
    <mergeCell ref="O259:P259"/>
    <mergeCell ref="D260:K260"/>
    <mergeCell ref="L260:M260"/>
    <mergeCell ref="O260:P260"/>
    <mergeCell ref="D261:K261"/>
    <mergeCell ref="D256:K256"/>
    <mergeCell ref="L241:M241"/>
    <mergeCell ref="O241:P241"/>
    <mergeCell ref="D242:K242"/>
    <mergeCell ref="L242:M242"/>
    <mergeCell ref="O242:P242"/>
    <mergeCell ref="D244:K244"/>
    <mergeCell ref="L244:M244"/>
    <mergeCell ref="O244:P244"/>
    <mergeCell ref="O255:P255"/>
    <mergeCell ref="D249:K249"/>
    <mergeCell ref="L249:M249"/>
    <mergeCell ref="O249:P249"/>
    <mergeCell ref="D250:K250"/>
    <mergeCell ref="L250:M250"/>
    <mergeCell ref="O250:P250"/>
    <mergeCell ref="D253:K253"/>
    <mergeCell ref="L253:M253"/>
    <mergeCell ref="D251:P251"/>
    <mergeCell ref="D255:K255"/>
    <mergeCell ref="L255:M255"/>
    <mergeCell ref="D237:P237"/>
    <mergeCell ref="D239:K239"/>
    <mergeCell ref="L239:M239"/>
    <mergeCell ref="O239:P239"/>
    <mergeCell ref="D234:K234"/>
    <mergeCell ref="L234:M234"/>
    <mergeCell ref="O234:P234"/>
    <mergeCell ref="D235:K235"/>
    <mergeCell ref="L235:M235"/>
    <mergeCell ref="O235:P235"/>
    <mergeCell ref="D238:K238"/>
    <mergeCell ref="L238:M238"/>
    <mergeCell ref="O238:P238"/>
    <mergeCell ref="D233:K233"/>
    <mergeCell ref="D227:K227"/>
    <mergeCell ref="D230:P230"/>
    <mergeCell ref="D231:K231"/>
    <mergeCell ref="L233:M233"/>
    <mergeCell ref="O233:P233"/>
    <mergeCell ref="D236:K236"/>
    <mergeCell ref="L236:M236"/>
    <mergeCell ref="O236:P236"/>
    <mergeCell ref="L220:M220"/>
    <mergeCell ref="O220:P220"/>
    <mergeCell ref="D221:P221"/>
    <mergeCell ref="D223:K223"/>
    <mergeCell ref="L223:M223"/>
    <mergeCell ref="O223:P223"/>
    <mergeCell ref="L222:M222"/>
    <mergeCell ref="O222:P222"/>
    <mergeCell ref="D224:K224"/>
    <mergeCell ref="L224:M224"/>
    <mergeCell ref="D220:K220"/>
    <mergeCell ref="O224:P224"/>
    <mergeCell ref="L217:M217"/>
    <mergeCell ref="O217:P217"/>
    <mergeCell ref="D218:K218"/>
    <mergeCell ref="L218:M218"/>
    <mergeCell ref="O218:P218"/>
    <mergeCell ref="D219:K219"/>
    <mergeCell ref="L219:M219"/>
    <mergeCell ref="O219:P219"/>
    <mergeCell ref="D215:K215"/>
    <mergeCell ref="L215:M215"/>
    <mergeCell ref="O215:P215"/>
    <mergeCell ref="D216:K216"/>
    <mergeCell ref="L216:M216"/>
    <mergeCell ref="O216:P216"/>
    <mergeCell ref="D217:K217"/>
    <mergeCell ref="L209:M209"/>
    <mergeCell ref="O209:P209"/>
    <mergeCell ref="D210:K210"/>
    <mergeCell ref="L210:M210"/>
    <mergeCell ref="O210:P210"/>
    <mergeCell ref="D211:K211"/>
    <mergeCell ref="L211:M211"/>
    <mergeCell ref="O211:P211"/>
    <mergeCell ref="L206:M206"/>
    <mergeCell ref="O206:P206"/>
    <mergeCell ref="D207:K207"/>
    <mergeCell ref="L207:M207"/>
    <mergeCell ref="O207:P207"/>
    <mergeCell ref="D208:K208"/>
    <mergeCell ref="L208:M208"/>
    <mergeCell ref="O208:P208"/>
    <mergeCell ref="O188:P188"/>
    <mergeCell ref="L195:M195"/>
    <mergeCell ref="O195:P195"/>
    <mergeCell ref="D196:K196"/>
    <mergeCell ref="L196:M196"/>
    <mergeCell ref="O196:P196"/>
    <mergeCell ref="D197:K197"/>
    <mergeCell ref="L197:M197"/>
    <mergeCell ref="O197:P197"/>
    <mergeCell ref="L192:M192"/>
    <mergeCell ref="O192:P192"/>
    <mergeCell ref="D193:K193"/>
    <mergeCell ref="L193:M193"/>
    <mergeCell ref="O193:P193"/>
    <mergeCell ref="D194:K194"/>
    <mergeCell ref="L194:M194"/>
    <mergeCell ref="O194:P194"/>
    <mergeCell ref="L181:M181"/>
    <mergeCell ref="O181:P181"/>
    <mergeCell ref="D182:K182"/>
    <mergeCell ref="L182:M182"/>
    <mergeCell ref="O182:P182"/>
    <mergeCell ref="D183:K183"/>
    <mergeCell ref="L183:M183"/>
    <mergeCell ref="O183:P183"/>
    <mergeCell ref="L178:M178"/>
    <mergeCell ref="O178:P178"/>
    <mergeCell ref="D179:K179"/>
    <mergeCell ref="L179:M179"/>
    <mergeCell ref="O179:P179"/>
    <mergeCell ref="D180:K180"/>
    <mergeCell ref="L180:M180"/>
    <mergeCell ref="O180:P180"/>
    <mergeCell ref="D181:K181"/>
    <mergeCell ref="L175:M175"/>
    <mergeCell ref="O175:P175"/>
    <mergeCell ref="D176:K176"/>
    <mergeCell ref="L176:M176"/>
    <mergeCell ref="O176:P176"/>
    <mergeCell ref="D177:K177"/>
    <mergeCell ref="L177:M177"/>
    <mergeCell ref="O177:P177"/>
    <mergeCell ref="L171:M171"/>
    <mergeCell ref="O171:P171"/>
    <mergeCell ref="D172:P172"/>
    <mergeCell ref="D174:K174"/>
    <mergeCell ref="L174:M174"/>
    <mergeCell ref="O174:P174"/>
    <mergeCell ref="L168:M168"/>
    <mergeCell ref="O168:P168"/>
    <mergeCell ref="D169:K169"/>
    <mergeCell ref="L169:M169"/>
    <mergeCell ref="O169:P169"/>
    <mergeCell ref="D170:K170"/>
    <mergeCell ref="L170:M170"/>
    <mergeCell ref="O170:P170"/>
    <mergeCell ref="O163:P163"/>
    <mergeCell ref="D164:K164"/>
    <mergeCell ref="L164:M164"/>
    <mergeCell ref="O164:P164"/>
    <mergeCell ref="D165:P165"/>
    <mergeCell ref="D167:K167"/>
    <mergeCell ref="L167:M167"/>
    <mergeCell ref="O167:P167"/>
    <mergeCell ref="D159:K159"/>
    <mergeCell ref="L159:M159"/>
    <mergeCell ref="O159:P159"/>
    <mergeCell ref="D161:P161"/>
    <mergeCell ref="L151:M151"/>
    <mergeCell ref="O151:P151"/>
    <mergeCell ref="D157:K157"/>
    <mergeCell ref="L157:M157"/>
    <mergeCell ref="O157:P157"/>
    <mergeCell ref="D160:K160"/>
    <mergeCell ref="L160:M160"/>
    <mergeCell ref="O160:P160"/>
    <mergeCell ref="D155:P155"/>
    <mergeCell ref="L158:M158"/>
    <mergeCell ref="O158:P158"/>
    <mergeCell ref="D121:K121"/>
    <mergeCell ref="D126:K126"/>
    <mergeCell ref="L133:M133"/>
    <mergeCell ref="O133:P133"/>
    <mergeCell ref="D134:P134"/>
    <mergeCell ref="L121:M121"/>
    <mergeCell ref="O121:P121"/>
    <mergeCell ref="L142:M142"/>
    <mergeCell ref="O142:P142"/>
    <mergeCell ref="O137:P137"/>
    <mergeCell ref="D138:K138"/>
    <mergeCell ref="L138:M138"/>
    <mergeCell ref="O138:P138"/>
    <mergeCell ref="D139:K139"/>
    <mergeCell ref="L139:M139"/>
    <mergeCell ref="O139:P139"/>
    <mergeCell ref="L129:M129"/>
    <mergeCell ref="O129:P129"/>
    <mergeCell ref="D127:K127"/>
    <mergeCell ref="L127:M127"/>
    <mergeCell ref="O127:P127"/>
    <mergeCell ref="D128:K128"/>
    <mergeCell ref="L128:M128"/>
    <mergeCell ref="O128:P128"/>
    <mergeCell ref="D123:P123"/>
    <mergeCell ref="D125:K125"/>
    <mergeCell ref="L125:M125"/>
    <mergeCell ref="O125:P125"/>
    <mergeCell ref="D141:K141"/>
    <mergeCell ref="L141:M141"/>
    <mergeCell ref="O141:P141"/>
    <mergeCell ref="D142:K142"/>
    <mergeCell ref="O254:P254"/>
    <mergeCell ref="L185:M185"/>
    <mergeCell ref="O185:P185"/>
    <mergeCell ref="D202:K202"/>
    <mergeCell ref="L202:M202"/>
    <mergeCell ref="O202:P202"/>
    <mergeCell ref="D150:K150"/>
    <mergeCell ref="L150:M150"/>
    <mergeCell ref="O150:P150"/>
    <mergeCell ref="O145:P145"/>
    <mergeCell ref="D146:K146"/>
    <mergeCell ref="L146:M146"/>
    <mergeCell ref="O146:P146"/>
    <mergeCell ref="D147:K147"/>
    <mergeCell ref="L147:M147"/>
    <mergeCell ref="O147:P147"/>
    <mergeCell ref="D130:K130"/>
    <mergeCell ref="L130:M130"/>
    <mergeCell ref="O130:P130"/>
    <mergeCell ref="D131:P131"/>
    <mergeCell ref="L135:M135"/>
    <mergeCell ref="O135:P135"/>
    <mergeCell ref="D133:K133"/>
    <mergeCell ref="L140:M140"/>
    <mergeCell ref="O140:P140"/>
    <mergeCell ref="D136:K136"/>
    <mergeCell ref="L136:M136"/>
    <mergeCell ref="O136:P136"/>
    <mergeCell ref="D113:K113"/>
    <mergeCell ref="L113:M113"/>
    <mergeCell ref="O113:P113"/>
    <mergeCell ref="D119:K119"/>
    <mergeCell ref="L119:M119"/>
    <mergeCell ref="O119:P119"/>
    <mergeCell ref="L126:M126"/>
    <mergeCell ref="O126:P126"/>
    <mergeCell ref="D272:P272"/>
    <mergeCell ref="L252:M252"/>
    <mergeCell ref="O252:P252"/>
    <mergeCell ref="D258:K258"/>
    <mergeCell ref="L258:M258"/>
    <mergeCell ref="O258:P258"/>
    <mergeCell ref="D264:K264"/>
    <mergeCell ref="L264:M264"/>
    <mergeCell ref="O264:P264"/>
    <mergeCell ref="D257:P257"/>
    <mergeCell ref="D263:P263"/>
    <mergeCell ref="D252:K252"/>
    <mergeCell ref="D269:P269"/>
    <mergeCell ref="O253:P253"/>
    <mergeCell ref="D254:K254"/>
    <mergeCell ref="L254:M254"/>
    <mergeCell ref="D213:K213"/>
    <mergeCell ref="L213:M213"/>
    <mergeCell ref="O213:P213"/>
    <mergeCell ref="D186:K186"/>
    <mergeCell ref="L186:M186"/>
    <mergeCell ref="D212:P212"/>
    <mergeCell ref="D185:K185"/>
    <mergeCell ref="D189:K189"/>
    <mergeCell ref="D192:K192"/>
    <mergeCell ref="D195:K195"/>
    <mergeCell ref="L189:M189"/>
    <mergeCell ref="O189:P189"/>
    <mergeCell ref="D190:K190"/>
    <mergeCell ref="L190:M190"/>
    <mergeCell ref="O190:P190"/>
    <mergeCell ref="D191:K191"/>
    <mergeCell ref="L191:M191"/>
    <mergeCell ref="O191:P191"/>
    <mergeCell ref="O186:P186"/>
    <mergeCell ref="D187:K187"/>
    <mergeCell ref="L187:M187"/>
    <mergeCell ref="O187:P187"/>
    <mergeCell ref="D188:K188"/>
    <mergeCell ref="L188:M188"/>
    <mergeCell ref="D144:K144"/>
    <mergeCell ref="L144:M144"/>
    <mergeCell ref="O144:P144"/>
    <mergeCell ref="D156:K156"/>
    <mergeCell ref="L156:M156"/>
    <mergeCell ref="O156:P156"/>
    <mergeCell ref="D137:K137"/>
    <mergeCell ref="L137:M137"/>
    <mergeCell ref="L118:M118"/>
    <mergeCell ref="O118:P118"/>
    <mergeCell ref="D124:K124"/>
    <mergeCell ref="L124:M124"/>
    <mergeCell ref="O124:P124"/>
    <mergeCell ref="D132:K132"/>
    <mergeCell ref="L132:M132"/>
    <mergeCell ref="O132:P132"/>
    <mergeCell ref="D120:K120"/>
    <mergeCell ref="L120:M120"/>
    <mergeCell ref="D140:K140"/>
    <mergeCell ref="D143:P143"/>
    <mergeCell ref="D145:K145"/>
    <mergeCell ref="L145:M145"/>
    <mergeCell ref="D135:K135"/>
    <mergeCell ref="D129:K129"/>
    <mergeCell ref="B98:I98"/>
    <mergeCell ref="D103:K103"/>
    <mergeCell ref="L103:M103"/>
    <mergeCell ref="O103:P103"/>
    <mergeCell ref="D108:K108"/>
    <mergeCell ref="L108:M108"/>
    <mergeCell ref="O108:P108"/>
    <mergeCell ref="D93:K93"/>
    <mergeCell ref="L93:M93"/>
    <mergeCell ref="O93:P93"/>
    <mergeCell ref="D94:K94"/>
    <mergeCell ref="L94:M94"/>
    <mergeCell ref="O94:P94"/>
    <mergeCell ref="D104:K104"/>
    <mergeCell ref="L104:M104"/>
    <mergeCell ref="O104:P104"/>
    <mergeCell ref="D105:K105"/>
    <mergeCell ref="L105:M105"/>
    <mergeCell ref="O105:P105"/>
    <mergeCell ref="D91:K91"/>
    <mergeCell ref="L91:M91"/>
    <mergeCell ref="O91:P91"/>
    <mergeCell ref="D92:K92"/>
    <mergeCell ref="L92:M92"/>
    <mergeCell ref="O92:P92"/>
    <mergeCell ref="D82:K82"/>
    <mergeCell ref="L82:M82"/>
    <mergeCell ref="D83:K83"/>
    <mergeCell ref="L83:M83"/>
    <mergeCell ref="D84:K84"/>
    <mergeCell ref="L84:M84"/>
    <mergeCell ref="D81:K81"/>
    <mergeCell ref="L81:M81"/>
    <mergeCell ref="D72:K72"/>
    <mergeCell ref="L72:M72"/>
    <mergeCell ref="O72:P72"/>
    <mergeCell ref="D73:K73"/>
    <mergeCell ref="L73:M73"/>
    <mergeCell ref="D74:K74"/>
    <mergeCell ref="L74:M74"/>
    <mergeCell ref="O74:P74"/>
    <mergeCell ref="L61:M61"/>
    <mergeCell ref="D62:K62"/>
    <mergeCell ref="L62:M62"/>
    <mergeCell ref="O61:P61"/>
    <mergeCell ref="O62:P62"/>
    <mergeCell ref="D76:K76"/>
    <mergeCell ref="L76:M76"/>
    <mergeCell ref="D80:K80"/>
    <mergeCell ref="L80:M80"/>
    <mergeCell ref="L65:M65"/>
    <mergeCell ref="C66:P66"/>
    <mergeCell ref="D70:K70"/>
    <mergeCell ref="L70:M70"/>
    <mergeCell ref="O71:P71"/>
    <mergeCell ref="O70:P70"/>
    <mergeCell ref="D71:K71"/>
    <mergeCell ref="L71:M71"/>
    <mergeCell ref="O65:P65"/>
    <mergeCell ref="O63:P63"/>
    <mergeCell ref="O64:P64"/>
    <mergeCell ref="D63:K63"/>
    <mergeCell ref="L63:M63"/>
    <mergeCell ref="B17:I17"/>
    <mergeCell ref="D43:K43"/>
    <mergeCell ref="L43:M43"/>
    <mergeCell ref="D44:K44"/>
    <mergeCell ref="L44:M44"/>
    <mergeCell ref="D37:K37"/>
    <mergeCell ref="L37:M37"/>
    <mergeCell ref="L21:M21"/>
    <mergeCell ref="D54:K54"/>
    <mergeCell ref="L54:M54"/>
    <mergeCell ref="D50:K50"/>
    <mergeCell ref="L50:M50"/>
    <mergeCell ref="D51:K51"/>
    <mergeCell ref="L51:M51"/>
    <mergeCell ref="D52:K52"/>
    <mergeCell ref="L52:M52"/>
    <mergeCell ref="L22:M22"/>
    <mergeCell ref="L23:M23"/>
    <mergeCell ref="L24:M24"/>
    <mergeCell ref="L25:M25"/>
    <mergeCell ref="L26:M26"/>
    <mergeCell ref="L30:M30"/>
    <mergeCell ref="O26:P26"/>
    <mergeCell ref="O27:P27"/>
    <mergeCell ref="O24:P24"/>
    <mergeCell ref="O25:P25"/>
    <mergeCell ref="D295:K295"/>
    <mergeCell ref="D298:K298"/>
    <mergeCell ref="D270:K270"/>
    <mergeCell ref="D274:K274"/>
    <mergeCell ref="O37:P37"/>
    <mergeCell ref="D38:K38"/>
    <mergeCell ref="L38:M38"/>
    <mergeCell ref="O38:P38"/>
    <mergeCell ref="D42:K42"/>
    <mergeCell ref="L42:M42"/>
    <mergeCell ref="D55:K55"/>
    <mergeCell ref="L55:M55"/>
    <mergeCell ref="D59:K59"/>
    <mergeCell ref="L59:M59"/>
    <mergeCell ref="D64:K64"/>
    <mergeCell ref="L64:M64"/>
    <mergeCell ref="D65:K65"/>
    <mergeCell ref="D248:K248"/>
    <mergeCell ref="D61:K61"/>
    <mergeCell ref="D222:K222"/>
    <mergeCell ref="B360:I360"/>
    <mergeCell ref="D362:K362"/>
    <mergeCell ref="D331:K331"/>
    <mergeCell ref="D332:K332"/>
    <mergeCell ref="D338:K338"/>
    <mergeCell ref="D343:K343"/>
    <mergeCell ref="D346:K346"/>
    <mergeCell ref="D305:K305"/>
    <mergeCell ref="D306:K306"/>
    <mergeCell ref="D311:K311"/>
    <mergeCell ref="D308:K308"/>
    <mergeCell ref="D312:K312"/>
    <mergeCell ref="D319:K319"/>
    <mergeCell ref="D330:P330"/>
    <mergeCell ref="D356:K356"/>
    <mergeCell ref="L356:M356"/>
    <mergeCell ref="O356:P356"/>
    <mergeCell ref="L348:M348"/>
    <mergeCell ref="O348:P348"/>
    <mergeCell ref="L306:M306"/>
    <mergeCell ref="D324:K324"/>
    <mergeCell ref="D318:K318"/>
    <mergeCell ref="D321:K321"/>
    <mergeCell ref="D313:K313"/>
    <mergeCell ref="D352:K352"/>
    <mergeCell ref="L352:M352"/>
    <mergeCell ref="O352:P352"/>
    <mergeCell ref="L331:M331"/>
    <mergeCell ref="O331:P331"/>
    <mergeCell ref="D336:K336"/>
    <mergeCell ref="L336:M336"/>
    <mergeCell ref="L342:M342"/>
    <mergeCell ref="O342:P342"/>
    <mergeCell ref="D342:K342"/>
    <mergeCell ref="L332:M332"/>
    <mergeCell ref="O332:P332"/>
    <mergeCell ref="D333:K333"/>
    <mergeCell ref="L333:M333"/>
    <mergeCell ref="O333:P333"/>
    <mergeCell ref="D337:K337"/>
    <mergeCell ref="L337:M337"/>
    <mergeCell ref="O337:P337"/>
    <mergeCell ref="O336:P336"/>
    <mergeCell ref="D334:K334"/>
    <mergeCell ref="L334:M334"/>
    <mergeCell ref="O334:P334"/>
    <mergeCell ref="D335:P335"/>
    <mergeCell ref="L344:M344"/>
    <mergeCell ref="L312:M312"/>
    <mergeCell ref="O312:P312"/>
    <mergeCell ref="L318:M318"/>
    <mergeCell ref="O318:P318"/>
    <mergeCell ref="L319:M319"/>
    <mergeCell ref="L248:M248"/>
    <mergeCell ref="O248:P248"/>
    <mergeCell ref="D240:K240"/>
    <mergeCell ref="D243:P243"/>
    <mergeCell ref="D245:K245"/>
    <mergeCell ref="L245:M245"/>
    <mergeCell ref="D273:K273"/>
    <mergeCell ref="L273:M273"/>
    <mergeCell ref="O273:P273"/>
    <mergeCell ref="O245:P245"/>
    <mergeCell ref="D246:K246"/>
    <mergeCell ref="L246:M246"/>
    <mergeCell ref="O246:P246"/>
    <mergeCell ref="D247:K247"/>
    <mergeCell ref="L247:M247"/>
    <mergeCell ref="O247:P247"/>
    <mergeCell ref="L240:M240"/>
    <mergeCell ref="O240:P240"/>
    <mergeCell ref="D241:K241"/>
    <mergeCell ref="D225:K225"/>
    <mergeCell ref="L225:M225"/>
    <mergeCell ref="O225:P225"/>
    <mergeCell ref="D226:K226"/>
    <mergeCell ref="L226:M226"/>
    <mergeCell ref="O226:P226"/>
    <mergeCell ref="L231:M231"/>
    <mergeCell ref="O231:P231"/>
    <mergeCell ref="D232:K232"/>
    <mergeCell ref="L232:M232"/>
    <mergeCell ref="O232:P232"/>
    <mergeCell ref="L227:M227"/>
    <mergeCell ref="O227:P227"/>
    <mergeCell ref="D228:K228"/>
    <mergeCell ref="L228:M228"/>
    <mergeCell ref="O228:P228"/>
    <mergeCell ref="D229:K229"/>
    <mergeCell ref="L229:M229"/>
    <mergeCell ref="O229:P229"/>
    <mergeCell ref="D214:K214"/>
    <mergeCell ref="L214:M214"/>
    <mergeCell ref="O214:P214"/>
    <mergeCell ref="D206:K206"/>
    <mergeCell ref="D209:K209"/>
    <mergeCell ref="D198:K198"/>
    <mergeCell ref="D201:P201"/>
    <mergeCell ref="D203:K203"/>
    <mergeCell ref="L203:M203"/>
    <mergeCell ref="O203:P203"/>
    <mergeCell ref="D204:K204"/>
    <mergeCell ref="L204:M204"/>
    <mergeCell ref="O204:P204"/>
    <mergeCell ref="D205:K205"/>
    <mergeCell ref="L205:M205"/>
    <mergeCell ref="O205:P205"/>
    <mergeCell ref="L198:M198"/>
    <mergeCell ref="O198:P198"/>
    <mergeCell ref="D199:K199"/>
    <mergeCell ref="L199:M199"/>
    <mergeCell ref="O199:P199"/>
    <mergeCell ref="D200:K200"/>
    <mergeCell ref="L200:M200"/>
    <mergeCell ref="O200:P200"/>
    <mergeCell ref="D184:P184"/>
    <mergeCell ref="D175:K175"/>
    <mergeCell ref="D178:K178"/>
    <mergeCell ref="D162:K162"/>
    <mergeCell ref="D168:K168"/>
    <mergeCell ref="D171:K171"/>
    <mergeCell ref="D158:K158"/>
    <mergeCell ref="D148:K148"/>
    <mergeCell ref="D151:K151"/>
    <mergeCell ref="L162:M162"/>
    <mergeCell ref="O162:P162"/>
    <mergeCell ref="D166:K166"/>
    <mergeCell ref="L166:M166"/>
    <mergeCell ref="O166:P166"/>
    <mergeCell ref="D173:K173"/>
    <mergeCell ref="L173:M173"/>
    <mergeCell ref="O173:P173"/>
    <mergeCell ref="D163:K163"/>
    <mergeCell ref="L163:M163"/>
    <mergeCell ref="L148:M148"/>
    <mergeCell ref="O148:P148"/>
    <mergeCell ref="D149:K149"/>
    <mergeCell ref="L149:M149"/>
    <mergeCell ref="O149:P149"/>
    <mergeCell ref="O120:P120"/>
    <mergeCell ref="D109:K109"/>
    <mergeCell ref="D112:K112"/>
    <mergeCell ref="D21:K21"/>
    <mergeCell ref="D30:K30"/>
    <mergeCell ref="O89:P89"/>
    <mergeCell ref="D89:K89"/>
    <mergeCell ref="L89:M89"/>
    <mergeCell ref="D90:K90"/>
    <mergeCell ref="L90:M90"/>
    <mergeCell ref="O90:P90"/>
    <mergeCell ref="O85:P85"/>
    <mergeCell ref="D85:K85"/>
    <mergeCell ref="L85:M85"/>
    <mergeCell ref="O83:P83"/>
    <mergeCell ref="O84:P84"/>
    <mergeCell ref="O81:P81"/>
    <mergeCell ref="O82:P82"/>
    <mergeCell ref="O80:P80"/>
    <mergeCell ref="O75:P75"/>
    <mergeCell ref="O76:P76"/>
    <mergeCell ref="D75:K75"/>
    <mergeCell ref="L75:M75"/>
    <mergeCell ref="O73:P73"/>
    <mergeCell ref="O59:P59"/>
    <mergeCell ref="O60:P60"/>
    <mergeCell ref="O55:P55"/>
    <mergeCell ref="O53:P53"/>
    <mergeCell ref="O54:P54"/>
    <mergeCell ref="D53:K53"/>
    <mergeCell ref="L53:M53"/>
    <mergeCell ref="O51:P51"/>
    <mergeCell ref="O52:P52"/>
    <mergeCell ref="D60:K60"/>
    <mergeCell ref="L60:M60"/>
    <mergeCell ref="O49:P49"/>
    <mergeCell ref="O50:P50"/>
    <mergeCell ref="D49:K49"/>
    <mergeCell ref="L49:M49"/>
    <mergeCell ref="O45:P45"/>
    <mergeCell ref="D45:K45"/>
    <mergeCell ref="L45:M45"/>
    <mergeCell ref="O43:P43"/>
    <mergeCell ref="O44:P44"/>
    <mergeCell ref="B1:P5"/>
    <mergeCell ref="B6:P6"/>
    <mergeCell ref="O42:P42"/>
    <mergeCell ref="O35:P35"/>
    <mergeCell ref="D35:K35"/>
    <mergeCell ref="L35:M35"/>
    <mergeCell ref="D36:K36"/>
    <mergeCell ref="L36:M36"/>
    <mergeCell ref="O36:P36"/>
    <mergeCell ref="O31:P31"/>
    <mergeCell ref="D31:K31"/>
    <mergeCell ref="L31:M31"/>
    <mergeCell ref="O21:P21"/>
    <mergeCell ref="O22:P22"/>
    <mergeCell ref="O23:P23"/>
    <mergeCell ref="C29:P29"/>
    <mergeCell ref="L27:M27"/>
    <mergeCell ref="D22:K22"/>
    <mergeCell ref="D23:K23"/>
    <mergeCell ref="D24:K24"/>
    <mergeCell ref="D25:K25"/>
    <mergeCell ref="D26:K26"/>
    <mergeCell ref="D27:K27"/>
    <mergeCell ref="O30:P30"/>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4573E4E-EBA5-4224-B3AC-4F379A8EE98F}">
          <x14:formula1>
            <xm:f>Listas!$D$797</xm:f>
          </x14:formula1>
          <xm:sqref>L30:M31</xm:sqref>
        </x14:dataValidation>
        <x14:dataValidation type="list" allowBlank="1" showInputMessage="1" showErrorMessage="1" xr:uid="{CD72FD1D-EB01-4FB9-AEF2-B60E978E02ED}">
          <x14:formula1>
            <xm:f>Listas!$D$795</xm:f>
          </x14:formula1>
          <xm:sqref>L36:M38 L363:M363 L332:M334 L343:M348 L337:M340 L306:M309 L318:M326 L312:M315 L157:M160 L292:M299 L274:M289 L271:M271 L265:M268 L259:M262 L253:M256 L245:M250 L239:M242 L232:M236 L223:M229 L214:M220 L203:M211 L186:M200 L174:M183 L167:M171 L163:M164 L119:M122 L145:M151 L136:M142 L133:M133 L125:M130 L104:M106 L109:M113 L22:M28 L90:M94 L81:M85 L71:M76 L60:M65 L50:M55 L43:M45 L353:M357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C9F-C565-4F62-8B71-4D1F9E7BEF41}">
  <sheetPr codeName="Hoja16">
    <tabColor theme="4" tint="0.79998168889431442"/>
  </sheetPr>
  <dimension ref="A1:AG91"/>
  <sheetViews>
    <sheetView zoomScale="89" zoomScaleNormal="89" workbookViewId="0">
      <selection activeCell="I8" sqref="I8"/>
    </sheetView>
  </sheetViews>
  <sheetFormatPr defaultColWidth="0" defaultRowHeight="14.45" zeroHeight="1"/>
  <cols>
    <col min="1" max="3" width="11.42578125" customWidth="1"/>
    <col min="4" max="4" width="55.42578125" customWidth="1"/>
    <col min="5" max="11" width="11.42578125" customWidth="1"/>
    <col min="12" max="12" width="4.7109375" hidden="1" customWidth="1"/>
    <col min="13" max="33" width="0" hidden="1" customWidth="1"/>
    <col min="34" max="16384" width="11.42578125" hidden="1"/>
  </cols>
  <sheetData>
    <row r="1" spans="1:33" ht="15" customHeight="1">
      <c r="A1" s="884" t="s">
        <v>2997</v>
      </c>
      <c r="B1" s="887" t="s">
        <v>2969</v>
      </c>
      <c r="C1" s="888"/>
      <c r="D1" s="893" t="s">
        <v>3003</v>
      </c>
      <c r="E1" s="897" t="s">
        <v>2999</v>
      </c>
      <c r="F1" s="898"/>
      <c r="G1" s="898"/>
      <c r="H1" s="898"/>
      <c r="I1" s="898"/>
      <c r="J1" s="898"/>
      <c r="K1" s="899"/>
      <c r="L1" s="322"/>
      <c r="M1" s="322"/>
      <c r="N1" s="322"/>
      <c r="O1" s="322"/>
      <c r="P1" s="322"/>
      <c r="Q1" s="322"/>
      <c r="R1" s="163"/>
      <c r="S1" s="163"/>
      <c r="T1" s="163"/>
      <c r="U1" s="163"/>
      <c r="V1" s="163"/>
      <c r="W1" s="163"/>
      <c r="X1" s="163"/>
      <c r="Y1" s="163"/>
      <c r="Z1" s="163"/>
      <c r="AA1" s="163"/>
      <c r="AB1" s="163"/>
      <c r="AC1" s="163"/>
      <c r="AD1" s="163"/>
      <c r="AE1" s="163"/>
      <c r="AF1" s="163"/>
      <c r="AG1" s="163"/>
    </row>
    <row r="2" spans="1:33" ht="15" thickBot="1">
      <c r="A2" s="885"/>
      <c r="B2" s="889"/>
      <c r="C2" s="890"/>
      <c r="D2" s="894"/>
      <c r="E2" s="900"/>
      <c r="F2" s="901"/>
      <c r="G2" s="901"/>
      <c r="H2" s="901"/>
      <c r="I2" s="901"/>
      <c r="J2" s="901"/>
      <c r="K2" s="902"/>
      <c r="L2" s="322"/>
      <c r="M2" s="322"/>
      <c r="N2" s="322"/>
      <c r="O2" s="322"/>
      <c r="P2" s="322"/>
      <c r="Q2" s="322"/>
      <c r="R2" s="163"/>
      <c r="S2" s="163"/>
      <c r="T2" s="163"/>
      <c r="U2" s="163"/>
      <c r="V2" s="163"/>
      <c r="W2" s="163"/>
      <c r="X2" s="163"/>
      <c r="Y2" s="163"/>
      <c r="Z2" s="163"/>
      <c r="AA2" s="163"/>
      <c r="AB2" s="163"/>
      <c r="AC2" s="163"/>
      <c r="AD2" s="163"/>
      <c r="AE2" s="163"/>
      <c r="AF2" s="163"/>
      <c r="AG2" s="163"/>
    </row>
    <row r="3" spans="1:33" ht="40.5" customHeight="1">
      <c r="A3" s="885"/>
      <c r="B3" s="889"/>
      <c r="C3" s="890"/>
      <c r="D3" s="895"/>
      <c r="E3" s="903" t="s">
        <v>3005</v>
      </c>
      <c r="F3" s="903" t="s">
        <v>3006</v>
      </c>
      <c r="G3" s="903" t="s">
        <v>3007</v>
      </c>
      <c r="H3" s="903" t="s">
        <v>3008</v>
      </c>
      <c r="I3" s="903" t="s">
        <v>3009</v>
      </c>
      <c r="J3" s="905" t="s">
        <v>3010</v>
      </c>
      <c r="K3" s="903" t="s">
        <v>3011</v>
      </c>
      <c r="L3" s="322"/>
      <c r="M3" s="322"/>
      <c r="N3" s="322"/>
      <c r="O3" s="322"/>
      <c r="P3" s="322"/>
      <c r="Q3" s="322"/>
      <c r="R3" s="163"/>
      <c r="S3" s="163"/>
      <c r="T3" s="163"/>
      <c r="U3" s="163"/>
      <c r="V3" s="163"/>
      <c r="W3" s="163"/>
      <c r="X3" s="163"/>
      <c r="Y3" s="163"/>
      <c r="Z3" s="163"/>
      <c r="AA3" s="163"/>
      <c r="AB3" s="163"/>
      <c r="AC3" s="163"/>
      <c r="AD3" s="163"/>
      <c r="AE3" s="163"/>
      <c r="AF3" s="163"/>
      <c r="AG3" s="163"/>
    </row>
    <row r="4" spans="1:33" ht="52.5" customHeight="1" thickBot="1">
      <c r="A4" s="886"/>
      <c r="B4" s="891"/>
      <c r="C4" s="892"/>
      <c r="D4" s="896"/>
      <c r="E4" s="904"/>
      <c r="F4" s="904"/>
      <c r="G4" s="904"/>
      <c r="H4" s="904"/>
      <c r="I4" s="904"/>
      <c r="J4" s="906"/>
      <c r="K4" s="904"/>
      <c r="L4" s="322"/>
      <c r="M4" s="322"/>
      <c r="N4" s="322"/>
      <c r="O4" s="322"/>
      <c r="P4" s="322"/>
      <c r="Q4" s="322"/>
      <c r="R4" s="163"/>
      <c r="S4" s="163"/>
      <c r="T4" s="163"/>
      <c r="U4" s="163"/>
      <c r="V4" s="163"/>
      <c r="W4" s="163"/>
      <c r="X4" s="163"/>
      <c r="Y4" s="163"/>
      <c r="Z4" s="163"/>
      <c r="AA4" s="163"/>
      <c r="AB4" s="163"/>
      <c r="AC4" s="163"/>
      <c r="AD4" s="163"/>
      <c r="AE4" s="163"/>
      <c r="AF4" s="163"/>
      <c r="AG4" s="163"/>
    </row>
    <row r="5" spans="1:33" ht="21" thickBot="1">
      <c r="A5" s="872">
        <v>1</v>
      </c>
      <c r="B5" s="878" t="s">
        <v>63</v>
      </c>
      <c r="C5" s="489" t="s">
        <v>3041</v>
      </c>
      <c r="D5" s="72" t="s">
        <v>3042</v>
      </c>
      <c r="E5" s="73" t="s">
        <v>3043</v>
      </c>
      <c r="F5" s="73" t="s">
        <v>3043</v>
      </c>
      <c r="G5" s="323"/>
      <c r="H5" s="323"/>
      <c r="I5" s="323"/>
      <c r="J5" s="323"/>
      <c r="K5" s="74"/>
      <c r="L5" s="322"/>
      <c r="M5" s="322"/>
      <c r="N5" s="322"/>
      <c r="O5" s="322"/>
      <c r="P5" s="322"/>
      <c r="Q5" s="322"/>
      <c r="R5" s="163"/>
      <c r="S5" s="163"/>
      <c r="T5" s="163"/>
      <c r="U5" s="163"/>
      <c r="V5" s="163"/>
      <c r="W5" s="163"/>
      <c r="X5" s="163"/>
      <c r="Y5" s="163"/>
      <c r="Z5" s="163"/>
      <c r="AA5" s="163"/>
      <c r="AB5" s="163"/>
      <c r="AC5" s="163"/>
      <c r="AD5" s="163"/>
      <c r="AE5" s="163"/>
      <c r="AF5" s="163"/>
      <c r="AG5" s="163"/>
    </row>
    <row r="6" spans="1:33" ht="21" thickBot="1">
      <c r="A6" s="873"/>
      <c r="B6" s="879"/>
      <c r="C6" s="490"/>
      <c r="D6" s="72" t="s">
        <v>3045</v>
      </c>
      <c r="E6" s="73" t="s">
        <v>3043</v>
      </c>
      <c r="F6" s="73" t="s">
        <v>3043</v>
      </c>
      <c r="G6" s="323"/>
      <c r="H6" s="323"/>
      <c r="I6" s="323"/>
      <c r="J6" s="323"/>
      <c r="K6" s="74"/>
      <c r="L6" s="322"/>
      <c r="M6" s="322"/>
      <c r="N6" s="322"/>
      <c r="O6" s="322"/>
      <c r="P6" s="322"/>
      <c r="Q6" s="322"/>
      <c r="R6" s="163"/>
      <c r="S6" s="163"/>
      <c r="T6" s="163"/>
      <c r="U6" s="163"/>
      <c r="V6" s="163"/>
      <c r="W6" s="163"/>
      <c r="X6" s="163"/>
      <c r="Y6" s="163"/>
      <c r="Z6" s="163"/>
      <c r="AA6" s="163"/>
      <c r="AB6" s="163"/>
      <c r="AC6" s="163"/>
      <c r="AD6" s="163"/>
      <c r="AE6" s="163"/>
      <c r="AF6" s="163"/>
      <c r="AG6" s="163"/>
    </row>
    <row r="7" spans="1:33" ht="21" thickBot="1">
      <c r="A7" s="873"/>
      <c r="B7" s="879"/>
      <c r="C7" s="490"/>
      <c r="D7" s="72" t="s">
        <v>3830</v>
      </c>
      <c r="E7" s="73" t="s">
        <v>3043</v>
      </c>
      <c r="F7" s="73" t="s">
        <v>3043</v>
      </c>
      <c r="G7" s="73"/>
      <c r="H7" s="73"/>
      <c r="I7" s="323"/>
      <c r="J7" s="323"/>
      <c r="K7" s="74"/>
      <c r="L7" s="322"/>
      <c r="M7" s="322"/>
      <c r="N7" s="322"/>
      <c r="O7" s="322"/>
      <c r="P7" s="322"/>
      <c r="Q7" s="322"/>
      <c r="R7" s="163"/>
      <c r="S7" s="163"/>
      <c r="T7" s="163"/>
      <c r="U7" s="163"/>
      <c r="V7" s="163"/>
      <c r="W7" s="163"/>
      <c r="X7" s="163"/>
      <c r="Y7" s="163"/>
      <c r="Z7" s="163"/>
      <c r="AA7" s="163"/>
      <c r="AB7" s="163"/>
      <c r="AC7" s="163"/>
      <c r="AD7" s="163"/>
      <c r="AE7" s="163"/>
      <c r="AF7" s="163"/>
      <c r="AG7" s="163"/>
    </row>
    <row r="8" spans="1:33" ht="15" thickBot="1">
      <c r="A8" s="873"/>
      <c r="B8" s="880"/>
      <c r="C8" s="491"/>
      <c r="D8" s="72" t="s">
        <v>3832</v>
      </c>
      <c r="E8" s="73" t="s">
        <v>3043</v>
      </c>
      <c r="F8" s="73" t="s">
        <v>3043</v>
      </c>
      <c r="G8" s="323"/>
      <c r="H8" s="323"/>
      <c r="I8" s="323"/>
      <c r="J8" s="323"/>
      <c r="K8" s="74"/>
      <c r="L8" s="322"/>
      <c r="M8" s="322"/>
      <c r="N8" s="322"/>
      <c r="O8" s="322"/>
      <c r="P8" s="322"/>
      <c r="Q8" s="322"/>
      <c r="R8" s="163"/>
      <c r="S8" s="163"/>
      <c r="T8" s="163"/>
      <c r="U8" s="163"/>
      <c r="V8" s="163"/>
      <c r="W8" s="163"/>
      <c r="X8" s="163"/>
      <c r="Y8" s="163"/>
      <c r="Z8" s="163"/>
      <c r="AA8" s="163"/>
      <c r="AB8" s="163"/>
      <c r="AC8" s="163"/>
      <c r="AD8" s="163"/>
      <c r="AE8" s="163"/>
      <c r="AF8" s="163"/>
      <c r="AG8" s="163"/>
    </row>
    <row r="9" spans="1:33" ht="21" thickBot="1">
      <c r="A9" s="873"/>
      <c r="B9" s="875" t="s">
        <v>80</v>
      </c>
      <c r="C9" s="483" t="s">
        <v>3053</v>
      </c>
      <c r="D9" s="324" t="s">
        <v>3054</v>
      </c>
      <c r="E9" s="75" t="s">
        <v>3043</v>
      </c>
      <c r="F9" s="75" t="s">
        <v>3043</v>
      </c>
      <c r="G9" s="75" t="s">
        <v>3043</v>
      </c>
      <c r="H9" s="325"/>
      <c r="I9" s="75" t="s">
        <v>3043</v>
      </c>
      <c r="J9" s="75"/>
      <c r="K9" s="76"/>
      <c r="L9" s="322"/>
      <c r="M9" s="322"/>
      <c r="N9" s="322"/>
      <c r="O9" s="322"/>
      <c r="P9" s="322"/>
      <c r="Q9" s="322"/>
      <c r="R9" s="163"/>
      <c r="S9" s="163"/>
      <c r="T9" s="163"/>
      <c r="U9" s="163"/>
      <c r="V9" s="163"/>
      <c r="W9" s="163"/>
      <c r="X9" s="163"/>
      <c r="Y9" s="163"/>
      <c r="Z9" s="163"/>
      <c r="AA9" s="163"/>
      <c r="AB9" s="163"/>
      <c r="AC9" s="163"/>
      <c r="AD9" s="163"/>
      <c r="AE9" s="163"/>
      <c r="AF9" s="163"/>
      <c r="AG9" s="163"/>
    </row>
    <row r="10" spans="1:33" ht="15" thickBot="1">
      <c r="A10" s="873"/>
      <c r="B10" s="876"/>
      <c r="C10" s="484"/>
      <c r="D10" s="324" t="s">
        <v>3056</v>
      </c>
      <c r="E10" s="75" t="s">
        <v>3043</v>
      </c>
      <c r="F10" s="75" t="s">
        <v>3043</v>
      </c>
      <c r="G10" s="75" t="s">
        <v>3043</v>
      </c>
      <c r="H10" s="325"/>
      <c r="I10" s="325"/>
      <c r="J10" s="325"/>
      <c r="K10" s="76"/>
      <c r="L10" s="322"/>
      <c r="M10" s="322"/>
      <c r="N10" s="322"/>
      <c r="O10" s="322"/>
      <c r="P10" s="322"/>
      <c r="Q10" s="322"/>
      <c r="R10" s="163"/>
      <c r="S10" s="163"/>
      <c r="T10" s="163"/>
      <c r="U10" s="163"/>
      <c r="V10" s="163"/>
      <c r="W10" s="163"/>
      <c r="X10" s="163"/>
      <c r="Y10" s="163"/>
      <c r="Z10" s="163"/>
      <c r="AA10" s="163"/>
      <c r="AB10" s="163"/>
      <c r="AC10" s="163"/>
      <c r="AD10" s="163"/>
      <c r="AE10" s="163"/>
      <c r="AF10" s="163"/>
      <c r="AG10" s="163"/>
    </row>
    <row r="11" spans="1:33" ht="15" thickBot="1">
      <c r="A11" s="873"/>
      <c r="B11" s="877"/>
      <c r="C11" s="485"/>
      <c r="D11" s="324" t="s">
        <v>3058</v>
      </c>
      <c r="E11" s="75" t="s">
        <v>3043</v>
      </c>
      <c r="F11" s="75" t="s">
        <v>3043</v>
      </c>
      <c r="G11" s="75" t="s">
        <v>3043</v>
      </c>
      <c r="H11" s="75" t="s">
        <v>3043</v>
      </c>
      <c r="I11" s="75" t="s">
        <v>3043</v>
      </c>
      <c r="J11" s="75"/>
      <c r="K11" s="76"/>
      <c r="L11" s="322"/>
      <c r="M11" s="322"/>
      <c r="N11" s="322"/>
      <c r="O11" s="322"/>
      <c r="P11" s="322"/>
      <c r="Q11" s="322"/>
      <c r="R11" s="163"/>
      <c r="S11" s="163"/>
      <c r="T11" s="163"/>
      <c r="U11" s="163"/>
      <c r="V11" s="163"/>
      <c r="W11" s="163"/>
      <c r="X11" s="163"/>
      <c r="Y11" s="163"/>
      <c r="Z11" s="163"/>
      <c r="AA11" s="163"/>
      <c r="AB11" s="163"/>
      <c r="AC11" s="163"/>
      <c r="AD11" s="163"/>
      <c r="AE11" s="163"/>
      <c r="AF11" s="163"/>
      <c r="AG11" s="163"/>
    </row>
    <row r="12" spans="1:33" ht="15" thickBot="1">
      <c r="A12" s="873"/>
      <c r="B12" s="878" t="s">
        <v>98</v>
      </c>
      <c r="C12" s="489" t="s">
        <v>3059</v>
      </c>
      <c r="D12" s="72" t="s">
        <v>4583</v>
      </c>
      <c r="E12" s="73" t="s">
        <v>3043</v>
      </c>
      <c r="F12" s="73" t="s">
        <v>3043</v>
      </c>
      <c r="G12" s="73" t="s">
        <v>3043</v>
      </c>
      <c r="H12" s="73" t="s">
        <v>3043</v>
      </c>
      <c r="I12" s="73" t="s">
        <v>3043</v>
      </c>
      <c r="J12" s="73" t="s">
        <v>3043</v>
      </c>
      <c r="K12" s="74" t="s">
        <v>3043</v>
      </c>
      <c r="L12" s="322"/>
      <c r="M12" s="322"/>
      <c r="N12" s="322"/>
      <c r="O12" s="322"/>
      <c r="P12" s="322"/>
      <c r="Q12" s="322"/>
      <c r="R12" s="163"/>
      <c r="S12" s="163"/>
      <c r="T12" s="163"/>
      <c r="U12" s="163"/>
      <c r="V12" s="163"/>
      <c r="W12" s="163"/>
      <c r="X12" s="163"/>
      <c r="Y12" s="163"/>
      <c r="Z12" s="163"/>
      <c r="AA12" s="163"/>
      <c r="AB12" s="163"/>
      <c r="AC12" s="163"/>
      <c r="AD12" s="163"/>
      <c r="AE12" s="163"/>
      <c r="AF12" s="163"/>
      <c r="AG12" s="163"/>
    </row>
    <row r="13" spans="1:33" ht="21" thickBot="1">
      <c r="A13" s="873"/>
      <c r="B13" s="879"/>
      <c r="C13" s="490"/>
      <c r="D13" s="72" t="s">
        <v>3062</v>
      </c>
      <c r="E13" s="73" t="s">
        <v>3043</v>
      </c>
      <c r="F13" s="73" t="s">
        <v>3043</v>
      </c>
      <c r="G13" s="323"/>
      <c r="H13" s="73"/>
      <c r="I13" s="73" t="s">
        <v>3043</v>
      </c>
      <c r="J13" s="73"/>
      <c r="K13" s="74" t="s">
        <v>3043</v>
      </c>
      <c r="L13" s="322"/>
      <c r="M13" s="322"/>
      <c r="N13" s="322"/>
      <c r="O13" s="322"/>
      <c r="P13" s="322"/>
      <c r="Q13" s="322"/>
      <c r="R13" s="163"/>
      <c r="S13" s="163"/>
      <c r="T13" s="163"/>
      <c r="U13" s="163"/>
      <c r="V13" s="163"/>
      <c r="W13" s="163"/>
      <c r="X13" s="163"/>
      <c r="Y13" s="163"/>
      <c r="Z13" s="163"/>
      <c r="AA13" s="163"/>
      <c r="AB13" s="163"/>
      <c r="AC13" s="163"/>
      <c r="AD13" s="163"/>
      <c r="AE13" s="163"/>
      <c r="AF13" s="163"/>
      <c r="AG13" s="163"/>
    </row>
    <row r="14" spans="1:33" ht="15" thickBot="1">
      <c r="A14" s="873"/>
      <c r="B14" s="879"/>
      <c r="C14" s="490"/>
      <c r="D14" s="72" t="s">
        <v>3854</v>
      </c>
      <c r="E14" s="73" t="s">
        <v>3043</v>
      </c>
      <c r="F14" s="73" t="s">
        <v>3043</v>
      </c>
      <c r="G14" s="73" t="s">
        <v>3043</v>
      </c>
      <c r="H14" s="73"/>
      <c r="I14" s="73" t="s">
        <v>3043</v>
      </c>
      <c r="J14" s="73"/>
      <c r="K14" s="74" t="s">
        <v>3043</v>
      </c>
      <c r="L14" s="322"/>
      <c r="M14" s="322"/>
      <c r="N14" s="322"/>
      <c r="O14" s="322"/>
      <c r="P14" s="322"/>
      <c r="Q14" s="322"/>
      <c r="R14" s="163"/>
      <c r="S14" s="163"/>
      <c r="T14" s="163"/>
      <c r="U14" s="163"/>
      <c r="V14" s="163"/>
      <c r="W14" s="163"/>
      <c r="X14" s="163"/>
      <c r="Y14" s="163"/>
      <c r="Z14" s="163"/>
      <c r="AA14" s="163"/>
      <c r="AB14" s="163"/>
      <c r="AC14" s="163"/>
      <c r="AD14" s="163"/>
      <c r="AE14" s="163"/>
      <c r="AF14" s="163"/>
      <c r="AG14" s="163"/>
    </row>
    <row r="15" spans="1:33" ht="15" thickBot="1">
      <c r="A15" s="873"/>
      <c r="B15" s="879"/>
      <c r="C15" s="490"/>
      <c r="D15" s="72" t="s">
        <v>3856</v>
      </c>
      <c r="E15" s="73" t="s">
        <v>3043</v>
      </c>
      <c r="F15" s="73" t="s">
        <v>3043</v>
      </c>
      <c r="G15" s="73" t="s">
        <v>3043</v>
      </c>
      <c r="H15" s="73" t="s">
        <v>3043</v>
      </c>
      <c r="I15" s="73" t="s">
        <v>3043</v>
      </c>
      <c r="J15" s="73" t="s">
        <v>3043</v>
      </c>
      <c r="K15" s="74" t="s">
        <v>3043</v>
      </c>
      <c r="L15" s="322"/>
      <c r="M15" s="322"/>
      <c r="N15" s="322"/>
      <c r="O15" s="322"/>
      <c r="P15" s="322"/>
      <c r="Q15" s="322"/>
      <c r="R15" s="163"/>
      <c r="S15" s="163"/>
      <c r="T15" s="163"/>
      <c r="U15" s="163"/>
      <c r="V15" s="163"/>
      <c r="W15" s="163"/>
      <c r="X15" s="163"/>
      <c r="Y15" s="163"/>
      <c r="Z15" s="163"/>
      <c r="AA15" s="163"/>
      <c r="AB15" s="163"/>
      <c r="AC15" s="163"/>
      <c r="AD15" s="163"/>
      <c r="AE15" s="163"/>
      <c r="AF15" s="163"/>
      <c r="AG15" s="163"/>
    </row>
    <row r="16" spans="1:33" ht="15" thickBot="1">
      <c r="A16" s="873"/>
      <c r="B16" s="880"/>
      <c r="C16" s="491"/>
      <c r="D16" s="72" t="s">
        <v>4584</v>
      </c>
      <c r="E16" s="73" t="s">
        <v>3043</v>
      </c>
      <c r="F16" s="73" t="s">
        <v>3043</v>
      </c>
      <c r="G16" s="73"/>
      <c r="H16" s="73"/>
      <c r="I16" s="73" t="s">
        <v>3043</v>
      </c>
      <c r="J16" s="73"/>
      <c r="K16" s="74"/>
      <c r="L16" s="322"/>
      <c r="M16" s="322"/>
      <c r="N16" s="322"/>
      <c r="O16" s="322"/>
      <c r="P16" s="322"/>
      <c r="Q16" s="322"/>
      <c r="R16" s="163"/>
      <c r="S16" s="163"/>
      <c r="T16" s="163"/>
      <c r="U16" s="163"/>
      <c r="V16" s="163"/>
      <c r="W16" s="163"/>
      <c r="X16" s="163"/>
      <c r="Y16" s="163"/>
      <c r="Z16" s="163"/>
      <c r="AA16" s="163"/>
      <c r="AB16" s="163"/>
      <c r="AC16" s="163"/>
      <c r="AD16" s="163"/>
      <c r="AE16" s="163"/>
      <c r="AF16" s="163"/>
      <c r="AG16" s="163"/>
    </row>
    <row r="17" spans="1:33" ht="21" thickBot="1">
      <c r="A17" s="873"/>
      <c r="B17" s="875" t="s">
        <v>3070</v>
      </c>
      <c r="C17" s="483" t="s">
        <v>3071</v>
      </c>
      <c r="D17" s="324" t="s">
        <v>3860</v>
      </c>
      <c r="E17" s="75" t="s">
        <v>3043</v>
      </c>
      <c r="F17" s="75" t="s">
        <v>3043</v>
      </c>
      <c r="G17" s="75" t="s">
        <v>3043</v>
      </c>
      <c r="H17" s="75"/>
      <c r="I17" s="75" t="s">
        <v>3043</v>
      </c>
      <c r="J17" s="75"/>
      <c r="K17" s="76" t="s">
        <v>3043</v>
      </c>
      <c r="L17" s="322"/>
      <c r="M17" s="322"/>
      <c r="N17" s="322"/>
      <c r="O17" s="322"/>
      <c r="P17" s="322"/>
      <c r="Q17" s="322"/>
      <c r="R17" s="163"/>
      <c r="S17" s="163"/>
      <c r="T17" s="163"/>
      <c r="U17" s="163"/>
      <c r="V17" s="163"/>
      <c r="W17" s="163"/>
      <c r="X17" s="163"/>
      <c r="Y17" s="163"/>
      <c r="Z17" s="163"/>
      <c r="AA17" s="163"/>
      <c r="AB17" s="163"/>
      <c r="AC17" s="163"/>
      <c r="AD17" s="163"/>
      <c r="AE17" s="163"/>
      <c r="AF17" s="163"/>
      <c r="AG17" s="163"/>
    </row>
    <row r="18" spans="1:33" ht="15" thickBot="1">
      <c r="A18" s="873"/>
      <c r="B18" s="876"/>
      <c r="C18" s="484"/>
      <c r="D18" s="324" t="s">
        <v>3074</v>
      </c>
      <c r="E18" s="75" t="s">
        <v>3043</v>
      </c>
      <c r="F18" s="75" t="s">
        <v>3043</v>
      </c>
      <c r="G18" s="75" t="s">
        <v>3043</v>
      </c>
      <c r="H18" s="325"/>
      <c r="I18" s="75" t="s">
        <v>3043</v>
      </c>
      <c r="J18" s="75"/>
      <c r="K18" s="76" t="s">
        <v>3043</v>
      </c>
      <c r="L18" s="322"/>
      <c r="M18" s="322"/>
      <c r="N18" s="322"/>
      <c r="O18" s="322"/>
      <c r="P18" s="322"/>
      <c r="Q18" s="322"/>
      <c r="R18" s="163"/>
      <c r="S18" s="163"/>
      <c r="T18" s="163"/>
      <c r="U18" s="163"/>
      <c r="V18" s="163"/>
      <c r="W18" s="163"/>
      <c r="X18" s="163"/>
      <c r="Y18" s="163"/>
      <c r="Z18" s="163"/>
      <c r="AA18" s="163"/>
      <c r="AB18" s="163"/>
      <c r="AC18" s="163"/>
      <c r="AD18" s="163"/>
      <c r="AE18" s="163"/>
      <c r="AF18" s="163"/>
      <c r="AG18" s="163"/>
    </row>
    <row r="19" spans="1:33" ht="15" thickBot="1">
      <c r="A19" s="873"/>
      <c r="B19" s="876"/>
      <c r="C19" s="484"/>
      <c r="D19" s="324" t="s">
        <v>3076</v>
      </c>
      <c r="E19" s="75" t="s">
        <v>3043</v>
      </c>
      <c r="F19" s="75" t="s">
        <v>3043</v>
      </c>
      <c r="G19" s="325"/>
      <c r="H19" s="325"/>
      <c r="I19" s="75" t="s">
        <v>3043</v>
      </c>
      <c r="J19" s="75" t="s">
        <v>3043</v>
      </c>
      <c r="K19" s="76" t="s">
        <v>3043</v>
      </c>
      <c r="L19" s="322"/>
      <c r="M19" s="322"/>
      <c r="N19" s="322"/>
      <c r="O19" s="322"/>
      <c r="P19" s="322"/>
      <c r="Q19" s="322"/>
      <c r="R19" s="163"/>
      <c r="S19" s="163"/>
      <c r="T19" s="163"/>
      <c r="U19" s="163"/>
      <c r="V19" s="163"/>
      <c r="W19" s="163"/>
      <c r="X19" s="163"/>
      <c r="Y19" s="163"/>
      <c r="Z19" s="163"/>
      <c r="AA19" s="163"/>
      <c r="AB19" s="163"/>
      <c r="AC19" s="163"/>
      <c r="AD19" s="163"/>
      <c r="AE19" s="163"/>
      <c r="AF19" s="163"/>
      <c r="AG19" s="163"/>
    </row>
    <row r="20" spans="1:33" ht="21" thickBot="1">
      <c r="A20" s="873"/>
      <c r="B20" s="877"/>
      <c r="C20" s="485"/>
      <c r="D20" s="324" t="s">
        <v>4585</v>
      </c>
      <c r="E20" s="75" t="s">
        <v>3043</v>
      </c>
      <c r="F20" s="325"/>
      <c r="G20" s="325"/>
      <c r="H20" s="325"/>
      <c r="I20" s="325"/>
      <c r="J20" s="325"/>
      <c r="K20" s="76"/>
      <c r="L20" s="322"/>
      <c r="M20" s="322"/>
      <c r="N20" s="322"/>
      <c r="O20" s="322"/>
      <c r="P20" s="322"/>
      <c r="Q20" s="322"/>
      <c r="R20" s="163"/>
      <c r="S20" s="163"/>
      <c r="T20" s="163"/>
      <c r="U20" s="163"/>
      <c r="V20" s="163"/>
      <c r="W20" s="163"/>
      <c r="X20" s="163"/>
      <c r="Y20" s="163"/>
      <c r="Z20" s="163"/>
      <c r="AA20" s="163"/>
      <c r="AB20" s="163"/>
      <c r="AC20" s="163"/>
      <c r="AD20" s="163"/>
      <c r="AE20" s="163"/>
      <c r="AF20" s="163"/>
      <c r="AG20" s="163"/>
    </row>
    <row r="21" spans="1:33" ht="15" thickBot="1">
      <c r="A21" s="873"/>
      <c r="B21" s="878" t="s">
        <v>3080</v>
      </c>
      <c r="C21" s="489" t="s">
        <v>4586</v>
      </c>
      <c r="D21" s="72" t="s">
        <v>3082</v>
      </c>
      <c r="E21" s="73" t="s">
        <v>3043</v>
      </c>
      <c r="F21" s="73" t="s">
        <v>3043</v>
      </c>
      <c r="G21" s="323"/>
      <c r="H21" s="73" t="s">
        <v>3043</v>
      </c>
      <c r="I21" s="73" t="s">
        <v>3043</v>
      </c>
      <c r="J21" s="73"/>
      <c r="K21" s="74"/>
      <c r="L21" s="322"/>
      <c r="M21" s="322"/>
      <c r="N21" s="322"/>
      <c r="O21" s="322"/>
      <c r="P21" s="322"/>
      <c r="Q21" s="322"/>
      <c r="R21" s="163"/>
      <c r="S21" s="163"/>
      <c r="T21" s="163"/>
      <c r="U21" s="163"/>
      <c r="V21" s="163"/>
      <c r="W21" s="163"/>
      <c r="X21" s="163"/>
      <c r="Y21" s="163"/>
      <c r="Z21" s="163"/>
      <c r="AA21" s="163"/>
      <c r="AB21" s="163"/>
      <c r="AC21" s="163"/>
      <c r="AD21" s="163"/>
      <c r="AE21" s="163"/>
      <c r="AF21" s="163"/>
      <c r="AG21" s="163"/>
    </row>
    <row r="22" spans="1:33" ht="15" thickBot="1">
      <c r="A22" s="873"/>
      <c r="B22" s="879"/>
      <c r="C22" s="490"/>
      <c r="D22" s="72" t="s">
        <v>3083</v>
      </c>
      <c r="E22" s="73" t="s">
        <v>3043</v>
      </c>
      <c r="F22" s="73" t="s">
        <v>3043</v>
      </c>
      <c r="G22" s="323"/>
      <c r="H22" s="73" t="s">
        <v>3043</v>
      </c>
      <c r="I22" s="73" t="s">
        <v>3043</v>
      </c>
      <c r="J22" s="73"/>
      <c r="K22" s="74"/>
      <c r="L22" s="322"/>
      <c r="M22" s="322"/>
      <c r="N22" s="322"/>
      <c r="O22" s="322"/>
      <c r="P22" s="322"/>
      <c r="Q22" s="322"/>
      <c r="R22" s="163"/>
      <c r="S22" s="163"/>
      <c r="T22" s="163"/>
      <c r="U22" s="163"/>
      <c r="V22" s="163"/>
      <c r="W22" s="163"/>
      <c r="X22" s="163"/>
      <c r="Y22" s="163"/>
      <c r="Z22" s="163"/>
      <c r="AA22" s="163"/>
      <c r="AB22" s="163"/>
      <c r="AC22" s="163"/>
      <c r="AD22" s="163"/>
      <c r="AE22" s="163"/>
      <c r="AF22" s="163"/>
      <c r="AG22" s="163"/>
    </row>
    <row r="23" spans="1:33" ht="21" thickBot="1">
      <c r="A23" s="873"/>
      <c r="B23" s="879"/>
      <c r="C23" s="490"/>
      <c r="D23" s="72" t="s">
        <v>3873</v>
      </c>
      <c r="E23" s="73" t="s">
        <v>3043</v>
      </c>
      <c r="F23" s="323"/>
      <c r="G23" s="323"/>
      <c r="H23" s="323"/>
      <c r="I23" s="323"/>
      <c r="J23" s="323"/>
      <c r="K23" s="74"/>
      <c r="L23" s="322"/>
      <c r="M23" s="322"/>
      <c r="N23" s="322"/>
      <c r="O23" s="322"/>
      <c r="P23" s="322"/>
      <c r="Q23" s="322"/>
      <c r="R23" s="163"/>
      <c r="S23" s="163"/>
      <c r="T23" s="163"/>
      <c r="U23" s="163"/>
      <c r="V23" s="163"/>
      <c r="W23" s="163"/>
      <c r="X23" s="163"/>
      <c r="Y23" s="163"/>
      <c r="Z23" s="163"/>
      <c r="AA23" s="163"/>
      <c r="AB23" s="163"/>
      <c r="AC23" s="163"/>
      <c r="AD23" s="163"/>
      <c r="AE23" s="163"/>
      <c r="AF23" s="163"/>
      <c r="AG23" s="163"/>
    </row>
    <row r="24" spans="1:33" ht="21" thickBot="1">
      <c r="A24" s="873"/>
      <c r="B24" s="879"/>
      <c r="C24" s="490"/>
      <c r="D24" s="72" t="s">
        <v>3087</v>
      </c>
      <c r="E24" s="73" t="s">
        <v>3043</v>
      </c>
      <c r="F24" s="73" t="s">
        <v>3043</v>
      </c>
      <c r="G24" s="323"/>
      <c r="H24" s="73" t="s">
        <v>3043</v>
      </c>
      <c r="I24" s="73" t="s">
        <v>3043</v>
      </c>
      <c r="J24" s="73"/>
      <c r="K24" s="74"/>
      <c r="L24" s="322"/>
      <c r="M24" s="322"/>
      <c r="N24" s="322"/>
      <c r="O24" s="322"/>
      <c r="P24" s="322"/>
      <c r="Q24" s="322"/>
      <c r="R24" s="163"/>
      <c r="S24" s="163"/>
      <c r="T24" s="163"/>
      <c r="U24" s="163"/>
      <c r="V24" s="163"/>
      <c r="W24" s="163"/>
      <c r="X24" s="163"/>
      <c r="Y24" s="163"/>
      <c r="Z24" s="163"/>
      <c r="AA24" s="163"/>
      <c r="AB24" s="163"/>
      <c r="AC24" s="163"/>
      <c r="AD24" s="163"/>
      <c r="AE24" s="163"/>
      <c r="AF24" s="163"/>
      <c r="AG24" s="163"/>
    </row>
    <row r="25" spans="1:33" ht="15" thickBot="1">
      <c r="A25" s="873"/>
      <c r="B25" s="879"/>
      <c r="C25" s="490"/>
      <c r="D25" s="72" t="s">
        <v>3089</v>
      </c>
      <c r="E25" s="73" t="s">
        <v>3043</v>
      </c>
      <c r="F25" s="323"/>
      <c r="G25" s="323"/>
      <c r="H25" s="323"/>
      <c r="I25" s="323"/>
      <c r="J25" s="323"/>
      <c r="K25" s="74"/>
      <c r="L25" s="322"/>
      <c r="M25" s="322"/>
      <c r="N25" s="322"/>
      <c r="O25" s="322"/>
      <c r="P25" s="322"/>
      <c r="Q25" s="322"/>
      <c r="R25" s="163"/>
      <c r="S25" s="163"/>
      <c r="T25" s="163"/>
      <c r="U25" s="163"/>
      <c r="V25" s="163"/>
      <c r="W25" s="163"/>
      <c r="X25" s="163"/>
      <c r="Y25" s="163"/>
      <c r="Z25" s="163"/>
      <c r="AA25" s="163"/>
      <c r="AB25" s="163"/>
      <c r="AC25" s="163"/>
      <c r="AD25" s="163"/>
      <c r="AE25" s="163"/>
      <c r="AF25" s="163"/>
      <c r="AG25" s="163"/>
    </row>
    <row r="26" spans="1:33" ht="21" thickBot="1">
      <c r="A26" s="873"/>
      <c r="B26" s="880"/>
      <c r="C26" s="491"/>
      <c r="D26" s="72" t="s">
        <v>3091</v>
      </c>
      <c r="E26" s="73" t="s">
        <v>3043</v>
      </c>
      <c r="F26" s="73" t="s">
        <v>3043</v>
      </c>
      <c r="G26" s="323"/>
      <c r="H26" s="323"/>
      <c r="I26" s="323"/>
      <c r="J26" s="323"/>
      <c r="K26" s="74"/>
      <c r="L26" s="322"/>
      <c r="M26" s="322"/>
      <c r="N26" s="322"/>
      <c r="O26" s="322"/>
      <c r="P26" s="322"/>
      <c r="Q26" s="322"/>
      <c r="R26" s="163"/>
      <c r="S26" s="163"/>
      <c r="T26" s="163"/>
      <c r="U26" s="163"/>
      <c r="V26" s="163"/>
      <c r="W26" s="163"/>
      <c r="X26" s="163"/>
      <c r="Y26" s="163"/>
      <c r="Z26" s="163"/>
      <c r="AA26" s="163"/>
      <c r="AB26" s="163"/>
      <c r="AC26" s="163"/>
      <c r="AD26" s="163"/>
      <c r="AE26" s="163"/>
      <c r="AF26" s="163"/>
      <c r="AG26" s="163"/>
    </row>
    <row r="27" spans="1:33" ht="21" thickBot="1">
      <c r="A27" s="873"/>
      <c r="B27" s="875" t="s">
        <v>3092</v>
      </c>
      <c r="C27" s="483" t="s">
        <v>3093</v>
      </c>
      <c r="D27" s="324" t="s">
        <v>3094</v>
      </c>
      <c r="E27" s="75" t="s">
        <v>3043</v>
      </c>
      <c r="F27" s="75" t="s">
        <v>3043</v>
      </c>
      <c r="G27" s="75"/>
      <c r="H27" s="75"/>
      <c r="I27" s="75" t="s">
        <v>3043</v>
      </c>
      <c r="J27" s="75"/>
      <c r="K27" s="76" t="s">
        <v>3043</v>
      </c>
      <c r="L27" s="322"/>
      <c r="M27" s="322"/>
      <c r="N27" s="322"/>
      <c r="O27" s="322"/>
      <c r="P27" s="322"/>
      <c r="Q27" s="322"/>
      <c r="R27" s="163"/>
      <c r="S27" s="163"/>
      <c r="T27" s="163"/>
      <c r="U27" s="163"/>
      <c r="V27" s="163"/>
      <c r="W27" s="163"/>
      <c r="X27" s="163"/>
      <c r="Y27" s="163"/>
      <c r="Z27" s="163"/>
      <c r="AA27" s="163"/>
      <c r="AB27" s="163"/>
      <c r="AC27" s="163"/>
      <c r="AD27" s="163"/>
      <c r="AE27" s="163"/>
      <c r="AF27" s="163"/>
      <c r="AG27" s="163"/>
    </row>
    <row r="28" spans="1:33" ht="31.15" thickBot="1">
      <c r="A28" s="873"/>
      <c r="B28" s="877"/>
      <c r="C28" s="485"/>
      <c r="D28" s="324" t="s">
        <v>3879</v>
      </c>
      <c r="E28" s="75" t="s">
        <v>3043</v>
      </c>
      <c r="F28" s="75" t="s">
        <v>3043</v>
      </c>
      <c r="G28" s="75"/>
      <c r="H28" s="75"/>
      <c r="I28" s="75" t="s">
        <v>3043</v>
      </c>
      <c r="J28" s="75"/>
      <c r="K28" s="76"/>
      <c r="L28" s="322"/>
      <c r="M28" s="322"/>
      <c r="N28" s="322"/>
      <c r="O28" s="322"/>
      <c r="P28" s="322"/>
      <c r="Q28" s="322"/>
      <c r="R28" s="163"/>
      <c r="S28" s="163"/>
      <c r="T28" s="163"/>
      <c r="U28" s="163"/>
      <c r="V28" s="163"/>
      <c r="W28" s="163"/>
      <c r="X28" s="163"/>
      <c r="Y28" s="163"/>
      <c r="Z28" s="163"/>
      <c r="AA28" s="163"/>
      <c r="AB28" s="163"/>
      <c r="AC28" s="163"/>
      <c r="AD28" s="163"/>
      <c r="AE28" s="163"/>
      <c r="AF28" s="163"/>
      <c r="AG28" s="163"/>
    </row>
    <row r="29" spans="1:33" ht="31.15" thickBot="1">
      <c r="A29" s="874"/>
      <c r="B29" s="327" t="s">
        <v>3098</v>
      </c>
      <c r="C29" s="77" t="s">
        <v>3099</v>
      </c>
      <c r="D29" s="72" t="s">
        <v>3100</v>
      </c>
      <c r="E29" s="73" t="s">
        <v>3043</v>
      </c>
      <c r="F29" s="73" t="s">
        <v>3043</v>
      </c>
      <c r="G29" s="73" t="s">
        <v>3043</v>
      </c>
      <c r="H29" s="73" t="s">
        <v>3043</v>
      </c>
      <c r="I29" s="73" t="s">
        <v>3043</v>
      </c>
      <c r="J29" s="73"/>
      <c r="K29" s="74"/>
      <c r="L29" s="322"/>
      <c r="M29" s="322"/>
      <c r="N29" s="322"/>
      <c r="O29" s="322"/>
      <c r="P29" s="322"/>
      <c r="Q29" s="322"/>
      <c r="R29" s="163"/>
      <c r="S29" s="163"/>
      <c r="T29" s="163"/>
      <c r="U29" s="163"/>
      <c r="V29" s="163"/>
      <c r="W29" s="163"/>
      <c r="X29" s="163"/>
      <c r="Y29" s="163"/>
      <c r="Z29" s="163"/>
      <c r="AA29" s="163"/>
      <c r="AB29" s="163"/>
      <c r="AC29" s="163"/>
      <c r="AD29" s="163"/>
      <c r="AE29" s="163"/>
      <c r="AF29" s="163"/>
      <c r="AG29" s="163"/>
    </row>
    <row r="30" spans="1:33" ht="31.15" thickBot="1">
      <c r="A30" s="872">
        <v>2</v>
      </c>
      <c r="B30" s="328" t="s">
        <v>1149</v>
      </c>
      <c r="C30" s="78" t="s">
        <v>3102</v>
      </c>
      <c r="D30" s="324" t="s">
        <v>4587</v>
      </c>
      <c r="E30" s="76" t="s">
        <v>3043</v>
      </c>
      <c r="F30" s="76"/>
      <c r="G30" s="75"/>
      <c r="H30" s="75"/>
      <c r="I30" s="75"/>
      <c r="J30" s="75"/>
      <c r="K30" s="76"/>
      <c r="L30" s="322"/>
      <c r="M30" s="322"/>
      <c r="N30" s="322"/>
      <c r="O30" s="322"/>
      <c r="P30" s="322"/>
      <c r="Q30" s="322"/>
      <c r="R30" s="163"/>
      <c r="S30" s="163"/>
      <c r="T30" s="163"/>
      <c r="U30" s="163"/>
      <c r="V30" s="163"/>
      <c r="W30" s="163"/>
      <c r="X30" s="163"/>
      <c r="Y30" s="163"/>
      <c r="Z30" s="163"/>
      <c r="AA30" s="163"/>
      <c r="AB30" s="163"/>
      <c r="AC30" s="163"/>
      <c r="AD30" s="163"/>
      <c r="AE30" s="163"/>
      <c r="AF30" s="163"/>
      <c r="AG30" s="163"/>
    </row>
    <row r="31" spans="1:33" ht="41.45" thickBot="1">
      <c r="A31" s="873"/>
      <c r="B31" s="327" t="s">
        <v>1153</v>
      </c>
      <c r="C31" s="77" t="s">
        <v>3105</v>
      </c>
      <c r="D31" s="72" t="s">
        <v>3106</v>
      </c>
      <c r="E31" s="74" t="s">
        <v>3043</v>
      </c>
      <c r="F31" s="74" t="s">
        <v>3043</v>
      </c>
      <c r="G31" s="73"/>
      <c r="H31" s="73"/>
      <c r="I31" s="73"/>
      <c r="J31" s="73"/>
      <c r="K31" s="74"/>
      <c r="L31" s="322"/>
      <c r="M31" s="322"/>
      <c r="N31" s="322"/>
      <c r="O31" s="322"/>
      <c r="P31" s="322"/>
      <c r="Q31" s="322"/>
      <c r="R31" s="163"/>
      <c r="S31" s="163"/>
      <c r="T31" s="163"/>
      <c r="U31" s="163"/>
      <c r="V31" s="163"/>
      <c r="W31" s="163"/>
      <c r="X31" s="163"/>
      <c r="Y31" s="163"/>
      <c r="Z31" s="163"/>
      <c r="AA31" s="163"/>
      <c r="AB31" s="163"/>
      <c r="AC31" s="163"/>
      <c r="AD31" s="163"/>
      <c r="AE31" s="163"/>
      <c r="AF31" s="163"/>
      <c r="AG31" s="163"/>
    </row>
    <row r="32" spans="1:33">
      <c r="A32" s="873"/>
      <c r="B32" s="875" t="s">
        <v>1157</v>
      </c>
      <c r="C32" s="483" t="s">
        <v>3107</v>
      </c>
      <c r="D32" s="329" t="s">
        <v>3888</v>
      </c>
      <c r="E32" s="514" t="s">
        <v>3043</v>
      </c>
      <c r="F32" s="514" t="s">
        <v>3043</v>
      </c>
      <c r="G32" s="480"/>
      <c r="H32" s="480"/>
      <c r="I32" s="480"/>
      <c r="J32" s="480"/>
      <c r="K32" s="514"/>
      <c r="L32" s="322"/>
      <c r="M32" s="322"/>
      <c r="N32" s="322"/>
      <c r="O32" s="322"/>
      <c r="P32" s="322"/>
      <c r="Q32" s="322"/>
      <c r="R32" s="163"/>
      <c r="S32" s="163"/>
      <c r="T32" s="163"/>
      <c r="U32" s="163"/>
      <c r="V32" s="163"/>
      <c r="W32" s="163"/>
      <c r="X32" s="163"/>
      <c r="Y32" s="163"/>
      <c r="Z32" s="163"/>
      <c r="AA32" s="163"/>
      <c r="AB32" s="163"/>
      <c r="AC32" s="163"/>
      <c r="AD32" s="163"/>
      <c r="AE32" s="163"/>
      <c r="AF32" s="163"/>
      <c r="AG32" s="163"/>
    </row>
    <row r="33" spans="1:33">
      <c r="A33" s="873"/>
      <c r="B33" s="876"/>
      <c r="C33" s="484"/>
      <c r="D33" s="329" t="s">
        <v>3894</v>
      </c>
      <c r="E33" s="516"/>
      <c r="F33" s="516"/>
      <c r="G33" s="481"/>
      <c r="H33" s="481"/>
      <c r="I33" s="481"/>
      <c r="J33" s="481"/>
      <c r="K33" s="516"/>
      <c r="L33" s="322"/>
      <c r="M33" s="322"/>
      <c r="N33" s="322"/>
      <c r="O33" s="322"/>
      <c r="P33" s="322"/>
      <c r="Q33" s="322"/>
      <c r="R33" s="163"/>
      <c r="S33" s="163"/>
      <c r="T33" s="163"/>
      <c r="U33" s="163"/>
      <c r="V33" s="163"/>
      <c r="W33" s="163"/>
      <c r="X33" s="163"/>
      <c r="Y33" s="163"/>
      <c r="Z33" s="163"/>
      <c r="AA33" s="163"/>
      <c r="AB33" s="163"/>
      <c r="AC33" s="163"/>
      <c r="AD33" s="163"/>
      <c r="AE33" s="163"/>
      <c r="AF33" s="163"/>
      <c r="AG33" s="163"/>
    </row>
    <row r="34" spans="1:33">
      <c r="A34" s="873"/>
      <c r="B34" s="876"/>
      <c r="C34" s="484"/>
      <c r="D34" s="329" t="s">
        <v>3896</v>
      </c>
      <c r="E34" s="516"/>
      <c r="F34" s="516"/>
      <c r="G34" s="481"/>
      <c r="H34" s="481"/>
      <c r="I34" s="481"/>
      <c r="J34" s="481"/>
      <c r="K34" s="516"/>
      <c r="L34" s="322"/>
      <c r="M34" s="322"/>
      <c r="N34" s="322"/>
      <c r="O34" s="322"/>
      <c r="P34" s="322"/>
      <c r="Q34" s="322"/>
      <c r="R34" s="163"/>
      <c r="S34" s="163"/>
      <c r="T34" s="163"/>
      <c r="U34" s="163"/>
      <c r="V34" s="163"/>
      <c r="W34" s="163"/>
      <c r="X34" s="163"/>
      <c r="Y34" s="163"/>
      <c r="Z34" s="163"/>
      <c r="AA34" s="163"/>
      <c r="AB34" s="163"/>
      <c r="AC34" s="163"/>
      <c r="AD34" s="163"/>
      <c r="AE34" s="163"/>
      <c r="AF34" s="163"/>
      <c r="AG34" s="163"/>
    </row>
    <row r="35" spans="1:33">
      <c r="A35" s="873"/>
      <c r="B35" s="876"/>
      <c r="C35" s="484"/>
      <c r="D35" s="329" t="s">
        <v>3898</v>
      </c>
      <c r="E35" s="516"/>
      <c r="F35" s="516"/>
      <c r="G35" s="481"/>
      <c r="H35" s="481"/>
      <c r="I35" s="481"/>
      <c r="J35" s="481"/>
      <c r="K35" s="516"/>
      <c r="L35" s="322"/>
      <c r="M35" s="322"/>
      <c r="N35" s="322"/>
      <c r="O35" s="322"/>
      <c r="P35" s="322"/>
      <c r="Q35" s="322"/>
      <c r="R35" s="163"/>
      <c r="S35" s="163"/>
      <c r="T35" s="163"/>
      <c r="U35" s="163"/>
      <c r="V35" s="163"/>
      <c r="W35" s="163"/>
      <c r="X35" s="163"/>
      <c r="Y35" s="163"/>
      <c r="Z35" s="163"/>
      <c r="AA35" s="163"/>
      <c r="AB35" s="163"/>
      <c r="AC35" s="163"/>
      <c r="AD35" s="163"/>
      <c r="AE35" s="163"/>
      <c r="AF35" s="163"/>
      <c r="AG35" s="163"/>
    </row>
    <row r="36" spans="1:33">
      <c r="A36" s="873"/>
      <c r="B36" s="876"/>
      <c r="C36" s="484"/>
      <c r="D36" s="329" t="s">
        <v>3900</v>
      </c>
      <c r="E36" s="516"/>
      <c r="F36" s="516"/>
      <c r="G36" s="481"/>
      <c r="H36" s="481"/>
      <c r="I36" s="481"/>
      <c r="J36" s="481"/>
      <c r="K36" s="516"/>
      <c r="L36" s="322"/>
      <c r="M36" s="322"/>
      <c r="N36" s="322"/>
      <c r="O36" s="322"/>
      <c r="P36" s="322"/>
      <c r="Q36" s="322"/>
      <c r="R36" s="163"/>
      <c r="S36" s="163"/>
      <c r="T36" s="163"/>
      <c r="U36" s="163"/>
      <c r="V36" s="163"/>
      <c r="W36" s="163"/>
      <c r="X36" s="163"/>
      <c r="Y36" s="163"/>
      <c r="Z36" s="163"/>
      <c r="AA36" s="163"/>
      <c r="AB36" s="163"/>
      <c r="AC36" s="163"/>
      <c r="AD36" s="163"/>
      <c r="AE36" s="163"/>
      <c r="AF36" s="163"/>
      <c r="AG36" s="163"/>
    </row>
    <row r="37" spans="1:33">
      <c r="A37" s="873"/>
      <c r="B37" s="876"/>
      <c r="C37" s="484"/>
      <c r="D37" s="329" t="s">
        <v>3902</v>
      </c>
      <c r="E37" s="516"/>
      <c r="F37" s="516"/>
      <c r="G37" s="481"/>
      <c r="H37" s="481"/>
      <c r="I37" s="481"/>
      <c r="J37" s="481"/>
      <c r="K37" s="516"/>
      <c r="L37" s="322"/>
      <c r="M37" s="322"/>
      <c r="N37" s="322"/>
      <c r="O37" s="322"/>
      <c r="P37" s="322"/>
      <c r="Q37" s="322"/>
      <c r="R37" s="163"/>
      <c r="S37" s="163"/>
      <c r="T37" s="163"/>
      <c r="U37" s="163"/>
      <c r="V37" s="163"/>
      <c r="W37" s="163"/>
      <c r="X37" s="163"/>
      <c r="Y37" s="163"/>
      <c r="Z37" s="163"/>
      <c r="AA37" s="163"/>
      <c r="AB37" s="163"/>
      <c r="AC37" s="163"/>
      <c r="AD37" s="163"/>
      <c r="AE37" s="163"/>
      <c r="AF37" s="163"/>
      <c r="AG37" s="163"/>
    </row>
    <row r="38" spans="1:33">
      <c r="A38" s="873"/>
      <c r="B38" s="876"/>
      <c r="C38" s="484"/>
      <c r="D38" s="329" t="s">
        <v>3904</v>
      </c>
      <c r="E38" s="516"/>
      <c r="F38" s="516"/>
      <c r="G38" s="481"/>
      <c r="H38" s="481"/>
      <c r="I38" s="481"/>
      <c r="J38" s="481"/>
      <c r="K38" s="516"/>
      <c r="L38" s="322"/>
      <c r="M38" s="322"/>
      <c r="N38" s="322"/>
      <c r="O38" s="322"/>
      <c r="P38" s="322"/>
      <c r="Q38" s="322"/>
      <c r="R38" s="163"/>
      <c r="S38" s="163"/>
      <c r="T38" s="163"/>
      <c r="U38" s="163"/>
      <c r="V38" s="163"/>
      <c r="W38" s="163"/>
      <c r="X38" s="163"/>
      <c r="Y38" s="163"/>
      <c r="Z38" s="163"/>
      <c r="AA38" s="163"/>
      <c r="AB38" s="163"/>
      <c r="AC38" s="163"/>
      <c r="AD38" s="163"/>
      <c r="AE38" s="163"/>
      <c r="AF38" s="163"/>
      <c r="AG38" s="163"/>
    </row>
    <row r="39" spans="1:33">
      <c r="A39" s="873"/>
      <c r="B39" s="876"/>
      <c r="C39" s="484"/>
      <c r="D39" s="329" t="s">
        <v>3906</v>
      </c>
      <c r="E39" s="516"/>
      <c r="F39" s="516"/>
      <c r="G39" s="481"/>
      <c r="H39" s="481"/>
      <c r="I39" s="481"/>
      <c r="J39" s="481"/>
      <c r="K39" s="516"/>
      <c r="L39" s="322"/>
      <c r="M39" s="322"/>
      <c r="N39" s="322"/>
      <c r="O39" s="322"/>
      <c r="P39" s="322"/>
      <c r="Q39" s="322"/>
      <c r="R39" s="163"/>
      <c r="S39" s="163"/>
      <c r="T39" s="163"/>
      <c r="U39" s="163"/>
      <c r="V39" s="163"/>
      <c r="W39" s="163"/>
      <c r="X39" s="163"/>
      <c r="Y39" s="163"/>
      <c r="Z39" s="163"/>
      <c r="AA39" s="163"/>
      <c r="AB39" s="163"/>
      <c r="AC39" s="163"/>
      <c r="AD39" s="163"/>
      <c r="AE39" s="163"/>
      <c r="AF39" s="163"/>
      <c r="AG39" s="163"/>
    </row>
    <row r="40" spans="1:33">
      <c r="A40" s="873"/>
      <c r="B40" s="876"/>
      <c r="C40" s="484"/>
      <c r="D40" s="329" t="s">
        <v>3908</v>
      </c>
      <c r="E40" s="516"/>
      <c r="F40" s="516"/>
      <c r="G40" s="481"/>
      <c r="H40" s="481"/>
      <c r="I40" s="481"/>
      <c r="J40" s="481"/>
      <c r="K40" s="516"/>
      <c r="L40" s="322"/>
      <c r="M40" s="322"/>
      <c r="N40" s="322"/>
      <c r="O40" s="322"/>
      <c r="P40" s="322"/>
      <c r="Q40" s="322"/>
      <c r="R40" s="163"/>
      <c r="S40" s="163"/>
      <c r="T40" s="163"/>
      <c r="U40" s="163"/>
      <c r="V40" s="163"/>
      <c r="W40" s="163"/>
      <c r="X40" s="163"/>
      <c r="Y40" s="163"/>
      <c r="Z40" s="163"/>
      <c r="AA40" s="163"/>
      <c r="AB40" s="163"/>
      <c r="AC40" s="163"/>
      <c r="AD40" s="163"/>
      <c r="AE40" s="163"/>
      <c r="AF40" s="163"/>
      <c r="AG40" s="163"/>
    </row>
    <row r="41" spans="1:33">
      <c r="A41" s="873"/>
      <c r="B41" s="876"/>
      <c r="C41" s="484"/>
      <c r="D41" s="329" t="s">
        <v>3119</v>
      </c>
      <c r="E41" s="516"/>
      <c r="F41" s="516"/>
      <c r="G41" s="481"/>
      <c r="H41" s="481"/>
      <c r="I41" s="481"/>
      <c r="J41" s="481"/>
      <c r="K41" s="516"/>
      <c r="L41" s="322"/>
      <c r="M41" s="322"/>
      <c r="N41" s="322"/>
      <c r="O41" s="322"/>
      <c r="P41" s="322"/>
      <c r="Q41" s="322"/>
      <c r="R41" s="163"/>
      <c r="S41" s="163"/>
      <c r="T41" s="163"/>
      <c r="U41" s="163"/>
      <c r="V41" s="163"/>
      <c r="W41" s="163"/>
      <c r="X41" s="163"/>
      <c r="Y41" s="163"/>
      <c r="Z41" s="163"/>
      <c r="AA41" s="163"/>
      <c r="AB41" s="163"/>
      <c r="AC41" s="163"/>
      <c r="AD41" s="163"/>
      <c r="AE41" s="163"/>
      <c r="AF41" s="163"/>
      <c r="AG41" s="163"/>
    </row>
    <row r="42" spans="1:33">
      <c r="A42" s="873"/>
      <c r="B42" s="876"/>
      <c r="C42" s="484"/>
      <c r="D42" s="329" t="s">
        <v>3911</v>
      </c>
      <c r="E42" s="516"/>
      <c r="F42" s="516"/>
      <c r="G42" s="481"/>
      <c r="H42" s="481"/>
      <c r="I42" s="481"/>
      <c r="J42" s="481"/>
      <c r="K42" s="516"/>
      <c r="L42" s="322"/>
      <c r="M42" s="322"/>
      <c r="N42" s="322"/>
      <c r="O42" s="322"/>
      <c r="P42" s="322"/>
      <c r="Q42" s="322"/>
      <c r="R42" s="163"/>
      <c r="S42" s="163"/>
      <c r="T42" s="163"/>
      <c r="U42" s="163"/>
      <c r="V42" s="163"/>
      <c r="W42" s="163"/>
      <c r="X42" s="163"/>
      <c r="Y42" s="163"/>
      <c r="Z42" s="163"/>
      <c r="AA42" s="163"/>
      <c r="AB42" s="163"/>
      <c r="AC42" s="163"/>
      <c r="AD42" s="163"/>
      <c r="AE42" s="163"/>
      <c r="AF42" s="163"/>
      <c r="AG42" s="163"/>
    </row>
    <row r="43" spans="1:33" ht="15" thickBot="1">
      <c r="A43" s="873"/>
      <c r="B43" s="877"/>
      <c r="C43" s="485"/>
      <c r="D43" s="330" t="s">
        <v>3121</v>
      </c>
      <c r="E43" s="515"/>
      <c r="F43" s="515"/>
      <c r="G43" s="482"/>
      <c r="H43" s="482"/>
      <c r="I43" s="482"/>
      <c r="J43" s="482"/>
      <c r="K43" s="515"/>
      <c r="L43" s="322"/>
      <c r="M43" s="322"/>
      <c r="N43" s="322"/>
      <c r="O43" s="322"/>
      <c r="P43" s="322"/>
      <c r="Q43" s="322"/>
      <c r="R43" s="163"/>
      <c r="S43" s="163"/>
      <c r="T43" s="163"/>
      <c r="U43" s="163"/>
      <c r="V43" s="163"/>
      <c r="W43" s="163"/>
      <c r="X43" s="163"/>
      <c r="Y43" s="163"/>
      <c r="Z43" s="163"/>
      <c r="AA43" s="163"/>
      <c r="AB43" s="163"/>
      <c r="AC43" s="163"/>
      <c r="AD43" s="163"/>
      <c r="AE43" s="163"/>
      <c r="AF43" s="163"/>
      <c r="AG43" s="163"/>
    </row>
    <row r="44" spans="1:33" ht="61.9" thickBot="1">
      <c r="A44" s="873"/>
      <c r="B44" s="327" t="s">
        <v>1186</v>
      </c>
      <c r="C44" s="77" t="s">
        <v>3122</v>
      </c>
      <c r="D44" s="72" t="s">
        <v>4588</v>
      </c>
      <c r="E44" s="74" t="s">
        <v>3043</v>
      </c>
      <c r="F44" s="74"/>
      <c r="G44" s="73"/>
      <c r="H44" s="73"/>
      <c r="I44" s="73"/>
      <c r="J44" s="73"/>
      <c r="K44" s="74"/>
      <c r="L44" s="322"/>
      <c r="M44" s="322"/>
      <c r="N44" s="322"/>
      <c r="O44" s="322"/>
      <c r="P44" s="322"/>
      <c r="Q44" s="322"/>
      <c r="R44" s="163"/>
      <c r="S44" s="163"/>
      <c r="T44" s="163"/>
      <c r="U44" s="163"/>
      <c r="V44" s="163"/>
      <c r="W44" s="163"/>
      <c r="X44" s="163"/>
      <c r="Y44" s="163"/>
      <c r="Z44" s="163"/>
      <c r="AA44" s="163"/>
      <c r="AB44" s="163"/>
      <c r="AC44" s="163"/>
      <c r="AD44" s="163"/>
      <c r="AE44" s="163"/>
      <c r="AF44" s="163"/>
      <c r="AG44" s="163"/>
    </row>
    <row r="45" spans="1:33" ht="51.6" thickBot="1">
      <c r="A45" s="873"/>
      <c r="B45" s="328" t="s">
        <v>1411</v>
      </c>
      <c r="C45" s="78" t="s">
        <v>3124</v>
      </c>
      <c r="D45" s="324" t="s">
        <v>3125</v>
      </c>
      <c r="E45" s="76" t="s">
        <v>3043</v>
      </c>
      <c r="F45" s="76" t="s">
        <v>3043</v>
      </c>
      <c r="G45" s="75"/>
      <c r="H45" s="75"/>
      <c r="I45" s="75"/>
      <c r="J45" s="75"/>
      <c r="K45" s="76"/>
      <c r="L45" s="322"/>
      <c r="M45" s="322"/>
      <c r="N45" s="322"/>
      <c r="O45" s="322"/>
      <c r="P45" s="322"/>
      <c r="Q45" s="322"/>
      <c r="R45" s="163"/>
      <c r="S45" s="163"/>
      <c r="T45" s="163"/>
      <c r="U45" s="163"/>
      <c r="V45" s="163"/>
      <c r="W45" s="163"/>
      <c r="X45" s="163"/>
      <c r="Y45" s="163"/>
      <c r="Z45" s="163"/>
      <c r="AA45" s="163"/>
      <c r="AB45" s="163"/>
      <c r="AC45" s="163"/>
      <c r="AD45" s="163"/>
      <c r="AE45" s="163"/>
      <c r="AF45" s="163"/>
      <c r="AG45" s="163"/>
    </row>
    <row r="46" spans="1:33" ht="61.9" thickBot="1">
      <c r="A46" s="874"/>
      <c r="B46" s="327" t="s">
        <v>3127</v>
      </c>
      <c r="C46" s="77" t="s">
        <v>4589</v>
      </c>
      <c r="D46" s="72" t="s">
        <v>3129</v>
      </c>
      <c r="E46" s="74" t="s">
        <v>3043</v>
      </c>
      <c r="F46" s="74" t="s">
        <v>3043</v>
      </c>
      <c r="G46" s="73"/>
      <c r="H46" s="73" t="s">
        <v>3043</v>
      </c>
      <c r="I46" s="73" t="s">
        <v>3043</v>
      </c>
      <c r="J46" s="73"/>
      <c r="K46" s="74"/>
      <c r="L46" s="322"/>
      <c r="M46" s="322"/>
      <c r="N46" s="322"/>
      <c r="O46" s="322"/>
      <c r="P46" s="322"/>
      <c r="Q46" s="322"/>
      <c r="R46" s="163"/>
      <c r="S46" s="163"/>
      <c r="T46" s="163"/>
      <c r="U46" s="163"/>
      <c r="V46" s="163"/>
      <c r="W46" s="163"/>
      <c r="X46" s="163"/>
      <c r="Y46" s="163"/>
      <c r="Z46" s="163"/>
      <c r="AA46" s="163"/>
      <c r="AB46" s="163"/>
      <c r="AC46" s="163"/>
      <c r="AD46" s="163"/>
      <c r="AE46" s="163"/>
      <c r="AF46" s="163"/>
      <c r="AG46" s="163"/>
    </row>
    <row r="47" spans="1:33" ht="21" thickBot="1">
      <c r="A47" s="872">
        <v>3</v>
      </c>
      <c r="B47" s="875" t="s">
        <v>1489</v>
      </c>
      <c r="C47" s="483" t="s">
        <v>3131</v>
      </c>
      <c r="D47" s="324" t="s">
        <v>3132</v>
      </c>
      <c r="E47" s="76" t="s">
        <v>3043</v>
      </c>
      <c r="F47" s="76" t="s">
        <v>3043</v>
      </c>
      <c r="G47" s="75" t="s">
        <v>3043</v>
      </c>
      <c r="H47" s="75" t="s">
        <v>3043</v>
      </c>
      <c r="I47" s="75" t="s">
        <v>3043</v>
      </c>
      <c r="J47" s="75" t="s">
        <v>3043</v>
      </c>
      <c r="K47" s="76" t="s">
        <v>3043</v>
      </c>
      <c r="L47" s="322"/>
      <c r="M47" s="322"/>
      <c r="N47" s="322"/>
      <c r="O47" s="322"/>
      <c r="P47" s="322"/>
      <c r="Q47" s="322"/>
      <c r="R47" s="163"/>
      <c r="S47" s="163"/>
      <c r="T47" s="163"/>
      <c r="U47" s="163"/>
      <c r="V47" s="163"/>
      <c r="W47" s="163"/>
      <c r="X47" s="163"/>
      <c r="Y47" s="163"/>
      <c r="Z47" s="163"/>
      <c r="AA47" s="163"/>
      <c r="AB47" s="163"/>
      <c r="AC47" s="163"/>
      <c r="AD47" s="163"/>
      <c r="AE47" s="163"/>
      <c r="AF47" s="163"/>
      <c r="AG47" s="163"/>
    </row>
    <row r="48" spans="1:33" ht="21" thickBot="1">
      <c r="A48" s="873"/>
      <c r="B48" s="876"/>
      <c r="C48" s="484"/>
      <c r="D48" s="324" t="s">
        <v>3134</v>
      </c>
      <c r="E48" s="76" t="s">
        <v>3043</v>
      </c>
      <c r="F48" s="76" t="s">
        <v>3043</v>
      </c>
      <c r="G48" s="75" t="s">
        <v>3043</v>
      </c>
      <c r="H48" s="75" t="s">
        <v>3043</v>
      </c>
      <c r="I48" s="75" t="s">
        <v>3043</v>
      </c>
      <c r="J48" s="75" t="s">
        <v>3043</v>
      </c>
      <c r="K48" s="76" t="s">
        <v>3043</v>
      </c>
      <c r="L48" s="322"/>
      <c r="M48" s="322"/>
      <c r="N48" s="322"/>
      <c r="O48" s="322"/>
      <c r="P48" s="322"/>
      <c r="Q48" s="322"/>
      <c r="R48" s="163"/>
      <c r="S48" s="163"/>
      <c r="T48" s="163"/>
      <c r="U48" s="163"/>
      <c r="V48" s="163"/>
      <c r="W48" s="163"/>
      <c r="X48" s="163"/>
      <c r="Y48" s="163"/>
      <c r="Z48" s="163"/>
      <c r="AA48" s="163"/>
      <c r="AB48" s="163"/>
      <c r="AC48" s="163"/>
      <c r="AD48" s="163"/>
      <c r="AE48" s="163"/>
      <c r="AF48" s="163"/>
      <c r="AG48" s="163"/>
    </row>
    <row r="49" spans="1:33" ht="15" thickBot="1">
      <c r="A49" s="873"/>
      <c r="B49" s="877"/>
      <c r="C49" s="485"/>
      <c r="D49" s="324" t="s">
        <v>3136</v>
      </c>
      <c r="E49" s="76" t="s">
        <v>3043</v>
      </c>
      <c r="F49" s="76" t="s">
        <v>3043</v>
      </c>
      <c r="G49" s="75" t="s">
        <v>3043</v>
      </c>
      <c r="H49" s="75"/>
      <c r="I49" s="75"/>
      <c r="J49" s="75"/>
      <c r="K49" s="76"/>
      <c r="L49" s="322"/>
      <c r="M49" s="322"/>
      <c r="N49" s="322"/>
      <c r="O49" s="322"/>
      <c r="P49" s="322"/>
      <c r="Q49" s="322"/>
      <c r="R49" s="163"/>
      <c r="S49" s="163"/>
      <c r="T49" s="163"/>
      <c r="U49" s="163"/>
      <c r="V49" s="163"/>
      <c r="W49" s="163"/>
      <c r="X49" s="163"/>
      <c r="Y49" s="163"/>
      <c r="Z49" s="163"/>
      <c r="AA49" s="163"/>
      <c r="AB49" s="163"/>
      <c r="AC49" s="163"/>
      <c r="AD49" s="163"/>
      <c r="AE49" s="163"/>
      <c r="AF49" s="163"/>
      <c r="AG49" s="163"/>
    </row>
    <row r="50" spans="1:33" ht="61.9" thickBot="1">
      <c r="A50" s="873"/>
      <c r="B50" s="327" t="s">
        <v>3138</v>
      </c>
      <c r="C50" s="77" t="s">
        <v>3139</v>
      </c>
      <c r="D50" s="72" t="s">
        <v>3922</v>
      </c>
      <c r="E50" s="74" t="s">
        <v>3043</v>
      </c>
      <c r="F50" s="74"/>
      <c r="G50" s="73"/>
      <c r="H50" s="73"/>
      <c r="I50" s="73"/>
      <c r="J50" s="73"/>
      <c r="K50" s="74"/>
      <c r="L50" s="322"/>
      <c r="M50" s="322"/>
      <c r="N50" s="322"/>
      <c r="O50" s="322"/>
      <c r="P50" s="322"/>
      <c r="Q50" s="322"/>
      <c r="R50" s="163"/>
      <c r="S50" s="163"/>
      <c r="T50" s="163"/>
      <c r="U50" s="163"/>
      <c r="V50" s="163"/>
      <c r="W50" s="163"/>
      <c r="X50" s="163"/>
      <c r="Y50" s="163"/>
      <c r="Z50" s="163"/>
      <c r="AA50" s="163"/>
      <c r="AB50" s="163"/>
      <c r="AC50" s="163"/>
      <c r="AD50" s="163"/>
      <c r="AE50" s="163"/>
      <c r="AF50" s="163"/>
      <c r="AG50" s="163"/>
    </row>
    <row r="51" spans="1:33" ht="15" thickBot="1">
      <c r="A51" s="873"/>
      <c r="B51" s="875" t="s">
        <v>3142</v>
      </c>
      <c r="C51" s="483" t="s">
        <v>4590</v>
      </c>
      <c r="D51" s="324" t="s">
        <v>4591</v>
      </c>
      <c r="E51" s="76" t="s">
        <v>3043</v>
      </c>
      <c r="F51" s="76" t="s">
        <v>3043</v>
      </c>
      <c r="G51" s="75"/>
      <c r="H51" s="75"/>
      <c r="I51" s="75"/>
      <c r="J51" s="75"/>
      <c r="K51" s="76"/>
      <c r="L51" s="322"/>
      <c r="M51" s="322"/>
      <c r="N51" s="322"/>
      <c r="O51" s="322"/>
      <c r="P51" s="322"/>
      <c r="Q51" s="322"/>
      <c r="R51" s="163"/>
      <c r="S51" s="163"/>
      <c r="T51" s="163"/>
      <c r="U51" s="163"/>
      <c r="V51" s="163"/>
      <c r="W51" s="163"/>
      <c r="X51" s="163"/>
      <c r="Y51" s="163"/>
      <c r="Z51" s="163"/>
      <c r="AA51" s="163"/>
      <c r="AB51" s="163"/>
      <c r="AC51" s="163"/>
      <c r="AD51" s="163"/>
      <c r="AE51" s="163"/>
      <c r="AF51" s="163"/>
      <c r="AG51" s="163"/>
    </row>
    <row r="52" spans="1:33" ht="21" thickBot="1">
      <c r="A52" s="873"/>
      <c r="B52" s="876"/>
      <c r="C52" s="484"/>
      <c r="D52" s="324" t="s">
        <v>4592</v>
      </c>
      <c r="E52" s="76" t="s">
        <v>3043</v>
      </c>
      <c r="F52" s="76" t="s">
        <v>3043</v>
      </c>
      <c r="G52" s="75" t="s">
        <v>3043</v>
      </c>
      <c r="H52" s="75" t="s">
        <v>3043</v>
      </c>
      <c r="I52" s="75" t="s">
        <v>3043</v>
      </c>
      <c r="J52" s="75"/>
      <c r="K52" s="76"/>
      <c r="L52" s="322"/>
      <c r="M52" s="322"/>
      <c r="N52" s="322"/>
      <c r="O52" s="322"/>
      <c r="P52" s="322"/>
      <c r="Q52" s="322"/>
      <c r="R52" s="163"/>
      <c r="S52" s="163"/>
      <c r="T52" s="163"/>
      <c r="U52" s="163"/>
      <c r="V52" s="163"/>
      <c r="W52" s="163"/>
      <c r="X52" s="163"/>
      <c r="Y52" s="163"/>
      <c r="Z52" s="163"/>
      <c r="AA52" s="163"/>
      <c r="AB52" s="163"/>
      <c r="AC52" s="163"/>
      <c r="AD52" s="163"/>
      <c r="AE52" s="163"/>
      <c r="AF52" s="163"/>
      <c r="AG52" s="163"/>
    </row>
    <row r="53" spans="1:33" ht="15" thickBot="1">
      <c r="A53" s="873"/>
      <c r="B53" s="877"/>
      <c r="C53" s="485"/>
      <c r="D53" s="324" t="s">
        <v>3148</v>
      </c>
      <c r="E53" s="76" t="s">
        <v>3043</v>
      </c>
      <c r="F53" s="76" t="s">
        <v>3043</v>
      </c>
      <c r="G53" s="75" t="s">
        <v>3043</v>
      </c>
      <c r="H53" s="75" t="s">
        <v>3043</v>
      </c>
      <c r="I53" s="75" t="s">
        <v>3043</v>
      </c>
      <c r="J53" s="75"/>
      <c r="K53" s="76"/>
      <c r="L53" s="322"/>
      <c r="M53" s="322"/>
      <c r="N53" s="322"/>
      <c r="O53" s="322"/>
      <c r="P53" s="322"/>
      <c r="Q53" s="322"/>
      <c r="R53" s="163"/>
      <c r="S53" s="163"/>
      <c r="T53" s="163"/>
      <c r="U53" s="163"/>
      <c r="V53" s="163"/>
      <c r="W53" s="163"/>
      <c r="X53" s="163"/>
      <c r="Y53" s="163"/>
      <c r="Z53" s="163"/>
      <c r="AA53" s="163"/>
      <c r="AB53" s="163"/>
      <c r="AC53" s="163"/>
      <c r="AD53" s="163"/>
      <c r="AE53" s="163"/>
      <c r="AF53" s="163"/>
      <c r="AG53" s="163"/>
    </row>
    <row r="54" spans="1:33" ht="15" customHeight="1" thickBot="1">
      <c r="A54" s="873"/>
      <c r="B54" s="878" t="s">
        <v>3150</v>
      </c>
      <c r="C54" s="489" t="s">
        <v>4593</v>
      </c>
      <c r="D54" s="72" t="s">
        <v>3152</v>
      </c>
      <c r="E54" s="74" t="s">
        <v>3043</v>
      </c>
      <c r="F54" s="74" t="s">
        <v>3043</v>
      </c>
      <c r="G54" s="74" t="s">
        <v>3043</v>
      </c>
      <c r="H54" s="331"/>
      <c r="I54" s="74" t="s">
        <v>3043</v>
      </c>
      <c r="J54" s="74" t="s">
        <v>3043</v>
      </c>
      <c r="K54" s="74"/>
      <c r="L54" s="322"/>
      <c r="M54" s="322"/>
      <c r="N54" s="322"/>
      <c r="O54" s="322"/>
      <c r="P54" s="322"/>
      <c r="Q54" s="322"/>
      <c r="R54" s="163"/>
      <c r="S54" s="163"/>
      <c r="T54" s="163"/>
      <c r="U54" s="163"/>
      <c r="V54" s="163"/>
      <c r="W54" s="163"/>
      <c r="X54" s="163"/>
      <c r="Y54" s="163"/>
      <c r="Z54" s="163"/>
      <c r="AA54" s="163"/>
      <c r="AB54" s="163"/>
      <c r="AC54" s="163"/>
      <c r="AD54" s="163"/>
      <c r="AE54" s="163"/>
      <c r="AF54" s="163"/>
      <c r="AG54" s="163"/>
    </row>
    <row r="55" spans="1:33" ht="15" thickBot="1">
      <c r="A55" s="873"/>
      <c r="B55" s="879"/>
      <c r="C55" s="490"/>
      <c r="D55" s="72" t="s">
        <v>3153</v>
      </c>
      <c r="E55" s="74" t="s">
        <v>3043</v>
      </c>
      <c r="F55" s="74" t="s">
        <v>3043</v>
      </c>
      <c r="G55" s="74" t="s">
        <v>3043</v>
      </c>
      <c r="H55" s="331"/>
      <c r="I55" s="74" t="s">
        <v>3043</v>
      </c>
      <c r="J55" s="74" t="s">
        <v>3043</v>
      </c>
      <c r="K55" s="74"/>
      <c r="L55" s="322"/>
      <c r="M55" s="322"/>
      <c r="N55" s="322"/>
      <c r="O55" s="322"/>
      <c r="P55" s="322"/>
      <c r="Q55" s="322"/>
      <c r="R55" s="163"/>
      <c r="S55" s="163"/>
      <c r="T55" s="163"/>
      <c r="U55" s="163"/>
      <c r="V55" s="163"/>
      <c r="W55" s="163"/>
      <c r="X55" s="163"/>
      <c r="Y55" s="163"/>
      <c r="Z55" s="163"/>
      <c r="AA55" s="163"/>
      <c r="AB55" s="163"/>
      <c r="AC55" s="163"/>
      <c r="AD55" s="163"/>
      <c r="AE55" s="163"/>
      <c r="AF55" s="163"/>
      <c r="AG55" s="163"/>
    </row>
    <row r="56" spans="1:33" ht="15" thickBot="1">
      <c r="A56" s="873"/>
      <c r="B56" s="879"/>
      <c r="C56" s="490"/>
      <c r="D56" s="72" t="s">
        <v>3154</v>
      </c>
      <c r="E56" s="74" t="s">
        <v>3043</v>
      </c>
      <c r="F56" s="74" t="s">
        <v>3043</v>
      </c>
      <c r="G56" s="73" t="s">
        <v>3043</v>
      </c>
      <c r="H56" s="323"/>
      <c r="I56" s="73" t="s">
        <v>3043</v>
      </c>
      <c r="J56" s="73"/>
      <c r="K56" s="74"/>
      <c r="L56" s="322"/>
      <c r="M56" s="322"/>
      <c r="N56" s="322"/>
      <c r="O56" s="322"/>
      <c r="P56" s="322"/>
      <c r="Q56" s="322"/>
      <c r="R56" s="163"/>
      <c r="S56" s="163"/>
      <c r="T56" s="163"/>
      <c r="U56" s="163"/>
      <c r="V56" s="163"/>
      <c r="W56" s="163"/>
      <c r="X56" s="163"/>
      <c r="Y56" s="163"/>
      <c r="Z56" s="163"/>
      <c r="AA56" s="163"/>
      <c r="AB56" s="163"/>
      <c r="AC56" s="163"/>
      <c r="AD56" s="163"/>
      <c r="AE56" s="163"/>
      <c r="AF56" s="163"/>
      <c r="AG56" s="163"/>
    </row>
    <row r="57" spans="1:33" ht="15" thickBot="1">
      <c r="A57" s="873"/>
      <c r="B57" s="879"/>
      <c r="C57" s="490"/>
      <c r="D57" s="72" t="s">
        <v>3156</v>
      </c>
      <c r="E57" s="74" t="s">
        <v>3043</v>
      </c>
      <c r="F57" s="74" t="s">
        <v>3043</v>
      </c>
      <c r="G57" s="73" t="s">
        <v>3043</v>
      </c>
      <c r="H57" s="323"/>
      <c r="I57" s="73" t="s">
        <v>3043</v>
      </c>
      <c r="J57" s="73"/>
      <c r="K57" s="74"/>
      <c r="L57" s="322"/>
      <c r="M57" s="322"/>
      <c r="N57" s="322"/>
      <c r="O57" s="322"/>
      <c r="P57" s="322"/>
      <c r="Q57" s="322"/>
      <c r="R57" s="163"/>
      <c r="S57" s="163"/>
      <c r="T57" s="163"/>
      <c r="U57" s="163"/>
      <c r="V57" s="163"/>
      <c r="W57" s="163"/>
      <c r="X57" s="163"/>
      <c r="Y57" s="163"/>
      <c r="Z57" s="163"/>
      <c r="AA57" s="163"/>
      <c r="AB57" s="163"/>
      <c r="AC57" s="163"/>
      <c r="AD57" s="163"/>
      <c r="AE57" s="163"/>
      <c r="AF57" s="163"/>
      <c r="AG57" s="163"/>
    </row>
    <row r="58" spans="1:33" ht="15" thickBot="1">
      <c r="A58" s="873"/>
      <c r="B58" s="880"/>
      <c r="C58" s="491"/>
      <c r="D58" s="72" t="s">
        <v>3158</v>
      </c>
      <c r="E58" s="74" t="s">
        <v>3043</v>
      </c>
      <c r="F58" s="74" t="s">
        <v>3043</v>
      </c>
      <c r="G58" s="73" t="s">
        <v>3043</v>
      </c>
      <c r="H58" s="323"/>
      <c r="I58" s="73" t="s">
        <v>3043</v>
      </c>
      <c r="J58" s="73"/>
      <c r="K58" s="74"/>
      <c r="L58" s="322"/>
      <c r="M58" s="322"/>
      <c r="N58" s="322"/>
      <c r="O58" s="322"/>
      <c r="P58" s="322"/>
      <c r="Q58" s="322"/>
      <c r="R58" s="163"/>
      <c r="S58" s="163"/>
      <c r="T58" s="163"/>
      <c r="U58" s="163"/>
      <c r="V58" s="163"/>
      <c r="W58" s="163"/>
      <c r="X58" s="163"/>
      <c r="Y58" s="163"/>
      <c r="Z58" s="163"/>
      <c r="AA58" s="163"/>
      <c r="AB58" s="163"/>
      <c r="AC58" s="163"/>
      <c r="AD58" s="163"/>
      <c r="AE58" s="163"/>
      <c r="AF58" s="163"/>
      <c r="AG58" s="163"/>
    </row>
    <row r="59" spans="1:33" ht="20.65" customHeight="1" thickBot="1">
      <c r="A59" s="873"/>
      <c r="B59" s="875" t="s">
        <v>3160</v>
      </c>
      <c r="C59" s="514" t="s">
        <v>4594</v>
      </c>
      <c r="D59" s="330" t="s">
        <v>4595</v>
      </c>
      <c r="E59" s="75" t="s">
        <v>3043</v>
      </c>
      <c r="F59" s="75"/>
      <c r="G59" s="75"/>
      <c r="H59" s="75"/>
      <c r="I59" s="75"/>
      <c r="J59" s="75"/>
      <c r="K59" s="332"/>
      <c r="L59" s="322"/>
      <c r="M59" s="322"/>
      <c r="N59" s="322"/>
      <c r="O59" s="322"/>
      <c r="P59" s="322"/>
      <c r="Q59" s="322"/>
      <c r="R59" s="163"/>
      <c r="S59" s="163"/>
      <c r="T59" s="163"/>
      <c r="U59" s="163"/>
      <c r="V59" s="163"/>
      <c r="W59" s="163"/>
      <c r="X59" s="163"/>
      <c r="Y59" s="163"/>
      <c r="Z59" s="163"/>
      <c r="AA59" s="163"/>
      <c r="AB59" s="163"/>
      <c r="AC59" s="163"/>
      <c r="AD59" s="163"/>
      <c r="AE59" s="163"/>
      <c r="AF59" s="163"/>
      <c r="AG59" s="163"/>
    </row>
    <row r="60" spans="1:33" ht="21" thickBot="1">
      <c r="A60" s="873"/>
      <c r="B60" s="876"/>
      <c r="C60" s="516"/>
      <c r="D60" s="330" t="s">
        <v>4596</v>
      </c>
      <c r="E60" s="75" t="s">
        <v>3043</v>
      </c>
      <c r="F60" s="75"/>
      <c r="G60" s="75"/>
      <c r="H60" s="75"/>
      <c r="I60" s="75"/>
      <c r="J60" s="75"/>
      <c r="K60" s="332"/>
      <c r="L60" s="322"/>
      <c r="M60" s="322"/>
      <c r="N60" s="322"/>
      <c r="O60" s="322"/>
      <c r="P60" s="322"/>
      <c r="Q60" s="322"/>
      <c r="R60" s="163"/>
      <c r="S60" s="163"/>
      <c r="T60" s="163"/>
      <c r="U60" s="163"/>
      <c r="V60" s="163"/>
      <c r="W60" s="163"/>
      <c r="X60" s="163"/>
      <c r="Y60" s="163"/>
      <c r="Z60" s="163"/>
      <c r="AA60" s="163"/>
      <c r="AB60" s="163"/>
      <c r="AC60" s="163"/>
      <c r="AD60" s="163"/>
      <c r="AE60" s="163"/>
      <c r="AF60" s="163"/>
      <c r="AG60" s="163"/>
    </row>
    <row r="61" spans="1:33" ht="15" thickBot="1">
      <c r="A61" s="873"/>
      <c r="B61" s="876"/>
      <c r="C61" s="516"/>
      <c r="D61" s="330" t="s">
        <v>3165</v>
      </c>
      <c r="E61" s="75" t="s">
        <v>3043</v>
      </c>
      <c r="F61" s="75"/>
      <c r="G61" s="75"/>
      <c r="H61" s="75"/>
      <c r="I61" s="75" t="s">
        <v>3043</v>
      </c>
      <c r="J61" s="75" t="s">
        <v>3043</v>
      </c>
      <c r="K61" s="332"/>
      <c r="L61" s="322"/>
      <c r="M61" s="322"/>
      <c r="N61" s="322"/>
      <c r="O61" s="322"/>
      <c r="P61" s="322"/>
      <c r="Q61" s="322"/>
      <c r="R61" s="163"/>
      <c r="S61" s="163"/>
      <c r="T61" s="163"/>
      <c r="U61" s="163"/>
      <c r="V61" s="163"/>
      <c r="W61" s="163"/>
      <c r="X61" s="163"/>
      <c r="Y61" s="163"/>
      <c r="Z61" s="163"/>
      <c r="AA61" s="163"/>
      <c r="AB61" s="163"/>
      <c r="AC61" s="163"/>
      <c r="AD61" s="163"/>
      <c r="AE61" s="163"/>
      <c r="AF61" s="163"/>
      <c r="AG61" s="163"/>
    </row>
    <row r="62" spans="1:33" ht="15" thickBot="1">
      <c r="A62" s="873"/>
      <c r="B62" s="876"/>
      <c r="C62" s="516"/>
      <c r="D62" s="330" t="s">
        <v>3166</v>
      </c>
      <c r="E62" s="75" t="s">
        <v>3043</v>
      </c>
      <c r="F62" s="75"/>
      <c r="G62" s="75"/>
      <c r="H62" s="75"/>
      <c r="I62" s="75" t="s">
        <v>3043</v>
      </c>
      <c r="J62" s="75" t="s">
        <v>3043</v>
      </c>
      <c r="K62" s="332"/>
      <c r="L62" s="322"/>
      <c r="M62" s="322"/>
      <c r="N62" s="322"/>
      <c r="O62" s="322"/>
      <c r="P62" s="322"/>
      <c r="Q62" s="322"/>
      <c r="R62" s="163"/>
      <c r="S62" s="163"/>
      <c r="T62" s="163"/>
      <c r="U62" s="163"/>
      <c r="V62" s="163"/>
      <c r="W62" s="163"/>
      <c r="X62" s="163"/>
      <c r="Y62" s="163"/>
      <c r="Z62" s="163"/>
      <c r="AA62" s="163"/>
      <c r="AB62" s="163"/>
      <c r="AC62" s="163"/>
      <c r="AD62" s="163"/>
      <c r="AE62" s="163"/>
      <c r="AF62" s="163"/>
      <c r="AG62" s="163"/>
    </row>
    <row r="63" spans="1:33" ht="15" thickBot="1">
      <c r="A63" s="873"/>
      <c r="B63" s="876"/>
      <c r="C63" s="516"/>
      <c r="D63" s="330" t="s">
        <v>3168</v>
      </c>
      <c r="E63" s="75" t="s">
        <v>3043</v>
      </c>
      <c r="F63" s="75"/>
      <c r="G63" s="75"/>
      <c r="H63" s="75"/>
      <c r="I63" s="75" t="s">
        <v>3043</v>
      </c>
      <c r="J63" s="75" t="s">
        <v>3043</v>
      </c>
      <c r="K63" s="332"/>
      <c r="L63" s="322"/>
      <c r="M63" s="322"/>
      <c r="N63" s="322"/>
      <c r="O63" s="322"/>
      <c r="P63" s="322"/>
      <c r="Q63" s="322"/>
      <c r="R63" s="163"/>
      <c r="S63" s="163"/>
      <c r="T63" s="163"/>
      <c r="U63" s="163"/>
      <c r="V63" s="163"/>
      <c r="W63" s="163"/>
      <c r="X63" s="163"/>
      <c r="Y63" s="163"/>
      <c r="Z63" s="163"/>
      <c r="AA63" s="163"/>
      <c r="AB63" s="163"/>
      <c r="AC63" s="163"/>
      <c r="AD63" s="163"/>
      <c r="AE63" s="163"/>
      <c r="AF63" s="163"/>
      <c r="AG63" s="163"/>
    </row>
    <row r="64" spans="1:33" ht="15" thickBot="1">
      <c r="A64" s="873"/>
      <c r="B64" s="876"/>
      <c r="C64" s="516"/>
      <c r="D64" s="330" t="s">
        <v>3169</v>
      </c>
      <c r="E64" s="75" t="s">
        <v>3043</v>
      </c>
      <c r="F64" s="75"/>
      <c r="G64" s="75"/>
      <c r="H64" s="75"/>
      <c r="I64" s="75" t="s">
        <v>3043</v>
      </c>
      <c r="J64" s="75"/>
      <c r="K64" s="332"/>
      <c r="L64" s="322"/>
      <c r="M64" s="322"/>
      <c r="N64" s="322"/>
      <c r="O64" s="322"/>
      <c r="P64" s="322"/>
      <c r="Q64" s="322"/>
      <c r="R64" s="163"/>
      <c r="S64" s="163"/>
      <c r="T64" s="163"/>
      <c r="U64" s="163"/>
      <c r="V64" s="163"/>
      <c r="W64" s="163"/>
      <c r="X64" s="163"/>
      <c r="Y64" s="163"/>
      <c r="Z64" s="163"/>
      <c r="AA64" s="163"/>
      <c r="AB64" s="163"/>
      <c r="AC64" s="163"/>
      <c r="AD64" s="163"/>
      <c r="AE64" s="163"/>
      <c r="AF64" s="163"/>
      <c r="AG64" s="163"/>
    </row>
    <row r="65" spans="1:33" ht="21" thickBot="1">
      <c r="A65" s="873"/>
      <c r="B65" s="876"/>
      <c r="C65" s="516"/>
      <c r="D65" s="330" t="s">
        <v>3170</v>
      </c>
      <c r="E65" s="75" t="s">
        <v>3043</v>
      </c>
      <c r="F65" s="75"/>
      <c r="G65" s="75"/>
      <c r="H65" s="75"/>
      <c r="I65" s="75" t="s">
        <v>3043</v>
      </c>
      <c r="J65" s="75"/>
      <c r="K65" s="332"/>
      <c r="L65" s="322"/>
      <c r="M65" s="322"/>
      <c r="N65" s="322"/>
      <c r="O65" s="322"/>
      <c r="P65" s="322"/>
      <c r="Q65" s="322"/>
      <c r="R65" s="163"/>
      <c r="S65" s="163"/>
      <c r="T65" s="163"/>
      <c r="U65" s="163"/>
      <c r="V65" s="163"/>
      <c r="W65" s="163"/>
      <c r="X65" s="163"/>
      <c r="Y65" s="163"/>
      <c r="Z65" s="163"/>
      <c r="AA65" s="163"/>
      <c r="AB65" s="163"/>
      <c r="AC65" s="163"/>
      <c r="AD65" s="163"/>
      <c r="AE65" s="163"/>
      <c r="AF65" s="163"/>
      <c r="AG65" s="163"/>
    </row>
    <row r="66" spans="1:33" ht="15" thickBot="1">
      <c r="A66" s="874"/>
      <c r="B66" s="877"/>
      <c r="C66" s="515"/>
      <c r="D66" s="330" t="s">
        <v>3171</v>
      </c>
      <c r="E66" s="75" t="s">
        <v>3043</v>
      </c>
      <c r="F66" s="75"/>
      <c r="G66" s="75"/>
      <c r="H66" s="325"/>
      <c r="I66" s="75" t="s">
        <v>3043</v>
      </c>
      <c r="J66" s="75"/>
      <c r="K66" s="76"/>
      <c r="L66" s="322"/>
      <c r="M66" s="322"/>
      <c r="N66" s="322"/>
      <c r="O66" s="322"/>
      <c r="P66" s="322"/>
      <c r="Q66" s="322"/>
      <c r="R66" s="163"/>
      <c r="S66" s="163"/>
      <c r="T66" s="163"/>
      <c r="U66" s="163"/>
      <c r="V66" s="163"/>
      <c r="W66" s="163"/>
      <c r="X66" s="163"/>
      <c r="Y66" s="163"/>
      <c r="Z66" s="163"/>
      <c r="AA66" s="163"/>
      <c r="AB66" s="163"/>
      <c r="AC66" s="163"/>
      <c r="AD66" s="163"/>
      <c r="AE66" s="163"/>
      <c r="AF66" s="163"/>
      <c r="AG66" s="163"/>
    </row>
    <row r="67" spans="1:33" ht="21" thickBot="1">
      <c r="A67" s="872">
        <v>4</v>
      </c>
      <c r="B67" s="878" t="s">
        <v>1496</v>
      </c>
      <c r="C67" s="489" t="s">
        <v>3173</v>
      </c>
      <c r="D67" s="72" t="s">
        <v>4597</v>
      </c>
      <c r="E67" s="73" t="s">
        <v>3043</v>
      </c>
      <c r="F67" s="73" t="s">
        <v>3043</v>
      </c>
      <c r="G67" s="74" t="s">
        <v>3043</v>
      </c>
      <c r="H67" s="331"/>
      <c r="I67" s="74" t="s">
        <v>3043</v>
      </c>
      <c r="J67" s="74"/>
      <c r="K67" s="74"/>
      <c r="L67" s="322"/>
      <c r="M67" s="322"/>
      <c r="N67" s="322"/>
      <c r="O67" s="322"/>
      <c r="P67" s="322"/>
      <c r="Q67" s="322"/>
      <c r="R67" s="163"/>
      <c r="S67" s="163"/>
      <c r="T67" s="163"/>
      <c r="U67" s="163"/>
      <c r="V67" s="163"/>
      <c r="W67" s="163"/>
      <c r="X67" s="163"/>
      <c r="Y67" s="163"/>
      <c r="Z67" s="163"/>
      <c r="AA67" s="163"/>
      <c r="AB67" s="163"/>
      <c r="AC67" s="163"/>
      <c r="AD67" s="163"/>
      <c r="AE67" s="163"/>
      <c r="AF67" s="163"/>
      <c r="AG67" s="163"/>
    </row>
    <row r="68" spans="1:33" ht="15" thickBot="1">
      <c r="A68" s="873"/>
      <c r="B68" s="879"/>
      <c r="C68" s="490"/>
      <c r="D68" s="72" t="s">
        <v>3176</v>
      </c>
      <c r="E68" s="73" t="s">
        <v>3043</v>
      </c>
      <c r="F68" s="73" t="s">
        <v>3043</v>
      </c>
      <c r="G68" s="74" t="s">
        <v>3043</v>
      </c>
      <c r="H68" s="331"/>
      <c r="I68" s="74" t="s">
        <v>3043</v>
      </c>
      <c r="J68" s="74"/>
      <c r="K68" s="74"/>
      <c r="L68" s="322"/>
      <c r="M68" s="322"/>
      <c r="N68" s="322"/>
      <c r="O68" s="322"/>
      <c r="P68" s="322"/>
      <c r="Q68" s="322"/>
      <c r="R68" s="163"/>
      <c r="S68" s="163"/>
      <c r="T68" s="163"/>
      <c r="U68" s="163"/>
      <c r="V68" s="163"/>
      <c r="W68" s="163"/>
      <c r="X68" s="163"/>
      <c r="Y68" s="163"/>
      <c r="Z68" s="163"/>
      <c r="AA68" s="163"/>
      <c r="AB68" s="163"/>
      <c r="AC68" s="163"/>
      <c r="AD68" s="163"/>
      <c r="AE68" s="163"/>
      <c r="AF68" s="163"/>
      <c r="AG68" s="163"/>
    </row>
    <row r="69" spans="1:33" ht="21" thickBot="1">
      <c r="A69" s="873"/>
      <c r="B69" s="879"/>
      <c r="C69" s="490"/>
      <c r="D69" s="72" t="s">
        <v>3178</v>
      </c>
      <c r="E69" s="73" t="s">
        <v>3043</v>
      </c>
      <c r="F69" s="73" t="s">
        <v>3043</v>
      </c>
      <c r="G69" s="74" t="s">
        <v>3043</v>
      </c>
      <c r="H69" s="331"/>
      <c r="I69" s="74" t="s">
        <v>3043</v>
      </c>
      <c r="J69" s="74"/>
      <c r="K69" s="74"/>
      <c r="L69" s="322"/>
      <c r="M69" s="322"/>
      <c r="N69" s="322"/>
      <c r="O69" s="322"/>
      <c r="P69" s="322"/>
      <c r="Q69" s="322"/>
      <c r="R69" s="163"/>
      <c r="S69" s="163"/>
      <c r="T69" s="163"/>
      <c r="U69" s="163"/>
      <c r="V69" s="163"/>
      <c r="W69" s="163"/>
      <c r="X69" s="163"/>
      <c r="Y69" s="163"/>
      <c r="Z69" s="163"/>
      <c r="AA69" s="163"/>
      <c r="AB69" s="163"/>
      <c r="AC69" s="163"/>
      <c r="AD69" s="163"/>
      <c r="AE69" s="163"/>
      <c r="AF69" s="163"/>
      <c r="AG69" s="163"/>
    </row>
    <row r="70" spans="1:33" ht="31.15" thickBot="1">
      <c r="A70" s="873"/>
      <c r="B70" s="879"/>
      <c r="C70" s="490"/>
      <c r="D70" s="72" t="s">
        <v>3955</v>
      </c>
      <c r="E70" s="73" t="s">
        <v>3043</v>
      </c>
      <c r="F70" s="73" t="s">
        <v>3043</v>
      </c>
      <c r="G70" s="74" t="s">
        <v>3043</v>
      </c>
      <c r="H70" s="331"/>
      <c r="I70" s="331"/>
      <c r="J70" s="331"/>
      <c r="K70" s="74"/>
      <c r="L70" s="322"/>
      <c r="M70" s="322"/>
      <c r="N70" s="322"/>
      <c r="O70" s="322"/>
      <c r="P70" s="322"/>
      <c r="Q70" s="322"/>
      <c r="R70" s="163"/>
      <c r="S70" s="163"/>
      <c r="T70" s="163"/>
      <c r="U70" s="163"/>
      <c r="V70" s="163"/>
      <c r="W70" s="163"/>
      <c r="X70" s="163"/>
      <c r="Y70" s="163"/>
      <c r="Z70" s="163"/>
      <c r="AA70" s="163"/>
      <c r="AB70" s="163"/>
      <c r="AC70" s="163"/>
      <c r="AD70" s="163"/>
      <c r="AE70" s="163"/>
      <c r="AF70" s="163"/>
      <c r="AG70" s="163"/>
    </row>
    <row r="71" spans="1:33" ht="15" thickBot="1">
      <c r="A71" s="873"/>
      <c r="B71" s="879"/>
      <c r="C71" s="490"/>
      <c r="D71" s="72" t="s">
        <v>3957</v>
      </c>
      <c r="E71" s="73" t="s">
        <v>3043</v>
      </c>
      <c r="F71" s="73" t="s">
        <v>3043</v>
      </c>
      <c r="G71" s="74" t="s">
        <v>3043</v>
      </c>
      <c r="H71" s="331"/>
      <c r="I71" s="74" t="s">
        <v>3043</v>
      </c>
      <c r="J71" s="74"/>
      <c r="K71" s="74"/>
      <c r="L71" s="322"/>
      <c r="M71" s="322"/>
      <c r="N71" s="322"/>
      <c r="O71" s="322"/>
      <c r="P71" s="322"/>
      <c r="Q71" s="322"/>
      <c r="R71" s="163"/>
      <c r="S71" s="163"/>
      <c r="T71" s="163"/>
      <c r="U71" s="163"/>
      <c r="V71" s="163"/>
      <c r="W71" s="163"/>
      <c r="X71" s="163"/>
      <c r="Y71" s="163"/>
      <c r="Z71" s="163"/>
      <c r="AA71" s="163"/>
      <c r="AB71" s="163"/>
      <c r="AC71" s="163"/>
      <c r="AD71" s="163"/>
      <c r="AE71" s="163"/>
      <c r="AF71" s="163"/>
      <c r="AG71" s="163"/>
    </row>
    <row r="72" spans="1:33" ht="15" thickBot="1">
      <c r="A72" s="873"/>
      <c r="B72" s="879"/>
      <c r="C72" s="490"/>
      <c r="D72" s="72" t="s">
        <v>4598</v>
      </c>
      <c r="E72" s="74" t="s">
        <v>3043</v>
      </c>
      <c r="F72" s="74" t="s">
        <v>3043</v>
      </c>
      <c r="G72" s="74" t="s">
        <v>3043</v>
      </c>
      <c r="H72" s="331"/>
      <c r="I72" s="74" t="s">
        <v>3043</v>
      </c>
      <c r="J72" s="74"/>
      <c r="K72" s="74"/>
      <c r="L72" s="322"/>
      <c r="M72" s="322"/>
      <c r="N72" s="322"/>
      <c r="O72" s="322"/>
      <c r="P72" s="322"/>
      <c r="Q72" s="322"/>
      <c r="R72" s="163"/>
      <c r="S72" s="163"/>
      <c r="T72" s="163"/>
      <c r="U72" s="163"/>
      <c r="V72" s="163"/>
      <c r="W72" s="163"/>
      <c r="X72" s="163"/>
      <c r="Y72" s="163"/>
      <c r="Z72" s="163"/>
      <c r="AA72" s="163"/>
      <c r="AB72" s="163"/>
      <c r="AC72" s="163"/>
      <c r="AD72" s="163"/>
      <c r="AE72" s="163"/>
      <c r="AF72" s="163"/>
      <c r="AG72" s="163"/>
    </row>
    <row r="73" spans="1:33" ht="15" thickBot="1">
      <c r="A73" s="873"/>
      <c r="B73" s="879"/>
      <c r="C73" s="490"/>
      <c r="D73" s="72" t="s">
        <v>3185</v>
      </c>
      <c r="E73" s="74" t="s">
        <v>3043</v>
      </c>
      <c r="F73" s="74" t="s">
        <v>3043</v>
      </c>
      <c r="G73" s="74" t="s">
        <v>3043</v>
      </c>
      <c r="H73" s="74"/>
      <c r="I73" s="74" t="s">
        <v>3043</v>
      </c>
      <c r="J73" s="74"/>
      <c r="K73" s="74"/>
      <c r="L73" s="322"/>
      <c r="M73" s="322"/>
      <c r="N73" s="322"/>
      <c r="O73" s="322"/>
      <c r="P73" s="322"/>
      <c r="Q73" s="322"/>
      <c r="R73" s="163"/>
      <c r="S73" s="163"/>
      <c r="T73" s="163"/>
      <c r="U73" s="163"/>
      <c r="V73" s="163"/>
      <c r="W73" s="163"/>
      <c r="X73" s="163"/>
      <c r="Y73" s="163"/>
      <c r="Z73" s="163"/>
      <c r="AA73" s="163"/>
      <c r="AB73" s="163"/>
      <c r="AC73" s="163"/>
      <c r="AD73" s="163"/>
      <c r="AE73" s="163"/>
      <c r="AF73" s="163"/>
      <c r="AG73" s="163"/>
    </row>
    <row r="74" spans="1:33" ht="15" thickBot="1">
      <c r="A74" s="873"/>
      <c r="B74" s="879"/>
      <c r="C74" s="490"/>
      <c r="D74" s="72" t="s">
        <v>4599</v>
      </c>
      <c r="E74" s="74" t="s">
        <v>3043</v>
      </c>
      <c r="F74" s="74" t="s">
        <v>3043</v>
      </c>
      <c r="G74" s="74" t="s">
        <v>3043</v>
      </c>
      <c r="H74" s="74"/>
      <c r="I74" s="74" t="s">
        <v>3043</v>
      </c>
      <c r="J74" s="74"/>
      <c r="K74" s="74"/>
      <c r="L74" s="322"/>
      <c r="M74" s="322"/>
      <c r="N74" s="322"/>
      <c r="O74" s="322"/>
      <c r="P74" s="322"/>
      <c r="Q74" s="322"/>
      <c r="R74" s="163"/>
      <c r="S74" s="163"/>
      <c r="T74" s="163"/>
      <c r="U74" s="163"/>
      <c r="V74" s="163"/>
      <c r="W74" s="163"/>
      <c r="X74" s="163"/>
      <c r="Y74" s="163"/>
      <c r="Z74" s="163"/>
      <c r="AA74" s="163"/>
      <c r="AB74" s="163"/>
      <c r="AC74" s="163"/>
      <c r="AD74" s="163"/>
      <c r="AE74" s="163"/>
      <c r="AF74" s="163"/>
      <c r="AG74" s="163"/>
    </row>
    <row r="75" spans="1:33" ht="41.45" thickBot="1">
      <c r="A75" s="873"/>
      <c r="B75" s="880"/>
      <c r="C75" s="491"/>
      <c r="D75" s="72" t="s">
        <v>3963</v>
      </c>
      <c r="E75" s="74" t="s">
        <v>3043</v>
      </c>
      <c r="F75" s="74" t="s">
        <v>3043</v>
      </c>
      <c r="G75" s="74" t="s">
        <v>3043</v>
      </c>
      <c r="H75" s="74"/>
      <c r="I75" s="74" t="s">
        <v>3043</v>
      </c>
      <c r="J75" s="74"/>
      <c r="K75" s="74"/>
      <c r="L75" s="322"/>
      <c r="M75" s="322"/>
      <c r="N75" s="322"/>
      <c r="O75" s="322"/>
      <c r="P75" s="322"/>
      <c r="Q75" s="322"/>
      <c r="R75" s="163"/>
      <c r="S75" s="163"/>
      <c r="T75" s="163"/>
      <c r="U75" s="163"/>
      <c r="V75" s="163"/>
      <c r="W75" s="163"/>
      <c r="X75" s="163"/>
      <c r="Y75" s="163"/>
      <c r="Z75" s="163"/>
      <c r="AA75" s="163"/>
      <c r="AB75" s="163"/>
      <c r="AC75" s="163"/>
      <c r="AD75" s="163"/>
      <c r="AE75" s="163"/>
      <c r="AF75" s="163"/>
      <c r="AG75" s="163"/>
    </row>
    <row r="76" spans="1:33" ht="33.6" thickBot="1">
      <c r="A76" s="873"/>
      <c r="B76" s="881" t="s">
        <v>1525</v>
      </c>
      <c r="C76" s="483" t="s">
        <v>3190</v>
      </c>
      <c r="D76" s="324" t="s">
        <v>4600</v>
      </c>
      <c r="E76" s="76" t="s">
        <v>3043</v>
      </c>
      <c r="F76" s="76"/>
      <c r="G76" s="76"/>
      <c r="H76" s="76"/>
      <c r="I76" s="76"/>
      <c r="J76" s="76"/>
      <c r="K76" s="76"/>
      <c r="L76" s="322"/>
      <c r="M76" s="322"/>
      <c r="N76" s="322"/>
      <c r="O76" s="322"/>
      <c r="P76" s="322"/>
      <c r="Q76" s="322"/>
      <c r="R76" s="163"/>
      <c r="S76" s="163"/>
      <c r="T76" s="163"/>
      <c r="U76" s="163"/>
      <c r="V76" s="163"/>
      <c r="W76" s="163"/>
      <c r="X76" s="163"/>
      <c r="Y76" s="163"/>
      <c r="Z76" s="163"/>
      <c r="AA76" s="163"/>
      <c r="AB76" s="163"/>
      <c r="AC76" s="163"/>
      <c r="AD76" s="163"/>
      <c r="AE76" s="163"/>
      <c r="AF76" s="163"/>
      <c r="AG76" s="163"/>
    </row>
    <row r="77" spans="1:33" ht="41.45" thickBot="1">
      <c r="A77" s="873"/>
      <c r="B77" s="882"/>
      <c r="C77" s="484"/>
      <c r="D77" s="324" t="s">
        <v>3967</v>
      </c>
      <c r="E77" s="76" t="s">
        <v>3043</v>
      </c>
      <c r="F77" s="76"/>
      <c r="G77" s="76"/>
      <c r="H77" s="76"/>
      <c r="I77" s="76"/>
      <c r="J77" s="76"/>
      <c r="K77" s="76"/>
      <c r="L77" s="322"/>
      <c r="M77" s="322"/>
      <c r="N77" s="322"/>
      <c r="O77" s="322"/>
      <c r="P77" s="322"/>
      <c r="Q77" s="322"/>
      <c r="R77" s="163"/>
      <c r="S77" s="163"/>
      <c r="T77" s="163"/>
      <c r="U77" s="163"/>
      <c r="V77" s="163"/>
      <c r="W77" s="163"/>
      <c r="X77" s="163"/>
      <c r="Y77" s="163"/>
      <c r="Z77" s="163"/>
      <c r="AA77" s="163"/>
      <c r="AB77" s="163"/>
      <c r="AC77" s="163"/>
      <c r="AD77" s="163"/>
      <c r="AE77" s="163"/>
      <c r="AF77" s="163"/>
      <c r="AG77" s="163"/>
    </row>
    <row r="78" spans="1:33" ht="21" thickBot="1">
      <c r="A78" s="873"/>
      <c r="B78" s="882"/>
      <c r="C78" s="484"/>
      <c r="D78" s="324" t="s">
        <v>4601</v>
      </c>
      <c r="E78" s="76" t="s">
        <v>3043</v>
      </c>
      <c r="F78" s="76" t="s">
        <v>3043</v>
      </c>
      <c r="G78" s="76"/>
      <c r="H78" s="76"/>
      <c r="I78" s="76" t="s">
        <v>3043</v>
      </c>
      <c r="J78" s="76"/>
      <c r="K78" s="76"/>
      <c r="L78" s="322"/>
      <c r="M78" s="322"/>
      <c r="N78" s="322"/>
      <c r="O78" s="322"/>
      <c r="P78" s="322"/>
      <c r="Q78" s="322"/>
      <c r="R78" s="163"/>
      <c r="S78" s="163"/>
      <c r="T78" s="163"/>
      <c r="U78" s="163"/>
      <c r="V78" s="163"/>
      <c r="W78" s="163"/>
      <c r="X78" s="163"/>
      <c r="Y78" s="163"/>
      <c r="Z78" s="163"/>
      <c r="AA78" s="163"/>
      <c r="AB78" s="163"/>
      <c r="AC78" s="163"/>
      <c r="AD78" s="163"/>
      <c r="AE78" s="163"/>
      <c r="AF78" s="163"/>
      <c r="AG78" s="163"/>
    </row>
    <row r="79" spans="1:33" ht="21" thickBot="1">
      <c r="A79" s="874"/>
      <c r="B79" s="883"/>
      <c r="C79" s="485"/>
      <c r="D79" s="324" t="s">
        <v>3197</v>
      </c>
      <c r="E79" s="76" t="s">
        <v>3043</v>
      </c>
      <c r="F79" s="76" t="s">
        <v>3043</v>
      </c>
      <c r="G79" s="76"/>
      <c r="H79" s="76"/>
      <c r="I79" s="76" t="s">
        <v>3043</v>
      </c>
      <c r="J79" s="76"/>
      <c r="K79" s="76"/>
      <c r="L79" s="322"/>
      <c r="M79" s="322"/>
      <c r="N79" s="322"/>
      <c r="O79" s="322"/>
      <c r="P79" s="322"/>
      <c r="Q79" s="322"/>
      <c r="R79" s="163"/>
      <c r="S79" s="163"/>
      <c r="T79" s="163"/>
      <c r="U79" s="163"/>
      <c r="V79" s="163"/>
      <c r="W79" s="163"/>
      <c r="X79" s="163"/>
      <c r="Y79" s="163"/>
      <c r="Z79" s="163"/>
      <c r="AA79" s="163"/>
      <c r="AB79" s="163"/>
      <c r="AC79" s="163"/>
      <c r="AD79" s="163"/>
      <c r="AE79" s="163"/>
      <c r="AF79" s="163"/>
      <c r="AG79" s="163"/>
    </row>
    <row r="80" spans="1:33" ht="61.9" thickBot="1">
      <c r="A80" s="326">
        <v>5</v>
      </c>
      <c r="B80" s="327" t="s">
        <v>1948</v>
      </c>
      <c r="C80" s="77" t="s">
        <v>4602</v>
      </c>
      <c r="D80" s="72" t="s">
        <v>4603</v>
      </c>
      <c r="E80" s="73" t="s">
        <v>3043</v>
      </c>
      <c r="F80" s="323"/>
      <c r="G80" s="323"/>
      <c r="H80" s="323"/>
      <c r="I80" s="323"/>
      <c r="J80" s="323"/>
      <c r="K80" s="74"/>
      <c r="L80" s="322"/>
      <c r="M80" s="322"/>
      <c r="N80" s="322"/>
      <c r="O80" s="322"/>
      <c r="P80" s="322"/>
      <c r="Q80" s="322"/>
      <c r="R80" s="163"/>
      <c r="S80" s="163"/>
      <c r="T80" s="163"/>
      <c r="U80" s="163"/>
      <c r="V80" s="163"/>
      <c r="W80" s="163"/>
      <c r="X80" s="163"/>
      <c r="Y80" s="163"/>
      <c r="Z80" s="163"/>
      <c r="AA80" s="163"/>
      <c r="AB80" s="163"/>
      <c r="AC80" s="163"/>
      <c r="AD80" s="163"/>
      <c r="AE80" s="163"/>
      <c r="AF80" s="163"/>
      <c r="AG80" s="163"/>
    </row>
    <row r="81" spans="12:33" hidden="1">
      <c r="L81" s="322"/>
      <c r="M81" s="322"/>
      <c r="N81" s="322"/>
      <c r="O81" s="322"/>
      <c r="P81" s="322"/>
      <c r="Q81" s="322"/>
      <c r="R81" s="163"/>
      <c r="S81" s="163"/>
      <c r="T81" s="163"/>
      <c r="U81" s="163"/>
      <c r="V81" s="163"/>
      <c r="W81" s="163"/>
      <c r="X81" s="163"/>
      <c r="Y81" s="163"/>
      <c r="Z81" s="163"/>
      <c r="AA81" s="163"/>
      <c r="AB81" s="163"/>
      <c r="AC81" s="163"/>
      <c r="AD81" s="163"/>
      <c r="AE81" s="163"/>
      <c r="AF81" s="163"/>
      <c r="AG81" s="163"/>
    </row>
    <row r="82" spans="12:33" hidden="1">
      <c r="L82" s="322"/>
      <c r="M82" s="322"/>
      <c r="N82" s="322"/>
      <c r="O82" s="322"/>
      <c r="P82" s="322"/>
      <c r="Q82" s="322"/>
      <c r="R82" s="163"/>
      <c r="S82" s="163"/>
      <c r="T82" s="163"/>
      <c r="U82" s="163"/>
      <c r="V82" s="163"/>
      <c r="W82" s="163"/>
      <c r="X82" s="163"/>
      <c r="Y82" s="163"/>
      <c r="Z82" s="163"/>
      <c r="AA82" s="163"/>
      <c r="AB82" s="163"/>
      <c r="AC82" s="163"/>
      <c r="AD82" s="163"/>
      <c r="AE82" s="163"/>
      <c r="AF82" s="163"/>
      <c r="AG82" s="163"/>
    </row>
    <row r="83" spans="12:33" hidden="1">
      <c r="L83" s="322"/>
      <c r="M83" s="322"/>
      <c r="N83" s="322"/>
      <c r="O83" s="322"/>
      <c r="P83" s="322"/>
      <c r="Q83" s="322"/>
      <c r="R83" s="163"/>
      <c r="S83" s="163"/>
      <c r="T83" s="163"/>
      <c r="U83" s="163"/>
      <c r="V83" s="163"/>
      <c r="W83" s="163"/>
      <c r="X83" s="163"/>
      <c r="Y83" s="163"/>
      <c r="Z83" s="163"/>
      <c r="AA83" s="163"/>
      <c r="AB83" s="163"/>
      <c r="AC83" s="163"/>
      <c r="AD83" s="163"/>
      <c r="AE83" s="163"/>
      <c r="AF83" s="163"/>
      <c r="AG83" s="163"/>
    </row>
    <row r="84" spans="12:33" hidden="1">
      <c r="L84" s="322"/>
      <c r="M84" s="322"/>
      <c r="N84" s="322"/>
      <c r="O84" s="322"/>
      <c r="P84" s="322"/>
      <c r="Q84" s="322"/>
      <c r="R84" s="163"/>
      <c r="S84" s="163"/>
      <c r="T84" s="163"/>
      <c r="U84" s="163"/>
      <c r="V84" s="163"/>
      <c r="W84" s="163"/>
      <c r="X84" s="163"/>
      <c r="Y84" s="163"/>
      <c r="Z84" s="163"/>
      <c r="AA84" s="163"/>
      <c r="AB84" s="163"/>
      <c r="AC84" s="163"/>
      <c r="AD84" s="163"/>
      <c r="AE84" s="163"/>
      <c r="AF84" s="163"/>
      <c r="AG84" s="163"/>
    </row>
    <row r="85" spans="12:33" hidden="1">
      <c r="L85" s="163"/>
      <c r="M85" s="163"/>
      <c r="N85" s="163"/>
      <c r="O85" s="163"/>
      <c r="P85" s="163"/>
      <c r="Q85" s="163"/>
      <c r="R85" s="163"/>
      <c r="S85" s="163"/>
      <c r="T85" s="163"/>
      <c r="U85" s="163"/>
      <c r="V85" s="163"/>
      <c r="W85" s="163"/>
      <c r="X85" s="163"/>
      <c r="Y85" s="163"/>
      <c r="Z85" s="163"/>
      <c r="AA85" s="163"/>
      <c r="AB85" s="163"/>
      <c r="AC85" s="163"/>
      <c r="AD85" s="163"/>
      <c r="AE85" s="163"/>
      <c r="AF85" s="163"/>
      <c r="AG85" s="163"/>
    </row>
    <row r="86" spans="12:33" hidden="1">
      <c r="L86" s="163"/>
      <c r="M86" s="163"/>
      <c r="N86" s="163"/>
      <c r="O86" s="163"/>
      <c r="P86" s="163"/>
      <c r="Q86" s="163"/>
      <c r="R86" s="163"/>
      <c r="S86" s="163"/>
      <c r="T86" s="163"/>
      <c r="U86" s="163"/>
      <c r="V86" s="163"/>
      <c r="W86" s="163"/>
      <c r="X86" s="163"/>
      <c r="Y86" s="163"/>
      <c r="Z86" s="163"/>
      <c r="AA86" s="163"/>
      <c r="AB86" s="163"/>
      <c r="AC86" s="163"/>
      <c r="AD86" s="163"/>
      <c r="AE86" s="163"/>
      <c r="AF86" s="163"/>
      <c r="AG86" s="163"/>
    </row>
    <row r="87" spans="12:33" hidden="1">
      <c r="L87" s="163"/>
      <c r="M87" s="163"/>
      <c r="N87" s="163"/>
      <c r="O87" s="163"/>
      <c r="P87" s="163"/>
      <c r="Q87" s="163"/>
      <c r="R87" s="163"/>
      <c r="S87" s="163"/>
      <c r="T87" s="163"/>
      <c r="U87" s="163"/>
      <c r="V87" s="163"/>
      <c r="W87" s="163"/>
      <c r="X87" s="163"/>
      <c r="Y87" s="163"/>
      <c r="Z87" s="163"/>
      <c r="AA87" s="163"/>
      <c r="AB87" s="163"/>
      <c r="AC87" s="163"/>
      <c r="AD87" s="163"/>
      <c r="AE87" s="163"/>
      <c r="AF87" s="163"/>
      <c r="AG87" s="163"/>
    </row>
    <row r="88" spans="12:33" hidden="1">
      <c r="L88" s="163"/>
      <c r="M88" s="163"/>
      <c r="N88" s="163"/>
      <c r="O88" s="163"/>
      <c r="P88" s="163"/>
      <c r="Q88" s="163"/>
      <c r="R88" s="163"/>
      <c r="S88" s="163"/>
      <c r="T88" s="163"/>
      <c r="U88" s="163"/>
      <c r="V88" s="163"/>
      <c r="W88" s="163"/>
      <c r="X88" s="163"/>
      <c r="Y88" s="163"/>
      <c r="Z88" s="163"/>
      <c r="AA88" s="163"/>
      <c r="AB88" s="163"/>
      <c r="AC88" s="163"/>
      <c r="AD88" s="163"/>
      <c r="AE88" s="163"/>
      <c r="AF88" s="163"/>
      <c r="AG88" s="163"/>
    </row>
    <row r="89" spans="12:33" hidden="1">
      <c r="L89" s="163"/>
      <c r="M89" s="163"/>
      <c r="N89" s="163"/>
      <c r="O89" s="163"/>
      <c r="P89" s="163"/>
      <c r="Q89" s="163"/>
      <c r="R89" s="163"/>
      <c r="S89" s="163"/>
      <c r="T89" s="163"/>
      <c r="U89" s="163"/>
      <c r="V89" s="163"/>
      <c r="W89" s="163"/>
      <c r="X89" s="163"/>
      <c r="Y89" s="163"/>
      <c r="Z89" s="163"/>
      <c r="AA89" s="163"/>
      <c r="AB89" s="163"/>
      <c r="AC89" s="163"/>
      <c r="AD89" s="163"/>
      <c r="AE89" s="163"/>
      <c r="AF89" s="163"/>
      <c r="AG89" s="163"/>
    </row>
    <row r="90" spans="12:33" hidden="1">
      <c r="L90" s="163"/>
      <c r="M90" s="163"/>
      <c r="N90" s="163"/>
      <c r="O90" s="163"/>
      <c r="P90" s="163"/>
      <c r="Q90" s="163"/>
      <c r="R90" s="163"/>
      <c r="S90" s="163"/>
      <c r="T90" s="163"/>
      <c r="U90" s="163"/>
      <c r="V90" s="163"/>
      <c r="W90" s="163"/>
      <c r="X90" s="163"/>
      <c r="Y90" s="163"/>
      <c r="Z90" s="163"/>
      <c r="AA90" s="163"/>
      <c r="AB90" s="163"/>
      <c r="AC90" s="163"/>
      <c r="AD90" s="163"/>
      <c r="AE90" s="163"/>
      <c r="AF90" s="163"/>
      <c r="AG90" s="163"/>
    </row>
    <row r="91" spans="12:33" hidden="1">
      <c r="L91" s="163"/>
      <c r="M91" s="163"/>
      <c r="N91" s="163"/>
      <c r="O91" s="163"/>
      <c r="P91" s="163"/>
      <c r="Q91" s="163"/>
      <c r="R91" s="163"/>
      <c r="S91" s="163"/>
      <c r="T91" s="163"/>
      <c r="U91" s="163"/>
      <c r="V91" s="163"/>
      <c r="W91" s="163"/>
      <c r="X91" s="163"/>
      <c r="Y91" s="163"/>
      <c r="Z91" s="163"/>
      <c r="AA91" s="163"/>
      <c r="AB91" s="163"/>
      <c r="AC91" s="163"/>
      <c r="AD91" s="163"/>
      <c r="AE91" s="163"/>
      <c r="AF91" s="163"/>
      <c r="AG91" s="163"/>
    </row>
  </sheetData>
  <sheetProtection algorithmName="SHA-512" hashValue="RrhrKkt8CkkdyiWJCVkmrP+v6EPwF9HFVXk20ZZGlLDnt81yftq/7ro28l9Q00HIup2T8hlugQ3hZUEIiw8d0A==" saltValue="gQZHBTUpr6H3vWvIQWKjqQ==" spinCount="100000" sheet="1" objects="1" scenarios="1"/>
  <mergeCells count="48">
    <mergeCell ref="A5:A29"/>
    <mergeCell ref="B5:B8"/>
    <mergeCell ref="C5:C8"/>
    <mergeCell ref="B9:B11"/>
    <mergeCell ref="C9:C11"/>
    <mergeCell ref="B12:B16"/>
    <mergeCell ref="C12:C16"/>
    <mergeCell ref="B17:B20"/>
    <mergeCell ref="C17:C20"/>
    <mergeCell ref="B21:B26"/>
    <mergeCell ref="C21:C26"/>
    <mergeCell ref="B27:B28"/>
    <mergeCell ref="C27:C28"/>
    <mergeCell ref="A1:A4"/>
    <mergeCell ref="B1:C4"/>
    <mergeCell ref="D1:D4"/>
    <mergeCell ref="E1:K2"/>
    <mergeCell ref="E3:E4"/>
    <mergeCell ref="F3:F4"/>
    <mergeCell ref="G3:G4"/>
    <mergeCell ref="H3:H4"/>
    <mergeCell ref="I3:I4"/>
    <mergeCell ref="J3:J4"/>
    <mergeCell ref="K3:K4"/>
    <mergeCell ref="K32:K43"/>
    <mergeCell ref="A47:A66"/>
    <mergeCell ref="B47:B49"/>
    <mergeCell ref="C47:C49"/>
    <mergeCell ref="B51:B53"/>
    <mergeCell ref="C51:C53"/>
    <mergeCell ref="B54:B58"/>
    <mergeCell ref="C54:C58"/>
    <mergeCell ref="B59:B66"/>
    <mergeCell ref="C59:C66"/>
    <mergeCell ref="E32:E43"/>
    <mergeCell ref="F32:F43"/>
    <mergeCell ref="G32:G43"/>
    <mergeCell ref="H32:H43"/>
    <mergeCell ref="I32:I43"/>
    <mergeCell ref="J32:J43"/>
    <mergeCell ref="A30:A46"/>
    <mergeCell ref="B32:B43"/>
    <mergeCell ref="C32:C43"/>
    <mergeCell ref="A67:A79"/>
    <mergeCell ref="B67:B75"/>
    <mergeCell ref="C67:C75"/>
    <mergeCell ref="B76:B79"/>
    <mergeCell ref="C76:C7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20499-2218-4BDB-80E2-2F34AC8F45F1}">
  <sheetPr codeName="Hoja2"/>
  <dimension ref="A1:CB300"/>
  <sheetViews>
    <sheetView zoomScale="80" zoomScaleNormal="80" zoomScaleSheetLayoutView="80" zoomScalePageLayoutView="70" workbookViewId="0">
      <selection activeCell="Q2" sqref="Q2"/>
    </sheetView>
  </sheetViews>
  <sheetFormatPr defaultColWidth="0" defaultRowHeight="16.149999999999999" zeroHeight="1"/>
  <cols>
    <col min="1" max="1" width="5.28515625" style="14" customWidth="1"/>
    <col min="2" max="6" width="12.5703125" style="16" customWidth="1"/>
    <col min="7" max="7" width="6.5703125" style="18" customWidth="1"/>
    <col min="8" max="9" width="12.5703125" style="16" customWidth="1"/>
    <col min="10" max="10" width="12.5703125" style="18" customWidth="1"/>
    <col min="11" max="11" width="12.5703125" style="16" customWidth="1"/>
    <col min="12" max="12" width="5.7109375" style="16" customWidth="1"/>
    <col min="13" max="14" width="12.5703125" style="16" customWidth="1"/>
    <col min="15" max="16" width="12.5703125" style="15" customWidth="1"/>
    <col min="17" max="17" width="5.5703125" style="16" customWidth="1"/>
    <col min="18" max="19" width="12.5703125" style="16" hidden="1" customWidth="1"/>
    <col min="20" max="80" width="0" style="17" hidden="1" customWidth="1"/>
    <col min="81" max="16384" width="11.42578125" style="17" hidden="1"/>
  </cols>
  <sheetData>
    <row r="1" spans="1:80" s="3" customFormat="1" ht="17.45">
      <c r="A1" s="1"/>
      <c r="B1" s="390"/>
      <c r="C1" s="390"/>
      <c r="D1" s="390"/>
      <c r="E1" s="390"/>
      <c r="F1" s="390"/>
      <c r="G1" s="390"/>
      <c r="H1" s="390"/>
      <c r="I1" s="390"/>
      <c r="J1" s="390"/>
      <c r="K1" s="390"/>
      <c r="L1" s="390"/>
      <c r="M1" s="390"/>
      <c r="N1" s="390"/>
      <c r="O1" s="390"/>
      <c r="P1" s="390"/>
      <c r="Q1" s="53"/>
      <c r="R1" s="2"/>
      <c r="S1" s="2"/>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s="3" customFormat="1" ht="17.45">
      <c r="A2" s="1"/>
      <c r="B2" s="390"/>
      <c r="C2" s="390"/>
      <c r="D2" s="390"/>
      <c r="E2" s="390"/>
      <c r="F2" s="390"/>
      <c r="G2" s="390"/>
      <c r="H2" s="390"/>
      <c r="I2" s="390"/>
      <c r="J2" s="390"/>
      <c r="K2" s="390"/>
      <c r="L2" s="390"/>
      <c r="M2" s="390"/>
      <c r="N2" s="390"/>
      <c r="O2" s="390"/>
      <c r="P2" s="390"/>
      <c r="Q2" s="53"/>
      <c r="R2" s="2"/>
      <c r="S2" s="2"/>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s="3" customFormat="1" ht="17.45">
      <c r="A3" s="1"/>
      <c r="B3" s="390"/>
      <c r="C3" s="390"/>
      <c r="D3" s="390"/>
      <c r="E3" s="390"/>
      <c r="F3" s="390"/>
      <c r="G3" s="390"/>
      <c r="H3" s="390"/>
      <c r="I3" s="390"/>
      <c r="J3" s="390"/>
      <c r="K3" s="390"/>
      <c r="L3" s="390"/>
      <c r="M3" s="390"/>
      <c r="N3" s="390"/>
      <c r="O3" s="390"/>
      <c r="P3" s="390"/>
      <c r="Q3" s="54"/>
      <c r="R3" s="2"/>
      <c r="S3" s="2"/>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s="3" customFormat="1" ht="17.45">
      <c r="A4" s="1"/>
      <c r="B4" s="390"/>
      <c r="C4" s="390"/>
      <c r="D4" s="390"/>
      <c r="E4" s="390"/>
      <c r="F4" s="390"/>
      <c r="G4" s="390"/>
      <c r="H4" s="390"/>
      <c r="I4" s="390"/>
      <c r="J4" s="390"/>
      <c r="K4" s="390"/>
      <c r="L4" s="390"/>
      <c r="M4" s="390"/>
      <c r="N4" s="390"/>
      <c r="O4" s="390"/>
      <c r="P4" s="390"/>
      <c r="Q4" s="54"/>
      <c r="R4" s="2"/>
      <c r="S4" s="2"/>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s="3" customFormat="1" ht="17.45">
      <c r="A5" s="1"/>
      <c r="B5" s="390"/>
      <c r="C5" s="390"/>
      <c r="D5" s="390"/>
      <c r="E5" s="390"/>
      <c r="F5" s="390"/>
      <c r="G5" s="390"/>
      <c r="H5" s="390"/>
      <c r="I5" s="390"/>
      <c r="J5" s="390"/>
      <c r="K5" s="390"/>
      <c r="L5" s="390"/>
      <c r="M5" s="390"/>
      <c r="N5" s="390"/>
      <c r="O5" s="390"/>
      <c r="P5" s="390"/>
      <c r="Q5" s="54"/>
      <c r="R5" s="2"/>
      <c r="S5" s="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s="1" customFormat="1" ht="20.65" customHeight="1">
      <c r="A6" s="4"/>
      <c r="B6" s="389" t="s">
        <v>2</v>
      </c>
      <c r="C6" s="389"/>
      <c r="D6" s="389"/>
      <c r="E6" s="389"/>
      <c r="F6" s="389"/>
      <c r="G6" s="389"/>
      <c r="H6" s="389"/>
      <c r="I6" s="389"/>
      <c r="J6" s="389"/>
      <c r="K6" s="389"/>
      <c r="L6" s="389"/>
      <c r="M6" s="389"/>
      <c r="N6" s="389"/>
      <c r="O6" s="389"/>
      <c r="P6" s="389"/>
    </row>
    <row r="7" spans="1:80" s="1" customFormat="1" ht="20.65" customHeight="1" thickBot="1">
      <c r="A7" s="4"/>
      <c r="B7" s="4"/>
      <c r="C7" s="4"/>
      <c r="D7" s="4"/>
      <c r="E7" s="4"/>
      <c r="F7" s="4"/>
      <c r="G7" s="4"/>
      <c r="H7" s="4"/>
      <c r="I7" s="4"/>
      <c r="J7" s="4"/>
      <c r="K7" s="4"/>
      <c r="L7" s="4"/>
      <c r="M7" s="4"/>
      <c r="N7" s="4"/>
      <c r="O7" s="4"/>
      <c r="P7" s="4"/>
    </row>
    <row r="8" spans="1:80" s="7" customFormat="1" ht="26.25" customHeight="1" thickBot="1">
      <c r="A8" s="5"/>
      <c r="B8" s="400" t="s">
        <v>21</v>
      </c>
      <c r="C8" s="401"/>
      <c r="D8" s="401"/>
      <c r="E8" s="402"/>
      <c r="F8" s="1"/>
      <c r="G8" s="1"/>
      <c r="H8" s="24"/>
      <c r="I8" s="24"/>
      <c r="J8" s="24"/>
      <c r="K8" s="24"/>
      <c r="L8" s="1"/>
      <c r="M8" s="1"/>
      <c r="N8" s="1"/>
      <c r="O8" s="1"/>
      <c r="P8" s="1"/>
      <c r="Q8" s="1"/>
      <c r="R8" s="1"/>
      <c r="S8" s="1"/>
      <c r="T8" s="24"/>
      <c r="U8" s="24"/>
      <c r="V8" s="24"/>
      <c r="W8" s="24"/>
      <c r="X8" s="24"/>
      <c r="Y8" s="24"/>
      <c r="Z8" s="24"/>
      <c r="AA8" s="24"/>
      <c r="AB8" s="24"/>
      <c r="AC8" s="24"/>
      <c r="AD8" s="24"/>
      <c r="AE8" s="24"/>
      <c r="AF8" s="24"/>
      <c r="AG8" s="24"/>
      <c r="AH8" s="24"/>
      <c r="AI8" s="24"/>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row>
    <row r="9" spans="1:80" s="7" customFormat="1" ht="26.25" customHeight="1">
      <c r="A9" s="5"/>
      <c r="B9" s="8"/>
      <c r="C9" s="8"/>
      <c r="D9" s="8"/>
      <c r="E9" s="8"/>
      <c r="F9" s="8"/>
      <c r="G9" s="8"/>
      <c r="H9" s="1"/>
      <c r="I9" s="1"/>
      <c r="J9" s="1"/>
      <c r="K9" s="1"/>
      <c r="L9" s="1"/>
      <c r="M9" s="1"/>
      <c r="N9" s="1"/>
      <c r="O9" s="1"/>
      <c r="P9" s="1"/>
      <c r="Q9" s="1"/>
      <c r="R9" s="9"/>
      <c r="S9" s="9"/>
      <c r="T9" s="24"/>
      <c r="U9" s="24"/>
      <c r="V9" s="24"/>
      <c r="W9" s="24"/>
      <c r="X9" s="24"/>
      <c r="Y9" s="24"/>
      <c r="Z9" s="24"/>
      <c r="AA9" s="24"/>
      <c r="AB9" s="24"/>
      <c r="AC9" s="24"/>
      <c r="AD9" s="24"/>
      <c r="AE9" s="24"/>
      <c r="AF9" s="24"/>
      <c r="AG9" s="24"/>
      <c r="AH9" s="24"/>
      <c r="AI9" s="24"/>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row>
    <row r="10" spans="1:80" s="7" customFormat="1" ht="26.25" customHeight="1">
      <c r="A10" s="5"/>
      <c r="B10" s="10"/>
      <c r="C10" s="397" t="s">
        <v>22</v>
      </c>
      <c r="D10" s="398"/>
      <c r="E10" s="398"/>
      <c r="F10" s="399"/>
      <c r="G10" s="10"/>
      <c r="H10" s="397" t="s">
        <v>23</v>
      </c>
      <c r="I10" s="398"/>
      <c r="J10" s="398"/>
      <c r="K10" s="399"/>
      <c r="L10" s="1"/>
      <c r="M10" s="1"/>
      <c r="N10" s="1"/>
      <c r="O10" s="1"/>
      <c r="P10" s="1"/>
      <c r="Q10" s="1"/>
      <c r="R10" s="6"/>
      <c r="S10" s="6"/>
      <c r="T10" s="24"/>
      <c r="U10" s="24"/>
      <c r="V10" s="24"/>
      <c r="W10" s="24"/>
      <c r="X10" s="24"/>
      <c r="Y10" s="24"/>
      <c r="Z10" s="24"/>
      <c r="AA10" s="24"/>
      <c r="AB10" s="24"/>
      <c r="AC10" s="24"/>
      <c r="AD10" s="24"/>
      <c r="AE10" s="24"/>
      <c r="AF10" s="24"/>
      <c r="AG10" s="24"/>
      <c r="AH10" s="24"/>
      <c r="AI10" s="24"/>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0" s="7" customFormat="1" ht="26.25" customHeight="1">
      <c r="A11" s="5"/>
      <c r="B11" s="11"/>
      <c r="C11" s="394" t="s">
        <v>24</v>
      </c>
      <c r="D11" s="395"/>
      <c r="E11" s="395"/>
      <c r="F11" s="396"/>
      <c r="G11" s="11"/>
      <c r="H11" s="391" t="s">
        <v>25</v>
      </c>
      <c r="I11" s="392"/>
      <c r="J11" s="392"/>
      <c r="K11" s="393"/>
      <c r="L11" s="1"/>
      <c r="M11" s="1"/>
      <c r="N11" s="1"/>
      <c r="O11" s="1"/>
      <c r="P11" s="1"/>
      <c r="Q11" s="1"/>
      <c r="R11" s="9"/>
      <c r="S11" s="6"/>
      <c r="T11" s="24"/>
      <c r="U11" s="24"/>
      <c r="V11" s="24"/>
      <c r="W11" s="24"/>
      <c r="X11" s="24"/>
      <c r="Y11" s="24"/>
      <c r="Z11" s="24"/>
      <c r="AA11" s="24"/>
      <c r="AB11" s="24"/>
      <c r="AC11" s="24"/>
      <c r="AD11" s="24"/>
      <c r="AE11" s="24"/>
      <c r="AF11" s="24"/>
      <c r="AG11" s="24"/>
      <c r="AH11" s="24"/>
      <c r="AI11" s="24"/>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0" s="7" customFormat="1" ht="26.25" customHeight="1">
      <c r="A12" s="5"/>
      <c r="B12" s="10"/>
      <c r="C12" s="12"/>
      <c r="D12" s="12"/>
      <c r="E12" s="12"/>
      <c r="F12" s="12"/>
      <c r="G12" s="10"/>
      <c r="H12" s="1"/>
      <c r="I12" s="1"/>
      <c r="J12" s="1"/>
      <c r="K12" s="1"/>
      <c r="L12" s="1"/>
      <c r="M12" s="1"/>
      <c r="N12" s="1"/>
      <c r="O12" s="1"/>
      <c r="P12" s="1"/>
      <c r="Q12" s="1"/>
      <c r="R12" s="6"/>
      <c r="S12" s="6"/>
      <c r="T12" s="24"/>
      <c r="U12" s="24"/>
      <c r="V12" s="24"/>
      <c r="W12" s="24"/>
      <c r="X12" s="24"/>
      <c r="Y12" s="24"/>
      <c r="Z12" s="24"/>
      <c r="AA12" s="24"/>
      <c r="AB12" s="24"/>
      <c r="AC12" s="24"/>
      <c r="AD12" s="24"/>
      <c r="AE12" s="24"/>
      <c r="AF12" s="24"/>
      <c r="AG12" s="24"/>
      <c r="AH12" s="24"/>
      <c r="AI12" s="24"/>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0" s="7" customFormat="1" ht="26.25" customHeight="1">
      <c r="A13" s="5"/>
      <c r="B13" s="10"/>
      <c r="C13" s="397" t="s">
        <v>26</v>
      </c>
      <c r="D13" s="398"/>
      <c r="E13" s="398"/>
      <c r="F13" s="399"/>
      <c r="G13" s="10"/>
      <c r="H13" s="397" t="s">
        <v>27</v>
      </c>
      <c r="I13" s="398"/>
      <c r="J13" s="398"/>
      <c r="K13" s="399"/>
      <c r="L13" s="10"/>
      <c r="M13" s="397" t="s">
        <v>28</v>
      </c>
      <c r="N13" s="398"/>
      <c r="O13" s="398"/>
      <c r="P13" s="399"/>
      <c r="Q13" s="10"/>
      <c r="R13" s="10"/>
      <c r="S13" s="10"/>
      <c r="T13" s="24"/>
      <c r="U13" s="24"/>
      <c r="V13" s="24"/>
      <c r="W13" s="24"/>
      <c r="X13" s="24"/>
      <c r="Y13" s="24"/>
      <c r="Z13" s="24"/>
      <c r="AA13" s="24"/>
      <c r="AB13" s="24"/>
      <c r="AC13" s="24"/>
      <c r="AD13" s="24"/>
      <c r="AE13" s="24"/>
      <c r="AF13" s="24"/>
      <c r="AG13" s="24"/>
      <c r="AH13" s="24"/>
      <c r="AI13" s="24"/>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row>
    <row r="14" spans="1:80" s="7" customFormat="1" ht="26.25" customHeight="1">
      <c r="A14" s="5"/>
      <c r="B14" s="10"/>
      <c r="C14" s="391" t="s">
        <v>29</v>
      </c>
      <c r="D14" s="392"/>
      <c r="E14" s="392"/>
      <c r="F14" s="393"/>
      <c r="G14" s="10"/>
      <c r="H14" s="391" t="s">
        <v>29</v>
      </c>
      <c r="I14" s="392"/>
      <c r="J14" s="392"/>
      <c r="K14" s="393"/>
      <c r="L14" s="10"/>
      <c r="M14" s="391" t="s">
        <v>29</v>
      </c>
      <c r="N14" s="392"/>
      <c r="O14" s="392"/>
      <c r="P14" s="393"/>
      <c r="Q14" s="10"/>
      <c r="R14" s="10"/>
      <c r="S14" s="10"/>
      <c r="T14" s="24"/>
      <c r="U14" s="24"/>
      <c r="V14" s="24"/>
      <c r="W14" s="24"/>
      <c r="X14" s="24"/>
      <c r="Y14" s="24"/>
      <c r="Z14" s="24"/>
      <c r="AA14" s="24"/>
      <c r="AB14" s="24"/>
      <c r="AC14" s="24"/>
      <c r="AD14" s="24"/>
      <c r="AE14" s="24"/>
      <c r="AF14" s="24"/>
      <c r="AG14" s="24"/>
      <c r="AH14" s="24"/>
      <c r="AI14" s="24"/>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row>
    <row r="15" spans="1:80" s="7" customFormat="1" ht="26.25" customHeight="1">
      <c r="A15" s="5"/>
      <c r="B15" s="10"/>
      <c r="C15" s="10"/>
      <c r="D15" s="10"/>
      <c r="E15" s="10"/>
      <c r="F15" s="10"/>
      <c r="G15" s="10"/>
      <c r="H15" s="10"/>
      <c r="I15" s="10"/>
      <c r="J15" s="10"/>
      <c r="K15" s="10"/>
      <c r="L15" s="10"/>
      <c r="M15" s="10"/>
      <c r="N15" s="10"/>
      <c r="O15" s="10"/>
      <c r="P15" s="10"/>
      <c r="Q15" s="10"/>
      <c r="R15" s="10"/>
      <c r="S15" s="10"/>
      <c r="T15" s="24"/>
      <c r="U15" s="24"/>
      <c r="V15" s="24"/>
      <c r="W15" s="24"/>
      <c r="X15" s="24"/>
      <c r="Y15" s="24"/>
      <c r="Z15" s="24"/>
      <c r="AA15" s="24"/>
      <c r="AB15" s="24"/>
      <c r="AC15" s="24"/>
      <c r="AD15" s="24"/>
      <c r="AE15" s="24"/>
      <c r="AF15" s="24"/>
      <c r="AG15" s="24"/>
      <c r="AH15" s="24"/>
      <c r="AI15" s="24"/>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0" s="7" customFormat="1" ht="37.15" customHeight="1">
      <c r="A16" s="5"/>
      <c r="B16" s="10"/>
      <c r="C16" s="397" t="s">
        <v>30</v>
      </c>
      <c r="D16" s="398"/>
      <c r="E16" s="398"/>
      <c r="F16" s="399"/>
      <c r="G16" s="10"/>
      <c r="H16" s="397" t="s">
        <v>31</v>
      </c>
      <c r="I16" s="398"/>
      <c r="J16" s="398"/>
      <c r="K16" s="399"/>
      <c r="L16" s="10"/>
      <c r="M16" s="403" t="s">
        <v>32</v>
      </c>
      <c r="N16" s="404"/>
      <c r="O16" s="404"/>
      <c r="P16" s="405"/>
      <c r="Q16" s="10"/>
      <c r="R16" s="10"/>
      <c r="S16" s="10"/>
      <c r="T16" s="24"/>
      <c r="U16" s="24"/>
      <c r="V16" s="24"/>
      <c r="W16" s="24"/>
      <c r="X16" s="24"/>
      <c r="Y16" s="24"/>
      <c r="Z16" s="24"/>
      <c r="AA16" s="24"/>
      <c r="AB16" s="24"/>
      <c r="AC16" s="24"/>
      <c r="AD16" s="24"/>
      <c r="AE16" s="24"/>
      <c r="AF16" s="24"/>
      <c r="AG16" s="24"/>
      <c r="AH16" s="24"/>
      <c r="AI16" s="24"/>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row>
    <row r="17" spans="1:80" s="7" customFormat="1" ht="26.25" customHeight="1">
      <c r="A17" s="5"/>
      <c r="B17" s="10"/>
      <c r="C17" s="391" t="s">
        <v>29</v>
      </c>
      <c r="D17" s="392"/>
      <c r="E17" s="392"/>
      <c r="F17" s="393"/>
      <c r="G17" s="10"/>
      <c r="H17" s="391" t="s">
        <v>29</v>
      </c>
      <c r="I17" s="392"/>
      <c r="J17" s="392"/>
      <c r="K17" s="393"/>
      <c r="L17" s="10"/>
      <c r="M17" s="391" t="s">
        <v>33</v>
      </c>
      <c r="N17" s="392"/>
      <c r="O17" s="392"/>
      <c r="P17" s="393"/>
      <c r="Q17" s="10"/>
      <c r="R17" s="10"/>
      <c r="S17" s="10"/>
      <c r="T17" s="24"/>
      <c r="U17" s="24"/>
      <c r="V17" s="24"/>
      <c r="W17" s="24"/>
      <c r="X17" s="24"/>
      <c r="Y17" s="24"/>
      <c r="Z17" s="24"/>
      <c r="AA17" s="24"/>
      <c r="AB17" s="24"/>
      <c r="AC17" s="24"/>
      <c r="AD17" s="24"/>
      <c r="AE17" s="24"/>
      <c r="AF17" s="24"/>
      <c r="AG17" s="24"/>
      <c r="AH17" s="24"/>
      <c r="AI17" s="24"/>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row>
    <row r="18" spans="1:80" s="7" customFormat="1" ht="26.25" customHeight="1">
      <c r="A18" s="5"/>
      <c r="B18" s="10"/>
      <c r="C18" s="10"/>
      <c r="D18" s="10"/>
      <c r="E18" s="10"/>
      <c r="F18" s="10"/>
      <c r="G18" s="10"/>
      <c r="H18" s="10"/>
      <c r="I18" s="10"/>
      <c r="J18" s="10"/>
      <c r="K18" s="10"/>
      <c r="L18" s="10"/>
      <c r="M18" s="10"/>
      <c r="N18" s="10"/>
      <c r="O18" s="10"/>
      <c r="P18" s="10"/>
      <c r="Q18" s="10"/>
      <c r="R18" s="10"/>
      <c r="S18" s="10"/>
      <c r="T18" s="24"/>
      <c r="U18" s="24"/>
      <c r="V18" s="24"/>
      <c r="W18" s="24"/>
      <c r="X18" s="24"/>
      <c r="Y18" s="24"/>
      <c r="Z18" s="24"/>
      <c r="AA18" s="24"/>
      <c r="AB18" s="24"/>
      <c r="AC18" s="24"/>
      <c r="AD18" s="24"/>
      <c r="AE18" s="24"/>
      <c r="AF18" s="24"/>
      <c r="AG18" s="24"/>
      <c r="AH18" s="24"/>
      <c r="AI18" s="24"/>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row>
    <row r="19" spans="1:80" s="7" customFormat="1" ht="26.25" customHeight="1">
      <c r="A19" s="5"/>
      <c r="B19" s="10"/>
      <c r="C19" s="397" t="s">
        <v>34</v>
      </c>
      <c r="D19" s="398"/>
      <c r="E19" s="398"/>
      <c r="F19" s="399"/>
      <c r="G19" s="10"/>
      <c r="H19" s="397" t="s">
        <v>35</v>
      </c>
      <c r="I19" s="398"/>
      <c r="J19" s="398"/>
      <c r="K19" s="399"/>
      <c r="L19" s="10"/>
      <c r="M19" s="397" t="s">
        <v>36</v>
      </c>
      <c r="N19" s="398"/>
      <c r="O19" s="398"/>
      <c r="P19" s="399"/>
      <c r="Q19" s="10"/>
      <c r="R19" s="10"/>
      <c r="S19" s="10"/>
      <c r="T19" s="24"/>
      <c r="U19" s="24"/>
      <c r="V19" s="24"/>
      <c r="W19" s="24"/>
      <c r="X19" s="24"/>
      <c r="Y19" s="24"/>
      <c r="Z19" s="24"/>
      <c r="AA19" s="24"/>
      <c r="AB19" s="24"/>
      <c r="AC19" s="24"/>
      <c r="AD19" s="24"/>
      <c r="AE19" s="24"/>
      <c r="AF19" s="24"/>
      <c r="AG19" s="24"/>
      <c r="AH19" s="24"/>
      <c r="AI19" s="24"/>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row>
    <row r="20" spans="1:80" s="7" customFormat="1" ht="26.25" customHeight="1">
      <c r="A20" s="5"/>
      <c r="B20" s="10"/>
      <c r="C20" s="391" t="s">
        <v>29</v>
      </c>
      <c r="D20" s="392"/>
      <c r="E20" s="392"/>
      <c r="F20" s="393"/>
      <c r="G20" s="10"/>
      <c r="H20" s="391" t="s">
        <v>29</v>
      </c>
      <c r="I20" s="392"/>
      <c r="J20" s="392"/>
      <c r="K20" s="393"/>
      <c r="L20" s="10"/>
      <c r="M20" s="391" t="s">
        <v>29</v>
      </c>
      <c r="N20" s="392"/>
      <c r="O20" s="392"/>
      <c r="P20" s="393"/>
      <c r="Q20" s="10"/>
      <c r="R20" s="10"/>
      <c r="S20" s="10"/>
      <c r="T20" s="24"/>
      <c r="U20" s="24"/>
      <c r="V20" s="24"/>
      <c r="W20" s="24"/>
      <c r="X20" s="24"/>
      <c r="Y20" s="24"/>
      <c r="Z20" s="24"/>
      <c r="AA20" s="24"/>
      <c r="AB20" s="24"/>
      <c r="AC20" s="24"/>
      <c r="AD20" s="24"/>
      <c r="AE20" s="24"/>
      <c r="AF20" s="24"/>
      <c r="AG20" s="24"/>
      <c r="AH20" s="24"/>
      <c r="AI20" s="24"/>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row>
    <row r="21" spans="1:80" s="7" customFormat="1" ht="26.25" customHeight="1">
      <c r="A21" s="5"/>
      <c r="B21" s="10"/>
      <c r="C21" s="10"/>
      <c r="D21" s="10"/>
      <c r="E21" s="10"/>
      <c r="F21" s="10"/>
      <c r="G21" s="10"/>
      <c r="H21" s="10"/>
      <c r="I21" s="10"/>
      <c r="J21" s="10"/>
      <c r="K21" s="10"/>
      <c r="L21" s="10"/>
      <c r="M21" s="10"/>
      <c r="N21" s="10"/>
      <c r="O21" s="10"/>
      <c r="P21" s="10"/>
      <c r="Q21" s="10"/>
      <c r="R21" s="10"/>
      <c r="S21" s="10"/>
      <c r="T21" s="24"/>
      <c r="U21" s="24"/>
      <c r="V21" s="24"/>
      <c r="W21" s="24"/>
      <c r="X21" s="24"/>
      <c r="Y21" s="24"/>
      <c r="Z21" s="24"/>
      <c r="AA21" s="24"/>
      <c r="AB21" s="24"/>
      <c r="AC21" s="24"/>
      <c r="AD21" s="24"/>
      <c r="AE21" s="24"/>
      <c r="AF21" s="24"/>
      <c r="AG21" s="24"/>
      <c r="AH21" s="24"/>
      <c r="AI21" s="24"/>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row>
    <row r="22" spans="1:80" s="7" customFormat="1" ht="26.25" customHeight="1">
      <c r="A22" s="5"/>
      <c r="B22" s="10"/>
      <c r="C22" s="397" t="s">
        <v>37</v>
      </c>
      <c r="D22" s="398"/>
      <c r="E22" s="398"/>
      <c r="F22" s="399"/>
      <c r="G22" s="10"/>
      <c r="H22" s="397" t="s">
        <v>38</v>
      </c>
      <c r="I22" s="398"/>
      <c r="J22" s="398"/>
      <c r="K22" s="399"/>
      <c r="L22" s="10"/>
      <c r="M22" s="397" t="s">
        <v>39</v>
      </c>
      <c r="N22" s="398"/>
      <c r="O22" s="398"/>
      <c r="P22" s="399"/>
      <c r="Q22" s="10"/>
      <c r="R22" s="10"/>
      <c r="S22" s="10"/>
      <c r="T22" s="24"/>
      <c r="U22" s="24"/>
      <c r="V22" s="24"/>
      <c r="W22" s="24"/>
      <c r="X22" s="24"/>
      <c r="Y22" s="24"/>
      <c r="Z22" s="24"/>
      <c r="AA22" s="24"/>
      <c r="AB22" s="24"/>
      <c r="AC22" s="24"/>
      <c r="AD22" s="24"/>
      <c r="AE22" s="24"/>
      <c r="AF22" s="24"/>
      <c r="AG22" s="24"/>
      <c r="AH22" s="24"/>
      <c r="AI22" s="24"/>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s="7" customFormat="1" ht="26.25" customHeight="1">
      <c r="A23" s="5"/>
      <c r="B23" s="10"/>
      <c r="C23" s="391" t="s">
        <v>29</v>
      </c>
      <c r="D23" s="392"/>
      <c r="E23" s="392"/>
      <c r="F23" s="393"/>
      <c r="G23" s="10"/>
      <c r="H23" s="391" t="s">
        <v>29</v>
      </c>
      <c r="I23" s="392"/>
      <c r="J23" s="392"/>
      <c r="K23" s="393"/>
      <c r="L23" s="10"/>
      <c r="M23" s="391" t="s">
        <v>29</v>
      </c>
      <c r="N23" s="392"/>
      <c r="O23" s="392"/>
      <c r="P23" s="393"/>
      <c r="Q23" s="10"/>
      <c r="R23" s="10"/>
      <c r="S23" s="10"/>
      <c r="T23" s="24"/>
      <c r="U23" s="24"/>
      <c r="V23" s="24"/>
      <c r="W23" s="24"/>
      <c r="X23" s="24"/>
      <c r="Y23" s="24"/>
      <c r="Z23" s="24"/>
      <c r="AA23" s="24"/>
      <c r="AB23" s="24"/>
      <c r="AC23" s="24"/>
      <c r="AD23" s="24"/>
      <c r="AE23" s="24"/>
      <c r="AF23" s="24"/>
      <c r="AG23" s="24"/>
      <c r="AH23" s="24"/>
      <c r="AI23" s="24"/>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s="7" customFormat="1" ht="26.25" customHeight="1">
      <c r="A24" s="5"/>
      <c r="B24" s="10"/>
      <c r="C24" s="24"/>
      <c r="D24" s="24"/>
      <c r="E24" s="24"/>
      <c r="F24" s="24"/>
      <c r="G24" s="24"/>
      <c r="H24" s="24"/>
      <c r="I24" s="24"/>
      <c r="J24" s="24"/>
      <c r="K24" s="24"/>
      <c r="L24" s="24"/>
      <c r="M24" s="24"/>
      <c r="N24" s="24"/>
      <c r="O24" s="24"/>
      <c r="P24" s="24"/>
      <c r="Q24" s="10"/>
      <c r="R24" s="10"/>
      <c r="S24" s="10"/>
      <c r="T24" s="24"/>
      <c r="U24" s="24"/>
      <c r="V24" s="24"/>
      <c r="W24" s="24"/>
      <c r="X24" s="24"/>
      <c r="Y24" s="24"/>
      <c r="Z24" s="24"/>
      <c r="AA24" s="24"/>
      <c r="AB24" s="24"/>
      <c r="AC24" s="24"/>
      <c r="AD24" s="24"/>
      <c r="AE24" s="24"/>
      <c r="AF24" s="24"/>
      <c r="AG24" s="24"/>
      <c r="AH24" s="24"/>
      <c r="AI24" s="24"/>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s="7" customFormat="1" ht="31.15" customHeight="1">
      <c r="A25" s="5"/>
      <c r="B25" s="25"/>
      <c r="C25" s="403" t="s">
        <v>40</v>
      </c>
      <c r="D25" s="404"/>
      <c r="E25" s="404"/>
      <c r="F25" s="404"/>
      <c r="G25" s="404"/>
      <c r="H25" s="404"/>
      <c r="I25" s="404"/>
      <c r="J25" s="404"/>
      <c r="K25" s="404"/>
      <c r="L25" s="404"/>
      <c r="M25" s="404"/>
      <c r="N25" s="404"/>
      <c r="O25" s="404"/>
      <c r="P25" s="405"/>
      <c r="Q25" s="10"/>
      <c r="R25" s="10"/>
      <c r="S25" s="10"/>
      <c r="T25" s="24"/>
      <c r="U25" s="24"/>
      <c r="V25" s="24"/>
      <c r="W25" s="24"/>
      <c r="X25" s="24"/>
      <c r="Y25" s="24"/>
      <c r="Z25" s="24"/>
      <c r="AA25" s="24"/>
      <c r="AB25" s="24"/>
      <c r="AC25" s="24"/>
      <c r="AD25" s="24"/>
      <c r="AE25" s="24"/>
      <c r="AF25" s="24"/>
      <c r="AG25" s="24"/>
      <c r="AH25" s="24"/>
      <c r="AI25" s="24"/>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s="7" customFormat="1" ht="26.25" customHeight="1">
      <c r="A26" s="5"/>
      <c r="B26" s="25"/>
      <c r="C26" s="394" t="s">
        <v>41</v>
      </c>
      <c r="D26" s="395"/>
      <c r="E26" s="395"/>
      <c r="F26" s="395"/>
      <c r="G26" s="395"/>
      <c r="H26" s="395"/>
      <c r="I26" s="395"/>
      <c r="J26" s="395"/>
      <c r="K26" s="395"/>
      <c r="L26" s="395"/>
      <c r="M26" s="395"/>
      <c r="N26" s="395"/>
      <c r="O26" s="395"/>
      <c r="P26" s="396"/>
      <c r="Q26" s="10"/>
      <c r="R26" s="10"/>
      <c r="S26" s="10"/>
      <c r="T26" s="24"/>
      <c r="U26" s="24"/>
      <c r="V26" s="24"/>
      <c r="W26" s="24"/>
      <c r="X26" s="24"/>
      <c r="Y26" s="24"/>
      <c r="Z26" s="24"/>
      <c r="AA26" s="24"/>
      <c r="AB26" s="24"/>
      <c r="AC26" s="24"/>
      <c r="AD26" s="24"/>
      <c r="AE26" s="24"/>
      <c r="AF26" s="24"/>
      <c r="AG26" s="24"/>
      <c r="AH26" s="24"/>
      <c r="AI26" s="24"/>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0" s="7" customFormat="1" ht="26.25" customHeight="1" thickBot="1">
      <c r="A27" s="5"/>
      <c r="B27" s="25"/>
      <c r="C27" s="25"/>
      <c r="D27" s="25"/>
      <c r="E27" s="25"/>
      <c r="F27" s="342"/>
      <c r="G27" s="342"/>
      <c r="H27" s="342"/>
      <c r="I27" s="342"/>
      <c r="J27" s="342"/>
      <c r="K27" s="342"/>
      <c r="L27" s="342"/>
      <c r="M27" s="342"/>
      <c r="N27" s="342"/>
      <c r="O27" s="342"/>
      <c r="P27" s="342"/>
      <c r="Q27" s="10"/>
      <c r="R27" s="10"/>
      <c r="S27" s="10"/>
      <c r="T27" s="24"/>
      <c r="U27" s="24"/>
      <c r="V27" s="24"/>
      <c r="W27" s="24"/>
      <c r="X27" s="24"/>
      <c r="Y27" s="24"/>
      <c r="Z27" s="24"/>
      <c r="AA27" s="24"/>
      <c r="AB27" s="24"/>
      <c r="AC27" s="24"/>
      <c r="AD27" s="24"/>
      <c r="AE27" s="24"/>
      <c r="AF27" s="24"/>
      <c r="AG27" s="24"/>
      <c r="AH27" s="24"/>
      <c r="AI27" s="24"/>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s="7" customFormat="1" ht="26.25" customHeight="1" thickBot="1">
      <c r="A28" s="5"/>
      <c r="B28" s="400" t="s">
        <v>42</v>
      </c>
      <c r="C28" s="401"/>
      <c r="D28" s="401"/>
      <c r="E28" s="402"/>
      <c r="F28" s="12"/>
      <c r="G28" s="12"/>
      <c r="H28" s="12"/>
      <c r="I28" s="12"/>
      <c r="J28" s="12"/>
      <c r="K28" s="12"/>
      <c r="L28" s="12"/>
      <c r="M28" s="10"/>
      <c r="N28" s="10"/>
      <c r="O28" s="10"/>
      <c r="P28" s="10"/>
      <c r="Q28" s="10"/>
      <c r="R28" s="10"/>
      <c r="S28" s="10"/>
      <c r="T28" s="24"/>
      <c r="U28" s="24"/>
      <c r="V28" s="24"/>
      <c r="W28" s="24"/>
      <c r="X28" s="24"/>
      <c r="Y28" s="24"/>
      <c r="Z28" s="24"/>
      <c r="AA28" s="24"/>
      <c r="AB28" s="24"/>
      <c r="AC28" s="24"/>
      <c r="AD28" s="24"/>
      <c r="AE28" s="24"/>
      <c r="AF28" s="24"/>
      <c r="AG28" s="24"/>
      <c r="AH28" s="24"/>
      <c r="AI28" s="24"/>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s="7" customFormat="1" ht="26.25" customHeight="1">
      <c r="A29" s="5"/>
      <c r="B29" s="12"/>
      <c r="C29" s="12"/>
      <c r="D29" s="12"/>
      <c r="E29" s="12"/>
      <c r="F29" s="12"/>
      <c r="G29" s="12"/>
      <c r="H29" s="12"/>
      <c r="I29" s="12"/>
      <c r="J29" s="12"/>
      <c r="K29" s="12"/>
      <c r="L29" s="12"/>
      <c r="M29" s="10"/>
      <c r="N29" s="10"/>
      <c r="O29" s="10"/>
      <c r="P29" s="10"/>
      <c r="Q29" s="10"/>
      <c r="R29" s="10"/>
      <c r="S29" s="10"/>
      <c r="T29" s="24"/>
      <c r="U29" s="24"/>
      <c r="V29" s="24"/>
      <c r="W29" s="24"/>
      <c r="X29" s="24"/>
      <c r="Y29" s="24"/>
      <c r="Z29" s="24"/>
      <c r="AA29" s="24"/>
      <c r="AB29" s="24"/>
      <c r="AC29" s="24"/>
      <c r="AD29" s="24"/>
      <c r="AE29" s="24"/>
      <c r="AF29" s="24"/>
      <c r="AG29" s="24"/>
      <c r="AH29" s="24"/>
      <c r="AI29" s="24"/>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s="7" customFormat="1" ht="26.25" customHeight="1">
      <c r="A30" s="5"/>
      <c r="B30" s="12"/>
      <c r="C30" s="397" t="s">
        <v>43</v>
      </c>
      <c r="D30" s="398"/>
      <c r="E30" s="398"/>
      <c r="F30" s="399"/>
      <c r="G30" s="12"/>
      <c r="H30" s="397" t="s">
        <v>44</v>
      </c>
      <c r="I30" s="398"/>
      <c r="J30" s="398"/>
      <c r="K30" s="399"/>
      <c r="L30" s="12"/>
      <c r="M30" s="397" t="s">
        <v>45</v>
      </c>
      <c r="N30" s="398"/>
      <c r="O30" s="398"/>
      <c r="P30" s="399"/>
      <c r="Q30" s="10"/>
      <c r="R30" s="10"/>
      <c r="S30" s="10"/>
      <c r="T30" s="24"/>
      <c r="U30" s="24"/>
      <c r="V30" s="24"/>
      <c r="W30" s="24"/>
      <c r="X30" s="24"/>
      <c r="Y30" s="24"/>
      <c r="Z30" s="24"/>
      <c r="AA30" s="24"/>
      <c r="AB30" s="24"/>
      <c r="AC30" s="24"/>
      <c r="AD30" s="24"/>
      <c r="AE30" s="24"/>
      <c r="AF30" s="24"/>
      <c r="AG30" s="24"/>
      <c r="AH30" s="24"/>
      <c r="AI30" s="24"/>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0" s="7" customFormat="1" ht="26.25" customHeight="1">
      <c r="A31" s="5"/>
      <c r="B31" s="12"/>
      <c r="C31" s="391" t="s">
        <v>29</v>
      </c>
      <c r="D31" s="392"/>
      <c r="E31" s="392"/>
      <c r="F31" s="393"/>
      <c r="G31" s="12"/>
      <c r="H31" s="391" t="s">
        <v>29</v>
      </c>
      <c r="I31" s="392"/>
      <c r="J31" s="392"/>
      <c r="K31" s="393"/>
      <c r="L31" s="12"/>
      <c r="M31" s="391" t="s">
        <v>29</v>
      </c>
      <c r="N31" s="392"/>
      <c r="O31" s="392"/>
      <c r="P31" s="393"/>
      <c r="Q31" s="10"/>
      <c r="R31" s="10"/>
      <c r="S31" s="10"/>
      <c r="T31" s="24"/>
      <c r="U31" s="24"/>
      <c r="V31" s="24"/>
      <c r="W31" s="24"/>
      <c r="X31" s="24"/>
      <c r="Y31" s="24"/>
      <c r="Z31" s="24"/>
      <c r="AA31" s="24"/>
      <c r="AB31" s="24"/>
      <c r="AC31" s="24"/>
      <c r="AD31" s="24"/>
      <c r="AE31" s="24"/>
      <c r="AF31" s="24"/>
      <c r="AG31" s="24"/>
      <c r="AH31" s="24"/>
      <c r="AI31" s="24"/>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0" s="7" customFormat="1" ht="26.25" customHeight="1">
      <c r="A32" s="5"/>
      <c r="B32" s="12"/>
      <c r="C32" s="12"/>
      <c r="D32" s="12"/>
      <c r="E32" s="12"/>
      <c r="F32" s="12"/>
      <c r="G32" s="12"/>
      <c r="H32" s="12"/>
      <c r="I32" s="12"/>
      <c r="J32" s="12"/>
      <c r="K32" s="12"/>
      <c r="L32" s="12"/>
      <c r="M32" s="10"/>
      <c r="N32" s="10"/>
      <c r="O32" s="10"/>
      <c r="P32" s="10"/>
      <c r="Q32" s="10"/>
      <c r="R32" s="10"/>
      <c r="S32" s="10"/>
      <c r="T32" s="24"/>
      <c r="U32" s="24"/>
      <c r="V32" s="24"/>
      <c r="W32" s="24"/>
      <c r="X32" s="24"/>
      <c r="Y32" s="24"/>
      <c r="Z32" s="24"/>
      <c r="AA32" s="24"/>
      <c r="AB32" s="24"/>
      <c r="AC32" s="24"/>
      <c r="AD32" s="24"/>
      <c r="AE32" s="24"/>
      <c r="AF32" s="24"/>
      <c r="AG32" s="24"/>
      <c r="AH32" s="24"/>
      <c r="AI32" s="24"/>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0" s="7" customFormat="1" ht="26.25" customHeight="1">
      <c r="A33" s="5"/>
      <c r="B33" s="12"/>
      <c r="C33" s="397" t="s">
        <v>46</v>
      </c>
      <c r="D33" s="398"/>
      <c r="E33" s="398"/>
      <c r="F33" s="399"/>
      <c r="G33" s="12"/>
      <c r="H33" s="397" t="s">
        <v>47</v>
      </c>
      <c r="I33" s="398"/>
      <c r="J33" s="398"/>
      <c r="K33" s="399"/>
      <c r="L33" s="12"/>
      <c r="M33" s="397" t="s">
        <v>48</v>
      </c>
      <c r="N33" s="398"/>
      <c r="O33" s="398"/>
      <c r="P33" s="399"/>
      <c r="Q33" s="10"/>
      <c r="R33" s="10"/>
      <c r="S33" s="10"/>
      <c r="T33" s="24"/>
      <c r="U33" s="24"/>
      <c r="V33" s="24"/>
      <c r="W33" s="24"/>
      <c r="X33" s="24"/>
      <c r="Y33" s="24"/>
      <c r="Z33" s="24"/>
      <c r="AA33" s="24"/>
      <c r="AB33" s="24"/>
      <c r="AC33" s="24"/>
      <c r="AD33" s="24"/>
      <c r="AE33" s="24"/>
      <c r="AF33" s="24"/>
      <c r="AG33" s="24"/>
      <c r="AH33" s="24"/>
      <c r="AI33" s="24"/>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80" s="7" customFormat="1" ht="26.25" customHeight="1">
      <c r="A34" s="5"/>
      <c r="B34" s="12"/>
      <c r="C34" s="391" t="s">
        <v>29</v>
      </c>
      <c r="D34" s="392"/>
      <c r="E34" s="392"/>
      <c r="F34" s="393"/>
      <c r="G34" s="12"/>
      <c r="H34" s="391" t="s">
        <v>29</v>
      </c>
      <c r="I34" s="392"/>
      <c r="J34" s="392"/>
      <c r="K34" s="393"/>
      <c r="L34" s="12"/>
      <c r="M34" s="391" t="s">
        <v>29</v>
      </c>
      <c r="N34" s="392"/>
      <c r="O34" s="392"/>
      <c r="P34" s="393"/>
      <c r="Q34" s="10"/>
      <c r="R34" s="10"/>
      <c r="S34" s="10"/>
      <c r="T34" s="24"/>
      <c r="U34" s="24"/>
      <c r="V34" s="24"/>
      <c r="W34" s="24"/>
      <c r="X34" s="24"/>
      <c r="Y34" s="24"/>
      <c r="Z34" s="24"/>
      <c r="AA34" s="24"/>
      <c r="AB34" s="24"/>
      <c r="AC34" s="24"/>
      <c r="AD34" s="24"/>
      <c r="AE34" s="24"/>
      <c r="AF34" s="24"/>
      <c r="AG34" s="24"/>
      <c r="AH34" s="24"/>
      <c r="AI34" s="24"/>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row>
    <row r="35" spans="1:80" s="7" customFormat="1" ht="26.25" customHeight="1">
      <c r="A35" s="5"/>
      <c r="B35" s="10"/>
      <c r="C35" s="24"/>
      <c r="D35" s="24"/>
      <c r="E35" s="24"/>
      <c r="F35" s="24"/>
      <c r="G35" s="24"/>
      <c r="H35" s="24"/>
      <c r="I35" s="24"/>
      <c r="J35" s="24"/>
      <c r="K35" s="24"/>
      <c r="L35" s="24"/>
      <c r="M35" s="24"/>
      <c r="N35" s="24"/>
      <c r="O35" s="24"/>
      <c r="P35" s="24"/>
      <c r="Q35" s="10"/>
      <c r="R35" s="10"/>
      <c r="S35" s="10"/>
      <c r="T35" s="24"/>
      <c r="U35" s="24"/>
      <c r="V35" s="24"/>
      <c r="W35" s="24"/>
      <c r="X35" s="24"/>
      <c r="Y35" s="24"/>
      <c r="Z35" s="24"/>
      <c r="AA35" s="24"/>
      <c r="AB35" s="24"/>
      <c r="AC35" s="24"/>
      <c r="AD35" s="24"/>
      <c r="AE35" s="24"/>
      <c r="AF35" s="24"/>
      <c r="AG35" s="24"/>
      <c r="AH35" s="24"/>
      <c r="AI35" s="24"/>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row>
    <row r="36" spans="1:80" s="7" customFormat="1" ht="26.25" customHeight="1" thickBot="1">
      <c r="A36" s="5"/>
      <c r="B36" s="10"/>
      <c r="C36" s="55"/>
      <c r="D36" s="56"/>
      <c r="E36" s="56"/>
      <c r="F36" s="56"/>
      <c r="G36" s="56"/>
      <c r="H36" s="56"/>
      <c r="I36" s="56"/>
      <c r="J36" s="56"/>
      <c r="K36" s="52"/>
      <c r="L36" s="52"/>
      <c r="M36" s="52"/>
      <c r="N36" s="52"/>
      <c r="O36" s="52"/>
      <c r="P36" s="52"/>
      <c r="Q36" s="10"/>
      <c r="R36" s="10"/>
      <c r="S36" s="10"/>
      <c r="T36" s="24"/>
      <c r="U36" s="24"/>
      <c r="V36" s="24"/>
      <c r="W36" s="24"/>
      <c r="X36" s="24"/>
      <c r="Y36" s="24"/>
      <c r="Z36" s="24"/>
      <c r="AA36" s="24"/>
      <c r="AB36" s="24"/>
      <c r="AC36" s="24"/>
      <c r="AD36" s="24"/>
      <c r="AE36" s="24"/>
      <c r="AF36" s="24"/>
      <c r="AG36" s="24"/>
      <c r="AH36" s="24"/>
      <c r="AI36" s="24"/>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80" s="7" customFormat="1" ht="26.25" customHeight="1" thickBot="1">
      <c r="A37" s="5"/>
      <c r="B37" s="400" t="s">
        <v>49</v>
      </c>
      <c r="C37" s="401"/>
      <c r="D37" s="401"/>
      <c r="E37" s="402"/>
      <c r="F37" s="56"/>
      <c r="G37" s="56"/>
      <c r="H37" s="56"/>
      <c r="I37" s="56"/>
      <c r="J37" s="56"/>
      <c r="K37" s="52"/>
      <c r="L37" s="52"/>
      <c r="M37" s="52"/>
      <c r="N37" s="52"/>
      <c r="O37" s="52"/>
      <c r="P37" s="52"/>
      <c r="Q37" s="10"/>
      <c r="R37" s="10"/>
      <c r="S37" s="10"/>
      <c r="T37" s="24"/>
      <c r="U37" s="24"/>
      <c r="V37" s="24"/>
      <c r="W37" s="24"/>
      <c r="X37" s="24"/>
      <c r="Y37" s="24"/>
      <c r="Z37" s="24"/>
      <c r="AA37" s="24"/>
      <c r="AB37" s="24"/>
      <c r="AC37" s="24"/>
      <c r="AD37" s="24"/>
      <c r="AE37" s="24"/>
      <c r="AF37" s="24"/>
      <c r="AG37" s="24"/>
      <c r="AH37" s="24"/>
      <c r="AI37" s="24"/>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80" s="7" customFormat="1" ht="26.25" customHeight="1">
      <c r="A38" s="5"/>
      <c r="B38" s="10"/>
      <c r="C38" s="55"/>
      <c r="D38" s="56"/>
      <c r="E38" s="56"/>
      <c r="F38" s="56"/>
      <c r="G38" s="56"/>
      <c r="H38" s="56"/>
      <c r="I38" s="56"/>
      <c r="J38" s="56"/>
      <c r="K38" s="52"/>
      <c r="L38" s="52"/>
      <c r="M38" s="52"/>
      <c r="N38" s="52"/>
      <c r="O38" s="52"/>
      <c r="P38" s="52"/>
      <c r="Q38" s="10"/>
      <c r="R38" s="10"/>
      <c r="S38" s="10"/>
      <c r="T38" s="24"/>
      <c r="U38" s="24"/>
      <c r="V38" s="24"/>
      <c r="W38" s="24"/>
      <c r="X38" s="24"/>
      <c r="Y38" s="24"/>
      <c r="Z38" s="24"/>
      <c r="AA38" s="24"/>
      <c r="AB38" s="24"/>
      <c r="AC38" s="24"/>
      <c r="AD38" s="24"/>
      <c r="AE38" s="24"/>
      <c r="AF38" s="24"/>
      <c r="AG38" s="24"/>
      <c r="AH38" s="24"/>
      <c r="AI38" s="24"/>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0" s="7" customFormat="1" ht="26.25" customHeight="1">
      <c r="A39" s="5"/>
      <c r="B39" s="10"/>
      <c r="C39" s="413" t="s">
        <v>50</v>
      </c>
      <c r="D39" s="414"/>
      <c r="E39" s="414"/>
      <c r="F39" s="414"/>
      <c r="G39" s="414"/>
      <c r="H39" s="414"/>
      <c r="I39" s="414"/>
      <c r="J39" s="414"/>
      <c r="K39" s="415"/>
      <c r="L39" s="10"/>
      <c r="M39" s="10"/>
      <c r="N39" s="10"/>
      <c r="O39" s="10"/>
      <c r="P39" s="10"/>
      <c r="Q39" s="10"/>
      <c r="R39" s="10"/>
      <c r="S39" s="10"/>
      <c r="T39" s="24"/>
      <c r="U39" s="24"/>
      <c r="V39" s="24"/>
      <c r="W39" s="24"/>
      <c r="X39" s="24"/>
      <c r="Y39" s="24"/>
      <c r="Z39" s="24"/>
      <c r="AA39" s="24"/>
      <c r="AB39" s="24"/>
      <c r="AC39" s="24"/>
      <c r="AD39" s="24"/>
      <c r="AE39" s="24"/>
      <c r="AF39" s="24"/>
      <c r="AG39" s="24"/>
      <c r="AH39" s="24"/>
      <c r="AI39" s="24"/>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0" s="7" customFormat="1" ht="26.25" customHeight="1">
      <c r="A40" s="5"/>
      <c r="B40" s="10"/>
      <c r="C40" s="13" t="s">
        <v>51</v>
      </c>
      <c r="D40" s="423" t="s">
        <v>52</v>
      </c>
      <c r="E40" s="423"/>
      <c r="F40" s="423"/>
      <c r="G40" s="423"/>
      <c r="H40" s="423"/>
      <c r="I40" s="423"/>
      <c r="J40" s="423"/>
      <c r="K40" s="57" t="s">
        <v>53</v>
      </c>
      <c r="L40" s="57"/>
      <c r="M40" s="57"/>
      <c r="N40" s="57"/>
      <c r="O40" s="57"/>
      <c r="P40" s="58"/>
      <c r="Q40" s="10"/>
      <c r="R40" s="10"/>
      <c r="S40" s="10"/>
      <c r="T40" s="24"/>
      <c r="U40" s="24"/>
      <c r="V40" s="24"/>
      <c r="W40" s="24"/>
      <c r="X40" s="24"/>
      <c r="Y40" s="24"/>
      <c r="Z40" s="24"/>
      <c r="AA40" s="24"/>
      <c r="AB40" s="24"/>
      <c r="AC40" s="24"/>
      <c r="AD40" s="24"/>
      <c r="AE40" s="24"/>
      <c r="AF40" s="24"/>
      <c r="AG40" s="24"/>
      <c r="AH40" s="24"/>
      <c r="AI40" s="24"/>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0" s="7" customFormat="1" ht="26.25" customHeight="1">
      <c r="A41" s="5"/>
      <c r="B41" s="11"/>
      <c r="C41" s="13">
        <v>1</v>
      </c>
      <c r="D41" s="406" t="s">
        <v>29</v>
      </c>
      <c r="E41" s="407"/>
      <c r="F41" s="407"/>
      <c r="G41" s="407"/>
      <c r="H41" s="407"/>
      <c r="I41" s="407"/>
      <c r="J41" s="408"/>
      <c r="K41" s="419" t="s">
        <v>29</v>
      </c>
      <c r="L41" s="420"/>
      <c r="M41" s="420"/>
      <c r="N41" s="420"/>
      <c r="O41" s="420"/>
      <c r="P41" s="421"/>
      <c r="Q41" s="10"/>
      <c r="R41" s="10"/>
      <c r="S41" s="10"/>
      <c r="T41" s="24"/>
      <c r="U41" s="24"/>
      <c r="V41" s="24"/>
      <c r="W41" s="24"/>
      <c r="X41" s="24"/>
      <c r="Y41" s="24"/>
      <c r="Z41" s="24"/>
      <c r="AA41" s="24"/>
      <c r="AB41" s="24"/>
      <c r="AC41" s="24"/>
      <c r="AD41" s="24"/>
      <c r="AE41" s="24"/>
      <c r="AF41" s="24"/>
      <c r="AG41" s="24"/>
      <c r="AH41" s="24"/>
      <c r="AI41" s="24"/>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0" s="7" customFormat="1" ht="26.25" customHeight="1">
      <c r="A42" s="5"/>
      <c r="B42" s="10"/>
      <c r="C42" s="13">
        <v>2</v>
      </c>
      <c r="D42" s="406" t="s">
        <v>29</v>
      </c>
      <c r="E42" s="407"/>
      <c r="F42" s="407"/>
      <c r="G42" s="407"/>
      <c r="H42" s="407"/>
      <c r="I42" s="407"/>
      <c r="J42" s="408"/>
      <c r="K42" s="419" t="s">
        <v>29</v>
      </c>
      <c r="L42" s="420"/>
      <c r="M42" s="420"/>
      <c r="N42" s="420"/>
      <c r="O42" s="420"/>
      <c r="P42" s="421"/>
      <c r="Q42" s="10"/>
      <c r="R42" s="10"/>
      <c r="S42" s="10"/>
      <c r="T42" s="24"/>
      <c r="U42" s="24"/>
      <c r="V42" s="24"/>
      <c r="W42" s="24"/>
      <c r="X42" s="24"/>
      <c r="Y42" s="24"/>
      <c r="Z42" s="24"/>
      <c r="AA42" s="24"/>
      <c r="AB42" s="24"/>
      <c r="AC42" s="24"/>
      <c r="AD42" s="24"/>
      <c r="AE42" s="24"/>
      <c r="AF42" s="24"/>
      <c r="AG42" s="24"/>
      <c r="AH42" s="24"/>
      <c r="AI42" s="24"/>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s="7" customFormat="1" ht="26.25" customHeight="1">
      <c r="A43" s="5"/>
      <c r="B43" s="10"/>
      <c r="C43" s="13">
        <v>3</v>
      </c>
      <c r="D43" s="406" t="s">
        <v>29</v>
      </c>
      <c r="E43" s="407"/>
      <c r="F43" s="407"/>
      <c r="G43" s="407"/>
      <c r="H43" s="407"/>
      <c r="I43" s="407"/>
      <c r="J43" s="408"/>
      <c r="K43" s="419" t="s">
        <v>29</v>
      </c>
      <c r="L43" s="420"/>
      <c r="M43" s="420"/>
      <c r="N43" s="420"/>
      <c r="O43" s="420"/>
      <c r="P43" s="421"/>
      <c r="Q43" s="10"/>
      <c r="R43" s="10"/>
      <c r="S43" s="10"/>
      <c r="T43" s="24"/>
      <c r="U43" s="24"/>
      <c r="V43" s="24"/>
      <c r="W43" s="24"/>
      <c r="X43" s="24"/>
      <c r="Y43" s="24"/>
      <c r="Z43" s="24"/>
      <c r="AA43" s="24"/>
      <c r="AB43" s="24"/>
      <c r="AC43" s="24"/>
      <c r="AD43" s="24"/>
      <c r="AE43" s="24"/>
      <c r="AF43" s="24"/>
      <c r="AG43" s="24"/>
      <c r="AH43" s="24"/>
      <c r="AI43" s="24"/>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0" s="7" customFormat="1" ht="26.25" customHeight="1">
      <c r="A44" s="5"/>
      <c r="B44" s="10"/>
      <c r="C44" s="13">
        <v>4</v>
      </c>
      <c r="D44" s="406"/>
      <c r="E44" s="407"/>
      <c r="F44" s="407"/>
      <c r="G44" s="407"/>
      <c r="H44" s="407"/>
      <c r="I44" s="407"/>
      <c r="J44" s="408"/>
      <c r="K44" s="419"/>
      <c r="L44" s="420"/>
      <c r="M44" s="420"/>
      <c r="N44" s="420"/>
      <c r="O44" s="420"/>
      <c r="P44" s="421"/>
      <c r="Q44" s="10"/>
      <c r="R44" s="10"/>
      <c r="S44" s="10"/>
      <c r="T44" s="24"/>
      <c r="U44" s="24"/>
      <c r="V44" s="24"/>
      <c r="W44" s="24"/>
      <c r="X44" s="24"/>
      <c r="Y44" s="24"/>
      <c r="Z44" s="24"/>
      <c r="AA44" s="24"/>
      <c r="AB44" s="24"/>
      <c r="AC44" s="24"/>
      <c r="AD44" s="24"/>
      <c r="AE44" s="24"/>
      <c r="AF44" s="24"/>
      <c r="AG44" s="24"/>
      <c r="AH44" s="24"/>
      <c r="AI44" s="24"/>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s="7" customFormat="1" ht="26.25" customHeight="1">
      <c r="A45" s="5"/>
      <c r="B45" s="10"/>
      <c r="C45" s="13">
        <v>5</v>
      </c>
      <c r="D45" s="409"/>
      <c r="E45" s="410"/>
      <c r="F45" s="410"/>
      <c r="G45" s="410"/>
      <c r="H45" s="410"/>
      <c r="I45" s="410"/>
      <c r="J45" s="411"/>
      <c r="K45" s="416"/>
      <c r="L45" s="417"/>
      <c r="M45" s="417"/>
      <c r="N45" s="417"/>
      <c r="O45" s="417"/>
      <c r="P45" s="418"/>
      <c r="Q45" s="10"/>
      <c r="R45" s="10"/>
      <c r="S45" s="10"/>
      <c r="T45" s="24"/>
      <c r="U45" s="24"/>
      <c r="V45" s="24"/>
      <c r="W45" s="24"/>
      <c r="X45" s="24"/>
      <c r="Y45" s="24"/>
      <c r="Z45" s="24"/>
      <c r="AA45" s="24"/>
      <c r="AB45" s="24"/>
      <c r="AC45" s="24"/>
      <c r="AD45" s="24"/>
      <c r="AE45" s="24"/>
      <c r="AF45" s="24"/>
      <c r="AG45" s="24"/>
      <c r="AH45" s="24"/>
      <c r="AI45" s="24"/>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0" s="7" customFormat="1" ht="26.25" customHeight="1">
      <c r="A46" s="5"/>
      <c r="B46" s="10"/>
      <c r="C46" s="13">
        <v>6</v>
      </c>
      <c r="D46" s="409"/>
      <c r="E46" s="410"/>
      <c r="F46" s="410"/>
      <c r="G46" s="410"/>
      <c r="H46" s="410"/>
      <c r="I46" s="410"/>
      <c r="J46" s="411"/>
      <c r="K46" s="416"/>
      <c r="L46" s="417"/>
      <c r="M46" s="417"/>
      <c r="N46" s="417"/>
      <c r="O46" s="417"/>
      <c r="P46" s="418"/>
      <c r="Q46" s="10"/>
      <c r="R46" s="10"/>
      <c r="S46" s="10"/>
      <c r="T46" s="24"/>
      <c r="U46" s="24"/>
      <c r="V46" s="24"/>
      <c r="W46" s="24"/>
      <c r="X46" s="24"/>
      <c r="Y46" s="24"/>
      <c r="Z46" s="24"/>
      <c r="AA46" s="24"/>
      <c r="AB46" s="24"/>
      <c r="AC46" s="24"/>
      <c r="AD46" s="24"/>
      <c r="AE46" s="24"/>
      <c r="AF46" s="24"/>
      <c r="AG46" s="24"/>
      <c r="AH46" s="24"/>
      <c r="AI46" s="24"/>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s="7" customFormat="1" ht="26.25" customHeight="1">
      <c r="A47" s="5"/>
      <c r="B47" s="10"/>
      <c r="C47" s="13">
        <v>7</v>
      </c>
      <c r="D47" s="409"/>
      <c r="E47" s="410"/>
      <c r="F47" s="410"/>
      <c r="G47" s="410"/>
      <c r="H47" s="410"/>
      <c r="I47" s="410"/>
      <c r="J47" s="411"/>
      <c r="K47" s="416"/>
      <c r="L47" s="417"/>
      <c r="M47" s="417"/>
      <c r="N47" s="417"/>
      <c r="O47" s="417"/>
      <c r="P47" s="418"/>
      <c r="Q47" s="10"/>
      <c r="R47" s="10"/>
      <c r="S47" s="10"/>
      <c r="T47" s="24"/>
      <c r="U47" s="24"/>
      <c r="V47" s="24"/>
      <c r="W47" s="24"/>
      <c r="X47" s="24"/>
      <c r="Y47" s="24"/>
      <c r="Z47" s="24"/>
      <c r="AA47" s="24"/>
      <c r="AB47" s="24"/>
      <c r="AC47" s="24"/>
      <c r="AD47" s="24"/>
      <c r="AE47" s="24"/>
      <c r="AF47" s="24"/>
      <c r="AG47" s="24"/>
      <c r="AH47" s="24"/>
      <c r="AI47" s="24"/>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0" s="7" customFormat="1" ht="26.25" customHeight="1">
      <c r="A48" s="5"/>
      <c r="B48" s="10"/>
      <c r="C48" s="13">
        <v>8</v>
      </c>
      <c r="D48" s="409"/>
      <c r="E48" s="410"/>
      <c r="F48" s="410"/>
      <c r="G48" s="410"/>
      <c r="H48" s="410"/>
      <c r="I48" s="410"/>
      <c r="J48" s="411"/>
      <c r="K48" s="416"/>
      <c r="L48" s="417"/>
      <c r="M48" s="417"/>
      <c r="N48" s="417"/>
      <c r="O48" s="417"/>
      <c r="P48" s="418"/>
      <c r="Q48" s="10"/>
      <c r="R48" s="10"/>
      <c r="S48" s="10"/>
      <c r="T48" s="24"/>
      <c r="U48" s="24"/>
      <c r="V48" s="24"/>
      <c r="W48" s="24"/>
      <c r="X48" s="24"/>
      <c r="Y48" s="24"/>
      <c r="Z48" s="24"/>
      <c r="AA48" s="24"/>
      <c r="AB48" s="24"/>
      <c r="AC48" s="24"/>
      <c r="AD48" s="24"/>
      <c r="AE48" s="24"/>
      <c r="AF48" s="24"/>
      <c r="AG48" s="24"/>
      <c r="AH48" s="24"/>
      <c r="AI48" s="24"/>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s="7" customFormat="1" ht="26.25" customHeight="1">
      <c r="A49" s="5"/>
      <c r="B49" s="10"/>
      <c r="C49" s="13">
        <v>9</v>
      </c>
      <c r="D49" s="409"/>
      <c r="E49" s="410"/>
      <c r="F49" s="410"/>
      <c r="G49" s="410"/>
      <c r="H49" s="410"/>
      <c r="I49" s="410"/>
      <c r="J49" s="411"/>
      <c r="K49" s="416"/>
      <c r="L49" s="417"/>
      <c r="M49" s="417"/>
      <c r="N49" s="417"/>
      <c r="O49" s="417"/>
      <c r="P49" s="418"/>
      <c r="Q49" s="10"/>
      <c r="R49" s="10"/>
      <c r="S49" s="10"/>
      <c r="T49" s="24"/>
      <c r="U49" s="24"/>
      <c r="V49" s="24"/>
      <c r="W49" s="24"/>
      <c r="X49" s="24"/>
      <c r="Y49" s="24"/>
      <c r="Z49" s="24"/>
      <c r="AA49" s="24"/>
      <c r="AB49" s="24"/>
      <c r="AC49" s="24"/>
      <c r="AD49" s="24"/>
      <c r="AE49" s="24"/>
      <c r="AF49" s="24"/>
      <c r="AG49" s="24"/>
      <c r="AH49" s="24"/>
      <c r="AI49" s="24"/>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s="7" customFormat="1" ht="26.25" customHeight="1">
      <c r="A50" s="5"/>
      <c r="B50" s="10"/>
      <c r="C50" s="13">
        <v>10</v>
      </c>
      <c r="D50" s="412"/>
      <c r="E50" s="412"/>
      <c r="F50" s="412"/>
      <c r="G50" s="412"/>
      <c r="H50" s="412"/>
      <c r="I50" s="412"/>
      <c r="J50" s="412"/>
      <c r="K50" s="416"/>
      <c r="L50" s="417"/>
      <c r="M50" s="417"/>
      <c r="N50" s="417"/>
      <c r="O50" s="417"/>
      <c r="P50" s="418"/>
      <c r="Q50" s="10"/>
      <c r="R50" s="10"/>
      <c r="S50" s="10"/>
      <c r="T50" s="24"/>
      <c r="U50" s="24"/>
      <c r="V50" s="24"/>
      <c r="W50" s="24"/>
      <c r="X50" s="24"/>
      <c r="Y50" s="24"/>
      <c r="Z50" s="24"/>
      <c r="AA50" s="24"/>
      <c r="AB50" s="24"/>
      <c r="AC50" s="24"/>
      <c r="AD50" s="24"/>
      <c r="AE50" s="24"/>
      <c r="AF50" s="24"/>
      <c r="AG50" s="24"/>
      <c r="AH50" s="24"/>
      <c r="AI50" s="24"/>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0" s="7" customFormat="1" ht="26.25" customHeight="1">
      <c r="A51" s="5"/>
      <c r="C51" s="24"/>
      <c r="D51" s="24"/>
      <c r="E51" s="24"/>
      <c r="F51" s="24"/>
      <c r="G51" s="24"/>
      <c r="H51" s="24"/>
      <c r="I51" s="24"/>
      <c r="J51" s="24"/>
      <c r="K51" s="24"/>
      <c r="L51" s="24"/>
      <c r="M51" s="24"/>
      <c r="N51" s="24"/>
      <c r="O51" s="24"/>
      <c r="P51" s="24"/>
      <c r="Q51" s="24"/>
      <c r="R51" s="10"/>
      <c r="S51" s="10"/>
      <c r="T51" s="24"/>
      <c r="U51" s="24"/>
      <c r="V51" s="24"/>
      <c r="W51" s="24"/>
      <c r="X51" s="24"/>
      <c r="Y51" s="24"/>
      <c r="Z51" s="24"/>
      <c r="AA51" s="24"/>
      <c r="AB51" s="24"/>
      <c r="AC51" s="24"/>
      <c r="AD51" s="24"/>
      <c r="AE51" s="24"/>
      <c r="AF51" s="24"/>
      <c r="AG51" s="24"/>
      <c r="AH51" s="24"/>
      <c r="AI51" s="24"/>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row>
    <row r="52" spans="1:80" s="7" customFormat="1" ht="26.25" customHeight="1">
      <c r="A52" s="5"/>
      <c r="B52" s="16"/>
      <c r="C52" s="413" t="s">
        <v>54</v>
      </c>
      <c r="D52" s="414"/>
      <c r="E52" s="414"/>
      <c r="F52" s="414"/>
      <c r="G52" s="414"/>
      <c r="H52" s="414"/>
      <c r="I52" s="414"/>
      <c r="J52" s="414"/>
      <c r="K52" s="415"/>
      <c r="L52" s="20"/>
      <c r="M52" s="20"/>
      <c r="N52" s="20"/>
      <c r="O52" s="20"/>
      <c r="P52" s="20"/>
      <c r="Q52" s="16"/>
      <c r="R52" s="10"/>
      <c r="S52" s="10"/>
      <c r="T52" s="24"/>
      <c r="U52" s="24"/>
      <c r="V52" s="24"/>
      <c r="W52" s="24"/>
      <c r="X52" s="24"/>
      <c r="Y52" s="24"/>
      <c r="Z52" s="24"/>
      <c r="AA52" s="24"/>
      <c r="AB52" s="24"/>
      <c r="AC52" s="24"/>
      <c r="AD52" s="24"/>
      <c r="AE52" s="24"/>
      <c r="AF52" s="24"/>
      <c r="AG52" s="24"/>
      <c r="AH52" s="24"/>
      <c r="AI52" s="24"/>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s="7" customFormat="1" ht="26.25" customHeight="1">
      <c r="A53" s="5"/>
      <c r="B53" s="16"/>
      <c r="C53" s="13" t="s">
        <v>51</v>
      </c>
      <c r="D53" s="424" t="s">
        <v>55</v>
      </c>
      <c r="E53" s="425"/>
      <c r="F53" s="424" t="s">
        <v>56</v>
      </c>
      <c r="G53" s="426"/>
      <c r="H53" s="427" t="s">
        <v>57</v>
      </c>
      <c r="I53" s="427"/>
      <c r="J53" s="427"/>
      <c r="K53" s="427" t="s">
        <v>58</v>
      </c>
      <c r="L53" s="427"/>
      <c r="M53" s="427"/>
      <c r="N53" s="427" t="s">
        <v>59</v>
      </c>
      <c r="O53" s="427"/>
      <c r="P53" s="427"/>
      <c r="Q53" s="59"/>
      <c r="R53" s="10"/>
      <c r="S53" s="10"/>
      <c r="T53" s="24"/>
      <c r="U53" s="24"/>
      <c r="V53" s="24"/>
      <c r="W53" s="24"/>
      <c r="X53" s="24"/>
      <c r="Y53" s="24"/>
      <c r="Z53" s="24"/>
      <c r="AA53" s="24"/>
      <c r="AB53" s="24"/>
      <c r="AC53" s="24"/>
      <c r="AD53" s="24"/>
      <c r="AE53" s="24"/>
      <c r="AF53" s="24"/>
      <c r="AG53" s="24"/>
      <c r="AH53" s="24"/>
      <c r="AI53" s="24"/>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s="3" customFormat="1" ht="26.25" customHeight="1">
      <c r="A54" s="14"/>
      <c r="B54" s="16"/>
      <c r="C54" s="13">
        <v>1</v>
      </c>
      <c r="D54" s="422"/>
      <c r="E54" s="422"/>
      <c r="F54" s="422"/>
      <c r="G54" s="422"/>
      <c r="H54" s="409"/>
      <c r="I54" s="410"/>
      <c r="J54" s="411"/>
      <c r="K54" s="409"/>
      <c r="L54" s="410"/>
      <c r="M54" s="410"/>
      <c r="N54" s="412"/>
      <c r="O54" s="412"/>
      <c r="P54" s="412"/>
      <c r="Q54" s="59"/>
      <c r="R54" s="16"/>
      <c r="S54" s="16"/>
      <c r="T54" s="14"/>
      <c r="U54" s="14"/>
      <c r="V54" s="14"/>
      <c r="W54" s="14"/>
      <c r="X54" s="14"/>
      <c r="Y54" s="14"/>
      <c r="Z54" s="14"/>
      <c r="AA54" s="14"/>
      <c r="AB54" s="14"/>
      <c r="AC54" s="14"/>
      <c r="AD54" s="14"/>
      <c r="AE54" s="14"/>
      <c r="AF54" s="14"/>
      <c r="AG54" s="14"/>
      <c r="AH54" s="14"/>
      <c r="AI54" s="14"/>
      <c r="AJ54" s="14"/>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s="3" customFormat="1" ht="26.25" customHeight="1">
      <c r="A55" s="14"/>
      <c r="B55" s="16"/>
      <c r="C55" s="13">
        <v>2</v>
      </c>
      <c r="D55" s="422"/>
      <c r="E55" s="422"/>
      <c r="F55" s="422"/>
      <c r="G55" s="422"/>
      <c r="H55" s="409"/>
      <c r="I55" s="410"/>
      <c r="J55" s="411"/>
      <c r="K55" s="409"/>
      <c r="L55" s="410"/>
      <c r="M55" s="410"/>
      <c r="N55" s="412"/>
      <c r="O55" s="412"/>
      <c r="P55" s="412"/>
      <c r="Q55" s="59"/>
      <c r="R55" s="16"/>
      <c r="S55" s="16"/>
      <c r="T55" s="14"/>
      <c r="U55" s="14"/>
      <c r="V55" s="14"/>
      <c r="W55" s="14"/>
      <c r="X55" s="14"/>
      <c r="Y55" s="14"/>
      <c r="Z55" s="14"/>
      <c r="AA55" s="14"/>
      <c r="AB55" s="14"/>
      <c r="AC55" s="14"/>
      <c r="AD55" s="14"/>
      <c r="AE55" s="14"/>
      <c r="AF55" s="14"/>
      <c r="AG55" s="14"/>
      <c r="AH55" s="14"/>
      <c r="AI55" s="14"/>
      <c r="AJ55" s="14"/>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s="3" customFormat="1" ht="26.25" customHeight="1">
      <c r="A56" s="14"/>
      <c r="B56" s="16"/>
      <c r="C56" s="13">
        <v>3</v>
      </c>
      <c r="D56" s="422"/>
      <c r="E56" s="422"/>
      <c r="F56" s="422"/>
      <c r="G56" s="422"/>
      <c r="H56" s="409"/>
      <c r="I56" s="410"/>
      <c r="J56" s="411"/>
      <c r="K56" s="409"/>
      <c r="L56" s="410"/>
      <c r="M56" s="410"/>
      <c r="N56" s="412"/>
      <c r="O56" s="412"/>
      <c r="P56" s="412"/>
      <c r="Q56" s="59"/>
      <c r="R56" s="16"/>
      <c r="S56" s="16"/>
      <c r="T56" s="14"/>
      <c r="U56" s="14"/>
      <c r="V56" s="14"/>
      <c r="W56" s="14"/>
      <c r="X56" s="14"/>
      <c r="Y56" s="14"/>
      <c r="Z56" s="14"/>
      <c r="AA56" s="14"/>
      <c r="AB56" s="14"/>
      <c r="AC56" s="14"/>
      <c r="AD56" s="14"/>
      <c r="AE56" s="14"/>
      <c r="AF56" s="14"/>
      <c r="AG56" s="14"/>
      <c r="AH56" s="14"/>
      <c r="AI56" s="14"/>
      <c r="AJ56" s="14"/>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s="3" customFormat="1" ht="26.25" customHeight="1">
      <c r="A57" s="14"/>
      <c r="B57" s="16"/>
      <c r="C57" s="13">
        <v>4</v>
      </c>
      <c r="D57" s="422"/>
      <c r="E57" s="422"/>
      <c r="F57" s="422"/>
      <c r="G57" s="422"/>
      <c r="H57" s="409"/>
      <c r="I57" s="410"/>
      <c r="J57" s="411"/>
      <c r="K57" s="409"/>
      <c r="L57" s="410"/>
      <c r="M57" s="410"/>
      <c r="N57" s="412"/>
      <c r="O57" s="412"/>
      <c r="P57" s="412"/>
      <c r="Q57" s="59"/>
      <c r="R57" s="16"/>
      <c r="S57" s="16"/>
      <c r="T57" s="14"/>
      <c r="U57" s="14"/>
      <c r="V57" s="14"/>
      <c r="W57" s="14"/>
      <c r="X57" s="14"/>
      <c r="Y57" s="14"/>
      <c r="Z57" s="14"/>
      <c r="AA57" s="14"/>
      <c r="AB57" s="14"/>
      <c r="AC57" s="14"/>
      <c r="AD57" s="14"/>
      <c r="AE57" s="14"/>
      <c r="AF57" s="14"/>
      <c r="AG57" s="14"/>
      <c r="AH57" s="14"/>
      <c r="AI57" s="14"/>
      <c r="AJ57" s="14"/>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s="3" customFormat="1" ht="26.25" customHeight="1">
      <c r="A58" s="14"/>
      <c r="B58" s="16"/>
      <c r="C58" s="13">
        <v>5</v>
      </c>
      <c r="D58" s="422"/>
      <c r="E58" s="422"/>
      <c r="F58" s="422"/>
      <c r="G58" s="422"/>
      <c r="H58" s="409"/>
      <c r="I58" s="410"/>
      <c r="J58" s="411"/>
      <c r="K58" s="409"/>
      <c r="L58" s="410"/>
      <c r="M58" s="410"/>
      <c r="N58" s="412"/>
      <c r="O58" s="412"/>
      <c r="P58" s="412"/>
      <c r="Q58" s="59"/>
      <c r="R58" s="16"/>
      <c r="S58" s="16"/>
      <c r="T58" s="14"/>
      <c r="U58" s="14"/>
      <c r="V58" s="14"/>
      <c r="W58" s="14"/>
      <c r="X58" s="14"/>
      <c r="Y58" s="14"/>
      <c r="Z58" s="14"/>
      <c r="AA58" s="14"/>
      <c r="AB58" s="14"/>
      <c r="AC58" s="14"/>
      <c r="AD58" s="14"/>
      <c r="AE58" s="14"/>
      <c r="AF58" s="14"/>
      <c r="AG58" s="14"/>
      <c r="AH58" s="14"/>
      <c r="AI58" s="14"/>
      <c r="AJ58" s="14"/>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s="3" customFormat="1" ht="26.25" customHeight="1">
      <c r="A59" s="14"/>
      <c r="B59" s="16"/>
      <c r="C59" s="13">
        <v>6</v>
      </c>
      <c r="D59" s="422"/>
      <c r="E59" s="422"/>
      <c r="F59" s="422"/>
      <c r="G59" s="422"/>
      <c r="H59" s="409"/>
      <c r="I59" s="410"/>
      <c r="J59" s="411"/>
      <c r="K59" s="409"/>
      <c r="L59" s="410"/>
      <c r="M59" s="410"/>
      <c r="N59" s="412"/>
      <c r="O59" s="412"/>
      <c r="P59" s="412"/>
      <c r="Q59" s="59"/>
      <c r="R59" s="16"/>
      <c r="S59" s="16"/>
      <c r="T59" s="14"/>
      <c r="U59" s="14"/>
      <c r="V59" s="14"/>
      <c r="W59" s="14"/>
      <c r="X59" s="14"/>
      <c r="Y59" s="14"/>
      <c r="Z59" s="14"/>
      <c r="AA59" s="14"/>
      <c r="AB59" s="14"/>
      <c r="AC59" s="14"/>
      <c r="AD59" s="14"/>
      <c r="AE59" s="14"/>
      <c r="AF59" s="14"/>
      <c r="AG59" s="14"/>
      <c r="AH59" s="14"/>
      <c r="AI59" s="14"/>
      <c r="AJ59" s="14"/>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s="3" customFormat="1" ht="26.25" customHeight="1">
      <c r="A60" s="14"/>
      <c r="B60" s="16"/>
      <c r="C60" s="13">
        <v>7</v>
      </c>
      <c r="D60" s="422"/>
      <c r="E60" s="422"/>
      <c r="F60" s="422"/>
      <c r="G60" s="422"/>
      <c r="H60" s="409"/>
      <c r="I60" s="410"/>
      <c r="J60" s="411"/>
      <c r="K60" s="409"/>
      <c r="L60" s="410"/>
      <c r="M60" s="410"/>
      <c r="N60" s="412"/>
      <c r="O60" s="412"/>
      <c r="P60" s="412"/>
      <c r="Q60" s="59"/>
      <c r="R60" s="15"/>
      <c r="S60" s="16"/>
      <c r="T60" s="15"/>
      <c r="U60" s="14"/>
      <c r="V60" s="14"/>
      <c r="W60" s="14"/>
      <c r="X60" s="14"/>
      <c r="Y60" s="14"/>
      <c r="Z60" s="14"/>
      <c r="AA60" s="14"/>
      <c r="AB60" s="14"/>
      <c r="AC60" s="14"/>
      <c r="AD60" s="14"/>
      <c r="AE60" s="14"/>
      <c r="AF60" s="14"/>
      <c r="AG60" s="14"/>
      <c r="AH60" s="14"/>
      <c r="AI60" s="14"/>
      <c r="AJ60" s="14"/>
      <c r="AK60" s="14"/>
      <c r="AL60" s="14"/>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s="3" customFormat="1" ht="26.25" customHeight="1">
      <c r="A61" s="14"/>
      <c r="B61" s="16"/>
      <c r="C61" s="13">
        <v>8</v>
      </c>
      <c r="D61" s="422"/>
      <c r="E61" s="422"/>
      <c r="F61" s="422"/>
      <c r="G61" s="422"/>
      <c r="H61" s="409"/>
      <c r="I61" s="410"/>
      <c r="J61" s="411"/>
      <c r="K61" s="409"/>
      <c r="L61" s="410"/>
      <c r="M61" s="410"/>
      <c r="N61" s="412"/>
      <c r="O61" s="412"/>
      <c r="P61" s="412"/>
      <c r="Q61" s="59"/>
      <c r="R61" s="15"/>
      <c r="S61" s="16"/>
      <c r="T61" s="15"/>
      <c r="U61" s="14"/>
      <c r="V61" s="14"/>
      <c r="W61" s="14"/>
      <c r="X61" s="14"/>
      <c r="Y61" s="14"/>
      <c r="Z61" s="14"/>
      <c r="AA61" s="14"/>
      <c r="AB61" s="14"/>
      <c r="AC61" s="14"/>
      <c r="AD61" s="14"/>
      <c r="AE61" s="14"/>
      <c r="AF61" s="14"/>
      <c r="AG61" s="14"/>
      <c r="AH61" s="14"/>
      <c r="AI61" s="14"/>
      <c r="AJ61" s="14"/>
      <c r="AK61" s="14"/>
      <c r="AL61" s="14"/>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s="3" customFormat="1" ht="26.25" customHeight="1">
      <c r="A62" s="14"/>
      <c r="B62" s="16"/>
      <c r="C62" s="13">
        <v>9</v>
      </c>
      <c r="D62" s="422"/>
      <c r="E62" s="422"/>
      <c r="F62" s="422"/>
      <c r="G62" s="422"/>
      <c r="H62" s="409"/>
      <c r="I62" s="410"/>
      <c r="J62" s="411"/>
      <c r="K62" s="409"/>
      <c r="L62" s="410"/>
      <c r="M62" s="410"/>
      <c r="N62" s="412"/>
      <c r="O62" s="412"/>
      <c r="P62" s="412"/>
      <c r="Q62" s="59"/>
      <c r="R62" s="15"/>
      <c r="S62" s="16"/>
      <c r="T62" s="15"/>
      <c r="U62" s="14"/>
      <c r="V62" s="14"/>
      <c r="W62" s="14"/>
      <c r="X62" s="14"/>
      <c r="Y62" s="14"/>
      <c r="Z62" s="14"/>
      <c r="AA62" s="14"/>
      <c r="AB62" s="14"/>
      <c r="AC62" s="14"/>
      <c r="AD62" s="14"/>
      <c r="AE62" s="14"/>
      <c r="AF62" s="14"/>
      <c r="AG62" s="14"/>
      <c r="AH62" s="14"/>
      <c r="AI62" s="14"/>
      <c r="AJ62" s="14"/>
      <c r="AK62" s="14"/>
      <c r="AL62" s="14"/>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s="3" customFormat="1" ht="26.25" customHeight="1">
      <c r="A63" s="14"/>
      <c r="B63" s="16"/>
      <c r="C63" s="13">
        <v>10</v>
      </c>
      <c r="D63" s="422"/>
      <c r="E63" s="422"/>
      <c r="F63" s="422"/>
      <c r="G63" s="422"/>
      <c r="H63" s="412"/>
      <c r="I63" s="412"/>
      <c r="J63" s="412"/>
      <c r="K63" s="412"/>
      <c r="L63" s="412"/>
      <c r="M63" s="416"/>
      <c r="N63" s="412"/>
      <c r="O63" s="412"/>
      <c r="P63" s="412"/>
      <c r="Q63" s="59"/>
      <c r="R63" s="15"/>
      <c r="S63" s="16"/>
      <c r="T63" s="15"/>
      <c r="U63" s="14"/>
      <c r="V63" s="14"/>
      <c r="W63" s="14"/>
      <c r="X63" s="14"/>
      <c r="Y63" s="14"/>
      <c r="Z63" s="14"/>
      <c r="AA63" s="14"/>
      <c r="AB63" s="14"/>
      <c r="AC63" s="14"/>
      <c r="AD63" s="14"/>
      <c r="AE63" s="14"/>
      <c r="AF63" s="14"/>
      <c r="AG63" s="14"/>
      <c r="AH63" s="14"/>
      <c r="AI63" s="14"/>
      <c r="AJ63" s="14"/>
      <c r="AK63" s="14"/>
      <c r="AL63" s="14"/>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s="3" customFormat="1">
      <c r="A64" s="14"/>
      <c r="B64" s="16"/>
      <c r="C64" s="16"/>
      <c r="D64" s="16"/>
      <c r="E64" s="16"/>
      <c r="F64" s="16"/>
      <c r="G64" s="16"/>
      <c r="H64" s="60"/>
      <c r="I64" s="60"/>
      <c r="J64" s="60"/>
      <c r="K64" s="60"/>
      <c r="L64" s="60"/>
      <c r="M64" s="60"/>
      <c r="N64" s="60"/>
      <c r="O64" s="60"/>
      <c r="P64" s="60"/>
      <c r="Q64" s="16"/>
      <c r="R64" s="15"/>
      <c r="S64" s="16"/>
      <c r="T64" s="15"/>
      <c r="U64" s="14"/>
      <c r="V64" s="14"/>
      <c r="W64" s="14"/>
      <c r="X64" s="14"/>
      <c r="Y64" s="14"/>
      <c r="Z64" s="14"/>
      <c r="AA64" s="14"/>
      <c r="AB64" s="14"/>
      <c r="AC64" s="14"/>
      <c r="AD64" s="14"/>
      <c r="AE64" s="14"/>
      <c r="AF64" s="14"/>
      <c r="AG64" s="14"/>
      <c r="AH64" s="14"/>
      <c r="AI64" s="14"/>
      <c r="AJ64" s="14"/>
      <c r="AK64" s="14"/>
      <c r="AL64" s="14"/>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s="3" customFormat="1">
      <c r="A65" s="14"/>
      <c r="B65" s="16"/>
      <c r="C65" s="16"/>
      <c r="D65" s="16"/>
      <c r="E65" s="16"/>
      <c r="F65" s="16"/>
      <c r="G65" s="16"/>
      <c r="H65" s="16"/>
      <c r="I65" s="16"/>
      <c r="J65" s="16"/>
      <c r="K65" s="16"/>
      <c r="L65" s="16"/>
      <c r="M65" s="16"/>
      <c r="N65" s="16"/>
      <c r="O65" s="16"/>
      <c r="P65" s="16"/>
      <c r="Q65" s="16"/>
      <c r="R65" s="15"/>
      <c r="S65" s="16"/>
      <c r="T65" s="15"/>
      <c r="U65" s="14"/>
      <c r="V65" s="14"/>
      <c r="W65" s="14"/>
      <c r="X65" s="14"/>
      <c r="Y65" s="14"/>
      <c r="Z65" s="14"/>
      <c r="AA65" s="14"/>
      <c r="AB65" s="14"/>
      <c r="AC65" s="14"/>
      <c r="AD65" s="14"/>
      <c r="AE65" s="14"/>
      <c r="AF65" s="14"/>
      <c r="AG65" s="14"/>
      <c r="AH65" s="14"/>
      <c r="AI65" s="14"/>
      <c r="AJ65" s="14"/>
      <c r="AK65" s="14"/>
      <c r="AL65" s="14"/>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s="3" customFormat="1" hidden="1">
      <c r="A66" s="14"/>
      <c r="B66" s="16"/>
      <c r="C66" s="16"/>
      <c r="D66" s="16"/>
      <c r="E66" s="16"/>
      <c r="F66" s="16"/>
      <c r="G66" s="16"/>
      <c r="H66" s="16"/>
      <c r="I66" s="16"/>
      <c r="J66" s="16"/>
      <c r="K66" s="16"/>
      <c r="L66" s="16"/>
      <c r="M66" s="16"/>
      <c r="N66" s="16"/>
      <c r="O66" s="16"/>
      <c r="P66" s="16"/>
      <c r="Q66" s="16"/>
      <c r="R66" s="16"/>
      <c r="S66" s="16"/>
      <c r="T66" s="14"/>
      <c r="U66" s="14"/>
      <c r="V66" s="14"/>
      <c r="W66" s="14"/>
      <c r="X66" s="14"/>
      <c r="Y66" s="14"/>
      <c r="Z66" s="14"/>
      <c r="AA66" s="14"/>
      <c r="AB66" s="14"/>
      <c r="AC66" s="14"/>
      <c r="AD66" s="14"/>
      <c r="AE66" s="14"/>
      <c r="AF66" s="14"/>
      <c r="AG66" s="14"/>
      <c r="AH66" s="14"/>
      <c r="AI66" s="14"/>
      <c r="AJ66" s="14"/>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s="3" customFormat="1" hidden="1">
      <c r="A67" s="14"/>
      <c r="B67" s="16"/>
      <c r="C67" s="16"/>
      <c r="D67" s="16"/>
      <c r="E67" s="16"/>
      <c r="F67" s="16"/>
      <c r="G67" s="16"/>
      <c r="H67" s="18"/>
      <c r="I67" s="16"/>
      <c r="J67" s="16"/>
      <c r="K67" s="18"/>
      <c r="L67" s="16"/>
      <c r="M67" s="16"/>
      <c r="N67" s="16"/>
      <c r="O67" s="16"/>
      <c r="P67" s="15"/>
      <c r="Q67" s="16"/>
      <c r="R67" s="16"/>
      <c r="S67" s="16"/>
      <c r="T67" s="14"/>
      <c r="U67" s="14"/>
      <c r="V67" s="14"/>
      <c r="W67" s="14"/>
      <c r="X67" s="14"/>
      <c r="Y67" s="14"/>
      <c r="Z67" s="14"/>
      <c r="AA67" s="14"/>
      <c r="AB67" s="14"/>
      <c r="AC67" s="14"/>
      <c r="AD67" s="14"/>
      <c r="AE67" s="14"/>
      <c r="AF67" s="14"/>
      <c r="AG67" s="14"/>
      <c r="AH67" s="14"/>
      <c r="AI67" s="14"/>
      <c r="AJ67" s="14"/>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s="3" customFormat="1" hidden="1">
      <c r="A68" s="14"/>
      <c r="B68" s="16"/>
      <c r="C68" s="16"/>
      <c r="D68" s="16"/>
      <c r="E68" s="16"/>
      <c r="F68" s="16"/>
      <c r="G68" s="16"/>
      <c r="H68" s="18"/>
      <c r="I68" s="16"/>
      <c r="J68" s="16"/>
      <c r="K68" s="18"/>
      <c r="L68" s="16"/>
      <c r="M68" s="16"/>
      <c r="N68" s="16"/>
      <c r="O68" s="16"/>
      <c r="P68" s="15"/>
      <c r="Q68" s="16"/>
      <c r="R68" s="16"/>
      <c r="S68" s="16"/>
      <c r="T68" s="14"/>
      <c r="U68" s="14"/>
      <c r="V68" s="14"/>
      <c r="W68" s="14"/>
      <c r="X68" s="14"/>
      <c r="Y68" s="14"/>
      <c r="Z68" s="14"/>
      <c r="AA68" s="14"/>
      <c r="AB68" s="14"/>
      <c r="AC68" s="14"/>
      <c r="AD68" s="14"/>
      <c r="AE68" s="14"/>
      <c r="AF68" s="14"/>
      <c r="AG68" s="14"/>
      <c r="AH68" s="14"/>
      <c r="AI68" s="14"/>
      <c r="AJ68" s="14"/>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s="3" customFormat="1" hidden="1">
      <c r="A69" s="14"/>
      <c r="B69" s="16"/>
      <c r="C69" s="16"/>
      <c r="D69" s="16"/>
      <c r="E69" s="16"/>
      <c r="F69" s="16"/>
      <c r="G69" s="16"/>
      <c r="H69" s="18"/>
      <c r="I69" s="16"/>
      <c r="J69" s="16"/>
      <c r="K69" s="18"/>
      <c r="L69" s="16"/>
      <c r="M69" s="16"/>
      <c r="N69" s="16"/>
      <c r="O69" s="16"/>
      <c r="P69" s="15"/>
      <c r="Q69" s="16"/>
      <c r="R69" s="16"/>
      <c r="S69" s="16"/>
      <c r="T69" s="14"/>
      <c r="U69" s="14"/>
      <c r="V69" s="14"/>
      <c r="W69" s="14"/>
      <c r="X69" s="14"/>
      <c r="Y69" s="14"/>
      <c r="Z69" s="14"/>
      <c r="AA69" s="14"/>
      <c r="AB69" s="14"/>
      <c r="AC69" s="14"/>
      <c r="AD69" s="14"/>
      <c r="AE69" s="14"/>
      <c r="AF69" s="14"/>
      <c r="AG69" s="14"/>
      <c r="AH69" s="14"/>
      <c r="AI69" s="14"/>
      <c r="AJ69" s="14"/>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s="3" customFormat="1" hidden="1">
      <c r="A70" s="14"/>
      <c r="B70" s="16"/>
      <c r="C70" s="16"/>
      <c r="D70" s="16"/>
      <c r="E70" s="16"/>
      <c r="F70" s="16"/>
      <c r="G70" s="16"/>
      <c r="H70" s="18"/>
      <c r="I70" s="16"/>
      <c r="J70" s="16"/>
      <c r="K70" s="18"/>
      <c r="L70" s="16"/>
      <c r="M70" s="16"/>
      <c r="N70" s="16"/>
      <c r="O70" s="16"/>
      <c r="P70" s="15"/>
      <c r="Q70" s="16"/>
      <c r="R70" s="16"/>
      <c r="S70" s="16"/>
      <c r="T70" s="14"/>
      <c r="U70" s="14"/>
      <c r="V70" s="14"/>
      <c r="W70" s="14"/>
      <c r="X70" s="14"/>
      <c r="Y70" s="14"/>
      <c r="Z70" s="14"/>
      <c r="AA70" s="14"/>
      <c r="AB70" s="14"/>
      <c r="AC70" s="14"/>
      <c r="AD70" s="14"/>
      <c r="AE70" s="14"/>
      <c r="AF70" s="14"/>
      <c r="AG70" s="14"/>
      <c r="AH70" s="14"/>
      <c r="AI70" s="14"/>
      <c r="AJ70" s="14"/>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s="3" customFormat="1" hidden="1">
      <c r="A71" s="14"/>
      <c r="B71" s="16"/>
      <c r="C71" s="16"/>
      <c r="D71" s="16"/>
      <c r="E71" s="16"/>
      <c r="F71" s="16"/>
      <c r="G71" s="16"/>
      <c r="H71" s="18"/>
      <c r="I71" s="16"/>
      <c r="J71" s="16"/>
      <c r="K71" s="18"/>
      <c r="L71" s="16"/>
      <c r="M71" s="16"/>
      <c r="N71" s="16"/>
      <c r="O71" s="16"/>
      <c r="P71" s="15"/>
      <c r="Q71" s="16"/>
      <c r="R71" s="16"/>
      <c r="S71" s="16"/>
      <c r="T71" s="14"/>
      <c r="U71" s="14"/>
      <c r="V71" s="14"/>
      <c r="W71" s="14"/>
      <c r="X71" s="14"/>
      <c r="Y71" s="14"/>
      <c r="Z71" s="14"/>
      <c r="AA71" s="14"/>
      <c r="AB71" s="14"/>
      <c r="AC71" s="14"/>
      <c r="AD71" s="14"/>
      <c r="AE71" s="14"/>
      <c r="AF71" s="14"/>
      <c r="AG71" s="14"/>
      <c r="AH71" s="14"/>
      <c r="AI71" s="14"/>
      <c r="AJ71" s="14"/>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s="3" customFormat="1" hidden="1">
      <c r="A72" s="14"/>
      <c r="B72" s="16"/>
      <c r="C72" s="16"/>
      <c r="D72" s="16"/>
      <c r="E72" s="16"/>
      <c r="F72" s="16"/>
      <c r="G72" s="16"/>
      <c r="H72" s="18"/>
      <c r="I72" s="16"/>
      <c r="J72" s="16"/>
      <c r="K72" s="18"/>
      <c r="L72" s="16"/>
      <c r="M72" s="16"/>
      <c r="N72" s="16"/>
      <c r="O72" s="16"/>
      <c r="P72" s="15"/>
      <c r="Q72" s="16"/>
      <c r="R72" s="16"/>
      <c r="S72" s="16"/>
      <c r="T72" s="14"/>
      <c r="U72" s="14"/>
      <c r="V72" s="14"/>
      <c r="W72" s="14"/>
      <c r="X72" s="14"/>
      <c r="Y72" s="14"/>
      <c r="Z72" s="14"/>
      <c r="AA72" s="14"/>
      <c r="AB72" s="14"/>
      <c r="AC72" s="14"/>
      <c r="AD72" s="14"/>
      <c r="AE72" s="14"/>
      <c r="AF72" s="14"/>
      <c r="AG72" s="14"/>
      <c r="AH72" s="14"/>
      <c r="AI72" s="14"/>
      <c r="AJ72" s="14"/>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s="3" customFormat="1" hidden="1">
      <c r="A73" s="14"/>
      <c r="B73" s="16"/>
      <c r="C73" s="16"/>
      <c r="D73" s="16"/>
      <c r="E73" s="16"/>
      <c r="F73" s="16"/>
      <c r="G73" s="16"/>
      <c r="H73" s="18"/>
      <c r="I73" s="16"/>
      <c r="J73" s="16"/>
      <c r="K73" s="18"/>
      <c r="L73" s="16"/>
      <c r="M73" s="16"/>
      <c r="N73" s="16"/>
      <c r="O73" s="16"/>
      <c r="P73" s="15"/>
      <c r="Q73" s="16"/>
      <c r="R73" s="16"/>
      <c r="S73" s="16"/>
      <c r="T73" s="14"/>
      <c r="U73" s="14"/>
      <c r="V73" s="14"/>
      <c r="W73" s="14"/>
      <c r="X73" s="14"/>
      <c r="Y73" s="14"/>
      <c r="Z73" s="14"/>
      <c r="AA73" s="14"/>
      <c r="AB73" s="14"/>
      <c r="AC73" s="14"/>
      <c r="AD73" s="14"/>
      <c r="AE73" s="14"/>
      <c r="AF73" s="14"/>
      <c r="AG73" s="14"/>
      <c r="AH73" s="14"/>
      <c r="AI73" s="14"/>
      <c r="AJ73" s="14"/>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s="3" customFormat="1" hidden="1">
      <c r="A74" s="14"/>
      <c r="B74" s="16"/>
      <c r="C74" s="16"/>
      <c r="D74" s="16"/>
      <c r="E74" s="16"/>
      <c r="F74" s="16"/>
      <c r="G74" s="16"/>
      <c r="H74" s="18"/>
      <c r="I74" s="16"/>
      <c r="J74" s="16"/>
      <c r="K74" s="18"/>
      <c r="L74" s="16"/>
      <c r="M74" s="16"/>
      <c r="N74" s="16"/>
      <c r="O74" s="16"/>
      <c r="P74" s="15"/>
      <c r="Q74" s="16"/>
      <c r="R74" s="16"/>
      <c r="S74" s="16"/>
      <c r="T74" s="14"/>
      <c r="U74" s="14"/>
      <c r="V74" s="14"/>
      <c r="W74" s="14"/>
      <c r="X74" s="14"/>
      <c r="Y74" s="14"/>
      <c r="Z74" s="14"/>
      <c r="AA74" s="14"/>
      <c r="AB74" s="14"/>
      <c r="AC74" s="14"/>
      <c r="AD74" s="14"/>
      <c r="AE74" s="14"/>
      <c r="AF74" s="14"/>
      <c r="AG74" s="14"/>
      <c r="AH74" s="14"/>
      <c r="AI74" s="14"/>
      <c r="AJ74" s="14"/>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s="3" customFormat="1" hidden="1">
      <c r="A75" s="14"/>
      <c r="B75" s="16"/>
      <c r="C75" s="16"/>
      <c r="D75" s="16"/>
      <c r="E75" s="16"/>
      <c r="F75" s="16"/>
      <c r="G75" s="16"/>
      <c r="H75" s="18"/>
      <c r="I75" s="16"/>
      <c r="J75" s="16"/>
      <c r="K75" s="18"/>
      <c r="L75" s="16"/>
      <c r="M75" s="16"/>
      <c r="N75" s="16"/>
      <c r="O75" s="16"/>
      <c r="P75" s="15"/>
      <c r="Q75" s="16"/>
      <c r="R75" s="16"/>
      <c r="S75" s="16"/>
      <c r="T75" s="14"/>
      <c r="U75" s="14"/>
      <c r="V75" s="14"/>
      <c r="W75" s="14"/>
      <c r="X75" s="14"/>
      <c r="Y75" s="14"/>
      <c r="Z75" s="14"/>
      <c r="AA75" s="14"/>
      <c r="AB75" s="14"/>
      <c r="AC75" s="14"/>
      <c r="AD75" s="14"/>
      <c r="AE75" s="14"/>
      <c r="AF75" s="14"/>
      <c r="AG75" s="14"/>
      <c r="AH75" s="14"/>
      <c r="AI75" s="14"/>
      <c r="AJ75" s="14"/>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s="3" customFormat="1" hidden="1">
      <c r="A76" s="14"/>
      <c r="B76" s="16"/>
      <c r="C76" s="16"/>
      <c r="D76" s="16"/>
      <c r="E76" s="16"/>
      <c r="F76" s="16"/>
      <c r="G76" s="16"/>
      <c r="H76" s="18"/>
      <c r="I76" s="16"/>
      <c r="J76" s="16"/>
      <c r="K76" s="18"/>
      <c r="L76" s="16"/>
      <c r="M76" s="16"/>
      <c r="N76" s="16"/>
      <c r="O76" s="16"/>
      <c r="P76" s="15"/>
      <c r="Q76" s="16"/>
      <c r="R76" s="16"/>
      <c r="S76" s="16"/>
      <c r="T76" s="14"/>
      <c r="U76" s="14"/>
      <c r="V76" s="14"/>
      <c r="W76" s="14"/>
      <c r="X76" s="14"/>
      <c r="Y76" s="14"/>
      <c r="Z76" s="14"/>
      <c r="AA76" s="14"/>
      <c r="AB76" s="14"/>
      <c r="AC76" s="14"/>
      <c r="AD76" s="14"/>
      <c r="AE76" s="14"/>
      <c r="AF76" s="14"/>
      <c r="AG76" s="14"/>
      <c r="AH76" s="14"/>
      <c r="AI76" s="14"/>
      <c r="AJ76" s="14"/>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s="3" customFormat="1" hidden="1">
      <c r="A77" s="14"/>
      <c r="B77" s="16"/>
      <c r="C77" s="16"/>
      <c r="D77" s="16"/>
      <c r="E77" s="16"/>
      <c r="F77" s="16"/>
      <c r="G77" s="16"/>
      <c r="H77" s="18"/>
      <c r="I77" s="16"/>
      <c r="J77" s="16"/>
      <c r="K77" s="18"/>
      <c r="L77" s="16"/>
      <c r="M77" s="16"/>
      <c r="N77" s="16"/>
      <c r="O77" s="16"/>
      <c r="P77" s="15"/>
      <c r="Q77" s="16"/>
      <c r="R77" s="16"/>
      <c r="S77" s="16"/>
      <c r="T77" s="14"/>
      <c r="U77" s="14"/>
      <c r="V77" s="14"/>
      <c r="W77" s="14"/>
      <c r="X77" s="14"/>
      <c r="Y77" s="14"/>
      <c r="Z77" s="14"/>
      <c r="AA77" s="14"/>
      <c r="AB77" s="14"/>
      <c r="AC77" s="14"/>
      <c r="AD77" s="14"/>
      <c r="AE77" s="14"/>
      <c r="AF77" s="14"/>
      <c r="AG77" s="14"/>
      <c r="AH77" s="14"/>
      <c r="AI77" s="14"/>
      <c r="AJ77" s="14"/>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s="3" customFormat="1" hidden="1">
      <c r="A78" s="14"/>
      <c r="B78" s="16"/>
      <c r="C78" s="16"/>
      <c r="D78" s="16"/>
      <c r="E78" s="16"/>
      <c r="F78" s="16"/>
      <c r="G78" s="16"/>
      <c r="H78" s="18"/>
      <c r="I78" s="16"/>
      <c r="J78" s="16"/>
      <c r="K78" s="18"/>
      <c r="L78" s="16"/>
      <c r="M78" s="16"/>
      <c r="N78" s="16"/>
      <c r="O78" s="16"/>
      <c r="P78" s="15"/>
      <c r="Q78" s="16"/>
      <c r="R78" s="16"/>
      <c r="S78" s="16"/>
      <c r="T78" s="14"/>
      <c r="U78" s="14"/>
      <c r="V78" s="14"/>
      <c r="W78" s="14"/>
      <c r="X78" s="14"/>
      <c r="Y78" s="14"/>
      <c r="Z78" s="14"/>
      <c r="AA78" s="14"/>
      <c r="AB78" s="14"/>
      <c r="AC78" s="14"/>
      <c r="AD78" s="14"/>
      <c r="AE78" s="14"/>
      <c r="AF78" s="14"/>
      <c r="AG78" s="14"/>
      <c r="AH78" s="14"/>
      <c r="AI78" s="14"/>
      <c r="AJ78" s="14"/>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s="3" customFormat="1" hidden="1">
      <c r="A79" s="14"/>
      <c r="B79" s="16"/>
      <c r="C79" s="16"/>
      <c r="D79" s="16"/>
      <c r="E79" s="16"/>
      <c r="F79" s="16"/>
      <c r="G79" s="16"/>
      <c r="H79" s="18"/>
      <c r="I79" s="16"/>
      <c r="J79" s="16"/>
      <c r="K79" s="18"/>
      <c r="L79" s="16"/>
      <c r="M79" s="16"/>
      <c r="N79" s="16"/>
      <c r="O79" s="16"/>
      <c r="P79" s="15"/>
      <c r="Q79" s="16"/>
      <c r="R79" s="16"/>
      <c r="S79" s="16"/>
      <c r="T79" s="14"/>
      <c r="U79" s="14"/>
      <c r="V79" s="14"/>
      <c r="W79" s="14"/>
      <c r="X79" s="14"/>
      <c r="Y79" s="14"/>
      <c r="Z79" s="14"/>
      <c r="AA79" s="14"/>
      <c r="AB79" s="14"/>
      <c r="AC79" s="14"/>
      <c r="AD79" s="14"/>
      <c r="AE79" s="14"/>
      <c r="AF79" s="14"/>
      <c r="AG79" s="14"/>
      <c r="AH79" s="14"/>
      <c r="AI79" s="14"/>
      <c r="AJ79" s="14"/>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s="3" customFormat="1" hidden="1">
      <c r="A80" s="14"/>
      <c r="B80" s="16"/>
      <c r="C80" s="16"/>
      <c r="D80" s="16"/>
      <c r="E80" s="16"/>
      <c r="F80" s="16"/>
      <c r="G80" s="16"/>
      <c r="H80" s="18"/>
      <c r="I80" s="16"/>
      <c r="J80" s="16"/>
      <c r="K80" s="18"/>
      <c r="L80" s="16"/>
      <c r="M80" s="16"/>
      <c r="N80" s="16"/>
      <c r="O80" s="16"/>
      <c r="P80" s="15"/>
      <c r="Q80" s="16"/>
      <c r="R80" s="16"/>
      <c r="S80" s="16"/>
      <c r="T80" s="14"/>
      <c r="U80" s="14"/>
      <c r="V80" s="14"/>
      <c r="W80" s="14"/>
      <c r="X80" s="14"/>
      <c r="Y80" s="14"/>
      <c r="Z80" s="14"/>
      <c r="AA80" s="14"/>
      <c r="AB80" s="14"/>
      <c r="AC80" s="14"/>
      <c r="AD80" s="14"/>
      <c r="AE80" s="14"/>
      <c r="AF80" s="14"/>
      <c r="AG80" s="14"/>
      <c r="AH80" s="14"/>
      <c r="AI80" s="14"/>
      <c r="AJ80" s="14"/>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s="3" customFormat="1" hidden="1">
      <c r="A81" s="14"/>
      <c r="B81" s="16"/>
      <c r="C81" s="16"/>
      <c r="D81" s="16"/>
      <c r="E81" s="16"/>
      <c r="F81" s="16"/>
      <c r="G81" s="16"/>
      <c r="H81" s="18"/>
      <c r="I81" s="16"/>
      <c r="J81" s="16"/>
      <c r="K81" s="18"/>
      <c r="L81" s="16"/>
      <c r="M81" s="16"/>
      <c r="N81" s="16"/>
      <c r="O81" s="16"/>
      <c r="P81" s="15"/>
      <c r="Q81" s="16"/>
      <c r="R81" s="16"/>
      <c r="S81" s="16"/>
      <c r="T81" s="14"/>
      <c r="U81" s="14"/>
      <c r="V81" s="14"/>
      <c r="W81" s="14"/>
      <c r="X81" s="14"/>
      <c r="Y81" s="14"/>
      <c r="Z81" s="14"/>
      <c r="AA81" s="14"/>
      <c r="AB81" s="14"/>
      <c r="AC81" s="14"/>
      <c r="AD81" s="14"/>
      <c r="AE81" s="14"/>
      <c r="AF81" s="14"/>
      <c r="AG81" s="14"/>
      <c r="AH81" s="14"/>
      <c r="AI81" s="14"/>
      <c r="AJ81" s="14"/>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s="3" customFormat="1" hidden="1">
      <c r="A82" s="14"/>
      <c r="B82" s="16"/>
      <c r="C82" s="16"/>
      <c r="D82" s="16"/>
      <c r="E82" s="16"/>
      <c r="F82" s="16"/>
      <c r="G82" s="16"/>
      <c r="H82" s="18"/>
      <c r="I82" s="16"/>
      <c r="J82" s="16"/>
      <c r="K82" s="18"/>
      <c r="L82" s="16"/>
      <c r="M82" s="16"/>
      <c r="N82" s="16"/>
      <c r="O82" s="16"/>
      <c r="P82" s="15"/>
      <c r="Q82" s="16"/>
      <c r="R82" s="16"/>
      <c r="S82" s="16"/>
      <c r="T82" s="14"/>
      <c r="U82" s="14"/>
      <c r="V82" s="14"/>
      <c r="W82" s="14"/>
      <c r="X82" s="14"/>
      <c r="Y82" s="14"/>
      <c r="Z82" s="14"/>
      <c r="AA82" s="14"/>
      <c r="AB82" s="14"/>
      <c r="AC82" s="14"/>
      <c r="AD82" s="14"/>
      <c r="AE82" s="14"/>
      <c r="AF82" s="14"/>
      <c r="AG82" s="14"/>
      <c r="AH82" s="14"/>
      <c r="AI82" s="14"/>
      <c r="AJ82" s="14"/>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s="3" customFormat="1" hidden="1">
      <c r="A83" s="14"/>
      <c r="B83" s="16"/>
      <c r="C83" s="16"/>
      <c r="D83" s="16"/>
      <c r="E83" s="16"/>
      <c r="F83" s="16"/>
      <c r="G83" s="16"/>
      <c r="H83" s="18"/>
      <c r="I83" s="16"/>
      <c r="J83" s="16"/>
      <c r="K83" s="18"/>
      <c r="L83" s="16"/>
      <c r="M83" s="16"/>
      <c r="N83" s="16"/>
      <c r="O83" s="16"/>
      <c r="P83" s="15"/>
      <c r="Q83" s="16"/>
      <c r="R83" s="16"/>
      <c r="S83" s="16"/>
      <c r="T83" s="14"/>
      <c r="U83" s="14"/>
      <c r="V83" s="14"/>
      <c r="W83" s="14"/>
      <c r="X83" s="14"/>
      <c r="Y83" s="14"/>
      <c r="Z83" s="14"/>
      <c r="AA83" s="14"/>
      <c r="AB83" s="14"/>
      <c r="AC83" s="14"/>
      <c r="AD83" s="14"/>
      <c r="AE83" s="14"/>
      <c r="AF83" s="14"/>
      <c r="AG83" s="14"/>
      <c r="AH83" s="14"/>
      <c r="AI83" s="14"/>
      <c r="AJ83" s="14"/>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s="3" customFormat="1" hidden="1">
      <c r="A84" s="14"/>
      <c r="B84" s="16"/>
      <c r="C84" s="16"/>
      <c r="D84" s="16"/>
      <c r="E84" s="16"/>
      <c r="F84" s="16"/>
      <c r="G84" s="16"/>
      <c r="H84" s="18"/>
      <c r="I84" s="16"/>
      <c r="J84" s="16"/>
      <c r="K84" s="18"/>
      <c r="L84" s="16"/>
      <c r="M84" s="16"/>
      <c r="N84" s="16"/>
      <c r="O84" s="16"/>
      <c r="P84" s="15"/>
      <c r="Q84" s="16"/>
      <c r="R84" s="16"/>
      <c r="S84" s="16"/>
      <c r="T84" s="14"/>
      <c r="U84" s="14"/>
      <c r="V84" s="14"/>
      <c r="W84" s="14"/>
      <c r="X84" s="14"/>
      <c r="Y84" s="14"/>
      <c r="Z84" s="14"/>
      <c r="AA84" s="14"/>
      <c r="AB84" s="14"/>
      <c r="AC84" s="14"/>
      <c r="AD84" s="14"/>
      <c r="AE84" s="14"/>
      <c r="AF84" s="14"/>
      <c r="AG84" s="14"/>
      <c r="AH84" s="14"/>
      <c r="AI84" s="14"/>
      <c r="AJ84" s="14"/>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s="3" customFormat="1" hidden="1">
      <c r="A85" s="14"/>
      <c r="B85" s="16"/>
      <c r="C85" s="16"/>
      <c r="D85" s="16"/>
      <c r="E85" s="16"/>
      <c r="F85" s="16"/>
      <c r="G85" s="16"/>
      <c r="H85" s="18"/>
      <c r="I85" s="16"/>
      <c r="J85" s="16"/>
      <c r="K85" s="18"/>
      <c r="L85" s="16"/>
      <c r="M85" s="16"/>
      <c r="N85" s="16"/>
      <c r="O85" s="16"/>
      <c r="P85" s="15"/>
      <c r="Q85" s="16"/>
      <c r="R85" s="16"/>
      <c r="S85" s="16"/>
      <c r="T85" s="14"/>
      <c r="U85" s="14"/>
      <c r="V85" s="14"/>
      <c r="W85" s="14"/>
      <c r="X85" s="14"/>
      <c r="Y85" s="14"/>
      <c r="Z85" s="14"/>
      <c r="AA85" s="14"/>
      <c r="AB85" s="14"/>
      <c r="AC85" s="14"/>
      <c r="AD85" s="14"/>
      <c r="AE85" s="14"/>
      <c r="AF85" s="14"/>
      <c r="AG85" s="14"/>
      <c r="AH85" s="14"/>
      <c r="AI85" s="14"/>
      <c r="AJ85" s="14"/>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s="3" customFormat="1" hidden="1">
      <c r="A86" s="14"/>
      <c r="B86" s="16"/>
      <c r="C86" s="16"/>
      <c r="D86" s="16"/>
      <c r="E86" s="16"/>
      <c r="F86" s="16"/>
      <c r="G86" s="16"/>
      <c r="H86" s="18"/>
      <c r="I86" s="16"/>
      <c r="J86" s="16"/>
      <c r="K86" s="18"/>
      <c r="L86" s="16"/>
      <c r="M86" s="16"/>
      <c r="N86" s="16"/>
      <c r="O86" s="16"/>
      <c r="P86" s="15"/>
      <c r="Q86" s="16"/>
      <c r="R86" s="16"/>
      <c r="S86" s="16"/>
      <c r="T86" s="14"/>
      <c r="U86" s="14"/>
      <c r="V86" s="14"/>
      <c r="W86" s="14"/>
      <c r="X86" s="14"/>
      <c r="Y86" s="14"/>
      <c r="Z86" s="14"/>
      <c r="AA86" s="14"/>
      <c r="AB86" s="14"/>
      <c r="AC86" s="14"/>
      <c r="AD86" s="14"/>
      <c r="AE86" s="14"/>
      <c r="AF86" s="14"/>
      <c r="AG86" s="14"/>
      <c r="AH86" s="14"/>
      <c r="AI86" s="14"/>
      <c r="AJ86" s="14"/>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s="3" customFormat="1" hidden="1">
      <c r="A87" s="14"/>
      <c r="B87" s="16"/>
      <c r="C87" s="16"/>
      <c r="D87" s="16"/>
      <c r="E87" s="16"/>
      <c r="F87" s="16"/>
      <c r="G87" s="16"/>
      <c r="H87" s="18"/>
      <c r="I87" s="16"/>
      <c r="J87" s="16"/>
      <c r="K87" s="18"/>
      <c r="L87" s="16"/>
      <c r="M87" s="16"/>
      <c r="N87" s="16"/>
      <c r="O87" s="16"/>
      <c r="P87" s="15"/>
      <c r="Q87" s="16"/>
      <c r="R87" s="16"/>
      <c r="S87" s="16"/>
      <c r="T87" s="14"/>
      <c r="U87" s="14"/>
      <c r="V87" s="14"/>
      <c r="W87" s="14"/>
      <c r="X87" s="14"/>
      <c r="Y87" s="14"/>
      <c r="Z87" s="14"/>
      <c r="AA87" s="14"/>
      <c r="AB87" s="14"/>
      <c r="AC87" s="14"/>
      <c r="AD87" s="14"/>
      <c r="AE87" s="14"/>
      <c r="AF87" s="14"/>
      <c r="AG87" s="14"/>
      <c r="AH87" s="14"/>
      <c r="AI87" s="14"/>
      <c r="AJ87" s="14"/>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s="3" customFormat="1" hidden="1">
      <c r="A88" s="14"/>
      <c r="B88" s="16"/>
      <c r="C88" s="16"/>
      <c r="D88" s="16"/>
      <c r="E88" s="16"/>
      <c r="F88" s="16"/>
      <c r="G88" s="16"/>
      <c r="H88" s="18"/>
      <c r="I88" s="16"/>
      <c r="J88" s="16"/>
      <c r="K88" s="18"/>
      <c r="L88" s="16"/>
      <c r="M88" s="16"/>
      <c r="N88" s="16"/>
      <c r="O88" s="16"/>
      <c r="P88" s="15"/>
      <c r="Q88" s="16"/>
      <c r="R88" s="16"/>
      <c r="S88" s="16"/>
      <c r="T88" s="14"/>
      <c r="U88" s="14"/>
      <c r="V88" s="14"/>
      <c r="W88" s="14"/>
      <c r="X88" s="14"/>
      <c r="Y88" s="14"/>
      <c r="Z88" s="14"/>
      <c r="AA88" s="14"/>
      <c r="AB88" s="14"/>
      <c r="AC88" s="14"/>
      <c r="AD88" s="14"/>
      <c r="AE88" s="14"/>
      <c r="AF88" s="14"/>
      <c r="AG88" s="14"/>
      <c r="AH88" s="14"/>
      <c r="AI88" s="14"/>
      <c r="AJ88" s="14"/>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s="3" customFormat="1" hidden="1">
      <c r="A89" s="14"/>
      <c r="B89" s="16"/>
      <c r="C89" s="16"/>
      <c r="D89" s="16"/>
      <c r="E89" s="16"/>
      <c r="F89" s="16"/>
      <c r="G89" s="16"/>
      <c r="H89" s="18"/>
      <c r="I89" s="16"/>
      <c r="J89" s="16"/>
      <c r="K89" s="18"/>
      <c r="L89" s="16"/>
      <c r="M89" s="16"/>
      <c r="N89" s="16"/>
      <c r="O89" s="16"/>
      <c r="P89" s="15"/>
      <c r="Q89" s="16"/>
      <c r="R89" s="16"/>
      <c r="S89" s="16"/>
      <c r="T89" s="14"/>
      <c r="U89" s="14"/>
      <c r="V89" s="14"/>
      <c r="W89" s="14"/>
      <c r="X89" s="14"/>
      <c r="Y89" s="14"/>
      <c r="Z89" s="14"/>
      <c r="AA89" s="14"/>
      <c r="AB89" s="14"/>
      <c r="AC89" s="14"/>
      <c r="AD89" s="14"/>
      <c r="AE89" s="14"/>
      <c r="AF89" s="14"/>
      <c r="AG89" s="14"/>
      <c r="AH89" s="14"/>
      <c r="AI89" s="14"/>
      <c r="AJ89" s="14"/>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s="3" customFormat="1" hidden="1">
      <c r="A90" s="14"/>
      <c r="B90" s="16"/>
      <c r="C90" s="16"/>
      <c r="D90" s="16"/>
      <c r="E90" s="16"/>
      <c r="F90" s="16"/>
      <c r="G90" s="16"/>
      <c r="H90" s="18"/>
      <c r="I90" s="16"/>
      <c r="J90" s="16"/>
      <c r="K90" s="18"/>
      <c r="L90" s="16"/>
      <c r="M90" s="16"/>
      <c r="N90" s="16"/>
      <c r="O90" s="16"/>
      <c r="P90" s="15"/>
      <c r="Q90" s="16"/>
      <c r="R90" s="16"/>
      <c r="S90" s="16"/>
      <c r="T90" s="14"/>
      <c r="U90" s="14"/>
      <c r="V90" s="14"/>
      <c r="W90" s="14"/>
      <c r="X90" s="14"/>
      <c r="Y90" s="14"/>
      <c r="Z90" s="14"/>
      <c r="AA90" s="14"/>
      <c r="AB90" s="14"/>
      <c r="AC90" s="14"/>
      <c r="AD90" s="14"/>
      <c r="AE90" s="14"/>
      <c r="AF90" s="14"/>
      <c r="AG90" s="14"/>
      <c r="AH90" s="14"/>
      <c r="AI90" s="14"/>
      <c r="AJ90" s="14"/>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s="3" customFormat="1" hidden="1">
      <c r="A91" s="14"/>
      <c r="B91" s="16"/>
      <c r="C91" s="16"/>
      <c r="D91" s="16"/>
      <c r="E91" s="16"/>
      <c r="F91" s="16"/>
      <c r="G91" s="16"/>
      <c r="H91" s="18"/>
      <c r="I91" s="16"/>
      <c r="J91" s="16"/>
      <c r="K91" s="18"/>
      <c r="L91" s="16"/>
      <c r="M91" s="16"/>
      <c r="N91" s="16"/>
      <c r="O91" s="16"/>
      <c r="P91" s="15"/>
      <c r="Q91" s="16"/>
      <c r="R91" s="16"/>
      <c r="S91" s="16"/>
      <c r="T91" s="14"/>
      <c r="U91" s="14"/>
      <c r="V91" s="14"/>
      <c r="W91" s="14"/>
      <c r="X91" s="14"/>
      <c r="Y91" s="14"/>
      <c r="Z91" s="14"/>
      <c r="AA91" s="14"/>
      <c r="AB91" s="14"/>
      <c r="AC91" s="14"/>
      <c r="AD91" s="14"/>
      <c r="AE91" s="14"/>
      <c r="AF91" s="14"/>
      <c r="AG91" s="14"/>
      <c r="AH91" s="14"/>
      <c r="AI91" s="14"/>
      <c r="AJ91" s="14"/>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s="3" customFormat="1" hidden="1">
      <c r="A92" s="14"/>
      <c r="B92" s="16"/>
      <c r="C92" s="16"/>
      <c r="D92" s="16"/>
      <c r="E92" s="16"/>
      <c r="F92" s="16"/>
      <c r="G92" s="16"/>
      <c r="H92" s="18"/>
      <c r="I92" s="16"/>
      <c r="J92" s="16"/>
      <c r="K92" s="18"/>
      <c r="L92" s="16"/>
      <c r="M92" s="16"/>
      <c r="N92" s="16"/>
      <c r="O92" s="16"/>
      <c r="P92" s="15"/>
      <c r="Q92" s="16"/>
      <c r="R92" s="16"/>
      <c r="S92" s="16"/>
      <c r="T92" s="14"/>
      <c r="U92" s="14"/>
      <c r="V92" s="14"/>
      <c r="W92" s="14"/>
      <c r="X92" s="14"/>
      <c r="Y92" s="14"/>
      <c r="Z92" s="14"/>
      <c r="AA92" s="14"/>
      <c r="AB92" s="14"/>
      <c r="AC92" s="14"/>
      <c r="AD92" s="14"/>
      <c r="AE92" s="14"/>
      <c r="AF92" s="14"/>
      <c r="AG92" s="14"/>
      <c r="AH92" s="14"/>
      <c r="AI92" s="14"/>
      <c r="AJ92" s="14"/>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s="3" customFormat="1" hidden="1">
      <c r="A93" s="14"/>
      <c r="B93" s="16"/>
      <c r="C93" s="16"/>
      <c r="D93" s="16"/>
      <c r="E93" s="16"/>
      <c r="F93" s="16"/>
      <c r="G93" s="16"/>
      <c r="H93" s="18"/>
      <c r="I93" s="16"/>
      <c r="J93" s="16"/>
      <c r="K93" s="18"/>
      <c r="L93" s="16"/>
      <c r="M93" s="16"/>
      <c r="N93" s="16"/>
      <c r="O93" s="16"/>
      <c r="P93" s="15"/>
      <c r="Q93" s="16"/>
      <c r="R93" s="16"/>
      <c r="S93" s="16"/>
      <c r="T93" s="14"/>
      <c r="U93" s="14"/>
      <c r="V93" s="14"/>
      <c r="W93" s="14"/>
      <c r="X93" s="14"/>
      <c r="Y93" s="14"/>
      <c r="Z93" s="14"/>
      <c r="AA93" s="14"/>
      <c r="AB93" s="14"/>
      <c r="AC93" s="14"/>
      <c r="AD93" s="14"/>
      <c r="AE93" s="14"/>
      <c r="AF93" s="14"/>
      <c r="AG93" s="14"/>
      <c r="AH93" s="14"/>
      <c r="AI93" s="14"/>
      <c r="AJ93" s="14"/>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s="3" customFormat="1" hidden="1">
      <c r="A94" s="14"/>
      <c r="B94" s="16"/>
      <c r="C94" s="16"/>
      <c r="D94" s="16"/>
      <c r="E94" s="16"/>
      <c r="F94" s="16"/>
      <c r="G94" s="16"/>
      <c r="H94" s="18"/>
      <c r="I94" s="16"/>
      <c r="J94" s="16"/>
      <c r="K94" s="18"/>
      <c r="L94" s="16"/>
      <c r="M94" s="16"/>
      <c r="N94" s="16"/>
      <c r="O94" s="16"/>
      <c r="P94" s="15"/>
      <c r="Q94" s="16"/>
      <c r="R94" s="16"/>
      <c r="S94" s="16"/>
      <c r="T94" s="14"/>
      <c r="U94" s="14"/>
      <c r="V94" s="14"/>
      <c r="W94" s="14"/>
      <c r="X94" s="14"/>
      <c r="Y94" s="14"/>
      <c r="Z94" s="14"/>
      <c r="AA94" s="14"/>
      <c r="AB94" s="14"/>
      <c r="AC94" s="14"/>
      <c r="AD94" s="14"/>
      <c r="AE94" s="14"/>
      <c r="AF94" s="14"/>
      <c r="AG94" s="14"/>
      <c r="AH94" s="14"/>
      <c r="AI94" s="14"/>
      <c r="AJ94" s="14"/>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s="3" customFormat="1" hidden="1">
      <c r="A95" s="14"/>
      <c r="B95" s="16"/>
      <c r="C95" s="16"/>
      <c r="D95" s="16"/>
      <c r="E95" s="16"/>
      <c r="F95" s="16"/>
      <c r="G95" s="16"/>
      <c r="H95" s="18"/>
      <c r="I95" s="16"/>
      <c r="J95" s="16"/>
      <c r="K95" s="18"/>
      <c r="L95" s="16"/>
      <c r="M95" s="16"/>
      <c r="N95" s="16"/>
      <c r="O95" s="16"/>
      <c r="P95" s="15"/>
      <c r="Q95" s="16"/>
      <c r="R95" s="16"/>
      <c r="S95" s="16"/>
      <c r="T95" s="14"/>
      <c r="U95" s="14"/>
      <c r="V95" s="14"/>
      <c r="W95" s="14"/>
      <c r="X95" s="14"/>
      <c r="Y95" s="14"/>
      <c r="Z95" s="14"/>
      <c r="AA95" s="14"/>
      <c r="AB95" s="14"/>
      <c r="AC95" s="14"/>
      <c r="AD95" s="14"/>
      <c r="AE95" s="14"/>
      <c r="AF95" s="14"/>
      <c r="AG95" s="14"/>
      <c r="AH95" s="14"/>
      <c r="AI95" s="14"/>
      <c r="AJ95" s="14"/>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s="3" customFormat="1" hidden="1">
      <c r="A96" s="14"/>
      <c r="B96" s="16"/>
      <c r="C96" s="16"/>
      <c r="D96" s="16"/>
      <c r="E96" s="16"/>
      <c r="F96" s="16"/>
      <c r="G96" s="16"/>
      <c r="H96" s="18"/>
      <c r="I96" s="16"/>
      <c r="J96" s="16"/>
      <c r="K96" s="18"/>
      <c r="L96" s="16"/>
      <c r="M96" s="16"/>
      <c r="N96" s="16"/>
      <c r="O96" s="16"/>
      <c r="P96" s="15"/>
      <c r="Q96" s="16"/>
      <c r="R96" s="16"/>
      <c r="S96" s="16"/>
      <c r="T96" s="14"/>
      <c r="U96" s="14"/>
      <c r="V96" s="14"/>
      <c r="W96" s="14"/>
      <c r="X96" s="14"/>
      <c r="Y96" s="14"/>
      <c r="Z96" s="14"/>
      <c r="AA96" s="14"/>
      <c r="AB96" s="14"/>
      <c r="AC96" s="14"/>
      <c r="AD96" s="14"/>
      <c r="AE96" s="14"/>
      <c r="AF96" s="14"/>
      <c r="AG96" s="14"/>
      <c r="AH96" s="14"/>
      <c r="AI96" s="14"/>
      <c r="AJ96" s="14"/>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s="3" customFormat="1" hidden="1">
      <c r="A97" s="14"/>
      <c r="B97" s="16"/>
      <c r="C97" s="16"/>
      <c r="D97" s="16"/>
      <c r="E97" s="16"/>
      <c r="F97" s="16"/>
      <c r="G97" s="16"/>
      <c r="H97" s="18"/>
      <c r="I97" s="16"/>
      <c r="J97" s="16"/>
      <c r="K97" s="18"/>
      <c r="L97" s="16"/>
      <c r="M97" s="16"/>
      <c r="N97" s="16"/>
      <c r="O97" s="16"/>
      <c r="P97" s="15"/>
      <c r="Q97" s="16"/>
      <c r="R97" s="16"/>
      <c r="S97" s="16"/>
      <c r="T97" s="14"/>
      <c r="U97" s="14"/>
      <c r="V97" s="14"/>
      <c r="W97" s="14"/>
      <c r="X97" s="14"/>
      <c r="Y97" s="14"/>
      <c r="Z97" s="14"/>
      <c r="AA97" s="14"/>
      <c r="AB97" s="14"/>
      <c r="AC97" s="14"/>
      <c r="AD97" s="14"/>
      <c r="AE97" s="14"/>
      <c r="AF97" s="14"/>
      <c r="AG97" s="14"/>
      <c r="AH97" s="14"/>
      <c r="AI97" s="14"/>
      <c r="AJ97" s="14"/>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s="3" customFormat="1" hidden="1">
      <c r="A98" s="14"/>
      <c r="B98" s="16"/>
      <c r="C98" s="16"/>
      <c r="D98" s="16"/>
      <c r="E98" s="16"/>
      <c r="F98" s="16"/>
      <c r="G98" s="16"/>
      <c r="H98" s="18"/>
      <c r="I98" s="16"/>
      <c r="J98" s="16"/>
      <c r="K98" s="18"/>
      <c r="L98" s="16"/>
      <c r="M98" s="16"/>
      <c r="N98" s="16"/>
      <c r="O98" s="16"/>
      <c r="P98" s="15"/>
      <c r="Q98" s="16"/>
      <c r="R98" s="16"/>
      <c r="S98" s="16"/>
      <c r="T98" s="14"/>
      <c r="U98" s="14"/>
      <c r="V98" s="14"/>
      <c r="W98" s="14"/>
      <c r="X98" s="14"/>
      <c r="Y98" s="14"/>
      <c r="Z98" s="14"/>
      <c r="AA98" s="14"/>
      <c r="AB98" s="14"/>
      <c r="AC98" s="14"/>
      <c r="AD98" s="14"/>
      <c r="AE98" s="14"/>
      <c r="AF98" s="14"/>
      <c r="AG98" s="14"/>
      <c r="AH98" s="14"/>
      <c r="AI98" s="14"/>
      <c r="AJ98" s="14"/>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s="3" customFormat="1" hidden="1">
      <c r="A99" s="14"/>
      <c r="B99" s="16"/>
      <c r="C99" s="16"/>
      <c r="D99" s="16"/>
      <c r="E99" s="16"/>
      <c r="F99" s="16"/>
      <c r="G99" s="16"/>
      <c r="H99" s="18"/>
      <c r="I99" s="16"/>
      <c r="J99" s="16"/>
      <c r="K99" s="18"/>
      <c r="L99" s="16"/>
      <c r="M99" s="16"/>
      <c r="N99" s="16"/>
      <c r="O99" s="16"/>
      <c r="P99" s="15"/>
      <c r="Q99" s="16"/>
      <c r="R99" s="16"/>
      <c r="S99" s="16"/>
      <c r="T99" s="14"/>
      <c r="U99" s="14"/>
      <c r="V99" s="14"/>
      <c r="W99" s="14"/>
      <c r="X99" s="14"/>
      <c r="Y99" s="14"/>
      <c r="Z99" s="14"/>
      <c r="AA99" s="14"/>
      <c r="AB99" s="14"/>
      <c r="AC99" s="14"/>
      <c r="AD99" s="14"/>
      <c r="AE99" s="14"/>
      <c r="AF99" s="14"/>
      <c r="AG99" s="14"/>
      <c r="AH99" s="14"/>
      <c r="AI99" s="14"/>
      <c r="AJ99" s="14"/>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s="3" customFormat="1" hidden="1">
      <c r="A100" s="14"/>
      <c r="B100" s="16"/>
      <c r="C100" s="16"/>
      <c r="D100" s="16"/>
      <c r="E100" s="16"/>
      <c r="F100" s="16"/>
      <c r="G100" s="16"/>
      <c r="H100" s="18"/>
      <c r="I100" s="16"/>
      <c r="J100" s="16"/>
      <c r="K100" s="18"/>
      <c r="L100" s="16"/>
      <c r="M100" s="16"/>
      <c r="N100" s="16"/>
      <c r="O100" s="16"/>
      <c r="P100" s="15"/>
      <c r="Q100" s="16"/>
      <c r="R100" s="16"/>
      <c r="S100" s="16"/>
      <c r="T100" s="14"/>
      <c r="U100" s="14"/>
      <c r="V100" s="14"/>
      <c r="W100" s="14"/>
      <c r="X100" s="14"/>
      <c r="Y100" s="14"/>
      <c r="Z100" s="14"/>
      <c r="AA100" s="14"/>
      <c r="AB100" s="14"/>
      <c r="AC100" s="14"/>
      <c r="AD100" s="14"/>
      <c r="AE100" s="14"/>
      <c r="AF100" s="14"/>
      <c r="AG100" s="14"/>
      <c r="AH100" s="14"/>
      <c r="AI100" s="14"/>
      <c r="AJ100" s="14"/>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s="3" customFormat="1" hidden="1">
      <c r="A101" s="14"/>
      <c r="B101" s="16"/>
      <c r="C101" s="16"/>
      <c r="D101" s="16"/>
      <c r="E101" s="16"/>
      <c r="F101" s="16"/>
      <c r="G101" s="16"/>
      <c r="H101" s="18"/>
      <c r="I101" s="16"/>
      <c r="J101" s="16"/>
      <c r="K101" s="18"/>
      <c r="L101" s="16"/>
      <c r="M101" s="16"/>
      <c r="N101" s="16"/>
      <c r="O101" s="16"/>
      <c r="P101" s="15"/>
      <c r="Q101" s="16"/>
      <c r="R101" s="16"/>
      <c r="S101" s="16"/>
      <c r="T101" s="14"/>
      <c r="U101" s="14"/>
      <c r="V101" s="14"/>
      <c r="W101" s="14"/>
      <c r="X101" s="14"/>
      <c r="Y101" s="14"/>
      <c r="Z101" s="14"/>
      <c r="AA101" s="14"/>
      <c r="AB101" s="14"/>
      <c r="AC101" s="14"/>
      <c r="AD101" s="14"/>
      <c r="AE101" s="14"/>
      <c r="AF101" s="14"/>
      <c r="AG101" s="14"/>
      <c r="AH101" s="14"/>
      <c r="AI101" s="14"/>
      <c r="AJ101" s="14"/>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s="3" customFormat="1" hidden="1">
      <c r="A102" s="14"/>
      <c r="B102" s="16"/>
      <c r="C102" s="16"/>
      <c r="D102" s="16"/>
      <c r="E102" s="16"/>
      <c r="F102" s="16"/>
      <c r="G102" s="16"/>
      <c r="H102" s="18"/>
      <c r="I102" s="16"/>
      <c r="J102" s="16"/>
      <c r="K102" s="18"/>
      <c r="L102" s="16"/>
      <c r="M102" s="16"/>
      <c r="N102" s="16"/>
      <c r="O102" s="16"/>
      <c r="P102" s="15"/>
      <c r="Q102" s="16"/>
      <c r="R102" s="16"/>
      <c r="S102" s="16"/>
      <c r="T102" s="14"/>
      <c r="U102" s="14"/>
      <c r="V102" s="14"/>
      <c r="W102" s="14"/>
      <c r="X102" s="14"/>
      <c r="Y102" s="14"/>
      <c r="Z102" s="14"/>
      <c r="AA102" s="14"/>
      <c r="AB102" s="14"/>
      <c r="AC102" s="14"/>
      <c r="AD102" s="14"/>
      <c r="AE102" s="14"/>
      <c r="AF102" s="14"/>
      <c r="AG102" s="14"/>
      <c r="AH102" s="14"/>
      <c r="AI102" s="14"/>
      <c r="AJ102" s="14"/>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s="3" customFormat="1" hidden="1">
      <c r="A103" s="14"/>
      <c r="B103" s="16"/>
      <c r="C103" s="16"/>
      <c r="D103" s="16"/>
      <c r="E103" s="16"/>
      <c r="F103" s="16"/>
      <c r="G103" s="16"/>
      <c r="H103" s="18"/>
      <c r="I103" s="16"/>
      <c r="J103" s="16"/>
      <c r="K103" s="18"/>
      <c r="L103" s="16"/>
      <c r="M103" s="16"/>
      <c r="N103" s="16"/>
      <c r="O103" s="16"/>
      <c r="P103" s="15"/>
      <c r="Q103" s="16"/>
      <c r="R103" s="16"/>
      <c r="S103" s="16"/>
      <c r="T103" s="14"/>
      <c r="U103" s="14"/>
      <c r="V103" s="14"/>
      <c r="W103" s="14"/>
      <c r="X103" s="14"/>
      <c r="Y103" s="14"/>
      <c r="Z103" s="14"/>
      <c r="AA103" s="14"/>
      <c r="AB103" s="14"/>
      <c r="AC103" s="14"/>
      <c r="AD103" s="14"/>
      <c r="AE103" s="14"/>
      <c r="AF103" s="14"/>
      <c r="AG103" s="14"/>
      <c r="AH103" s="14"/>
      <c r="AI103" s="14"/>
      <c r="AJ103" s="14"/>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s="3" customFormat="1" hidden="1">
      <c r="A104" s="14"/>
      <c r="B104" s="16"/>
      <c r="C104" s="16"/>
      <c r="D104" s="16"/>
      <c r="E104" s="16"/>
      <c r="F104" s="16"/>
      <c r="G104" s="16"/>
      <c r="H104" s="18"/>
      <c r="I104" s="16"/>
      <c r="J104" s="16"/>
      <c r="K104" s="18"/>
      <c r="L104" s="16"/>
      <c r="M104" s="16"/>
      <c r="N104" s="16"/>
      <c r="O104" s="16"/>
      <c r="P104" s="15"/>
      <c r="Q104" s="16"/>
      <c r="R104" s="16"/>
      <c r="S104" s="16"/>
      <c r="T104" s="14"/>
      <c r="U104" s="14"/>
      <c r="V104" s="14"/>
      <c r="W104" s="14"/>
      <c r="X104" s="14"/>
      <c r="Y104" s="14"/>
      <c r="Z104" s="14"/>
      <c r="AA104" s="14"/>
      <c r="AB104" s="14"/>
      <c r="AC104" s="14"/>
      <c r="AD104" s="14"/>
      <c r="AE104" s="14"/>
      <c r="AF104" s="14"/>
      <c r="AG104" s="14"/>
      <c r="AH104" s="14"/>
      <c r="AI104" s="14"/>
      <c r="AJ104" s="14"/>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s="3" customFormat="1" hidden="1">
      <c r="A105" s="14"/>
      <c r="B105" s="16"/>
      <c r="C105" s="16"/>
      <c r="D105" s="16"/>
      <c r="E105" s="16"/>
      <c r="F105" s="16"/>
      <c r="G105" s="16"/>
      <c r="H105" s="18"/>
      <c r="I105" s="16"/>
      <c r="J105" s="16"/>
      <c r="K105" s="18"/>
      <c r="L105" s="16"/>
      <c r="M105" s="16"/>
      <c r="N105" s="16"/>
      <c r="O105" s="16"/>
      <c r="P105" s="15"/>
      <c r="Q105" s="16"/>
      <c r="R105" s="16"/>
      <c r="S105" s="16"/>
      <c r="T105" s="14"/>
      <c r="U105" s="14"/>
      <c r="V105" s="14"/>
      <c r="W105" s="14"/>
      <c r="X105" s="14"/>
      <c r="Y105" s="14"/>
      <c r="Z105" s="14"/>
      <c r="AA105" s="14"/>
      <c r="AB105" s="14"/>
      <c r="AC105" s="14"/>
      <c r="AD105" s="14"/>
      <c r="AE105" s="14"/>
      <c r="AF105" s="14"/>
      <c r="AG105" s="14"/>
      <c r="AH105" s="14"/>
      <c r="AI105" s="14"/>
      <c r="AJ105" s="14"/>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s="3" customFormat="1" hidden="1">
      <c r="A106" s="14"/>
      <c r="B106" s="16"/>
      <c r="C106" s="16"/>
      <c r="D106" s="16"/>
      <c r="E106" s="16"/>
      <c r="F106" s="16"/>
      <c r="G106" s="16"/>
      <c r="H106" s="18"/>
      <c r="I106" s="16"/>
      <c r="J106" s="16"/>
      <c r="K106" s="18"/>
      <c r="L106" s="16"/>
      <c r="M106" s="16"/>
      <c r="N106" s="16"/>
      <c r="O106" s="16"/>
      <c r="P106" s="15"/>
      <c r="Q106" s="16"/>
      <c r="R106" s="16"/>
      <c r="S106" s="16"/>
      <c r="T106" s="14"/>
      <c r="U106" s="14"/>
      <c r="V106" s="14"/>
      <c r="W106" s="14"/>
      <c r="X106" s="14"/>
      <c r="Y106" s="14"/>
      <c r="Z106" s="14"/>
      <c r="AA106" s="14"/>
      <c r="AB106" s="14"/>
      <c r="AC106" s="14"/>
      <c r="AD106" s="14"/>
      <c r="AE106" s="14"/>
      <c r="AF106" s="14"/>
      <c r="AG106" s="14"/>
      <c r="AH106" s="14"/>
      <c r="AI106" s="14"/>
      <c r="AJ106" s="14"/>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s="3" customFormat="1" hidden="1">
      <c r="A107" s="14"/>
      <c r="B107" s="16"/>
      <c r="C107" s="16"/>
      <c r="D107" s="16"/>
      <c r="E107" s="16"/>
      <c r="F107" s="16"/>
      <c r="G107" s="16"/>
      <c r="H107" s="18"/>
      <c r="I107" s="16"/>
      <c r="J107" s="16"/>
      <c r="K107" s="18"/>
      <c r="L107" s="16"/>
      <c r="M107" s="16"/>
      <c r="N107" s="16"/>
      <c r="O107" s="16"/>
      <c r="P107" s="15"/>
      <c r="Q107" s="16"/>
      <c r="R107" s="16"/>
      <c r="S107" s="16"/>
      <c r="T107" s="14"/>
      <c r="U107" s="14"/>
      <c r="V107" s="14"/>
      <c r="W107" s="14"/>
      <c r="X107" s="14"/>
      <c r="Y107" s="14"/>
      <c r="Z107" s="14"/>
      <c r="AA107" s="14"/>
      <c r="AB107" s="14"/>
      <c r="AC107" s="14"/>
      <c r="AD107" s="14"/>
      <c r="AE107" s="14"/>
      <c r="AF107" s="14"/>
      <c r="AG107" s="14"/>
      <c r="AH107" s="14"/>
      <c r="AI107" s="14"/>
      <c r="AJ107" s="14"/>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s="3" customFormat="1" hidden="1">
      <c r="A108" s="14"/>
      <c r="B108" s="16"/>
      <c r="C108" s="16"/>
      <c r="D108" s="16"/>
      <c r="E108" s="16"/>
      <c r="F108" s="16"/>
      <c r="G108" s="16"/>
      <c r="H108" s="18"/>
      <c r="I108" s="16"/>
      <c r="J108" s="16"/>
      <c r="K108" s="18"/>
      <c r="L108" s="16"/>
      <c r="M108" s="16"/>
      <c r="N108" s="16"/>
      <c r="O108" s="16"/>
      <c r="P108" s="15"/>
      <c r="Q108" s="16"/>
      <c r="R108" s="16"/>
      <c r="S108" s="16"/>
      <c r="T108" s="14"/>
      <c r="U108" s="14"/>
      <c r="V108" s="14"/>
      <c r="W108" s="14"/>
      <c r="X108" s="14"/>
      <c r="Y108" s="14"/>
      <c r="Z108" s="14"/>
      <c r="AA108" s="14"/>
      <c r="AB108" s="14"/>
      <c r="AC108" s="14"/>
      <c r="AD108" s="14"/>
      <c r="AE108" s="14"/>
      <c r="AF108" s="14"/>
      <c r="AG108" s="14"/>
      <c r="AH108" s="14"/>
      <c r="AI108" s="14"/>
      <c r="AJ108" s="14"/>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s="3" customFormat="1" hidden="1">
      <c r="A109" s="14"/>
      <c r="B109" s="16"/>
      <c r="C109" s="16"/>
      <c r="D109" s="16"/>
      <c r="E109" s="16"/>
      <c r="F109" s="16"/>
      <c r="G109" s="18"/>
      <c r="H109" s="16"/>
      <c r="I109" s="16"/>
      <c r="J109" s="18"/>
      <c r="K109" s="16"/>
      <c r="L109" s="16"/>
      <c r="M109" s="16"/>
      <c r="N109" s="16"/>
      <c r="O109" s="15"/>
      <c r="P109" s="15"/>
      <c r="Q109" s="16"/>
      <c r="R109" s="16"/>
      <c r="S109" s="16"/>
      <c r="T109" s="14"/>
      <c r="U109" s="14"/>
      <c r="V109" s="14"/>
      <c r="W109" s="14"/>
      <c r="X109" s="14"/>
      <c r="Y109" s="14"/>
      <c r="Z109" s="14"/>
      <c r="AA109" s="14"/>
      <c r="AB109" s="14"/>
      <c r="AC109" s="14"/>
      <c r="AD109" s="14"/>
      <c r="AE109" s="14"/>
      <c r="AF109" s="14"/>
      <c r="AG109" s="14"/>
      <c r="AH109" s="14"/>
      <c r="AI109" s="14"/>
      <c r="AJ109" s="14"/>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s="3" customFormat="1" hidden="1">
      <c r="A110" s="14"/>
      <c r="B110" s="16"/>
      <c r="C110" s="16"/>
      <c r="D110" s="16"/>
      <c r="E110" s="16"/>
      <c r="F110" s="16"/>
      <c r="G110" s="18"/>
      <c r="H110" s="16"/>
      <c r="I110" s="16"/>
      <c r="J110" s="18"/>
      <c r="K110" s="16"/>
      <c r="L110" s="16"/>
      <c r="M110" s="16"/>
      <c r="N110" s="16"/>
      <c r="O110" s="15"/>
      <c r="P110" s="15"/>
      <c r="Q110" s="16"/>
      <c r="R110" s="16"/>
      <c r="S110" s="16"/>
      <c r="T110" s="14"/>
      <c r="U110" s="14"/>
      <c r="V110" s="14"/>
      <c r="W110" s="14"/>
      <c r="X110" s="14"/>
      <c r="Y110" s="14"/>
      <c r="Z110" s="14"/>
      <c r="AA110" s="14"/>
      <c r="AB110" s="14"/>
      <c r="AC110" s="14"/>
      <c r="AD110" s="14"/>
      <c r="AE110" s="14"/>
      <c r="AF110" s="14"/>
      <c r="AG110" s="14"/>
      <c r="AH110" s="14"/>
      <c r="AI110" s="14"/>
      <c r="AJ110" s="14"/>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s="3" customFormat="1" hidden="1">
      <c r="A111" s="14"/>
      <c r="B111" s="16"/>
      <c r="C111" s="16"/>
      <c r="D111" s="16"/>
      <c r="E111" s="16"/>
      <c r="F111" s="16"/>
      <c r="G111" s="18"/>
      <c r="H111" s="16"/>
      <c r="I111" s="16"/>
      <c r="J111" s="18"/>
      <c r="K111" s="16"/>
      <c r="L111" s="16"/>
      <c r="M111" s="16"/>
      <c r="N111" s="16"/>
      <c r="O111" s="15"/>
      <c r="P111" s="15"/>
      <c r="Q111" s="16"/>
      <c r="R111" s="16"/>
      <c r="S111" s="16"/>
      <c r="T111" s="14"/>
      <c r="U111" s="14"/>
      <c r="V111" s="14"/>
      <c r="W111" s="14"/>
      <c r="X111" s="14"/>
      <c r="Y111" s="14"/>
      <c r="Z111" s="14"/>
      <c r="AA111" s="14"/>
      <c r="AB111" s="14"/>
      <c r="AC111" s="14"/>
      <c r="AD111" s="14"/>
      <c r="AE111" s="14"/>
      <c r="AF111" s="14"/>
      <c r="AG111" s="14"/>
      <c r="AH111" s="14"/>
      <c r="AI111" s="14"/>
      <c r="AJ111" s="14"/>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s="3" customFormat="1" hidden="1">
      <c r="A112" s="14"/>
      <c r="B112" s="16"/>
      <c r="C112" s="16"/>
      <c r="D112" s="16"/>
      <c r="E112" s="16"/>
      <c r="F112" s="16"/>
      <c r="G112" s="18"/>
      <c r="H112" s="16"/>
      <c r="I112" s="16"/>
      <c r="J112" s="18"/>
      <c r="K112" s="16"/>
      <c r="L112" s="16"/>
      <c r="M112" s="16"/>
      <c r="N112" s="16"/>
      <c r="O112" s="15"/>
      <c r="P112" s="15"/>
      <c r="Q112" s="16"/>
      <c r="R112" s="16"/>
      <c r="S112" s="16"/>
      <c r="T112" s="14"/>
      <c r="U112" s="14"/>
      <c r="V112" s="14"/>
      <c r="W112" s="14"/>
      <c r="X112" s="14"/>
      <c r="Y112" s="14"/>
      <c r="Z112" s="14"/>
      <c r="AA112" s="14"/>
      <c r="AB112" s="14"/>
      <c r="AC112" s="14"/>
      <c r="AD112" s="14"/>
      <c r="AE112" s="14"/>
      <c r="AF112" s="14"/>
      <c r="AG112" s="14"/>
      <c r="AH112" s="14"/>
      <c r="AI112" s="14"/>
      <c r="AJ112" s="14"/>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s="3" customFormat="1" hidden="1">
      <c r="A113" s="14"/>
      <c r="B113" s="16"/>
      <c r="C113" s="16"/>
      <c r="D113" s="16"/>
      <c r="E113" s="16"/>
      <c r="F113" s="16"/>
      <c r="G113" s="18"/>
      <c r="H113" s="16"/>
      <c r="I113" s="16"/>
      <c r="J113" s="18"/>
      <c r="K113" s="16"/>
      <c r="L113" s="16"/>
      <c r="M113" s="16"/>
      <c r="N113" s="16"/>
      <c r="O113" s="15"/>
      <c r="P113" s="15"/>
      <c r="Q113" s="16"/>
      <c r="R113" s="16"/>
      <c r="S113" s="16"/>
      <c r="T113" s="14"/>
      <c r="U113" s="14"/>
      <c r="V113" s="14"/>
      <c r="W113" s="14"/>
      <c r="X113" s="14"/>
      <c r="Y113" s="14"/>
      <c r="Z113" s="14"/>
      <c r="AA113" s="14"/>
      <c r="AB113" s="14"/>
      <c r="AC113" s="14"/>
      <c r="AD113" s="14"/>
      <c r="AE113" s="14"/>
      <c r="AF113" s="14"/>
      <c r="AG113" s="14"/>
      <c r="AH113" s="14"/>
      <c r="AI113" s="14"/>
      <c r="AJ113" s="14"/>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s="3" customFormat="1" hidden="1">
      <c r="A114" s="14"/>
      <c r="B114" s="16"/>
      <c r="C114" s="16"/>
      <c r="D114" s="16"/>
      <c r="E114" s="16"/>
      <c r="F114" s="16"/>
      <c r="G114" s="18"/>
      <c r="H114" s="16"/>
      <c r="I114" s="16"/>
      <c r="J114" s="18"/>
      <c r="K114" s="16"/>
      <c r="L114" s="16"/>
      <c r="M114" s="16"/>
      <c r="N114" s="16"/>
      <c r="O114" s="15"/>
      <c r="P114" s="15"/>
      <c r="Q114" s="16"/>
      <c r="R114" s="16"/>
      <c r="S114" s="16"/>
      <c r="T114" s="14"/>
      <c r="U114" s="14"/>
      <c r="V114" s="14"/>
      <c r="W114" s="14"/>
      <c r="X114" s="14"/>
      <c r="Y114" s="14"/>
      <c r="Z114" s="14"/>
      <c r="AA114" s="14"/>
      <c r="AB114" s="14"/>
      <c r="AC114" s="14"/>
      <c r="AD114" s="14"/>
      <c r="AE114" s="14"/>
      <c r="AF114" s="14"/>
      <c r="AG114" s="14"/>
      <c r="AH114" s="14"/>
      <c r="AI114" s="14"/>
      <c r="AJ114" s="14"/>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s="3" customFormat="1" hidden="1">
      <c r="A115" s="14"/>
      <c r="B115" s="16"/>
      <c r="C115" s="16"/>
      <c r="D115" s="16"/>
      <c r="E115" s="16"/>
      <c r="F115" s="16"/>
      <c r="G115" s="18"/>
      <c r="H115" s="16"/>
      <c r="I115" s="16"/>
      <c r="J115" s="18"/>
      <c r="K115" s="16"/>
      <c r="L115" s="16"/>
      <c r="M115" s="16"/>
      <c r="N115" s="16"/>
      <c r="O115" s="15"/>
      <c r="P115" s="15"/>
      <c r="Q115" s="16"/>
      <c r="R115" s="16"/>
      <c r="S115" s="16"/>
      <c r="T115" s="14"/>
      <c r="U115" s="14"/>
      <c r="V115" s="14"/>
      <c r="W115" s="14"/>
      <c r="X115" s="14"/>
      <c r="Y115" s="14"/>
      <c r="Z115" s="14"/>
      <c r="AA115" s="14"/>
      <c r="AB115" s="14"/>
      <c r="AC115" s="14"/>
      <c r="AD115" s="14"/>
      <c r="AE115" s="14"/>
      <c r="AF115" s="14"/>
      <c r="AG115" s="14"/>
      <c r="AH115" s="14"/>
      <c r="AI115" s="14"/>
      <c r="AJ115" s="14"/>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s="3" customFormat="1" hidden="1">
      <c r="A116" s="14"/>
      <c r="B116" s="16"/>
      <c r="C116" s="16"/>
      <c r="D116" s="16"/>
      <c r="E116" s="16"/>
      <c r="F116" s="16"/>
      <c r="G116" s="18"/>
      <c r="H116" s="16"/>
      <c r="I116" s="16"/>
      <c r="J116" s="18"/>
      <c r="K116" s="16"/>
      <c r="L116" s="16"/>
      <c r="M116" s="16"/>
      <c r="N116" s="16"/>
      <c r="O116" s="15"/>
      <c r="P116" s="15"/>
      <c r="Q116" s="16"/>
      <c r="R116" s="16"/>
      <c r="S116" s="16"/>
      <c r="T116" s="14"/>
      <c r="U116" s="14"/>
      <c r="V116" s="14"/>
      <c r="W116" s="14"/>
      <c r="X116" s="14"/>
      <c r="Y116" s="14"/>
      <c r="Z116" s="14"/>
      <c r="AA116" s="14"/>
      <c r="AB116" s="14"/>
      <c r="AC116" s="14"/>
      <c r="AD116" s="14"/>
      <c r="AE116" s="14"/>
      <c r="AF116" s="14"/>
      <c r="AG116" s="14"/>
      <c r="AH116" s="14"/>
      <c r="AI116" s="14"/>
      <c r="AJ116" s="14"/>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s="3" customFormat="1" hidden="1">
      <c r="A117" s="14"/>
      <c r="B117" s="16"/>
      <c r="C117" s="16"/>
      <c r="D117" s="16"/>
      <c r="E117" s="16"/>
      <c r="F117" s="16"/>
      <c r="G117" s="18"/>
      <c r="H117" s="16"/>
      <c r="I117" s="16"/>
      <c r="J117" s="18"/>
      <c r="K117" s="16"/>
      <c r="L117" s="16"/>
      <c r="M117" s="16"/>
      <c r="N117" s="16"/>
      <c r="O117" s="15"/>
      <c r="P117" s="15"/>
      <c r="Q117" s="16"/>
      <c r="R117" s="16"/>
      <c r="S117" s="16"/>
      <c r="T117" s="14"/>
      <c r="U117" s="14"/>
      <c r="V117" s="14"/>
      <c r="W117" s="14"/>
      <c r="X117" s="14"/>
      <c r="Y117" s="14"/>
      <c r="Z117" s="14"/>
      <c r="AA117" s="14"/>
      <c r="AB117" s="14"/>
      <c r="AC117" s="14"/>
      <c r="AD117" s="14"/>
      <c r="AE117" s="14"/>
      <c r="AF117" s="14"/>
      <c r="AG117" s="14"/>
      <c r="AH117" s="14"/>
      <c r="AI117" s="14"/>
      <c r="AJ117" s="14"/>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s="3" customFormat="1" hidden="1">
      <c r="A118" s="14"/>
      <c r="B118" s="16"/>
      <c r="C118" s="16"/>
      <c r="D118" s="16"/>
      <c r="E118" s="16"/>
      <c r="F118" s="16"/>
      <c r="G118" s="18"/>
      <c r="H118" s="16"/>
      <c r="I118" s="16"/>
      <c r="J118" s="18"/>
      <c r="K118" s="16"/>
      <c r="L118" s="16"/>
      <c r="M118" s="16"/>
      <c r="N118" s="16"/>
      <c r="O118" s="15"/>
      <c r="P118" s="15"/>
      <c r="Q118" s="16"/>
      <c r="R118" s="16"/>
      <c r="S118" s="16"/>
      <c r="T118" s="14"/>
      <c r="U118" s="14"/>
      <c r="V118" s="14"/>
      <c r="W118" s="14"/>
      <c r="X118" s="14"/>
      <c r="Y118" s="14"/>
      <c r="Z118" s="14"/>
      <c r="AA118" s="14"/>
      <c r="AB118" s="14"/>
      <c r="AC118" s="14"/>
      <c r="AD118" s="14"/>
      <c r="AE118" s="14"/>
      <c r="AF118" s="14"/>
      <c r="AG118" s="14"/>
      <c r="AH118" s="14"/>
      <c r="AI118" s="14"/>
      <c r="AJ118" s="14"/>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s="3" customFormat="1" hidden="1">
      <c r="A119" s="14"/>
      <c r="B119" s="16"/>
      <c r="C119" s="16"/>
      <c r="D119" s="16"/>
      <c r="E119" s="16"/>
      <c r="F119" s="16"/>
      <c r="G119" s="18"/>
      <c r="H119" s="16"/>
      <c r="I119" s="16"/>
      <c r="J119" s="18"/>
      <c r="K119" s="16"/>
      <c r="L119" s="16"/>
      <c r="M119" s="16"/>
      <c r="N119" s="16"/>
      <c r="O119" s="15"/>
      <c r="P119" s="15"/>
      <c r="Q119" s="16"/>
      <c r="R119" s="16"/>
      <c r="S119" s="16"/>
      <c r="T119" s="14"/>
      <c r="U119" s="14"/>
      <c r="V119" s="14"/>
      <c r="W119" s="14"/>
      <c r="X119" s="14"/>
      <c r="Y119" s="14"/>
      <c r="Z119" s="14"/>
      <c r="AA119" s="14"/>
      <c r="AB119" s="14"/>
      <c r="AC119" s="14"/>
      <c r="AD119" s="14"/>
      <c r="AE119" s="14"/>
      <c r="AF119" s="14"/>
      <c r="AG119" s="14"/>
      <c r="AH119" s="14"/>
      <c r="AI119" s="14"/>
      <c r="AJ119" s="14"/>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s="3" customFormat="1" hidden="1">
      <c r="A120" s="14"/>
      <c r="B120" s="16"/>
      <c r="C120" s="16"/>
      <c r="D120" s="16"/>
      <c r="E120" s="16"/>
      <c r="F120" s="16"/>
      <c r="G120" s="18"/>
      <c r="H120" s="16"/>
      <c r="I120" s="16"/>
      <c r="J120" s="18"/>
      <c r="K120" s="16"/>
      <c r="L120" s="16"/>
      <c r="M120" s="16"/>
      <c r="N120" s="16"/>
      <c r="O120" s="15"/>
      <c r="P120" s="15"/>
      <c r="Q120" s="16"/>
      <c r="R120" s="16"/>
      <c r="S120" s="16"/>
      <c r="T120" s="14"/>
      <c r="U120" s="14"/>
      <c r="V120" s="14"/>
      <c r="W120" s="14"/>
      <c r="X120" s="14"/>
      <c r="Y120" s="14"/>
      <c r="Z120" s="14"/>
      <c r="AA120" s="14"/>
      <c r="AB120" s="14"/>
      <c r="AC120" s="14"/>
      <c r="AD120" s="14"/>
      <c r="AE120" s="14"/>
      <c r="AF120" s="14"/>
      <c r="AG120" s="14"/>
      <c r="AH120" s="14"/>
      <c r="AI120" s="14"/>
      <c r="AJ120" s="14"/>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s="3" customFormat="1" hidden="1">
      <c r="A121" s="14"/>
      <c r="B121" s="16"/>
      <c r="C121" s="16"/>
      <c r="D121" s="16"/>
      <c r="E121" s="16"/>
      <c r="F121" s="16"/>
      <c r="G121" s="18"/>
      <c r="H121" s="16"/>
      <c r="I121" s="16"/>
      <c r="J121" s="18"/>
      <c r="K121" s="16"/>
      <c r="L121" s="16"/>
      <c r="M121" s="16"/>
      <c r="N121" s="16"/>
      <c r="O121" s="15"/>
      <c r="P121" s="15"/>
      <c r="Q121" s="16"/>
      <c r="R121" s="16"/>
      <c r="S121" s="16"/>
      <c r="T121" s="14"/>
      <c r="U121" s="14"/>
      <c r="V121" s="14"/>
      <c r="W121" s="14"/>
      <c r="X121" s="14"/>
      <c r="Y121" s="14"/>
      <c r="Z121" s="14"/>
      <c r="AA121" s="14"/>
      <c r="AB121" s="14"/>
      <c r="AC121" s="14"/>
      <c r="AD121" s="14"/>
      <c r="AE121" s="14"/>
      <c r="AF121" s="14"/>
      <c r="AG121" s="14"/>
      <c r="AH121" s="14"/>
      <c r="AI121" s="14"/>
      <c r="AJ121" s="14"/>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s="3" customFormat="1" hidden="1">
      <c r="A122" s="14"/>
      <c r="B122" s="16"/>
      <c r="C122" s="16"/>
      <c r="D122" s="16"/>
      <c r="E122" s="16"/>
      <c r="F122" s="16"/>
      <c r="G122" s="18"/>
      <c r="H122" s="16"/>
      <c r="I122" s="16"/>
      <c r="J122" s="18"/>
      <c r="K122" s="16"/>
      <c r="L122" s="16"/>
      <c r="M122" s="16"/>
      <c r="N122" s="16"/>
      <c r="O122" s="15"/>
      <c r="P122" s="15"/>
      <c r="Q122" s="16"/>
      <c r="R122" s="16"/>
      <c r="S122" s="16"/>
      <c r="T122" s="14"/>
      <c r="U122" s="14"/>
      <c r="V122" s="14"/>
      <c r="W122" s="14"/>
      <c r="X122" s="14"/>
      <c r="Y122" s="14"/>
      <c r="Z122" s="14"/>
      <c r="AA122" s="14"/>
      <c r="AB122" s="14"/>
      <c r="AC122" s="14"/>
      <c r="AD122" s="14"/>
      <c r="AE122" s="14"/>
      <c r="AF122" s="14"/>
      <c r="AG122" s="14"/>
      <c r="AH122" s="14"/>
      <c r="AI122" s="14"/>
      <c r="AJ122" s="14"/>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s="3" customFormat="1" hidden="1">
      <c r="A123" s="14"/>
      <c r="B123" s="16"/>
      <c r="C123" s="16"/>
      <c r="D123" s="16"/>
      <c r="E123" s="16"/>
      <c r="F123" s="16"/>
      <c r="G123" s="18"/>
      <c r="H123" s="16"/>
      <c r="I123" s="16"/>
      <c r="J123" s="18"/>
      <c r="K123" s="16"/>
      <c r="L123" s="16"/>
      <c r="M123" s="16"/>
      <c r="N123" s="16"/>
      <c r="O123" s="15"/>
      <c r="P123" s="15"/>
      <c r="Q123" s="16"/>
      <c r="R123" s="16"/>
      <c r="S123" s="16"/>
      <c r="T123" s="14"/>
      <c r="U123" s="14"/>
      <c r="V123" s="14"/>
      <c r="W123" s="14"/>
      <c r="X123" s="14"/>
      <c r="Y123" s="14"/>
      <c r="Z123" s="14"/>
      <c r="AA123" s="14"/>
      <c r="AB123" s="14"/>
      <c r="AC123" s="14"/>
      <c r="AD123" s="14"/>
      <c r="AE123" s="14"/>
      <c r="AF123" s="14"/>
      <c r="AG123" s="14"/>
      <c r="AH123" s="14"/>
      <c r="AI123" s="14"/>
      <c r="AJ123" s="14"/>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s="3" customFormat="1" hidden="1">
      <c r="A124" s="14"/>
      <c r="B124" s="16"/>
      <c r="C124" s="16"/>
      <c r="D124" s="16"/>
      <c r="E124" s="16"/>
      <c r="F124" s="16"/>
      <c r="G124" s="18"/>
      <c r="H124" s="16"/>
      <c r="I124" s="16"/>
      <c r="J124" s="18"/>
      <c r="K124" s="16"/>
      <c r="L124" s="16"/>
      <c r="M124" s="16"/>
      <c r="N124" s="16"/>
      <c r="O124" s="15"/>
      <c r="P124" s="15"/>
      <c r="Q124" s="16"/>
      <c r="R124" s="16"/>
      <c r="S124" s="16"/>
      <c r="T124" s="14"/>
      <c r="U124" s="14"/>
      <c r="V124" s="14"/>
      <c r="W124" s="14"/>
      <c r="X124" s="14"/>
      <c r="Y124" s="14"/>
      <c r="Z124" s="14"/>
      <c r="AA124" s="14"/>
      <c r="AB124" s="14"/>
      <c r="AC124" s="14"/>
      <c r="AD124" s="14"/>
      <c r="AE124" s="14"/>
      <c r="AF124" s="14"/>
      <c r="AG124" s="14"/>
      <c r="AH124" s="14"/>
      <c r="AI124" s="14"/>
      <c r="AJ124" s="14"/>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s="3" customFormat="1" hidden="1">
      <c r="A125" s="14"/>
      <c r="B125" s="16"/>
      <c r="C125" s="16"/>
      <c r="D125" s="16"/>
      <c r="E125" s="16"/>
      <c r="F125" s="16"/>
      <c r="G125" s="18"/>
      <c r="H125" s="16"/>
      <c r="I125" s="16"/>
      <c r="J125" s="18"/>
      <c r="K125" s="16"/>
      <c r="L125" s="16"/>
      <c r="M125" s="16"/>
      <c r="N125" s="16"/>
      <c r="O125" s="15"/>
      <c r="P125" s="15"/>
      <c r="Q125" s="16"/>
      <c r="R125" s="16"/>
      <c r="S125" s="16"/>
      <c r="T125" s="14"/>
      <c r="U125" s="14"/>
      <c r="V125" s="14"/>
      <c r="W125" s="14"/>
      <c r="X125" s="14"/>
      <c r="Y125" s="14"/>
      <c r="Z125" s="14"/>
      <c r="AA125" s="14"/>
      <c r="AB125" s="14"/>
      <c r="AC125" s="14"/>
      <c r="AD125" s="14"/>
      <c r="AE125" s="14"/>
      <c r="AF125" s="14"/>
      <c r="AG125" s="14"/>
      <c r="AH125" s="14"/>
      <c r="AI125" s="14"/>
      <c r="AJ125" s="14"/>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s="3" customFormat="1" hidden="1">
      <c r="A126" s="14"/>
      <c r="B126" s="16"/>
      <c r="C126" s="16"/>
      <c r="D126" s="16"/>
      <c r="E126" s="16"/>
      <c r="F126" s="16"/>
      <c r="G126" s="18"/>
      <c r="H126" s="16"/>
      <c r="I126" s="16"/>
      <c r="J126" s="18"/>
      <c r="K126" s="16"/>
      <c r="L126" s="16"/>
      <c r="M126" s="16"/>
      <c r="N126" s="16"/>
      <c r="O126" s="15"/>
      <c r="P126" s="15"/>
      <c r="Q126" s="16"/>
      <c r="R126" s="16"/>
      <c r="S126" s="16"/>
      <c r="T126" s="14"/>
      <c r="U126" s="14"/>
      <c r="V126" s="14"/>
      <c r="W126" s="14"/>
      <c r="X126" s="14"/>
      <c r="Y126" s="14"/>
      <c r="Z126" s="14"/>
      <c r="AA126" s="14"/>
      <c r="AB126" s="14"/>
      <c r="AC126" s="14"/>
      <c r="AD126" s="14"/>
      <c r="AE126" s="14"/>
      <c r="AF126" s="14"/>
      <c r="AG126" s="14"/>
      <c r="AH126" s="14"/>
      <c r="AI126" s="14"/>
      <c r="AJ126" s="14"/>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s="3" customFormat="1" hidden="1">
      <c r="A127" s="14"/>
      <c r="B127" s="16"/>
      <c r="C127" s="16"/>
      <c r="D127" s="16"/>
      <c r="E127" s="16"/>
      <c r="F127" s="16"/>
      <c r="G127" s="18"/>
      <c r="H127" s="16"/>
      <c r="I127" s="16"/>
      <c r="J127" s="18"/>
      <c r="K127" s="16"/>
      <c r="L127" s="16"/>
      <c r="M127" s="16"/>
      <c r="N127" s="16"/>
      <c r="O127" s="15"/>
      <c r="P127" s="15"/>
      <c r="Q127" s="16"/>
      <c r="R127" s="16"/>
      <c r="S127" s="16"/>
      <c r="T127" s="14"/>
      <c r="U127" s="14"/>
      <c r="V127" s="14"/>
      <c r="W127" s="14"/>
      <c r="X127" s="14"/>
      <c r="Y127" s="14"/>
      <c r="Z127" s="14"/>
      <c r="AA127" s="14"/>
      <c r="AB127" s="14"/>
      <c r="AC127" s="14"/>
      <c r="AD127" s="14"/>
      <c r="AE127" s="14"/>
      <c r="AF127" s="14"/>
      <c r="AG127" s="14"/>
      <c r="AH127" s="14"/>
      <c r="AI127" s="14"/>
      <c r="AJ127" s="14"/>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s="3" customFormat="1" hidden="1">
      <c r="A128" s="14"/>
      <c r="B128" s="16"/>
      <c r="C128" s="16"/>
      <c r="D128" s="16"/>
      <c r="E128" s="16"/>
      <c r="F128" s="16"/>
      <c r="G128" s="18"/>
      <c r="H128" s="16"/>
      <c r="I128" s="16"/>
      <c r="J128" s="18"/>
      <c r="K128" s="16"/>
      <c r="L128" s="16"/>
      <c r="M128" s="16"/>
      <c r="N128" s="16"/>
      <c r="O128" s="15"/>
      <c r="P128" s="15"/>
      <c r="Q128" s="16"/>
      <c r="R128" s="16"/>
      <c r="S128" s="16"/>
      <c r="T128" s="14"/>
      <c r="U128" s="14"/>
      <c r="V128" s="14"/>
      <c r="W128" s="14"/>
      <c r="X128" s="14"/>
      <c r="Y128" s="14"/>
      <c r="Z128" s="14"/>
      <c r="AA128" s="14"/>
      <c r="AB128" s="14"/>
      <c r="AC128" s="14"/>
      <c r="AD128" s="14"/>
      <c r="AE128" s="14"/>
      <c r="AF128" s="14"/>
      <c r="AG128" s="14"/>
      <c r="AH128" s="14"/>
      <c r="AI128" s="14"/>
      <c r="AJ128" s="14"/>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s="3" customFormat="1" hidden="1">
      <c r="A129" s="14"/>
      <c r="B129" s="16"/>
      <c r="C129" s="16"/>
      <c r="D129" s="16"/>
      <c r="E129" s="16"/>
      <c r="F129" s="16"/>
      <c r="G129" s="18"/>
      <c r="H129" s="16"/>
      <c r="I129" s="16"/>
      <c r="J129" s="18"/>
      <c r="K129" s="16"/>
      <c r="L129" s="16"/>
      <c r="M129" s="16"/>
      <c r="N129" s="16"/>
      <c r="O129" s="15"/>
      <c r="P129" s="15"/>
      <c r="Q129" s="16"/>
      <c r="R129" s="16"/>
      <c r="S129" s="16"/>
      <c r="T129" s="14"/>
      <c r="U129" s="14"/>
      <c r="V129" s="14"/>
      <c r="W129" s="14"/>
      <c r="X129" s="14"/>
      <c r="Y129" s="14"/>
      <c r="Z129" s="14"/>
      <c r="AA129" s="14"/>
      <c r="AB129" s="14"/>
      <c r="AC129" s="14"/>
      <c r="AD129" s="14"/>
      <c r="AE129" s="14"/>
      <c r="AF129" s="14"/>
      <c r="AG129" s="14"/>
      <c r="AH129" s="14"/>
      <c r="AI129" s="14"/>
      <c r="AJ129" s="14"/>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s="3" customFormat="1" hidden="1">
      <c r="A130" s="14"/>
      <c r="B130" s="16"/>
      <c r="C130" s="16"/>
      <c r="D130" s="16"/>
      <c r="E130" s="16"/>
      <c r="F130" s="16"/>
      <c r="G130" s="18"/>
      <c r="H130" s="16"/>
      <c r="I130" s="16"/>
      <c r="J130" s="18"/>
      <c r="K130" s="16"/>
      <c r="L130" s="16"/>
      <c r="M130" s="16"/>
      <c r="N130" s="16"/>
      <c r="O130" s="15"/>
      <c r="P130" s="15"/>
      <c r="Q130" s="16"/>
      <c r="R130" s="16"/>
      <c r="S130" s="16"/>
      <c r="T130" s="14"/>
      <c r="U130" s="14"/>
      <c r="V130" s="14"/>
      <c r="W130" s="14"/>
      <c r="X130" s="14"/>
      <c r="Y130" s="14"/>
      <c r="Z130" s="14"/>
      <c r="AA130" s="14"/>
      <c r="AB130" s="14"/>
      <c r="AC130" s="14"/>
      <c r="AD130" s="14"/>
      <c r="AE130" s="14"/>
      <c r="AF130" s="14"/>
      <c r="AG130" s="14"/>
      <c r="AH130" s="14"/>
      <c r="AI130" s="14"/>
      <c r="AJ130" s="14"/>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s="3" customFormat="1" hidden="1">
      <c r="A131" s="14"/>
      <c r="B131" s="16"/>
      <c r="C131" s="16"/>
      <c r="D131" s="16"/>
      <c r="E131" s="16"/>
      <c r="F131" s="16"/>
      <c r="G131" s="18"/>
      <c r="H131" s="16"/>
      <c r="I131" s="16"/>
      <c r="J131" s="18"/>
      <c r="K131" s="16"/>
      <c r="L131" s="16"/>
      <c r="M131" s="16"/>
      <c r="N131" s="16"/>
      <c r="O131" s="15"/>
      <c r="P131" s="15"/>
      <c r="Q131" s="16"/>
      <c r="R131" s="16"/>
      <c r="S131" s="16"/>
      <c r="T131" s="14"/>
      <c r="U131" s="14"/>
      <c r="V131" s="14"/>
      <c r="W131" s="14"/>
      <c r="X131" s="14"/>
      <c r="Y131" s="14"/>
      <c r="Z131" s="14"/>
      <c r="AA131" s="14"/>
      <c r="AB131" s="14"/>
      <c r="AC131" s="14"/>
      <c r="AD131" s="14"/>
      <c r="AE131" s="14"/>
      <c r="AF131" s="14"/>
      <c r="AG131" s="14"/>
      <c r="AH131" s="14"/>
      <c r="AI131" s="14"/>
      <c r="AJ131" s="14"/>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s="3" customFormat="1" hidden="1">
      <c r="A132" s="14"/>
      <c r="B132" s="16"/>
      <c r="C132" s="16"/>
      <c r="D132" s="16"/>
      <c r="E132" s="16"/>
      <c r="F132" s="16"/>
      <c r="G132" s="18"/>
      <c r="H132" s="16"/>
      <c r="I132" s="16"/>
      <c r="J132" s="18"/>
      <c r="K132" s="16"/>
      <c r="L132" s="16"/>
      <c r="M132" s="16"/>
      <c r="N132" s="16"/>
      <c r="O132" s="15"/>
      <c r="P132" s="15"/>
      <c r="Q132" s="16"/>
      <c r="R132" s="16"/>
      <c r="S132" s="16"/>
      <c r="T132" s="14"/>
      <c r="U132" s="14"/>
      <c r="V132" s="14"/>
      <c r="W132" s="14"/>
      <c r="X132" s="14"/>
      <c r="Y132" s="14"/>
      <c r="Z132" s="14"/>
      <c r="AA132" s="14"/>
      <c r="AB132" s="14"/>
      <c r="AC132" s="14"/>
      <c r="AD132" s="14"/>
      <c r="AE132" s="14"/>
      <c r="AF132" s="14"/>
      <c r="AG132" s="14"/>
      <c r="AH132" s="14"/>
      <c r="AI132" s="14"/>
      <c r="AJ132" s="14"/>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s="3" customFormat="1" hidden="1">
      <c r="A133" s="14"/>
      <c r="B133" s="16"/>
      <c r="C133" s="16"/>
      <c r="D133" s="16"/>
      <c r="E133" s="16"/>
      <c r="F133" s="16"/>
      <c r="G133" s="18"/>
      <c r="H133" s="16"/>
      <c r="I133" s="16"/>
      <c r="J133" s="18"/>
      <c r="K133" s="16"/>
      <c r="L133" s="16"/>
      <c r="M133" s="16"/>
      <c r="N133" s="16"/>
      <c r="O133" s="15"/>
      <c r="P133" s="15"/>
      <c r="Q133" s="16"/>
      <c r="R133" s="16"/>
      <c r="S133" s="16"/>
      <c r="T133" s="14"/>
      <c r="U133" s="14"/>
      <c r="V133" s="14"/>
      <c r="W133" s="14"/>
      <c r="X133" s="14"/>
      <c r="Y133" s="14"/>
      <c r="Z133" s="14"/>
      <c r="AA133" s="14"/>
      <c r="AB133" s="14"/>
      <c r="AC133" s="14"/>
      <c r="AD133" s="14"/>
      <c r="AE133" s="14"/>
      <c r="AF133" s="14"/>
      <c r="AG133" s="14"/>
      <c r="AH133" s="14"/>
      <c r="AI133" s="14"/>
      <c r="AJ133" s="14"/>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s="3" customFormat="1" hidden="1">
      <c r="A134" s="14"/>
      <c r="B134" s="16"/>
      <c r="C134" s="16"/>
      <c r="D134" s="16"/>
      <c r="E134" s="16"/>
      <c r="F134" s="16"/>
      <c r="G134" s="18"/>
      <c r="H134" s="16"/>
      <c r="I134" s="16"/>
      <c r="J134" s="18"/>
      <c r="K134" s="16"/>
      <c r="L134" s="16"/>
      <c r="M134" s="16"/>
      <c r="N134" s="16"/>
      <c r="O134" s="15"/>
      <c r="P134" s="15"/>
      <c r="Q134" s="16"/>
      <c r="R134" s="16"/>
      <c r="S134" s="16"/>
      <c r="T134" s="14"/>
      <c r="U134" s="14"/>
      <c r="V134" s="14"/>
      <c r="W134" s="14"/>
      <c r="X134" s="14"/>
      <c r="Y134" s="14"/>
      <c r="Z134" s="14"/>
      <c r="AA134" s="14"/>
      <c r="AB134" s="14"/>
      <c r="AC134" s="14"/>
      <c r="AD134" s="14"/>
      <c r="AE134" s="14"/>
      <c r="AF134" s="14"/>
      <c r="AG134" s="14"/>
      <c r="AH134" s="14"/>
      <c r="AI134" s="14"/>
      <c r="AJ134" s="14"/>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s="3" customFormat="1" hidden="1">
      <c r="A135" s="14"/>
      <c r="B135" s="16"/>
      <c r="C135" s="16"/>
      <c r="D135" s="16"/>
      <c r="E135" s="16"/>
      <c r="F135" s="16"/>
      <c r="G135" s="18"/>
      <c r="H135" s="16"/>
      <c r="I135" s="16"/>
      <c r="J135" s="18"/>
      <c r="K135" s="16"/>
      <c r="L135" s="16"/>
      <c r="M135" s="16"/>
      <c r="N135" s="16"/>
      <c r="O135" s="15"/>
      <c r="P135" s="15"/>
      <c r="Q135" s="16"/>
      <c r="R135" s="16"/>
      <c r="S135" s="16"/>
      <c r="T135" s="14"/>
      <c r="U135" s="14"/>
      <c r="V135" s="14"/>
      <c r="W135" s="14"/>
      <c r="X135" s="14"/>
      <c r="Y135" s="14"/>
      <c r="Z135" s="14"/>
      <c r="AA135" s="14"/>
      <c r="AB135" s="14"/>
      <c r="AC135" s="14"/>
      <c r="AD135" s="14"/>
      <c r="AE135" s="14"/>
      <c r="AF135" s="14"/>
      <c r="AG135" s="14"/>
      <c r="AH135" s="14"/>
      <c r="AI135" s="14"/>
      <c r="AJ135" s="14"/>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s="3" customFormat="1" hidden="1">
      <c r="A136" s="14"/>
      <c r="B136" s="16"/>
      <c r="C136" s="16"/>
      <c r="D136" s="16"/>
      <c r="E136" s="16"/>
      <c r="F136" s="16"/>
      <c r="G136" s="18"/>
      <c r="H136" s="16"/>
      <c r="I136" s="16"/>
      <c r="J136" s="18"/>
      <c r="K136" s="16"/>
      <c r="L136" s="16"/>
      <c r="M136" s="16"/>
      <c r="N136" s="16"/>
      <c r="O136" s="15"/>
      <c r="P136" s="15"/>
      <c r="Q136" s="16"/>
      <c r="R136" s="16"/>
      <c r="S136" s="16"/>
      <c r="T136" s="14"/>
      <c r="U136" s="14"/>
      <c r="V136" s="14"/>
      <c r="W136" s="14"/>
      <c r="X136" s="14"/>
      <c r="Y136" s="14"/>
      <c r="Z136" s="14"/>
      <c r="AA136" s="14"/>
      <c r="AB136" s="14"/>
      <c r="AC136" s="14"/>
      <c r="AD136" s="14"/>
      <c r="AE136" s="14"/>
      <c r="AF136" s="14"/>
      <c r="AG136" s="14"/>
      <c r="AH136" s="14"/>
      <c r="AI136" s="14"/>
      <c r="AJ136" s="14"/>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s="3" customFormat="1" hidden="1">
      <c r="A137" s="14"/>
      <c r="B137" s="16"/>
      <c r="C137" s="16"/>
      <c r="D137" s="16"/>
      <c r="E137" s="16"/>
      <c r="F137" s="16"/>
      <c r="G137" s="18"/>
      <c r="H137" s="16"/>
      <c r="I137" s="16"/>
      <c r="J137" s="18"/>
      <c r="K137" s="16"/>
      <c r="L137" s="16"/>
      <c r="M137" s="16"/>
      <c r="N137" s="16"/>
      <c r="O137" s="15"/>
      <c r="P137" s="15"/>
      <c r="Q137" s="16"/>
      <c r="R137" s="16"/>
      <c r="S137" s="16"/>
      <c r="T137" s="14"/>
      <c r="U137" s="14"/>
      <c r="V137" s="14"/>
      <c r="W137" s="14"/>
      <c r="X137" s="14"/>
      <c r="Y137" s="14"/>
      <c r="Z137" s="14"/>
      <c r="AA137" s="14"/>
      <c r="AB137" s="14"/>
      <c r="AC137" s="14"/>
      <c r="AD137" s="14"/>
      <c r="AE137" s="14"/>
      <c r="AF137" s="14"/>
      <c r="AG137" s="14"/>
      <c r="AH137" s="14"/>
      <c r="AI137" s="14"/>
      <c r="AJ137" s="14"/>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s="3" customFormat="1" hidden="1">
      <c r="A138" s="14"/>
      <c r="B138" s="16"/>
      <c r="C138" s="16"/>
      <c r="D138" s="16"/>
      <c r="E138" s="16"/>
      <c r="F138" s="16"/>
      <c r="G138" s="18"/>
      <c r="H138" s="16"/>
      <c r="I138" s="16"/>
      <c r="J138" s="18"/>
      <c r="K138" s="16"/>
      <c r="L138" s="16"/>
      <c r="M138" s="16"/>
      <c r="N138" s="16"/>
      <c r="O138" s="15"/>
      <c r="P138" s="15"/>
      <c r="Q138" s="16"/>
      <c r="R138" s="16"/>
      <c r="S138" s="16"/>
      <c r="T138" s="14"/>
      <c r="U138" s="14"/>
      <c r="V138" s="14"/>
      <c r="W138" s="14"/>
      <c r="X138" s="14"/>
      <c r="Y138" s="14"/>
      <c r="Z138" s="14"/>
      <c r="AA138" s="14"/>
      <c r="AB138" s="14"/>
      <c r="AC138" s="14"/>
      <c r="AD138" s="14"/>
      <c r="AE138" s="14"/>
      <c r="AF138" s="14"/>
      <c r="AG138" s="14"/>
      <c r="AH138" s="14"/>
      <c r="AI138" s="14"/>
      <c r="AJ138" s="14"/>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s="3" customFormat="1" hidden="1">
      <c r="A139" s="14"/>
      <c r="B139" s="16"/>
      <c r="C139" s="16"/>
      <c r="D139" s="16"/>
      <c r="E139" s="16"/>
      <c r="F139" s="16"/>
      <c r="G139" s="18"/>
      <c r="H139" s="16"/>
      <c r="I139" s="16"/>
      <c r="J139" s="18"/>
      <c r="K139" s="16"/>
      <c r="L139" s="16"/>
      <c r="M139" s="16"/>
      <c r="N139" s="16"/>
      <c r="O139" s="15"/>
      <c r="P139" s="15"/>
      <c r="Q139" s="16"/>
      <c r="R139" s="16"/>
      <c r="S139" s="16"/>
      <c r="T139" s="14"/>
      <c r="U139" s="14"/>
      <c r="V139" s="14"/>
      <c r="W139" s="14"/>
      <c r="X139" s="14"/>
      <c r="Y139" s="14"/>
      <c r="Z139" s="14"/>
      <c r="AA139" s="14"/>
      <c r="AB139" s="14"/>
      <c r="AC139" s="14"/>
      <c r="AD139" s="14"/>
      <c r="AE139" s="14"/>
      <c r="AF139" s="14"/>
      <c r="AG139" s="14"/>
      <c r="AH139" s="14"/>
      <c r="AI139" s="14"/>
      <c r="AJ139" s="14"/>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s="3" customFormat="1" hidden="1">
      <c r="A140" s="14"/>
      <c r="B140" s="16"/>
      <c r="C140" s="16"/>
      <c r="D140" s="16"/>
      <c r="E140" s="16"/>
      <c r="F140" s="16"/>
      <c r="G140" s="18"/>
      <c r="H140" s="16"/>
      <c r="I140" s="16"/>
      <c r="J140" s="18"/>
      <c r="K140" s="16"/>
      <c r="L140" s="16"/>
      <c r="M140" s="16"/>
      <c r="N140" s="16"/>
      <c r="O140" s="15"/>
      <c r="P140" s="15"/>
      <c r="Q140" s="16"/>
      <c r="R140" s="16"/>
      <c r="S140" s="16"/>
      <c r="T140" s="14"/>
      <c r="U140" s="14"/>
      <c r="V140" s="14"/>
      <c r="W140" s="14"/>
      <c r="X140" s="14"/>
      <c r="Y140" s="14"/>
      <c r="Z140" s="14"/>
      <c r="AA140" s="14"/>
      <c r="AB140" s="14"/>
      <c r="AC140" s="14"/>
      <c r="AD140" s="14"/>
      <c r="AE140" s="14"/>
      <c r="AF140" s="14"/>
      <c r="AG140" s="14"/>
      <c r="AH140" s="14"/>
      <c r="AI140" s="14"/>
      <c r="AJ140" s="14"/>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s="3" customFormat="1" hidden="1">
      <c r="A141" s="14"/>
      <c r="B141" s="16"/>
      <c r="C141" s="16"/>
      <c r="D141" s="16"/>
      <c r="E141" s="16"/>
      <c r="F141" s="16"/>
      <c r="G141" s="18"/>
      <c r="H141" s="16"/>
      <c r="I141" s="16"/>
      <c r="J141" s="18"/>
      <c r="K141" s="16"/>
      <c r="L141" s="16"/>
      <c r="M141" s="16"/>
      <c r="N141" s="16"/>
      <c r="O141" s="15"/>
      <c r="P141" s="15"/>
      <c r="Q141" s="16"/>
      <c r="R141" s="16"/>
      <c r="S141" s="16"/>
      <c r="T141" s="14"/>
      <c r="U141" s="14"/>
      <c r="V141" s="14"/>
      <c r="W141" s="14"/>
      <c r="X141" s="14"/>
      <c r="Y141" s="14"/>
      <c r="Z141" s="14"/>
      <c r="AA141" s="14"/>
      <c r="AB141" s="14"/>
      <c r="AC141" s="14"/>
      <c r="AD141" s="14"/>
      <c r="AE141" s="14"/>
      <c r="AF141" s="14"/>
      <c r="AG141" s="14"/>
      <c r="AH141" s="14"/>
      <c r="AI141" s="14"/>
      <c r="AJ141" s="14"/>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s="3" customFormat="1" hidden="1">
      <c r="A142" s="14"/>
      <c r="B142" s="16"/>
      <c r="C142" s="16"/>
      <c r="D142" s="16"/>
      <c r="E142" s="16"/>
      <c r="F142" s="16"/>
      <c r="G142" s="18"/>
      <c r="H142" s="16"/>
      <c r="I142" s="16"/>
      <c r="J142" s="18"/>
      <c r="K142" s="16"/>
      <c r="L142" s="16"/>
      <c r="M142" s="16"/>
      <c r="N142" s="16"/>
      <c r="O142" s="15"/>
      <c r="P142" s="15"/>
      <c r="Q142" s="16"/>
      <c r="R142" s="16"/>
      <c r="S142" s="16"/>
      <c r="T142" s="14"/>
      <c r="U142" s="14"/>
      <c r="V142" s="14"/>
      <c r="W142" s="14"/>
      <c r="X142" s="14"/>
      <c r="Y142" s="14"/>
      <c r="Z142" s="14"/>
      <c r="AA142" s="14"/>
      <c r="AB142" s="14"/>
      <c r="AC142" s="14"/>
      <c r="AD142" s="14"/>
      <c r="AE142" s="14"/>
      <c r="AF142" s="14"/>
      <c r="AG142" s="14"/>
      <c r="AH142" s="14"/>
      <c r="AI142" s="14"/>
      <c r="AJ142" s="14"/>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s="3" customFormat="1" hidden="1">
      <c r="A143" s="14"/>
      <c r="B143" s="16"/>
      <c r="C143" s="16"/>
      <c r="D143" s="16"/>
      <c r="E143" s="16"/>
      <c r="F143" s="16"/>
      <c r="G143" s="18"/>
      <c r="H143" s="16"/>
      <c r="I143" s="16"/>
      <c r="J143" s="18"/>
      <c r="K143" s="16"/>
      <c r="L143" s="16"/>
      <c r="M143" s="16"/>
      <c r="N143" s="16"/>
      <c r="O143" s="15"/>
      <c r="P143" s="15"/>
      <c r="Q143" s="16"/>
      <c r="R143" s="16"/>
      <c r="S143" s="16"/>
      <c r="T143" s="14"/>
      <c r="U143" s="14"/>
      <c r="V143" s="14"/>
      <c r="W143" s="14"/>
      <c r="X143" s="14"/>
      <c r="Y143" s="14"/>
      <c r="Z143" s="14"/>
      <c r="AA143" s="14"/>
      <c r="AB143" s="14"/>
      <c r="AC143" s="14"/>
      <c r="AD143" s="14"/>
      <c r="AE143" s="14"/>
      <c r="AF143" s="14"/>
      <c r="AG143" s="14"/>
      <c r="AH143" s="14"/>
      <c r="AI143" s="14"/>
      <c r="AJ143" s="14"/>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s="3" customFormat="1" hidden="1">
      <c r="A144" s="14"/>
      <c r="B144" s="16"/>
      <c r="C144" s="16"/>
      <c r="D144" s="16"/>
      <c r="E144" s="16"/>
      <c r="F144" s="16"/>
      <c r="G144" s="18"/>
      <c r="H144" s="16"/>
      <c r="I144" s="16"/>
      <c r="J144" s="18"/>
      <c r="K144" s="16"/>
      <c r="L144" s="16"/>
      <c r="M144" s="16"/>
      <c r="N144" s="16"/>
      <c r="O144" s="15"/>
      <c r="P144" s="15"/>
      <c r="Q144" s="16"/>
      <c r="R144" s="16"/>
      <c r="S144" s="16"/>
      <c r="T144" s="14"/>
      <c r="U144" s="14"/>
      <c r="V144" s="14"/>
      <c r="W144" s="14"/>
      <c r="X144" s="14"/>
      <c r="Y144" s="14"/>
      <c r="Z144" s="14"/>
      <c r="AA144" s="14"/>
      <c r="AB144" s="14"/>
      <c r="AC144" s="14"/>
      <c r="AD144" s="14"/>
      <c r="AE144" s="14"/>
      <c r="AF144" s="14"/>
      <c r="AG144" s="14"/>
      <c r="AH144" s="14"/>
      <c r="AI144" s="14"/>
      <c r="AJ144" s="14"/>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s="3" customFormat="1" hidden="1">
      <c r="A145" s="14"/>
      <c r="B145" s="16"/>
      <c r="C145" s="16"/>
      <c r="D145" s="16"/>
      <c r="E145" s="16"/>
      <c r="F145" s="16"/>
      <c r="G145" s="18"/>
      <c r="H145" s="16"/>
      <c r="I145" s="16"/>
      <c r="J145" s="18"/>
      <c r="K145" s="16"/>
      <c r="L145" s="16"/>
      <c r="M145" s="16"/>
      <c r="N145" s="16"/>
      <c r="O145" s="15"/>
      <c r="P145" s="15"/>
      <c r="Q145" s="16"/>
      <c r="R145" s="16"/>
      <c r="S145" s="16"/>
      <c r="T145" s="14"/>
      <c r="U145" s="14"/>
      <c r="V145" s="14"/>
      <c r="W145" s="14"/>
      <c r="X145" s="14"/>
      <c r="Y145" s="14"/>
      <c r="Z145" s="14"/>
      <c r="AA145" s="14"/>
      <c r="AB145" s="14"/>
      <c r="AC145" s="14"/>
      <c r="AD145" s="14"/>
      <c r="AE145" s="14"/>
      <c r="AF145" s="14"/>
      <c r="AG145" s="14"/>
      <c r="AH145" s="14"/>
      <c r="AI145" s="14"/>
      <c r="AJ145" s="14"/>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s="3" customFormat="1" hidden="1">
      <c r="A146" s="14"/>
      <c r="B146" s="16"/>
      <c r="C146" s="16"/>
      <c r="D146" s="16"/>
      <c r="E146" s="16"/>
      <c r="F146" s="16"/>
      <c r="G146" s="18"/>
      <c r="H146" s="16"/>
      <c r="I146" s="16"/>
      <c r="J146" s="18"/>
      <c r="K146" s="16"/>
      <c r="L146" s="16"/>
      <c r="M146" s="16"/>
      <c r="N146" s="16"/>
      <c r="O146" s="15"/>
      <c r="P146" s="15"/>
      <c r="Q146" s="16"/>
      <c r="R146" s="16"/>
      <c r="S146" s="16"/>
      <c r="T146" s="14"/>
      <c r="U146" s="14"/>
      <c r="V146" s="14"/>
      <c r="W146" s="14"/>
      <c r="X146" s="14"/>
      <c r="Y146" s="14"/>
      <c r="Z146" s="14"/>
      <c r="AA146" s="14"/>
      <c r="AB146" s="14"/>
      <c r="AC146" s="14"/>
      <c r="AD146" s="14"/>
      <c r="AE146" s="14"/>
      <c r="AF146" s="14"/>
      <c r="AG146" s="14"/>
      <c r="AH146" s="14"/>
      <c r="AI146" s="14"/>
      <c r="AJ146" s="14"/>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s="3" customFormat="1" hidden="1">
      <c r="A147" s="14"/>
      <c r="B147" s="16"/>
      <c r="C147" s="16"/>
      <c r="D147" s="16"/>
      <c r="E147" s="16"/>
      <c r="F147" s="16"/>
      <c r="G147" s="18"/>
      <c r="H147" s="16"/>
      <c r="I147" s="16"/>
      <c r="J147" s="18"/>
      <c r="K147" s="16"/>
      <c r="L147" s="16"/>
      <c r="M147" s="16"/>
      <c r="N147" s="16"/>
      <c r="O147" s="15"/>
      <c r="P147" s="15"/>
      <c r="Q147" s="16"/>
      <c r="R147" s="16"/>
      <c r="S147" s="16"/>
      <c r="T147" s="14"/>
      <c r="U147" s="14"/>
      <c r="V147" s="14"/>
      <c r="W147" s="14"/>
      <c r="X147" s="14"/>
      <c r="Y147" s="14"/>
      <c r="Z147" s="14"/>
      <c r="AA147" s="14"/>
      <c r="AB147" s="14"/>
      <c r="AC147" s="14"/>
      <c r="AD147" s="14"/>
      <c r="AE147" s="14"/>
      <c r="AF147" s="14"/>
      <c r="AG147" s="14"/>
      <c r="AH147" s="14"/>
      <c r="AI147" s="14"/>
      <c r="AJ147" s="14"/>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s="3" customFormat="1" hidden="1">
      <c r="A148" s="14"/>
      <c r="B148" s="16"/>
      <c r="C148" s="16"/>
      <c r="D148" s="16"/>
      <c r="E148" s="16"/>
      <c r="F148" s="16"/>
      <c r="G148" s="18"/>
      <c r="H148" s="16"/>
      <c r="I148" s="16"/>
      <c r="J148" s="18"/>
      <c r="K148" s="16"/>
      <c r="L148" s="16"/>
      <c r="M148" s="16"/>
      <c r="N148" s="16"/>
      <c r="O148" s="15"/>
      <c r="P148" s="15"/>
      <c r="Q148" s="16"/>
      <c r="R148" s="16"/>
      <c r="S148" s="16"/>
      <c r="T148" s="14"/>
      <c r="U148" s="14"/>
      <c r="V148" s="14"/>
      <c r="W148" s="14"/>
      <c r="X148" s="14"/>
      <c r="Y148" s="14"/>
      <c r="Z148" s="14"/>
      <c r="AA148" s="14"/>
      <c r="AB148" s="14"/>
      <c r="AC148" s="14"/>
      <c r="AD148" s="14"/>
      <c r="AE148" s="14"/>
      <c r="AF148" s="14"/>
      <c r="AG148" s="14"/>
      <c r="AH148" s="14"/>
      <c r="AI148" s="14"/>
      <c r="AJ148" s="14"/>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s="3" customFormat="1" hidden="1">
      <c r="A149" s="14"/>
      <c r="B149" s="16"/>
      <c r="C149" s="16"/>
      <c r="D149" s="16"/>
      <c r="E149" s="16"/>
      <c r="F149" s="16"/>
      <c r="G149" s="18"/>
      <c r="H149" s="16"/>
      <c r="I149" s="16"/>
      <c r="J149" s="18"/>
      <c r="K149" s="16"/>
      <c r="L149" s="16"/>
      <c r="M149" s="16"/>
      <c r="N149" s="16"/>
      <c r="O149" s="15"/>
      <c r="P149" s="15"/>
      <c r="Q149" s="16"/>
      <c r="R149" s="16"/>
      <c r="S149" s="16"/>
      <c r="T149" s="14"/>
      <c r="U149" s="14"/>
      <c r="V149" s="14"/>
      <c r="W149" s="14"/>
      <c r="X149" s="14"/>
      <c r="Y149" s="14"/>
      <c r="Z149" s="14"/>
      <c r="AA149" s="14"/>
      <c r="AB149" s="14"/>
      <c r="AC149" s="14"/>
      <c r="AD149" s="14"/>
      <c r="AE149" s="14"/>
      <c r="AF149" s="14"/>
      <c r="AG149" s="14"/>
      <c r="AH149" s="14"/>
      <c r="AI149" s="14"/>
      <c r="AJ149" s="14"/>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s="3" customFormat="1" hidden="1">
      <c r="A150" s="14"/>
      <c r="B150" s="16"/>
      <c r="C150" s="16"/>
      <c r="D150" s="16"/>
      <c r="E150" s="16"/>
      <c r="F150" s="16"/>
      <c r="G150" s="18"/>
      <c r="H150" s="16"/>
      <c r="I150" s="16"/>
      <c r="J150" s="18"/>
      <c r="K150" s="16"/>
      <c r="L150" s="16"/>
      <c r="M150" s="16"/>
      <c r="N150" s="16"/>
      <c r="O150" s="15"/>
      <c r="P150" s="15"/>
      <c r="Q150" s="16"/>
      <c r="R150" s="16"/>
      <c r="S150" s="16"/>
      <c r="T150" s="14"/>
      <c r="U150" s="14"/>
      <c r="V150" s="14"/>
      <c r="W150" s="14"/>
      <c r="X150" s="14"/>
      <c r="Y150" s="14"/>
      <c r="Z150" s="14"/>
      <c r="AA150" s="14"/>
      <c r="AB150" s="14"/>
      <c r="AC150" s="14"/>
      <c r="AD150" s="14"/>
      <c r="AE150" s="14"/>
      <c r="AF150" s="14"/>
      <c r="AG150" s="14"/>
      <c r="AH150" s="14"/>
      <c r="AI150" s="14"/>
      <c r="AJ150" s="14"/>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s="3" customFormat="1" hidden="1">
      <c r="A151" s="14"/>
      <c r="B151" s="16"/>
      <c r="C151" s="16"/>
      <c r="D151" s="16"/>
      <c r="E151" s="16"/>
      <c r="F151" s="16"/>
      <c r="G151" s="18"/>
      <c r="H151" s="16"/>
      <c r="I151" s="16"/>
      <c r="J151" s="18"/>
      <c r="K151" s="16"/>
      <c r="L151" s="16"/>
      <c r="M151" s="16"/>
      <c r="N151" s="16"/>
      <c r="O151" s="15"/>
      <c r="P151" s="15"/>
      <c r="Q151" s="16"/>
      <c r="R151" s="16"/>
      <c r="S151" s="16"/>
      <c r="T151" s="14"/>
      <c r="U151" s="14"/>
      <c r="V151" s="14"/>
      <c r="W151" s="14"/>
      <c r="X151" s="14"/>
      <c r="Y151" s="14"/>
      <c r="Z151" s="14"/>
      <c r="AA151" s="14"/>
      <c r="AB151" s="14"/>
      <c r="AC151" s="14"/>
      <c r="AD151" s="14"/>
      <c r="AE151" s="14"/>
      <c r="AF151" s="14"/>
      <c r="AG151" s="14"/>
      <c r="AH151" s="14"/>
      <c r="AI151" s="14"/>
      <c r="AJ151" s="14"/>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s="3" customFormat="1" hidden="1">
      <c r="A152" s="14"/>
      <c r="B152" s="16"/>
      <c r="C152" s="16"/>
      <c r="D152" s="16"/>
      <c r="E152" s="16"/>
      <c r="F152" s="16"/>
      <c r="G152" s="18"/>
      <c r="H152" s="16"/>
      <c r="I152" s="16"/>
      <c r="J152" s="18"/>
      <c r="K152" s="16"/>
      <c r="L152" s="16"/>
      <c r="M152" s="16"/>
      <c r="N152" s="16"/>
      <c r="O152" s="15"/>
      <c r="P152" s="15"/>
      <c r="Q152" s="16"/>
      <c r="R152" s="16"/>
      <c r="S152" s="16"/>
      <c r="T152" s="14"/>
      <c r="U152" s="14"/>
      <c r="V152" s="14"/>
      <c r="W152" s="14"/>
      <c r="X152" s="14"/>
      <c r="Y152" s="14"/>
      <c r="Z152" s="14"/>
      <c r="AA152" s="14"/>
      <c r="AB152" s="14"/>
      <c r="AC152" s="14"/>
      <c r="AD152" s="14"/>
      <c r="AE152" s="14"/>
      <c r="AF152" s="14"/>
      <c r="AG152" s="14"/>
      <c r="AH152" s="14"/>
      <c r="AI152" s="14"/>
      <c r="AJ152" s="14"/>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s="3" customFormat="1" hidden="1">
      <c r="A153" s="14"/>
      <c r="B153" s="16"/>
      <c r="C153" s="16"/>
      <c r="D153" s="16"/>
      <c r="E153" s="16"/>
      <c r="F153" s="16"/>
      <c r="G153" s="18"/>
      <c r="H153" s="16"/>
      <c r="I153" s="16"/>
      <c r="J153" s="18"/>
      <c r="K153" s="16"/>
      <c r="L153" s="16"/>
      <c r="M153" s="16"/>
      <c r="N153" s="16"/>
      <c r="O153" s="15"/>
      <c r="P153" s="15"/>
      <c r="Q153" s="16"/>
      <c r="R153" s="16"/>
      <c r="S153" s="16"/>
      <c r="T153" s="14"/>
      <c r="U153" s="14"/>
      <c r="V153" s="14"/>
      <c r="W153" s="14"/>
      <c r="X153" s="14"/>
      <c r="Y153" s="14"/>
      <c r="Z153" s="14"/>
      <c r="AA153" s="14"/>
      <c r="AB153" s="14"/>
      <c r="AC153" s="14"/>
      <c r="AD153" s="14"/>
      <c r="AE153" s="14"/>
      <c r="AF153" s="14"/>
      <c r="AG153" s="14"/>
      <c r="AH153" s="14"/>
      <c r="AI153" s="14"/>
      <c r="AJ153" s="14"/>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s="3" customFormat="1" hidden="1">
      <c r="A154" s="14"/>
      <c r="B154" s="16"/>
      <c r="C154" s="16"/>
      <c r="D154" s="16"/>
      <c r="E154" s="16"/>
      <c r="F154" s="16"/>
      <c r="G154" s="18"/>
      <c r="H154" s="16"/>
      <c r="I154" s="16"/>
      <c r="J154" s="18"/>
      <c r="K154" s="16"/>
      <c r="L154" s="16"/>
      <c r="M154" s="16"/>
      <c r="N154" s="16"/>
      <c r="O154" s="15"/>
      <c r="P154" s="15"/>
      <c r="Q154" s="16"/>
      <c r="R154" s="16"/>
      <c r="S154" s="16"/>
      <c r="T154" s="14"/>
      <c r="U154" s="14"/>
      <c r="V154" s="14"/>
      <c r="W154" s="14"/>
      <c r="X154" s="14"/>
      <c r="Y154" s="14"/>
      <c r="Z154" s="14"/>
      <c r="AA154" s="14"/>
      <c r="AB154" s="14"/>
      <c r="AC154" s="14"/>
      <c r="AD154" s="14"/>
      <c r="AE154" s="14"/>
      <c r="AF154" s="14"/>
      <c r="AG154" s="14"/>
      <c r="AH154" s="14"/>
      <c r="AI154" s="14"/>
      <c r="AJ154" s="14"/>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s="3" customFormat="1" hidden="1">
      <c r="A155" s="14"/>
      <c r="B155" s="16"/>
      <c r="C155" s="16"/>
      <c r="D155" s="16"/>
      <c r="E155" s="16"/>
      <c r="F155" s="16"/>
      <c r="G155" s="18"/>
      <c r="H155" s="16"/>
      <c r="I155" s="16"/>
      <c r="J155" s="18"/>
      <c r="K155" s="16"/>
      <c r="L155" s="16"/>
      <c r="M155" s="16"/>
      <c r="N155" s="16"/>
      <c r="O155" s="15"/>
      <c r="P155" s="15"/>
      <c r="Q155" s="16"/>
      <c r="R155" s="16"/>
      <c r="S155" s="16"/>
      <c r="T155" s="14"/>
      <c r="U155" s="14"/>
      <c r="V155" s="14"/>
      <c r="W155" s="14"/>
      <c r="X155" s="14"/>
      <c r="Y155" s="14"/>
      <c r="Z155" s="14"/>
      <c r="AA155" s="14"/>
      <c r="AB155" s="14"/>
      <c r="AC155" s="14"/>
      <c r="AD155" s="14"/>
      <c r="AE155" s="14"/>
      <c r="AF155" s="14"/>
      <c r="AG155" s="14"/>
      <c r="AH155" s="14"/>
      <c r="AI155" s="14"/>
      <c r="AJ155" s="14"/>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s="3" customFormat="1" hidden="1">
      <c r="A156" s="14"/>
      <c r="B156" s="16"/>
      <c r="C156" s="16"/>
      <c r="D156" s="16"/>
      <c r="E156" s="16"/>
      <c r="F156" s="16"/>
      <c r="G156" s="18"/>
      <c r="H156" s="16"/>
      <c r="I156" s="16"/>
      <c r="J156" s="18"/>
      <c r="K156" s="16"/>
      <c r="L156" s="16"/>
      <c r="M156" s="16"/>
      <c r="N156" s="16"/>
      <c r="O156" s="15"/>
      <c r="P156" s="15"/>
      <c r="Q156" s="16"/>
      <c r="R156" s="16"/>
      <c r="S156" s="16"/>
      <c r="T156" s="14"/>
      <c r="U156" s="14"/>
      <c r="V156" s="14"/>
      <c r="W156" s="14"/>
      <c r="X156" s="14"/>
      <c r="Y156" s="14"/>
      <c r="Z156" s="14"/>
      <c r="AA156" s="14"/>
      <c r="AB156" s="14"/>
      <c r="AC156" s="14"/>
      <c r="AD156" s="14"/>
      <c r="AE156" s="14"/>
      <c r="AF156" s="14"/>
      <c r="AG156" s="14"/>
      <c r="AH156" s="14"/>
      <c r="AI156" s="14"/>
      <c r="AJ156" s="14"/>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s="3" customFormat="1" hidden="1">
      <c r="A157" s="14"/>
      <c r="B157" s="16"/>
      <c r="C157" s="16"/>
      <c r="D157" s="16"/>
      <c r="E157" s="16"/>
      <c r="F157" s="16"/>
      <c r="G157" s="18"/>
      <c r="H157" s="16"/>
      <c r="I157" s="16"/>
      <c r="J157" s="18"/>
      <c r="K157" s="16"/>
      <c r="L157" s="16"/>
      <c r="M157" s="16"/>
      <c r="N157" s="16"/>
      <c r="O157" s="15"/>
      <c r="P157" s="15"/>
      <c r="Q157" s="16"/>
      <c r="R157" s="16"/>
      <c r="S157" s="16"/>
      <c r="T157" s="14"/>
      <c r="U157" s="14"/>
      <c r="V157" s="14"/>
      <c r="W157" s="14"/>
      <c r="X157" s="14"/>
      <c r="Y157" s="14"/>
      <c r="Z157" s="14"/>
      <c r="AA157" s="14"/>
      <c r="AB157" s="14"/>
      <c r="AC157" s="14"/>
      <c r="AD157" s="14"/>
      <c r="AE157" s="14"/>
      <c r="AF157" s="14"/>
      <c r="AG157" s="14"/>
      <c r="AH157" s="14"/>
      <c r="AI157" s="14"/>
      <c r="AJ157" s="14"/>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s="3" customFormat="1" hidden="1">
      <c r="A158" s="14"/>
      <c r="B158" s="16"/>
      <c r="C158" s="16"/>
      <c r="D158" s="16"/>
      <c r="E158" s="16"/>
      <c r="F158" s="16"/>
      <c r="G158" s="18"/>
      <c r="H158" s="16"/>
      <c r="I158" s="16"/>
      <c r="J158" s="18"/>
      <c r="K158" s="16"/>
      <c r="L158" s="16"/>
      <c r="M158" s="16"/>
      <c r="N158" s="16"/>
      <c r="O158" s="15"/>
      <c r="P158" s="15"/>
      <c r="Q158" s="16"/>
      <c r="R158" s="16"/>
      <c r="S158" s="16"/>
      <c r="T158" s="14"/>
      <c r="U158" s="14"/>
      <c r="V158" s="14"/>
      <c r="W158" s="14"/>
      <c r="X158" s="14"/>
      <c r="Y158" s="14"/>
      <c r="Z158" s="14"/>
      <c r="AA158" s="14"/>
      <c r="AB158" s="14"/>
      <c r="AC158" s="14"/>
      <c r="AD158" s="14"/>
      <c r="AE158" s="14"/>
      <c r="AF158" s="14"/>
      <c r="AG158" s="14"/>
      <c r="AH158" s="14"/>
      <c r="AI158" s="14"/>
      <c r="AJ158" s="14"/>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s="3" customFormat="1" hidden="1">
      <c r="A159" s="14"/>
      <c r="B159" s="16"/>
      <c r="C159" s="16"/>
      <c r="D159" s="16"/>
      <c r="E159" s="16"/>
      <c r="F159" s="16"/>
      <c r="G159" s="18"/>
      <c r="H159" s="16"/>
      <c r="I159" s="16"/>
      <c r="J159" s="18"/>
      <c r="K159" s="16"/>
      <c r="L159" s="16"/>
      <c r="M159" s="16"/>
      <c r="N159" s="16"/>
      <c r="O159" s="15"/>
      <c r="P159" s="15"/>
      <c r="Q159" s="16"/>
      <c r="R159" s="16"/>
      <c r="S159" s="16"/>
      <c r="T159" s="14"/>
      <c r="U159" s="14"/>
      <c r="V159" s="14"/>
      <c r="W159" s="14"/>
      <c r="X159" s="14"/>
      <c r="Y159" s="14"/>
      <c r="Z159" s="14"/>
      <c r="AA159" s="14"/>
      <c r="AB159" s="14"/>
      <c r="AC159" s="14"/>
      <c r="AD159" s="14"/>
      <c r="AE159" s="14"/>
      <c r="AF159" s="14"/>
      <c r="AG159" s="14"/>
      <c r="AH159" s="14"/>
      <c r="AI159" s="14"/>
      <c r="AJ159" s="14"/>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s="3" customFormat="1" hidden="1">
      <c r="A160" s="14"/>
      <c r="B160" s="16"/>
      <c r="C160" s="16"/>
      <c r="D160" s="16"/>
      <c r="E160" s="16"/>
      <c r="F160" s="16"/>
      <c r="G160" s="18"/>
      <c r="H160" s="16"/>
      <c r="I160" s="16"/>
      <c r="J160" s="18"/>
      <c r="K160" s="16"/>
      <c r="L160" s="16"/>
      <c r="M160" s="16"/>
      <c r="N160" s="16"/>
      <c r="O160" s="15"/>
      <c r="P160" s="15"/>
      <c r="Q160" s="16"/>
      <c r="R160" s="16"/>
      <c r="S160" s="16"/>
      <c r="T160" s="14"/>
      <c r="U160" s="14"/>
      <c r="V160" s="14"/>
      <c r="W160" s="14"/>
      <c r="X160" s="14"/>
      <c r="Y160" s="14"/>
      <c r="Z160" s="14"/>
      <c r="AA160" s="14"/>
      <c r="AB160" s="14"/>
      <c r="AC160" s="14"/>
      <c r="AD160" s="14"/>
      <c r="AE160" s="14"/>
      <c r="AF160" s="14"/>
      <c r="AG160" s="14"/>
      <c r="AH160" s="14"/>
      <c r="AI160" s="14"/>
      <c r="AJ160" s="14"/>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s="3" customFormat="1" hidden="1">
      <c r="A161" s="14"/>
      <c r="B161" s="16"/>
      <c r="C161" s="16"/>
      <c r="D161" s="16"/>
      <c r="E161" s="16"/>
      <c r="F161" s="16"/>
      <c r="G161" s="18"/>
      <c r="H161" s="16"/>
      <c r="I161" s="16"/>
      <c r="J161" s="18"/>
      <c r="K161" s="16"/>
      <c r="L161" s="16"/>
      <c r="M161" s="16"/>
      <c r="N161" s="16"/>
      <c r="O161" s="15"/>
      <c r="P161" s="15"/>
      <c r="Q161" s="16"/>
      <c r="R161" s="16"/>
      <c r="S161" s="16"/>
      <c r="T161" s="14"/>
      <c r="U161" s="14"/>
      <c r="V161" s="14"/>
      <c r="W161" s="14"/>
      <c r="X161" s="14"/>
      <c r="Y161" s="14"/>
      <c r="Z161" s="14"/>
      <c r="AA161" s="14"/>
      <c r="AB161" s="14"/>
      <c r="AC161" s="14"/>
      <c r="AD161" s="14"/>
      <c r="AE161" s="14"/>
      <c r="AF161" s="14"/>
      <c r="AG161" s="14"/>
      <c r="AH161" s="14"/>
      <c r="AI161" s="14"/>
      <c r="AJ161" s="14"/>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s="3" customFormat="1" hidden="1">
      <c r="A162" s="14"/>
      <c r="B162" s="16"/>
      <c r="C162" s="16"/>
      <c r="D162" s="16"/>
      <c r="E162" s="16"/>
      <c r="F162" s="16"/>
      <c r="G162" s="18"/>
      <c r="H162" s="16"/>
      <c r="I162" s="16"/>
      <c r="J162" s="18"/>
      <c r="K162" s="16"/>
      <c r="L162" s="16"/>
      <c r="M162" s="16"/>
      <c r="N162" s="16"/>
      <c r="O162" s="15"/>
      <c r="P162" s="15"/>
      <c r="Q162" s="16"/>
      <c r="R162" s="16"/>
      <c r="S162" s="16"/>
      <c r="T162" s="14"/>
      <c r="U162" s="14"/>
      <c r="V162" s="14"/>
      <c r="W162" s="14"/>
      <c r="X162" s="14"/>
      <c r="Y162" s="14"/>
      <c r="Z162" s="14"/>
      <c r="AA162" s="14"/>
      <c r="AB162" s="14"/>
      <c r="AC162" s="14"/>
      <c r="AD162" s="14"/>
      <c r="AE162" s="14"/>
      <c r="AF162" s="14"/>
      <c r="AG162" s="14"/>
      <c r="AH162" s="14"/>
      <c r="AI162" s="14"/>
      <c r="AJ162" s="14"/>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s="3" customFormat="1" hidden="1">
      <c r="A163" s="14"/>
      <c r="B163" s="16"/>
      <c r="C163" s="16"/>
      <c r="D163" s="16"/>
      <c r="E163" s="16"/>
      <c r="F163" s="16"/>
      <c r="G163" s="18"/>
      <c r="H163" s="16"/>
      <c r="I163" s="16"/>
      <c r="J163" s="18"/>
      <c r="K163" s="16"/>
      <c r="L163" s="16"/>
      <c r="M163" s="16"/>
      <c r="N163" s="16"/>
      <c r="O163" s="15"/>
      <c r="P163" s="15"/>
      <c r="Q163" s="16"/>
      <c r="R163" s="16"/>
      <c r="S163" s="16"/>
      <c r="T163" s="14"/>
      <c r="U163" s="14"/>
      <c r="V163" s="14"/>
      <c r="W163" s="14"/>
      <c r="X163" s="14"/>
      <c r="Y163" s="14"/>
      <c r="Z163" s="14"/>
      <c r="AA163" s="14"/>
      <c r="AB163" s="14"/>
      <c r="AC163" s="14"/>
      <c r="AD163" s="14"/>
      <c r="AE163" s="14"/>
      <c r="AF163" s="14"/>
      <c r="AG163" s="14"/>
      <c r="AH163" s="14"/>
      <c r="AI163" s="14"/>
      <c r="AJ163" s="14"/>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s="3" customFormat="1" hidden="1">
      <c r="A164" s="14"/>
      <c r="B164" s="16"/>
      <c r="C164" s="16"/>
      <c r="D164" s="16"/>
      <c r="E164" s="16"/>
      <c r="F164" s="16"/>
      <c r="G164" s="18"/>
      <c r="H164" s="16"/>
      <c r="I164" s="16"/>
      <c r="J164" s="18"/>
      <c r="K164" s="16"/>
      <c r="L164" s="16"/>
      <c r="M164" s="16"/>
      <c r="N164" s="16"/>
      <c r="O164" s="15"/>
      <c r="P164" s="15"/>
      <c r="Q164" s="16"/>
      <c r="R164" s="16"/>
      <c r="S164" s="16"/>
      <c r="T164" s="14"/>
      <c r="U164" s="14"/>
      <c r="V164" s="14"/>
      <c r="W164" s="14"/>
      <c r="X164" s="14"/>
      <c r="Y164" s="14"/>
      <c r="Z164" s="14"/>
      <c r="AA164" s="14"/>
      <c r="AB164" s="14"/>
      <c r="AC164" s="14"/>
      <c r="AD164" s="14"/>
      <c r="AE164" s="14"/>
      <c r="AF164" s="14"/>
      <c r="AG164" s="14"/>
      <c r="AH164" s="14"/>
      <c r="AI164" s="14"/>
      <c r="AJ164" s="14"/>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s="3" customFormat="1" hidden="1">
      <c r="A165" s="14"/>
      <c r="B165" s="16"/>
      <c r="C165" s="16"/>
      <c r="D165" s="16"/>
      <c r="E165" s="16"/>
      <c r="F165" s="16"/>
      <c r="G165" s="18"/>
      <c r="H165" s="16"/>
      <c r="I165" s="16"/>
      <c r="J165" s="18"/>
      <c r="K165" s="16"/>
      <c r="L165" s="16"/>
      <c r="M165" s="16"/>
      <c r="N165" s="16"/>
      <c r="O165" s="15"/>
      <c r="P165" s="15"/>
      <c r="Q165" s="16"/>
      <c r="R165" s="16"/>
      <c r="S165" s="16"/>
      <c r="T165" s="14"/>
      <c r="U165" s="14"/>
      <c r="V165" s="14"/>
      <c r="W165" s="14"/>
      <c r="X165" s="14"/>
      <c r="Y165" s="14"/>
      <c r="Z165" s="14"/>
      <c r="AA165" s="14"/>
      <c r="AB165" s="14"/>
      <c r="AC165" s="14"/>
      <c r="AD165" s="14"/>
      <c r="AE165" s="14"/>
      <c r="AF165" s="14"/>
      <c r="AG165" s="14"/>
      <c r="AH165" s="14"/>
      <c r="AI165" s="14"/>
      <c r="AJ165" s="14"/>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s="3" customFormat="1" hidden="1">
      <c r="A166" s="14"/>
      <c r="B166" s="16"/>
      <c r="C166" s="16"/>
      <c r="D166" s="16"/>
      <c r="E166" s="16"/>
      <c r="F166" s="16"/>
      <c r="G166" s="18"/>
      <c r="H166" s="16"/>
      <c r="I166" s="16"/>
      <c r="J166" s="18"/>
      <c r="K166" s="16"/>
      <c r="L166" s="16"/>
      <c r="M166" s="16"/>
      <c r="N166" s="16"/>
      <c r="O166" s="15"/>
      <c r="P166" s="15"/>
      <c r="Q166" s="16"/>
      <c r="R166" s="16"/>
      <c r="S166" s="16"/>
      <c r="T166" s="14"/>
      <c r="U166" s="14"/>
      <c r="V166" s="14"/>
      <c r="W166" s="14"/>
      <c r="X166" s="14"/>
      <c r="Y166" s="14"/>
      <c r="Z166" s="14"/>
      <c r="AA166" s="14"/>
      <c r="AB166" s="14"/>
      <c r="AC166" s="14"/>
      <c r="AD166" s="14"/>
      <c r="AE166" s="14"/>
      <c r="AF166" s="14"/>
      <c r="AG166" s="14"/>
      <c r="AH166" s="14"/>
      <c r="AI166" s="14"/>
      <c r="AJ166" s="14"/>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s="3" customFormat="1" hidden="1">
      <c r="A167" s="14"/>
      <c r="B167" s="16"/>
      <c r="C167" s="16"/>
      <c r="D167" s="16"/>
      <c r="E167" s="16"/>
      <c r="F167" s="16"/>
      <c r="G167" s="18"/>
      <c r="H167" s="16"/>
      <c r="I167" s="16"/>
      <c r="J167" s="18"/>
      <c r="K167" s="16"/>
      <c r="L167" s="16"/>
      <c r="M167" s="16"/>
      <c r="N167" s="16"/>
      <c r="O167" s="15"/>
      <c r="P167" s="15"/>
      <c r="Q167" s="16"/>
      <c r="R167" s="16"/>
      <c r="S167" s="16"/>
      <c r="T167" s="14"/>
      <c r="U167" s="14"/>
      <c r="V167" s="14"/>
      <c r="W167" s="14"/>
      <c r="X167" s="14"/>
      <c r="Y167" s="14"/>
      <c r="Z167" s="14"/>
      <c r="AA167" s="14"/>
      <c r="AB167" s="14"/>
      <c r="AC167" s="14"/>
      <c r="AD167" s="14"/>
      <c r="AE167" s="14"/>
      <c r="AF167" s="14"/>
      <c r="AG167" s="14"/>
      <c r="AH167" s="14"/>
      <c r="AI167" s="14"/>
      <c r="AJ167" s="14"/>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s="3" customFormat="1" hidden="1">
      <c r="A168" s="14"/>
      <c r="B168" s="16"/>
      <c r="C168" s="16"/>
      <c r="D168" s="16"/>
      <c r="E168" s="16"/>
      <c r="F168" s="16"/>
      <c r="G168" s="18"/>
      <c r="H168" s="16"/>
      <c r="I168" s="16"/>
      <c r="J168" s="18"/>
      <c r="K168" s="16"/>
      <c r="L168" s="16"/>
      <c r="M168" s="16"/>
      <c r="N168" s="16"/>
      <c r="O168" s="15"/>
      <c r="P168" s="15"/>
      <c r="Q168" s="16"/>
      <c r="R168" s="16"/>
      <c r="S168" s="16"/>
      <c r="T168" s="14"/>
      <c r="U168" s="14"/>
      <c r="V168" s="14"/>
      <c r="W168" s="14"/>
      <c r="X168" s="14"/>
      <c r="Y168" s="14"/>
      <c r="Z168" s="14"/>
      <c r="AA168" s="14"/>
      <c r="AB168" s="14"/>
      <c r="AC168" s="14"/>
      <c r="AD168" s="14"/>
      <c r="AE168" s="14"/>
      <c r="AF168" s="14"/>
      <c r="AG168" s="14"/>
      <c r="AH168" s="14"/>
      <c r="AI168" s="14"/>
      <c r="AJ168" s="14"/>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s="3" customFormat="1" hidden="1">
      <c r="A169" s="14"/>
      <c r="B169" s="16"/>
      <c r="C169" s="16"/>
      <c r="D169" s="16"/>
      <c r="E169" s="16"/>
      <c r="F169" s="16"/>
      <c r="G169" s="18"/>
      <c r="H169" s="16"/>
      <c r="I169" s="16"/>
      <c r="J169" s="18"/>
      <c r="K169" s="16"/>
      <c r="L169" s="16"/>
      <c r="M169" s="16"/>
      <c r="N169" s="16"/>
      <c r="O169" s="15"/>
      <c r="P169" s="15"/>
      <c r="Q169" s="16"/>
      <c r="R169" s="16"/>
      <c r="S169" s="16"/>
      <c r="T169" s="14"/>
      <c r="U169" s="14"/>
      <c r="V169" s="14"/>
      <c r="W169" s="14"/>
      <c r="X169" s="14"/>
      <c r="Y169" s="14"/>
      <c r="Z169" s="14"/>
      <c r="AA169" s="14"/>
      <c r="AB169" s="14"/>
      <c r="AC169" s="14"/>
      <c r="AD169" s="14"/>
      <c r="AE169" s="14"/>
      <c r="AF169" s="14"/>
      <c r="AG169" s="14"/>
      <c r="AH169" s="14"/>
      <c r="AI169" s="14"/>
      <c r="AJ169" s="14"/>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s="3" customFormat="1" hidden="1">
      <c r="A170" s="14"/>
      <c r="B170" s="16"/>
      <c r="C170" s="16"/>
      <c r="D170" s="16"/>
      <c r="E170" s="16"/>
      <c r="F170" s="16"/>
      <c r="G170" s="18"/>
      <c r="H170" s="16"/>
      <c r="I170" s="16"/>
      <c r="J170" s="18"/>
      <c r="K170" s="16"/>
      <c r="L170" s="16"/>
      <c r="M170" s="16"/>
      <c r="N170" s="16"/>
      <c r="O170" s="15"/>
      <c r="P170" s="15"/>
      <c r="Q170" s="16"/>
      <c r="R170" s="16"/>
      <c r="S170" s="16"/>
      <c r="T170" s="14"/>
      <c r="U170" s="14"/>
      <c r="V170" s="14"/>
      <c r="W170" s="14"/>
      <c r="X170" s="14"/>
      <c r="Y170" s="14"/>
      <c r="Z170" s="14"/>
      <c r="AA170" s="14"/>
      <c r="AB170" s="14"/>
      <c r="AC170" s="14"/>
      <c r="AD170" s="14"/>
      <c r="AE170" s="14"/>
      <c r="AF170" s="14"/>
      <c r="AG170" s="14"/>
      <c r="AH170" s="14"/>
      <c r="AI170" s="14"/>
      <c r="AJ170" s="14"/>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s="3" customFormat="1" hidden="1">
      <c r="A171" s="14"/>
      <c r="B171" s="16"/>
      <c r="C171" s="16"/>
      <c r="D171" s="16"/>
      <c r="E171" s="16"/>
      <c r="F171" s="16"/>
      <c r="G171" s="18"/>
      <c r="H171" s="16"/>
      <c r="I171" s="16"/>
      <c r="J171" s="18"/>
      <c r="K171" s="16"/>
      <c r="L171" s="16"/>
      <c r="M171" s="16"/>
      <c r="N171" s="16"/>
      <c r="O171" s="15"/>
      <c r="P171" s="15"/>
      <c r="Q171" s="16"/>
      <c r="R171" s="16"/>
      <c r="S171" s="16"/>
      <c r="T171" s="14"/>
      <c r="U171" s="14"/>
      <c r="V171" s="14"/>
      <c r="W171" s="14"/>
      <c r="X171" s="14"/>
      <c r="Y171" s="14"/>
      <c r="Z171" s="14"/>
      <c r="AA171" s="14"/>
      <c r="AB171" s="14"/>
      <c r="AC171" s="14"/>
      <c r="AD171" s="14"/>
      <c r="AE171" s="14"/>
      <c r="AF171" s="14"/>
      <c r="AG171" s="14"/>
      <c r="AH171" s="14"/>
      <c r="AI171" s="14"/>
      <c r="AJ171" s="14"/>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s="3" customFormat="1" hidden="1">
      <c r="A172" s="14"/>
      <c r="B172" s="16"/>
      <c r="C172" s="16"/>
      <c r="D172" s="16"/>
      <c r="E172" s="16"/>
      <c r="F172" s="16"/>
      <c r="G172" s="18"/>
      <c r="H172" s="16"/>
      <c r="I172" s="16"/>
      <c r="J172" s="18"/>
      <c r="K172" s="16"/>
      <c r="L172" s="16"/>
      <c r="M172" s="16"/>
      <c r="N172" s="16"/>
      <c r="O172" s="15"/>
      <c r="P172" s="15"/>
      <c r="Q172" s="16"/>
      <c r="R172" s="16"/>
      <c r="S172" s="16"/>
      <c r="T172" s="14"/>
      <c r="U172" s="14"/>
      <c r="V172" s="14"/>
      <c r="W172" s="14"/>
      <c r="X172" s="14"/>
      <c r="Y172" s="14"/>
      <c r="Z172" s="14"/>
      <c r="AA172" s="14"/>
      <c r="AB172" s="14"/>
      <c r="AC172" s="14"/>
      <c r="AD172" s="14"/>
      <c r="AE172" s="14"/>
      <c r="AF172" s="14"/>
      <c r="AG172" s="14"/>
      <c r="AH172" s="14"/>
      <c r="AI172" s="14"/>
      <c r="AJ172" s="14"/>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s="3" customFormat="1" hidden="1">
      <c r="A173" s="14"/>
      <c r="B173" s="16"/>
      <c r="C173" s="16"/>
      <c r="D173" s="16"/>
      <c r="E173" s="16"/>
      <c r="F173" s="16"/>
      <c r="G173" s="18"/>
      <c r="H173" s="16"/>
      <c r="I173" s="16"/>
      <c r="J173" s="18"/>
      <c r="K173" s="16"/>
      <c r="L173" s="16"/>
      <c r="M173" s="16"/>
      <c r="N173" s="16"/>
      <c r="O173" s="15"/>
      <c r="P173" s="15"/>
      <c r="Q173" s="16"/>
      <c r="R173" s="16"/>
      <c r="S173" s="16"/>
      <c r="T173" s="14"/>
      <c r="U173" s="14"/>
      <c r="V173" s="14"/>
      <c r="W173" s="14"/>
      <c r="X173" s="14"/>
      <c r="Y173" s="14"/>
      <c r="Z173" s="14"/>
      <c r="AA173" s="14"/>
      <c r="AB173" s="14"/>
      <c r="AC173" s="14"/>
      <c r="AD173" s="14"/>
      <c r="AE173" s="14"/>
      <c r="AF173" s="14"/>
      <c r="AG173" s="14"/>
      <c r="AH173" s="14"/>
      <c r="AI173" s="14"/>
      <c r="AJ173" s="14"/>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s="3" customFormat="1" hidden="1">
      <c r="A174" s="14"/>
      <c r="B174" s="16"/>
      <c r="C174" s="16"/>
      <c r="D174" s="16"/>
      <c r="E174" s="16"/>
      <c r="F174" s="16"/>
      <c r="G174" s="18"/>
      <c r="H174" s="16"/>
      <c r="I174" s="16"/>
      <c r="J174" s="18"/>
      <c r="K174" s="16"/>
      <c r="L174" s="16"/>
      <c r="M174" s="16"/>
      <c r="N174" s="16"/>
      <c r="O174" s="15"/>
      <c r="P174" s="15"/>
      <c r="Q174" s="16"/>
      <c r="R174" s="16"/>
      <c r="S174" s="16"/>
      <c r="T174" s="14"/>
      <c r="U174" s="14"/>
      <c r="V174" s="14"/>
      <c r="W174" s="14"/>
      <c r="X174" s="14"/>
      <c r="Y174" s="14"/>
      <c r="Z174" s="14"/>
      <c r="AA174" s="14"/>
      <c r="AB174" s="14"/>
      <c r="AC174" s="14"/>
      <c r="AD174" s="14"/>
      <c r="AE174" s="14"/>
      <c r="AF174" s="14"/>
      <c r="AG174" s="14"/>
      <c r="AH174" s="14"/>
      <c r="AI174" s="14"/>
      <c r="AJ174" s="14"/>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s="3" customFormat="1" hidden="1">
      <c r="A175" s="14"/>
      <c r="B175" s="16"/>
      <c r="C175" s="16"/>
      <c r="D175" s="16"/>
      <c r="E175" s="16"/>
      <c r="F175" s="16"/>
      <c r="G175" s="18"/>
      <c r="H175" s="16"/>
      <c r="I175" s="16"/>
      <c r="J175" s="18"/>
      <c r="K175" s="16"/>
      <c r="L175" s="16"/>
      <c r="M175" s="16"/>
      <c r="N175" s="16"/>
      <c r="O175" s="15"/>
      <c r="P175" s="15"/>
      <c r="Q175" s="16"/>
      <c r="R175" s="16"/>
      <c r="S175" s="16"/>
      <c r="T175" s="14"/>
      <c r="U175" s="14"/>
      <c r="V175" s="14"/>
      <c r="W175" s="14"/>
      <c r="X175" s="14"/>
      <c r="Y175" s="14"/>
      <c r="Z175" s="14"/>
      <c r="AA175" s="14"/>
      <c r="AB175" s="14"/>
      <c r="AC175" s="14"/>
      <c r="AD175" s="14"/>
      <c r="AE175" s="14"/>
      <c r="AF175" s="14"/>
      <c r="AG175" s="14"/>
      <c r="AH175" s="14"/>
      <c r="AI175" s="14"/>
      <c r="AJ175" s="14"/>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s="3" customFormat="1" hidden="1">
      <c r="A176" s="14"/>
      <c r="B176" s="16"/>
      <c r="C176" s="16"/>
      <c r="D176" s="16"/>
      <c r="E176" s="16"/>
      <c r="F176" s="16"/>
      <c r="G176" s="18"/>
      <c r="H176" s="16"/>
      <c r="I176" s="16"/>
      <c r="J176" s="18"/>
      <c r="K176" s="16"/>
      <c r="L176" s="16"/>
      <c r="M176" s="16"/>
      <c r="N176" s="16"/>
      <c r="O176" s="15"/>
      <c r="P176" s="15"/>
      <c r="Q176" s="16"/>
      <c r="R176" s="16"/>
      <c r="S176" s="16"/>
      <c r="T176" s="14"/>
      <c r="U176" s="14"/>
      <c r="V176" s="14"/>
      <c r="W176" s="14"/>
      <c r="X176" s="14"/>
      <c r="Y176" s="14"/>
      <c r="Z176" s="14"/>
      <c r="AA176" s="14"/>
      <c r="AB176" s="14"/>
      <c r="AC176" s="14"/>
      <c r="AD176" s="14"/>
      <c r="AE176" s="14"/>
      <c r="AF176" s="14"/>
      <c r="AG176" s="14"/>
      <c r="AH176" s="14"/>
      <c r="AI176" s="14"/>
      <c r="AJ176" s="14"/>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s="3" customFormat="1" hidden="1">
      <c r="A177" s="14"/>
      <c r="B177" s="16"/>
      <c r="C177" s="16"/>
      <c r="D177" s="16"/>
      <c r="E177" s="16"/>
      <c r="F177" s="16"/>
      <c r="G177" s="18"/>
      <c r="H177" s="16"/>
      <c r="I177" s="16"/>
      <c r="J177" s="18"/>
      <c r="K177" s="16"/>
      <c r="L177" s="16"/>
      <c r="M177" s="16"/>
      <c r="N177" s="16"/>
      <c r="O177" s="15"/>
      <c r="P177" s="15"/>
      <c r="Q177" s="16"/>
      <c r="R177" s="16"/>
      <c r="S177" s="16"/>
      <c r="T177" s="14"/>
      <c r="U177" s="14"/>
      <c r="V177" s="14"/>
      <c r="W177" s="14"/>
      <c r="X177" s="14"/>
      <c r="Y177" s="14"/>
      <c r="Z177" s="14"/>
      <c r="AA177" s="14"/>
      <c r="AB177" s="14"/>
      <c r="AC177" s="14"/>
      <c r="AD177" s="14"/>
      <c r="AE177" s="14"/>
      <c r="AF177" s="14"/>
      <c r="AG177" s="14"/>
      <c r="AH177" s="14"/>
      <c r="AI177" s="14"/>
      <c r="AJ177" s="14"/>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s="3" customFormat="1" hidden="1">
      <c r="A178" s="14"/>
      <c r="B178" s="16"/>
      <c r="C178" s="16"/>
      <c r="D178" s="16"/>
      <c r="E178" s="16"/>
      <c r="F178" s="16"/>
      <c r="G178" s="18"/>
      <c r="H178" s="16"/>
      <c r="I178" s="16"/>
      <c r="J178" s="18"/>
      <c r="K178" s="16"/>
      <c r="L178" s="16"/>
      <c r="M178" s="16"/>
      <c r="N178" s="16"/>
      <c r="O178" s="15"/>
      <c r="P178" s="15"/>
      <c r="Q178" s="16"/>
      <c r="R178" s="16"/>
      <c r="S178" s="16"/>
      <c r="T178" s="14"/>
      <c r="U178" s="14"/>
      <c r="V178" s="14"/>
      <c r="W178" s="14"/>
      <c r="X178" s="14"/>
      <c r="Y178" s="14"/>
      <c r="Z178" s="14"/>
      <c r="AA178" s="14"/>
      <c r="AB178" s="14"/>
      <c r="AC178" s="14"/>
      <c r="AD178" s="14"/>
      <c r="AE178" s="14"/>
      <c r="AF178" s="14"/>
      <c r="AG178" s="14"/>
      <c r="AH178" s="14"/>
      <c r="AI178" s="14"/>
      <c r="AJ178" s="14"/>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s="3" customFormat="1" hidden="1">
      <c r="A179" s="14"/>
      <c r="B179" s="16"/>
      <c r="C179" s="16"/>
      <c r="D179" s="16"/>
      <c r="E179" s="16"/>
      <c r="F179" s="16"/>
      <c r="G179" s="18"/>
      <c r="H179" s="16"/>
      <c r="I179" s="16"/>
      <c r="J179" s="18"/>
      <c r="K179" s="16"/>
      <c r="L179" s="16"/>
      <c r="M179" s="16"/>
      <c r="N179" s="16"/>
      <c r="O179" s="15"/>
      <c r="P179" s="15"/>
      <c r="Q179" s="16"/>
      <c r="R179" s="16"/>
      <c r="S179" s="16"/>
      <c r="T179" s="14"/>
      <c r="U179" s="14"/>
      <c r="V179" s="14"/>
      <c r="W179" s="14"/>
      <c r="X179" s="14"/>
      <c r="Y179" s="14"/>
      <c r="Z179" s="14"/>
      <c r="AA179" s="14"/>
      <c r="AB179" s="14"/>
      <c r="AC179" s="14"/>
      <c r="AD179" s="14"/>
      <c r="AE179" s="14"/>
      <c r="AF179" s="14"/>
      <c r="AG179" s="14"/>
      <c r="AH179" s="14"/>
      <c r="AI179" s="14"/>
      <c r="AJ179" s="14"/>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s="3" customFormat="1" hidden="1">
      <c r="A180" s="14"/>
      <c r="B180" s="16"/>
      <c r="C180" s="16"/>
      <c r="D180" s="16"/>
      <c r="E180" s="16"/>
      <c r="F180" s="16"/>
      <c r="G180" s="18"/>
      <c r="H180" s="16"/>
      <c r="I180" s="16"/>
      <c r="J180" s="18"/>
      <c r="K180" s="16"/>
      <c r="L180" s="16"/>
      <c r="M180" s="16"/>
      <c r="N180" s="16"/>
      <c r="O180" s="15"/>
      <c r="P180" s="15"/>
      <c r="Q180" s="16"/>
      <c r="R180" s="16"/>
      <c r="S180" s="16"/>
      <c r="T180" s="14"/>
      <c r="U180" s="14"/>
      <c r="V180" s="14"/>
      <c r="W180" s="14"/>
      <c r="X180" s="14"/>
      <c r="Y180" s="14"/>
      <c r="Z180" s="14"/>
      <c r="AA180" s="14"/>
      <c r="AB180" s="14"/>
      <c r="AC180" s="14"/>
      <c r="AD180" s="14"/>
      <c r="AE180" s="14"/>
      <c r="AF180" s="14"/>
      <c r="AG180" s="14"/>
      <c r="AH180" s="14"/>
      <c r="AI180" s="14"/>
      <c r="AJ180" s="14"/>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s="3" customFormat="1" hidden="1">
      <c r="A181" s="14"/>
      <c r="B181" s="16"/>
      <c r="C181" s="16"/>
      <c r="D181" s="16"/>
      <c r="E181" s="16"/>
      <c r="F181" s="16"/>
      <c r="G181" s="18"/>
      <c r="H181" s="16"/>
      <c r="I181" s="16"/>
      <c r="J181" s="18"/>
      <c r="K181" s="16"/>
      <c r="L181" s="16"/>
      <c r="M181" s="16"/>
      <c r="N181" s="16"/>
      <c r="O181" s="15"/>
      <c r="P181" s="15"/>
      <c r="Q181" s="16"/>
      <c r="R181" s="16"/>
      <c r="S181" s="16"/>
      <c r="T181" s="14"/>
      <c r="U181" s="14"/>
      <c r="V181" s="14"/>
      <c r="W181" s="14"/>
      <c r="X181" s="14"/>
      <c r="Y181" s="14"/>
      <c r="Z181" s="14"/>
      <c r="AA181" s="14"/>
      <c r="AB181" s="14"/>
      <c r="AC181" s="14"/>
      <c r="AD181" s="14"/>
      <c r="AE181" s="14"/>
      <c r="AF181" s="14"/>
      <c r="AG181" s="14"/>
      <c r="AH181" s="14"/>
      <c r="AI181" s="14"/>
      <c r="AJ181" s="14"/>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s="3" customFormat="1" hidden="1">
      <c r="A182" s="14"/>
      <c r="B182" s="16"/>
      <c r="C182" s="16"/>
      <c r="D182" s="16"/>
      <c r="E182" s="16"/>
      <c r="F182" s="16"/>
      <c r="G182" s="18"/>
      <c r="H182" s="16"/>
      <c r="I182" s="16"/>
      <c r="J182" s="18"/>
      <c r="K182" s="16"/>
      <c r="L182" s="16"/>
      <c r="M182" s="16"/>
      <c r="N182" s="16"/>
      <c r="O182" s="15"/>
      <c r="P182" s="15"/>
      <c r="Q182" s="16"/>
      <c r="R182" s="16"/>
      <c r="S182" s="16"/>
      <c r="T182" s="14"/>
      <c r="U182" s="14"/>
      <c r="V182" s="14"/>
      <c r="W182" s="14"/>
      <c r="X182" s="14"/>
      <c r="Y182" s="14"/>
      <c r="Z182" s="14"/>
      <c r="AA182" s="14"/>
      <c r="AB182" s="14"/>
      <c r="AC182" s="14"/>
      <c r="AD182" s="14"/>
      <c r="AE182" s="14"/>
      <c r="AF182" s="14"/>
      <c r="AG182" s="14"/>
      <c r="AH182" s="14"/>
      <c r="AI182" s="14"/>
      <c r="AJ182" s="14"/>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s="3" customFormat="1" hidden="1">
      <c r="A183" s="14"/>
      <c r="B183" s="16"/>
      <c r="C183" s="16"/>
      <c r="D183" s="16"/>
      <c r="E183" s="16"/>
      <c r="F183" s="16"/>
      <c r="G183" s="18"/>
      <c r="H183" s="16"/>
      <c r="I183" s="16"/>
      <c r="J183" s="18"/>
      <c r="K183" s="16"/>
      <c r="L183" s="16"/>
      <c r="M183" s="16"/>
      <c r="N183" s="16"/>
      <c r="O183" s="15"/>
      <c r="P183" s="15"/>
      <c r="Q183" s="16"/>
      <c r="R183" s="16"/>
      <c r="S183" s="16"/>
      <c r="T183" s="14"/>
      <c r="U183" s="14"/>
      <c r="V183" s="14"/>
      <c r="W183" s="14"/>
      <c r="X183" s="14"/>
      <c r="Y183" s="14"/>
      <c r="Z183" s="14"/>
      <c r="AA183" s="14"/>
      <c r="AB183" s="14"/>
      <c r="AC183" s="14"/>
      <c r="AD183" s="14"/>
      <c r="AE183" s="14"/>
      <c r="AF183" s="14"/>
      <c r="AG183" s="14"/>
      <c r="AH183" s="14"/>
      <c r="AI183" s="14"/>
      <c r="AJ183" s="14"/>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s="3" customFormat="1" hidden="1">
      <c r="A184" s="14"/>
      <c r="B184" s="16"/>
      <c r="C184" s="16"/>
      <c r="D184" s="16"/>
      <c r="E184" s="16"/>
      <c r="F184" s="16"/>
      <c r="G184" s="18"/>
      <c r="H184" s="16"/>
      <c r="I184" s="16"/>
      <c r="J184" s="18"/>
      <c r="K184" s="16"/>
      <c r="L184" s="16"/>
      <c r="M184" s="16"/>
      <c r="N184" s="16"/>
      <c r="O184" s="15"/>
      <c r="P184" s="15"/>
      <c r="Q184" s="16"/>
      <c r="R184" s="16"/>
      <c r="S184" s="16"/>
      <c r="T184" s="14"/>
      <c r="U184" s="14"/>
      <c r="V184" s="14"/>
      <c r="W184" s="14"/>
      <c r="X184" s="14"/>
      <c r="Y184" s="14"/>
      <c r="Z184" s="14"/>
      <c r="AA184" s="14"/>
      <c r="AB184" s="14"/>
      <c r="AC184" s="14"/>
      <c r="AD184" s="14"/>
      <c r="AE184" s="14"/>
      <c r="AF184" s="14"/>
      <c r="AG184" s="14"/>
      <c r="AH184" s="14"/>
      <c r="AI184" s="14"/>
      <c r="AJ184" s="14"/>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s="3" customFormat="1" hidden="1">
      <c r="A185" s="14"/>
      <c r="B185" s="16"/>
      <c r="C185" s="16"/>
      <c r="D185" s="16"/>
      <c r="E185" s="16"/>
      <c r="F185" s="16"/>
      <c r="G185" s="18"/>
      <c r="H185" s="16"/>
      <c r="I185" s="16"/>
      <c r="J185" s="18"/>
      <c r="K185" s="16"/>
      <c r="L185" s="16"/>
      <c r="M185" s="16"/>
      <c r="N185" s="16"/>
      <c r="O185" s="15"/>
      <c r="P185" s="15"/>
      <c r="Q185" s="16"/>
      <c r="R185" s="16"/>
      <c r="S185" s="16"/>
      <c r="T185" s="14"/>
      <c r="U185" s="14"/>
      <c r="V185" s="14"/>
      <c r="W185" s="14"/>
      <c r="X185" s="14"/>
      <c r="Y185" s="14"/>
      <c r="Z185" s="14"/>
      <c r="AA185" s="14"/>
      <c r="AB185" s="14"/>
      <c r="AC185" s="14"/>
      <c r="AD185" s="14"/>
      <c r="AE185" s="14"/>
      <c r="AF185" s="14"/>
      <c r="AG185" s="14"/>
      <c r="AH185" s="14"/>
      <c r="AI185" s="14"/>
      <c r="AJ185" s="14"/>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s="3" customFormat="1" hidden="1">
      <c r="A186" s="14"/>
      <c r="B186" s="16"/>
      <c r="C186" s="16"/>
      <c r="D186" s="16"/>
      <c r="E186" s="16"/>
      <c r="F186" s="16"/>
      <c r="G186" s="18"/>
      <c r="H186" s="16"/>
      <c r="I186" s="16"/>
      <c r="J186" s="18"/>
      <c r="K186" s="16"/>
      <c r="L186" s="16"/>
      <c r="M186" s="16"/>
      <c r="N186" s="16"/>
      <c r="O186" s="15"/>
      <c r="P186" s="15"/>
      <c r="Q186" s="16"/>
      <c r="R186" s="16"/>
      <c r="S186" s="16"/>
      <c r="T186" s="14"/>
      <c r="U186" s="14"/>
      <c r="V186" s="14"/>
      <c r="W186" s="14"/>
      <c r="X186" s="14"/>
      <c r="Y186" s="14"/>
      <c r="Z186" s="14"/>
      <c r="AA186" s="14"/>
      <c r="AB186" s="14"/>
      <c r="AC186" s="14"/>
      <c r="AD186" s="14"/>
      <c r="AE186" s="14"/>
      <c r="AF186" s="14"/>
      <c r="AG186" s="14"/>
      <c r="AH186" s="14"/>
      <c r="AI186" s="14"/>
      <c r="AJ186" s="14"/>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s="3" customFormat="1" hidden="1">
      <c r="A187" s="14"/>
      <c r="B187" s="16"/>
      <c r="C187" s="16"/>
      <c r="D187" s="16"/>
      <c r="E187" s="16"/>
      <c r="F187" s="16"/>
      <c r="G187" s="18"/>
      <c r="H187" s="16"/>
      <c r="I187" s="16"/>
      <c r="J187" s="18"/>
      <c r="K187" s="16"/>
      <c r="L187" s="16"/>
      <c r="M187" s="16"/>
      <c r="N187" s="16"/>
      <c r="O187" s="15"/>
      <c r="P187" s="15"/>
      <c r="Q187" s="16"/>
      <c r="R187" s="16"/>
      <c r="S187" s="16"/>
      <c r="T187" s="14"/>
      <c r="U187" s="14"/>
      <c r="V187" s="14"/>
      <c r="W187" s="14"/>
      <c r="X187" s="14"/>
      <c r="Y187" s="14"/>
      <c r="Z187" s="14"/>
      <c r="AA187" s="14"/>
      <c r="AB187" s="14"/>
      <c r="AC187" s="14"/>
      <c r="AD187" s="14"/>
      <c r="AE187" s="14"/>
      <c r="AF187" s="14"/>
      <c r="AG187" s="14"/>
      <c r="AH187" s="14"/>
      <c r="AI187" s="14"/>
      <c r="AJ187" s="14"/>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s="3" customFormat="1" hidden="1">
      <c r="A188" s="14"/>
      <c r="B188" s="16"/>
      <c r="C188" s="16"/>
      <c r="D188" s="16"/>
      <c r="E188" s="16"/>
      <c r="F188" s="16"/>
      <c r="G188" s="18"/>
      <c r="H188" s="16"/>
      <c r="I188" s="16"/>
      <c r="J188" s="18"/>
      <c r="K188" s="16"/>
      <c r="L188" s="16"/>
      <c r="M188" s="16"/>
      <c r="N188" s="16"/>
      <c r="O188" s="15"/>
      <c r="P188" s="15"/>
      <c r="Q188" s="16"/>
      <c r="R188" s="16"/>
      <c r="S188" s="16"/>
      <c r="T188" s="14"/>
      <c r="U188" s="14"/>
      <c r="V188" s="14"/>
      <c r="W188" s="14"/>
      <c r="X188" s="14"/>
      <c r="Y188" s="14"/>
      <c r="Z188" s="14"/>
      <c r="AA188" s="14"/>
      <c r="AB188" s="14"/>
      <c r="AC188" s="14"/>
      <c r="AD188" s="14"/>
      <c r="AE188" s="14"/>
      <c r="AF188" s="14"/>
      <c r="AG188" s="14"/>
      <c r="AH188" s="14"/>
      <c r="AI188" s="14"/>
      <c r="AJ188" s="14"/>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s="3" customFormat="1" hidden="1">
      <c r="A189" s="14"/>
      <c r="B189" s="16"/>
      <c r="C189" s="16"/>
      <c r="D189" s="16"/>
      <c r="E189" s="16"/>
      <c r="F189" s="16"/>
      <c r="G189" s="18"/>
      <c r="H189" s="16"/>
      <c r="I189" s="16"/>
      <c r="J189" s="18"/>
      <c r="K189" s="16"/>
      <c r="L189" s="16"/>
      <c r="M189" s="16"/>
      <c r="N189" s="16"/>
      <c r="O189" s="15"/>
      <c r="P189" s="15"/>
      <c r="Q189" s="16"/>
      <c r="R189" s="16"/>
      <c r="S189" s="16"/>
      <c r="T189" s="14"/>
      <c r="U189" s="14"/>
      <c r="V189" s="14"/>
      <c r="W189" s="14"/>
      <c r="X189" s="14"/>
      <c r="Y189" s="14"/>
      <c r="Z189" s="14"/>
      <c r="AA189" s="14"/>
      <c r="AB189" s="14"/>
      <c r="AC189" s="14"/>
      <c r="AD189" s="14"/>
      <c r="AE189" s="14"/>
      <c r="AF189" s="14"/>
      <c r="AG189" s="14"/>
      <c r="AH189" s="14"/>
      <c r="AI189" s="14"/>
      <c r="AJ189" s="14"/>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s="3" customFormat="1" hidden="1">
      <c r="A190" s="14"/>
      <c r="B190" s="16"/>
      <c r="C190" s="16"/>
      <c r="D190" s="16"/>
      <c r="E190" s="16"/>
      <c r="F190" s="16"/>
      <c r="G190" s="18"/>
      <c r="H190" s="16"/>
      <c r="I190" s="16"/>
      <c r="J190" s="18"/>
      <c r="K190" s="16"/>
      <c r="L190" s="16"/>
      <c r="M190" s="16"/>
      <c r="N190" s="16"/>
      <c r="O190" s="15"/>
      <c r="P190" s="15"/>
      <c r="Q190" s="16"/>
      <c r="R190" s="16"/>
      <c r="S190" s="16"/>
      <c r="T190" s="14"/>
      <c r="U190" s="14"/>
      <c r="V190" s="14"/>
      <c r="W190" s="14"/>
      <c r="X190" s="14"/>
      <c r="Y190" s="14"/>
      <c r="Z190" s="14"/>
      <c r="AA190" s="14"/>
      <c r="AB190" s="14"/>
      <c r="AC190" s="14"/>
      <c r="AD190" s="14"/>
      <c r="AE190" s="14"/>
      <c r="AF190" s="14"/>
      <c r="AG190" s="14"/>
      <c r="AH190" s="14"/>
      <c r="AI190" s="14"/>
      <c r="AJ190" s="14"/>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s="3" customFormat="1" hidden="1">
      <c r="A191" s="14"/>
      <c r="B191" s="16"/>
      <c r="C191" s="16"/>
      <c r="D191" s="16"/>
      <c r="E191" s="16"/>
      <c r="F191" s="16"/>
      <c r="G191" s="18"/>
      <c r="H191" s="16"/>
      <c r="I191" s="16"/>
      <c r="J191" s="18"/>
      <c r="K191" s="16"/>
      <c r="L191" s="16"/>
      <c r="M191" s="16"/>
      <c r="N191" s="16"/>
      <c r="O191" s="15"/>
      <c r="P191" s="15"/>
      <c r="Q191" s="16"/>
      <c r="R191" s="16"/>
      <c r="S191" s="16"/>
      <c r="T191" s="14"/>
      <c r="U191" s="14"/>
      <c r="V191" s="14"/>
      <c r="W191" s="14"/>
      <c r="X191" s="14"/>
      <c r="Y191" s="14"/>
      <c r="Z191" s="14"/>
      <c r="AA191" s="14"/>
      <c r="AB191" s="14"/>
      <c r="AC191" s="14"/>
      <c r="AD191" s="14"/>
      <c r="AE191" s="14"/>
      <c r="AF191" s="14"/>
      <c r="AG191" s="14"/>
      <c r="AH191" s="14"/>
      <c r="AI191" s="14"/>
      <c r="AJ191" s="14"/>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s="3" customFormat="1" hidden="1">
      <c r="A192" s="14"/>
      <c r="B192" s="16"/>
      <c r="C192" s="16"/>
      <c r="D192" s="16"/>
      <c r="E192" s="16"/>
      <c r="F192" s="16"/>
      <c r="G192" s="18"/>
      <c r="H192" s="16"/>
      <c r="I192" s="16"/>
      <c r="J192" s="18"/>
      <c r="K192" s="16"/>
      <c r="L192" s="16"/>
      <c r="M192" s="16"/>
      <c r="N192" s="16"/>
      <c r="O192" s="15"/>
      <c r="P192" s="15"/>
      <c r="Q192" s="16"/>
      <c r="R192" s="16"/>
      <c r="S192" s="16"/>
      <c r="T192" s="14"/>
      <c r="U192" s="14"/>
      <c r="V192" s="14"/>
      <c r="W192" s="14"/>
      <c r="X192" s="14"/>
      <c r="Y192" s="14"/>
      <c r="Z192" s="14"/>
      <c r="AA192" s="14"/>
      <c r="AB192" s="14"/>
      <c r="AC192" s="14"/>
      <c r="AD192" s="14"/>
      <c r="AE192" s="14"/>
      <c r="AF192" s="14"/>
      <c r="AG192" s="14"/>
      <c r="AH192" s="14"/>
      <c r="AI192" s="14"/>
      <c r="AJ192" s="14"/>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s="3" customFormat="1" hidden="1">
      <c r="A193" s="14"/>
      <c r="B193" s="16"/>
      <c r="C193" s="16"/>
      <c r="D193" s="16"/>
      <c r="E193" s="16"/>
      <c r="F193" s="16"/>
      <c r="G193" s="18"/>
      <c r="H193" s="16"/>
      <c r="I193" s="16"/>
      <c r="J193" s="18"/>
      <c r="K193" s="16"/>
      <c r="L193" s="16"/>
      <c r="M193" s="16"/>
      <c r="N193" s="16"/>
      <c r="O193" s="15"/>
      <c r="P193" s="15"/>
      <c r="Q193" s="16"/>
      <c r="R193" s="16"/>
      <c r="S193" s="16"/>
      <c r="T193" s="14"/>
      <c r="U193" s="14"/>
      <c r="V193" s="14"/>
      <c r="W193" s="14"/>
      <c r="X193" s="14"/>
      <c r="Y193" s="14"/>
      <c r="Z193" s="14"/>
      <c r="AA193" s="14"/>
      <c r="AB193" s="14"/>
      <c r="AC193" s="14"/>
      <c r="AD193" s="14"/>
      <c r="AE193" s="14"/>
      <c r="AF193" s="14"/>
      <c r="AG193" s="14"/>
      <c r="AH193" s="14"/>
      <c r="AI193" s="14"/>
      <c r="AJ193" s="14"/>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s="3" customFormat="1" hidden="1">
      <c r="A194" s="14"/>
      <c r="B194" s="16"/>
      <c r="C194" s="16"/>
      <c r="D194" s="16"/>
      <c r="E194" s="16"/>
      <c r="F194" s="16"/>
      <c r="G194" s="18"/>
      <c r="H194" s="16"/>
      <c r="I194" s="16"/>
      <c r="J194" s="18"/>
      <c r="K194" s="16"/>
      <c r="L194" s="16"/>
      <c r="M194" s="16"/>
      <c r="N194" s="16"/>
      <c r="O194" s="15"/>
      <c r="P194" s="15"/>
      <c r="Q194" s="16"/>
      <c r="R194" s="16"/>
      <c r="S194" s="16"/>
      <c r="T194" s="14"/>
      <c r="U194" s="14"/>
      <c r="V194" s="14"/>
      <c r="W194" s="14"/>
      <c r="X194" s="14"/>
      <c r="Y194" s="14"/>
      <c r="Z194" s="14"/>
      <c r="AA194" s="14"/>
      <c r="AB194" s="14"/>
      <c r="AC194" s="14"/>
      <c r="AD194" s="14"/>
      <c r="AE194" s="14"/>
      <c r="AF194" s="14"/>
      <c r="AG194" s="14"/>
      <c r="AH194" s="14"/>
      <c r="AI194" s="14"/>
      <c r="AJ194" s="14"/>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s="3" customFormat="1" hidden="1">
      <c r="A195" s="14"/>
      <c r="B195" s="16"/>
      <c r="C195" s="16"/>
      <c r="D195" s="16"/>
      <c r="E195" s="16"/>
      <c r="F195" s="16"/>
      <c r="G195" s="18"/>
      <c r="H195" s="16"/>
      <c r="I195" s="16"/>
      <c r="J195" s="18"/>
      <c r="K195" s="16"/>
      <c r="L195" s="16"/>
      <c r="M195" s="16"/>
      <c r="N195" s="16"/>
      <c r="O195" s="15"/>
      <c r="P195" s="15"/>
      <c r="Q195" s="16"/>
      <c r="R195" s="16"/>
      <c r="S195" s="16"/>
      <c r="T195" s="14"/>
      <c r="U195" s="14"/>
      <c r="V195" s="14"/>
      <c r="W195" s="14"/>
      <c r="X195" s="14"/>
      <c r="Y195" s="14"/>
      <c r="Z195" s="14"/>
      <c r="AA195" s="14"/>
      <c r="AB195" s="14"/>
      <c r="AC195" s="14"/>
      <c r="AD195" s="14"/>
      <c r="AE195" s="14"/>
      <c r="AF195" s="14"/>
      <c r="AG195" s="14"/>
      <c r="AH195" s="14"/>
      <c r="AI195" s="14"/>
      <c r="AJ195" s="14"/>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s="3" customFormat="1" hidden="1">
      <c r="A196" s="14"/>
      <c r="B196" s="16"/>
      <c r="C196" s="16"/>
      <c r="D196" s="16"/>
      <c r="E196" s="16"/>
      <c r="F196" s="16"/>
      <c r="G196" s="18"/>
      <c r="H196" s="16"/>
      <c r="I196" s="16"/>
      <c r="J196" s="18"/>
      <c r="K196" s="16"/>
      <c r="L196" s="16"/>
      <c r="M196" s="16"/>
      <c r="N196" s="16"/>
      <c r="O196" s="15"/>
      <c r="P196" s="15"/>
      <c r="Q196" s="16"/>
      <c r="R196" s="16"/>
      <c r="S196" s="16"/>
      <c r="T196" s="14"/>
      <c r="U196" s="14"/>
      <c r="V196" s="14"/>
      <c r="W196" s="14"/>
      <c r="X196" s="14"/>
      <c r="Y196" s="14"/>
      <c r="Z196" s="14"/>
      <c r="AA196" s="14"/>
      <c r="AB196" s="14"/>
      <c r="AC196" s="14"/>
      <c r="AD196" s="14"/>
      <c r="AE196" s="14"/>
      <c r="AF196" s="14"/>
      <c r="AG196" s="14"/>
      <c r="AH196" s="14"/>
      <c r="AI196" s="14"/>
      <c r="AJ196" s="14"/>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s="3" customFormat="1" hidden="1">
      <c r="A197" s="14"/>
      <c r="B197" s="16"/>
      <c r="C197" s="16"/>
      <c r="D197" s="16"/>
      <c r="E197" s="16"/>
      <c r="F197" s="16"/>
      <c r="G197" s="18"/>
      <c r="H197" s="16"/>
      <c r="I197" s="16"/>
      <c r="J197" s="18"/>
      <c r="K197" s="16"/>
      <c r="L197" s="16"/>
      <c r="M197" s="16"/>
      <c r="N197" s="16"/>
      <c r="O197" s="15"/>
      <c r="P197" s="15"/>
      <c r="Q197" s="16"/>
      <c r="R197" s="16"/>
      <c r="S197" s="16"/>
      <c r="T197" s="14"/>
      <c r="U197" s="14"/>
      <c r="V197" s="14"/>
      <c r="W197" s="14"/>
      <c r="X197" s="14"/>
      <c r="Y197" s="14"/>
      <c r="Z197" s="14"/>
      <c r="AA197" s="14"/>
      <c r="AB197" s="14"/>
      <c r="AC197" s="14"/>
      <c r="AD197" s="14"/>
      <c r="AE197" s="14"/>
      <c r="AF197" s="14"/>
      <c r="AG197" s="14"/>
      <c r="AH197" s="14"/>
      <c r="AI197" s="14"/>
      <c r="AJ197" s="14"/>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s="3" customFormat="1" hidden="1">
      <c r="A198" s="14"/>
      <c r="B198" s="16"/>
      <c r="C198" s="16"/>
      <c r="D198" s="16"/>
      <c r="E198" s="16"/>
      <c r="F198" s="16"/>
      <c r="G198" s="18"/>
      <c r="H198" s="16"/>
      <c r="I198" s="16"/>
      <c r="J198" s="18"/>
      <c r="K198" s="16"/>
      <c r="L198" s="16"/>
      <c r="M198" s="16"/>
      <c r="N198" s="16"/>
      <c r="O198" s="15"/>
      <c r="P198" s="15"/>
      <c r="Q198" s="16"/>
      <c r="R198" s="16"/>
      <c r="S198" s="16"/>
      <c r="T198" s="14"/>
      <c r="U198" s="14"/>
      <c r="V198" s="14"/>
      <c r="W198" s="14"/>
      <c r="X198" s="14"/>
      <c r="Y198" s="14"/>
      <c r="Z198" s="14"/>
      <c r="AA198" s="14"/>
      <c r="AB198" s="14"/>
      <c r="AC198" s="14"/>
      <c r="AD198" s="14"/>
      <c r="AE198" s="14"/>
      <c r="AF198" s="14"/>
      <c r="AG198" s="14"/>
      <c r="AH198" s="14"/>
      <c r="AI198" s="14"/>
      <c r="AJ198" s="14"/>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s="3" customFormat="1" hidden="1">
      <c r="A199" s="14"/>
      <c r="B199" s="16"/>
      <c r="C199" s="16"/>
      <c r="D199" s="16"/>
      <c r="E199" s="16"/>
      <c r="F199" s="16"/>
      <c r="G199" s="18"/>
      <c r="H199" s="16"/>
      <c r="I199" s="16"/>
      <c r="J199" s="18"/>
      <c r="K199" s="16"/>
      <c r="L199" s="16"/>
      <c r="M199" s="16"/>
      <c r="N199" s="16"/>
      <c r="O199" s="15"/>
      <c r="P199" s="15"/>
      <c r="Q199" s="16"/>
      <c r="R199" s="16"/>
      <c r="S199" s="16"/>
      <c r="T199" s="14"/>
      <c r="U199" s="14"/>
      <c r="V199" s="14"/>
      <c r="W199" s="14"/>
      <c r="X199" s="14"/>
      <c r="Y199" s="14"/>
      <c r="Z199" s="14"/>
      <c r="AA199" s="14"/>
      <c r="AB199" s="14"/>
      <c r="AC199" s="14"/>
      <c r="AD199" s="14"/>
      <c r="AE199" s="14"/>
      <c r="AF199" s="14"/>
      <c r="AG199" s="14"/>
      <c r="AH199" s="14"/>
      <c r="AI199" s="14"/>
      <c r="AJ199" s="14"/>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s="3" customFormat="1" hidden="1">
      <c r="A200" s="14"/>
      <c r="B200" s="16"/>
      <c r="C200" s="16"/>
      <c r="D200" s="16"/>
      <c r="E200" s="16"/>
      <c r="F200" s="16"/>
      <c r="G200" s="18"/>
      <c r="H200" s="16"/>
      <c r="I200" s="16"/>
      <c r="J200" s="18"/>
      <c r="K200" s="16"/>
      <c r="L200" s="16"/>
      <c r="M200" s="16"/>
      <c r="N200" s="16"/>
      <c r="O200" s="15"/>
      <c r="P200" s="15"/>
      <c r="Q200" s="16"/>
      <c r="R200" s="16"/>
      <c r="S200" s="16"/>
      <c r="T200" s="14"/>
      <c r="U200" s="14"/>
      <c r="V200" s="14"/>
      <c r="W200" s="14"/>
      <c r="X200" s="14"/>
      <c r="Y200" s="14"/>
      <c r="Z200" s="14"/>
      <c r="AA200" s="14"/>
      <c r="AB200" s="14"/>
      <c r="AC200" s="14"/>
      <c r="AD200" s="14"/>
      <c r="AE200" s="14"/>
      <c r="AF200" s="14"/>
      <c r="AG200" s="14"/>
      <c r="AH200" s="14"/>
      <c r="AI200" s="14"/>
      <c r="AJ200" s="14"/>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s="3" customFormat="1" hidden="1">
      <c r="A201" s="14"/>
      <c r="B201" s="16"/>
      <c r="C201" s="16"/>
      <c r="D201" s="16"/>
      <c r="E201" s="16"/>
      <c r="F201" s="16"/>
      <c r="G201" s="18"/>
      <c r="H201" s="16"/>
      <c r="I201" s="16"/>
      <c r="J201" s="18"/>
      <c r="K201" s="16"/>
      <c r="L201" s="16"/>
      <c r="M201" s="16"/>
      <c r="N201" s="16"/>
      <c r="O201" s="15"/>
      <c r="P201" s="15"/>
      <c r="Q201" s="16"/>
      <c r="R201" s="16"/>
      <c r="S201" s="16"/>
      <c r="T201" s="14"/>
      <c r="U201" s="14"/>
      <c r="V201" s="14"/>
      <c r="W201" s="14"/>
      <c r="X201" s="14"/>
      <c r="Y201" s="14"/>
      <c r="Z201" s="14"/>
      <c r="AA201" s="14"/>
      <c r="AB201" s="14"/>
      <c r="AC201" s="14"/>
      <c r="AD201" s="14"/>
      <c r="AE201" s="14"/>
      <c r="AF201" s="14"/>
      <c r="AG201" s="14"/>
      <c r="AH201" s="14"/>
      <c r="AI201" s="14"/>
      <c r="AJ201" s="14"/>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s="3" customFormat="1" hidden="1">
      <c r="A202" s="14"/>
      <c r="B202" s="16"/>
      <c r="C202" s="16"/>
      <c r="D202" s="16"/>
      <c r="E202" s="16"/>
      <c r="F202" s="16"/>
      <c r="G202" s="18"/>
      <c r="H202" s="16"/>
      <c r="I202" s="16"/>
      <c r="J202" s="18"/>
      <c r="K202" s="16"/>
      <c r="L202" s="16"/>
      <c r="M202" s="16"/>
      <c r="N202" s="16"/>
      <c r="O202" s="15"/>
      <c r="P202" s="15"/>
      <c r="Q202" s="16"/>
      <c r="R202" s="16"/>
      <c r="S202" s="16"/>
      <c r="T202" s="14"/>
      <c r="U202" s="14"/>
      <c r="V202" s="14"/>
      <c r="W202" s="14"/>
      <c r="X202" s="14"/>
      <c r="Y202" s="14"/>
      <c r="Z202" s="14"/>
      <c r="AA202" s="14"/>
      <c r="AB202" s="14"/>
      <c r="AC202" s="14"/>
      <c r="AD202" s="14"/>
      <c r="AE202" s="14"/>
      <c r="AF202" s="14"/>
      <c r="AG202" s="14"/>
      <c r="AH202" s="14"/>
      <c r="AI202" s="14"/>
      <c r="AJ202" s="14"/>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s="3" customFormat="1" hidden="1">
      <c r="A203" s="14"/>
      <c r="B203" s="16"/>
      <c r="C203" s="16"/>
      <c r="D203" s="16"/>
      <c r="E203" s="16"/>
      <c r="F203" s="16"/>
      <c r="G203" s="18"/>
      <c r="H203" s="16"/>
      <c r="I203" s="16"/>
      <c r="J203" s="18"/>
      <c r="K203" s="16"/>
      <c r="L203" s="16"/>
      <c r="M203" s="16"/>
      <c r="N203" s="16"/>
      <c r="O203" s="15"/>
      <c r="P203" s="15"/>
      <c r="Q203" s="16"/>
      <c r="R203" s="16"/>
      <c r="S203" s="16"/>
      <c r="T203" s="14"/>
      <c r="U203" s="14"/>
      <c r="V203" s="14"/>
      <c r="W203" s="14"/>
      <c r="X203" s="14"/>
      <c r="Y203" s="14"/>
      <c r="Z203" s="14"/>
      <c r="AA203" s="14"/>
      <c r="AB203" s="14"/>
      <c r="AC203" s="14"/>
      <c r="AD203" s="14"/>
      <c r="AE203" s="14"/>
      <c r="AF203" s="14"/>
      <c r="AG203" s="14"/>
      <c r="AH203" s="14"/>
      <c r="AI203" s="14"/>
      <c r="AJ203" s="14"/>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s="3" customFormat="1" hidden="1">
      <c r="A204" s="14"/>
      <c r="B204" s="16"/>
      <c r="C204" s="16"/>
      <c r="D204" s="16"/>
      <c r="E204" s="16"/>
      <c r="F204" s="16"/>
      <c r="G204" s="18"/>
      <c r="H204" s="16"/>
      <c r="I204" s="16"/>
      <c r="J204" s="18"/>
      <c r="K204" s="16"/>
      <c r="L204" s="16"/>
      <c r="M204" s="16"/>
      <c r="N204" s="16"/>
      <c r="O204" s="15"/>
      <c r="P204" s="15"/>
      <c r="Q204" s="16"/>
      <c r="R204" s="16"/>
      <c r="S204" s="16"/>
      <c r="T204" s="14"/>
      <c r="U204" s="14"/>
      <c r="V204" s="14"/>
      <c r="W204" s="14"/>
      <c r="X204" s="14"/>
      <c r="Y204" s="14"/>
      <c r="Z204" s="14"/>
      <c r="AA204" s="14"/>
      <c r="AB204" s="14"/>
      <c r="AC204" s="14"/>
      <c r="AD204" s="14"/>
      <c r="AE204" s="14"/>
      <c r="AF204" s="14"/>
      <c r="AG204" s="14"/>
      <c r="AH204" s="14"/>
      <c r="AI204" s="14"/>
      <c r="AJ204" s="14"/>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s="3" customFormat="1" hidden="1">
      <c r="A205" s="14"/>
      <c r="B205" s="16"/>
      <c r="C205" s="16"/>
      <c r="D205" s="16"/>
      <c r="E205" s="16"/>
      <c r="F205" s="16"/>
      <c r="G205" s="18"/>
      <c r="H205" s="16"/>
      <c r="I205" s="16"/>
      <c r="J205" s="18"/>
      <c r="K205" s="16"/>
      <c r="L205" s="16"/>
      <c r="M205" s="16"/>
      <c r="N205" s="16"/>
      <c r="O205" s="15"/>
      <c r="P205" s="15"/>
      <c r="Q205" s="16"/>
      <c r="R205" s="16"/>
      <c r="S205" s="16"/>
      <c r="T205" s="14"/>
      <c r="U205" s="14"/>
      <c r="V205" s="14"/>
      <c r="W205" s="14"/>
      <c r="X205" s="14"/>
      <c r="Y205" s="14"/>
      <c r="Z205" s="14"/>
      <c r="AA205" s="14"/>
      <c r="AB205" s="14"/>
      <c r="AC205" s="14"/>
      <c r="AD205" s="14"/>
      <c r="AE205" s="14"/>
      <c r="AF205" s="14"/>
      <c r="AG205" s="14"/>
      <c r="AH205" s="14"/>
      <c r="AI205" s="14"/>
      <c r="AJ205" s="14"/>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s="3" customFormat="1" hidden="1">
      <c r="A206" s="14"/>
      <c r="B206" s="16"/>
      <c r="C206" s="16"/>
      <c r="D206" s="16"/>
      <c r="E206" s="16"/>
      <c r="F206" s="16"/>
      <c r="G206" s="18"/>
      <c r="H206" s="16"/>
      <c r="I206" s="16"/>
      <c r="J206" s="18"/>
      <c r="K206" s="16"/>
      <c r="L206" s="16"/>
      <c r="M206" s="16"/>
      <c r="N206" s="16"/>
      <c r="O206" s="15"/>
      <c r="P206" s="15"/>
      <c r="Q206" s="16"/>
      <c r="R206" s="16"/>
      <c r="S206" s="16"/>
      <c r="T206" s="14"/>
      <c r="U206" s="14"/>
      <c r="V206" s="14"/>
      <c r="W206" s="14"/>
      <c r="X206" s="14"/>
      <c r="Y206" s="14"/>
      <c r="Z206" s="14"/>
      <c r="AA206" s="14"/>
      <c r="AB206" s="14"/>
      <c r="AC206" s="14"/>
      <c r="AD206" s="14"/>
      <c r="AE206" s="14"/>
      <c r="AF206" s="14"/>
      <c r="AG206" s="14"/>
      <c r="AH206" s="14"/>
      <c r="AI206" s="14"/>
      <c r="AJ206" s="14"/>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s="3" customFormat="1" hidden="1">
      <c r="A207" s="14"/>
      <c r="B207" s="16"/>
      <c r="C207" s="16"/>
      <c r="D207" s="16"/>
      <c r="E207" s="16"/>
      <c r="F207" s="16"/>
      <c r="G207" s="18"/>
      <c r="H207" s="16"/>
      <c r="I207" s="16"/>
      <c r="J207" s="18"/>
      <c r="K207" s="16"/>
      <c r="L207" s="16"/>
      <c r="M207" s="16"/>
      <c r="N207" s="16"/>
      <c r="O207" s="15"/>
      <c r="P207" s="15"/>
      <c r="Q207" s="16"/>
      <c r="R207" s="16"/>
      <c r="S207" s="16"/>
      <c r="T207" s="14"/>
      <c r="U207" s="14"/>
      <c r="V207" s="14"/>
      <c r="W207" s="14"/>
      <c r="X207" s="14"/>
      <c r="Y207" s="14"/>
      <c r="Z207" s="14"/>
      <c r="AA207" s="14"/>
      <c r="AB207" s="14"/>
      <c r="AC207" s="14"/>
      <c r="AD207" s="14"/>
      <c r="AE207" s="14"/>
      <c r="AF207" s="14"/>
      <c r="AG207" s="14"/>
      <c r="AH207" s="14"/>
      <c r="AI207" s="14"/>
      <c r="AJ207" s="14"/>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s="3" customFormat="1" hidden="1">
      <c r="A208" s="14"/>
      <c r="B208" s="16"/>
      <c r="C208" s="16"/>
      <c r="D208" s="16"/>
      <c r="E208" s="16"/>
      <c r="F208" s="16"/>
      <c r="G208" s="18"/>
      <c r="H208" s="16"/>
      <c r="I208" s="16"/>
      <c r="J208" s="18"/>
      <c r="K208" s="16"/>
      <c r="L208" s="16"/>
      <c r="M208" s="16"/>
      <c r="N208" s="16"/>
      <c r="O208" s="15"/>
      <c r="P208" s="15"/>
      <c r="Q208" s="16"/>
      <c r="R208" s="16"/>
      <c r="S208" s="16"/>
      <c r="T208" s="14"/>
      <c r="U208" s="14"/>
      <c r="V208" s="14"/>
      <c r="W208" s="14"/>
      <c r="X208" s="14"/>
      <c r="Y208" s="14"/>
      <c r="Z208" s="14"/>
      <c r="AA208" s="14"/>
      <c r="AB208" s="14"/>
      <c r="AC208" s="14"/>
      <c r="AD208" s="14"/>
      <c r="AE208" s="14"/>
      <c r="AF208" s="14"/>
      <c r="AG208" s="14"/>
      <c r="AH208" s="14"/>
      <c r="AI208" s="14"/>
      <c r="AJ208" s="14"/>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s="3" customFormat="1" hidden="1">
      <c r="A209" s="14"/>
      <c r="B209" s="16"/>
      <c r="C209" s="16"/>
      <c r="D209" s="16"/>
      <c r="E209" s="16"/>
      <c r="F209" s="16"/>
      <c r="G209" s="18"/>
      <c r="H209" s="16"/>
      <c r="I209" s="16"/>
      <c r="J209" s="18"/>
      <c r="K209" s="16"/>
      <c r="L209" s="16"/>
      <c r="M209" s="16"/>
      <c r="N209" s="16"/>
      <c r="O209" s="15"/>
      <c r="P209" s="15"/>
      <c r="Q209" s="16"/>
      <c r="R209" s="16"/>
      <c r="S209" s="16"/>
      <c r="T209" s="14"/>
      <c r="U209" s="14"/>
      <c r="V209" s="14"/>
      <c r="W209" s="14"/>
      <c r="X209" s="14"/>
      <c r="Y209" s="14"/>
      <c r="Z209" s="14"/>
      <c r="AA209" s="14"/>
      <c r="AB209" s="14"/>
      <c r="AC209" s="14"/>
      <c r="AD209" s="14"/>
      <c r="AE209" s="14"/>
      <c r="AF209" s="14"/>
      <c r="AG209" s="14"/>
      <c r="AH209" s="14"/>
      <c r="AI209" s="14"/>
      <c r="AJ209" s="14"/>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s="3" customFormat="1" hidden="1">
      <c r="A210" s="14"/>
      <c r="B210" s="16"/>
      <c r="C210" s="16"/>
      <c r="D210" s="16"/>
      <c r="E210" s="16"/>
      <c r="F210" s="16"/>
      <c r="G210" s="18"/>
      <c r="H210" s="16"/>
      <c r="I210" s="16"/>
      <c r="J210" s="18"/>
      <c r="K210" s="16"/>
      <c r="L210" s="16"/>
      <c r="M210" s="16"/>
      <c r="N210" s="16"/>
      <c r="O210" s="15"/>
      <c r="P210" s="15"/>
      <c r="Q210" s="16"/>
      <c r="R210" s="16"/>
      <c r="S210" s="16"/>
      <c r="T210" s="14"/>
      <c r="U210" s="14"/>
      <c r="V210" s="14"/>
      <c r="W210" s="14"/>
      <c r="X210" s="14"/>
      <c r="Y210" s="14"/>
      <c r="Z210" s="14"/>
      <c r="AA210" s="14"/>
      <c r="AB210" s="14"/>
      <c r="AC210" s="14"/>
      <c r="AD210" s="14"/>
      <c r="AE210" s="14"/>
      <c r="AF210" s="14"/>
      <c r="AG210" s="14"/>
      <c r="AH210" s="14"/>
      <c r="AI210" s="14"/>
      <c r="AJ210" s="14"/>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s="3" customFormat="1" hidden="1">
      <c r="A211" s="14"/>
      <c r="B211" s="16"/>
      <c r="C211" s="16"/>
      <c r="D211" s="16"/>
      <c r="E211" s="16"/>
      <c r="F211" s="16"/>
      <c r="G211" s="18"/>
      <c r="H211" s="16"/>
      <c r="I211" s="16"/>
      <c r="J211" s="18"/>
      <c r="K211" s="16"/>
      <c r="L211" s="16"/>
      <c r="M211" s="16"/>
      <c r="N211" s="16"/>
      <c r="O211" s="15"/>
      <c r="P211" s="15"/>
      <c r="Q211" s="16"/>
      <c r="R211" s="16"/>
      <c r="S211" s="16"/>
      <c r="T211" s="14"/>
      <c r="U211" s="14"/>
      <c r="V211" s="14"/>
      <c r="W211" s="14"/>
      <c r="X211" s="14"/>
      <c r="Y211" s="14"/>
      <c r="Z211" s="14"/>
      <c r="AA211" s="14"/>
      <c r="AB211" s="14"/>
      <c r="AC211" s="14"/>
      <c r="AD211" s="14"/>
      <c r="AE211" s="14"/>
      <c r="AF211" s="14"/>
      <c r="AG211" s="14"/>
      <c r="AH211" s="14"/>
      <c r="AI211" s="14"/>
      <c r="AJ211" s="14"/>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s="3" customFormat="1" hidden="1">
      <c r="A212" s="14"/>
      <c r="B212" s="16"/>
      <c r="C212" s="16"/>
      <c r="D212" s="16"/>
      <c r="E212" s="16"/>
      <c r="F212" s="16"/>
      <c r="G212" s="18"/>
      <c r="H212" s="16"/>
      <c r="I212" s="16"/>
      <c r="J212" s="18"/>
      <c r="K212" s="16"/>
      <c r="L212" s="16"/>
      <c r="M212" s="16"/>
      <c r="N212" s="16"/>
      <c r="O212" s="15"/>
      <c r="P212" s="15"/>
      <c r="Q212" s="16"/>
      <c r="R212" s="16"/>
      <c r="S212" s="16"/>
      <c r="T212" s="14"/>
      <c r="U212" s="14"/>
      <c r="V212" s="14"/>
      <c r="W212" s="14"/>
      <c r="X212" s="14"/>
      <c r="Y212" s="14"/>
      <c r="Z212" s="14"/>
      <c r="AA212" s="14"/>
      <c r="AB212" s="14"/>
      <c r="AC212" s="14"/>
      <c r="AD212" s="14"/>
      <c r="AE212" s="14"/>
      <c r="AF212" s="14"/>
      <c r="AG212" s="14"/>
      <c r="AH212" s="14"/>
      <c r="AI212" s="14"/>
      <c r="AJ212" s="14"/>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s="3" customFormat="1" hidden="1">
      <c r="A213" s="14"/>
      <c r="B213" s="16"/>
      <c r="C213" s="16"/>
      <c r="D213" s="16"/>
      <c r="E213" s="16"/>
      <c r="F213" s="16"/>
      <c r="G213" s="18"/>
      <c r="H213" s="16"/>
      <c r="I213" s="16"/>
      <c r="J213" s="18"/>
      <c r="K213" s="16"/>
      <c r="L213" s="16"/>
      <c r="M213" s="16"/>
      <c r="N213" s="16"/>
      <c r="O213" s="15"/>
      <c r="P213" s="15"/>
      <c r="Q213" s="16"/>
      <c r="R213" s="16"/>
      <c r="S213" s="16"/>
      <c r="T213" s="14"/>
      <c r="U213" s="14"/>
      <c r="V213" s="14"/>
      <c r="W213" s="14"/>
      <c r="X213" s="14"/>
      <c r="Y213" s="14"/>
      <c r="Z213" s="14"/>
      <c r="AA213" s="14"/>
      <c r="AB213" s="14"/>
      <c r="AC213" s="14"/>
      <c r="AD213" s="14"/>
      <c r="AE213" s="14"/>
      <c r="AF213" s="14"/>
      <c r="AG213" s="14"/>
      <c r="AH213" s="14"/>
      <c r="AI213" s="14"/>
      <c r="AJ213" s="14"/>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s="3" customFormat="1" hidden="1">
      <c r="A214" s="14"/>
      <c r="B214" s="16"/>
      <c r="C214" s="16"/>
      <c r="D214" s="16"/>
      <c r="E214" s="16"/>
      <c r="F214" s="16"/>
      <c r="G214" s="18"/>
      <c r="H214" s="16"/>
      <c r="I214" s="16"/>
      <c r="J214" s="18"/>
      <c r="K214" s="16"/>
      <c r="L214" s="16"/>
      <c r="M214" s="16"/>
      <c r="N214" s="16"/>
      <c r="O214" s="15"/>
      <c r="P214" s="15"/>
      <c r="Q214" s="16"/>
      <c r="R214" s="16"/>
      <c r="S214" s="16"/>
      <c r="T214" s="14"/>
      <c r="U214" s="14"/>
      <c r="V214" s="14"/>
      <c r="W214" s="14"/>
      <c r="X214" s="14"/>
      <c r="Y214" s="14"/>
      <c r="Z214" s="14"/>
      <c r="AA214" s="14"/>
      <c r="AB214" s="14"/>
      <c r="AC214" s="14"/>
      <c r="AD214" s="14"/>
      <c r="AE214" s="14"/>
      <c r="AF214" s="14"/>
      <c r="AG214" s="14"/>
      <c r="AH214" s="14"/>
      <c r="AI214" s="14"/>
      <c r="AJ214" s="14"/>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s="3" customFormat="1" hidden="1">
      <c r="A215" s="14"/>
      <c r="B215" s="16"/>
      <c r="C215" s="16"/>
      <c r="D215" s="16"/>
      <c r="E215" s="16"/>
      <c r="F215" s="16"/>
      <c r="G215" s="18"/>
      <c r="H215" s="16"/>
      <c r="I215" s="16"/>
      <c r="J215" s="18"/>
      <c r="K215" s="16"/>
      <c r="L215" s="16"/>
      <c r="M215" s="16"/>
      <c r="N215" s="16"/>
      <c r="O215" s="15"/>
      <c r="P215" s="15"/>
      <c r="Q215" s="16"/>
      <c r="R215" s="16"/>
      <c r="S215" s="16"/>
      <c r="T215" s="14"/>
      <c r="U215" s="14"/>
      <c r="V215" s="14"/>
      <c r="W215" s="14"/>
      <c r="X215" s="14"/>
      <c r="Y215" s="14"/>
      <c r="Z215" s="14"/>
      <c r="AA215" s="14"/>
      <c r="AB215" s="14"/>
      <c r="AC215" s="14"/>
      <c r="AD215" s="14"/>
      <c r="AE215" s="14"/>
      <c r="AF215" s="14"/>
      <c r="AG215" s="14"/>
      <c r="AH215" s="14"/>
      <c r="AI215" s="14"/>
      <c r="AJ215" s="14"/>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s="3" customFormat="1" hidden="1">
      <c r="A216" s="14"/>
      <c r="B216" s="16"/>
      <c r="C216" s="16"/>
      <c r="D216" s="16"/>
      <c r="E216" s="16"/>
      <c r="F216" s="16"/>
      <c r="G216" s="18"/>
      <c r="H216" s="16"/>
      <c r="I216" s="16"/>
      <c r="J216" s="18"/>
      <c r="K216" s="16"/>
      <c r="L216" s="16"/>
      <c r="M216" s="16"/>
      <c r="N216" s="16"/>
      <c r="O216" s="15"/>
      <c r="P216" s="15"/>
      <c r="Q216" s="16"/>
      <c r="R216" s="16"/>
      <c r="S216" s="16"/>
      <c r="T216" s="14"/>
      <c r="U216" s="14"/>
      <c r="V216" s="14"/>
      <c r="W216" s="14"/>
      <c r="X216" s="14"/>
      <c r="Y216" s="14"/>
      <c r="Z216" s="14"/>
      <c r="AA216" s="14"/>
      <c r="AB216" s="14"/>
      <c r="AC216" s="14"/>
      <c r="AD216" s="14"/>
      <c r="AE216" s="14"/>
      <c r="AF216" s="14"/>
      <c r="AG216" s="14"/>
      <c r="AH216" s="14"/>
      <c r="AI216" s="14"/>
      <c r="AJ216" s="14"/>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s="3" customFormat="1" hidden="1">
      <c r="A217" s="14"/>
      <c r="B217" s="16"/>
      <c r="C217" s="16"/>
      <c r="D217" s="16"/>
      <c r="E217" s="16"/>
      <c r="F217" s="16"/>
      <c r="G217" s="18"/>
      <c r="H217" s="16"/>
      <c r="I217" s="16"/>
      <c r="J217" s="18"/>
      <c r="K217" s="16"/>
      <c r="L217" s="16"/>
      <c r="M217" s="16"/>
      <c r="N217" s="16"/>
      <c r="O217" s="15"/>
      <c r="P217" s="15"/>
      <c r="Q217" s="16"/>
      <c r="R217" s="16"/>
      <c r="S217" s="16"/>
      <c r="T217" s="14"/>
      <c r="U217" s="14"/>
      <c r="V217" s="14"/>
      <c r="W217" s="14"/>
      <c r="X217" s="14"/>
      <c r="Y217" s="14"/>
      <c r="Z217" s="14"/>
      <c r="AA217" s="14"/>
      <c r="AB217" s="14"/>
      <c r="AC217" s="14"/>
      <c r="AD217" s="14"/>
      <c r="AE217" s="14"/>
      <c r="AF217" s="14"/>
      <c r="AG217" s="14"/>
      <c r="AH217" s="14"/>
      <c r="AI217" s="14"/>
      <c r="AJ217" s="14"/>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s="3" customFormat="1" hidden="1">
      <c r="A218" s="14"/>
      <c r="B218" s="16"/>
      <c r="C218" s="16"/>
      <c r="D218" s="16"/>
      <c r="E218" s="16"/>
      <c r="F218" s="16"/>
      <c r="G218" s="18"/>
      <c r="H218" s="16"/>
      <c r="I218" s="16"/>
      <c r="J218" s="18"/>
      <c r="K218" s="16"/>
      <c r="L218" s="16"/>
      <c r="M218" s="16"/>
      <c r="N218" s="16"/>
      <c r="O218" s="15"/>
      <c r="P218" s="15"/>
      <c r="Q218" s="16"/>
      <c r="R218" s="16"/>
      <c r="S218" s="16"/>
      <c r="T218" s="14"/>
      <c r="U218" s="14"/>
      <c r="V218" s="14"/>
      <c r="W218" s="14"/>
      <c r="X218" s="14"/>
      <c r="Y218" s="14"/>
      <c r="Z218" s="14"/>
      <c r="AA218" s="14"/>
      <c r="AB218" s="14"/>
      <c r="AC218" s="14"/>
      <c r="AD218" s="14"/>
      <c r="AE218" s="14"/>
      <c r="AF218" s="14"/>
      <c r="AG218" s="14"/>
      <c r="AH218" s="14"/>
      <c r="AI218" s="14"/>
      <c r="AJ218" s="14"/>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s="3" customFormat="1" hidden="1">
      <c r="A219" s="14"/>
      <c r="B219" s="16"/>
      <c r="C219" s="16"/>
      <c r="D219" s="16"/>
      <c r="E219" s="16"/>
      <c r="F219" s="16"/>
      <c r="G219" s="18"/>
      <c r="H219" s="16"/>
      <c r="I219" s="16"/>
      <c r="J219" s="18"/>
      <c r="K219" s="16"/>
      <c r="L219" s="16"/>
      <c r="M219" s="16"/>
      <c r="N219" s="16"/>
      <c r="O219" s="15"/>
      <c r="P219" s="15"/>
      <c r="Q219" s="16"/>
      <c r="R219" s="16"/>
      <c r="S219" s="16"/>
      <c r="T219" s="14"/>
      <c r="U219" s="14"/>
      <c r="V219" s="14"/>
      <c r="W219" s="14"/>
      <c r="X219" s="14"/>
      <c r="Y219" s="14"/>
      <c r="Z219" s="14"/>
      <c r="AA219" s="14"/>
      <c r="AB219" s="14"/>
      <c r="AC219" s="14"/>
      <c r="AD219" s="14"/>
      <c r="AE219" s="14"/>
      <c r="AF219" s="14"/>
      <c r="AG219" s="14"/>
      <c r="AH219" s="14"/>
      <c r="AI219" s="14"/>
      <c r="AJ219" s="14"/>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s="3" customFormat="1" hidden="1">
      <c r="A220" s="14"/>
      <c r="B220" s="16"/>
      <c r="C220" s="16"/>
      <c r="D220" s="16"/>
      <c r="E220" s="16"/>
      <c r="F220" s="16"/>
      <c r="G220" s="18"/>
      <c r="H220" s="16"/>
      <c r="I220" s="16"/>
      <c r="J220" s="18"/>
      <c r="K220" s="16"/>
      <c r="L220" s="16"/>
      <c r="M220" s="16"/>
      <c r="N220" s="16"/>
      <c r="O220" s="15"/>
      <c r="P220" s="15"/>
      <c r="Q220" s="16"/>
      <c r="R220" s="16"/>
      <c r="S220" s="16"/>
      <c r="T220" s="14"/>
      <c r="U220" s="14"/>
      <c r="V220" s="14"/>
      <c r="W220" s="14"/>
      <c r="X220" s="14"/>
      <c r="Y220" s="14"/>
      <c r="Z220" s="14"/>
      <c r="AA220" s="14"/>
      <c r="AB220" s="14"/>
      <c r="AC220" s="14"/>
      <c r="AD220" s="14"/>
      <c r="AE220" s="14"/>
      <c r="AF220" s="14"/>
      <c r="AG220" s="14"/>
      <c r="AH220" s="14"/>
      <c r="AI220" s="14"/>
      <c r="AJ220" s="14"/>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s="3" customFormat="1" hidden="1">
      <c r="A221" s="14"/>
      <c r="B221" s="16"/>
      <c r="C221" s="16"/>
      <c r="D221" s="16"/>
      <c r="E221" s="16"/>
      <c r="F221" s="16"/>
      <c r="G221" s="18"/>
      <c r="H221" s="16"/>
      <c r="I221" s="16"/>
      <c r="J221" s="18"/>
      <c r="K221" s="16"/>
      <c r="L221" s="16"/>
      <c r="M221" s="16"/>
      <c r="N221" s="16"/>
      <c r="O221" s="15"/>
      <c r="P221" s="15"/>
      <c r="Q221" s="16"/>
      <c r="R221" s="16"/>
      <c r="S221" s="16"/>
      <c r="T221" s="14"/>
      <c r="U221" s="14"/>
      <c r="V221" s="14"/>
      <c r="W221" s="14"/>
      <c r="X221" s="14"/>
      <c r="Y221" s="14"/>
      <c r="Z221" s="14"/>
      <c r="AA221" s="14"/>
      <c r="AB221" s="14"/>
      <c r="AC221" s="14"/>
      <c r="AD221" s="14"/>
      <c r="AE221" s="14"/>
      <c r="AF221" s="14"/>
      <c r="AG221" s="14"/>
      <c r="AH221" s="14"/>
      <c r="AI221" s="14"/>
      <c r="AJ221" s="14"/>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s="3" customFormat="1" hidden="1">
      <c r="A222" s="14"/>
      <c r="B222" s="16"/>
      <c r="C222" s="16"/>
      <c r="D222" s="16"/>
      <c r="E222" s="16"/>
      <c r="F222" s="16"/>
      <c r="G222" s="18"/>
      <c r="H222" s="16"/>
      <c r="I222" s="16"/>
      <c r="J222" s="18"/>
      <c r="K222" s="16"/>
      <c r="L222" s="16"/>
      <c r="M222" s="16"/>
      <c r="N222" s="16"/>
      <c r="O222" s="15"/>
      <c r="P222" s="15"/>
      <c r="Q222" s="16"/>
      <c r="R222" s="16"/>
      <c r="S222" s="16"/>
      <c r="T222" s="14"/>
      <c r="U222" s="14"/>
      <c r="V222" s="14"/>
      <c r="W222" s="14"/>
      <c r="X222" s="14"/>
      <c r="Y222" s="14"/>
      <c r="Z222" s="14"/>
      <c r="AA222" s="14"/>
      <c r="AB222" s="14"/>
      <c r="AC222" s="14"/>
      <c r="AD222" s="14"/>
      <c r="AE222" s="14"/>
      <c r="AF222" s="14"/>
      <c r="AG222" s="14"/>
      <c r="AH222" s="14"/>
      <c r="AI222" s="14"/>
      <c r="AJ222" s="14"/>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s="3" customFormat="1" hidden="1">
      <c r="A223" s="14"/>
      <c r="B223" s="16"/>
      <c r="C223" s="16"/>
      <c r="D223" s="16"/>
      <c r="E223" s="16"/>
      <c r="F223" s="16"/>
      <c r="G223" s="18"/>
      <c r="H223" s="16"/>
      <c r="I223" s="16"/>
      <c r="J223" s="18"/>
      <c r="K223" s="16"/>
      <c r="L223" s="16"/>
      <c r="M223" s="16"/>
      <c r="N223" s="16"/>
      <c r="O223" s="15"/>
      <c r="P223" s="15"/>
      <c r="Q223" s="16"/>
      <c r="R223" s="16"/>
      <c r="S223" s="16"/>
      <c r="T223" s="14"/>
      <c r="U223" s="14"/>
      <c r="V223" s="14"/>
      <c r="W223" s="14"/>
      <c r="X223" s="14"/>
      <c r="Y223" s="14"/>
      <c r="Z223" s="14"/>
      <c r="AA223" s="14"/>
      <c r="AB223" s="14"/>
      <c r="AC223" s="14"/>
      <c r="AD223" s="14"/>
      <c r="AE223" s="14"/>
      <c r="AF223" s="14"/>
      <c r="AG223" s="14"/>
      <c r="AH223" s="14"/>
      <c r="AI223" s="14"/>
      <c r="AJ223" s="14"/>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s="3" customFormat="1" hidden="1">
      <c r="A224" s="14"/>
      <c r="B224" s="16"/>
      <c r="C224" s="16"/>
      <c r="D224" s="16"/>
      <c r="E224" s="16"/>
      <c r="F224" s="16"/>
      <c r="G224" s="18"/>
      <c r="H224" s="16"/>
      <c r="I224" s="16"/>
      <c r="J224" s="18"/>
      <c r="K224" s="16"/>
      <c r="L224" s="16"/>
      <c r="M224" s="16"/>
      <c r="N224" s="16"/>
      <c r="O224" s="15"/>
      <c r="P224" s="15"/>
      <c r="Q224" s="16"/>
      <c r="R224" s="16"/>
      <c r="S224" s="16"/>
      <c r="T224" s="14"/>
      <c r="U224" s="14"/>
      <c r="V224" s="14"/>
      <c r="W224" s="14"/>
      <c r="X224" s="14"/>
      <c r="Y224" s="14"/>
      <c r="Z224" s="14"/>
      <c r="AA224" s="14"/>
      <c r="AB224" s="14"/>
      <c r="AC224" s="14"/>
      <c r="AD224" s="14"/>
      <c r="AE224" s="14"/>
      <c r="AF224" s="14"/>
      <c r="AG224" s="14"/>
      <c r="AH224" s="14"/>
      <c r="AI224" s="14"/>
      <c r="AJ224" s="14"/>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s="3" customFormat="1" hidden="1">
      <c r="A225" s="14"/>
      <c r="B225" s="16"/>
      <c r="C225" s="16"/>
      <c r="D225" s="16"/>
      <c r="E225" s="16"/>
      <c r="F225" s="16"/>
      <c r="G225" s="18"/>
      <c r="H225" s="16"/>
      <c r="I225" s="16"/>
      <c r="J225" s="18"/>
      <c r="K225" s="16"/>
      <c r="L225" s="16"/>
      <c r="M225" s="16"/>
      <c r="N225" s="16"/>
      <c r="O225" s="15"/>
      <c r="P225" s="15"/>
      <c r="Q225" s="16"/>
      <c r="R225" s="16"/>
      <c r="S225" s="16"/>
      <c r="T225" s="14"/>
      <c r="U225" s="14"/>
      <c r="V225" s="14"/>
      <c r="W225" s="14"/>
      <c r="X225" s="14"/>
      <c r="Y225" s="14"/>
      <c r="Z225" s="14"/>
      <c r="AA225" s="14"/>
      <c r="AB225" s="14"/>
      <c r="AC225" s="14"/>
      <c r="AD225" s="14"/>
      <c r="AE225" s="14"/>
      <c r="AF225" s="14"/>
      <c r="AG225" s="14"/>
      <c r="AH225" s="14"/>
      <c r="AI225" s="14"/>
      <c r="AJ225" s="14"/>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s="3" customFormat="1" hidden="1">
      <c r="A226" s="14"/>
      <c r="B226" s="16"/>
      <c r="C226" s="16"/>
      <c r="D226" s="16"/>
      <c r="E226" s="16"/>
      <c r="F226" s="16"/>
      <c r="G226" s="18"/>
      <c r="H226" s="16"/>
      <c r="I226" s="16"/>
      <c r="J226" s="18"/>
      <c r="K226" s="16"/>
      <c r="L226" s="16"/>
      <c r="M226" s="16"/>
      <c r="N226" s="16"/>
      <c r="O226" s="15"/>
      <c r="P226" s="15"/>
      <c r="Q226" s="16"/>
      <c r="R226" s="16"/>
      <c r="S226" s="16"/>
      <c r="T226" s="14"/>
      <c r="U226" s="14"/>
      <c r="V226" s="14"/>
      <c r="W226" s="14"/>
      <c r="X226" s="14"/>
      <c r="Y226" s="14"/>
      <c r="Z226" s="14"/>
      <c r="AA226" s="14"/>
      <c r="AB226" s="14"/>
      <c r="AC226" s="14"/>
      <c r="AD226" s="14"/>
      <c r="AE226" s="14"/>
      <c r="AF226" s="14"/>
      <c r="AG226" s="14"/>
      <c r="AH226" s="14"/>
      <c r="AI226" s="14"/>
      <c r="AJ226" s="14"/>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s="3" customFormat="1" hidden="1">
      <c r="A227" s="14"/>
      <c r="B227" s="16"/>
      <c r="C227" s="16"/>
      <c r="D227" s="16"/>
      <c r="E227" s="16"/>
      <c r="F227" s="16"/>
      <c r="G227" s="18"/>
      <c r="H227" s="16"/>
      <c r="I227" s="16"/>
      <c r="J227" s="18"/>
      <c r="K227" s="16"/>
      <c r="L227" s="16"/>
      <c r="M227" s="16"/>
      <c r="N227" s="16"/>
      <c r="O227" s="15"/>
      <c r="P227" s="15"/>
      <c r="Q227" s="16"/>
      <c r="R227" s="16"/>
      <c r="S227" s="16"/>
      <c r="T227" s="14"/>
      <c r="U227" s="14"/>
      <c r="V227" s="14"/>
      <c r="W227" s="14"/>
      <c r="X227" s="14"/>
      <c r="Y227" s="14"/>
      <c r="Z227" s="14"/>
      <c r="AA227" s="14"/>
      <c r="AB227" s="14"/>
      <c r="AC227" s="14"/>
      <c r="AD227" s="14"/>
      <c r="AE227" s="14"/>
      <c r="AF227" s="14"/>
      <c r="AG227" s="14"/>
      <c r="AH227" s="14"/>
      <c r="AI227" s="14"/>
      <c r="AJ227" s="14"/>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s="3" customFormat="1" hidden="1">
      <c r="A228" s="14"/>
      <c r="B228" s="16"/>
      <c r="C228" s="16"/>
      <c r="D228" s="16"/>
      <c r="E228" s="16"/>
      <c r="F228" s="16"/>
      <c r="G228" s="18"/>
      <c r="H228" s="16"/>
      <c r="I228" s="16"/>
      <c r="J228" s="18"/>
      <c r="K228" s="16"/>
      <c r="L228" s="16"/>
      <c r="M228" s="16"/>
      <c r="N228" s="16"/>
      <c r="O228" s="15"/>
      <c r="P228" s="15"/>
      <c r="Q228" s="16"/>
      <c r="R228" s="16"/>
      <c r="S228" s="16"/>
      <c r="T228" s="14"/>
      <c r="U228" s="14"/>
      <c r="V228" s="14"/>
      <c r="W228" s="14"/>
      <c r="X228" s="14"/>
      <c r="Y228" s="14"/>
      <c r="Z228" s="14"/>
      <c r="AA228" s="14"/>
      <c r="AB228" s="14"/>
      <c r="AC228" s="14"/>
      <c r="AD228" s="14"/>
      <c r="AE228" s="14"/>
      <c r="AF228" s="14"/>
      <c r="AG228" s="14"/>
      <c r="AH228" s="14"/>
      <c r="AI228" s="14"/>
      <c r="AJ228" s="14"/>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s="3" customFormat="1" hidden="1">
      <c r="A229" s="14"/>
      <c r="B229" s="16"/>
      <c r="C229" s="16"/>
      <c r="D229" s="16"/>
      <c r="E229" s="16"/>
      <c r="F229" s="16"/>
      <c r="G229" s="18"/>
      <c r="H229" s="16"/>
      <c r="I229" s="16"/>
      <c r="J229" s="18"/>
      <c r="K229" s="16"/>
      <c r="L229" s="16"/>
      <c r="M229" s="16"/>
      <c r="N229" s="16"/>
      <c r="O229" s="15"/>
      <c r="P229" s="15"/>
      <c r="Q229" s="16"/>
      <c r="R229" s="16"/>
      <c r="S229" s="16"/>
      <c r="T229" s="14"/>
      <c r="U229" s="14"/>
      <c r="V229" s="14"/>
      <c r="W229" s="14"/>
      <c r="X229" s="14"/>
      <c r="Y229" s="14"/>
      <c r="Z229" s="14"/>
      <c r="AA229" s="14"/>
      <c r="AB229" s="14"/>
      <c r="AC229" s="14"/>
      <c r="AD229" s="14"/>
      <c r="AE229" s="14"/>
      <c r="AF229" s="14"/>
      <c r="AG229" s="14"/>
      <c r="AH229" s="14"/>
      <c r="AI229" s="14"/>
      <c r="AJ229" s="14"/>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s="3" customFormat="1" hidden="1">
      <c r="A230" s="14"/>
      <c r="B230" s="16"/>
      <c r="C230" s="16"/>
      <c r="D230" s="16"/>
      <c r="E230" s="16"/>
      <c r="F230" s="16"/>
      <c r="G230" s="18"/>
      <c r="H230" s="16"/>
      <c r="I230" s="16"/>
      <c r="J230" s="18"/>
      <c r="K230" s="16"/>
      <c r="L230" s="16"/>
      <c r="M230" s="16"/>
      <c r="N230" s="16"/>
      <c r="O230" s="15"/>
      <c r="P230" s="15"/>
      <c r="Q230" s="16"/>
      <c r="R230" s="16"/>
      <c r="S230" s="16"/>
      <c r="T230" s="14"/>
      <c r="U230" s="14"/>
      <c r="V230" s="14"/>
      <c r="W230" s="14"/>
      <c r="X230" s="14"/>
      <c r="Y230" s="14"/>
      <c r="Z230" s="14"/>
      <c r="AA230" s="14"/>
      <c r="AB230" s="14"/>
      <c r="AC230" s="14"/>
      <c r="AD230" s="14"/>
      <c r="AE230" s="14"/>
      <c r="AF230" s="14"/>
      <c r="AG230" s="14"/>
      <c r="AH230" s="14"/>
      <c r="AI230" s="14"/>
      <c r="AJ230" s="14"/>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s="3" customFormat="1" hidden="1">
      <c r="A231" s="14"/>
      <c r="B231" s="16"/>
      <c r="C231" s="16"/>
      <c r="D231" s="16"/>
      <c r="E231" s="16"/>
      <c r="F231" s="16"/>
      <c r="G231" s="18"/>
      <c r="H231" s="16"/>
      <c r="I231" s="16"/>
      <c r="J231" s="18"/>
      <c r="K231" s="16"/>
      <c r="L231" s="16"/>
      <c r="M231" s="16"/>
      <c r="N231" s="16"/>
      <c r="O231" s="15"/>
      <c r="P231" s="15"/>
      <c r="Q231" s="16"/>
      <c r="R231" s="16"/>
      <c r="S231" s="16"/>
      <c r="T231" s="14"/>
      <c r="U231" s="14"/>
      <c r="V231" s="14"/>
      <c r="W231" s="14"/>
      <c r="X231" s="14"/>
      <c r="Y231" s="14"/>
      <c r="Z231" s="14"/>
      <c r="AA231" s="14"/>
      <c r="AB231" s="14"/>
      <c r="AC231" s="14"/>
      <c r="AD231" s="14"/>
      <c r="AE231" s="14"/>
      <c r="AF231" s="14"/>
      <c r="AG231" s="14"/>
      <c r="AH231" s="14"/>
      <c r="AI231" s="14"/>
      <c r="AJ231" s="14"/>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s="3" customFormat="1" hidden="1">
      <c r="A232" s="14"/>
      <c r="B232" s="16"/>
      <c r="C232" s="16"/>
      <c r="D232" s="16"/>
      <c r="E232" s="16"/>
      <c r="F232" s="16"/>
      <c r="G232" s="18"/>
      <c r="H232" s="16"/>
      <c r="I232" s="16"/>
      <c r="J232" s="18"/>
      <c r="K232" s="16"/>
      <c r="L232" s="16"/>
      <c r="M232" s="16"/>
      <c r="N232" s="16"/>
      <c r="O232" s="15"/>
      <c r="P232" s="15"/>
      <c r="Q232" s="16"/>
      <c r="R232" s="16"/>
      <c r="S232" s="16"/>
      <c r="T232" s="14"/>
      <c r="U232" s="14"/>
      <c r="V232" s="14"/>
      <c r="W232" s="14"/>
      <c r="X232" s="14"/>
      <c r="Y232" s="14"/>
      <c r="Z232" s="14"/>
      <c r="AA232" s="14"/>
      <c r="AB232" s="14"/>
      <c r="AC232" s="14"/>
      <c r="AD232" s="14"/>
      <c r="AE232" s="14"/>
      <c r="AF232" s="14"/>
      <c r="AG232" s="14"/>
      <c r="AH232" s="14"/>
      <c r="AI232" s="14"/>
      <c r="AJ232" s="14"/>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s="3" customFormat="1" hidden="1">
      <c r="A233" s="14"/>
      <c r="B233" s="16"/>
      <c r="C233" s="16"/>
      <c r="D233" s="16"/>
      <c r="E233" s="16"/>
      <c r="F233" s="16"/>
      <c r="G233" s="18"/>
      <c r="H233" s="16"/>
      <c r="I233" s="16"/>
      <c r="J233" s="18"/>
      <c r="K233" s="16"/>
      <c r="L233" s="16"/>
      <c r="M233" s="16"/>
      <c r="N233" s="16"/>
      <c r="O233" s="15"/>
      <c r="P233" s="15"/>
      <c r="Q233" s="16"/>
      <c r="R233" s="16"/>
      <c r="S233" s="16"/>
      <c r="T233" s="14"/>
      <c r="U233" s="14"/>
      <c r="V233" s="14"/>
      <c r="W233" s="14"/>
      <c r="X233" s="14"/>
      <c r="Y233" s="14"/>
      <c r="Z233" s="14"/>
      <c r="AA233" s="14"/>
      <c r="AB233" s="14"/>
      <c r="AC233" s="14"/>
      <c r="AD233" s="14"/>
      <c r="AE233" s="14"/>
      <c r="AF233" s="14"/>
      <c r="AG233" s="14"/>
      <c r="AH233" s="14"/>
      <c r="AI233" s="14"/>
      <c r="AJ233" s="14"/>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s="3" customFormat="1" hidden="1">
      <c r="A234" s="14"/>
      <c r="B234" s="16"/>
      <c r="C234" s="16"/>
      <c r="D234" s="16"/>
      <c r="E234" s="16"/>
      <c r="F234" s="16"/>
      <c r="G234" s="18"/>
      <c r="H234" s="16"/>
      <c r="I234" s="16"/>
      <c r="J234" s="18"/>
      <c r="K234" s="16"/>
      <c r="L234" s="16"/>
      <c r="M234" s="16"/>
      <c r="N234" s="16"/>
      <c r="O234" s="15"/>
      <c r="P234" s="15"/>
      <c r="Q234" s="16"/>
      <c r="R234" s="16"/>
      <c r="S234" s="16"/>
      <c r="T234" s="14"/>
      <c r="U234" s="14"/>
      <c r="V234" s="14"/>
      <c r="W234" s="14"/>
      <c r="X234" s="14"/>
      <c r="Y234" s="14"/>
      <c r="Z234" s="14"/>
      <c r="AA234" s="14"/>
      <c r="AB234" s="14"/>
      <c r="AC234" s="14"/>
      <c r="AD234" s="14"/>
      <c r="AE234" s="14"/>
      <c r="AF234" s="14"/>
      <c r="AG234" s="14"/>
      <c r="AH234" s="14"/>
      <c r="AI234" s="14"/>
      <c r="AJ234" s="14"/>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s="3" customFormat="1" hidden="1">
      <c r="A235" s="14"/>
      <c r="B235" s="16"/>
      <c r="C235" s="16"/>
      <c r="D235" s="16"/>
      <c r="E235" s="16"/>
      <c r="F235" s="16"/>
      <c r="G235" s="18"/>
      <c r="H235" s="16"/>
      <c r="I235" s="16"/>
      <c r="J235" s="18"/>
      <c r="K235" s="16"/>
      <c r="L235" s="16"/>
      <c r="M235" s="16"/>
      <c r="N235" s="16"/>
      <c r="O235" s="15"/>
      <c r="P235" s="15"/>
      <c r="Q235" s="16"/>
      <c r="R235" s="16"/>
      <c r="S235" s="16"/>
      <c r="T235" s="14"/>
      <c r="U235" s="14"/>
      <c r="V235" s="14"/>
      <c r="W235" s="14"/>
      <c r="X235" s="14"/>
      <c r="Y235" s="14"/>
      <c r="Z235" s="14"/>
      <c r="AA235" s="14"/>
      <c r="AB235" s="14"/>
      <c r="AC235" s="14"/>
      <c r="AD235" s="14"/>
      <c r="AE235" s="14"/>
      <c r="AF235" s="14"/>
      <c r="AG235" s="14"/>
      <c r="AH235" s="14"/>
      <c r="AI235" s="14"/>
      <c r="AJ235" s="14"/>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s="3" customFormat="1" hidden="1">
      <c r="A236" s="14"/>
      <c r="B236" s="16"/>
      <c r="C236" s="16"/>
      <c r="D236" s="16"/>
      <c r="E236" s="16"/>
      <c r="F236" s="16"/>
      <c r="G236" s="18"/>
      <c r="H236" s="16"/>
      <c r="I236" s="16"/>
      <c r="J236" s="18"/>
      <c r="K236" s="16"/>
      <c r="L236" s="16"/>
      <c r="M236" s="16"/>
      <c r="N236" s="16"/>
      <c r="O236" s="15"/>
      <c r="P236" s="15"/>
      <c r="Q236" s="16"/>
      <c r="R236" s="16"/>
      <c r="S236" s="16"/>
      <c r="T236" s="14"/>
      <c r="U236" s="14"/>
      <c r="V236" s="14"/>
      <c r="W236" s="14"/>
      <c r="X236" s="14"/>
      <c r="Y236" s="14"/>
      <c r="Z236" s="14"/>
      <c r="AA236" s="14"/>
      <c r="AB236" s="14"/>
      <c r="AC236" s="14"/>
      <c r="AD236" s="14"/>
      <c r="AE236" s="14"/>
      <c r="AF236" s="14"/>
      <c r="AG236" s="14"/>
      <c r="AH236" s="14"/>
      <c r="AI236" s="14"/>
      <c r="AJ236" s="14"/>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s="3" customFormat="1" hidden="1">
      <c r="A237" s="14"/>
      <c r="B237" s="16"/>
      <c r="C237" s="16"/>
      <c r="D237" s="16"/>
      <c r="E237" s="16"/>
      <c r="F237" s="16"/>
      <c r="G237" s="18"/>
      <c r="H237" s="16"/>
      <c r="I237" s="16"/>
      <c r="J237" s="18"/>
      <c r="K237" s="16"/>
      <c r="L237" s="16"/>
      <c r="M237" s="16"/>
      <c r="N237" s="16"/>
      <c r="O237" s="15"/>
      <c r="P237" s="15"/>
      <c r="Q237" s="16"/>
      <c r="R237" s="16"/>
      <c r="S237" s="16"/>
      <c r="T237" s="14"/>
      <c r="U237" s="14"/>
      <c r="V237" s="14"/>
      <c r="W237" s="14"/>
      <c r="X237" s="14"/>
      <c r="Y237" s="14"/>
      <c r="Z237" s="14"/>
      <c r="AA237" s="14"/>
      <c r="AB237" s="14"/>
      <c r="AC237" s="14"/>
      <c r="AD237" s="14"/>
      <c r="AE237" s="14"/>
      <c r="AF237" s="14"/>
      <c r="AG237" s="14"/>
      <c r="AH237" s="14"/>
      <c r="AI237" s="14"/>
      <c r="AJ237" s="14"/>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s="3" customFormat="1" hidden="1">
      <c r="A238" s="14"/>
      <c r="B238" s="16"/>
      <c r="C238" s="16"/>
      <c r="D238" s="16"/>
      <c r="E238" s="16"/>
      <c r="F238" s="16"/>
      <c r="G238" s="18"/>
      <c r="H238" s="16"/>
      <c r="I238" s="16"/>
      <c r="J238" s="18"/>
      <c r="K238" s="16"/>
      <c r="L238" s="16"/>
      <c r="M238" s="16"/>
      <c r="N238" s="16"/>
      <c r="O238" s="15"/>
      <c r="P238" s="15"/>
      <c r="Q238" s="16"/>
      <c r="R238" s="16"/>
      <c r="S238" s="16"/>
      <c r="T238" s="14"/>
      <c r="U238" s="14"/>
      <c r="V238" s="14"/>
      <c r="W238" s="14"/>
      <c r="X238" s="14"/>
      <c r="Y238" s="14"/>
      <c r="Z238" s="14"/>
      <c r="AA238" s="14"/>
      <c r="AB238" s="14"/>
      <c r="AC238" s="14"/>
      <c r="AD238" s="14"/>
      <c r="AE238" s="14"/>
      <c r="AF238" s="14"/>
      <c r="AG238" s="14"/>
      <c r="AH238" s="14"/>
      <c r="AI238" s="14"/>
      <c r="AJ238" s="14"/>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80"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4"/>
      <c r="B260" s="16"/>
      <c r="C260" s="16"/>
      <c r="D260" s="16"/>
      <c r="E260" s="16"/>
      <c r="F260" s="16"/>
      <c r="G260" s="18"/>
      <c r="H260" s="16"/>
      <c r="I260" s="16"/>
      <c r="J260" s="18"/>
      <c r="K260" s="16"/>
      <c r="L260" s="16"/>
      <c r="M260" s="16"/>
      <c r="N260" s="16"/>
      <c r="O260" s="15"/>
      <c r="P260" s="15"/>
      <c r="Q260" s="16"/>
      <c r="R260" s="16"/>
      <c r="S260" s="16"/>
      <c r="T260" s="17"/>
      <c r="U260" s="17"/>
      <c r="V260" s="17"/>
      <c r="W260" s="17"/>
      <c r="X260" s="17"/>
      <c r="Y260" s="17"/>
      <c r="Z260" s="17"/>
      <c r="AA260" s="17"/>
      <c r="AB260" s="17"/>
      <c r="AC260" s="17"/>
      <c r="AD260" s="17"/>
      <c r="AE260" s="17"/>
      <c r="AF260" s="17"/>
      <c r="AG260" s="17"/>
      <c r="AH260" s="17"/>
      <c r="AI260" s="17"/>
      <c r="AJ260" s="17"/>
    </row>
    <row r="261" spans="1:36" s="3" customFormat="1" hidden="1">
      <c r="A261" s="14"/>
      <c r="B261" s="16"/>
      <c r="C261" s="16"/>
      <c r="D261" s="16"/>
      <c r="E261" s="16"/>
      <c r="F261" s="16"/>
      <c r="G261" s="18"/>
      <c r="H261" s="16"/>
      <c r="I261" s="16"/>
      <c r="J261" s="18"/>
      <c r="K261" s="16"/>
      <c r="L261" s="16"/>
      <c r="M261" s="16"/>
      <c r="N261" s="16"/>
      <c r="O261" s="15"/>
      <c r="P261" s="15"/>
      <c r="Q261" s="16"/>
      <c r="R261" s="16"/>
      <c r="S261" s="16"/>
      <c r="T261" s="17"/>
      <c r="U261" s="17"/>
      <c r="V261" s="17"/>
      <c r="W261" s="17"/>
      <c r="X261" s="17"/>
      <c r="Y261" s="17"/>
      <c r="Z261" s="17"/>
      <c r="AA261" s="17"/>
      <c r="AB261" s="17"/>
      <c r="AC261" s="17"/>
      <c r="AD261" s="17"/>
      <c r="AE261" s="17"/>
      <c r="AF261" s="17"/>
      <c r="AG261" s="17"/>
      <c r="AH261" s="17"/>
      <c r="AI261" s="17"/>
      <c r="AJ261" s="17"/>
    </row>
    <row r="262" spans="1:36" s="3" customFormat="1" hidden="1">
      <c r="A262" s="14"/>
      <c r="B262" s="16"/>
      <c r="C262" s="16"/>
      <c r="D262" s="16"/>
      <c r="E262" s="16"/>
      <c r="F262" s="16"/>
      <c r="G262" s="18"/>
      <c r="H262" s="16"/>
      <c r="I262" s="16"/>
      <c r="J262" s="18"/>
      <c r="K262" s="16"/>
      <c r="L262" s="16"/>
      <c r="M262" s="16"/>
      <c r="N262" s="16"/>
      <c r="O262" s="15"/>
      <c r="P262" s="15"/>
      <c r="Q262" s="16"/>
      <c r="R262" s="16"/>
      <c r="S262" s="16"/>
      <c r="T262" s="17"/>
      <c r="U262" s="17"/>
      <c r="V262" s="17"/>
      <c r="W262" s="17"/>
      <c r="X262" s="17"/>
      <c r="Y262" s="17"/>
      <c r="Z262" s="17"/>
      <c r="AA262" s="17"/>
      <c r="AB262" s="17"/>
      <c r="AC262" s="17"/>
      <c r="AD262" s="17"/>
      <c r="AE262" s="17"/>
      <c r="AF262" s="17"/>
      <c r="AG262" s="17"/>
      <c r="AH262" s="17"/>
      <c r="AI262" s="17"/>
      <c r="AJ262" s="17"/>
    </row>
    <row r="263" spans="1:36" s="3" customFormat="1" hidden="1">
      <c r="A263" s="14"/>
      <c r="B263" s="16"/>
      <c r="C263" s="16"/>
      <c r="D263" s="16"/>
      <c r="E263" s="16"/>
      <c r="F263" s="16"/>
      <c r="G263" s="18"/>
      <c r="H263" s="16"/>
      <c r="I263" s="16"/>
      <c r="J263" s="18"/>
      <c r="K263" s="16"/>
      <c r="L263" s="16"/>
      <c r="M263" s="16"/>
      <c r="N263" s="16"/>
      <c r="O263" s="15"/>
      <c r="P263" s="15"/>
      <c r="Q263" s="16"/>
      <c r="R263" s="16"/>
      <c r="S263" s="16"/>
      <c r="T263" s="17"/>
      <c r="U263" s="17"/>
      <c r="V263" s="17"/>
      <c r="W263" s="17"/>
      <c r="X263" s="17"/>
      <c r="Y263" s="17"/>
      <c r="Z263" s="17"/>
      <c r="AA263" s="17"/>
      <c r="AB263" s="17"/>
      <c r="AC263" s="17"/>
      <c r="AD263" s="17"/>
      <c r="AE263" s="17"/>
      <c r="AF263" s="17"/>
      <c r="AG263" s="17"/>
      <c r="AH263" s="17"/>
      <c r="AI263" s="17"/>
      <c r="AJ263" s="17"/>
    </row>
    <row r="264" spans="1:36" s="3" customFormat="1" hidden="1">
      <c r="A264" s="14"/>
      <c r="B264" s="16"/>
      <c r="C264" s="16"/>
      <c r="D264" s="16"/>
      <c r="E264" s="16"/>
      <c r="F264" s="16"/>
      <c r="G264" s="18"/>
      <c r="H264" s="16"/>
      <c r="I264" s="16"/>
      <c r="J264" s="18"/>
      <c r="K264" s="16"/>
      <c r="L264" s="16"/>
      <c r="M264" s="16"/>
      <c r="N264" s="16"/>
      <c r="O264" s="15"/>
      <c r="P264" s="15"/>
      <c r="Q264" s="16"/>
      <c r="R264" s="16"/>
      <c r="S264" s="16"/>
      <c r="T264" s="17"/>
      <c r="U264" s="17"/>
      <c r="V264" s="17"/>
      <c r="W264" s="17"/>
      <c r="X264" s="17"/>
      <c r="Y264" s="17"/>
      <c r="Z264" s="17"/>
      <c r="AA264" s="17"/>
      <c r="AB264" s="17"/>
      <c r="AC264" s="17"/>
      <c r="AD264" s="17"/>
      <c r="AE264" s="17"/>
      <c r="AF264" s="17"/>
      <c r="AG264" s="17"/>
      <c r="AH264" s="17"/>
      <c r="AI264" s="17"/>
      <c r="AJ264" s="17"/>
    </row>
    <row r="265" spans="1:36" s="3" customFormat="1" hidden="1">
      <c r="A265" s="14"/>
      <c r="B265" s="16"/>
      <c r="C265" s="16"/>
      <c r="D265" s="16"/>
      <c r="E265" s="16"/>
      <c r="F265" s="16"/>
      <c r="G265" s="18"/>
      <c r="H265" s="16"/>
      <c r="I265" s="16"/>
      <c r="J265" s="18"/>
      <c r="K265" s="16"/>
      <c r="L265" s="16"/>
      <c r="M265" s="16"/>
      <c r="N265" s="16"/>
      <c r="O265" s="15"/>
      <c r="P265" s="15"/>
      <c r="Q265" s="16"/>
      <c r="R265" s="16"/>
      <c r="S265" s="16"/>
      <c r="T265" s="17"/>
      <c r="U265" s="17"/>
      <c r="V265" s="17"/>
      <c r="W265" s="17"/>
      <c r="X265" s="17"/>
      <c r="Y265" s="17"/>
      <c r="Z265" s="17"/>
      <c r="AA265" s="17"/>
      <c r="AB265" s="17"/>
      <c r="AC265" s="17"/>
      <c r="AD265" s="17"/>
      <c r="AE265" s="17"/>
      <c r="AF265" s="17"/>
      <c r="AG265" s="17"/>
      <c r="AH265" s="17"/>
      <c r="AI265" s="17"/>
      <c r="AJ265" s="17"/>
    </row>
    <row r="266" spans="1:36" s="3" customFormat="1" hidden="1">
      <c r="A266" s="14"/>
      <c r="B266" s="16"/>
      <c r="C266" s="16"/>
      <c r="D266" s="16"/>
      <c r="E266" s="16"/>
      <c r="F266" s="16"/>
      <c r="G266" s="18"/>
      <c r="H266" s="16"/>
      <c r="I266" s="16"/>
      <c r="J266" s="18"/>
      <c r="K266" s="16"/>
      <c r="L266" s="16"/>
      <c r="M266" s="16"/>
      <c r="N266" s="16"/>
      <c r="O266" s="15"/>
      <c r="P266" s="15"/>
      <c r="Q266" s="16"/>
      <c r="R266" s="16"/>
      <c r="S266" s="16"/>
      <c r="T266" s="17"/>
      <c r="U266" s="17"/>
      <c r="V266" s="17"/>
      <c r="W266" s="17"/>
      <c r="X266" s="17"/>
      <c r="Y266" s="17"/>
      <c r="Z266" s="17"/>
      <c r="AA266" s="17"/>
      <c r="AB266" s="17"/>
      <c r="AC266" s="17"/>
      <c r="AD266" s="17"/>
      <c r="AE266" s="17"/>
      <c r="AF266" s="17"/>
      <c r="AG266" s="17"/>
      <c r="AH266" s="17"/>
      <c r="AI266" s="17"/>
      <c r="AJ266" s="17"/>
    </row>
    <row r="267" spans="1:36" s="3" customFormat="1" hidden="1">
      <c r="A267" s="14"/>
      <c r="B267" s="16"/>
      <c r="C267" s="16"/>
      <c r="D267" s="16"/>
      <c r="E267" s="16"/>
      <c r="F267" s="16"/>
      <c r="G267" s="18"/>
      <c r="H267" s="16"/>
      <c r="I267" s="16"/>
      <c r="J267" s="18"/>
      <c r="K267" s="16"/>
      <c r="L267" s="16"/>
      <c r="M267" s="16"/>
      <c r="N267" s="16"/>
      <c r="O267" s="15"/>
      <c r="P267" s="15"/>
      <c r="Q267" s="16"/>
      <c r="R267" s="16"/>
      <c r="S267" s="16"/>
      <c r="T267" s="17"/>
      <c r="U267" s="17"/>
      <c r="V267" s="17"/>
      <c r="W267" s="17"/>
      <c r="X267" s="17"/>
      <c r="Y267" s="17"/>
      <c r="Z267" s="17"/>
      <c r="AA267" s="17"/>
      <c r="AB267" s="17"/>
      <c r="AC267" s="17"/>
      <c r="AD267" s="17"/>
      <c r="AE267" s="17"/>
      <c r="AF267" s="17"/>
      <c r="AG267" s="17"/>
      <c r="AH267" s="17"/>
      <c r="AI267" s="17"/>
      <c r="AJ267" s="17"/>
    </row>
    <row r="268" spans="1:36" s="3" customFormat="1" hidden="1">
      <c r="A268" s="14"/>
      <c r="B268" s="16"/>
      <c r="C268" s="16"/>
      <c r="D268" s="16"/>
      <c r="E268" s="16"/>
      <c r="F268" s="16"/>
      <c r="G268" s="18"/>
      <c r="H268" s="16"/>
      <c r="I268" s="16"/>
      <c r="J268" s="18"/>
      <c r="K268" s="16"/>
      <c r="L268" s="16"/>
      <c r="M268" s="16"/>
      <c r="N268" s="16"/>
      <c r="O268" s="15"/>
      <c r="P268" s="15"/>
      <c r="Q268" s="16"/>
      <c r="R268" s="16"/>
      <c r="S268" s="16"/>
      <c r="T268" s="17"/>
      <c r="U268" s="17"/>
      <c r="V268" s="17"/>
      <c r="W268" s="17"/>
      <c r="X268" s="17"/>
      <c r="Y268" s="17"/>
      <c r="Z268" s="17"/>
      <c r="AA268" s="17"/>
      <c r="AB268" s="17"/>
      <c r="AC268" s="17"/>
      <c r="AD268" s="17"/>
      <c r="AE268" s="17"/>
      <c r="AF268" s="17"/>
      <c r="AG268" s="17"/>
      <c r="AH268" s="17"/>
      <c r="AI268" s="17"/>
      <c r="AJ268" s="17"/>
    </row>
    <row r="269" spans="1:36" s="3" customFormat="1" hidden="1">
      <c r="A269" s="14"/>
      <c r="B269" s="16"/>
      <c r="C269" s="16"/>
      <c r="D269" s="16"/>
      <c r="E269" s="16"/>
      <c r="F269" s="16"/>
      <c r="G269" s="18"/>
      <c r="H269" s="16"/>
      <c r="I269" s="16"/>
      <c r="J269" s="18"/>
      <c r="K269" s="16"/>
      <c r="L269" s="16"/>
      <c r="M269" s="16"/>
      <c r="N269" s="16"/>
      <c r="O269" s="15"/>
      <c r="P269" s="15"/>
      <c r="Q269" s="16"/>
      <c r="R269" s="16"/>
      <c r="S269" s="16"/>
      <c r="T269" s="17"/>
      <c r="U269" s="17"/>
      <c r="V269" s="17"/>
      <c r="W269" s="17"/>
      <c r="X269" s="17"/>
      <c r="Y269" s="17"/>
      <c r="Z269" s="17"/>
      <c r="AA269" s="17"/>
      <c r="AB269" s="17"/>
      <c r="AC269" s="17"/>
      <c r="AD269" s="17"/>
      <c r="AE269" s="17"/>
      <c r="AF269" s="17"/>
      <c r="AG269" s="17"/>
      <c r="AH269" s="17"/>
      <c r="AI269" s="17"/>
      <c r="AJ269" s="17"/>
    </row>
    <row r="270" spans="1:36" s="3" customFormat="1" hidden="1">
      <c r="A270" s="14"/>
      <c r="B270" s="16"/>
      <c r="C270" s="16"/>
      <c r="D270" s="16"/>
      <c r="E270" s="16"/>
      <c r="F270" s="16"/>
      <c r="G270" s="18"/>
      <c r="H270" s="16"/>
      <c r="I270" s="16"/>
      <c r="J270" s="18"/>
      <c r="K270" s="16"/>
      <c r="L270" s="16"/>
      <c r="M270" s="16"/>
      <c r="N270" s="16"/>
      <c r="O270" s="15"/>
      <c r="P270" s="15"/>
      <c r="Q270" s="16"/>
      <c r="R270" s="16"/>
      <c r="S270" s="16"/>
      <c r="T270" s="17"/>
      <c r="U270" s="17"/>
      <c r="V270" s="17"/>
      <c r="W270" s="17"/>
      <c r="X270" s="17"/>
      <c r="Y270" s="17"/>
      <c r="Z270" s="17"/>
      <c r="AA270" s="17"/>
      <c r="AB270" s="17"/>
      <c r="AC270" s="17"/>
      <c r="AD270" s="17"/>
      <c r="AE270" s="17"/>
      <c r="AF270" s="17"/>
      <c r="AG270" s="17"/>
      <c r="AH270" s="17"/>
      <c r="AI270" s="17"/>
      <c r="AJ270" s="17"/>
    </row>
    <row r="271" spans="1:36" s="3" customFormat="1" hidden="1">
      <c r="A271" s="14"/>
      <c r="B271" s="16"/>
      <c r="C271" s="16"/>
      <c r="D271" s="16"/>
      <c r="E271" s="16"/>
      <c r="F271" s="16"/>
      <c r="G271" s="18"/>
      <c r="H271" s="16"/>
      <c r="I271" s="16"/>
      <c r="J271" s="18"/>
      <c r="K271" s="16"/>
      <c r="L271" s="16"/>
      <c r="M271" s="16"/>
      <c r="N271" s="16"/>
      <c r="O271" s="15"/>
      <c r="P271" s="15"/>
      <c r="Q271" s="16"/>
      <c r="R271" s="16"/>
      <c r="S271" s="16"/>
      <c r="T271" s="17"/>
      <c r="U271" s="17"/>
      <c r="V271" s="17"/>
      <c r="W271" s="17"/>
      <c r="X271" s="17"/>
      <c r="Y271" s="17"/>
      <c r="Z271" s="17"/>
      <c r="AA271" s="17"/>
      <c r="AB271" s="17"/>
      <c r="AC271" s="17"/>
      <c r="AD271" s="17"/>
      <c r="AE271" s="17"/>
      <c r="AF271" s="17"/>
      <c r="AG271" s="17"/>
      <c r="AH271" s="17"/>
      <c r="AI271" s="17"/>
      <c r="AJ271" s="17"/>
    </row>
    <row r="272" spans="1:36" s="3" customFormat="1" hidden="1">
      <c r="A272" s="14"/>
      <c r="B272" s="16"/>
      <c r="C272" s="16"/>
      <c r="D272" s="16"/>
      <c r="E272" s="16"/>
      <c r="F272" s="16"/>
      <c r="G272" s="18"/>
      <c r="H272" s="16"/>
      <c r="I272" s="16"/>
      <c r="J272" s="18"/>
      <c r="K272" s="16"/>
      <c r="L272" s="16"/>
      <c r="M272" s="16"/>
      <c r="N272" s="16"/>
      <c r="O272" s="15"/>
      <c r="P272" s="15"/>
      <c r="Q272" s="16"/>
      <c r="R272" s="16"/>
      <c r="S272" s="16"/>
      <c r="T272" s="17"/>
      <c r="U272" s="17"/>
      <c r="V272" s="17"/>
      <c r="W272" s="17"/>
      <c r="X272" s="17"/>
      <c r="Y272" s="17"/>
      <c r="Z272" s="17"/>
      <c r="AA272" s="17"/>
      <c r="AB272" s="17"/>
      <c r="AC272" s="17"/>
      <c r="AD272" s="17"/>
      <c r="AE272" s="17"/>
      <c r="AF272" s="17"/>
      <c r="AG272" s="17"/>
      <c r="AH272" s="17"/>
      <c r="AI272" s="17"/>
      <c r="AJ272" s="17"/>
    </row>
    <row r="273" spans="1:36" s="3" customFormat="1" hidden="1">
      <c r="A273" s="14"/>
      <c r="B273" s="16"/>
      <c r="C273" s="16"/>
      <c r="D273" s="16"/>
      <c r="E273" s="16"/>
      <c r="F273" s="16"/>
      <c r="G273" s="18"/>
      <c r="H273" s="16"/>
      <c r="I273" s="16"/>
      <c r="J273" s="18"/>
      <c r="K273" s="16"/>
      <c r="L273" s="16"/>
      <c r="M273" s="16"/>
      <c r="N273" s="16"/>
      <c r="O273" s="15"/>
      <c r="P273" s="15"/>
      <c r="Q273" s="16"/>
      <c r="R273" s="16"/>
      <c r="S273" s="16"/>
      <c r="T273" s="17"/>
      <c r="U273" s="17"/>
      <c r="V273" s="17"/>
      <c r="W273" s="17"/>
      <c r="X273" s="17"/>
      <c r="Y273" s="17"/>
      <c r="Z273" s="17"/>
      <c r="AA273" s="17"/>
      <c r="AB273" s="17"/>
      <c r="AC273" s="17"/>
      <c r="AD273" s="17"/>
      <c r="AE273" s="17"/>
      <c r="AF273" s="17"/>
      <c r="AG273" s="17"/>
      <c r="AH273" s="17"/>
      <c r="AI273" s="17"/>
      <c r="AJ273" s="17"/>
    </row>
    <row r="274" spans="1:36" s="3" customFormat="1" hidden="1">
      <c r="A274" s="14"/>
      <c r="B274" s="16"/>
      <c r="C274" s="16"/>
      <c r="D274" s="16"/>
      <c r="E274" s="16"/>
      <c r="F274" s="16"/>
      <c r="G274" s="18"/>
      <c r="H274" s="16"/>
      <c r="I274" s="16"/>
      <c r="J274" s="18"/>
      <c r="K274" s="16"/>
      <c r="L274" s="16"/>
      <c r="M274" s="16"/>
      <c r="N274" s="16"/>
      <c r="O274" s="15"/>
      <c r="P274" s="15"/>
      <c r="Q274" s="16"/>
      <c r="R274" s="16"/>
      <c r="S274" s="16"/>
      <c r="T274" s="17"/>
      <c r="U274" s="17"/>
      <c r="V274" s="17"/>
      <c r="W274" s="17"/>
      <c r="X274" s="17"/>
      <c r="Y274" s="17"/>
      <c r="Z274" s="17"/>
      <c r="AA274" s="17"/>
      <c r="AB274" s="17"/>
      <c r="AC274" s="17"/>
      <c r="AD274" s="17"/>
      <c r="AE274" s="17"/>
      <c r="AF274" s="17"/>
      <c r="AG274" s="17"/>
      <c r="AH274" s="17"/>
      <c r="AI274" s="17"/>
      <c r="AJ274" s="17"/>
    </row>
    <row r="275" spans="1:36" s="3" customFormat="1" hidden="1">
      <c r="A275" s="14"/>
      <c r="B275" s="16"/>
      <c r="C275" s="16"/>
      <c r="D275" s="16"/>
      <c r="E275" s="16"/>
      <c r="F275" s="16"/>
      <c r="G275" s="18"/>
      <c r="H275" s="16"/>
      <c r="I275" s="16"/>
      <c r="J275" s="18"/>
      <c r="K275" s="16"/>
      <c r="L275" s="16"/>
      <c r="M275" s="16"/>
      <c r="N275" s="16"/>
      <c r="O275" s="15"/>
      <c r="P275" s="15"/>
      <c r="Q275" s="16"/>
      <c r="R275" s="16"/>
      <c r="S275" s="16"/>
      <c r="T275" s="17"/>
      <c r="U275" s="17"/>
      <c r="V275" s="17"/>
      <c r="W275" s="17"/>
      <c r="X275" s="17"/>
      <c r="Y275" s="17"/>
      <c r="Z275" s="17"/>
      <c r="AA275" s="17"/>
      <c r="AB275" s="17"/>
      <c r="AC275" s="17"/>
      <c r="AD275" s="17"/>
      <c r="AE275" s="17"/>
      <c r="AF275" s="17"/>
      <c r="AG275" s="17"/>
      <c r="AH275" s="17"/>
      <c r="AI275" s="17"/>
      <c r="AJ275" s="17"/>
    </row>
    <row r="276" spans="1:36" s="3" customFormat="1" hidden="1">
      <c r="A276" s="14"/>
      <c r="B276" s="16"/>
      <c r="C276" s="16"/>
      <c r="D276" s="16"/>
      <c r="E276" s="16"/>
      <c r="F276" s="16"/>
      <c r="G276" s="18"/>
      <c r="H276" s="16"/>
      <c r="I276" s="16"/>
      <c r="J276" s="18"/>
      <c r="K276" s="16"/>
      <c r="L276" s="16"/>
      <c r="M276" s="16"/>
      <c r="N276" s="16"/>
      <c r="O276" s="15"/>
      <c r="P276" s="15"/>
      <c r="Q276" s="16"/>
      <c r="R276" s="16"/>
      <c r="S276" s="16"/>
      <c r="T276" s="17"/>
      <c r="U276" s="17"/>
      <c r="V276" s="17"/>
      <c r="W276" s="17"/>
      <c r="X276" s="17"/>
      <c r="Y276" s="17"/>
      <c r="Z276" s="17"/>
      <c r="AA276" s="17"/>
      <c r="AB276" s="17"/>
      <c r="AC276" s="17"/>
      <c r="AD276" s="17"/>
      <c r="AE276" s="17"/>
      <c r="AF276" s="17"/>
      <c r="AG276" s="17"/>
      <c r="AH276" s="17"/>
      <c r="AI276" s="17"/>
      <c r="AJ276" s="17"/>
    </row>
    <row r="277" spans="1:36" s="3" customFormat="1" hidden="1">
      <c r="A277" s="14"/>
      <c r="B277" s="16"/>
      <c r="C277" s="16"/>
      <c r="D277" s="16"/>
      <c r="E277" s="16"/>
      <c r="F277" s="16"/>
      <c r="G277" s="18"/>
      <c r="H277" s="16"/>
      <c r="I277" s="16"/>
      <c r="J277" s="18"/>
      <c r="K277" s="16"/>
      <c r="L277" s="16"/>
      <c r="M277" s="16"/>
      <c r="N277" s="16"/>
      <c r="O277" s="15"/>
      <c r="P277" s="15"/>
      <c r="Q277" s="16"/>
      <c r="R277" s="16"/>
      <c r="S277" s="16"/>
      <c r="T277" s="17"/>
      <c r="U277" s="17"/>
      <c r="V277" s="17"/>
      <c r="W277" s="17"/>
      <c r="X277" s="17"/>
      <c r="Y277" s="17"/>
      <c r="Z277" s="17"/>
      <c r="AA277" s="17"/>
      <c r="AB277" s="17"/>
      <c r="AC277" s="17"/>
      <c r="AD277" s="17"/>
      <c r="AE277" s="17"/>
      <c r="AF277" s="17"/>
      <c r="AG277" s="17"/>
      <c r="AH277" s="17"/>
      <c r="AI277" s="17"/>
      <c r="AJ277" s="17"/>
    </row>
    <row r="278" spans="1:36" s="3" customFormat="1" hidden="1">
      <c r="A278" s="14"/>
      <c r="B278" s="16"/>
      <c r="C278" s="16"/>
      <c r="D278" s="16"/>
      <c r="E278" s="16"/>
      <c r="F278" s="16"/>
      <c r="G278" s="18"/>
      <c r="H278" s="16"/>
      <c r="I278" s="16"/>
      <c r="J278" s="18"/>
      <c r="K278" s="16"/>
      <c r="L278" s="16"/>
      <c r="M278" s="16"/>
      <c r="N278" s="16"/>
      <c r="O278" s="15"/>
      <c r="P278" s="15"/>
      <c r="Q278" s="16"/>
      <c r="R278" s="16"/>
      <c r="S278" s="16"/>
      <c r="T278" s="17"/>
      <c r="U278" s="17"/>
      <c r="V278" s="17"/>
      <c r="W278" s="17"/>
      <c r="X278" s="17"/>
      <c r="Y278" s="17"/>
      <c r="Z278" s="17"/>
      <c r="AA278" s="17"/>
      <c r="AB278" s="17"/>
      <c r="AC278" s="17"/>
      <c r="AD278" s="17"/>
      <c r="AE278" s="17"/>
      <c r="AF278" s="17"/>
      <c r="AG278" s="17"/>
      <c r="AH278" s="17"/>
      <c r="AI278" s="17"/>
      <c r="AJ278" s="17"/>
    </row>
    <row r="279" spans="1:36" s="3" customFormat="1" hidden="1">
      <c r="A279" s="14"/>
      <c r="B279" s="16"/>
      <c r="C279" s="16"/>
      <c r="D279" s="16"/>
      <c r="E279" s="16"/>
      <c r="F279" s="16"/>
      <c r="G279" s="18"/>
      <c r="H279" s="16"/>
      <c r="I279" s="16"/>
      <c r="J279" s="18"/>
      <c r="K279" s="16"/>
      <c r="L279" s="16"/>
      <c r="M279" s="16"/>
      <c r="N279" s="16"/>
      <c r="O279" s="15"/>
      <c r="P279" s="15"/>
      <c r="Q279" s="16"/>
      <c r="R279" s="16"/>
      <c r="S279" s="16"/>
      <c r="T279" s="17"/>
      <c r="U279" s="17"/>
      <c r="V279" s="17"/>
      <c r="W279" s="17"/>
      <c r="X279" s="17"/>
      <c r="Y279" s="17"/>
      <c r="Z279" s="17"/>
      <c r="AA279" s="17"/>
      <c r="AB279" s="17"/>
      <c r="AC279" s="17"/>
      <c r="AD279" s="17"/>
      <c r="AE279" s="17"/>
      <c r="AF279" s="17"/>
      <c r="AG279" s="17"/>
      <c r="AH279" s="17"/>
      <c r="AI279" s="17"/>
      <c r="AJ279" s="17"/>
    </row>
    <row r="280" spans="1:36" s="3" customFormat="1" hidden="1">
      <c r="A280" s="14"/>
      <c r="B280" s="16"/>
      <c r="C280" s="16"/>
      <c r="D280" s="16"/>
      <c r="E280" s="16"/>
      <c r="F280" s="16"/>
      <c r="G280" s="18"/>
      <c r="H280" s="16"/>
      <c r="I280" s="16"/>
      <c r="J280" s="18"/>
      <c r="K280" s="16"/>
      <c r="L280" s="16"/>
      <c r="M280" s="16"/>
      <c r="N280" s="16"/>
      <c r="O280" s="15"/>
      <c r="P280" s="15"/>
      <c r="Q280" s="16"/>
      <c r="R280" s="16"/>
      <c r="S280" s="16"/>
      <c r="T280" s="17"/>
      <c r="U280" s="17"/>
      <c r="V280" s="17"/>
      <c r="W280" s="17"/>
      <c r="X280" s="17"/>
      <c r="Y280" s="17"/>
      <c r="Z280" s="17"/>
      <c r="AA280" s="17"/>
      <c r="AB280" s="17"/>
      <c r="AC280" s="17"/>
      <c r="AD280" s="17"/>
      <c r="AE280" s="17"/>
      <c r="AF280" s="17"/>
      <c r="AG280" s="17"/>
      <c r="AH280" s="17"/>
      <c r="AI280" s="17"/>
      <c r="AJ280" s="17"/>
    </row>
    <row r="281" spans="1:36" s="3" customFormat="1" hidden="1">
      <c r="A281" s="14"/>
      <c r="B281" s="16"/>
      <c r="C281" s="16"/>
      <c r="D281" s="16"/>
      <c r="E281" s="16"/>
      <c r="F281" s="16"/>
      <c r="G281" s="18"/>
      <c r="H281" s="16"/>
      <c r="I281" s="16"/>
      <c r="J281" s="18"/>
      <c r="K281" s="16"/>
      <c r="L281" s="16"/>
      <c r="M281" s="16"/>
      <c r="N281" s="16"/>
      <c r="O281" s="15"/>
      <c r="P281" s="15"/>
      <c r="Q281" s="16"/>
      <c r="R281" s="16"/>
      <c r="S281" s="16"/>
      <c r="T281" s="17"/>
      <c r="U281" s="17"/>
      <c r="V281" s="17"/>
      <c r="W281" s="17"/>
      <c r="X281" s="17"/>
      <c r="Y281" s="17"/>
      <c r="Z281" s="17"/>
      <c r="AA281" s="17"/>
      <c r="AB281" s="17"/>
      <c r="AC281" s="17"/>
      <c r="AD281" s="17"/>
      <c r="AE281" s="17"/>
      <c r="AF281" s="17"/>
      <c r="AG281" s="17"/>
      <c r="AH281" s="17"/>
      <c r="AI281" s="17"/>
      <c r="AJ281" s="17"/>
    </row>
    <row r="282" spans="1:36" s="3" customFormat="1" hidden="1">
      <c r="A282" s="14"/>
      <c r="B282" s="16"/>
      <c r="C282" s="16"/>
      <c r="D282" s="16"/>
      <c r="E282" s="16"/>
      <c r="F282" s="16"/>
      <c r="G282" s="18"/>
      <c r="H282" s="16"/>
      <c r="I282" s="16"/>
      <c r="J282" s="18"/>
      <c r="K282" s="16"/>
      <c r="L282" s="16"/>
      <c r="M282" s="16"/>
      <c r="N282" s="16"/>
      <c r="O282" s="15"/>
      <c r="P282" s="15"/>
      <c r="Q282" s="16"/>
      <c r="R282" s="16"/>
      <c r="S282" s="16"/>
      <c r="T282" s="17"/>
      <c r="U282" s="17"/>
      <c r="V282" s="17"/>
      <c r="W282" s="17"/>
      <c r="X282" s="17"/>
      <c r="Y282" s="17"/>
      <c r="Z282" s="17"/>
      <c r="AA282" s="17"/>
      <c r="AB282" s="17"/>
      <c r="AC282" s="17"/>
      <c r="AD282" s="17"/>
      <c r="AE282" s="17"/>
      <c r="AF282" s="17"/>
      <c r="AG282" s="17"/>
      <c r="AH282" s="17"/>
      <c r="AI282" s="17"/>
      <c r="AJ282" s="17"/>
    </row>
    <row r="283" spans="1:36" s="3" customFormat="1" hidden="1">
      <c r="A283" s="14"/>
      <c r="B283" s="16"/>
      <c r="C283" s="16"/>
      <c r="D283" s="16"/>
      <c r="E283" s="16"/>
      <c r="F283" s="16"/>
      <c r="G283" s="18"/>
      <c r="H283" s="16"/>
      <c r="I283" s="16"/>
      <c r="J283" s="18"/>
      <c r="K283" s="16"/>
      <c r="L283" s="16"/>
      <c r="M283" s="16"/>
      <c r="N283" s="16"/>
      <c r="O283" s="15"/>
      <c r="P283" s="15"/>
      <c r="Q283" s="16"/>
      <c r="R283" s="16"/>
      <c r="S283" s="16"/>
      <c r="T283" s="17"/>
      <c r="U283" s="17"/>
      <c r="V283" s="17"/>
      <c r="W283" s="17"/>
      <c r="X283" s="17"/>
      <c r="Y283" s="17"/>
      <c r="Z283" s="17"/>
      <c r="AA283" s="17"/>
      <c r="AB283" s="17"/>
      <c r="AC283" s="17"/>
      <c r="AD283" s="17"/>
      <c r="AE283" s="17"/>
      <c r="AF283" s="17"/>
      <c r="AG283" s="17"/>
      <c r="AH283" s="17"/>
      <c r="AI283" s="17"/>
      <c r="AJ283" s="17"/>
    </row>
    <row r="284" spans="1:36" s="3" customFormat="1" hidden="1">
      <c r="A284" s="14"/>
      <c r="B284" s="16"/>
      <c r="C284" s="16"/>
      <c r="D284" s="16"/>
      <c r="E284" s="16"/>
      <c r="F284" s="16"/>
      <c r="G284" s="18"/>
      <c r="H284" s="16"/>
      <c r="I284" s="16"/>
      <c r="J284" s="18"/>
      <c r="K284" s="16"/>
      <c r="L284" s="16"/>
      <c r="M284" s="16"/>
      <c r="N284" s="16"/>
      <c r="O284" s="15"/>
      <c r="P284" s="15"/>
      <c r="Q284" s="16"/>
      <c r="R284" s="16"/>
      <c r="S284" s="16"/>
      <c r="T284" s="17"/>
      <c r="U284" s="17"/>
      <c r="V284" s="17"/>
      <c r="W284" s="17"/>
      <c r="X284" s="17"/>
      <c r="Y284" s="17"/>
      <c r="Z284" s="17"/>
      <c r="AA284" s="17"/>
      <c r="AB284" s="17"/>
      <c r="AC284" s="17"/>
      <c r="AD284" s="17"/>
      <c r="AE284" s="17"/>
      <c r="AF284" s="17"/>
      <c r="AG284" s="17"/>
      <c r="AH284" s="17"/>
      <c r="AI284" s="17"/>
      <c r="AJ284" s="17"/>
    </row>
    <row r="285" spans="1:36" s="3" customFormat="1" hidden="1">
      <c r="A285" s="14"/>
      <c r="B285" s="16"/>
      <c r="C285" s="16"/>
      <c r="D285" s="16"/>
      <c r="E285" s="16"/>
      <c r="F285" s="16"/>
      <c r="G285" s="18"/>
      <c r="H285" s="16"/>
      <c r="I285" s="16"/>
      <c r="J285" s="18"/>
      <c r="K285" s="16"/>
      <c r="L285" s="16"/>
      <c r="M285" s="16"/>
      <c r="N285" s="16"/>
      <c r="O285" s="15"/>
      <c r="P285" s="15"/>
      <c r="Q285" s="16"/>
      <c r="R285" s="16"/>
      <c r="S285" s="16"/>
      <c r="T285" s="17"/>
      <c r="U285" s="17"/>
      <c r="V285" s="17"/>
      <c r="W285" s="17"/>
      <c r="X285" s="17"/>
      <c r="Y285" s="17"/>
      <c r="Z285" s="17"/>
      <c r="AA285" s="17"/>
      <c r="AB285" s="17"/>
      <c r="AC285" s="17"/>
      <c r="AD285" s="17"/>
      <c r="AE285" s="17"/>
      <c r="AF285" s="17"/>
      <c r="AG285" s="17"/>
      <c r="AH285" s="17"/>
      <c r="AI285" s="17"/>
      <c r="AJ285" s="17"/>
    </row>
    <row r="286" spans="1:36" s="3" customFormat="1" hidden="1">
      <c r="A286" s="14"/>
      <c r="B286" s="16"/>
      <c r="C286" s="16"/>
      <c r="D286" s="16"/>
      <c r="E286" s="16"/>
      <c r="F286" s="16"/>
      <c r="G286" s="18"/>
      <c r="H286" s="16"/>
      <c r="I286" s="16"/>
      <c r="J286" s="18"/>
      <c r="K286" s="16"/>
      <c r="L286" s="16"/>
      <c r="M286" s="16"/>
      <c r="N286" s="16"/>
      <c r="O286" s="15"/>
      <c r="P286" s="15"/>
      <c r="Q286" s="16"/>
      <c r="R286" s="16"/>
      <c r="S286" s="16"/>
      <c r="T286" s="17"/>
      <c r="U286" s="17"/>
      <c r="V286" s="17"/>
      <c r="W286" s="17"/>
      <c r="X286" s="17"/>
      <c r="Y286" s="17"/>
      <c r="Z286" s="17"/>
      <c r="AA286" s="17"/>
      <c r="AB286" s="17"/>
      <c r="AC286" s="17"/>
      <c r="AD286" s="17"/>
      <c r="AE286" s="17"/>
      <c r="AF286" s="17"/>
      <c r="AG286" s="17"/>
      <c r="AH286" s="17"/>
      <c r="AI286" s="17"/>
      <c r="AJ286" s="17"/>
    </row>
    <row r="287" spans="1:36" s="3" customFormat="1" hidden="1">
      <c r="A287" s="14"/>
      <c r="B287" s="16"/>
      <c r="C287" s="16"/>
      <c r="D287" s="16"/>
      <c r="E287" s="16"/>
      <c r="F287" s="16"/>
      <c r="G287" s="18"/>
      <c r="H287" s="16"/>
      <c r="I287" s="16"/>
      <c r="J287" s="18"/>
      <c r="K287" s="16"/>
      <c r="L287" s="16"/>
      <c r="M287" s="16"/>
      <c r="N287" s="16"/>
      <c r="O287" s="15"/>
      <c r="P287" s="15"/>
      <c r="Q287" s="16"/>
      <c r="R287" s="16"/>
      <c r="S287" s="16"/>
      <c r="T287" s="17"/>
      <c r="U287" s="17"/>
      <c r="V287" s="17"/>
      <c r="W287" s="17"/>
      <c r="X287" s="17"/>
      <c r="Y287" s="17"/>
      <c r="Z287" s="17"/>
      <c r="AA287" s="17"/>
      <c r="AB287" s="17"/>
      <c r="AC287" s="17"/>
      <c r="AD287" s="17"/>
      <c r="AE287" s="17"/>
      <c r="AF287" s="17"/>
      <c r="AG287" s="17"/>
      <c r="AH287" s="17"/>
      <c r="AI287" s="17"/>
      <c r="AJ287" s="17"/>
    </row>
    <row r="288" spans="1:36" s="3" customFormat="1" hidden="1">
      <c r="A288" s="14"/>
      <c r="B288" s="16"/>
      <c r="C288" s="16"/>
      <c r="D288" s="16"/>
      <c r="E288" s="16"/>
      <c r="F288" s="16"/>
      <c r="G288" s="18"/>
      <c r="H288" s="16"/>
      <c r="I288" s="16"/>
      <c r="J288" s="18"/>
      <c r="K288" s="16"/>
      <c r="L288" s="16"/>
      <c r="M288" s="16"/>
      <c r="N288" s="16"/>
      <c r="O288" s="15"/>
      <c r="P288" s="15"/>
      <c r="Q288" s="16"/>
      <c r="R288" s="16"/>
      <c r="S288" s="16"/>
      <c r="T288" s="17"/>
      <c r="U288" s="17"/>
      <c r="V288" s="17"/>
      <c r="W288" s="17"/>
      <c r="X288" s="17"/>
      <c r="Y288" s="17"/>
      <c r="Z288" s="17"/>
      <c r="AA288" s="17"/>
      <c r="AB288" s="17"/>
      <c r="AC288" s="17"/>
      <c r="AD288" s="17"/>
      <c r="AE288" s="17"/>
      <c r="AF288" s="17"/>
      <c r="AG288" s="17"/>
      <c r="AH288" s="17"/>
      <c r="AI288" s="17"/>
      <c r="AJ288" s="17"/>
    </row>
    <row r="289" spans="1:36" s="3" customFormat="1" hidden="1">
      <c r="A289" s="14"/>
      <c r="B289" s="16"/>
      <c r="C289" s="16"/>
      <c r="D289" s="16"/>
      <c r="E289" s="16"/>
      <c r="F289" s="16"/>
      <c r="G289" s="18"/>
      <c r="H289" s="16"/>
      <c r="I289" s="16"/>
      <c r="J289" s="18"/>
      <c r="K289" s="16"/>
      <c r="L289" s="16"/>
      <c r="M289" s="16"/>
      <c r="N289" s="16"/>
      <c r="O289" s="15"/>
      <c r="P289" s="15"/>
      <c r="Q289" s="16"/>
      <c r="R289" s="16"/>
      <c r="S289" s="16"/>
      <c r="T289" s="17"/>
      <c r="U289" s="17"/>
      <c r="V289" s="17"/>
      <c r="W289" s="17"/>
      <c r="X289" s="17"/>
      <c r="Y289" s="17"/>
      <c r="Z289" s="17"/>
      <c r="AA289" s="17"/>
      <c r="AB289" s="17"/>
      <c r="AC289" s="17"/>
      <c r="AD289" s="17"/>
      <c r="AE289" s="17"/>
      <c r="AF289" s="17"/>
      <c r="AG289" s="17"/>
      <c r="AH289" s="17"/>
      <c r="AI289" s="17"/>
      <c r="AJ289" s="17"/>
    </row>
    <row r="290" spans="1:36" s="3" customFormat="1" hidden="1">
      <c r="A290" s="14"/>
      <c r="B290" s="16"/>
      <c r="C290" s="16"/>
      <c r="D290" s="16"/>
      <c r="E290" s="16"/>
      <c r="F290" s="16"/>
      <c r="G290" s="18"/>
      <c r="H290" s="16"/>
      <c r="I290" s="16"/>
      <c r="J290" s="18"/>
      <c r="K290" s="16"/>
      <c r="L290" s="16"/>
      <c r="M290" s="16"/>
      <c r="N290" s="16"/>
      <c r="O290" s="15"/>
      <c r="P290" s="15"/>
      <c r="Q290" s="16"/>
      <c r="R290" s="16"/>
      <c r="S290" s="16"/>
      <c r="T290" s="17"/>
      <c r="U290" s="17"/>
      <c r="V290" s="17"/>
      <c r="W290" s="17"/>
      <c r="X290" s="17"/>
      <c r="Y290" s="17"/>
      <c r="Z290" s="17"/>
      <c r="AA290" s="17"/>
      <c r="AB290" s="17"/>
      <c r="AC290" s="17"/>
      <c r="AD290" s="17"/>
      <c r="AE290" s="17"/>
      <c r="AF290" s="17"/>
      <c r="AG290" s="17"/>
      <c r="AH290" s="17"/>
      <c r="AI290" s="17"/>
      <c r="AJ290" s="17"/>
    </row>
    <row r="291" spans="1:36" s="3" customFormat="1" hidden="1">
      <c r="A291" s="14"/>
      <c r="B291" s="16"/>
      <c r="C291" s="16"/>
      <c r="D291" s="16"/>
      <c r="E291" s="16"/>
      <c r="F291" s="16"/>
      <c r="G291" s="18"/>
      <c r="H291" s="16"/>
      <c r="I291" s="16"/>
      <c r="J291" s="18"/>
      <c r="K291" s="16"/>
      <c r="L291" s="16"/>
      <c r="M291" s="16"/>
      <c r="N291" s="16"/>
      <c r="O291" s="15"/>
      <c r="P291" s="15"/>
      <c r="Q291" s="16"/>
      <c r="R291" s="16"/>
      <c r="S291" s="16"/>
      <c r="T291" s="17"/>
      <c r="U291" s="17"/>
      <c r="V291" s="17"/>
      <c r="W291" s="17"/>
      <c r="X291" s="17"/>
      <c r="Y291" s="17"/>
      <c r="Z291" s="17"/>
      <c r="AA291" s="17"/>
      <c r="AB291" s="17"/>
      <c r="AC291" s="17"/>
      <c r="AD291" s="17"/>
      <c r="AE291" s="17"/>
      <c r="AF291" s="17"/>
      <c r="AG291" s="17"/>
      <c r="AH291" s="17"/>
      <c r="AI291" s="17"/>
      <c r="AJ291" s="17"/>
    </row>
    <row r="292" spans="1:36" s="3" customFormat="1" hidden="1">
      <c r="A292" s="14"/>
      <c r="B292" s="16"/>
      <c r="C292" s="16"/>
      <c r="D292" s="16"/>
      <c r="E292" s="16"/>
      <c r="F292" s="16"/>
      <c r="G292" s="18"/>
      <c r="H292" s="16"/>
      <c r="I292" s="16"/>
      <c r="J292" s="18"/>
      <c r="K292" s="16"/>
      <c r="L292" s="16"/>
      <c r="M292" s="16"/>
      <c r="N292" s="16"/>
      <c r="O292" s="15"/>
      <c r="P292" s="15"/>
      <c r="Q292" s="16"/>
      <c r="R292" s="16"/>
      <c r="S292" s="16"/>
      <c r="T292" s="17"/>
      <c r="U292" s="17"/>
      <c r="V292" s="17"/>
      <c r="W292" s="17"/>
      <c r="X292" s="17"/>
      <c r="Y292" s="17"/>
      <c r="Z292" s="17"/>
      <c r="AA292" s="17"/>
      <c r="AB292" s="17"/>
      <c r="AC292" s="17"/>
      <c r="AD292" s="17"/>
      <c r="AE292" s="17"/>
      <c r="AF292" s="17"/>
      <c r="AG292" s="17"/>
      <c r="AH292" s="17"/>
      <c r="AI292" s="17"/>
      <c r="AJ292" s="17"/>
    </row>
    <row r="293" spans="1:36" s="3" customFormat="1" hidden="1">
      <c r="A293" s="14"/>
      <c r="B293" s="16"/>
      <c r="C293" s="16"/>
      <c r="D293" s="16"/>
      <c r="E293" s="16"/>
      <c r="F293" s="16"/>
      <c r="G293" s="18"/>
      <c r="H293" s="16"/>
      <c r="I293" s="16"/>
      <c r="J293" s="18"/>
      <c r="K293" s="16"/>
      <c r="L293" s="16"/>
      <c r="M293" s="16"/>
      <c r="N293" s="16"/>
      <c r="O293" s="15"/>
      <c r="P293" s="15"/>
      <c r="Q293" s="16"/>
      <c r="R293" s="16"/>
      <c r="S293" s="16"/>
      <c r="T293" s="17"/>
      <c r="U293" s="17"/>
      <c r="V293" s="17"/>
      <c r="W293" s="17"/>
      <c r="X293" s="17"/>
      <c r="Y293" s="17"/>
      <c r="Z293" s="17"/>
      <c r="AA293" s="17"/>
      <c r="AB293" s="17"/>
      <c r="AC293" s="17"/>
      <c r="AD293" s="17"/>
      <c r="AE293" s="17"/>
      <c r="AF293" s="17"/>
      <c r="AG293" s="17"/>
      <c r="AH293" s="17"/>
      <c r="AI293" s="17"/>
      <c r="AJ293" s="17"/>
    </row>
    <row r="294" spans="1:36" s="3" customFormat="1" hidden="1">
      <c r="A294" s="14"/>
      <c r="B294" s="16"/>
      <c r="C294" s="16"/>
      <c r="D294" s="16"/>
      <c r="E294" s="16"/>
      <c r="F294" s="16"/>
      <c r="G294" s="18"/>
      <c r="H294" s="16"/>
      <c r="I294" s="16"/>
      <c r="J294" s="18"/>
      <c r="K294" s="16"/>
      <c r="L294" s="16"/>
      <c r="M294" s="16"/>
      <c r="N294" s="16"/>
      <c r="O294" s="15"/>
      <c r="P294" s="15"/>
      <c r="Q294" s="16"/>
      <c r="R294" s="16"/>
      <c r="S294" s="16"/>
      <c r="T294" s="17"/>
      <c r="U294" s="17"/>
      <c r="V294" s="17"/>
      <c r="W294" s="17"/>
      <c r="X294" s="17"/>
      <c r="Y294" s="17"/>
      <c r="Z294" s="17"/>
      <c r="AA294" s="17"/>
      <c r="AB294" s="17"/>
      <c r="AC294" s="17"/>
      <c r="AD294" s="17"/>
      <c r="AE294" s="17"/>
      <c r="AF294" s="17"/>
      <c r="AG294" s="17"/>
      <c r="AH294" s="17"/>
      <c r="AI294" s="17"/>
      <c r="AJ294" s="17"/>
    </row>
    <row r="295" spans="1:36" s="3" customFormat="1" hidden="1">
      <c r="A295" s="14"/>
      <c r="B295" s="16"/>
      <c r="C295" s="16"/>
      <c r="D295" s="16"/>
      <c r="E295" s="16"/>
      <c r="F295" s="16"/>
      <c r="G295" s="18"/>
      <c r="H295" s="16"/>
      <c r="I295" s="16"/>
      <c r="J295" s="18"/>
      <c r="K295" s="16"/>
      <c r="L295" s="16"/>
      <c r="M295" s="16"/>
      <c r="N295" s="16"/>
      <c r="O295" s="15"/>
      <c r="P295" s="15"/>
      <c r="Q295" s="16"/>
      <c r="R295" s="16"/>
      <c r="S295" s="16"/>
      <c r="T295" s="17"/>
      <c r="U295" s="17"/>
      <c r="V295" s="17"/>
      <c r="W295" s="17"/>
      <c r="X295" s="17"/>
      <c r="Y295" s="17"/>
      <c r="Z295" s="17"/>
      <c r="AA295" s="17"/>
      <c r="AB295" s="17"/>
      <c r="AC295" s="17"/>
      <c r="AD295" s="17"/>
      <c r="AE295" s="17"/>
      <c r="AF295" s="17"/>
      <c r="AG295" s="17"/>
      <c r="AH295" s="17"/>
      <c r="AI295" s="17"/>
      <c r="AJ295" s="17"/>
    </row>
    <row r="296" spans="1:36" s="3" customFormat="1" hidden="1">
      <c r="A296" s="14"/>
      <c r="B296" s="16"/>
      <c r="C296" s="16"/>
      <c r="D296" s="16"/>
      <c r="E296" s="16"/>
      <c r="F296" s="16"/>
      <c r="G296" s="18"/>
      <c r="H296" s="16"/>
      <c r="I296" s="16"/>
      <c r="J296" s="18"/>
      <c r="K296" s="16"/>
      <c r="L296" s="16"/>
      <c r="M296" s="16"/>
      <c r="N296" s="16"/>
      <c r="O296" s="15"/>
      <c r="P296" s="15"/>
      <c r="Q296" s="16"/>
      <c r="R296" s="16"/>
      <c r="S296" s="16"/>
      <c r="T296" s="17"/>
      <c r="U296" s="17"/>
      <c r="V296" s="17"/>
      <c r="W296" s="17"/>
      <c r="X296" s="17"/>
      <c r="Y296" s="17"/>
      <c r="Z296" s="17"/>
      <c r="AA296" s="17"/>
      <c r="AB296" s="17"/>
      <c r="AC296" s="17"/>
      <c r="AD296" s="17"/>
      <c r="AE296" s="17"/>
      <c r="AF296" s="17"/>
      <c r="AG296" s="17"/>
      <c r="AH296" s="17"/>
      <c r="AI296" s="17"/>
      <c r="AJ296" s="17"/>
    </row>
    <row r="297" spans="1:36" s="3" customFormat="1" hidden="1">
      <c r="A297" s="14"/>
      <c r="B297" s="16"/>
      <c r="C297" s="16"/>
      <c r="D297" s="16"/>
      <c r="E297" s="16"/>
      <c r="F297" s="16"/>
      <c r="G297" s="18"/>
      <c r="H297" s="16"/>
      <c r="I297" s="16"/>
      <c r="J297" s="18"/>
      <c r="K297" s="16"/>
      <c r="L297" s="16"/>
      <c r="M297" s="16"/>
      <c r="N297" s="16"/>
      <c r="O297" s="15"/>
      <c r="P297" s="15"/>
      <c r="Q297" s="16"/>
      <c r="R297" s="16"/>
      <c r="S297" s="16"/>
      <c r="T297" s="17"/>
      <c r="U297" s="17"/>
      <c r="V297" s="17"/>
      <c r="W297" s="17"/>
      <c r="X297" s="17"/>
      <c r="Y297" s="17"/>
      <c r="Z297" s="17"/>
      <c r="AA297" s="17"/>
      <c r="AB297" s="17"/>
      <c r="AC297" s="17"/>
      <c r="AD297" s="17"/>
      <c r="AE297" s="17"/>
      <c r="AF297" s="17"/>
      <c r="AG297" s="17"/>
      <c r="AH297" s="17"/>
      <c r="AI297" s="17"/>
      <c r="AJ297" s="17"/>
    </row>
    <row r="298" spans="1:36" s="3" customFormat="1" hidden="1">
      <c r="A298" s="14"/>
      <c r="B298" s="16"/>
      <c r="C298" s="16"/>
      <c r="D298" s="16"/>
      <c r="E298" s="16"/>
      <c r="F298" s="16"/>
      <c r="G298" s="18"/>
      <c r="H298" s="16"/>
      <c r="I298" s="16"/>
      <c r="J298" s="18"/>
      <c r="K298" s="16"/>
      <c r="L298" s="16"/>
      <c r="M298" s="16"/>
      <c r="N298" s="16"/>
      <c r="O298" s="15"/>
      <c r="P298" s="15"/>
      <c r="Q298" s="16"/>
      <c r="R298" s="16"/>
      <c r="S298" s="16"/>
      <c r="T298" s="17"/>
      <c r="U298" s="17"/>
      <c r="V298" s="17"/>
      <c r="W298" s="17"/>
      <c r="X298" s="17"/>
      <c r="Y298" s="17"/>
      <c r="Z298" s="17"/>
      <c r="AA298" s="17"/>
      <c r="AB298" s="17"/>
      <c r="AC298" s="17"/>
      <c r="AD298" s="17"/>
      <c r="AE298" s="17"/>
      <c r="AF298" s="17"/>
      <c r="AG298" s="17"/>
      <c r="AH298" s="17"/>
      <c r="AI298" s="17"/>
      <c r="AJ298" s="17"/>
    </row>
    <row r="299" spans="1:36" s="3" customFormat="1" hidden="1">
      <c r="A299" s="14"/>
      <c r="B299" s="16"/>
      <c r="C299" s="16"/>
      <c r="D299" s="16"/>
      <c r="E299" s="16"/>
      <c r="F299" s="16"/>
      <c r="G299" s="18"/>
      <c r="H299" s="16"/>
      <c r="I299" s="16"/>
      <c r="J299" s="18"/>
      <c r="K299" s="16"/>
      <c r="L299" s="16"/>
      <c r="M299" s="16"/>
      <c r="N299" s="16"/>
      <c r="O299" s="15"/>
      <c r="P299" s="15"/>
      <c r="Q299" s="16"/>
      <c r="R299" s="16"/>
      <c r="S299" s="16"/>
      <c r="T299" s="17"/>
      <c r="U299" s="17"/>
      <c r="V299" s="17"/>
      <c r="W299" s="17"/>
      <c r="X299" s="17"/>
      <c r="Y299" s="17"/>
      <c r="Z299" s="17"/>
      <c r="AA299" s="17"/>
      <c r="AB299" s="17"/>
      <c r="AC299" s="17"/>
      <c r="AD299" s="17"/>
      <c r="AE299" s="17"/>
      <c r="AF299" s="17"/>
      <c r="AG299" s="17"/>
      <c r="AH299" s="17"/>
      <c r="AI299" s="17"/>
      <c r="AJ299" s="17"/>
    </row>
    <row r="300" spans="1:36" s="3" customFormat="1" hidden="1">
      <c r="A300" s="19"/>
      <c r="B300" s="20"/>
      <c r="C300" s="20"/>
      <c r="D300" s="20"/>
      <c r="E300" s="20"/>
      <c r="F300" s="20"/>
      <c r="G300" s="21"/>
      <c r="H300" s="20"/>
      <c r="I300" s="20"/>
      <c r="J300" s="21"/>
      <c r="K300" s="20"/>
      <c r="L300" s="20"/>
      <c r="M300" s="20"/>
      <c r="N300" s="20"/>
      <c r="O300" s="22"/>
      <c r="P300" s="22"/>
      <c r="Q300" s="20"/>
      <c r="R300" s="20"/>
      <c r="S300" s="20"/>
      <c r="T300" s="23"/>
      <c r="U300" s="23"/>
      <c r="V300" s="23"/>
      <c r="W300" s="23"/>
      <c r="X300" s="23"/>
      <c r="Y300" s="23"/>
      <c r="Z300" s="23"/>
      <c r="AA300" s="23"/>
      <c r="AB300" s="23"/>
      <c r="AC300" s="23"/>
      <c r="AD300" s="23"/>
      <c r="AE300" s="23"/>
      <c r="AF300" s="23"/>
      <c r="AG300" s="23"/>
      <c r="AH300" s="23"/>
      <c r="AI300" s="23"/>
      <c r="AJ300" s="23"/>
    </row>
  </sheetData>
  <sheetProtection algorithmName="SHA-512" hashValue="DfnwQ5fgOtJZkA0Jze8wzm/I++3/TKENeeO9Wv6LID6cdLoK+26xi4PbxEqxlejLa9LOUbCAbVIcv96Yd7mnng==" saltValue="HdYs8F1M2Ct7IAcbuWeUfg==" spinCount="100000" sheet="1" formatCells="0" formatColumns="0" formatRows="0" autoFilter="0"/>
  <dataConsolidate/>
  <mergeCells count="125">
    <mergeCell ref="D63:E63"/>
    <mergeCell ref="H63:J63"/>
    <mergeCell ref="K54:M54"/>
    <mergeCell ref="K55:M55"/>
    <mergeCell ref="K56:M56"/>
    <mergeCell ref="K57:M57"/>
    <mergeCell ref="K58:M58"/>
    <mergeCell ref="K59:M59"/>
    <mergeCell ref="K60:M60"/>
    <mergeCell ref="K61:M61"/>
    <mergeCell ref="K62:M62"/>
    <mergeCell ref="H55:J55"/>
    <mergeCell ref="H56:J56"/>
    <mergeCell ref="K63:M63"/>
    <mergeCell ref="F63:G63"/>
    <mergeCell ref="D59:E59"/>
    <mergeCell ref="F59:G59"/>
    <mergeCell ref="D60:E60"/>
    <mergeCell ref="F60:G60"/>
    <mergeCell ref="D56:E56"/>
    <mergeCell ref="F56:G56"/>
    <mergeCell ref="D57:E57"/>
    <mergeCell ref="F57:G57"/>
    <mergeCell ref="D54:E54"/>
    <mergeCell ref="N54:P54"/>
    <mergeCell ref="N55:P55"/>
    <mergeCell ref="N56:P56"/>
    <mergeCell ref="N57:P57"/>
    <mergeCell ref="N58:P58"/>
    <mergeCell ref="N59:P59"/>
    <mergeCell ref="N60:P60"/>
    <mergeCell ref="N61:P61"/>
    <mergeCell ref="N62:P62"/>
    <mergeCell ref="F54:G54"/>
    <mergeCell ref="D55:E55"/>
    <mergeCell ref="C52:K52"/>
    <mergeCell ref="K45:P45"/>
    <mergeCell ref="K46:P46"/>
    <mergeCell ref="K47:P47"/>
    <mergeCell ref="K48:P48"/>
    <mergeCell ref="K49:P49"/>
    <mergeCell ref="N63:P63"/>
    <mergeCell ref="H62:J62"/>
    <mergeCell ref="D58:E58"/>
    <mergeCell ref="H57:J57"/>
    <mergeCell ref="H58:J58"/>
    <mergeCell ref="F58:G58"/>
    <mergeCell ref="H61:J61"/>
    <mergeCell ref="D53:E53"/>
    <mergeCell ref="F53:G53"/>
    <mergeCell ref="H53:J53"/>
    <mergeCell ref="K53:M53"/>
    <mergeCell ref="N53:P53"/>
    <mergeCell ref="H54:J54"/>
    <mergeCell ref="D61:E61"/>
    <mergeCell ref="F61:G61"/>
    <mergeCell ref="D62:E62"/>
    <mergeCell ref="F62:G62"/>
    <mergeCell ref="H59:J59"/>
    <mergeCell ref="H60:J60"/>
    <mergeCell ref="C23:F23"/>
    <mergeCell ref="H23:K23"/>
    <mergeCell ref="M23:P23"/>
    <mergeCell ref="C22:F22"/>
    <mergeCell ref="H22:K22"/>
    <mergeCell ref="M22:P22"/>
    <mergeCell ref="F55:G55"/>
    <mergeCell ref="B28:E28"/>
    <mergeCell ref="C30:F30"/>
    <mergeCell ref="H30:K30"/>
    <mergeCell ref="M30:P30"/>
    <mergeCell ref="C31:F31"/>
    <mergeCell ref="H31:K31"/>
    <mergeCell ref="M31:P31"/>
    <mergeCell ref="C33:F33"/>
    <mergeCell ref="H33:K33"/>
    <mergeCell ref="M33:P33"/>
    <mergeCell ref="B37:E37"/>
    <mergeCell ref="D40:J40"/>
    <mergeCell ref="D41:J41"/>
    <mergeCell ref="D42:J42"/>
    <mergeCell ref="D43:J43"/>
    <mergeCell ref="C20:F20"/>
    <mergeCell ref="H20:K20"/>
    <mergeCell ref="M20:P20"/>
    <mergeCell ref="D45:J45"/>
    <mergeCell ref="D49:J49"/>
    <mergeCell ref="D50:J50"/>
    <mergeCell ref="D47:J47"/>
    <mergeCell ref="D48:J48"/>
    <mergeCell ref="D46:J46"/>
    <mergeCell ref="C39:K39"/>
    <mergeCell ref="K50:P50"/>
    <mergeCell ref="K41:P41"/>
    <mergeCell ref="K42:P42"/>
    <mergeCell ref="K43:P43"/>
    <mergeCell ref="K44:P44"/>
    <mergeCell ref="C34:F34"/>
    <mergeCell ref="H34:K34"/>
    <mergeCell ref="M34:P34"/>
    <mergeCell ref="D44:J44"/>
    <mergeCell ref="C25:P25"/>
    <mergeCell ref="C26:P26"/>
    <mergeCell ref="C19:F19"/>
    <mergeCell ref="H19:K19"/>
    <mergeCell ref="M19:P19"/>
    <mergeCell ref="C17:F17"/>
    <mergeCell ref="H17:K17"/>
    <mergeCell ref="M17:P17"/>
    <mergeCell ref="C16:F16"/>
    <mergeCell ref="H16:K16"/>
    <mergeCell ref="M16:P16"/>
    <mergeCell ref="B6:P6"/>
    <mergeCell ref="B1:P5"/>
    <mergeCell ref="C14:F14"/>
    <mergeCell ref="H14:K14"/>
    <mergeCell ref="M14:P14"/>
    <mergeCell ref="C11:F11"/>
    <mergeCell ref="H11:K11"/>
    <mergeCell ref="C13:F13"/>
    <mergeCell ref="H13:K13"/>
    <mergeCell ref="M13:P13"/>
    <mergeCell ref="B8:E8"/>
    <mergeCell ref="C10:F10"/>
    <mergeCell ref="H10:K10"/>
  </mergeCells>
  <dataValidations count="7">
    <dataValidation type="list" allowBlank="1" showInputMessage="1" showErrorMessage="1" sqref="H17:K17" xr:uid="{EED7A46B-DB87-4E9E-98C5-A4BFDD87D4EA}">
      <formula1>INDIRECT($C17)</formula1>
    </dataValidation>
    <dataValidation type="list" allowBlank="1" showInputMessage="1" showErrorMessage="1" sqref="C11:F11" xr:uid="{1E69341D-DE3E-41D4-A2AB-9FA8D9EA68D6}">
      <formula1>Tipos_de_proponente</formula1>
    </dataValidation>
    <dataValidation type="list" allowBlank="1" showInputMessage="1" showErrorMessage="1" sqref="H11:K11" xr:uid="{2FE62161-9D10-4630-BDB3-D6F659B78307}">
      <formula1>Tipos_Entidad_Territorial</formula1>
    </dataValidation>
    <dataValidation type="list" allowBlank="1" showInputMessage="1" showErrorMessage="1" sqref="D54:E63 C17:F17" xr:uid="{A825EA89-5D8E-4168-8EA8-2E67DEB23FC7}">
      <formula1>Departamentos</formula1>
    </dataValidation>
    <dataValidation type="list" allowBlank="1" showInputMessage="1" showErrorMessage="1" sqref="F54:G63" xr:uid="{F9749FF1-9905-4D6C-8157-D20FBF25E6BB}">
      <formula1>INDIRECT($D54)</formula1>
    </dataValidation>
    <dataValidation type="list" allowBlank="1" showInputMessage="1" showErrorMessage="1" sqref="M17:P17" xr:uid="{D7236A9C-C9CE-45A1-B208-BED05E5C91A3}">
      <formula1>Categoría_municipio</formula1>
    </dataValidation>
    <dataValidation type="list" allowBlank="1" showInputMessage="1" showErrorMessage="1" sqref="C26:P26" xr:uid="{B446E50F-E79E-4D9C-8A88-CBBF8E26CA60}">
      <formula1>Clasificaciones_excepciones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62E8-F21C-4379-8EC4-EAB405FABDAF}">
  <sheetPr codeName="Hoja4"/>
  <dimension ref="A2:CD797"/>
  <sheetViews>
    <sheetView topLeftCell="C1" zoomScale="70" zoomScaleNormal="70" workbookViewId="0">
      <selection activeCell="F20" sqref="F20"/>
    </sheetView>
  </sheetViews>
  <sheetFormatPr defaultColWidth="10.85546875" defaultRowHeight="13.9"/>
  <cols>
    <col min="1" max="1" width="10.85546875" style="48"/>
    <col min="2" max="2" width="31" style="48" customWidth="1"/>
    <col min="3" max="3" width="5.28515625" style="48" customWidth="1"/>
    <col min="4" max="4" width="27.7109375" style="48" customWidth="1"/>
    <col min="5" max="5" width="79.28515625" style="48" customWidth="1"/>
    <col min="6" max="6" width="98.85546875" style="48" customWidth="1"/>
    <col min="7" max="8" width="77.85546875" style="48" customWidth="1"/>
    <col min="9" max="9" width="113.7109375" style="48" customWidth="1"/>
    <col min="10" max="42" width="77.85546875" style="48" customWidth="1"/>
    <col min="43" max="43" width="67.140625" style="48" customWidth="1"/>
    <col min="44" max="81" width="77.85546875" style="48" customWidth="1"/>
    <col min="82" max="16384" width="10.85546875" style="48"/>
  </cols>
  <sheetData>
    <row r="2" spans="1:6" ht="14.45" thickBot="1"/>
    <row r="3" spans="1:6" ht="15" customHeight="1" thickBot="1">
      <c r="A3" s="49" t="s">
        <v>60</v>
      </c>
      <c r="B3" s="50" t="s">
        <v>61</v>
      </c>
    </row>
    <row r="4" spans="1:6">
      <c r="F4" s="48" t="s">
        <v>62</v>
      </c>
    </row>
    <row r="5" spans="1:6">
      <c r="C5" s="51" t="s">
        <v>63</v>
      </c>
      <c r="D5" s="51" t="s">
        <v>64</v>
      </c>
      <c r="F5" s="48" t="s">
        <v>65</v>
      </c>
    </row>
    <row r="6" spans="1:6">
      <c r="D6" s="48" t="s">
        <v>66</v>
      </c>
      <c r="F6" s="341" t="s">
        <v>67</v>
      </c>
    </row>
    <row r="7" spans="1:6">
      <c r="D7" s="48" t="s">
        <v>68</v>
      </c>
      <c r="F7" s="341" t="s">
        <v>69</v>
      </c>
    </row>
    <row r="8" spans="1:6">
      <c r="D8" s="48" t="s">
        <v>70</v>
      </c>
      <c r="F8" s="341" t="s">
        <v>33</v>
      </c>
    </row>
    <row r="9" spans="1:6">
      <c r="D9" s="48" t="s">
        <v>71</v>
      </c>
      <c r="F9" s="341" t="s">
        <v>72</v>
      </c>
    </row>
    <row r="10" spans="1:6">
      <c r="D10" s="48" t="s">
        <v>24</v>
      </c>
      <c r="F10" s="341" t="s">
        <v>73</v>
      </c>
    </row>
    <row r="11" spans="1:6">
      <c r="D11" s="48" t="s">
        <v>74</v>
      </c>
      <c r="F11" s="341" t="s">
        <v>75</v>
      </c>
    </row>
    <row r="12" spans="1:6">
      <c r="D12" s="48" t="s">
        <v>76</v>
      </c>
      <c r="F12" s="341"/>
    </row>
    <row r="13" spans="1:6">
      <c r="F13" s="341"/>
    </row>
    <row r="14" spans="1:6">
      <c r="F14" s="341" t="s">
        <v>77</v>
      </c>
    </row>
    <row r="15" spans="1:6" ht="14.45">
      <c r="F15" t="s">
        <v>78</v>
      </c>
    </row>
    <row r="16" spans="1:6" ht="14.45">
      <c r="F16" t="s">
        <v>79</v>
      </c>
    </row>
    <row r="17" spans="3:38" ht="14.45">
      <c r="C17" s="51" t="s">
        <v>80</v>
      </c>
      <c r="D17" s="48" t="s">
        <v>81</v>
      </c>
      <c r="F17" t="s">
        <v>82</v>
      </c>
    </row>
    <row r="18" spans="3:38" ht="14.45">
      <c r="D18" s="48" t="s">
        <v>25</v>
      </c>
      <c r="F18" t="s">
        <v>83</v>
      </c>
    </row>
    <row r="19" spans="3:38" ht="14.45">
      <c r="D19" s="48" t="s">
        <v>84</v>
      </c>
      <c r="F19" t="s">
        <v>85</v>
      </c>
    </row>
    <row r="20" spans="3:38" ht="14.45">
      <c r="D20" s="48" t="s">
        <v>86</v>
      </c>
      <c r="F20" t="s">
        <v>87</v>
      </c>
    </row>
    <row r="21" spans="3:38" ht="14.45">
      <c r="D21" s="48" t="s">
        <v>88</v>
      </c>
      <c r="F21" t="s">
        <v>41</v>
      </c>
    </row>
    <row r="22" spans="3:38">
      <c r="D22" s="48" t="s">
        <v>89</v>
      </c>
    </row>
    <row r="23" spans="3:38">
      <c r="D23" s="48" t="s">
        <v>90</v>
      </c>
    </row>
    <row r="24" spans="3:38">
      <c r="D24" s="48" t="s">
        <v>91</v>
      </c>
    </row>
    <row r="25" spans="3:38">
      <c r="D25" s="48" t="s">
        <v>92</v>
      </c>
    </row>
    <row r="26" spans="3:38">
      <c r="D26" s="48" t="s">
        <v>93</v>
      </c>
    </row>
    <row r="27" spans="3:38" ht="14.45">
      <c r="D27" s="48" t="s">
        <v>94</v>
      </c>
      <c r="F27"/>
    </row>
    <row r="28" spans="3:38">
      <c r="D28" s="48" t="s">
        <v>95</v>
      </c>
    </row>
    <row r="29" spans="3:38">
      <c r="D29" s="48" t="s">
        <v>96</v>
      </c>
    </row>
    <row r="30" spans="3:38">
      <c r="AA30" s="48" t="s">
        <v>97</v>
      </c>
    </row>
    <row r="32" spans="3:38">
      <c r="C32" s="51" t="s">
        <v>98</v>
      </c>
      <c r="D32" s="51" t="s">
        <v>55</v>
      </c>
      <c r="E32" s="48" t="s">
        <v>99</v>
      </c>
      <c r="F32" s="48" t="s">
        <v>100</v>
      </c>
      <c r="G32" s="48" t="s">
        <v>101</v>
      </c>
      <c r="H32" s="48" t="s">
        <v>102</v>
      </c>
      <c r="I32" s="48" t="s">
        <v>103</v>
      </c>
      <c r="J32" s="48" t="s">
        <v>104</v>
      </c>
      <c r="K32" s="48" t="s">
        <v>105</v>
      </c>
      <c r="L32" s="48" t="s">
        <v>106</v>
      </c>
      <c r="M32" s="48" t="s">
        <v>107</v>
      </c>
      <c r="N32" s="48" t="s">
        <v>108</v>
      </c>
      <c r="O32" s="48" t="s">
        <v>109</v>
      </c>
      <c r="P32" s="48" t="s">
        <v>110</v>
      </c>
      <c r="Q32" s="48" t="s">
        <v>111</v>
      </c>
      <c r="R32" s="48" t="s">
        <v>112</v>
      </c>
      <c r="S32" s="48" t="s">
        <v>113</v>
      </c>
      <c r="T32" s="48" t="s">
        <v>114</v>
      </c>
      <c r="U32" s="48" t="s">
        <v>115</v>
      </c>
      <c r="V32" s="48" t="s">
        <v>116</v>
      </c>
      <c r="W32" s="48" t="s">
        <v>117</v>
      </c>
      <c r="X32" s="48" t="s">
        <v>118</v>
      </c>
      <c r="Y32" s="48" t="s">
        <v>119</v>
      </c>
      <c r="Z32" s="48" t="s">
        <v>120</v>
      </c>
      <c r="AA32" s="48" t="s">
        <v>121</v>
      </c>
      <c r="AB32" s="48" t="s">
        <v>122</v>
      </c>
      <c r="AC32" s="48" t="s">
        <v>123</v>
      </c>
      <c r="AD32" s="48" t="s">
        <v>124</v>
      </c>
      <c r="AE32" s="48" t="s">
        <v>125</v>
      </c>
      <c r="AF32" s="48" t="s">
        <v>126</v>
      </c>
      <c r="AG32" s="48" t="s">
        <v>127</v>
      </c>
      <c r="AH32" s="48" t="s">
        <v>128</v>
      </c>
      <c r="AI32" s="48" t="s">
        <v>129</v>
      </c>
      <c r="AJ32" s="48" t="s">
        <v>130</v>
      </c>
      <c r="AK32" s="48" t="s">
        <v>131</v>
      </c>
      <c r="AL32" s="48" t="s">
        <v>132</v>
      </c>
    </row>
    <row r="33" spans="4:38">
      <c r="D33" s="51" t="s">
        <v>56</v>
      </c>
      <c r="E33" s="48" t="s">
        <v>133</v>
      </c>
      <c r="F33" s="48" t="s">
        <v>134</v>
      </c>
      <c r="G33" s="48" t="s">
        <v>101</v>
      </c>
      <c r="H33" s="48" t="s">
        <v>135</v>
      </c>
      <c r="I33" s="48" t="s">
        <v>136</v>
      </c>
      <c r="J33" s="48" t="s">
        <v>137</v>
      </c>
      <c r="K33" s="48" t="s">
        <v>138</v>
      </c>
      <c r="L33" s="48" t="s">
        <v>139</v>
      </c>
      <c r="M33" s="48" t="s">
        <v>140</v>
      </c>
      <c r="N33" s="48" t="s">
        <v>141</v>
      </c>
      <c r="O33" s="48" t="s">
        <v>142</v>
      </c>
      <c r="P33" s="48" t="s">
        <v>143</v>
      </c>
      <c r="Q33" s="48" t="s">
        <v>144</v>
      </c>
      <c r="R33" s="48" t="s">
        <v>145</v>
      </c>
      <c r="S33" s="48" t="s">
        <v>146</v>
      </c>
      <c r="T33" s="48" t="s">
        <v>147</v>
      </c>
      <c r="U33" s="48" t="s">
        <v>148</v>
      </c>
      <c r="V33" s="48" t="s">
        <v>149</v>
      </c>
      <c r="W33" s="48" t="s">
        <v>150</v>
      </c>
      <c r="X33" s="48" t="s">
        <v>141</v>
      </c>
      <c r="Y33" s="48" t="s">
        <v>151</v>
      </c>
      <c r="Z33" s="48" t="s">
        <v>152</v>
      </c>
      <c r="AA33" s="48" t="s">
        <v>153</v>
      </c>
      <c r="AB33" s="48" t="s">
        <v>154</v>
      </c>
      <c r="AC33" s="48" t="s">
        <v>155</v>
      </c>
      <c r="AD33" s="48" t="s">
        <v>156</v>
      </c>
      <c r="AE33" s="48" t="s">
        <v>157</v>
      </c>
      <c r="AF33" s="48" t="s">
        <v>158</v>
      </c>
      <c r="AG33" s="48" t="s">
        <v>159</v>
      </c>
      <c r="AH33" s="48" t="s">
        <v>160</v>
      </c>
      <c r="AI33" s="48" t="s">
        <v>161</v>
      </c>
      <c r="AJ33" s="48" t="s">
        <v>162</v>
      </c>
      <c r="AK33" s="48" t="s">
        <v>163</v>
      </c>
      <c r="AL33" s="48" t="s">
        <v>132</v>
      </c>
    </row>
    <row r="34" spans="4:38">
      <c r="E34" s="48" t="s">
        <v>164</v>
      </c>
      <c r="F34" s="48" t="s">
        <v>165</v>
      </c>
      <c r="G34" s="48" t="s">
        <v>166</v>
      </c>
      <c r="H34" s="48" t="s">
        <v>167</v>
      </c>
      <c r="I34" s="48" t="s">
        <v>168</v>
      </c>
      <c r="K34" s="48" t="s">
        <v>169</v>
      </c>
      <c r="L34" s="48" t="s">
        <v>170</v>
      </c>
      <c r="M34" s="48" t="s">
        <v>171</v>
      </c>
      <c r="N34" s="48" t="s">
        <v>172</v>
      </c>
      <c r="O34" s="48" t="s">
        <v>173</v>
      </c>
      <c r="P34" s="48" t="s">
        <v>174</v>
      </c>
      <c r="Q34" s="48" t="s">
        <v>175</v>
      </c>
      <c r="R34" s="48" t="s">
        <v>176</v>
      </c>
      <c r="S34" s="48" t="s">
        <v>159</v>
      </c>
      <c r="T34" s="48" t="s">
        <v>153</v>
      </c>
      <c r="U34" s="48" t="s">
        <v>177</v>
      </c>
      <c r="V34" s="48" t="s">
        <v>178</v>
      </c>
      <c r="W34" s="48" t="s">
        <v>179</v>
      </c>
      <c r="X34" s="48" t="s">
        <v>180</v>
      </c>
      <c r="Y34" s="48" t="s">
        <v>181</v>
      </c>
      <c r="Z34" s="48" t="s">
        <v>182</v>
      </c>
      <c r="AA34" s="48" t="s">
        <v>183</v>
      </c>
      <c r="AB34" s="48" t="s">
        <v>184</v>
      </c>
      <c r="AC34" s="48" t="s">
        <v>185</v>
      </c>
      <c r="AD34" s="48" t="s">
        <v>159</v>
      </c>
      <c r="AE34" s="48" t="s">
        <v>186</v>
      </c>
      <c r="AF34" s="48" t="s">
        <v>141</v>
      </c>
      <c r="AG34" s="48" t="s">
        <v>187</v>
      </c>
      <c r="AH34" s="48" t="s">
        <v>188</v>
      </c>
      <c r="AI34" s="48" t="s">
        <v>189</v>
      </c>
      <c r="AJ34" s="48" t="s">
        <v>190</v>
      </c>
      <c r="AK34" s="48" t="s">
        <v>191</v>
      </c>
    </row>
    <row r="35" spans="4:38">
      <c r="E35" s="48" t="s">
        <v>192</v>
      </c>
      <c r="F35" s="48" t="s">
        <v>193</v>
      </c>
      <c r="G35" s="48" t="s">
        <v>194</v>
      </c>
      <c r="H35" s="48" t="s">
        <v>192</v>
      </c>
      <c r="I35" s="48" t="s">
        <v>195</v>
      </c>
      <c r="K35" s="48" t="s">
        <v>196</v>
      </c>
      <c r="L35" s="48" t="s">
        <v>197</v>
      </c>
      <c r="M35" s="48" t="s">
        <v>198</v>
      </c>
      <c r="N35" s="48" t="s">
        <v>199</v>
      </c>
      <c r="O35" s="48" t="s">
        <v>200</v>
      </c>
      <c r="P35" s="48" t="s">
        <v>186</v>
      </c>
      <c r="Q35" s="48" t="s">
        <v>201</v>
      </c>
      <c r="R35" s="48" t="s">
        <v>202</v>
      </c>
      <c r="S35" s="48" t="s">
        <v>203</v>
      </c>
      <c r="T35" s="48" t="s">
        <v>204</v>
      </c>
      <c r="U35" s="48" t="s">
        <v>192</v>
      </c>
      <c r="V35" s="48" t="s">
        <v>205</v>
      </c>
      <c r="W35" s="48" t="s">
        <v>206</v>
      </c>
      <c r="X35" s="48" t="s">
        <v>207</v>
      </c>
      <c r="Y35" s="48" t="s">
        <v>208</v>
      </c>
      <c r="Z35" s="48" t="s">
        <v>209</v>
      </c>
      <c r="AA35" s="48" t="s">
        <v>210</v>
      </c>
      <c r="AB35" s="48" t="s">
        <v>211</v>
      </c>
      <c r="AC35" s="48" t="s">
        <v>212</v>
      </c>
      <c r="AD35" s="48" t="s">
        <v>213</v>
      </c>
      <c r="AE35" s="48" t="s">
        <v>214</v>
      </c>
      <c r="AF35" s="48" t="s">
        <v>215</v>
      </c>
      <c r="AG35" s="48" t="s">
        <v>216</v>
      </c>
      <c r="AH35" s="48" t="s">
        <v>217</v>
      </c>
      <c r="AI35" s="48" t="s">
        <v>218</v>
      </c>
      <c r="AJ35" s="48" t="s">
        <v>219</v>
      </c>
      <c r="AK35" s="48" t="s">
        <v>220</v>
      </c>
    </row>
    <row r="36" spans="4:38">
      <c r="F36" s="48" t="s">
        <v>221</v>
      </c>
      <c r="G36" s="48" t="s">
        <v>222</v>
      </c>
      <c r="I36" s="48" t="s">
        <v>223</v>
      </c>
      <c r="K36" s="48" t="s">
        <v>224</v>
      </c>
      <c r="L36" s="48" t="s">
        <v>225</v>
      </c>
      <c r="M36" s="48" t="s">
        <v>226</v>
      </c>
      <c r="N36" s="48" t="s">
        <v>227</v>
      </c>
      <c r="O36" s="48" t="s">
        <v>228</v>
      </c>
      <c r="P36" s="48" t="s">
        <v>105</v>
      </c>
      <c r="Q36" s="48" t="s">
        <v>229</v>
      </c>
      <c r="R36" s="48" t="s">
        <v>230</v>
      </c>
      <c r="S36" s="48" t="s">
        <v>231</v>
      </c>
      <c r="T36" s="48" t="s">
        <v>232</v>
      </c>
      <c r="V36" s="48" t="s">
        <v>233</v>
      </c>
      <c r="W36" s="48" t="s">
        <v>234</v>
      </c>
      <c r="X36" s="48" t="s">
        <v>235</v>
      </c>
      <c r="Y36" s="48" t="s">
        <v>236</v>
      </c>
      <c r="Z36" s="48" t="s">
        <v>237</v>
      </c>
      <c r="AA36" s="48" t="s">
        <v>238</v>
      </c>
      <c r="AB36" s="48" t="s">
        <v>239</v>
      </c>
      <c r="AC36" s="48" t="s">
        <v>240</v>
      </c>
      <c r="AD36" s="48" t="s">
        <v>241</v>
      </c>
      <c r="AE36" s="48" t="s">
        <v>242</v>
      </c>
      <c r="AF36" s="48" t="s">
        <v>243</v>
      </c>
      <c r="AG36" s="48" t="s">
        <v>244</v>
      </c>
      <c r="AH36" s="48" t="s">
        <v>245</v>
      </c>
      <c r="AI36" s="48" t="s">
        <v>174</v>
      </c>
      <c r="AJ36" s="48" t="s">
        <v>192</v>
      </c>
      <c r="AK36" s="48" t="s">
        <v>246</v>
      </c>
    </row>
    <row r="37" spans="4:38">
      <c r="F37" s="48" t="s">
        <v>247</v>
      </c>
      <c r="G37" s="48" t="s">
        <v>248</v>
      </c>
      <c r="I37" s="48" t="s">
        <v>249</v>
      </c>
      <c r="K37" s="48" t="s">
        <v>250</v>
      </c>
      <c r="L37" s="48" t="s">
        <v>251</v>
      </c>
      <c r="M37" s="48" t="s">
        <v>252</v>
      </c>
      <c r="N37" s="48" t="s">
        <v>253</v>
      </c>
      <c r="O37" s="48" t="s">
        <v>254</v>
      </c>
      <c r="P37" s="48" t="s">
        <v>255</v>
      </c>
      <c r="Q37" s="48" t="s">
        <v>256</v>
      </c>
      <c r="R37" s="48" t="s">
        <v>257</v>
      </c>
      <c r="S37" s="48" t="s">
        <v>258</v>
      </c>
      <c r="T37" s="48" t="s">
        <v>259</v>
      </c>
      <c r="V37" s="48" t="s">
        <v>192</v>
      </c>
      <c r="W37" s="48" t="s">
        <v>260</v>
      </c>
      <c r="X37" s="48" t="s">
        <v>261</v>
      </c>
      <c r="Y37" s="48" t="s">
        <v>262</v>
      </c>
      <c r="Z37" s="48" t="s">
        <v>263</v>
      </c>
      <c r="AA37" s="48" t="s">
        <v>264</v>
      </c>
      <c r="AB37" s="48" t="s">
        <v>265</v>
      </c>
      <c r="AC37" s="48" t="s">
        <v>266</v>
      </c>
      <c r="AD37" s="48" t="s">
        <v>113</v>
      </c>
      <c r="AE37" s="48" t="s">
        <v>267</v>
      </c>
      <c r="AF37" s="48" t="s">
        <v>268</v>
      </c>
      <c r="AG37" s="48" t="s">
        <v>269</v>
      </c>
      <c r="AH37" s="48" t="s">
        <v>270</v>
      </c>
      <c r="AI37" s="48" t="s">
        <v>105</v>
      </c>
      <c r="AK37" s="48" t="s">
        <v>192</v>
      </c>
    </row>
    <row r="38" spans="4:38">
      <c r="F38" s="48" t="s">
        <v>271</v>
      </c>
      <c r="G38" s="48" t="s">
        <v>272</v>
      </c>
      <c r="I38" s="48" t="s">
        <v>273</v>
      </c>
      <c r="K38" s="48" t="s">
        <v>274</v>
      </c>
      <c r="L38" s="48" t="s">
        <v>275</v>
      </c>
      <c r="M38" s="48" t="s">
        <v>276</v>
      </c>
      <c r="N38" s="48" t="s">
        <v>277</v>
      </c>
      <c r="O38" s="48" t="s">
        <v>278</v>
      </c>
      <c r="P38" s="48" t="s">
        <v>279</v>
      </c>
      <c r="Q38" s="48" t="s">
        <v>280</v>
      </c>
      <c r="R38" s="48" t="s">
        <v>281</v>
      </c>
      <c r="S38" s="48" t="s">
        <v>282</v>
      </c>
      <c r="T38" s="48" t="s">
        <v>283</v>
      </c>
      <c r="W38" s="48" t="s">
        <v>284</v>
      </c>
      <c r="X38" s="48" t="s">
        <v>285</v>
      </c>
      <c r="Y38" s="48" t="s">
        <v>286</v>
      </c>
      <c r="Z38" s="48" t="s">
        <v>287</v>
      </c>
      <c r="AA38" s="48" t="s">
        <v>225</v>
      </c>
      <c r="AB38" s="48" t="s">
        <v>288</v>
      </c>
      <c r="AC38" s="48" t="s">
        <v>289</v>
      </c>
      <c r="AD38" s="48" t="s">
        <v>290</v>
      </c>
      <c r="AE38" s="48" t="s">
        <v>291</v>
      </c>
      <c r="AF38" s="48" t="s">
        <v>292</v>
      </c>
      <c r="AG38" s="48" t="s">
        <v>293</v>
      </c>
      <c r="AH38" s="48" t="s">
        <v>294</v>
      </c>
      <c r="AI38" s="48" t="s">
        <v>295</v>
      </c>
    </row>
    <row r="39" spans="4:38">
      <c r="F39" s="48" t="s">
        <v>296</v>
      </c>
      <c r="G39" s="48" t="s">
        <v>297</v>
      </c>
      <c r="I39" s="48" t="s">
        <v>298</v>
      </c>
      <c r="K39" s="48" t="s">
        <v>149</v>
      </c>
      <c r="L39" s="48" t="s">
        <v>299</v>
      </c>
      <c r="M39" s="48" t="s">
        <v>300</v>
      </c>
      <c r="N39" s="48" t="s">
        <v>301</v>
      </c>
      <c r="O39" s="48" t="s">
        <v>302</v>
      </c>
      <c r="P39" s="48" t="s">
        <v>303</v>
      </c>
      <c r="Q39" s="48" t="s">
        <v>304</v>
      </c>
      <c r="R39" s="48" t="s">
        <v>305</v>
      </c>
      <c r="S39" s="48" t="s">
        <v>306</v>
      </c>
      <c r="T39" s="48" t="s">
        <v>307</v>
      </c>
      <c r="W39" s="48" t="s">
        <v>308</v>
      </c>
      <c r="X39" s="48" t="s">
        <v>309</v>
      </c>
      <c r="Y39" s="48" t="s">
        <v>310</v>
      </c>
      <c r="Z39" s="48" t="s">
        <v>311</v>
      </c>
      <c r="AA39" s="48" t="s">
        <v>312</v>
      </c>
      <c r="AB39" s="48" t="s">
        <v>313</v>
      </c>
      <c r="AC39" s="48" t="s">
        <v>314</v>
      </c>
      <c r="AD39" s="48" t="s">
        <v>315</v>
      </c>
      <c r="AE39" s="48" t="s">
        <v>316</v>
      </c>
      <c r="AF39" s="48" t="s">
        <v>317</v>
      </c>
      <c r="AG39" s="48" t="s">
        <v>318</v>
      </c>
      <c r="AH39" s="48" t="s">
        <v>319</v>
      </c>
      <c r="AI39" s="48" t="s">
        <v>320</v>
      </c>
    </row>
    <row r="40" spans="4:38">
      <c r="F40" s="48" t="s">
        <v>321</v>
      </c>
      <c r="G40" s="48" t="s">
        <v>192</v>
      </c>
      <c r="I40" s="48" t="s">
        <v>322</v>
      </c>
      <c r="K40" s="48" t="s">
        <v>323</v>
      </c>
      <c r="L40" s="48" t="s">
        <v>106</v>
      </c>
      <c r="M40" s="48" t="s">
        <v>324</v>
      </c>
      <c r="N40" s="48" t="s">
        <v>325</v>
      </c>
      <c r="O40" s="48" t="s">
        <v>326</v>
      </c>
      <c r="P40" s="48" t="s">
        <v>327</v>
      </c>
      <c r="Q40" s="48" t="s">
        <v>328</v>
      </c>
      <c r="R40" s="48" t="s">
        <v>329</v>
      </c>
      <c r="S40" s="48" t="s">
        <v>330</v>
      </c>
      <c r="T40" s="48" t="s">
        <v>331</v>
      </c>
      <c r="W40" s="48" t="s">
        <v>332</v>
      </c>
      <c r="X40" s="48" t="s">
        <v>333</v>
      </c>
      <c r="Y40" s="48" t="s">
        <v>334</v>
      </c>
      <c r="Z40" s="48" t="s">
        <v>335</v>
      </c>
      <c r="AA40" s="48" t="s">
        <v>336</v>
      </c>
      <c r="AB40" s="48" t="s">
        <v>337</v>
      </c>
      <c r="AC40" s="48" t="s">
        <v>338</v>
      </c>
      <c r="AD40" s="48" t="s">
        <v>339</v>
      </c>
      <c r="AE40" s="48" t="s">
        <v>340</v>
      </c>
      <c r="AF40" s="48" t="s">
        <v>105</v>
      </c>
      <c r="AG40" s="48" t="s">
        <v>341</v>
      </c>
      <c r="AH40" s="48" t="s">
        <v>342</v>
      </c>
      <c r="AI40" s="48" t="s">
        <v>343</v>
      </c>
    </row>
    <row r="41" spans="4:38">
      <c r="F41" s="48" t="s">
        <v>344</v>
      </c>
      <c r="I41" s="48" t="s">
        <v>345</v>
      </c>
      <c r="K41" s="48" t="s">
        <v>346</v>
      </c>
      <c r="L41" s="48" t="s">
        <v>347</v>
      </c>
      <c r="M41" s="48" t="s">
        <v>348</v>
      </c>
      <c r="N41" s="48" t="s">
        <v>349</v>
      </c>
      <c r="O41" s="48" t="s">
        <v>350</v>
      </c>
      <c r="P41" s="48" t="s">
        <v>351</v>
      </c>
      <c r="Q41" s="48" t="s">
        <v>352</v>
      </c>
      <c r="R41" s="48" t="s">
        <v>353</v>
      </c>
      <c r="S41" s="48" t="s">
        <v>354</v>
      </c>
      <c r="T41" s="48" t="s">
        <v>355</v>
      </c>
      <c r="W41" s="48" t="s">
        <v>356</v>
      </c>
      <c r="X41" s="48" t="s">
        <v>357</v>
      </c>
      <c r="Y41" s="48" t="s">
        <v>358</v>
      </c>
      <c r="Z41" s="48" t="s">
        <v>359</v>
      </c>
      <c r="AA41" s="48" t="s">
        <v>155</v>
      </c>
      <c r="AB41" s="48" t="s">
        <v>360</v>
      </c>
      <c r="AC41" s="48" t="s">
        <v>361</v>
      </c>
      <c r="AD41" s="48" t="s">
        <v>362</v>
      </c>
      <c r="AE41" s="48" t="s">
        <v>363</v>
      </c>
      <c r="AF41" s="48" t="s">
        <v>364</v>
      </c>
      <c r="AG41" s="48" t="s">
        <v>365</v>
      </c>
      <c r="AH41" s="48" t="s">
        <v>366</v>
      </c>
      <c r="AI41" s="48" t="s">
        <v>367</v>
      </c>
    </row>
    <row r="42" spans="4:38">
      <c r="F42" s="48" t="s">
        <v>368</v>
      </c>
      <c r="I42" s="48" t="s">
        <v>369</v>
      </c>
      <c r="K42" s="48" t="s">
        <v>370</v>
      </c>
      <c r="L42" s="48" t="s">
        <v>159</v>
      </c>
      <c r="M42" s="48" t="s">
        <v>371</v>
      </c>
      <c r="N42" s="48" t="s">
        <v>372</v>
      </c>
      <c r="O42" s="48" t="s">
        <v>373</v>
      </c>
      <c r="P42" s="48" t="s">
        <v>374</v>
      </c>
      <c r="Q42" s="48" t="s">
        <v>375</v>
      </c>
      <c r="R42" s="48" t="s">
        <v>376</v>
      </c>
      <c r="S42" s="48" t="s">
        <v>377</v>
      </c>
      <c r="T42" s="48" t="s">
        <v>378</v>
      </c>
      <c r="W42" s="48" t="s">
        <v>379</v>
      </c>
      <c r="X42" s="48" t="s">
        <v>380</v>
      </c>
      <c r="Y42" s="48" t="s">
        <v>381</v>
      </c>
      <c r="Z42" s="48" t="s">
        <v>382</v>
      </c>
      <c r="AA42" s="48" t="s">
        <v>383</v>
      </c>
      <c r="AB42" s="48" t="s">
        <v>384</v>
      </c>
      <c r="AC42" s="48" t="s">
        <v>385</v>
      </c>
      <c r="AD42" s="48" t="s">
        <v>386</v>
      </c>
      <c r="AE42" s="48" t="s">
        <v>387</v>
      </c>
      <c r="AF42" s="48" t="s">
        <v>378</v>
      </c>
      <c r="AG42" s="48" t="s">
        <v>388</v>
      </c>
      <c r="AH42" s="48" t="s">
        <v>389</v>
      </c>
      <c r="AI42" s="48" t="s">
        <v>390</v>
      </c>
    </row>
    <row r="43" spans="4:38">
      <c r="F43" s="48" t="s">
        <v>391</v>
      </c>
      <c r="I43" s="48" t="s">
        <v>392</v>
      </c>
      <c r="K43" s="48" t="s">
        <v>393</v>
      </c>
      <c r="L43" s="48" t="s">
        <v>394</v>
      </c>
      <c r="M43" s="48" t="s">
        <v>395</v>
      </c>
      <c r="N43" s="48" t="s">
        <v>396</v>
      </c>
      <c r="O43" s="48" t="s">
        <v>397</v>
      </c>
      <c r="P43" s="48" t="s">
        <v>301</v>
      </c>
      <c r="Q43" s="48" t="s">
        <v>398</v>
      </c>
      <c r="R43" s="48" t="s">
        <v>399</v>
      </c>
      <c r="S43" s="48" t="s">
        <v>400</v>
      </c>
      <c r="T43" s="48" t="s">
        <v>401</v>
      </c>
      <c r="W43" s="48" t="s">
        <v>402</v>
      </c>
      <c r="X43" s="48" t="s">
        <v>403</v>
      </c>
      <c r="Y43" s="48" t="s">
        <v>404</v>
      </c>
      <c r="Z43" s="48" t="s">
        <v>405</v>
      </c>
      <c r="AA43" s="48" t="s">
        <v>406</v>
      </c>
      <c r="AB43" s="48" t="s">
        <v>407</v>
      </c>
      <c r="AC43" s="48" t="s">
        <v>408</v>
      </c>
      <c r="AD43" s="48" t="s">
        <v>409</v>
      </c>
      <c r="AE43" s="48" t="s">
        <v>410</v>
      </c>
      <c r="AF43" s="48" t="s">
        <v>411</v>
      </c>
      <c r="AG43" s="48" t="s">
        <v>412</v>
      </c>
      <c r="AH43" s="48" t="s">
        <v>413</v>
      </c>
      <c r="AI43" s="48" t="s">
        <v>223</v>
      </c>
    </row>
    <row r="44" spans="4:38">
      <c r="F44" s="48" t="s">
        <v>414</v>
      </c>
      <c r="I44" s="48" t="s">
        <v>415</v>
      </c>
      <c r="K44" s="48" t="s">
        <v>113</v>
      </c>
      <c r="L44" s="48" t="s">
        <v>107</v>
      </c>
      <c r="M44" s="48" t="s">
        <v>416</v>
      </c>
      <c r="N44" s="48" t="s">
        <v>417</v>
      </c>
      <c r="O44" s="48" t="s">
        <v>418</v>
      </c>
      <c r="P44" s="48" t="s">
        <v>419</v>
      </c>
      <c r="Q44" s="48" t="s">
        <v>420</v>
      </c>
      <c r="R44" s="48" t="s">
        <v>421</v>
      </c>
      <c r="S44" s="48" t="s">
        <v>422</v>
      </c>
      <c r="T44" s="48" t="s">
        <v>423</v>
      </c>
      <c r="W44" s="48" t="s">
        <v>424</v>
      </c>
      <c r="X44" s="48" t="s">
        <v>425</v>
      </c>
      <c r="Y44" s="48" t="s">
        <v>426</v>
      </c>
      <c r="Z44" s="48" t="s">
        <v>426</v>
      </c>
      <c r="AA44" s="48" t="s">
        <v>113</v>
      </c>
      <c r="AB44" s="48" t="s">
        <v>427</v>
      </c>
      <c r="AC44" s="48" t="s">
        <v>428</v>
      </c>
      <c r="AD44" s="48" t="s">
        <v>429</v>
      </c>
      <c r="AE44" s="48" t="s">
        <v>430</v>
      </c>
      <c r="AF44" s="48" t="s">
        <v>431</v>
      </c>
      <c r="AG44" s="48" t="s">
        <v>432</v>
      </c>
      <c r="AH44" s="48" t="s">
        <v>433</v>
      </c>
      <c r="AI44" s="48" t="s">
        <v>434</v>
      </c>
    </row>
    <row r="45" spans="4:38">
      <c r="F45" s="48" t="s">
        <v>174</v>
      </c>
      <c r="I45" s="48" t="s">
        <v>435</v>
      </c>
      <c r="K45" s="48" t="s">
        <v>436</v>
      </c>
      <c r="L45" s="48" t="s">
        <v>437</v>
      </c>
      <c r="M45" s="48" t="s">
        <v>438</v>
      </c>
      <c r="N45" s="48" t="s">
        <v>439</v>
      </c>
      <c r="O45" s="48" t="s">
        <v>440</v>
      </c>
      <c r="P45" s="48" t="s">
        <v>441</v>
      </c>
      <c r="Q45" s="48" t="s">
        <v>442</v>
      </c>
      <c r="R45" s="48" t="s">
        <v>443</v>
      </c>
      <c r="S45" s="48" t="s">
        <v>444</v>
      </c>
      <c r="T45" s="48" t="s">
        <v>445</v>
      </c>
      <c r="W45" s="48" t="s">
        <v>446</v>
      </c>
      <c r="X45" s="48" t="s">
        <v>447</v>
      </c>
      <c r="Y45" s="48" t="s">
        <v>448</v>
      </c>
      <c r="Z45" s="48" t="s">
        <v>449</v>
      </c>
      <c r="AA45" s="48" t="s">
        <v>450</v>
      </c>
      <c r="AB45" s="48" t="s">
        <v>451</v>
      </c>
      <c r="AC45" s="48" t="s">
        <v>452</v>
      </c>
      <c r="AD45" s="48" t="s">
        <v>192</v>
      </c>
      <c r="AE45" s="48" t="s">
        <v>453</v>
      </c>
      <c r="AF45" s="48" t="s">
        <v>454</v>
      </c>
      <c r="AG45" s="48" t="s">
        <v>455</v>
      </c>
      <c r="AH45" s="48" t="s">
        <v>456</v>
      </c>
      <c r="AI45" s="48" t="s">
        <v>457</v>
      </c>
    </row>
    <row r="46" spans="4:38">
      <c r="F46" s="48" t="s">
        <v>156</v>
      </c>
      <c r="I46" s="48" t="s">
        <v>458</v>
      </c>
      <c r="K46" s="48" t="s">
        <v>459</v>
      </c>
      <c r="L46" s="48" t="s">
        <v>460</v>
      </c>
      <c r="M46" s="48" t="s">
        <v>461</v>
      </c>
      <c r="N46" s="48" t="s">
        <v>462</v>
      </c>
      <c r="O46" s="48" t="s">
        <v>463</v>
      </c>
      <c r="P46" s="48" t="s">
        <v>464</v>
      </c>
      <c r="Q46" s="48" t="s">
        <v>465</v>
      </c>
      <c r="R46" s="48" t="s">
        <v>466</v>
      </c>
      <c r="S46" s="48" t="s">
        <v>467</v>
      </c>
      <c r="T46" s="48" t="s">
        <v>468</v>
      </c>
      <c r="W46" s="48" t="s">
        <v>469</v>
      </c>
      <c r="X46" s="48" t="s">
        <v>470</v>
      </c>
      <c r="Y46" s="48" t="s">
        <v>471</v>
      </c>
      <c r="Z46" s="48" t="s">
        <v>472</v>
      </c>
      <c r="AA46" s="48" t="s">
        <v>473</v>
      </c>
      <c r="AB46" s="48" t="s">
        <v>474</v>
      </c>
      <c r="AC46" s="48" t="s">
        <v>192</v>
      </c>
      <c r="AE46" s="48" t="s">
        <v>475</v>
      </c>
      <c r="AF46" s="48" t="s">
        <v>476</v>
      </c>
      <c r="AG46" s="48" t="s">
        <v>477</v>
      </c>
      <c r="AH46" s="48" t="s">
        <v>478</v>
      </c>
      <c r="AI46" s="48" t="s">
        <v>479</v>
      </c>
    </row>
    <row r="47" spans="4:38">
      <c r="F47" s="48" t="s">
        <v>243</v>
      </c>
      <c r="I47" s="48" t="s">
        <v>480</v>
      </c>
      <c r="K47" s="48" t="s">
        <v>481</v>
      </c>
      <c r="L47" s="48" t="s">
        <v>482</v>
      </c>
      <c r="M47" s="48" t="s">
        <v>483</v>
      </c>
      <c r="N47" s="48" t="s">
        <v>484</v>
      </c>
      <c r="O47" s="48" t="s">
        <v>485</v>
      </c>
      <c r="P47" s="48" t="s">
        <v>486</v>
      </c>
      <c r="Q47" s="48" t="s">
        <v>487</v>
      </c>
      <c r="R47" s="48" t="s">
        <v>488</v>
      </c>
      <c r="S47" s="48" t="s">
        <v>489</v>
      </c>
      <c r="T47" s="48" t="s">
        <v>490</v>
      </c>
      <c r="W47" s="48" t="s">
        <v>491</v>
      </c>
      <c r="X47" s="48" t="s">
        <v>492</v>
      </c>
      <c r="Y47" s="48" t="s">
        <v>493</v>
      </c>
      <c r="Z47" s="48" t="s">
        <v>494</v>
      </c>
      <c r="AA47" s="48" t="s">
        <v>495</v>
      </c>
      <c r="AB47" s="48" t="s">
        <v>496</v>
      </c>
      <c r="AE47" s="48" t="s">
        <v>192</v>
      </c>
      <c r="AF47" s="48" t="s">
        <v>497</v>
      </c>
      <c r="AG47" s="48" t="s">
        <v>498</v>
      </c>
      <c r="AH47" s="48" t="s">
        <v>499</v>
      </c>
      <c r="AI47" s="48" t="s">
        <v>500</v>
      </c>
    </row>
    <row r="48" spans="4:38">
      <c r="F48" s="48" t="s">
        <v>501</v>
      </c>
      <c r="I48" s="48" t="s">
        <v>502</v>
      </c>
      <c r="K48" s="48" t="s">
        <v>503</v>
      </c>
      <c r="L48" s="48" t="s">
        <v>504</v>
      </c>
      <c r="M48" s="48" t="s">
        <v>505</v>
      </c>
      <c r="N48" s="48" t="s">
        <v>506</v>
      </c>
      <c r="O48" s="48" t="s">
        <v>507</v>
      </c>
      <c r="P48" s="48" t="s">
        <v>508</v>
      </c>
      <c r="Q48" s="48" t="s">
        <v>509</v>
      </c>
      <c r="R48" s="48" t="s">
        <v>510</v>
      </c>
      <c r="S48" s="48" t="s">
        <v>511</v>
      </c>
      <c r="T48" s="48" t="s">
        <v>512</v>
      </c>
      <c r="W48" s="48" t="s">
        <v>513</v>
      </c>
      <c r="X48" s="48" t="s">
        <v>192</v>
      </c>
      <c r="Y48" s="48" t="s">
        <v>514</v>
      </c>
      <c r="Z48" s="48" t="s">
        <v>515</v>
      </c>
      <c r="AA48" s="48" t="s">
        <v>516</v>
      </c>
      <c r="AB48" s="48" t="s">
        <v>517</v>
      </c>
      <c r="AF48" s="48" t="s">
        <v>518</v>
      </c>
      <c r="AG48" s="48" t="s">
        <v>519</v>
      </c>
      <c r="AH48" s="48" t="s">
        <v>520</v>
      </c>
      <c r="AI48" s="48" t="s">
        <v>521</v>
      </c>
    </row>
    <row r="49" spans="6:35">
      <c r="F49" s="48" t="s">
        <v>522</v>
      </c>
      <c r="I49" s="48" t="s">
        <v>418</v>
      </c>
      <c r="K49" s="48" t="s">
        <v>523</v>
      </c>
      <c r="L49" s="48" t="s">
        <v>524</v>
      </c>
      <c r="M49" s="48" t="s">
        <v>525</v>
      </c>
      <c r="N49" s="48" t="s">
        <v>192</v>
      </c>
      <c r="O49" s="48" t="s">
        <v>526</v>
      </c>
      <c r="P49" s="48" t="s">
        <v>527</v>
      </c>
      <c r="Q49" s="48" t="s">
        <v>528</v>
      </c>
      <c r="R49" s="48" t="s">
        <v>529</v>
      </c>
      <c r="S49" s="48" t="s">
        <v>530</v>
      </c>
      <c r="T49" s="48" t="s">
        <v>531</v>
      </c>
      <c r="W49" s="48" t="s">
        <v>532</v>
      </c>
      <c r="Y49" s="48" t="s">
        <v>533</v>
      </c>
      <c r="Z49" s="48" t="s">
        <v>534</v>
      </c>
      <c r="AA49" s="48" t="s">
        <v>535</v>
      </c>
      <c r="AB49" s="48" t="s">
        <v>536</v>
      </c>
      <c r="AF49" s="48" t="s">
        <v>537</v>
      </c>
      <c r="AG49" s="48" t="s">
        <v>538</v>
      </c>
      <c r="AH49" s="48" t="s">
        <v>539</v>
      </c>
      <c r="AI49" s="48" t="s">
        <v>540</v>
      </c>
    </row>
    <row r="50" spans="6:35">
      <c r="F50" s="48" t="s">
        <v>541</v>
      </c>
      <c r="I50" s="48" t="s">
        <v>542</v>
      </c>
      <c r="K50" s="48" t="s">
        <v>543</v>
      </c>
      <c r="L50" s="48" t="s">
        <v>544</v>
      </c>
      <c r="M50" s="48" t="s">
        <v>545</v>
      </c>
      <c r="O50" s="48" t="s">
        <v>492</v>
      </c>
      <c r="P50" s="48" t="s">
        <v>546</v>
      </c>
      <c r="Q50" s="48" t="s">
        <v>547</v>
      </c>
      <c r="R50" s="48" t="s">
        <v>548</v>
      </c>
      <c r="S50" s="48" t="s">
        <v>549</v>
      </c>
      <c r="T50" s="48" t="s">
        <v>550</v>
      </c>
      <c r="W50" s="48" t="s">
        <v>551</v>
      </c>
      <c r="Y50" s="48" t="s">
        <v>552</v>
      </c>
      <c r="Z50" s="48" t="s">
        <v>553</v>
      </c>
      <c r="AA50" s="48" t="s">
        <v>554</v>
      </c>
      <c r="AB50" s="48" t="s">
        <v>555</v>
      </c>
      <c r="AF50" s="48" t="s">
        <v>556</v>
      </c>
      <c r="AG50" s="48" t="s">
        <v>557</v>
      </c>
      <c r="AH50" s="48" t="s">
        <v>558</v>
      </c>
      <c r="AI50" s="48" t="s">
        <v>559</v>
      </c>
    </row>
    <row r="51" spans="6:35">
      <c r="F51" s="48" t="s">
        <v>317</v>
      </c>
      <c r="I51" s="48" t="s">
        <v>560</v>
      </c>
      <c r="K51" s="48" t="s">
        <v>561</v>
      </c>
      <c r="L51" s="48" t="s">
        <v>562</v>
      </c>
      <c r="M51" s="48" t="s">
        <v>563</v>
      </c>
      <c r="O51" s="48" t="s">
        <v>564</v>
      </c>
      <c r="P51" s="48" t="s">
        <v>565</v>
      </c>
      <c r="Q51" s="48" t="s">
        <v>566</v>
      </c>
      <c r="R51" s="48" t="s">
        <v>567</v>
      </c>
      <c r="S51" s="48" t="s">
        <v>568</v>
      </c>
      <c r="T51" s="48" t="s">
        <v>569</v>
      </c>
      <c r="W51" s="48" t="s">
        <v>570</v>
      </c>
      <c r="Y51" s="48" t="s">
        <v>571</v>
      </c>
      <c r="Z51" s="48" t="s">
        <v>572</v>
      </c>
      <c r="AA51" s="48" t="s">
        <v>573</v>
      </c>
      <c r="AB51" s="48" t="s">
        <v>574</v>
      </c>
      <c r="AF51" s="48" t="s">
        <v>575</v>
      </c>
      <c r="AG51" s="48" t="s">
        <v>576</v>
      </c>
      <c r="AH51" s="48" t="s">
        <v>577</v>
      </c>
      <c r="AI51" s="48" t="s">
        <v>578</v>
      </c>
    </row>
    <row r="52" spans="6:35">
      <c r="F52" s="48" t="s">
        <v>347</v>
      </c>
      <c r="I52" s="48" t="s">
        <v>579</v>
      </c>
      <c r="K52" s="48" t="s">
        <v>580</v>
      </c>
      <c r="L52" s="48" t="s">
        <v>581</v>
      </c>
      <c r="M52" s="48" t="s">
        <v>125</v>
      </c>
      <c r="O52" s="48" t="s">
        <v>192</v>
      </c>
      <c r="P52" s="48" t="s">
        <v>582</v>
      </c>
      <c r="Q52" s="48" t="s">
        <v>583</v>
      </c>
      <c r="R52" s="48" t="s">
        <v>584</v>
      </c>
      <c r="S52" s="48" t="s">
        <v>585</v>
      </c>
      <c r="T52" s="48" t="s">
        <v>586</v>
      </c>
      <c r="W52" s="48" t="s">
        <v>587</v>
      </c>
      <c r="Y52" s="48" t="s">
        <v>588</v>
      </c>
      <c r="Z52" s="48" t="s">
        <v>589</v>
      </c>
      <c r="AA52" s="48" t="s">
        <v>374</v>
      </c>
      <c r="AB52" s="48" t="s">
        <v>590</v>
      </c>
      <c r="AF52" s="48" t="s">
        <v>591</v>
      </c>
      <c r="AG52" s="48" t="s">
        <v>592</v>
      </c>
      <c r="AH52" s="48" t="s">
        <v>593</v>
      </c>
      <c r="AI52" s="48" t="s">
        <v>594</v>
      </c>
    </row>
    <row r="53" spans="6:35">
      <c r="F53" s="48" t="s">
        <v>595</v>
      </c>
      <c r="I53" s="48" t="s">
        <v>596</v>
      </c>
      <c r="K53" s="48" t="s">
        <v>597</v>
      </c>
      <c r="L53" s="48" t="s">
        <v>598</v>
      </c>
      <c r="M53" s="48" t="s">
        <v>599</v>
      </c>
      <c r="P53" s="48" t="s">
        <v>600</v>
      </c>
      <c r="Q53" s="48" t="s">
        <v>601</v>
      </c>
      <c r="R53" s="48" t="s">
        <v>602</v>
      </c>
      <c r="S53" s="48" t="s">
        <v>603</v>
      </c>
      <c r="T53" s="48" t="s">
        <v>604</v>
      </c>
      <c r="W53" s="48" t="s">
        <v>605</v>
      </c>
      <c r="Y53" s="48" t="s">
        <v>599</v>
      </c>
      <c r="Z53" s="48" t="s">
        <v>396</v>
      </c>
      <c r="AA53" s="48" t="s">
        <v>606</v>
      </c>
      <c r="AB53" s="48" t="s">
        <v>607</v>
      </c>
      <c r="AF53" s="48" t="s">
        <v>608</v>
      </c>
      <c r="AG53" s="48" t="s">
        <v>609</v>
      </c>
      <c r="AH53" s="48" t="s">
        <v>610</v>
      </c>
      <c r="AI53" s="48" t="s">
        <v>611</v>
      </c>
    </row>
    <row r="54" spans="6:35">
      <c r="F54" s="48" t="s">
        <v>612</v>
      </c>
      <c r="I54" s="48" t="s">
        <v>613</v>
      </c>
      <c r="K54" s="48" t="s">
        <v>600</v>
      </c>
      <c r="L54" s="48" t="s">
        <v>614</v>
      </c>
      <c r="M54" s="48" t="s">
        <v>615</v>
      </c>
      <c r="P54" s="48" t="s">
        <v>616</v>
      </c>
      <c r="Q54" s="48" t="s">
        <v>617</v>
      </c>
      <c r="R54" s="48" t="s">
        <v>618</v>
      </c>
      <c r="S54" s="48" t="s">
        <v>619</v>
      </c>
      <c r="T54" s="48" t="s">
        <v>620</v>
      </c>
      <c r="W54" s="48" t="s">
        <v>621</v>
      </c>
      <c r="Y54" s="48" t="s">
        <v>622</v>
      </c>
      <c r="Z54" s="48" t="s">
        <v>623</v>
      </c>
      <c r="AA54" s="48" t="s">
        <v>624</v>
      </c>
      <c r="AB54" s="48" t="s">
        <v>625</v>
      </c>
      <c r="AF54" s="48" t="s">
        <v>626</v>
      </c>
      <c r="AG54" s="48" t="s">
        <v>627</v>
      </c>
      <c r="AH54" s="48" t="s">
        <v>628</v>
      </c>
      <c r="AI54" s="48" t="s">
        <v>629</v>
      </c>
    </row>
    <row r="55" spans="6:35">
      <c r="F55" s="48" t="s">
        <v>630</v>
      </c>
      <c r="I55" s="48" t="s">
        <v>631</v>
      </c>
      <c r="K55" s="48" t="s">
        <v>632</v>
      </c>
      <c r="L55" s="48" t="s">
        <v>633</v>
      </c>
      <c r="M55" s="48" t="s">
        <v>634</v>
      </c>
      <c r="P55" s="48" t="s">
        <v>635</v>
      </c>
      <c r="Q55" s="48" t="s">
        <v>636</v>
      </c>
      <c r="R55" s="48" t="s">
        <v>637</v>
      </c>
      <c r="S55" s="48" t="s">
        <v>638</v>
      </c>
      <c r="T55" s="48" t="s">
        <v>639</v>
      </c>
      <c r="W55" s="48" t="s">
        <v>525</v>
      </c>
      <c r="Y55" s="48" t="s">
        <v>640</v>
      </c>
      <c r="Z55" s="48" t="s">
        <v>641</v>
      </c>
      <c r="AA55" s="48" t="s">
        <v>642</v>
      </c>
      <c r="AB55" s="48" t="s">
        <v>643</v>
      </c>
      <c r="AF55" s="48" t="s">
        <v>644</v>
      </c>
      <c r="AG55" s="48" t="s">
        <v>645</v>
      </c>
      <c r="AH55" s="48" t="s">
        <v>646</v>
      </c>
      <c r="AI55" s="48" t="s">
        <v>647</v>
      </c>
    </row>
    <row r="56" spans="6:35">
      <c r="F56" s="48" t="s">
        <v>107</v>
      </c>
      <c r="I56" s="48" t="s">
        <v>192</v>
      </c>
      <c r="K56" s="48" t="s">
        <v>648</v>
      </c>
      <c r="L56" s="48" t="s">
        <v>649</v>
      </c>
      <c r="M56" s="48" t="s">
        <v>650</v>
      </c>
      <c r="P56" s="48" t="s">
        <v>651</v>
      </c>
      <c r="Q56" s="48" t="s">
        <v>652</v>
      </c>
      <c r="R56" s="48" t="s">
        <v>653</v>
      </c>
      <c r="S56" s="48" t="s">
        <v>654</v>
      </c>
      <c r="T56" s="48" t="s">
        <v>655</v>
      </c>
      <c r="W56" s="48" t="s">
        <v>656</v>
      </c>
      <c r="Y56" s="48" t="s">
        <v>657</v>
      </c>
      <c r="Z56" s="48" t="s">
        <v>658</v>
      </c>
      <c r="AA56" s="48" t="s">
        <v>659</v>
      </c>
      <c r="AB56" s="48" t="s">
        <v>660</v>
      </c>
      <c r="AF56" s="48" t="s">
        <v>661</v>
      </c>
      <c r="AG56" s="48" t="s">
        <v>662</v>
      </c>
      <c r="AH56" s="48" t="s">
        <v>663</v>
      </c>
      <c r="AI56" s="48" t="s">
        <v>388</v>
      </c>
    </row>
    <row r="57" spans="6:35">
      <c r="F57" s="48" t="s">
        <v>664</v>
      </c>
      <c r="K57" s="48" t="s">
        <v>665</v>
      </c>
      <c r="L57" s="48" t="s">
        <v>666</v>
      </c>
      <c r="M57" s="48" t="s">
        <v>667</v>
      </c>
      <c r="P57" s="48" t="s">
        <v>668</v>
      </c>
      <c r="Q57" s="48" t="s">
        <v>669</v>
      </c>
      <c r="R57" s="48" t="s">
        <v>563</v>
      </c>
      <c r="S57" s="48" t="s">
        <v>670</v>
      </c>
      <c r="T57" s="48" t="s">
        <v>481</v>
      </c>
      <c r="W57" s="48" t="s">
        <v>671</v>
      </c>
      <c r="Y57" s="48" t="s">
        <v>672</v>
      </c>
      <c r="Z57" s="48" t="s">
        <v>673</v>
      </c>
      <c r="AA57" s="48" t="s">
        <v>674</v>
      </c>
      <c r="AB57" s="48" t="s">
        <v>675</v>
      </c>
      <c r="AF57" s="48" t="s">
        <v>676</v>
      </c>
      <c r="AG57" s="48" t="s">
        <v>127</v>
      </c>
      <c r="AH57" s="48" t="s">
        <v>677</v>
      </c>
      <c r="AI57" s="48" t="s">
        <v>678</v>
      </c>
    </row>
    <row r="58" spans="6:35">
      <c r="F58" s="48" t="s">
        <v>679</v>
      </c>
      <c r="K58" s="48" t="s">
        <v>680</v>
      </c>
      <c r="L58" s="48" t="s">
        <v>681</v>
      </c>
      <c r="M58" s="48" t="s">
        <v>682</v>
      </c>
      <c r="P58" s="48" t="s">
        <v>683</v>
      </c>
      <c r="Q58" s="48" t="s">
        <v>192</v>
      </c>
      <c r="R58" s="48" t="s">
        <v>684</v>
      </c>
      <c r="S58" s="48" t="s">
        <v>685</v>
      </c>
      <c r="T58" s="48" t="s">
        <v>686</v>
      </c>
      <c r="W58" s="48" t="s">
        <v>687</v>
      </c>
      <c r="Y58" s="48" t="s">
        <v>688</v>
      </c>
      <c r="Z58" s="48" t="s">
        <v>636</v>
      </c>
      <c r="AA58" s="48" t="s">
        <v>689</v>
      </c>
      <c r="AB58" s="48" t="s">
        <v>690</v>
      </c>
      <c r="AF58" s="48" t="s">
        <v>691</v>
      </c>
      <c r="AG58" s="48" t="s">
        <v>692</v>
      </c>
      <c r="AH58" s="48" t="s">
        <v>693</v>
      </c>
      <c r="AI58" s="48" t="s">
        <v>694</v>
      </c>
    </row>
    <row r="59" spans="6:35">
      <c r="F59" s="48" t="s">
        <v>695</v>
      </c>
      <c r="K59" s="48" t="s">
        <v>696</v>
      </c>
      <c r="L59" s="48" t="s">
        <v>697</v>
      </c>
      <c r="M59" s="48" t="s">
        <v>698</v>
      </c>
      <c r="P59" s="48" t="s">
        <v>699</v>
      </c>
      <c r="R59" s="48" t="s">
        <v>700</v>
      </c>
      <c r="S59" s="48" t="s">
        <v>701</v>
      </c>
      <c r="T59" s="48" t="s">
        <v>702</v>
      </c>
      <c r="W59" s="48" t="s">
        <v>703</v>
      </c>
      <c r="Y59" s="48" t="s">
        <v>704</v>
      </c>
      <c r="Z59" s="48" t="s">
        <v>705</v>
      </c>
      <c r="AA59" s="48" t="s">
        <v>706</v>
      </c>
      <c r="AB59" s="48" t="s">
        <v>707</v>
      </c>
      <c r="AF59" s="48" t="s">
        <v>708</v>
      </c>
      <c r="AG59" s="48" t="s">
        <v>192</v>
      </c>
      <c r="AH59" s="48" t="s">
        <v>709</v>
      </c>
      <c r="AI59" s="48" t="s">
        <v>710</v>
      </c>
    </row>
    <row r="60" spans="6:35">
      <c r="F60" s="48" t="s">
        <v>711</v>
      </c>
      <c r="K60" s="48" t="s">
        <v>712</v>
      </c>
      <c r="L60" s="48" t="s">
        <v>713</v>
      </c>
      <c r="M60" s="48" t="s">
        <v>192</v>
      </c>
      <c r="P60" s="48" t="s">
        <v>714</v>
      </c>
      <c r="R60" s="48" t="s">
        <v>715</v>
      </c>
      <c r="S60" s="48" t="s">
        <v>716</v>
      </c>
      <c r="T60" s="48" t="s">
        <v>717</v>
      </c>
      <c r="W60" s="48" t="s">
        <v>718</v>
      </c>
      <c r="Y60" s="48" t="s">
        <v>719</v>
      </c>
      <c r="Z60" s="48" t="s">
        <v>720</v>
      </c>
      <c r="AA60" s="48" t="s">
        <v>721</v>
      </c>
      <c r="AB60" s="48" t="s">
        <v>722</v>
      </c>
      <c r="AF60" s="48" t="s">
        <v>481</v>
      </c>
      <c r="AH60" s="48" t="s">
        <v>723</v>
      </c>
      <c r="AI60" s="48" t="s">
        <v>724</v>
      </c>
    </row>
    <row r="61" spans="6:35">
      <c r="F61" s="48" t="s">
        <v>725</v>
      </c>
      <c r="K61" s="48" t="s">
        <v>726</v>
      </c>
      <c r="L61" s="48" t="s">
        <v>727</v>
      </c>
      <c r="P61" s="48" t="s">
        <v>728</v>
      </c>
      <c r="R61" s="48" t="s">
        <v>729</v>
      </c>
      <c r="S61" s="48" t="s">
        <v>730</v>
      </c>
      <c r="T61" s="48" t="s">
        <v>731</v>
      </c>
      <c r="W61" s="48" t="s">
        <v>732</v>
      </c>
      <c r="Y61" s="48" t="s">
        <v>733</v>
      </c>
      <c r="Z61" s="48" t="s">
        <v>734</v>
      </c>
      <c r="AA61" s="48" t="s">
        <v>735</v>
      </c>
      <c r="AB61" s="48" t="s">
        <v>736</v>
      </c>
      <c r="AF61" s="48" t="s">
        <v>737</v>
      </c>
      <c r="AH61" s="48" t="s">
        <v>738</v>
      </c>
      <c r="AI61" s="48" t="s">
        <v>623</v>
      </c>
    </row>
    <row r="62" spans="6:35">
      <c r="F62" s="48" t="s">
        <v>739</v>
      </c>
      <c r="K62" s="48" t="s">
        <v>740</v>
      </c>
      <c r="L62" s="48" t="s">
        <v>741</v>
      </c>
      <c r="P62" s="48" t="s">
        <v>742</v>
      </c>
      <c r="R62" s="48" t="s">
        <v>743</v>
      </c>
      <c r="S62" s="48" t="s">
        <v>744</v>
      </c>
      <c r="T62" s="48" t="s">
        <v>745</v>
      </c>
      <c r="W62" s="48" t="s">
        <v>746</v>
      </c>
      <c r="Y62" s="48" t="s">
        <v>747</v>
      </c>
      <c r="Z62" s="48" t="s">
        <v>192</v>
      </c>
      <c r="AA62" s="48" t="s">
        <v>748</v>
      </c>
      <c r="AB62" s="48" t="s">
        <v>749</v>
      </c>
      <c r="AF62" s="48" t="s">
        <v>750</v>
      </c>
      <c r="AH62" s="48" t="s">
        <v>751</v>
      </c>
      <c r="AI62" s="48" t="s">
        <v>752</v>
      </c>
    </row>
    <row r="63" spans="6:35">
      <c r="F63" s="48" t="s">
        <v>753</v>
      </c>
      <c r="K63" s="48" t="s">
        <v>754</v>
      </c>
      <c r="L63" s="48" t="s">
        <v>755</v>
      </c>
      <c r="P63" s="48" t="s">
        <v>756</v>
      </c>
      <c r="R63" s="48" t="s">
        <v>192</v>
      </c>
      <c r="S63" s="48" t="s">
        <v>192</v>
      </c>
      <c r="T63" s="48" t="s">
        <v>757</v>
      </c>
      <c r="W63" s="48" t="s">
        <v>758</v>
      </c>
      <c r="Y63" s="48" t="s">
        <v>192</v>
      </c>
      <c r="AA63" s="48" t="s">
        <v>759</v>
      </c>
      <c r="AB63" s="48" t="s">
        <v>760</v>
      </c>
      <c r="AF63" s="48" t="s">
        <v>761</v>
      </c>
      <c r="AH63" s="48" t="s">
        <v>762</v>
      </c>
      <c r="AI63" s="48" t="s">
        <v>763</v>
      </c>
    </row>
    <row r="64" spans="6:35">
      <c r="F64" s="48" t="s">
        <v>764</v>
      </c>
      <c r="K64" s="48" t="s">
        <v>765</v>
      </c>
      <c r="L64" s="48" t="s">
        <v>766</v>
      </c>
      <c r="P64" s="48" t="s">
        <v>767</v>
      </c>
      <c r="T64" s="48" t="s">
        <v>768</v>
      </c>
      <c r="W64" s="48" t="s">
        <v>769</v>
      </c>
      <c r="AA64" s="48" t="s">
        <v>770</v>
      </c>
      <c r="AB64" s="48" t="s">
        <v>771</v>
      </c>
      <c r="AF64" s="48" t="s">
        <v>772</v>
      </c>
      <c r="AH64" s="48" t="s">
        <v>773</v>
      </c>
      <c r="AI64" s="48" t="s">
        <v>627</v>
      </c>
    </row>
    <row r="65" spans="6:35">
      <c r="F65" s="48" t="s">
        <v>774</v>
      </c>
      <c r="K65" s="48" t="s">
        <v>775</v>
      </c>
      <c r="L65" s="48" t="s">
        <v>776</v>
      </c>
      <c r="P65" s="48" t="s">
        <v>777</v>
      </c>
      <c r="T65" s="48" t="s">
        <v>778</v>
      </c>
      <c r="W65" s="48" t="s">
        <v>779</v>
      </c>
      <c r="AA65" s="48" t="s">
        <v>388</v>
      </c>
      <c r="AB65" s="48" t="s">
        <v>385</v>
      </c>
      <c r="AF65" s="48" t="s">
        <v>780</v>
      </c>
      <c r="AH65" s="48" t="s">
        <v>781</v>
      </c>
      <c r="AI65" s="48" t="s">
        <v>782</v>
      </c>
    </row>
    <row r="66" spans="6:35">
      <c r="F66" s="48" t="s">
        <v>783</v>
      </c>
      <c r="K66" s="48" t="s">
        <v>784</v>
      </c>
      <c r="L66" s="48" t="s">
        <v>785</v>
      </c>
      <c r="P66" s="48" t="s">
        <v>786</v>
      </c>
      <c r="T66" s="48" t="s">
        <v>787</v>
      </c>
      <c r="W66" s="48" t="s">
        <v>788</v>
      </c>
      <c r="AA66" s="48" t="s">
        <v>789</v>
      </c>
      <c r="AB66" s="48" t="s">
        <v>790</v>
      </c>
      <c r="AF66" s="48" t="s">
        <v>791</v>
      </c>
      <c r="AH66" s="48" t="s">
        <v>792</v>
      </c>
      <c r="AI66" s="48" t="s">
        <v>793</v>
      </c>
    </row>
    <row r="67" spans="6:35">
      <c r="F67" s="48" t="s">
        <v>794</v>
      </c>
      <c r="K67" s="48" t="s">
        <v>795</v>
      </c>
      <c r="L67" s="48" t="s">
        <v>796</v>
      </c>
      <c r="P67" s="48" t="s">
        <v>797</v>
      </c>
      <c r="T67" s="48" t="s">
        <v>798</v>
      </c>
      <c r="W67" s="48" t="s">
        <v>799</v>
      </c>
      <c r="AA67" s="48" t="s">
        <v>800</v>
      </c>
      <c r="AB67" s="48" t="s">
        <v>801</v>
      </c>
      <c r="AF67" s="48" t="s">
        <v>802</v>
      </c>
      <c r="AH67" s="48" t="s">
        <v>803</v>
      </c>
      <c r="AI67" s="48" t="s">
        <v>804</v>
      </c>
    </row>
    <row r="68" spans="6:35">
      <c r="F68" s="48" t="s">
        <v>608</v>
      </c>
      <c r="K68" s="48" t="s">
        <v>805</v>
      </c>
      <c r="L68" s="48" t="s">
        <v>806</v>
      </c>
      <c r="P68" s="48" t="s">
        <v>807</v>
      </c>
      <c r="T68" s="48" t="s">
        <v>808</v>
      </c>
      <c r="W68" s="48" t="s">
        <v>809</v>
      </c>
      <c r="AA68" s="48" t="s">
        <v>810</v>
      </c>
      <c r="AB68" s="48" t="s">
        <v>811</v>
      </c>
      <c r="AF68" s="48" t="s">
        <v>812</v>
      </c>
      <c r="AH68" s="48" t="s">
        <v>813</v>
      </c>
      <c r="AI68" s="48" t="s">
        <v>814</v>
      </c>
    </row>
    <row r="69" spans="6:35">
      <c r="F69" s="48" t="s">
        <v>310</v>
      </c>
      <c r="K69" s="48" t="s">
        <v>767</v>
      </c>
      <c r="L69" s="48" t="s">
        <v>815</v>
      </c>
      <c r="P69" s="48" t="s">
        <v>127</v>
      </c>
      <c r="T69" s="48" t="s">
        <v>816</v>
      </c>
      <c r="W69" s="48" t="s">
        <v>817</v>
      </c>
      <c r="AA69" s="48" t="s">
        <v>818</v>
      </c>
      <c r="AB69" s="48" t="s">
        <v>819</v>
      </c>
      <c r="AF69" s="48" t="s">
        <v>820</v>
      </c>
      <c r="AH69" s="48" t="s">
        <v>821</v>
      </c>
      <c r="AI69" s="48" t="s">
        <v>822</v>
      </c>
    </row>
    <row r="70" spans="6:35">
      <c r="F70" s="48" t="s">
        <v>823</v>
      </c>
      <c r="K70" s="48" t="s">
        <v>824</v>
      </c>
      <c r="L70" s="48" t="s">
        <v>825</v>
      </c>
      <c r="P70" s="48" t="s">
        <v>826</v>
      </c>
      <c r="T70" s="48" t="s">
        <v>405</v>
      </c>
      <c r="W70" s="48" t="s">
        <v>192</v>
      </c>
      <c r="AA70" s="48" t="s">
        <v>827</v>
      </c>
      <c r="AB70" s="48" t="s">
        <v>828</v>
      </c>
      <c r="AF70" s="48" t="s">
        <v>424</v>
      </c>
      <c r="AH70" s="48" t="s">
        <v>829</v>
      </c>
      <c r="AI70" s="48" t="s">
        <v>830</v>
      </c>
    </row>
    <row r="71" spans="6:35">
      <c r="F71" s="48" t="s">
        <v>831</v>
      </c>
      <c r="K71" s="48" t="s">
        <v>832</v>
      </c>
      <c r="L71" s="48" t="s">
        <v>833</v>
      </c>
      <c r="P71" s="48" t="s">
        <v>834</v>
      </c>
      <c r="T71" s="48" t="s">
        <v>835</v>
      </c>
      <c r="AA71" s="48" t="s">
        <v>836</v>
      </c>
      <c r="AB71" s="48" t="s">
        <v>837</v>
      </c>
      <c r="AF71" s="48" t="s">
        <v>838</v>
      </c>
      <c r="AH71" s="48" t="s">
        <v>839</v>
      </c>
      <c r="AI71" s="48" t="s">
        <v>840</v>
      </c>
    </row>
    <row r="72" spans="6:35">
      <c r="F72" s="48" t="s">
        <v>841</v>
      </c>
      <c r="K72" s="48" t="s">
        <v>842</v>
      </c>
      <c r="L72" s="48" t="s">
        <v>843</v>
      </c>
      <c r="P72" s="48" t="s">
        <v>844</v>
      </c>
      <c r="T72" s="48" t="s">
        <v>845</v>
      </c>
      <c r="AA72" s="48" t="s">
        <v>121</v>
      </c>
      <c r="AB72" s="48" t="s">
        <v>846</v>
      </c>
      <c r="AF72" s="48" t="s">
        <v>847</v>
      </c>
      <c r="AH72" s="48" t="s">
        <v>848</v>
      </c>
      <c r="AI72" s="48" t="s">
        <v>849</v>
      </c>
    </row>
    <row r="73" spans="6:35">
      <c r="F73" s="48" t="s">
        <v>850</v>
      </c>
      <c r="K73" s="48" t="s">
        <v>851</v>
      </c>
      <c r="L73" s="48" t="s">
        <v>852</v>
      </c>
      <c r="P73" s="48" t="s">
        <v>853</v>
      </c>
      <c r="T73" s="48" t="s">
        <v>854</v>
      </c>
      <c r="AA73" s="48" t="s">
        <v>855</v>
      </c>
      <c r="AB73" s="48" t="s">
        <v>192</v>
      </c>
      <c r="AF73" s="48" t="s">
        <v>856</v>
      </c>
      <c r="AH73" s="48" t="s">
        <v>857</v>
      </c>
      <c r="AI73" s="48" t="s">
        <v>858</v>
      </c>
    </row>
    <row r="74" spans="6:35">
      <c r="F74" s="48" t="s">
        <v>859</v>
      </c>
      <c r="K74" s="48" t="s">
        <v>860</v>
      </c>
      <c r="L74" s="48" t="s">
        <v>861</v>
      </c>
      <c r="P74" s="48" t="s">
        <v>862</v>
      </c>
      <c r="T74" s="48" t="s">
        <v>863</v>
      </c>
      <c r="AA74" s="48" t="s">
        <v>864</v>
      </c>
      <c r="AF74" s="48" t="s">
        <v>865</v>
      </c>
      <c r="AH74" s="48" t="s">
        <v>866</v>
      </c>
      <c r="AI74" s="48" t="s">
        <v>867</v>
      </c>
    </row>
    <row r="75" spans="6:35">
      <c r="F75" s="48" t="s">
        <v>868</v>
      </c>
      <c r="K75" s="48" t="s">
        <v>869</v>
      </c>
      <c r="L75" s="48" t="s">
        <v>870</v>
      </c>
      <c r="P75" s="48" t="s">
        <v>192</v>
      </c>
      <c r="T75" s="48" t="s">
        <v>871</v>
      </c>
      <c r="AA75" s="48" t="s">
        <v>872</v>
      </c>
      <c r="AF75" s="48" t="s">
        <v>873</v>
      </c>
      <c r="AH75" s="48" t="s">
        <v>807</v>
      </c>
      <c r="AI75" s="48" t="s">
        <v>192</v>
      </c>
    </row>
    <row r="76" spans="6:35">
      <c r="F76" s="48" t="s">
        <v>874</v>
      </c>
      <c r="K76" s="48" t="s">
        <v>875</v>
      </c>
      <c r="L76" s="48" t="s">
        <v>876</v>
      </c>
      <c r="T76" s="48" t="s">
        <v>877</v>
      </c>
      <c r="AA76" s="48" t="s">
        <v>878</v>
      </c>
      <c r="AF76" s="48" t="s">
        <v>879</v>
      </c>
      <c r="AH76" s="48" t="s">
        <v>880</v>
      </c>
    </row>
    <row r="77" spans="6:35">
      <c r="F77" s="48" t="s">
        <v>881</v>
      </c>
      <c r="K77" s="48" t="s">
        <v>492</v>
      </c>
      <c r="L77" s="48" t="s">
        <v>882</v>
      </c>
      <c r="T77" s="48" t="s">
        <v>883</v>
      </c>
      <c r="AA77" s="48" t="s">
        <v>884</v>
      </c>
      <c r="AF77" s="48" t="s">
        <v>885</v>
      </c>
      <c r="AH77" s="48" t="s">
        <v>886</v>
      </c>
    </row>
    <row r="78" spans="6:35">
      <c r="F78" s="48" t="s">
        <v>887</v>
      </c>
      <c r="K78" s="48" t="s">
        <v>888</v>
      </c>
      <c r="L78" s="48" t="s">
        <v>889</v>
      </c>
      <c r="T78" s="48" t="s">
        <v>890</v>
      </c>
      <c r="AA78" s="48" t="s">
        <v>135</v>
      </c>
      <c r="AF78" s="48" t="s">
        <v>487</v>
      </c>
      <c r="AH78" s="48" t="s">
        <v>891</v>
      </c>
    </row>
    <row r="79" spans="6:35">
      <c r="F79" s="48" t="s">
        <v>892</v>
      </c>
      <c r="K79" s="48" t="s">
        <v>192</v>
      </c>
      <c r="L79" s="48" t="s">
        <v>893</v>
      </c>
      <c r="T79" s="48" t="s">
        <v>894</v>
      </c>
      <c r="AA79" s="48" t="s">
        <v>895</v>
      </c>
      <c r="AF79" s="48" t="s">
        <v>896</v>
      </c>
      <c r="AH79" s="48" t="s">
        <v>897</v>
      </c>
    </row>
    <row r="80" spans="6:35">
      <c r="F80" s="48" t="s">
        <v>898</v>
      </c>
      <c r="L80" s="48" t="s">
        <v>678</v>
      </c>
      <c r="T80" s="48" t="s">
        <v>899</v>
      </c>
      <c r="AA80" s="48" t="s">
        <v>900</v>
      </c>
      <c r="AF80" s="48" t="s">
        <v>901</v>
      </c>
      <c r="AH80" s="48" t="s">
        <v>192</v>
      </c>
    </row>
    <row r="81" spans="6:32">
      <c r="F81" s="48" t="s">
        <v>902</v>
      </c>
      <c r="L81" s="48" t="s">
        <v>903</v>
      </c>
      <c r="T81" s="48" t="s">
        <v>904</v>
      </c>
      <c r="AA81" s="48" t="s">
        <v>905</v>
      </c>
      <c r="AF81" s="48" t="s">
        <v>906</v>
      </c>
    </row>
    <row r="82" spans="6:32">
      <c r="F82" s="48" t="s">
        <v>907</v>
      </c>
      <c r="L82" s="48" t="s">
        <v>908</v>
      </c>
      <c r="T82" s="48" t="s">
        <v>909</v>
      </c>
      <c r="AA82" s="48" t="s">
        <v>910</v>
      </c>
      <c r="AF82" s="48" t="s">
        <v>911</v>
      </c>
    </row>
    <row r="83" spans="6:32">
      <c r="F83" s="48" t="s">
        <v>912</v>
      </c>
      <c r="L83" s="48" t="s">
        <v>913</v>
      </c>
      <c r="T83" s="48" t="s">
        <v>914</v>
      </c>
      <c r="AA83" s="48" t="s">
        <v>915</v>
      </c>
      <c r="AF83" s="48" t="s">
        <v>916</v>
      </c>
    </row>
    <row r="84" spans="6:32">
      <c r="F84" s="48" t="s">
        <v>405</v>
      </c>
      <c r="L84" s="48" t="s">
        <v>205</v>
      </c>
      <c r="T84" s="48" t="s">
        <v>527</v>
      </c>
      <c r="AA84" s="48" t="s">
        <v>917</v>
      </c>
      <c r="AF84" s="48" t="s">
        <v>918</v>
      </c>
    </row>
    <row r="85" spans="6:32">
      <c r="F85" s="48" t="s">
        <v>424</v>
      </c>
      <c r="L85" s="48" t="s">
        <v>919</v>
      </c>
      <c r="T85" s="48" t="s">
        <v>920</v>
      </c>
      <c r="AA85" s="48" t="s">
        <v>921</v>
      </c>
      <c r="AF85" s="48" t="s">
        <v>922</v>
      </c>
    </row>
    <row r="86" spans="6:32">
      <c r="F86" s="48" t="s">
        <v>923</v>
      </c>
      <c r="L86" s="48" t="s">
        <v>924</v>
      </c>
      <c r="T86" s="48" t="s">
        <v>925</v>
      </c>
      <c r="AA86" s="48" t="s">
        <v>926</v>
      </c>
      <c r="AF86" s="48" t="s">
        <v>927</v>
      </c>
    </row>
    <row r="87" spans="6:32">
      <c r="F87" s="48" t="s">
        <v>928</v>
      </c>
      <c r="L87" s="48" t="s">
        <v>929</v>
      </c>
      <c r="T87" s="48" t="s">
        <v>930</v>
      </c>
      <c r="AA87" s="48" t="s">
        <v>784</v>
      </c>
      <c r="AF87" s="48" t="s">
        <v>931</v>
      </c>
    </row>
    <row r="88" spans="6:32">
      <c r="F88" s="48" t="s">
        <v>932</v>
      </c>
      <c r="L88" s="48" t="s">
        <v>933</v>
      </c>
      <c r="T88" s="48" t="s">
        <v>934</v>
      </c>
      <c r="AA88" s="48" t="s">
        <v>935</v>
      </c>
      <c r="AF88" s="48" t="s">
        <v>936</v>
      </c>
    </row>
    <row r="89" spans="6:32">
      <c r="F89" s="48" t="s">
        <v>937</v>
      </c>
      <c r="L89" s="48" t="s">
        <v>938</v>
      </c>
      <c r="T89" s="48" t="s">
        <v>939</v>
      </c>
      <c r="AA89" s="48" t="s">
        <v>940</v>
      </c>
      <c r="AF89" s="48" t="s">
        <v>941</v>
      </c>
    </row>
    <row r="90" spans="6:32">
      <c r="F90" s="48" t="s">
        <v>942</v>
      </c>
      <c r="L90" s="48" t="s">
        <v>943</v>
      </c>
      <c r="T90" s="48" t="s">
        <v>836</v>
      </c>
      <c r="AA90" s="48" t="s">
        <v>944</v>
      </c>
      <c r="AF90" s="48" t="s">
        <v>945</v>
      </c>
    </row>
    <row r="91" spans="6:32">
      <c r="F91" s="48" t="s">
        <v>946</v>
      </c>
      <c r="L91" s="48" t="s">
        <v>947</v>
      </c>
      <c r="T91" s="48" t="s">
        <v>121</v>
      </c>
      <c r="AA91" s="48" t="s">
        <v>948</v>
      </c>
      <c r="AF91" s="48" t="s">
        <v>949</v>
      </c>
    </row>
    <row r="92" spans="6:32">
      <c r="F92" s="48" t="s">
        <v>950</v>
      </c>
      <c r="L92" s="48" t="s">
        <v>951</v>
      </c>
      <c r="T92" s="48" t="s">
        <v>952</v>
      </c>
      <c r="AA92" s="48" t="s">
        <v>953</v>
      </c>
      <c r="AF92" s="48" t="s">
        <v>954</v>
      </c>
    </row>
    <row r="93" spans="6:32">
      <c r="F93" s="48" t="s">
        <v>882</v>
      </c>
      <c r="L93" s="48" t="s">
        <v>955</v>
      </c>
      <c r="T93" s="48" t="s">
        <v>956</v>
      </c>
      <c r="AA93" s="48" t="s">
        <v>957</v>
      </c>
      <c r="AF93" s="48" t="s">
        <v>958</v>
      </c>
    </row>
    <row r="94" spans="6:32">
      <c r="F94" s="48" t="s">
        <v>959</v>
      </c>
      <c r="L94" s="48" t="s">
        <v>960</v>
      </c>
      <c r="T94" s="48" t="s">
        <v>961</v>
      </c>
      <c r="AA94" s="48" t="s">
        <v>962</v>
      </c>
      <c r="AF94" s="48" t="s">
        <v>963</v>
      </c>
    </row>
    <row r="95" spans="6:32">
      <c r="F95" s="48" t="s">
        <v>964</v>
      </c>
      <c r="L95" s="48" t="s">
        <v>635</v>
      </c>
      <c r="T95" s="48" t="s">
        <v>965</v>
      </c>
      <c r="AA95" s="48" t="s">
        <v>966</v>
      </c>
      <c r="AF95" s="48" t="s">
        <v>967</v>
      </c>
    </row>
    <row r="96" spans="6:32">
      <c r="F96" s="48" t="s">
        <v>968</v>
      </c>
      <c r="L96" s="48" t="s">
        <v>969</v>
      </c>
      <c r="T96" s="48" t="s">
        <v>970</v>
      </c>
      <c r="AA96" s="48" t="s">
        <v>971</v>
      </c>
      <c r="AF96" s="48" t="s">
        <v>972</v>
      </c>
    </row>
    <row r="97" spans="6:32">
      <c r="F97" s="48" t="s">
        <v>388</v>
      </c>
      <c r="L97" s="48" t="s">
        <v>973</v>
      </c>
      <c r="T97" s="48" t="s">
        <v>974</v>
      </c>
      <c r="AA97" s="48" t="s">
        <v>192</v>
      </c>
      <c r="AF97" s="48" t="s">
        <v>975</v>
      </c>
    </row>
    <row r="98" spans="6:32">
      <c r="F98" s="48" t="s">
        <v>976</v>
      </c>
      <c r="L98" s="48" t="s">
        <v>977</v>
      </c>
      <c r="T98" s="48" t="s">
        <v>978</v>
      </c>
      <c r="AF98" s="48" t="s">
        <v>979</v>
      </c>
    </row>
    <row r="99" spans="6:32">
      <c r="F99" s="48" t="s">
        <v>980</v>
      </c>
      <c r="L99" s="48" t="s">
        <v>981</v>
      </c>
      <c r="T99" s="48" t="s">
        <v>982</v>
      </c>
      <c r="AF99" s="48" t="s">
        <v>983</v>
      </c>
    </row>
    <row r="100" spans="6:32">
      <c r="F100" s="48" t="s">
        <v>984</v>
      </c>
      <c r="L100" s="48" t="s">
        <v>985</v>
      </c>
      <c r="T100" s="48" t="s">
        <v>986</v>
      </c>
      <c r="AF100" s="48" t="s">
        <v>167</v>
      </c>
    </row>
    <row r="101" spans="6:32">
      <c r="F101" s="48" t="s">
        <v>987</v>
      </c>
      <c r="L101" s="48" t="s">
        <v>988</v>
      </c>
      <c r="T101" s="48" t="s">
        <v>989</v>
      </c>
      <c r="AF101" s="48" t="s">
        <v>990</v>
      </c>
    </row>
    <row r="102" spans="6:32">
      <c r="F102" s="48" t="s">
        <v>991</v>
      </c>
      <c r="L102" s="48" t="s">
        <v>992</v>
      </c>
      <c r="T102" s="48" t="s">
        <v>993</v>
      </c>
      <c r="AF102" s="48" t="s">
        <v>994</v>
      </c>
    </row>
    <row r="103" spans="6:32">
      <c r="F103" s="48" t="s">
        <v>995</v>
      </c>
      <c r="L103" s="48" t="s">
        <v>996</v>
      </c>
      <c r="T103" s="48" t="s">
        <v>997</v>
      </c>
      <c r="AF103" s="48" t="s">
        <v>998</v>
      </c>
    </row>
    <row r="104" spans="6:32">
      <c r="F104" s="48" t="s">
        <v>999</v>
      </c>
      <c r="L104" s="48" t="s">
        <v>1000</v>
      </c>
      <c r="T104" s="48" t="s">
        <v>1001</v>
      </c>
      <c r="AF104" s="48" t="s">
        <v>1002</v>
      </c>
    </row>
    <row r="105" spans="6:32">
      <c r="F105" s="48" t="s">
        <v>121</v>
      </c>
      <c r="L105" s="48" t="s">
        <v>1003</v>
      </c>
      <c r="T105" s="48" t="s">
        <v>1004</v>
      </c>
      <c r="AF105" s="48" t="s">
        <v>1005</v>
      </c>
    </row>
    <row r="106" spans="6:32">
      <c r="F106" s="48" t="s">
        <v>1006</v>
      </c>
      <c r="L106" s="48" t="s">
        <v>1007</v>
      </c>
      <c r="T106" s="48" t="s">
        <v>905</v>
      </c>
      <c r="AF106" s="48" t="s">
        <v>361</v>
      </c>
    </row>
    <row r="107" spans="6:32">
      <c r="F107" s="48" t="s">
        <v>1008</v>
      </c>
      <c r="L107" s="48" t="s">
        <v>1009</v>
      </c>
      <c r="T107" s="48" t="s">
        <v>1010</v>
      </c>
      <c r="AF107" s="48" t="s">
        <v>1011</v>
      </c>
    </row>
    <row r="108" spans="6:32">
      <c r="F108" s="48" t="s">
        <v>1012</v>
      </c>
      <c r="L108" s="48" t="s">
        <v>1013</v>
      </c>
      <c r="T108" s="48" t="s">
        <v>921</v>
      </c>
      <c r="AF108" s="48" t="s">
        <v>944</v>
      </c>
    </row>
    <row r="109" spans="6:32">
      <c r="F109" s="48" t="s">
        <v>1014</v>
      </c>
      <c r="L109" s="48" t="s">
        <v>1015</v>
      </c>
      <c r="T109" s="48" t="s">
        <v>760</v>
      </c>
      <c r="AF109" s="48" t="s">
        <v>1016</v>
      </c>
    </row>
    <row r="110" spans="6:32">
      <c r="F110" s="48" t="s">
        <v>1017</v>
      </c>
      <c r="L110" s="48" t="s">
        <v>1018</v>
      </c>
      <c r="T110" s="48" t="s">
        <v>338</v>
      </c>
      <c r="AF110" s="48" t="s">
        <v>1019</v>
      </c>
    </row>
    <row r="111" spans="6:32">
      <c r="F111" s="48" t="s">
        <v>1020</v>
      </c>
      <c r="L111" s="48" t="s">
        <v>1021</v>
      </c>
      <c r="T111" s="48" t="s">
        <v>1022</v>
      </c>
      <c r="AF111" s="48" t="s">
        <v>1023</v>
      </c>
    </row>
    <row r="112" spans="6:32">
      <c r="F112" s="48" t="s">
        <v>1024</v>
      </c>
      <c r="L112" s="48" t="s">
        <v>1025</v>
      </c>
      <c r="T112" s="48" t="s">
        <v>1026</v>
      </c>
      <c r="AF112" s="48" t="s">
        <v>127</v>
      </c>
    </row>
    <row r="113" spans="6:32">
      <c r="F113" s="48" t="s">
        <v>1027</v>
      </c>
      <c r="L113" s="48" t="s">
        <v>1028</v>
      </c>
      <c r="T113" s="48" t="s">
        <v>1029</v>
      </c>
      <c r="AF113" s="48" t="s">
        <v>1030</v>
      </c>
    </row>
    <row r="114" spans="6:32">
      <c r="F114" s="48" t="s">
        <v>1031</v>
      </c>
      <c r="L114" s="48" t="s">
        <v>1032</v>
      </c>
      <c r="T114" s="48" t="s">
        <v>1033</v>
      </c>
      <c r="AF114" s="48" t="s">
        <v>1034</v>
      </c>
    </row>
    <row r="115" spans="6:32">
      <c r="F115" s="48" t="s">
        <v>1035</v>
      </c>
      <c r="L115" s="48" t="s">
        <v>1036</v>
      </c>
      <c r="T115" s="48" t="s">
        <v>1037</v>
      </c>
      <c r="AF115" s="48" t="s">
        <v>1038</v>
      </c>
    </row>
    <row r="116" spans="6:32">
      <c r="F116" s="48" t="s">
        <v>1039</v>
      </c>
      <c r="L116" s="48" t="s">
        <v>1040</v>
      </c>
      <c r="T116" s="48" t="s">
        <v>1041</v>
      </c>
      <c r="AF116" s="48" t="s">
        <v>1042</v>
      </c>
    </row>
    <row r="117" spans="6:32">
      <c r="F117" s="48" t="s">
        <v>979</v>
      </c>
      <c r="L117" s="48" t="s">
        <v>1043</v>
      </c>
      <c r="T117" s="48" t="s">
        <v>1044</v>
      </c>
      <c r="AF117" s="48" t="s">
        <v>1045</v>
      </c>
    </row>
    <row r="118" spans="6:32">
      <c r="F118" s="48" t="s">
        <v>418</v>
      </c>
      <c r="L118" s="48" t="s">
        <v>732</v>
      </c>
      <c r="T118" s="48" t="s">
        <v>1046</v>
      </c>
      <c r="AF118" s="48" t="s">
        <v>492</v>
      </c>
    </row>
    <row r="119" spans="6:32">
      <c r="F119" s="48" t="s">
        <v>1047</v>
      </c>
      <c r="L119" s="48" t="s">
        <v>1048</v>
      </c>
      <c r="T119" s="48" t="s">
        <v>1049</v>
      </c>
      <c r="AF119" s="48" t="s">
        <v>1050</v>
      </c>
    </row>
    <row r="120" spans="6:32">
      <c r="F120" s="48" t="s">
        <v>1051</v>
      </c>
      <c r="L120" s="48" t="s">
        <v>1052</v>
      </c>
      <c r="T120" s="48" t="s">
        <v>1053</v>
      </c>
      <c r="AF120" s="48" t="s">
        <v>192</v>
      </c>
    </row>
    <row r="121" spans="6:32">
      <c r="F121" s="48" t="s">
        <v>1054</v>
      </c>
      <c r="L121" s="48" t="s">
        <v>1055</v>
      </c>
      <c r="T121" s="48" t="s">
        <v>1056</v>
      </c>
    </row>
    <row r="122" spans="6:32">
      <c r="F122" s="48" t="s">
        <v>654</v>
      </c>
      <c r="L122" s="48" t="s">
        <v>1057</v>
      </c>
      <c r="T122" s="48" t="s">
        <v>1058</v>
      </c>
    </row>
    <row r="123" spans="6:32">
      <c r="F123" s="48" t="s">
        <v>338</v>
      </c>
      <c r="L123" s="48" t="s">
        <v>1059</v>
      </c>
      <c r="T123" s="48" t="s">
        <v>1060</v>
      </c>
    </row>
    <row r="124" spans="6:32">
      <c r="F124" s="48" t="s">
        <v>1061</v>
      </c>
      <c r="L124" s="48" t="s">
        <v>1062</v>
      </c>
      <c r="T124" s="48" t="s">
        <v>1063</v>
      </c>
    </row>
    <row r="125" spans="6:32">
      <c r="F125" s="48" t="s">
        <v>1064</v>
      </c>
      <c r="L125" s="48" t="s">
        <v>1065</v>
      </c>
      <c r="T125" s="48" t="s">
        <v>1066</v>
      </c>
    </row>
    <row r="126" spans="6:32">
      <c r="F126" s="48" t="s">
        <v>1067</v>
      </c>
      <c r="L126" s="48" t="s">
        <v>1068</v>
      </c>
      <c r="T126" s="48" t="s">
        <v>1069</v>
      </c>
    </row>
    <row r="127" spans="6:32">
      <c r="F127" s="48" t="s">
        <v>848</v>
      </c>
      <c r="L127" s="48" t="s">
        <v>1070</v>
      </c>
      <c r="T127" s="48" t="s">
        <v>1071</v>
      </c>
    </row>
    <row r="128" spans="6:32">
      <c r="F128" s="48" t="s">
        <v>1072</v>
      </c>
      <c r="L128" s="48" t="s">
        <v>1073</v>
      </c>
      <c r="T128" s="48" t="s">
        <v>1074</v>
      </c>
    </row>
    <row r="129" spans="6:20">
      <c r="F129" s="48" t="s">
        <v>1075</v>
      </c>
      <c r="L129" s="48" t="s">
        <v>1076</v>
      </c>
      <c r="T129" s="48" t="s">
        <v>1077</v>
      </c>
    </row>
    <row r="130" spans="6:20">
      <c r="F130" s="48" t="s">
        <v>1078</v>
      </c>
      <c r="L130" s="48" t="s">
        <v>1079</v>
      </c>
      <c r="T130" s="48" t="s">
        <v>1080</v>
      </c>
    </row>
    <row r="131" spans="6:20">
      <c r="F131" s="48" t="s">
        <v>1081</v>
      </c>
      <c r="L131" s="48" t="s">
        <v>1082</v>
      </c>
      <c r="T131" s="48" t="s">
        <v>1083</v>
      </c>
    </row>
    <row r="132" spans="6:20">
      <c r="F132" s="48" t="s">
        <v>1084</v>
      </c>
      <c r="L132" s="48" t="s">
        <v>1085</v>
      </c>
      <c r="T132" s="48" t="s">
        <v>1086</v>
      </c>
    </row>
    <row r="133" spans="6:20">
      <c r="F133" s="48" t="s">
        <v>944</v>
      </c>
      <c r="L133" s="48" t="s">
        <v>1087</v>
      </c>
      <c r="T133" s="48" t="s">
        <v>1088</v>
      </c>
    </row>
    <row r="134" spans="6:20">
      <c r="F134" s="48" t="s">
        <v>1089</v>
      </c>
      <c r="L134" s="48" t="s">
        <v>1090</v>
      </c>
      <c r="T134" s="48" t="s">
        <v>1091</v>
      </c>
    </row>
    <row r="135" spans="6:20">
      <c r="F135" s="48" t="s">
        <v>1092</v>
      </c>
      <c r="L135" s="48" t="s">
        <v>1093</v>
      </c>
      <c r="T135" s="48" t="s">
        <v>1094</v>
      </c>
    </row>
    <row r="136" spans="6:20">
      <c r="F136" s="48" t="s">
        <v>1095</v>
      </c>
      <c r="L136" s="48" t="s">
        <v>1096</v>
      </c>
      <c r="T136" s="48" t="s">
        <v>1097</v>
      </c>
    </row>
    <row r="137" spans="6:20">
      <c r="F137" s="48" t="s">
        <v>1098</v>
      </c>
      <c r="L137" s="48" t="s">
        <v>1099</v>
      </c>
      <c r="T137" s="48" t="s">
        <v>1100</v>
      </c>
    </row>
    <row r="138" spans="6:20">
      <c r="F138" s="48" t="s">
        <v>1101</v>
      </c>
      <c r="L138" s="48" t="s">
        <v>1102</v>
      </c>
      <c r="T138" s="48" t="s">
        <v>1103</v>
      </c>
    </row>
    <row r="139" spans="6:20">
      <c r="F139" s="48" t="s">
        <v>1104</v>
      </c>
      <c r="L139" s="48" t="s">
        <v>1105</v>
      </c>
      <c r="T139" s="48" t="s">
        <v>1106</v>
      </c>
    </row>
    <row r="140" spans="6:20">
      <c r="F140" s="48" t="s">
        <v>1107</v>
      </c>
      <c r="L140" s="48" t="s">
        <v>1108</v>
      </c>
      <c r="T140" s="48" t="s">
        <v>1109</v>
      </c>
    </row>
    <row r="141" spans="6:20">
      <c r="F141" s="48" t="s">
        <v>1110</v>
      </c>
      <c r="L141" s="48" t="s">
        <v>1111</v>
      </c>
      <c r="T141" s="48" t="s">
        <v>1112</v>
      </c>
    </row>
    <row r="142" spans="6:20">
      <c r="F142" s="48" t="s">
        <v>1113</v>
      </c>
      <c r="L142" s="48" t="s">
        <v>1114</v>
      </c>
      <c r="T142" s="48" t="s">
        <v>1115</v>
      </c>
    </row>
    <row r="143" spans="6:20">
      <c r="F143" s="48" t="s">
        <v>1116</v>
      </c>
      <c r="L143" s="48" t="s">
        <v>1117</v>
      </c>
      <c r="T143" s="48" t="s">
        <v>1118</v>
      </c>
    </row>
    <row r="144" spans="6:20">
      <c r="F144" s="48" t="s">
        <v>828</v>
      </c>
      <c r="L144" s="48" t="s">
        <v>1119</v>
      </c>
      <c r="T144" s="48" t="s">
        <v>1120</v>
      </c>
    </row>
    <row r="145" spans="6:20">
      <c r="F145" s="48" t="s">
        <v>1121</v>
      </c>
      <c r="L145" s="48" t="s">
        <v>1122</v>
      </c>
      <c r="T145" s="48" t="s">
        <v>1123</v>
      </c>
    </row>
    <row r="146" spans="6:20">
      <c r="F146" s="48" t="s">
        <v>1124</v>
      </c>
      <c r="L146" s="48" t="s">
        <v>1125</v>
      </c>
      <c r="T146" s="48" t="s">
        <v>1126</v>
      </c>
    </row>
    <row r="147" spans="6:20">
      <c r="F147" s="48" t="s">
        <v>1127</v>
      </c>
      <c r="L147" s="48" t="s">
        <v>1128</v>
      </c>
      <c r="T147" s="48" t="s">
        <v>1129</v>
      </c>
    </row>
    <row r="148" spans="6:20">
      <c r="F148" s="48" t="s">
        <v>1130</v>
      </c>
      <c r="L148" s="48" t="s">
        <v>1131</v>
      </c>
      <c r="T148" s="48" t="s">
        <v>1132</v>
      </c>
    </row>
    <row r="149" spans="6:20">
      <c r="F149" s="48" t="s">
        <v>506</v>
      </c>
      <c r="L149" s="48" t="s">
        <v>1133</v>
      </c>
      <c r="T149" s="48" t="s">
        <v>192</v>
      </c>
    </row>
    <row r="150" spans="6:20">
      <c r="F150" s="48" t="s">
        <v>1134</v>
      </c>
      <c r="L150" s="48" t="s">
        <v>1135</v>
      </c>
    </row>
    <row r="151" spans="6:20">
      <c r="F151" s="48" t="s">
        <v>1100</v>
      </c>
      <c r="L151" s="48" t="s">
        <v>1136</v>
      </c>
    </row>
    <row r="152" spans="6:20">
      <c r="F152" s="48" t="s">
        <v>1137</v>
      </c>
      <c r="L152" s="48" t="s">
        <v>1138</v>
      </c>
    </row>
    <row r="153" spans="6:20">
      <c r="F153" s="48" t="s">
        <v>1139</v>
      </c>
      <c r="L153" s="48" t="s">
        <v>1140</v>
      </c>
    </row>
    <row r="154" spans="6:20">
      <c r="F154" s="48" t="s">
        <v>1141</v>
      </c>
      <c r="L154" s="48" t="s">
        <v>1142</v>
      </c>
    </row>
    <row r="155" spans="6:20">
      <c r="F155" s="48" t="s">
        <v>1143</v>
      </c>
      <c r="L155" s="48" t="s">
        <v>1144</v>
      </c>
    </row>
    <row r="156" spans="6:20">
      <c r="F156" s="48" t="s">
        <v>1145</v>
      </c>
      <c r="L156" s="48" t="s">
        <v>192</v>
      </c>
    </row>
    <row r="157" spans="6:20">
      <c r="F157" s="48" t="s">
        <v>1146</v>
      </c>
    </row>
    <row r="158" spans="6:20">
      <c r="F158" s="48" t="s">
        <v>192</v>
      </c>
    </row>
    <row r="178" spans="1:4" ht="14.45" thickBot="1"/>
    <row r="179" spans="1:4" ht="16.899999999999999" thickBot="1">
      <c r="A179" s="49" t="s">
        <v>1147</v>
      </c>
      <c r="B179" s="50" t="s">
        <v>1148</v>
      </c>
    </row>
    <row r="181" spans="1:4">
      <c r="C181" s="51" t="s">
        <v>1149</v>
      </c>
      <c r="D181" s="48" t="s">
        <v>1150</v>
      </c>
    </row>
    <row r="182" spans="1:4">
      <c r="D182" s="48" t="s">
        <v>1151</v>
      </c>
    </row>
    <row r="183" spans="1:4">
      <c r="D183" s="48" t="s">
        <v>1152</v>
      </c>
    </row>
    <row r="187" spans="1:4">
      <c r="C187" s="51" t="s">
        <v>1153</v>
      </c>
      <c r="D187" s="48" t="s">
        <v>1154</v>
      </c>
    </row>
    <row r="188" spans="1:4">
      <c r="D188" s="48" t="s">
        <v>41</v>
      </c>
    </row>
    <row r="189" spans="1:4">
      <c r="D189" s="48" t="s">
        <v>1155</v>
      </c>
    </row>
    <row r="190" spans="1:4">
      <c r="D190" s="48" t="s">
        <v>1156</v>
      </c>
    </row>
    <row r="194" spans="3:11">
      <c r="C194" s="51" t="s">
        <v>1157</v>
      </c>
      <c r="D194" s="48" t="s">
        <v>1158</v>
      </c>
      <c r="E194" s="48" t="s">
        <v>1159</v>
      </c>
      <c r="F194" s="48" t="s">
        <v>1160</v>
      </c>
      <c r="G194" s="48" t="s">
        <v>1161</v>
      </c>
      <c r="H194" s="48" t="s">
        <v>1162</v>
      </c>
      <c r="I194" s="48" t="s">
        <v>1163</v>
      </c>
    </row>
    <row r="195" spans="3:11">
      <c r="D195" s="84" t="s">
        <v>1164</v>
      </c>
      <c r="E195" s="48" t="s">
        <v>1165</v>
      </c>
      <c r="F195" s="48" t="s">
        <v>1166</v>
      </c>
      <c r="G195" s="48" t="s">
        <v>1167</v>
      </c>
      <c r="H195" s="48" t="s">
        <v>1168</v>
      </c>
      <c r="I195" s="48" t="s">
        <v>1169</v>
      </c>
    </row>
    <row r="196" spans="3:11">
      <c r="E196" s="48" t="s">
        <v>1170</v>
      </c>
      <c r="F196" s="48" t="s">
        <v>1171</v>
      </c>
      <c r="G196" s="48" t="s">
        <v>1172</v>
      </c>
      <c r="H196" s="48" t="s">
        <v>1173</v>
      </c>
    </row>
    <row r="197" spans="3:11">
      <c r="E197" s="48" t="s">
        <v>1174</v>
      </c>
      <c r="F197" s="48" t="s">
        <v>1175</v>
      </c>
      <c r="G197" s="48" t="s">
        <v>1176</v>
      </c>
    </row>
    <row r="198" spans="3:11">
      <c r="E198" s="48" t="s">
        <v>1177</v>
      </c>
      <c r="F198" s="48" t="s">
        <v>1178</v>
      </c>
      <c r="G198" s="48" t="s">
        <v>1179</v>
      </c>
    </row>
    <row r="199" spans="3:11">
      <c r="E199" s="48" t="s">
        <v>1180</v>
      </c>
      <c r="F199" s="48" t="s">
        <v>1181</v>
      </c>
      <c r="G199" s="48" t="s">
        <v>1182</v>
      </c>
    </row>
    <row r="200" spans="3:11">
      <c r="E200" s="48" t="s">
        <v>1183</v>
      </c>
      <c r="F200" s="48" t="s">
        <v>1184</v>
      </c>
    </row>
    <row r="201" spans="3:11">
      <c r="E201" s="48" t="s">
        <v>1185</v>
      </c>
    </row>
    <row r="206" spans="3:11" ht="14.45">
      <c r="C206" s="51" t="s">
        <v>1186</v>
      </c>
      <c r="D206" s="48" t="s">
        <v>1187</v>
      </c>
      <c r="E206" t="s">
        <v>1188</v>
      </c>
      <c r="F206" t="s">
        <v>1189</v>
      </c>
      <c r="G206" t="s">
        <v>1190</v>
      </c>
      <c r="H206" t="s">
        <v>1191</v>
      </c>
      <c r="I206" t="s">
        <v>1192</v>
      </c>
      <c r="J206" t="s">
        <v>1193</v>
      </c>
      <c r="K206" t="s">
        <v>1194</v>
      </c>
    </row>
    <row r="207" spans="3:11">
      <c r="D207" s="84" t="s">
        <v>1195</v>
      </c>
      <c r="E207" s="48" t="s">
        <v>1196</v>
      </c>
      <c r="F207" s="48" t="s">
        <v>1196</v>
      </c>
      <c r="G207" s="48" t="s">
        <v>41</v>
      </c>
      <c r="H207" s="48" t="s">
        <v>41</v>
      </c>
      <c r="I207" s="48" t="s">
        <v>41</v>
      </c>
      <c r="J207" s="48" t="s">
        <v>41</v>
      </c>
      <c r="K207" s="48" t="s">
        <v>41</v>
      </c>
    </row>
    <row r="208" spans="3:11">
      <c r="E208" s="48" t="s">
        <v>1197</v>
      </c>
      <c r="F208" s="48" t="s">
        <v>1197</v>
      </c>
    </row>
    <row r="209" spans="5:11">
      <c r="E209" s="48" t="s">
        <v>1198</v>
      </c>
      <c r="F209" s="48" t="s">
        <v>1198</v>
      </c>
    </row>
    <row r="210" spans="5:11">
      <c r="E210" s="48" t="s">
        <v>1199</v>
      </c>
      <c r="F210" s="48" t="s">
        <v>1199</v>
      </c>
    </row>
    <row r="215" spans="5:11">
      <c r="E215" s="48" t="s">
        <v>1200</v>
      </c>
      <c r="F215" s="48" t="s">
        <v>1201</v>
      </c>
      <c r="G215" s="48" t="s">
        <v>1202</v>
      </c>
      <c r="H215" s="48" t="s">
        <v>1203</v>
      </c>
      <c r="I215" s="48" t="s">
        <v>1204</v>
      </c>
      <c r="J215" s="48" t="s">
        <v>1205</v>
      </c>
      <c r="K215" s="48" t="s">
        <v>1206</v>
      </c>
    </row>
    <row r="216" spans="5:11">
      <c r="E216" s="48" t="s">
        <v>1207</v>
      </c>
      <c r="F216" s="48" t="s">
        <v>1207</v>
      </c>
      <c r="G216" s="48" t="s">
        <v>1207</v>
      </c>
      <c r="H216" s="48" t="s">
        <v>1208</v>
      </c>
      <c r="I216" s="48" t="s">
        <v>1207</v>
      </c>
      <c r="J216" s="48" t="s">
        <v>41</v>
      </c>
      <c r="K216" s="48" t="s">
        <v>41</v>
      </c>
    </row>
    <row r="217" spans="5:11">
      <c r="E217" s="48" t="s">
        <v>1209</v>
      </c>
      <c r="F217" s="48" t="s">
        <v>1209</v>
      </c>
      <c r="G217" s="48" t="s">
        <v>1209</v>
      </c>
      <c r="I217" s="48" t="s">
        <v>1208</v>
      </c>
    </row>
    <row r="218" spans="5:11">
      <c r="E218" s="48" t="s">
        <v>1208</v>
      </c>
      <c r="F218" s="48" t="s">
        <v>1208</v>
      </c>
      <c r="G218" s="48" t="s">
        <v>1208</v>
      </c>
    </row>
    <row r="223" spans="5:11">
      <c r="E223" s="48" t="s">
        <v>1210</v>
      </c>
      <c r="F223" s="48" t="s">
        <v>1211</v>
      </c>
      <c r="G223" s="48" t="s">
        <v>1212</v>
      </c>
      <c r="H223" s="48" t="s">
        <v>1213</v>
      </c>
      <c r="I223" s="48" t="s">
        <v>1214</v>
      </c>
      <c r="J223" s="48" t="s">
        <v>1215</v>
      </c>
      <c r="K223" s="48" t="s">
        <v>1216</v>
      </c>
    </row>
    <row r="224" spans="5:11">
      <c r="E224" s="48" t="s">
        <v>1217</v>
      </c>
      <c r="F224" s="48" t="s">
        <v>1217</v>
      </c>
      <c r="G224" s="48" t="s">
        <v>1217</v>
      </c>
      <c r="H224" s="48" t="s">
        <v>1217</v>
      </c>
      <c r="I224" s="48" t="s">
        <v>1217</v>
      </c>
      <c r="J224" s="48" t="s">
        <v>1217</v>
      </c>
      <c r="K224" s="48" t="s">
        <v>1217</v>
      </c>
    </row>
    <row r="225" spans="5:11">
      <c r="E225" s="48" t="s">
        <v>1218</v>
      </c>
      <c r="F225" s="48" t="s">
        <v>1218</v>
      </c>
      <c r="G225" s="48" t="s">
        <v>1219</v>
      </c>
      <c r="H225" s="48" t="s">
        <v>1220</v>
      </c>
      <c r="I225" s="48" t="s">
        <v>1218</v>
      </c>
      <c r="J225" s="48" t="s">
        <v>1220</v>
      </c>
      <c r="K225" s="48" t="s">
        <v>1218</v>
      </c>
    </row>
    <row r="226" spans="5:11">
      <c r="E226" s="48" t="s">
        <v>1219</v>
      </c>
      <c r="F226" s="48" t="s">
        <v>1219</v>
      </c>
      <c r="G226" s="48" t="s">
        <v>1220</v>
      </c>
      <c r="I226" s="48" t="s">
        <v>1219</v>
      </c>
      <c r="K226" s="48" t="s">
        <v>1219</v>
      </c>
    </row>
    <row r="227" spans="5:11">
      <c r="E227" s="48" t="s">
        <v>1220</v>
      </c>
      <c r="F227" s="48" t="s">
        <v>1220</v>
      </c>
      <c r="I227" s="48" t="s">
        <v>1220</v>
      </c>
      <c r="K227" s="48" t="s">
        <v>1220</v>
      </c>
    </row>
    <row r="228" spans="5:11">
      <c r="E228" s="48" t="s">
        <v>1221</v>
      </c>
      <c r="F228" s="48" t="s">
        <v>1221</v>
      </c>
      <c r="I228" s="48" t="s">
        <v>1221</v>
      </c>
    </row>
    <row r="233" spans="5:11">
      <c r="E233" s="48" t="s">
        <v>1222</v>
      </c>
      <c r="F233" s="48" t="s">
        <v>1223</v>
      </c>
      <c r="G233" s="48" t="s">
        <v>1224</v>
      </c>
      <c r="H233" s="48" t="s">
        <v>1225</v>
      </c>
      <c r="I233" s="48" t="s">
        <v>1226</v>
      </c>
      <c r="J233" s="48" t="s">
        <v>1227</v>
      </c>
      <c r="K233" s="48" t="s">
        <v>1228</v>
      </c>
    </row>
    <row r="234" spans="5:11">
      <c r="E234" s="48" t="s">
        <v>1229</v>
      </c>
      <c r="F234" s="48" t="s">
        <v>1229</v>
      </c>
      <c r="G234" s="48" t="s">
        <v>1229</v>
      </c>
      <c r="H234" s="48" t="s">
        <v>41</v>
      </c>
      <c r="I234" s="48" t="s">
        <v>1229</v>
      </c>
      <c r="J234" s="48" t="s">
        <v>1230</v>
      </c>
      <c r="K234" s="48" t="s">
        <v>1229</v>
      </c>
    </row>
    <row r="235" spans="5:11">
      <c r="E235" s="48" t="s">
        <v>1231</v>
      </c>
      <c r="F235" s="48" t="s">
        <v>1231</v>
      </c>
      <c r="G235" s="48" t="s">
        <v>1231</v>
      </c>
      <c r="I235" s="48" t="s">
        <v>1231</v>
      </c>
      <c r="K235" s="48" t="s">
        <v>1231</v>
      </c>
    </row>
    <row r="236" spans="5:11">
      <c r="E236" s="48" t="s">
        <v>1230</v>
      </c>
      <c r="F236" s="48" t="s">
        <v>1230</v>
      </c>
      <c r="I236" s="48" t="s">
        <v>1230</v>
      </c>
      <c r="K236" s="48" t="s">
        <v>1230</v>
      </c>
    </row>
    <row r="237" spans="5:11">
      <c r="E237" s="48" t="s">
        <v>1232</v>
      </c>
    </row>
    <row r="242" spans="5:11">
      <c r="E242" s="48" t="s">
        <v>1233</v>
      </c>
      <c r="F242" s="48" t="s">
        <v>1234</v>
      </c>
      <c r="G242" s="48" t="s">
        <v>1235</v>
      </c>
      <c r="H242" s="48" t="s">
        <v>1236</v>
      </c>
      <c r="I242" s="48" t="s">
        <v>1237</v>
      </c>
      <c r="J242" s="48" t="s">
        <v>1238</v>
      </c>
      <c r="K242" s="48" t="s">
        <v>1239</v>
      </c>
    </row>
    <row r="243" spans="5:11">
      <c r="E243" s="48" t="s">
        <v>1240</v>
      </c>
      <c r="F243" s="48" t="s">
        <v>1240</v>
      </c>
      <c r="G243" s="48" t="s">
        <v>41</v>
      </c>
      <c r="H243" s="48" t="s">
        <v>1240</v>
      </c>
      <c r="I243" s="48" t="s">
        <v>1240</v>
      </c>
      <c r="J243" s="48" t="s">
        <v>41</v>
      </c>
      <c r="K243" s="48" t="s">
        <v>41</v>
      </c>
    </row>
    <row r="244" spans="5:11">
      <c r="E244" s="48" t="s">
        <v>1241</v>
      </c>
      <c r="F244" s="48" t="s">
        <v>1241</v>
      </c>
      <c r="H244" s="48" t="s">
        <v>1241</v>
      </c>
      <c r="I244" s="48" t="s">
        <v>1241</v>
      </c>
    </row>
    <row r="245" spans="5:11">
      <c r="E245" s="48" t="s">
        <v>1242</v>
      </c>
      <c r="F245" s="48" t="s">
        <v>1243</v>
      </c>
      <c r="H245" s="48" t="s">
        <v>1243</v>
      </c>
      <c r="I245" s="48" t="s">
        <v>1243</v>
      </c>
    </row>
    <row r="246" spans="5:11">
      <c r="E246" s="48" t="s">
        <v>1243</v>
      </c>
      <c r="F246" s="48" t="s">
        <v>1244</v>
      </c>
    </row>
    <row r="247" spans="5:11">
      <c r="E247" s="48" t="s">
        <v>1245</v>
      </c>
    </row>
    <row r="248" spans="5:11">
      <c r="E248" s="48" t="s">
        <v>1244</v>
      </c>
    </row>
    <row r="253" spans="5:11">
      <c r="E253" s="48" t="s">
        <v>1246</v>
      </c>
      <c r="F253" s="48" t="s">
        <v>1247</v>
      </c>
      <c r="G253" s="48" t="s">
        <v>1248</v>
      </c>
      <c r="H253" s="48" t="s">
        <v>1249</v>
      </c>
      <c r="I253" s="48" t="s">
        <v>1250</v>
      </c>
      <c r="J253" s="48" t="s">
        <v>1251</v>
      </c>
      <c r="K253" s="48" t="s">
        <v>1252</v>
      </c>
    </row>
    <row r="254" spans="5:11">
      <c r="E254" s="48" t="s">
        <v>1253</v>
      </c>
      <c r="F254" s="48" t="s">
        <v>1253</v>
      </c>
      <c r="G254" s="48" t="s">
        <v>41</v>
      </c>
      <c r="H254" s="48" t="s">
        <v>41</v>
      </c>
      <c r="I254" s="48" t="s">
        <v>1253</v>
      </c>
      <c r="J254" s="48" t="s">
        <v>41</v>
      </c>
      <c r="K254" s="48" t="s">
        <v>1253</v>
      </c>
    </row>
    <row r="255" spans="5:11">
      <c r="E255" s="48" t="s">
        <v>1254</v>
      </c>
      <c r="F255" s="48" t="s">
        <v>1254</v>
      </c>
      <c r="I255" s="48" t="s">
        <v>1254</v>
      </c>
    </row>
    <row r="260" spans="5:11">
      <c r="E260" s="48" t="s">
        <v>1255</v>
      </c>
      <c r="F260" s="48" t="s">
        <v>1256</v>
      </c>
      <c r="G260" s="48" t="s">
        <v>1257</v>
      </c>
      <c r="H260" s="48" t="s">
        <v>1258</v>
      </c>
      <c r="I260" s="48" t="s">
        <v>1259</v>
      </c>
      <c r="J260" s="48" t="s">
        <v>1260</v>
      </c>
      <c r="K260" s="48" t="s">
        <v>1261</v>
      </c>
    </row>
    <row r="261" spans="5:11">
      <c r="E261" s="48" t="s">
        <v>1262</v>
      </c>
      <c r="F261" s="48" t="s">
        <v>1262</v>
      </c>
      <c r="G261" s="48" t="s">
        <v>1262</v>
      </c>
      <c r="H261" s="48" t="s">
        <v>1262</v>
      </c>
      <c r="I261" s="48" t="s">
        <v>1262</v>
      </c>
      <c r="J261" s="48" t="s">
        <v>41</v>
      </c>
      <c r="K261" s="48" t="s">
        <v>41</v>
      </c>
    </row>
    <row r="266" spans="5:11">
      <c r="E266" s="48" t="s">
        <v>1263</v>
      </c>
      <c r="F266" s="48" t="s">
        <v>1264</v>
      </c>
      <c r="G266" s="48" t="s">
        <v>1265</v>
      </c>
      <c r="H266" s="48" t="s">
        <v>1266</v>
      </c>
      <c r="I266" s="48" t="s">
        <v>1267</v>
      </c>
      <c r="J266" s="48" t="s">
        <v>1268</v>
      </c>
      <c r="K266" s="48" t="s">
        <v>1269</v>
      </c>
    </row>
    <row r="267" spans="5:11">
      <c r="E267" s="48" t="s">
        <v>1270</v>
      </c>
      <c r="F267" s="48" t="s">
        <v>41</v>
      </c>
      <c r="G267" s="48" t="s">
        <v>41</v>
      </c>
      <c r="H267" s="48" t="s">
        <v>41</v>
      </c>
      <c r="I267" s="48" t="s">
        <v>41</v>
      </c>
      <c r="J267" s="48" t="s">
        <v>41</v>
      </c>
      <c r="K267" s="48" t="s">
        <v>41</v>
      </c>
    </row>
    <row r="272" spans="5:11">
      <c r="E272" s="48" t="s">
        <v>1271</v>
      </c>
      <c r="F272" s="48" t="s">
        <v>1272</v>
      </c>
      <c r="G272" s="48" t="s">
        <v>1273</v>
      </c>
      <c r="H272" s="48" t="s">
        <v>1274</v>
      </c>
      <c r="I272" s="48" t="s">
        <v>1275</v>
      </c>
      <c r="J272" s="48" t="s">
        <v>1276</v>
      </c>
      <c r="K272" s="48" t="s">
        <v>1277</v>
      </c>
    </row>
    <row r="273" spans="5:11">
      <c r="E273" s="48" t="s">
        <v>1278</v>
      </c>
      <c r="F273" s="48" t="s">
        <v>1278</v>
      </c>
      <c r="G273" s="48" t="s">
        <v>41</v>
      </c>
      <c r="H273" s="48" t="s">
        <v>41</v>
      </c>
      <c r="I273" s="48" t="s">
        <v>41</v>
      </c>
      <c r="J273" s="48" t="s">
        <v>41</v>
      </c>
      <c r="K273" s="48" t="s">
        <v>41</v>
      </c>
    </row>
    <row r="278" spans="5:11">
      <c r="E278" s="48" t="s">
        <v>1279</v>
      </c>
      <c r="F278" s="48" t="s">
        <v>1280</v>
      </c>
      <c r="G278" s="48" t="s">
        <v>1281</v>
      </c>
      <c r="H278" s="48" t="s">
        <v>1282</v>
      </c>
      <c r="I278" s="48" t="s">
        <v>1283</v>
      </c>
      <c r="J278" s="48" t="s">
        <v>1284</v>
      </c>
      <c r="K278" s="48" t="s">
        <v>1285</v>
      </c>
    </row>
    <row r="279" spans="5:11">
      <c r="E279" s="48" t="s">
        <v>1286</v>
      </c>
      <c r="F279" s="48" t="s">
        <v>1286</v>
      </c>
      <c r="G279" s="48" t="s">
        <v>41</v>
      </c>
      <c r="H279" s="48" t="s">
        <v>41</v>
      </c>
      <c r="I279" s="48" t="s">
        <v>41</v>
      </c>
      <c r="J279" s="48" t="s">
        <v>41</v>
      </c>
      <c r="K279" s="48" t="s">
        <v>41</v>
      </c>
    </row>
    <row r="280" spans="5:11">
      <c r="E280" s="48" t="s">
        <v>1287</v>
      </c>
      <c r="F280" s="48" t="s">
        <v>1287</v>
      </c>
    </row>
    <row r="281" spans="5:11">
      <c r="E281" s="48" t="s">
        <v>1288</v>
      </c>
      <c r="F281" s="48" t="s">
        <v>1288</v>
      </c>
    </row>
    <row r="282" spans="5:11">
      <c r="E282" s="48" t="s">
        <v>1289</v>
      </c>
      <c r="F282" s="48" t="s">
        <v>1289</v>
      </c>
    </row>
    <row r="283" spans="5:11">
      <c r="E283" s="48" t="s">
        <v>1290</v>
      </c>
      <c r="F283" s="48" t="s">
        <v>1290</v>
      </c>
    </row>
    <row r="284" spans="5:11">
      <c r="E284" s="48" t="s">
        <v>1291</v>
      </c>
      <c r="F284" s="48" t="s">
        <v>1291</v>
      </c>
    </row>
    <row r="285" spans="5:11">
      <c r="E285" s="48" t="s">
        <v>1292</v>
      </c>
      <c r="F285" s="48" t="s">
        <v>1292</v>
      </c>
    </row>
    <row r="286" spans="5:11">
      <c r="E286" s="48" t="s">
        <v>1293</v>
      </c>
      <c r="F286" s="48" t="s">
        <v>1293</v>
      </c>
    </row>
    <row r="287" spans="5:11">
      <c r="E287" s="48" t="s">
        <v>1294</v>
      </c>
      <c r="F287" s="48" t="s">
        <v>1294</v>
      </c>
    </row>
    <row r="288" spans="5:11">
      <c r="E288" s="48" t="s">
        <v>1295</v>
      </c>
      <c r="F288" s="48" t="s">
        <v>1295</v>
      </c>
    </row>
    <row r="289" spans="5:11">
      <c r="E289" s="48" t="s">
        <v>1296</v>
      </c>
      <c r="F289" s="48" t="s">
        <v>1296</v>
      </c>
    </row>
    <row r="290" spans="5:11">
      <c r="E290" s="48" t="s">
        <v>1297</v>
      </c>
      <c r="F290" s="48" t="s">
        <v>1297</v>
      </c>
    </row>
    <row r="295" spans="5:11">
      <c r="E295" s="48" t="s">
        <v>1298</v>
      </c>
      <c r="F295" s="48" t="s">
        <v>1299</v>
      </c>
      <c r="G295" s="48" t="s">
        <v>1300</v>
      </c>
      <c r="H295" s="48" t="s">
        <v>1301</v>
      </c>
      <c r="I295" s="48" t="s">
        <v>1302</v>
      </c>
      <c r="J295" s="48" t="s">
        <v>1303</v>
      </c>
      <c r="K295" s="48" t="s">
        <v>1304</v>
      </c>
    </row>
    <row r="296" spans="5:11">
      <c r="E296" s="48" t="s">
        <v>1270</v>
      </c>
      <c r="F296" s="48" t="s">
        <v>41</v>
      </c>
      <c r="G296" s="48" t="s">
        <v>41</v>
      </c>
      <c r="H296" s="48" t="s">
        <v>41</v>
      </c>
      <c r="I296" s="48" t="s">
        <v>41</v>
      </c>
      <c r="J296" s="48" t="s">
        <v>41</v>
      </c>
      <c r="K296" s="48" t="s">
        <v>41</v>
      </c>
    </row>
    <row r="297" spans="5:11">
      <c r="E297" s="48" t="s">
        <v>1278</v>
      </c>
    </row>
    <row r="298" spans="5:11">
      <c r="E298" s="48" t="s">
        <v>1286</v>
      </c>
    </row>
    <row r="299" spans="5:11">
      <c r="E299" s="48" t="s">
        <v>1287</v>
      </c>
    </row>
    <row r="300" spans="5:11">
      <c r="E300" s="48" t="s">
        <v>1288</v>
      </c>
    </row>
    <row r="301" spans="5:11">
      <c r="E301" s="48" t="s">
        <v>1289</v>
      </c>
    </row>
    <row r="302" spans="5:11">
      <c r="E302" s="48" t="s">
        <v>1290</v>
      </c>
    </row>
    <row r="303" spans="5:11">
      <c r="E303" s="48" t="s">
        <v>1291</v>
      </c>
    </row>
    <row r="304" spans="5:11">
      <c r="E304" s="48" t="s">
        <v>1292</v>
      </c>
    </row>
    <row r="305" spans="5:11">
      <c r="E305" s="48" t="s">
        <v>1293</v>
      </c>
    </row>
    <row r="306" spans="5:11">
      <c r="E306" s="48" t="s">
        <v>1294</v>
      </c>
    </row>
    <row r="307" spans="5:11">
      <c r="E307" s="48" t="s">
        <v>1295</v>
      </c>
    </row>
    <row r="308" spans="5:11">
      <c r="E308" s="48" t="s">
        <v>1296</v>
      </c>
    </row>
    <row r="309" spans="5:11">
      <c r="E309" s="48" t="s">
        <v>1297</v>
      </c>
    </row>
    <row r="314" spans="5:11">
      <c r="E314" s="48" t="s">
        <v>1305</v>
      </c>
      <c r="F314" s="48" t="s">
        <v>1306</v>
      </c>
      <c r="G314" s="48" t="s">
        <v>1307</v>
      </c>
      <c r="H314" s="48" t="s">
        <v>1308</v>
      </c>
      <c r="I314" s="48" t="s">
        <v>1309</v>
      </c>
      <c r="J314" s="48" t="s">
        <v>1310</v>
      </c>
      <c r="K314" s="48" t="s">
        <v>1311</v>
      </c>
    </row>
    <row r="315" spans="5:11">
      <c r="E315" s="48" t="s">
        <v>1312</v>
      </c>
      <c r="F315" s="48" t="s">
        <v>1312</v>
      </c>
      <c r="G315" s="48" t="s">
        <v>41</v>
      </c>
      <c r="H315" s="48" t="s">
        <v>41</v>
      </c>
      <c r="I315" s="48" t="s">
        <v>41</v>
      </c>
      <c r="J315" s="48" t="s">
        <v>41</v>
      </c>
      <c r="K315" s="48" t="s">
        <v>41</v>
      </c>
    </row>
    <row r="320" spans="5:11">
      <c r="E320" s="48" t="s">
        <v>1313</v>
      </c>
      <c r="F320" s="48" t="s">
        <v>1314</v>
      </c>
      <c r="G320" s="48" t="s">
        <v>1315</v>
      </c>
      <c r="H320" s="48" t="s">
        <v>1316</v>
      </c>
      <c r="I320" s="48" t="s">
        <v>1317</v>
      </c>
      <c r="J320" s="48" t="s">
        <v>1318</v>
      </c>
      <c r="K320" s="48" t="s">
        <v>1319</v>
      </c>
    </row>
    <row r="321" spans="5:11">
      <c r="E321" s="48" t="s">
        <v>1320</v>
      </c>
      <c r="F321" s="48" t="s">
        <v>1320</v>
      </c>
      <c r="G321" s="48" t="s">
        <v>41</v>
      </c>
      <c r="H321" s="48" t="s">
        <v>1320</v>
      </c>
      <c r="I321" s="48" t="s">
        <v>1320</v>
      </c>
      <c r="J321" s="48" t="s">
        <v>41</v>
      </c>
      <c r="K321" s="48" t="s">
        <v>41</v>
      </c>
    </row>
    <row r="326" spans="5:11">
      <c r="E326" s="48" t="s">
        <v>1321</v>
      </c>
      <c r="F326" s="48" t="s">
        <v>1322</v>
      </c>
      <c r="G326" s="48" t="s">
        <v>1323</v>
      </c>
      <c r="H326" s="48" t="s">
        <v>1324</v>
      </c>
      <c r="I326" s="48" t="s">
        <v>1325</v>
      </c>
      <c r="J326" s="48" t="s">
        <v>1326</v>
      </c>
      <c r="K326" s="48" t="s">
        <v>1327</v>
      </c>
    </row>
    <row r="327" spans="5:11">
      <c r="E327" s="48" t="s">
        <v>1328</v>
      </c>
      <c r="F327" s="48" t="s">
        <v>1328</v>
      </c>
      <c r="G327" s="48" t="s">
        <v>1328</v>
      </c>
      <c r="H327" s="48" t="s">
        <v>1328</v>
      </c>
      <c r="I327" s="48" t="s">
        <v>1328</v>
      </c>
      <c r="J327" s="48" t="s">
        <v>1328</v>
      </c>
      <c r="K327" s="48" t="s">
        <v>1328</v>
      </c>
    </row>
    <row r="328" spans="5:11">
      <c r="E328" s="48" t="s">
        <v>1329</v>
      </c>
      <c r="F328" s="48" t="s">
        <v>1329</v>
      </c>
      <c r="G328" s="48" t="s">
        <v>1329</v>
      </c>
      <c r="H328" s="48" t="s">
        <v>1329</v>
      </c>
      <c r="I328" s="48" t="s">
        <v>1329</v>
      </c>
      <c r="J328" s="48" t="s">
        <v>1329</v>
      </c>
      <c r="K328" s="48" t="s">
        <v>1329</v>
      </c>
    </row>
    <row r="329" spans="5:11">
      <c r="E329" s="48" t="s">
        <v>1330</v>
      </c>
      <c r="F329" s="48" t="s">
        <v>1330</v>
      </c>
      <c r="G329" s="48" t="s">
        <v>1330</v>
      </c>
    </row>
    <row r="334" spans="5:11">
      <c r="E334" s="48" t="s">
        <v>1331</v>
      </c>
      <c r="F334" s="48" t="s">
        <v>1332</v>
      </c>
      <c r="G334" s="48" t="s">
        <v>1333</v>
      </c>
      <c r="H334" s="48" t="s">
        <v>1334</v>
      </c>
      <c r="I334" s="48" t="s">
        <v>1335</v>
      </c>
      <c r="J334" s="48" t="s">
        <v>1336</v>
      </c>
      <c r="K334" s="48" t="s">
        <v>1337</v>
      </c>
    </row>
    <row r="335" spans="5:11">
      <c r="E335" s="48" t="s">
        <v>1338</v>
      </c>
      <c r="F335" s="48" t="s">
        <v>41</v>
      </c>
      <c r="G335" s="48" t="s">
        <v>41</v>
      </c>
      <c r="H335" s="48" t="s">
        <v>41</v>
      </c>
      <c r="I335" s="48" t="s">
        <v>41</v>
      </c>
      <c r="J335" s="48" t="s">
        <v>41</v>
      </c>
      <c r="K335" s="48" t="s">
        <v>41</v>
      </c>
    </row>
    <row r="340" spans="5:11">
      <c r="E340" s="48" t="s">
        <v>1339</v>
      </c>
      <c r="F340" s="48" t="s">
        <v>1340</v>
      </c>
      <c r="G340" s="48" t="s">
        <v>1341</v>
      </c>
      <c r="H340" s="48" t="s">
        <v>1342</v>
      </c>
      <c r="I340" s="48" t="s">
        <v>1343</v>
      </c>
      <c r="J340" s="48" t="s">
        <v>1344</v>
      </c>
      <c r="K340" s="48" t="s">
        <v>1345</v>
      </c>
    </row>
    <row r="341" spans="5:11">
      <c r="E341" s="48" t="s">
        <v>1346</v>
      </c>
      <c r="F341" s="48" t="s">
        <v>1346</v>
      </c>
      <c r="G341" s="48" t="s">
        <v>1347</v>
      </c>
      <c r="H341" s="48" t="s">
        <v>1347</v>
      </c>
      <c r="I341" s="48" t="s">
        <v>1347</v>
      </c>
      <c r="J341" s="48" t="s">
        <v>41</v>
      </c>
      <c r="K341" s="48" t="s">
        <v>41</v>
      </c>
    </row>
    <row r="342" spans="5:11">
      <c r="E342" s="48" t="s">
        <v>1347</v>
      </c>
      <c r="F342" s="48" t="s">
        <v>1347</v>
      </c>
      <c r="G342" s="48" t="s">
        <v>1348</v>
      </c>
      <c r="H342" s="48" t="s">
        <v>1348</v>
      </c>
      <c r="I342" s="48" t="s">
        <v>1348</v>
      </c>
    </row>
    <row r="343" spans="5:11">
      <c r="E343" s="48" t="s">
        <v>1348</v>
      </c>
      <c r="F343" s="48" t="s">
        <v>1348</v>
      </c>
    </row>
    <row r="348" spans="5:11">
      <c r="E348" s="48" t="s">
        <v>1349</v>
      </c>
      <c r="F348" s="48" t="s">
        <v>1350</v>
      </c>
      <c r="G348" s="48" t="s">
        <v>1351</v>
      </c>
      <c r="H348" s="48" t="s">
        <v>1352</v>
      </c>
      <c r="I348" s="48" t="s">
        <v>1353</v>
      </c>
      <c r="J348" s="48" t="s">
        <v>1354</v>
      </c>
      <c r="K348" s="48" t="s">
        <v>1355</v>
      </c>
    </row>
    <row r="349" spans="5:11">
      <c r="E349" s="48" t="s">
        <v>1356</v>
      </c>
      <c r="F349" s="48" t="s">
        <v>1356</v>
      </c>
      <c r="G349" s="48" t="s">
        <v>1356</v>
      </c>
      <c r="H349" s="48" t="s">
        <v>41</v>
      </c>
      <c r="I349" s="48" t="s">
        <v>1356</v>
      </c>
      <c r="J349" s="48" t="s">
        <v>1356</v>
      </c>
      <c r="K349" s="48" t="s">
        <v>41</v>
      </c>
    </row>
    <row r="350" spans="5:11">
      <c r="E350" s="48" t="s">
        <v>1357</v>
      </c>
      <c r="F350" s="48" t="s">
        <v>1357</v>
      </c>
      <c r="G350" s="48" t="s">
        <v>1357</v>
      </c>
      <c r="I350" s="48" t="s">
        <v>1357</v>
      </c>
      <c r="J350" s="48" t="s">
        <v>1357</v>
      </c>
    </row>
    <row r="351" spans="5:11">
      <c r="E351" s="48" t="s">
        <v>1358</v>
      </c>
      <c r="F351" s="48" t="s">
        <v>1358</v>
      </c>
      <c r="G351" s="48" t="s">
        <v>1358</v>
      </c>
      <c r="I351" s="48" t="s">
        <v>1358</v>
      </c>
    </row>
    <row r="352" spans="5:11">
      <c r="E352" s="48" t="s">
        <v>1359</v>
      </c>
      <c r="F352" s="48" t="s">
        <v>1359</v>
      </c>
      <c r="G352" s="48" t="s">
        <v>1359</v>
      </c>
      <c r="I352" s="48" t="s">
        <v>1359</v>
      </c>
    </row>
    <row r="353" spans="5:11">
      <c r="E353" s="48" t="s">
        <v>1360</v>
      </c>
      <c r="F353" s="48" t="s">
        <v>1360</v>
      </c>
      <c r="G353" s="48" t="s">
        <v>1360</v>
      </c>
      <c r="I353" s="48" t="s">
        <v>1360</v>
      </c>
    </row>
    <row r="358" spans="5:11">
      <c r="E358" s="48" t="s">
        <v>1361</v>
      </c>
      <c r="F358" s="48" t="s">
        <v>1362</v>
      </c>
      <c r="G358" s="48" t="s">
        <v>1363</v>
      </c>
      <c r="H358" s="48" t="s">
        <v>1364</v>
      </c>
      <c r="I358" s="48" t="s">
        <v>1365</v>
      </c>
      <c r="J358" s="48" t="s">
        <v>1366</v>
      </c>
      <c r="K358" s="48" t="s">
        <v>1367</v>
      </c>
    </row>
    <row r="359" spans="5:11">
      <c r="E359" s="48" t="s">
        <v>1368</v>
      </c>
      <c r="F359" s="48" t="s">
        <v>41</v>
      </c>
      <c r="G359" s="48" t="s">
        <v>41</v>
      </c>
      <c r="H359" s="48" t="s">
        <v>41</v>
      </c>
      <c r="I359" s="48" t="s">
        <v>1369</v>
      </c>
      <c r="J359" s="48" t="s">
        <v>1369</v>
      </c>
      <c r="K359" s="48" t="s">
        <v>41</v>
      </c>
    </row>
    <row r="360" spans="5:11">
      <c r="E360" s="48" t="s">
        <v>1370</v>
      </c>
      <c r="I360" s="48" t="s">
        <v>1371</v>
      </c>
      <c r="J360" s="48" t="s">
        <v>1371</v>
      </c>
    </row>
    <row r="361" spans="5:11">
      <c r="E361" s="48" t="s">
        <v>1369</v>
      </c>
      <c r="I361" s="48" t="s">
        <v>1372</v>
      </c>
      <c r="J361" s="48" t="s">
        <v>1372</v>
      </c>
    </row>
    <row r="362" spans="5:11">
      <c r="E362" s="48" t="s">
        <v>1371</v>
      </c>
      <c r="I362" s="48" t="s">
        <v>1373</v>
      </c>
    </row>
    <row r="363" spans="5:11">
      <c r="E363" s="48" t="s">
        <v>1372</v>
      </c>
      <c r="I363" s="48" t="s">
        <v>1374</v>
      </c>
    </row>
    <row r="364" spans="5:11">
      <c r="E364" s="48" t="s">
        <v>1373</v>
      </c>
      <c r="I364" s="48" t="s">
        <v>1375</v>
      </c>
    </row>
    <row r="365" spans="5:11">
      <c r="E365" s="48" t="s">
        <v>1374</v>
      </c>
    </row>
    <row r="366" spans="5:11">
      <c r="E366" s="48" t="s">
        <v>1375</v>
      </c>
    </row>
    <row r="371" spans="5:11">
      <c r="E371" s="48" t="s">
        <v>1376</v>
      </c>
      <c r="F371" s="48" t="s">
        <v>1377</v>
      </c>
      <c r="G371" s="48" t="s">
        <v>1378</v>
      </c>
      <c r="H371" s="48" t="s">
        <v>1379</v>
      </c>
      <c r="I371" s="48" t="s">
        <v>1380</v>
      </c>
      <c r="J371" s="48" t="s">
        <v>1381</v>
      </c>
      <c r="K371" s="48" t="s">
        <v>1382</v>
      </c>
    </row>
    <row r="372" spans="5:11">
      <c r="E372" s="48" t="s">
        <v>1383</v>
      </c>
      <c r="F372" s="48" t="s">
        <v>1383</v>
      </c>
      <c r="G372" s="48" t="s">
        <v>1383</v>
      </c>
      <c r="H372" s="48" t="s">
        <v>41</v>
      </c>
      <c r="I372" s="48" t="s">
        <v>1383</v>
      </c>
      <c r="J372" s="48" t="s">
        <v>41</v>
      </c>
      <c r="K372" s="48" t="s">
        <v>41</v>
      </c>
    </row>
    <row r="373" spans="5:11">
      <c r="E373" s="48" t="s">
        <v>1384</v>
      </c>
      <c r="F373" s="48" t="s">
        <v>1384</v>
      </c>
      <c r="G373" s="48" t="s">
        <v>1384</v>
      </c>
      <c r="I373" s="48" t="s">
        <v>1384</v>
      </c>
    </row>
    <row r="374" spans="5:11">
      <c r="E374" s="48" t="s">
        <v>1385</v>
      </c>
      <c r="F374" s="48" t="s">
        <v>1385</v>
      </c>
      <c r="G374" s="48" t="s">
        <v>1385</v>
      </c>
      <c r="I374" s="48" t="s">
        <v>1385</v>
      </c>
    </row>
    <row r="375" spans="5:11">
      <c r="E375" s="48" t="s">
        <v>1386</v>
      </c>
      <c r="F375" s="48" t="s">
        <v>1386</v>
      </c>
      <c r="G375" s="48" t="s">
        <v>1386</v>
      </c>
      <c r="I375" s="48" t="s">
        <v>1387</v>
      </c>
    </row>
    <row r="376" spans="5:11">
      <c r="E376" s="48" t="s">
        <v>1387</v>
      </c>
      <c r="F376" s="48" t="s">
        <v>1387</v>
      </c>
      <c r="G376" s="48" t="s">
        <v>1387</v>
      </c>
      <c r="I376" s="48" t="s">
        <v>1388</v>
      </c>
    </row>
    <row r="377" spans="5:11">
      <c r="E377" s="48" t="s">
        <v>1388</v>
      </c>
      <c r="F377" s="48" t="s">
        <v>1388</v>
      </c>
      <c r="G377" s="48" t="s">
        <v>1388</v>
      </c>
      <c r="I377" s="48" t="s">
        <v>1389</v>
      </c>
    </row>
    <row r="378" spans="5:11">
      <c r="E378" s="48" t="s">
        <v>1389</v>
      </c>
      <c r="F378" s="48" t="s">
        <v>1389</v>
      </c>
      <c r="G378" s="48" t="s">
        <v>1389</v>
      </c>
      <c r="I378" s="48" t="s">
        <v>1390</v>
      </c>
    </row>
    <row r="379" spans="5:11">
      <c r="E379" s="48" t="s">
        <v>1390</v>
      </c>
      <c r="F379" s="48" t="s">
        <v>1390</v>
      </c>
      <c r="G379" s="48" t="s">
        <v>1390</v>
      </c>
      <c r="I379" s="48" t="s">
        <v>1391</v>
      </c>
    </row>
    <row r="380" spans="5:11">
      <c r="E380" s="48" t="s">
        <v>1391</v>
      </c>
      <c r="F380" s="48" t="s">
        <v>1391</v>
      </c>
      <c r="G380" s="48" t="s">
        <v>1391</v>
      </c>
    </row>
    <row r="385" spans="5:11">
      <c r="E385" s="48" t="s">
        <v>1392</v>
      </c>
      <c r="F385" s="48" t="s">
        <v>1393</v>
      </c>
      <c r="G385" s="48" t="s">
        <v>1394</v>
      </c>
      <c r="H385" s="48" t="s">
        <v>1395</v>
      </c>
      <c r="I385" s="48" t="s">
        <v>1396</v>
      </c>
      <c r="J385" s="48" t="s">
        <v>1397</v>
      </c>
      <c r="K385" s="48" t="s">
        <v>1398</v>
      </c>
    </row>
    <row r="386" spans="5:11">
      <c r="E386" s="48" t="s">
        <v>1399</v>
      </c>
      <c r="F386" s="48" t="s">
        <v>1400</v>
      </c>
      <c r="G386" s="48" t="s">
        <v>41</v>
      </c>
      <c r="H386" s="48" t="s">
        <v>41</v>
      </c>
      <c r="I386" s="48" t="s">
        <v>1400</v>
      </c>
      <c r="J386" s="48" t="s">
        <v>41</v>
      </c>
      <c r="K386" s="48" t="s">
        <v>41</v>
      </c>
    </row>
    <row r="387" spans="5:11">
      <c r="E387" s="48" t="s">
        <v>1401</v>
      </c>
      <c r="F387" s="48" t="s">
        <v>1402</v>
      </c>
      <c r="I387" s="48" t="s">
        <v>1402</v>
      </c>
    </row>
    <row r="388" spans="5:11">
      <c r="E388" s="48" t="s">
        <v>1400</v>
      </c>
    </row>
    <row r="389" spans="5:11">
      <c r="E389" s="48" t="s">
        <v>1402</v>
      </c>
    </row>
    <row r="394" spans="5:11">
      <c r="E394" s="48" t="s">
        <v>1403</v>
      </c>
      <c r="F394" s="48" t="s">
        <v>1404</v>
      </c>
      <c r="G394" s="48" t="s">
        <v>1405</v>
      </c>
      <c r="H394" s="48" t="s">
        <v>1406</v>
      </c>
      <c r="I394" s="48" t="s">
        <v>1407</v>
      </c>
      <c r="J394" s="48" t="s">
        <v>1408</v>
      </c>
      <c r="K394" s="48" t="s">
        <v>1409</v>
      </c>
    </row>
    <row r="395" spans="5:11">
      <c r="E395" s="48" t="s">
        <v>1410</v>
      </c>
      <c r="F395" s="48" t="s">
        <v>41</v>
      </c>
      <c r="G395" s="48" t="s">
        <v>41</v>
      </c>
      <c r="H395" s="48" t="s">
        <v>41</v>
      </c>
      <c r="I395" s="48" t="s">
        <v>41</v>
      </c>
      <c r="J395" s="48" t="s">
        <v>41</v>
      </c>
      <c r="K395" s="48" t="s">
        <v>41</v>
      </c>
    </row>
    <row r="402" spans="3:5">
      <c r="C402" s="51" t="s">
        <v>1411</v>
      </c>
      <c r="D402" s="48" t="s">
        <v>1412</v>
      </c>
      <c r="E402" s="48" t="s">
        <v>1413</v>
      </c>
    </row>
    <row r="403" spans="3:5">
      <c r="E403" s="48" t="s">
        <v>1414</v>
      </c>
    </row>
    <row r="404" spans="3:5">
      <c r="E404" s="48" t="s">
        <v>1415</v>
      </c>
    </row>
    <row r="405" spans="3:5">
      <c r="E405" s="48" t="s">
        <v>1416</v>
      </c>
    </row>
    <row r="406" spans="3:5">
      <c r="E406" s="48" t="s">
        <v>1417</v>
      </c>
    </row>
    <row r="407" spans="3:5">
      <c r="E407" s="48" t="s">
        <v>1418</v>
      </c>
    </row>
    <row r="408" spans="3:5">
      <c r="E408" s="48" t="s">
        <v>1419</v>
      </c>
    </row>
    <row r="409" spans="3:5">
      <c r="E409" s="48" t="s">
        <v>1420</v>
      </c>
    </row>
    <row r="410" spans="3:5">
      <c r="E410" s="48" t="s">
        <v>1421</v>
      </c>
    </row>
    <row r="411" spans="3:5">
      <c r="E411" s="48" t="s">
        <v>1422</v>
      </c>
    </row>
    <row r="412" spans="3:5">
      <c r="E412" s="48" t="s">
        <v>1423</v>
      </c>
    </row>
    <row r="413" spans="3:5">
      <c r="E413" s="48" t="s">
        <v>1424</v>
      </c>
    </row>
    <row r="414" spans="3:5">
      <c r="E414" s="48" t="s">
        <v>1425</v>
      </c>
    </row>
    <row r="415" spans="3:5">
      <c r="E415" s="48" t="s">
        <v>1426</v>
      </c>
    </row>
    <row r="416" spans="3:5">
      <c r="E416" s="48" t="s">
        <v>1427</v>
      </c>
    </row>
    <row r="417" spans="3:11">
      <c r="E417" s="48" t="s">
        <v>1428</v>
      </c>
    </row>
    <row r="418" spans="3:11">
      <c r="E418" s="48" t="s">
        <v>1429</v>
      </c>
    </row>
    <row r="419" spans="3:11">
      <c r="E419" s="48" t="s">
        <v>1430</v>
      </c>
    </row>
    <row r="423" spans="3:11">
      <c r="C423" s="51"/>
      <c r="E423" s="48" t="s">
        <v>1431</v>
      </c>
      <c r="F423" s="48" t="s">
        <v>1432</v>
      </c>
      <c r="G423" s="48" t="s">
        <v>1433</v>
      </c>
      <c r="H423" s="48" t="s">
        <v>1434</v>
      </c>
      <c r="I423" s="48" t="s">
        <v>1435</v>
      </c>
      <c r="J423" s="48" t="s">
        <v>1436</v>
      </c>
      <c r="K423" s="48" t="s">
        <v>1437</v>
      </c>
    </row>
    <row r="424" spans="3:11">
      <c r="E424" s="48" t="s">
        <v>1438</v>
      </c>
      <c r="F424" s="48" t="s">
        <v>1433</v>
      </c>
      <c r="G424" s="48" t="s">
        <v>1439</v>
      </c>
      <c r="H424" s="48" t="s">
        <v>1440</v>
      </c>
      <c r="I424" s="48" t="s">
        <v>1441</v>
      </c>
      <c r="J424" s="48" t="s">
        <v>1442</v>
      </c>
      <c r="K424" s="48" t="s">
        <v>1443</v>
      </c>
    </row>
    <row r="425" spans="3:11">
      <c r="F425" s="48" t="s">
        <v>1434</v>
      </c>
      <c r="G425" s="48" t="s">
        <v>1444</v>
      </c>
      <c r="H425" s="48" t="s">
        <v>1445</v>
      </c>
      <c r="I425" s="48" t="s">
        <v>1446</v>
      </c>
      <c r="J425" s="48" t="s">
        <v>1447</v>
      </c>
      <c r="K425" s="48" t="s">
        <v>1448</v>
      </c>
    </row>
    <row r="426" spans="3:11">
      <c r="F426" s="48" t="s">
        <v>1449</v>
      </c>
      <c r="G426" s="48" t="s">
        <v>1450</v>
      </c>
      <c r="H426" s="48" t="s">
        <v>1451</v>
      </c>
      <c r="I426" s="48" t="s">
        <v>1452</v>
      </c>
      <c r="J426" s="48" t="s">
        <v>1453</v>
      </c>
      <c r="K426" s="48" t="s">
        <v>1454</v>
      </c>
    </row>
    <row r="427" spans="3:11">
      <c r="F427" s="48" t="s">
        <v>1436</v>
      </c>
      <c r="G427" s="48" t="s">
        <v>1455</v>
      </c>
      <c r="J427" s="48" t="s">
        <v>1456</v>
      </c>
      <c r="K427" s="48" t="s">
        <v>1457</v>
      </c>
    </row>
    <row r="428" spans="3:11">
      <c r="F428" s="48" t="s">
        <v>1437</v>
      </c>
      <c r="G428" s="48" t="s">
        <v>1458</v>
      </c>
      <c r="J428" s="48" t="s">
        <v>1459</v>
      </c>
      <c r="K428" s="48" t="s">
        <v>1460</v>
      </c>
    </row>
    <row r="429" spans="3:11">
      <c r="G429" s="48" t="s">
        <v>1461</v>
      </c>
      <c r="K429" s="48" t="s">
        <v>1462</v>
      </c>
    </row>
    <row r="430" spans="3:11">
      <c r="K430" s="48" t="s">
        <v>1463</v>
      </c>
    </row>
    <row r="431" spans="3:11">
      <c r="K431" s="48" t="s">
        <v>1464</v>
      </c>
    </row>
    <row r="434" spans="1:10">
      <c r="E434" s="48" t="s">
        <v>1465</v>
      </c>
      <c r="F434" s="48" t="s">
        <v>1466</v>
      </c>
      <c r="G434" s="48" t="s">
        <v>1467</v>
      </c>
      <c r="H434" s="48" t="s">
        <v>1468</v>
      </c>
      <c r="I434" s="48" t="s">
        <v>1469</v>
      </c>
      <c r="J434" s="48" t="s">
        <v>1470</v>
      </c>
    </row>
    <row r="435" spans="1:10">
      <c r="E435" s="48" t="s">
        <v>1471</v>
      </c>
      <c r="F435" s="48" t="s">
        <v>1467</v>
      </c>
      <c r="G435" s="48" t="s">
        <v>1472</v>
      </c>
      <c r="H435" s="48" t="s">
        <v>1473</v>
      </c>
      <c r="I435" s="48" t="s">
        <v>1474</v>
      </c>
      <c r="J435" s="48" t="s">
        <v>1475</v>
      </c>
    </row>
    <row r="436" spans="1:10">
      <c r="F436" s="48" t="s">
        <v>1468</v>
      </c>
      <c r="G436" s="48" t="s">
        <v>1476</v>
      </c>
      <c r="H436" s="48" t="s">
        <v>1477</v>
      </c>
      <c r="I436" s="48" t="s">
        <v>1478</v>
      </c>
      <c r="J436" s="48" t="s">
        <v>1479</v>
      </c>
    </row>
    <row r="437" spans="1:10">
      <c r="F437" s="48" t="s">
        <v>1469</v>
      </c>
      <c r="H437" s="48" t="s">
        <v>1480</v>
      </c>
      <c r="I437" s="48" t="s">
        <v>1481</v>
      </c>
      <c r="J437" s="48" t="s">
        <v>1482</v>
      </c>
    </row>
    <row r="438" spans="1:10">
      <c r="F438" s="48" t="s">
        <v>1470</v>
      </c>
      <c r="I438" s="48" t="s">
        <v>1483</v>
      </c>
      <c r="J438" s="48" t="s">
        <v>1484</v>
      </c>
    </row>
    <row r="439" spans="1:10">
      <c r="J439" s="48" t="s">
        <v>1485</v>
      </c>
    </row>
    <row r="440" spans="1:10">
      <c r="J440" s="48" t="s">
        <v>1486</v>
      </c>
    </row>
    <row r="446" spans="1:10" ht="14.45" thickBot="1"/>
    <row r="447" spans="1:10" ht="16.899999999999999" thickBot="1">
      <c r="A447" s="49" t="s">
        <v>1487</v>
      </c>
      <c r="B447" s="50" t="s">
        <v>1488</v>
      </c>
    </row>
    <row r="449" spans="1:7">
      <c r="C449" s="51" t="s">
        <v>1489</v>
      </c>
      <c r="D449" s="48" t="s">
        <v>1490</v>
      </c>
      <c r="E449" s="48" t="s">
        <v>1491</v>
      </c>
    </row>
    <row r="450" spans="1:7">
      <c r="E450" s="48" t="s">
        <v>132</v>
      </c>
    </row>
    <row r="451" spans="1:7">
      <c r="E451" s="48" t="s">
        <v>1492</v>
      </c>
    </row>
    <row r="452" spans="1:7">
      <c r="E452" s="48" t="s">
        <v>1493</v>
      </c>
    </row>
    <row r="454" spans="1:7" ht="14.45" thickBot="1"/>
    <row r="455" spans="1:7" ht="16.899999999999999" thickBot="1">
      <c r="A455" s="49" t="s">
        <v>1494</v>
      </c>
      <c r="B455" s="50" t="s">
        <v>1495</v>
      </c>
    </row>
    <row r="457" spans="1:7">
      <c r="C457" s="51" t="s">
        <v>1496</v>
      </c>
      <c r="D457" s="48" t="s">
        <v>1497</v>
      </c>
      <c r="E457" s="48" t="s">
        <v>1497</v>
      </c>
      <c r="F457" s="48" t="s">
        <v>1498</v>
      </c>
      <c r="G457" s="48" t="s">
        <v>1499</v>
      </c>
    </row>
    <row r="458" spans="1:7">
      <c r="E458" s="48" t="s">
        <v>1500</v>
      </c>
      <c r="F458" s="48" t="s">
        <v>1501</v>
      </c>
      <c r="G458" s="48" t="s">
        <v>1502</v>
      </c>
    </row>
    <row r="459" spans="1:7">
      <c r="E459" s="48" t="s">
        <v>1503</v>
      </c>
      <c r="F459" s="48" t="s">
        <v>1504</v>
      </c>
      <c r="G459" s="48" t="s">
        <v>1505</v>
      </c>
    </row>
    <row r="460" spans="1:7">
      <c r="E460" s="48" t="s">
        <v>1506</v>
      </c>
      <c r="G460" s="48" t="s">
        <v>1507</v>
      </c>
    </row>
    <row r="461" spans="1:7">
      <c r="E461" s="48" t="s">
        <v>1508</v>
      </c>
    </row>
    <row r="462" spans="1:7">
      <c r="E462" s="48" t="s">
        <v>1509</v>
      </c>
    </row>
    <row r="463" spans="1:7">
      <c r="E463" s="48" t="s">
        <v>1510</v>
      </c>
    </row>
    <row r="464" spans="1:7">
      <c r="E464" s="48" t="s">
        <v>1511</v>
      </c>
    </row>
    <row r="465" spans="5:5">
      <c r="E465" s="48" t="s">
        <v>1512</v>
      </c>
    </row>
    <row r="466" spans="5:5">
      <c r="E466" s="48" t="s">
        <v>1513</v>
      </c>
    </row>
    <row r="467" spans="5:5">
      <c r="E467" s="48" t="s">
        <v>1514</v>
      </c>
    </row>
    <row r="468" spans="5:5">
      <c r="E468" s="48" t="s">
        <v>1515</v>
      </c>
    </row>
    <row r="469" spans="5:5">
      <c r="E469" s="48" t="s">
        <v>1516</v>
      </c>
    </row>
    <row r="470" spans="5:5">
      <c r="E470" s="48" t="s">
        <v>1517</v>
      </c>
    </row>
    <row r="471" spans="5:5">
      <c r="E471" s="48" t="s">
        <v>1518</v>
      </c>
    </row>
    <row r="472" spans="5:5">
      <c r="E472" s="48" t="s">
        <v>1519</v>
      </c>
    </row>
    <row r="473" spans="5:5">
      <c r="E473" s="48" t="s">
        <v>1520</v>
      </c>
    </row>
    <row r="474" spans="5:5">
      <c r="E474" s="48" t="s">
        <v>1521</v>
      </c>
    </row>
    <row r="475" spans="5:5">
      <c r="E475" s="48" t="s">
        <v>1522</v>
      </c>
    </row>
    <row r="476" spans="5:5">
      <c r="E476" s="48" t="s">
        <v>1523</v>
      </c>
    </row>
    <row r="477" spans="5:5">
      <c r="E477" s="48" t="s">
        <v>1524</v>
      </c>
    </row>
    <row r="482" spans="3:81">
      <c r="C482" s="51" t="s">
        <v>1525</v>
      </c>
      <c r="D482" s="48" t="s">
        <v>1526</v>
      </c>
      <c r="E482" s="48" t="s">
        <v>1527</v>
      </c>
      <c r="F482" s="48" t="s">
        <v>1528</v>
      </c>
      <c r="G482" s="48" t="s">
        <v>1529</v>
      </c>
      <c r="H482" s="48" t="s">
        <v>1530</v>
      </c>
      <c r="I482" s="48" t="s">
        <v>1531</v>
      </c>
      <c r="J482" s="48" t="s">
        <v>1532</v>
      </c>
      <c r="K482" s="48" t="s">
        <v>1533</v>
      </c>
      <c r="L482" s="48" t="s">
        <v>1534</v>
      </c>
      <c r="M482" s="48" t="s">
        <v>1535</v>
      </c>
      <c r="N482" s="48" t="s">
        <v>1536</v>
      </c>
      <c r="O482" s="48" t="s">
        <v>1537</v>
      </c>
      <c r="P482" s="48" t="s">
        <v>1538</v>
      </c>
      <c r="Q482" s="48" t="s">
        <v>1539</v>
      </c>
      <c r="R482" s="48" t="s">
        <v>1540</v>
      </c>
      <c r="S482" s="48" t="s">
        <v>1541</v>
      </c>
      <c r="T482" s="48" t="s">
        <v>1542</v>
      </c>
      <c r="U482" s="48" t="s">
        <v>1543</v>
      </c>
      <c r="V482" s="48" t="s">
        <v>1544</v>
      </c>
      <c r="W482" s="48" t="s">
        <v>1545</v>
      </c>
      <c r="X482" s="48" t="s">
        <v>1546</v>
      </c>
      <c r="Y482" s="48" t="s">
        <v>1547</v>
      </c>
      <c r="Z482" s="48" t="s">
        <v>1548</v>
      </c>
      <c r="AA482" s="48" t="s">
        <v>1549</v>
      </c>
      <c r="AB482" s="48" t="s">
        <v>1550</v>
      </c>
      <c r="AC482" s="48" t="s">
        <v>1551</v>
      </c>
      <c r="AD482" s="48" t="s">
        <v>1552</v>
      </c>
      <c r="AE482" s="48" t="s">
        <v>1553</v>
      </c>
      <c r="AF482" s="48" t="s">
        <v>1554</v>
      </c>
      <c r="AG482" s="48" t="s">
        <v>1555</v>
      </c>
      <c r="AH482" s="48" t="s">
        <v>1556</v>
      </c>
      <c r="AI482" s="48" t="s">
        <v>1557</v>
      </c>
      <c r="AJ482" s="48" t="s">
        <v>1558</v>
      </c>
      <c r="AK482" s="48" t="s">
        <v>1559</v>
      </c>
      <c r="AL482" s="48" t="s">
        <v>1560</v>
      </c>
      <c r="AM482" s="48" t="s">
        <v>1561</v>
      </c>
      <c r="AN482" s="48" t="s">
        <v>1562</v>
      </c>
      <c r="AO482" s="48" t="s">
        <v>1563</v>
      </c>
      <c r="AP482" s="48" t="s">
        <v>1564</v>
      </c>
      <c r="AQ482" s="48" t="s">
        <v>1565</v>
      </c>
      <c r="AR482" s="48" t="s">
        <v>1566</v>
      </c>
      <c r="AS482" s="48" t="s">
        <v>1567</v>
      </c>
      <c r="AT482" s="48" t="s">
        <v>1568</v>
      </c>
      <c r="AU482" s="48" t="s">
        <v>1569</v>
      </c>
      <c r="AV482" s="48" t="s">
        <v>1570</v>
      </c>
      <c r="AW482" s="48" t="s">
        <v>1571</v>
      </c>
      <c r="AX482" s="48" t="s">
        <v>1572</v>
      </c>
      <c r="AY482" s="48" t="s">
        <v>1573</v>
      </c>
      <c r="AZ482" s="48" t="s">
        <v>1574</v>
      </c>
      <c r="BA482" s="48" t="s">
        <v>1575</v>
      </c>
      <c r="BB482" s="48" t="s">
        <v>1576</v>
      </c>
      <c r="BC482" s="48" t="s">
        <v>1577</v>
      </c>
      <c r="BD482" s="48" t="s">
        <v>1578</v>
      </c>
      <c r="BE482" s="48" t="s">
        <v>1579</v>
      </c>
      <c r="BF482" s="48" t="s">
        <v>1580</v>
      </c>
      <c r="BG482" s="48" t="s">
        <v>1581</v>
      </c>
      <c r="BH482" s="48" t="s">
        <v>1582</v>
      </c>
      <c r="BI482" s="48" t="s">
        <v>1583</v>
      </c>
      <c r="BJ482" s="48" t="s">
        <v>1584</v>
      </c>
      <c r="BK482" s="48" t="s">
        <v>1585</v>
      </c>
      <c r="BL482" s="48" t="s">
        <v>1586</v>
      </c>
      <c r="BM482" s="48" t="s">
        <v>1587</v>
      </c>
      <c r="BN482" s="48" t="s">
        <v>1588</v>
      </c>
      <c r="BO482" s="48" t="s">
        <v>1589</v>
      </c>
      <c r="BP482" s="48" t="s">
        <v>1590</v>
      </c>
      <c r="BQ482" s="48" t="s">
        <v>1591</v>
      </c>
      <c r="BR482" s="48" t="s">
        <v>1592</v>
      </c>
      <c r="BS482" s="48" t="s">
        <v>1593</v>
      </c>
      <c r="BT482" s="48" t="s">
        <v>1594</v>
      </c>
      <c r="BU482" s="48" t="s">
        <v>1595</v>
      </c>
      <c r="BV482" s="48" t="s">
        <v>1596</v>
      </c>
      <c r="BW482" s="48" t="s">
        <v>1597</v>
      </c>
      <c r="BX482" s="48" t="s">
        <v>1598</v>
      </c>
      <c r="BY482" s="48" t="s">
        <v>1599</v>
      </c>
      <c r="BZ482" s="48" t="s">
        <v>1600</v>
      </c>
      <c r="CA482" s="48" t="s">
        <v>1601</v>
      </c>
      <c r="CB482" s="48" t="s">
        <v>1602</v>
      </c>
      <c r="CC482" s="48" t="s">
        <v>1603</v>
      </c>
    </row>
    <row r="483" spans="3:81">
      <c r="E483" s="48" t="s">
        <v>1604</v>
      </c>
      <c r="F483" s="48" t="s">
        <v>1605</v>
      </c>
      <c r="G483" s="48" t="s">
        <v>1606</v>
      </c>
      <c r="H483" s="48" t="s">
        <v>1607</v>
      </c>
      <c r="I483" s="48" t="s">
        <v>1608</v>
      </c>
      <c r="J483" s="48" t="s">
        <v>1609</v>
      </c>
      <c r="K483" s="48" t="s">
        <v>1610</v>
      </c>
      <c r="L483" s="48" t="s">
        <v>1611</v>
      </c>
      <c r="M483" s="48" t="s">
        <v>1612</v>
      </c>
      <c r="N483" s="48" t="s">
        <v>1613</v>
      </c>
      <c r="O483" s="48" t="s">
        <v>1614</v>
      </c>
      <c r="P483" s="48" t="s">
        <v>1615</v>
      </c>
      <c r="Q483" s="48" t="s">
        <v>1616</v>
      </c>
      <c r="R483" s="48" t="s">
        <v>1617</v>
      </c>
      <c r="S483" s="48" t="s">
        <v>1618</v>
      </c>
      <c r="T483" s="48" t="s">
        <v>1619</v>
      </c>
      <c r="U483" s="48" t="s">
        <v>1620</v>
      </c>
      <c r="V483" s="48" t="s">
        <v>1621</v>
      </c>
      <c r="W483" s="48" t="s">
        <v>1622</v>
      </c>
      <c r="X483" s="48" t="s">
        <v>1623</v>
      </c>
      <c r="Y483" s="48" t="s">
        <v>1624</v>
      </c>
      <c r="Z483" s="48" t="s">
        <v>1625</v>
      </c>
      <c r="AA483" s="48" t="s">
        <v>1626</v>
      </c>
      <c r="AB483" s="48" t="s">
        <v>1627</v>
      </c>
      <c r="AC483" s="48" t="s">
        <v>1628</v>
      </c>
      <c r="AD483" s="48" t="s">
        <v>1629</v>
      </c>
      <c r="AE483" s="48" t="s">
        <v>1629</v>
      </c>
      <c r="AF483" s="48" t="s">
        <v>1630</v>
      </c>
      <c r="AG483" s="48" t="s">
        <v>1630</v>
      </c>
      <c r="AH483" s="48" t="s">
        <v>1630</v>
      </c>
      <c r="AI483" s="48" t="s">
        <v>1630</v>
      </c>
      <c r="AJ483" s="48" t="s">
        <v>1630</v>
      </c>
      <c r="AK483" s="48" t="s">
        <v>1630</v>
      </c>
      <c r="AL483" s="48" t="s">
        <v>1630</v>
      </c>
      <c r="AM483" s="48" t="s">
        <v>1630</v>
      </c>
      <c r="AN483" s="48" t="s">
        <v>1630</v>
      </c>
      <c r="AO483" s="48" t="s">
        <v>1630</v>
      </c>
      <c r="AP483" s="48" t="s">
        <v>1630</v>
      </c>
      <c r="AQ483" s="48" t="s">
        <v>1630</v>
      </c>
      <c r="AR483" s="48" t="s">
        <v>41</v>
      </c>
      <c r="AS483" s="48" t="s">
        <v>1631</v>
      </c>
      <c r="AT483" s="48" t="s">
        <v>1632</v>
      </c>
      <c r="AU483" s="48" t="s">
        <v>1633</v>
      </c>
      <c r="AV483" s="48" t="s">
        <v>1633</v>
      </c>
      <c r="AW483" s="48" t="s">
        <v>1634</v>
      </c>
      <c r="AX483" s="48" t="s">
        <v>1635</v>
      </c>
      <c r="AY483" s="48" t="s">
        <v>1636</v>
      </c>
      <c r="AZ483" s="48" t="s">
        <v>1636</v>
      </c>
      <c r="BA483" s="48" t="s">
        <v>1637</v>
      </c>
      <c r="BB483" s="48" t="s">
        <v>1636</v>
      </c>
      <c r="BC483" s="48" t="s">
        <v>1636</v>
      </c>
      <c r="BD483" s="48" t="s">
        <v>1638</v>
      </c>
      <c r="BE483" s="48" t="s">
        <v>1639</v>
      </c>
      <c r="BF483" s="48" t="s">
        <v>1640</v>
      </c>
      <c r="BG483" s="48" t="s">
        <v>1637</v>
      </c>
      <c r="BH483" s="48" t="s">
        <v>1636</v>
      </c>
      <c r="BI483" s="48" t="s">
        <v>1637</v>
      </c>
      <c r="BJ483" s="48" t="s">
        <v>1636</v>
      </c>
      <c r="BK483" s="48" t="s">
        <v>1636</v>
      </c>
      <c r="BL483" s="48" t="s">
        <v>1639</v>
      </c>
      <c r="BM483" s="48" t="s">
        <v>1638</v>
      </c>
      <c r="BN483" s="48" t="s">
        <v>1640</v>
      </c>
      <c r="BO483" s="48" t="s">
        <v>1641</v>
      </c>
      <c r="BP483" s="48" t="s">
        <v>1641</v>
      </c>
      <c r="BQ483" s="48" t="s">
        <v>1641</v>
      </c>
      <c r="BR483" s="48" t="s">
        <v>1641</v>
      </c>
      <c r="BS483" s="48" t="s">
        <v>1641</v>
      </c>
      <c r="BT483" s="48" t="s">
        <v>1641</v>
      </c>
      <c r="BU483" s="48" t="s">
        <v>1641</v>
      </c>
      <c r="BV483" s="48" t="s">
        <v>1641</v>
      </c>
      <c r="BW483" s="48" t="s">
        <v>1641</v>
      </c>
      <c r="BX483" s="48" t="s">
        <v>1641</v>
      </c>
      <c r="BY483" s="48" t="s">
        <v>1641</v>
      </c>
      <c r="BZ483" s="48" t="s">
        <v>1641</v>
      </c>
      <c r="CA483" s="48" t="s">
        <v>1641</v>
      </c>
      <c r="CB483" s="48" t="s">
        <v>1641</v>
      </c>
      <c r="CC483" s="48" t="s">
        <v>1641</v>
      </c>
    </row>
    <row r="484" spans="3:81">
      <c r="E484" s="48" t="s">
        <v>1642</v>
      </c>
      <c r="F484" s="48" t="s">
        <v>41</v>
      </c>
      <c r="G484" s="48" t="s">
        <v>1643</v>
      </c>
      <c r="H484" s="48" t="s">
        <v>1643</v>
      </c>
      <c r="I484" s="48" t="s">
        <v>1643</v>
      </c>
      <c r="J484" s="48" t="s">
        <v>1644</v>
      </c>
      <c r="K484" s="48" t="s">
        <v>1645</v>
      </c>
      <c r="L484" s="48" t="s">
        <v>1646</v>
      </c>
      <c r="M484" s="48" t="s">
        <v>1647</v>
      </c>
      <c r="N484" s="48" t="s">
        <v>1643</v>
      </c>
      <c r="O484" s="48" t="s">
        <v>1648</v>
      </c>
      <c r="P484" s="48" t="s">
        <v>1649</v>
      </c>
      <c r="Q484" s="48" t="s">
        <v>1650</v>
      </c>
      <c r="R484" s="48" t="s">
        <v>1651</v>
      </c>
      <c r="S484" s="48" t="s">
        <v>1652</v>
      </c>
      <c r="T484" s="48" t="s">
        <v>1653</v>
      </c>
      <c r="U484" s="48" t="s">
        <v>1654</v>
      </c>
      <c r="V484" s="48" t="s">
        <v>1643</v>
      </c>
      <c r="W484" s="48" t="s">
        <v>1655</v>
      </c>
      <c r="X484" s="48" t="s">
        <v>1656</v>
      </c>
      <c r="Y484" s="48" t="s">
        <v>1657</v>
      </c>
      <c r="Z484" s="48" t="s">
        <v>1658</v>
      </c>
      <c r="AA484" s="48" t="s">
        <v>1659</v>
      </c>
      <c r="AB484" s="48" t="s">
        <v>1660</v>
      </c>
      <c r="AC484" s="48" t="s">
        <v>1661</v>
      </c>
      <c r="AD484" s="48" t="s">
        <v>1643</v>
      </c>
      <c r="AE484" s="48" t="s">
        <v>1643</v>
      </c>
      <c r="AF484" s="48" t="s">
        <v>1643</v>
      </c>
      <c r="AG484" s="48" t="s">
        <v>1643</v>
      </c>
      <c r="AH484" s="48" t="s">
        <v>1643</v>
      </c>
      <c r="AI484" s="48" t="s">
        <v>1643</v>
      </c>
      <c r="AJ484" s="48" t="s">
        <v>1643</v>
      </c>
      <c r="AK484" s="48" t="s">
        <v>1643</v>
      </c>
      <c r="AL484" s="48" t="s">
        <v>1643</v>
      </c>
      <c r="AM484" s="48" t="s">
        <v>1643</v>
      </c>
      <c r="AN484" s="48" t="s">
        <v>1643</v>
      </c>
      <c r="AO484" s="48" t="s">
        <v>1643</v>
      </c>
      <c r="AP484" s="48" t="s">
        <v>1643</v>
      </c>
      <c r="AQ484" s="48" t="s">
        <v>1643</v>
      </c>
      <c r="AS484" s="48" t="s">
        <v>1643</v>
      </c>
      <c r="AT484" s="48" t="s">
        <v>1662</v>
      </c>
      <c r="AU484" s="48" t="s">
        <v>1663</v>
      </c>
      <c r="AV484" s="48" t="s">
        <v>1643</v>
      </c>
      <c r="AW484" s="48" t="s">
        <v>1643</v>
      </c>
      <c r="AX484" s="48" t="s">
        <v>1643</v>
      </c>
      <c r="AY484" s="48" t="s">
        <v>1664</v>
      </c>
      <c r="AZ484" s="48" t="s">
        <v>1664</v>
      </c>
      <c r="BA484" s="48" t="s">
        <v>1665</v>
      </c>
      <c r="BB484" s="48" t="s">
        <v>1664</v>
      </c>
      <c r="BC484" s="48" t="s">
        <v>1664</v>
      </c>
      <c r="BD484" s="48" t="s">
        <v>1666</v>
      </c>
      <c r="BE484" s="48" t="s">
        <v>1667</v>
      </c>
      <c r="BF484" s="48" t="s">
        <v>1668</v>
      </c>
      <c r="BG484" s="48" t="s">
        <v>1665</v>
      </c>
      <c r="BH484" s="48" t="s">
        <v>1664</v>
      </c>
      <c r="BI484" s="48" t="s">
        <v>1665</v>
      </c>
      <c r="BJ484" s="48" t="s">
        <v>1664</v>
      </c>
      <c r="BK484" s="48" t="s">
        <v>1664</v>
      </c>
      <c r="BL484" s="48" t="s">
        <v>1667</v>
      </c>
      <c r="BM484" s="48" t="s">
        <v>1666</v>
      </c>
      <c r="BN484" s="48" t="s">
        <v>1668</v>
      </c>
      <c r="BO484" s="48" t="s">
        <v>1643</v>
      </c>
      <c r="BP484" s="48" t="s">
        <v>1643</v>
      </c>
      <c r="BQ484" s="48" t="s">
        <v>1643</v>
      </c>
      <c r="BR484" s="48" t="s">
        <v>1643</v>
      </c>
      <c r="BS484" s="48" t="s">
        <v>1643</v>
      </c>
      <c r="BT484" s="48" t="s">
        <v>1643</v>
      </c>
      <c r="BU484" s="48" t="s">
        <v>1643</v>
      </c>
      <c r="BV484" s="48" t="s">
        <v>1643</v>
      </c>
      <c r="BW484" s="48" t="s">
        <v>1643</v>
      </c>
      <c r="BX484" s="48" t="s">
        <v>1643</v>
      </c>
      <c r="BY484" s="48" t="s">
        <v>1643</v>
      </c>
      <c r="BZ484" s="48" t="s">
        <v>1643</v>
      </c>
      <c r="CA484" s="48" t="s">
        <v>1643</v>
      </c>
      <c r="CB484" s="48" t="s">
        <v>1643</v>
      </c>
      <c r="CC484" s="48" t="s">
        <v>1643</v>
      </c>
    </row>
    <row r="485" spans="3:81">
      <c r="E485" s="48" t="s">
        <v>1643</v>
      </c>
      <c r="F485" s="48" t="s">
        <v>1643</v>
      </c>
      <c r="J485" s="48" t="s">
        <v>1669</v>
      </c>
      <c r="K485" s="48" t="s">
        <v>1669</v>
      </c>
      <c r="L485" s="48" t="s">
        <v>1670</v>
      </c>
      <c r="M485" s="48" t="s">
        <v>1643</v>
      </c>
      <c r="O485" s="48" t="s">
        <v>1671</v>
      </c>
      <c r="P485" s="48" t="s">
        <v>1672</v>
      </c>
      <c r="Q485" s="48" t="s">
        <v>1673</v>
      </c>
      <c r="R485" s="48" t="s">
        <v>1674</v>
      </c>
      <c r="S485" s="48" t="s">
        <v>1675</v>
      </c>
      <c r="T485" s="48" t="s">
        <v>1643</v>
      </c>
      <c r="U485" s="48" t="s">
        <v>1676</v>
      </c>
      <c r="W485" s="48" t="s">
        <v>1643</v>
      </c>
      <c r="X485" s="48" t="s">
        <v>1643</v>
      </c>
      <c r="Y485" s="48" t="s">
        <v>1643</v>
      </c>
      <c r="Z485" s="48" t="s">
        <v>1677</v>
      </c>
      <c r="AA485" s="48" t="s">
        <v>1633</v>
      </c>
      <c r="AB485" s="48" t="s">
        <v>1633</v>
      </c>
      <c r="AC485" s="48" t="s">
        <v>1678</v>
      </c>
      <c r="AT485" s="48" t="s">
        <v>1679</v>
      </c>
      <c r="AU485" s="48" t="s">
        <v>1643</v>
      </c>
      <c r="AY485" s="48" t="s">
        <v>1680</v>
      </c>
      <c r="AZ485" s="48" t="s">
        <v>1680</v>
      </c>
      <c r="BA485" s="48" t="s">
        <v>1643</v>
      </c>
      <c r="BB485" s="48" t="s">
        <v>1680</v>
      </c>
      <c r="BC485" s="48" t="s">
        <v>1680</v>
      </c>
      <c r="BD485" s="48" t="s">
        <v>1643</v>
      </c>
      <c r="BE485" s="48" t="s">
        <v>1643</v>
      </c>
      <c r="BF485" s="48" t="s">
        <v>1643</v>
      </c>
      <c r="BG485" s="48" t="s">
        <v>1643</v>
      </c>
      <c r="BH485" s="48" t="s">
        <v>1680</v>
      </c>
      <c r="BI485" s="48" t="s">
        <v>1643</v>
      </c>
      <c r="BJ485" s="48" t="s">
        <v>1680</v>
      </c>
      <c r="BK485" s="48" t="s">
        <v>1680</v>
      </c>
      <c r="BL485" s="48" t="s">
        <v>1643</v>
      </c>
      <c r="BM485" s="48" t="s">
        <v>1643</v>
      </c>
      <c r="BN485" s="48" t="s">
        <v>1643</v>
      </c>
    </row>
    <row r="486" spans="3:81">
      <c r="J486" s="48" t="s">
        <v>1643</v>
      </c>
      <c r="K486" s="48" t="s">
        <v>1643</v>
      </c>
      <c r="L486" s="48" t="s">
        <v>1681</v>
      </c>
      <c r="O486" s="48" t="s">
        <v>1682</v>
      </c>
      <c r="P486" s="48" t="s">
        <v>1643</v>
      </c>
      <c r="Q486" s="48" t="s">
        <v>1643</v>
      </c>
      <c r="R486" s="48" t="s">
        <v>1683</v>
      </c>
      <c r="S486" s="48" t="s">
        <v>1684</v>
      </c>
      <c r="U486" s="48" t="s">
        <v>1685</v>
      </c>
      <c r="Z486" s="48" t="s">
        <v>1686</v>
      </c>
      <c r="AA486" s="48" t="s">
        <v>1643</v>
      </c>
      <c r="AB486" s="48" t="s">
        <v>1643</v>
      </c>
      <c r="AC486" s="48" t="s">
        <v>1643</v>
      </c>
      <c r="AT486" s="48" t="s">
        <v>1643</v>
      </c>
      <c r="AY486" s="48" t="s">
        <v>1687</v>
      </c>
      <c r="AZ486" s="48" t="s">
        <v>1687</v>
      </c>
      <c r="BB486" s="48" t="s">
        <v>1687</v>
      </c>
      <c r="BC486" s="48" t="s">
        <v>1687</v>
      </c>
      <c r="BH486" s="48" t="s">
        <v>1687</v>
      </c>
      <c r="BJ486" s="48" t="s">
        <v>1687</v>
      </c>
      <c r="BK486" s="48" t="s">
        <v>1687</v>
      </c>
    </row>
    <row r="487" spans="3:81">
      <c r="L487" s="48" t="s">
        <v>1688</v>
      </c>
      <c r="O487" s="48" t="s">
        <v>1643</v>
      </c>
      <c r="R487" s="48" t="s">
        <v>1643</v>
      </c>
      <c r="S487" s="48" t="s">
        <v>1643</v>
      </c>
      <c r="U487" s="48" t="s">
        <v>1689</v>
      </c>
      <c r="Z487" s="48" t="s">
        <v>1657</v>
      </c>
      <c r="AY487" s="48" t="s">
        <v>1690</v>
      </c>
      <c r="AZ487" s="48" t="s">
        <v>1690</v>
      </c>
      <c r="BB487" s="48" t="s">
        <v>1643</v>
      </c>
      <c r="BC487" s="48" t="s">
        <v>1691</v>
      </c>
      <c r="BH487" s="48" t="s">
        <v>1692</v>
      </c>
      <c r="BJ487" s="48" t="s">
        <v>1643</v>
      </c>
      <c r="BK487" s="48" t="s">
        <v>1691</v>
      </c>
    </row>
    <row r="488" spans="3:81">
      <c r="L488" s="48" t="s">
        <v>1643</v>
      </c>
      <c r="U488" s="48" t="s">
        <v>1643</v>
      </c>
      <c r="Z488" s="48" t="s">
        <v>1643</v>
      </c>
      <c r="AY488" s="48" t="s">
        <v>1693</v>
      </c>
      <c r="AZ488" s="48" t="s">
        <v>1694</v>
      </c>
      <c r="BC488" s="48" t="s">
        <v>1643</v>
      </c>
      <c r="BH488" s="48" t="s">
        <v>1643</v>
      </c>
      <c r="BK488" s="48" t="s">
        <v>1643</v>
      </c>
    </row>
    <row r="489" spans="3:81">
      <c r="AY489" s="48" t="s">
        <v>1643</v>
      </c>
      <c r="AZ489" s="48" t="s">
        <v>1643</v>
      </c>
    </row>
    <row r="504" spans="3:81">
      <c r="C504" s="51" t="s">
        <v>1695</v>
      </c>
      <c r="D504" s="48" t="s">
        <v>1696</v>
      </c>
      <c r="E504" s="48" t="s">
        <v>1697</v>
      </c>
      <c r="F504" s="48" t="s">
        <v>1698</v>
      </c>
      <c r="G504" s="48" t="s">
        <v>1699</v>
      </c>
      <c r="H504" s="48" t="s">
        <v>1700</v>
      </c>
      <c r="I504" s="48" t="s">
        <v>1701</v>
      </c>
      <c r="J504" s="48" t="s">
        <v>1702</v>
      </c>
      <c r="K504" s="48" t="s">
        <v>1703</v>
      </c>
      <c r="L504" s="48" t="s">
        <v>1704</v>
      </c>
      <c r="M504" s="48" t="s">
        <v>1705</v>
      </c>
      <c r="N504" s="48" t="s">
        <v>1706</v>
      </c>
      <c r="O504" s="48" t="s">
        <v>1707</v>
      </c>
      <c r="P504" s="48" t="s">
        <v>1708</v>
      </c>
      <c r="Q504" s="48" t="s">
        <v>1709</v>
      </c>
      <c r="R504" s="48" t="s">
        <v>1710</v>
      </c>
      <c r="S504" s="48" t="s">
        <v>1711</v>
      </c>
      <c r="T504" s="48" t="s">
        <v>1712</v>
      </c>
      <c r="U504" s="48" t="s">
        <v>1713</v>
      </c>
      <c r="V504" s="48" t="s">
        <v>1714</v>
      </c>
      <c r="W504" s="48" t="s">
        <v>1715</v>
      </c>
      <c r="X504" s="48" t="s">
        <v>1716</v>
      </c>
      <c r="Y504" s="48" t="s">
        <v>1717</v>
      </c>
      <c r="Z504" s="48" t="s">
        <v>1718</v>
      </c>
      <c r="AA504" s="48" t="s">
        <v>1719</v>
      </c>
      <c r="AB504" s="48" t="s">
        <v>1720</v>
      </c>
      <c r="AC504" s="48" t="s">
        <v>1721</v>
      </c>
      <c r="AD504" s="48" t="s">
        <v>1722</v>
      </c>
      <c r="AE504" s="48" t="s">
        <v>1723</v>
      </c>
      <c r="AF504" s="48" t="s">
        <v>1724</v>
      </c>
      <c r="AG504" s="48" t="s">
        <v>1725</v>
      </c>
      <c r="AH504" s="48" t="s">
        <v>1726</v>
      </c>
      <c r="AI504" s="48" t="s">
        <v>1727</v>
      </c>
      <c r="AJ504" s="48" t="s">
        <v>1728</v>
      </c>
      <c r="AK504" s="48" t="s">
        <v>1729</v>
      </c>
      <c r="AL504" s="48" t="s">
        <v>1730</v>
      </c>
      <c r="AM504" s="48" t="s">
        <v>1731</v>
      </c>
      <c r="AN504" s="48" t="s">
        <v>1732</v>
      </c>
      <c r="AO504" s="48" t="s">
        <v>1733</v>
      </c>
      <c r="AP504" s="48" t="s">
        <v>1734</v>
      </c>
      <c r="AQ504" s="48" t="s">
        <v>1735</v>
      </c>
      <c r="AR504" s="48" t="s">
        <v>1736</v>
      </c>
      <c r="AS504" s="48" t="s">
        <v>1737</v>
      </c>
      <c r="AT504" s="48" t="s">
        <v>1738</v>
      </c>
      <c r="AU504" s="48" t="s">
        <v>1739</v>
      </c>
      <c r="AV504" s="48" t="s">
        <v>1740</v>
      </c>
      <c r="AW504" s="48" t="s">
        <v>1741</v>
      </c>
      <c r="AX504" s="48" t="s">
        <v>1742</v>
      </c>
      <c r="AY504" s="48" t="s">
        <v>1743</v>
      </c>
      <c r="AZ504" s="48" t="s">
        <v>1744</v>
      </c>
      <c r="BA504" s="48" t="s">
        <v>1745</v>
      </c>
      <c r="BB504" s="48" t="s">
        <v>1746</v>
      </c>
      <c r="BC504" s="48" t="s">
        <v>1747</v>
      </c>
      <c r="BD504" s="48" t="s">
        <v>1748</v>
      </c>
      <c r="BE504" s="48" t="s">
        <v>1749</v>
      </c>
      <c r="BF504" s="48" t="s">
        <v>1750</v>
      </c>
      <c r="BG504" s="48" t="s">
        <v>1751</v>
      </c>
      <c r="BH504" s="48" t="s">
        <v>1752</v>
      </c>
      <c r="BI504" s="48" t="s">
        <v>1753</v>
      </c>
      <c r="BJ504" s="48" t="s">
        <v>1754</v>
      </c>
      <c r="BK504" s="48" t="s">
        <v>1755</v>
      </c>
      <c r="BL504" s="48" t="s">
        <v>1756</v>
      </c>
      <c r="BM504" s="48" t="s">
        <v>1757</v>
      </c>
      <c r="BN504" s="48" t="s">
        <v>1758</v>
      </c>
      <c r="BO504" s="48" t="s">
        <v>1759</v>
      </c>
      <c r="BP504" s="48" t="s">
        <v>1760</v>
      </c>
      <c r="BQ504" s="48" t="s">
        <v>1761</v>
      </c>
      <c r="BR504" s="48" t="s">
        <v>1762</v>
      </c>
      <c r="BS504" s="48" t="s">
        <v>1763</v>
      </c>
      <c r="BT504" s="48" t="s">
        <v>1764</v>
      </c>
      <c r="BU504" s="48" t="s">
        <v>1765</v>
      </c>
      <c r="BV504" s="48" t="s">
        <v>1766</v>
      </c>
      <c r="BW504" s="48" t="s">
        <v>1767</v>
      </c>
      <c r="BX504" s="48" t="s">
        <v>1768</v>
      </c>
      <c r="BY504" s="48" t="s">
        <v>1769</v>
      </c>
      <c r="BZ504" s="48" t="s">
        <v>1770</v>
      </c>
      <c r="CA504" s="48" t="s">
        <v>1771</v>
      </c>
      <c r="CB504" s="48" t="s">
        <v>1772</v>
      </c>
      <c r="CC504" s="48" t="s">
        <v>1773</v>
      </c>
    </row>
    <row r="505" spans="3:81" ht="14.45">
      <c r="E505" s="48" t="s">
        <v>1774</v>
      </c>
      <c r="F505" s="48" t="s">
        <v>1775</v>
      </c>
      <c r="G505" s="48" t="s">
        <v>1776</v>
      </c>
      <c r="H505" s="48" t="s">
        <v>1777</v>
      </c>
      <c r="I505" s="48" t="s">
        <v>1778</v>
      </c>
      <c r="J505" s="48" t="s">
        <v>1779</v>
      </c>
      <c r="K505" s="48" t="s">
        <v>1780</v>
      </c>
      <c r="L505" s="48" t="s">
        <v>1781</v>
      </c>
      <c r="M505" s="48" t="s">
        <v>1782</v>
      </c>
      <c r="N505" s="48" t="s">
        <v>1783</v>
      </c>
      <c r="O505" s="48" t="s">
        <v>1784</v>
      </c>
      <c r="P505" s="48" t="s">
        <v>1785</v>
      </c>
      <c r="Q505" s="48" t="s">
        <v>1786</v>
      </c>
      <c r="R505" s="48" t="s">
        <v>1787</v>
      </c>
      <c r="S505" s="48" t="s">
        <v>1788</v>
      </c>
      <c r="T505" s="48" t="s">
        <v>1789</v>
      </c>
      <c r="U505" s="48" t="s">
        <v>1790</v>
      </c>
      <c r="V505" s="48" t="s">
        <v>1791</v>
      </c>
      <c r="W505" s="48" t="s">
        <v>1792</v>
      </c>
      <c r="X505" t="s">
        <v>1793</v>
      </c>
      <c r="Y505" s="48" t="s">
        <v>1794</v>
      </c>
      <c r="Z505" s="48" t="s">
        <v>1795</v>
      </c>
      <c r="AA505" s="48" t="s">
        <v>1796</v>
      </c>
      <c r="AB505" s="48" t="s">
        <v>1797</v>
      </c>
      <c r="AC505" s="48" t="s">
        <v>1798</v>
      </c>
      <c r="AD505" s="48" t="s">
        <v>1799</v>
      </c>
      <c r="AE505" s="48" t="s">
        <v>1800</v>
      </c>
      <c r="AF505" s="48" t="s">
        <v>1801</v>
      </c>
      <c r="AG505" s="48" t="s">
        <v>1802</v>
      </c>
      <c r="AH505" s="48" t="s">
        <v>1803</v>
      </c>
      <c r="AI505" s="48" t="s">
        <v>1804</v>
      </c>
      <c r="AJ505" s="48" t="s">
        <v>1805</v>
      </c>
      <c r="AK505" s="48" t="s">
        <v>1806</v>
      </c>
      <c r="AL505" s="48" t="s">
        <v>1807</v>
      </c>
      <c r="AM505" s="48" t="s">
        <v>1808</v>
      </c>
      <c r="AN505" s="48" t="s">
        <v>1809</v>
      </c>
      <c r="AO505" s="48" t="s">
        <v>1810</v>
      </c>
      <c r="AP505" s="48" t="s">
        <v>1811</v>
      </c>
      <c r="AQ505" s="48" t="s">
        <v>1812</v>
      </c>
      <c r="AR505" s="48" t="s">
        <v>41</v>
      </c>
      <c r="AS505" s="48" t="s">
        <v>1813</v>
      </c>
      <c r="AT505" s="48" t="s">
        <v>1814</v>
      </c>
      <c r="AU505" s="48" t="s">
        <v>1815</v>
      </c>
      <c r="AV505" s="48" t="s">
        <v>1816</v>
      </c>
      <c r="AW505" s="48" t="s">
        <v>1817</v>
      </c>
      <c r="AX505" s="48" t="s">
        <v>1818</v>
      </c>
      <c r="AY505" s="48" t="s">
        <v>1819</v>
      </c>
      <c r="AZ505" s="48" t="s">
        <v>1820</v>
      </c>
      <c r="BA505" s="48" t="s">
        <v>1821</v>
      </c>
      <c r="BB505" s="48" t="s">
        <v>1822</v>
      </c>
      <c r="BC505" s="48" t="s">
        <v>1823</v>
      </c>
      <c r="BD505" s="48" t="s">
        <v>1824</v>
      </c>
      <c r="BE505" s="48" t="s">
        <v>1825</v>
      </c>
      <c r="BF505" s="48" t="s">
        <v>1826</v>
      </c>
      <c r="BG505" s="48" t="s">
        <v>1821</v>
      </c>
      <c r="BH505" s="48" t="s">
        <v>1820</v>
      </c>
      <c r="BI505" s="48" t="s">
        <v>1821</v>
      </c>
      <c r="BJ505" s="48" t="s">
        <v>1827</v>
      </c>
      <c r="BK505" s="48" t="s">
        <v>1828</v>
      </c>
      <c r="BL505" s="48" t="s">
        <v>1825</v>
      </c>
      <c r="BM505" s="48" t="s">
        <v>1824</v>
      </c>
      <c r="BN505" s="48" t="s">
        <v>1829</v>
      </c>
      <c r="BO505" s="48" t="s">
        <v>1830</v>
      </c>
      <c r="BP505" s="48" t="s">
        <v>1831</v>
      </c>
      <c r="BQ505" s="48" t="s">
        <v>1832</v>
      </c>
      <c r="BR505" s="48" t="s">
        <v>1833</v>
      </c>
      <c r="BS505" s="48" t="s">
        <v>1834</v>
      </c>
      <c r="BT505" s="48" t="s">
        <v>1835</v>
      </c>
      <c r="BU505" s="48" t="s">
        <v>1836</v>
      </c>
      <c r="BV505" s="48" t="s">
        <v>1837</v>
      </c>
      <c r="BW505" s="48" t="s">
        <v>1838</v>
      </c>
      <c r="BX505" s="48" t="s">
        <v>1839</v>
      </c>
      <c r="BY505" s="48" t="s">
        <v>1840</v>
      </c>
      <c r="BZ505" s="48" t="s">
        <v>1841</v>
      </c>
      <c r="CA505" s="48" t="s">
        <v>1842</v>
      </c>
      <c r="CB505" s="48" t="s">
        <v>1843</v>
      </c>
      <c r="CC505" s="48" t="s">
        <v>1844</v>
      </c>
    </row>
    <row r="506" spans="3:81" ht="14.45">
      <c r="E506" s="48" t="s">
        <v>1845</v>
      </c>
      <c r="F506" s="48" t="s">
        <v>1846</v>
      </c>
      <c r="G506" s="48" t="s">
        <v>1847</v>
      </c>
      <c r="H506" s="48" t="s">
        <v>1848</v>
      </c>
      <c r="I506" s="48" t="s">
        <v>1849</v>
      </c>
      <c r="J506" s="48" t="s">
        <v>1850</v>
      </c>
      <c r="K506" s="48" t="s">
        <v>1851</v>
      </c>
      <c r="L506" s="48" t="s">
        <v>1852</v>
      </c>
      <c r="M506" s="48" t="s">
        <v>1853</v>
      </c>
      <c r="N506" s="48" t="s">
        <v>1854</v>
      </c>
      <c r="O506" s="48" t="s">
        <v>1855</v>
      </c>
      <c r="P506" s="48" t="s">
        <v>1856</v>
      </c>
      <c r="Q506" s="48" t="s">
        <v>1857</v>
      </c>
      <c r="R506" s="48" t="s">
        <v>1858</v>
      </c>
      <c r="S506" s="48" t="s">
        <v>1859</v>
      </c>
      <c r="T506" s="48" t="s">
        <v>1860</v>
      </c>
      <c r="U506" s="48" t="s">
        <v>1861</v>
      </c>
      <c r="V506" s="48" t="s">
        <v>1862</v>
      </c>
      <c r="W506" s="48" t="s">
        <v>1863</v>
      </c>
      <c r="X506" t="s">
        <v>1864</v>
      </c>
      <c r="Y506" s="48" t="s">
        <v>1865</v>
      </c>
      <c r="Z506" s="48" t="s">
        <v>1866</v>
      </c>
      <c r="AA506" s="48" t="s">
        <v>1867</v>
      </c>
      <c r="AB506" s="48" t="s">
        <v>1868</v>
      </c>
      <c r="AC506" s="48" t="s">
        <v>1869</v>
      </c>
      <c r="AD506" s="48" t="s">
        <v>1870</v>
      </c>
      <c r="AE506" s="48" t="s">
        <v>1643</v>
      </c>
      <c r="AF506" s="48" t="s">
        <v>1871</v>
      </c>
      <c r="AG506" s="48" t="s">
        <v>1872</v>
      </c>
      <c r="AH506" s="48" t="s">
        <v>1873</v>
      </c>
      <c r="AI506" s="48" t="s">
        <v>1874</v>
      </c>
      <c r="AJ506" s="48" t="s">
        <v>1875</v>
      </c>
      <c r="AK506" s="48" t="s">
        <v>1876</v>
      </c>
      <c r="AL506" s="48" t="s">
        <v>1877</v>
      </c>
      <c r="AM506" s="48" t="s">
        <v>1878</v>
      </c>
      <c r="AN506" s="48" t="s">
        <v>1879</v>
      </c>
      <c r="AO506" s="48" t="s">
        <v>1643</v>
      </c>
      <c r="AP506" s="48" t="s">
        <v>1880</v>
      </c>
      <c r="AQ506" s="48" t="s">
        <v>1881</v>
      </c>
      <c r="AS506" s="48" t="s">
        <v>1643</v>
      </c>
      <c r="AT506" s="48" t="s">
        <v>1882</v>
      </c>
      <c r="AU506" s="48" t="s">
        <v>1883</v>
      </c>
      <c r="AV506" s="48" t="s">
        <v>1884</v>
      </c>
      <c r="AW506" s="48" t="s">
        <v>1885</v>
      </c>
      <c r="AX506" s="48" t="s">
        <v>1886</v>
      </c>
      <c r="AY506" s="48" t="s">
        <v>1822</v>
      </c>
      <c r="AZ506" s="48" t="s">
        <v>1887</v>
      </c>
      <c r="BA506" s="48" t="s">
        <v>1888</v>
      </c>
      <c r="BB506" s="48" t="s">
        <v>1889</v>
      </c>
      <c r="BC506" s="48" t="s">
        <v>1890</v>
      </c>
      <c r="BD506" s="48" t="s">
        <v>1891</v>
      </c>
      <c r="BE506" s="48" t="s">
        <v>1643</v>
      </c>
      <c r="BF506" s="48" t="s">
        <v>1892</v>
      </c>
      <c r="BG506" s="48" t="s">
        <v>1888</v>
      </c>
      <c r="BH506" s="48" t="s">
        <v>1887</v>
      </c>
      <c r="BI506" s="48" t="s">
        <v>1888</v>
      </c>
      <c r="BJ506" s="48" t="s">
        <v>1822</v>
      </c>
      <c r="BK506" s="48" t="s">
        <v>1823</v>
      </c>
      <c r="BL506" s="48" t="s">
        <v>1643</v>
      </c>
      <c r="BM506" s="48" t="s">
        <v>1891</v>
      </c>
      <c r="BN506" s="48" t="s">
        <v>1892</v>
      </c>
      <c r="BO506" s="48" t="s">
        <v>1643</v>
      </c>
      <c r="BP506" s="48" t="s">
        <v>1643</v>
      </c>
      <c r="BQ506" s="48" t="s">
        <v>1643</v>
      </c>
      <c r="BR506" s="48" t="s">
        <v>1643</v>
      </c>
      <c r="BS506" s="48" t="s">
        <v>1643</v>
      </c>
      <c r="BT506" s="48" t="s">
        <v>1643</v>
      </c>
      <c r="BU506" s="48" t="s">
        <v>1643</v>
      </c>
      <c r="BV506" s="48" t="s">
        <v>1643</v>
      </c>
      <c r="BW506" s="48" t="s">
        <v>1893</v>
      </c>
      <c r="BX506" s="48" t="s">
        <v>1643</v>
      </c>
      <c r="BY506" s="48" t="s">
        <v>1643</v>
      </c>
      <c r="BZ506" s="48" t="s">
        <v>1643</v>
      </c>
      <c r="CA506" s="48" t="s">
        <v>1643</v>
      </c>
      <c r="CB506" s="48" t="s">
        <v>1643</v>
      </c>
      <c r="CC506" s="48" t="s">
        <v>1643</v>
      </c>
    </row>
    <row r="507" spans="3:81" ht="14.45">
      <c r="E507" s="48" t="s">
        <v>1643</v>
      </c>
      <c r="F507" s="48" t="s">
        <v>1643</v>
      </c>
      <c r="G507" s="48" t="s">
        <v>1894</v>
      </c>
      <c r="H507" s="48" t="s">
        <v>1895</v>
      </c>
      <c r="I507" s="48" t="s">
        <v>1896</v>
      </c>
      <c r="J507" s="48" t="s">
        <v>1897</v>
      </c>
      <c r="K507" s="48" t="s">
        <v>1898</v>
      </c>
      <c r="L507" s="48" t="s">
        <v>1899</v>
      </c>
      <c r="M507" s="48" t="s">
        <v>1900</v>
      </c>
      <c r="N507" s="48" t="s">
        <v>1901</v>
      </c>
      <c r="O507" s="48" t="s">
        <v>1902</v>
      </c>
      <c r="P507" s="48" t="s">
        <v>1903</v>
      </c>
      <c r="Q507" s="48" t="s">
        <v>1904</v>
      </c>
      <c r="R507" s="48" t="s">
        <v>1643</v>
      </c>
      <c r="S507" s="48" t="s">
        <v>1905</v>
      </c>
      <c r="T507" s="48" t="s">
        <v>1643</v>
      </c>
      <c r="U507" s="48" t="s">
        <v>1906</v>
      </c>
      <c r="V507" s="48" t="s">
        <v>1907</v>
      </c>
      <c r="W507" s="48" t="s">
        <v>1908</v>
      </c>
      <c r="X507" t="s">
        <v>1909</v>
      </c>
      <c r="Y507" s="48" t="s">
        <v>1910</v>
      </c>
      <c r="Z507" s="48" t="s">
        <v>1911</v>
      </c>
      <c r="AA507" s="48" t="s">
        <v>1912</v>
      </c>
      <c r="AB507" s="48" t="s">
        <v>1913</v>
      </c>
      <c r="AC507" s="48" t="s">
        <v>1914</v>
      </c>
      <c r="AD507" s="48" t="s">
        <v>1643</v>
      </c>
      <c r="AF507" s="48" t="s">
        <v>1643</v>
      </c>
      <c r="AG507" s="48" t="s">
        <v>1643</v>
      </c>
      <c r="AH507" s="48" t="s">
        <v>1643</v>
      </c>
      <c r="AI507" s="48" t="s">
        <v>1643</v>
      </c>
      <c r="AJ507" s="48" t="s">
        <v>1643</v>
      </c>
      <c r="AK507" s="48" t="s">
        <v>1643</v>
      </c>
      <c r="AL507" s="48" t="s">
        <v>1643</v>
      </c>
      <c r="AM507" s="48" t="s">
        <v>1643</v>
      </c>
      <c r="AN507" s="48" t="s">
        <v>1643</v>
      </c>
      <c r="AP507" s="48" t="s">
        <v>1643</v>
      </c>
      <c r="AQ507" s="48" t="s">
        <v>1643</v>
      </c>
      <c r="AT507" s="48" t="s">
        <v>1643</v>
      </c>
      <c r="AU507" s="48" t="s">
        <v>1915</v>
      </c>
      <c r="AV507" s="48" t="s">
        <v>1916</v>
      </c>
      <c r="AW507" s="48" t="s">
        <v>1643</v>
      </c>
      <c r="AX507" s="48" t="s">
        <v>1917</v>
      </c>
      <c r="AY507" s="48" t="s">
        <v>1889</v>
      </c>
      <c r="AZ507" s="48" t="s">
        <v>1822</v>
      </c>
      <c r="BA507" s="48" t="s">
        <v>1643</v>
      </c>
      <c r="BB507" s="48" t="s">
        <v>1918</v>
      </c>
      <c r="BC507" s="48" t="s">
        <v>1919</v>
      </c>
      <c r="BD507" s="48" t="s">
        <v>1920</v>
      </c>
      <c r="BF507" s="48" t="s">
        <v>1643</v>
      </c>
      <c r="BG507" s="48" t="s">
        <v>1643</v>
      </c>
      <c r="BH507" s="48" t="s">
        <v>1822</v>
      </c>
      <c r="BI507" s="48" t="s">
        <v>1643</v>
      </c>
      <c r="BJ507" s="48" t="s">
        <v>1889</v>
      </c>
      <c r="BK507" s="48" t="s">
        <v>1890</v>
      </c>
      <c r="BM507" s="48" t="s">
        <v>1920</v>
      </c>
      <c r="BN507" s="48" t="s">
        <v>1643</v>
      </c>
      <c r="BW507" s="48" t="s">
        <v>1643</v>
      </c>
    </row>
    <row r="508" spans="3:81" ht="14.45">
      <c r="G508" s="48" t="s">
        <v>1921</v>
      </c>
      <c r="H508" s="48" t="s">
        <v>1643</v>
      </c>
      <c r="I508" s="48" t="s">
        <v>1643</v>
      </c>
      <c r="J508" s="48" t="s">
        <v>1922</v>
      </c>
      <c r="K508" s="48" t="s">
        <v>1923</v>
      </c>
      <c r="L508" s="48" t="s">
        <v>1643</v>
      </c>
      <c r="M508" s="48" t="s">
        <v>1924</v>
      </c>
      <c r="N508" s="48" t="s">
        <v>1925</v>
      </c>
      <c r="O508" s="48" t="s">
        <v>1643</v>
      </c>
      <c r="P508" s="48" t="s">
        <v>1926</v>
      </c>
      <c r="Q508" s="48" t="s">
        <v>1927</v>
      </c>
      <c r="S508" s="48" t="s">
        <v>1643</v>
      </c>
      <c r="U508" s="48" t="s">
        <v>1643</v>
      </c>
      <c r="V508" s="48" t="s">
        <v>1928</v>
      </c>
      <c r="W508" s="48" t="s">
        <v>1643</v>
      </c>
      <c r="X508" t="s">
        <v>1929</v>
      </c>
      <c r="Y508" s="48" t="s">
        <v>1930</v>
      </c>
      <c r="Z508" s="48" t="s">
        <v>1931</v>
      </c>
      <c r="AA508" s="48" t="s">
        <v>1869</v>
      </c>
      <c r="AB508" s="48" t="s">
        <v>1643</v>
      </c>
      <c r="AC508" s="48" t="s">
        <v>1932</v>
      </c>
      <c r="AU508" s="48" t="s">
        <v>1916</v>
      </c>
      <c r="AV508" s="48" t="s">
        <v>1643</v>
      </c>
      <c r="AX508" s="48" t="s">
        <v>1643</v>
      </c>
      <c r="AY508" s="48" t="s">
        <v>1823</v>
      </c>
      <c r="AZ508" s="48" t="s">
        <v>1889</v>
      </c>
      <c r="BB508" s="48" t="s">
        <v>1933</v>
      </c>
      <c r="BC508" s="48" t="s">
        <v>1934</v>
      </c>
      <c r="BD508" s="48" t="s">
        <v>1643</v>
      </c>
      <c r="BH508" s="48" t="s">
        <v>1889</v>
      </c>
      <c r="BJ508" s="48" t="s">
        <v>1918</v>
      </c>
      <c r="BK508" s="48" t="s">
        <v>1919</v>
      </c>
      <c r="BM508" s="48" t="s">
        <v>1643</v>
      </c>
    </row>
    <row r="509" spans="3:81" ht="14.45">
      <c r="G509" s="48" t="s">
        <v>1643</v>
      </c>
      <c r="J509" s="48" t="s">
        <v>1643</v>
      </c>
      <c r="K509" s="48" t="s">
        <v>1643</v>
      </c>
      <c r="M509" s="48" t="s">
        <v>1643</v>
      </c>
      <c r="N509" s="48" t="s">
        <v>1643</v>
      </c>
      <c r="P509" s="48" t="s">
        <v>1643</v>
      </c>
      <c r="Q509" s="48" t="s">
        <v>1643</v>
      </c>
      <c r="V509" s="48" t="s">
        <v>1643</v>
      </c>
      <c r="X509" t="s">
        <v>1935</v>
      </c>
      <c r="Y509" s="48" t="s">
        <v>1643</v>
      </c>
      <c r="Z509" s="48" t="s">
        <v>1643</v>
      </c>
      <c r="AA509" s="48" t="s">
        <v>1643</v>
      </c>
      <c r="AC509" s="48" t="s">
        <v>1936</v>
      </c>
      <c r="AU509" s="48" t="s">
        <v>1643</v>
      </c>
      <c r="AY509" s="48" t="s">
        <v>1937</v>
      </c>
      <c r="AZ509" s="48" t="s">
        <v>1823</v>
      </c>
      <c r="BB509" s="48" t="s">
        <v>1643</v>
      </c>
      <c r="BC509" s="48" t="s">
        <v>1643</v>
      </c>
      <c r="BH509" s="48" t="s">
        <v>1823</v>
      </c>
      <c r="BJ509" s="48" t="s">
        <v>1933</v>
      </c>
      <c r="BK509" s="48" t="s">
        <v>1934</v>
      </c>
    </row>
    <row r="510" spans="3:81" ht="14.45">
      <c r="X510" t="s">
        <v>1938</v>
      </c>
      <c r="AC510" s="48" t="s">
        <v>1643</v>
      </c>
      <c r="AY510" s="48" t="s">
        <v>1643</v>
      </c>
      <c r="AZ510" s="48" t="s">
        <v>1643</v>
      </c>
      <c r="BH510" s="48" t="s">
        <v>1643</v>
      </c>
      <c r="BJ510" s="48" t="s">
        <v>1643</v>
      </c>
      <c r="BK510" s="48" t="s">
        <v>1643</v>
      </c>
    </row>
    <row r="511" spans="3:81" ht="14.45">
      <c r="X511" t="s">
        <v>1938</v>
      </c>
    </row>
    <row r="512" spans="3:81" ht="14.45">
      <c r="X512" t="s">
        <v>1939</v>
      </c>
    </row>
    <row r="513" spans="24:24" ht="14.45">
      <c r="X513" t="s">
        <v>1940</v>
      </c>
    </row>
    <row r="514" spans="24:24" ht="14.45">
      <c r="X514" t="s">
        <v>1941</v>
      </c>
    </row>
    <row r="515" spans="24:24" ht="14.45">
      <c r="X515" t="s">
        <v>1643</v>
      </c>
    </row>
    <row r="530" spans="3:6">
      <c r="C530" s="51" t="s">
        <v>1942</v>
      </c>
      <c r="D530" s="48" t="s">
        <v>1943</v>
      </c>
      <c r="E530" s="48" t="s">
        <v>1944</v>
      </c>
      <c r="F530" s="48" t="s">
        <v>1945</v>
      </c>
    </row>
    <row r="531" spans="3:6">
      <c r="E531" s="48" t="s">
        <v>99</v>
      </c>
      <c r="F531" s="48" t="s">
        <v>1945</v>
      </c>
    </row>
    <row r="532" spans="3:6">
      <c r="E532" s="48" t="s">
        <v>100</v>
      </c>
    </row>
    <row r="533" spans="3:6">
      <c r="E533" s="48" t="s">
        <v>101</v>
      </c>
    </row>
    <row r="534" spans="3:6">
      <c r="E534" s="48" t="s">
        <v>102</v>
      </c>
    </row>
    <row r="535" spans="3:6">
      <c r="E535" s="48" t="s">
        <v>103</v>
      </c>
    </row>
    <row r="536" spans="3:6">
      <c r="E536" s="48" t="s">
        <v>104</v>
      </c>
    </row>
    <row r="537" spans="3:6">
      <c r="E537" s="48" t="s">
        <v>105</v>
      </c>
    </row>
    <row r="538" spans="3:6">
      <c r="E538" s="48" t="s">
        <v>106</v>
      </c>
    </row>
    <row r="539" spans="3:6">
      <c r="E539" s="48" t="s">
        <v>107</v>
      </c>
    </row>
    <row r="540" spans="3:6">
      <c r="E540" s="48" t="s">
        <v>108</v>
      </c>
    </row>
    <row r="541" spans="3:6">
      <c r="E541" s="48" t="s">
        <v>109</v>
      </c>
    </row>
    <row r="542" spans="3:6">
      <c r="E542" s="48" t="s">
        <v>110</v>
      </c>
    </row>
    <row r="543" spans="3:6">
      <c r="E543" s="48" t="s">
        <v>111</v>
      </c>
    </row>
    <row r="544" spans="3:6">
      <c r="E544" s="48" t="s">
        <v>112</v>
      </c>
    </row>
    <row r="545" spans="5:5">
      <c r="E545" s="48" t="s">
        <v>113</v>
      </c>
    </row>
    <row r="546" spans="5:5">
      <c r="E546" s="48" t="s">
        <v>114</v>
      </c>
    </row>
    <row r="547" spans="5:5">
      <c r="E547" s="48" t="s">
        <v>115</v>
      </c>
    </row>
    <row r="548" spans="5:5">
      <c r="E548" s="48" t="s">
        <v>116</v>
      </c>
    </row>
    <row r="549" spans="5:5">
      <c r="E549" s="48" t="s">
        <v>117</v>
      </c>
    </row>
    <row r="550" spans="5:5">
      <c r="E550" s="48" t="s">
        <v>118</v>
      </c>
    </row>
    <row r="551" spans="5:5">
      <c r="E551" s="48" t="s">
        <v>119</v>
      </c>
    </row>
    <row r="552" spans="5:5">
      <c r="E552" s="48" t="s">
        <v>120</v>
      </c>
    </row>
    <row r="553" spans="5:5">
      <c r="E553" s="48" t="s">
        <v>121</v>
      </c>
    </row>
    <row r="554" spans="5:5">
      <c r="E554" s="48" t="s">
        <v>122</v>
      </c>
    </row>
    <row r="555" spans="5:5">
      <c r="E555" s="48" t="s">
        <v>123</v>
      </c>
    </row>
    <row r="556" spans="5:5">
      <c r="E556" s="48" t="s">
        <v>124</v>
      </c>
    </row>
    <row r="557" spans="5:5">
      <c r="E557" s="48" t="s">
        <v>125</v>
      </c>
    </row>
    <row r="558" spans="5:5">
      <c r="E558" s="48" t="s">
        <v>126</v>
      </c>
    </row>
    <row r="559" spans="5:5">
      <c r="E559" s="48" t="s">
        <v>127</v>
      </c>
    </row>
    <row r="560" spans="5:5">
      <c r="E560" s="48" t="s">
        <v>128</v>
      </c>
    </row>
    <row r="561" spans="1:5">
      <c r="E561" s="48" t="s">
        <v>129</v>
      </c>
    </row>
    <row r="562" spans="1:5">
      <c r="E562" s="48" t="s">
        <v>130</v>
      </c>
    </row>
    <row r="563" spans="1:5">
      <c r="E563" s="48" t="s">
        <v>131</v>
      </c>
    </row>
    <row r="564" spans="1:5">
      <c r="E564" s="48" t="s">
        <v>132</v>
      </c>
    </row>
    <row r="565" spans="1:5">
      <c r="E565" s="48" t="s">
        <v>1945</v>
      </c>
    </row>
    <row r="571" spans="1:5" ht="14.45" thickBot="1"/>
    <row r="572" spans="1:5" ht="16.899999999999999" thickBot="1">
      <c r="A572" s="49" t="s">
        <v>1946</v>
      </c>
      <c r="B572" s="50" t="s">
        <v>1947</v>
      </c>
    </row>
    <row r="574" spans="1:5">
      <c r="C574" s="51" t="s">
        <v>1948</v>
      </c>
      <c r="D574" s="48" t="s">
        <v>1949</v>
      </c>
    </row>
    <row r="575" spans="1:5">
      <c r="D575" s="48" t="s">
        <v>1950</v>
      </c>
    </row>
    <row r="579" spans="3:5">
      <c r="C579" s="51" t="s">
        <v>1951</v>
      </c>
      <c r="D579" s="48" t="s">
        <v>1952</v>
      </c>
      <c r="E579" s="48" t="s">
        <v>1953</v>
      </c>
    </row>
    <row r="580" spans="3:5">
      <c r="E580" s="48" t="s">
        <v>1954</v>
      </c>
    </row>
    <row r="581" spans="3:5">
      <c r="E581" s="48" t="s">
        <v>1955</v>
      </c>
    </row>
    <row r="582" spans="3:5">
      <c r="E582" s="48" t="s">
        <v>1956</v>
      </c>
    </row>
    <row r="583" spans="3:5">
      <c r="E583" s="48" t="s">
        <v>1957</v>
      </c>
    </row>
    <row r="586" spans="3:5">
      <c r="C586" s="51" t="s">
        <v>1958</v>
      </c>
      <c r="D586" s="48" t="s">
        <v>1959</v>
      </c>
      <c r="E586" s="48" t="s">
        <v>1960</v>
      </c>
    </row>
    <row r="587" spans="3:5">
      <c r="E587" s="48" t="s">
        <v>1961</v>
      </c>
    </row>
    <row r="588" spans="3:5">
      <c r="E588" s="48" t="s">
        <v>1962</v>
      </c>
    </row>
    <row r="589" spans="3:5">
      <c r="E589" s="48" t="s">
        <v>1963</v>
      </c>
    </row>
    <row r="590" spans="3:5">
      <c r="E590" s="48" t="s">
        <v>1964</v>
      </c>
    </row>
    <row r="595" spans="1:4" ht="14.45" thickBot="1"/>
    <row r="596" spans="1:4" ht="16.899999999999999" thickBot="1">
      <c r="A596" s="49" t="s">
        <v>1965</v>
      </c>
      <c r="B596" s="50" t="s">
        <v>1966</v>
      </c>
    </row>
    <row r="598" spans="1:4">
      <c r="C598" s="51" t="s">
        <v>1967</v>
      </c>
      <c r="D598" s="48" t="s">
        <v>1968</v>
      </c>
    </row>
    <row r="599" spans="1:4">
      <c r="D599" s="48" t="s">
        <v>18</v>
      </c>
    </row>
    <row r="600" spans="1:4">
      <c r="D600" s="48" t="s">
        <v>1969</v>
      </c>
    </row>
    <row r="601" spans="1:4">
      <c r="D601" s="48" t="s">
        <v>1970</v>
      </c>
    </row>
    <row r="604" spans="1:4">
      <c r="C604" s="51" t="s">
        <v>1971</v>
      </c>
      <c r="D604" s="48" t="s">
        <v>1972</v>
      </c>
    </row>
    <row r="605" spans="1:4">
      <c r="D605" s="48" t="s">
        <v>1973</v>
      </c>
    </row>
    <row r="606" spans="1:4">
      <c r="D606" s="48" t="s">
        <v>1974</v>
      </c>
    </row>
    <row r="607" spans="1:4">
      <c r="D607" s="48" t="s">
        <v>1975</v>
      </c>
    </row>
    <row r="608" spans="1:4">
      <c r="D608" s="48" t="s">
        <v>1976</v>
      </c>
    </row>
    <row r="609" spans="3:82">
      <c r="D609" s="48" t="s">
        <v>1977</v>
      </c>
    </row>
    <row r="610" spans="3:82">
      <c r="D610" s="48" t="s">
        <v>1978</v>
      </c>
    </row>
    <row r="611" spans="3:82">
      <c r="D611" s="48" t="s">
        <v>1979</v>
      </c>
    </row>
    <row r="612" spans="3:82">
      <c r="D612" s="48" t="s">
        <v>1980</v>
      </c>
    </row>
    <row r="613" spans="3:82">
      <c r="D613" s="48" t="s">
        <v>1981</v>
      </c>
    </row>
    <row r="614" spans="3:82">
      <c r="D614" s="48" t="s">
        <v>1982</v>
      </c>
    </row>
    <row r="615" spans="3:82">
      <c r="D615" s="48" t="s">
        <v>1983</v>
      </c>
    </row>
    <row r="616" spans="3:82">
      <c r="D616" s="48" t="s">
        <v>1984</v>
      </c>
    </row>
    <row r="619" spans="3:82">
      <c r="C619" s="51" t="s">
        <v>1971</v>
      </c>
      <c r="D619" s="51" t="s">
        <v>1985</v>
      </c>
    </row>
    <row r="624" spans="3:82" ht="14.45">
      <c r="E624" s="48" t="s">
        <v>1973</v>
      </c>
      <c r="F624" s="179" t="s">
        <v>1986</v>
      </c>
      <c r="G624" s="179" t="s">
        <v>1987</v>
      </c>
      <c r="H624" s="179" t="s">
        <v>1988</v>
      </c>
      <c r="I624" s="179" t="s">
        <v>1989</v>
      </c>
      <c r="J624" s="179" t="s">
        <v>1990</v>
      </c>
      <c r="K624" s="179" t="s">
        <v>1991</v>
      </c>
      <c r="L624" s="179" t="s">
        <v>1992</v>
      </c>
      <c r="M624" s="179" t="s">
        <v>1993</v>
      </c>
      <c r="N624" s="179" t="s">
        <v>1994</v>
      </c>
      <c r="O624" s="179" t="s">
        <v>1995</v>
      </c>
      <c r="P624" s="179" t="s">
        <v>1996</v>
      </c>
      <c r="Q624" s="179" t="s">
        <v>1997</v>
      </c>
      <c r="R624" s="179" t="s">
        <v>1998</v>
      </c>
      <c r="S624" s="179" t="s">
        <v>1999</v>
      </c>
      <c r="T624" s="179" t="s">
        <v>2000</v>
      </c>
      <c r="U624" s="179" t="s">
        <v>2001</v>
      </c>
      <c r="V624" s="179" t="s">
        <v>2002</v>
      </c>
      <c r="W624" s="179" t="s">
        <v>2003</v>
      </c>
      <c r="X624" s="179" t="s">
        <v>2004</v>
      </c>
      <c r="Y624" s="179" t="s">
        <v>2005</v>
      </c>
      <c r="Z624" s="179" t="s">
        <v>2006</v>
      </c>
      <c r="AA624" s="179" t="s">
        <v>2007</v>
      </c>
      <c r="AB624" s="179" t="s">
        <v>2008</v>
      </c>
      <c r="AC624" s="179" t="s">
        <v>2009</v>
      </c>
      <c r="AD624" s="179" t="s">
        <v>2010</v>
      </c>
      <c r="AE624" s="179" t="s">
        <v>2011</v>
      </c>
      <c r="AF624" s="179" t="s">
        <v>2012</v>
      </c>
      <c r="AG624" s="179" t="s">
        <v>2013</v>
      </c>
      <c r="AH624" s="179" t="s">
        <v>2014</v>
      </c>
      <c r="AI624" s="179" t="s">
        <v>2015</v>
      </c>
      <c r="AJ624" s="179" t="s">
        <v>2016</v>
      </c>
      <c r="AK624" s="179" t="s">
        <v>2017</v>
      </c>
      <c r="AL624" s="179" t="s">
        <v>2018</v>
      </c>
      <c r="AM624" s="179" t="s">
        <v>2019</v>
      </c>
      <c r="AN624" s="179" t="s">
        <v>2020</v>
      </c>
      <c r="AO624" s="179" t="s">
        <v>2021</v>
      </c>
      <c r="AP624" s="179" t="s">
        <v>2022</v>
      </c>
      <c r="AQ624" s="179" t="s">
        <v>2023</v>
      </c>
      <c r="AR624" s="179" t="s">
        <v>2024</v>
      </c>
      <c r="AS624" s="179" t="s">
        <v>2025</v>
      </c>
      <c r="AT624" s="179" t="s">
        <v>2026</v>
      </c>
      <c r="AU624" s="179" t="s">
        <v>2027</v>
      </c>
      <c r="AV624" s="179" t="s">
        <v>2028</v>
      </c>
      <c r="AW624" s="179" t="s">
        <v>2029</v>
      </c>
      <c r="AX624" s="179" t="s">
        <v>2030</v>
      </c>
      <c r="AY624" s="179" t="s">
        <v>2031</v>
      </c>
      <c r="AZ624" s="179" t="s">
        <v>2032</v>
      </c>
      <c r="BA624" s="179" t="s">
        <v>2033</v>
      </c>
      <c r="BB624" s="179" t="s">
        <v>2034</v>
      </c>
      <c r="BC624" s="179" t="s">
        <v>2035</v>
      </c>
      <c r="BD624" s="179" t="s">
        <v>2036</v>
      </c>
      <c r="BE624" s="179" t="s">
        <v>2037</v>
      </c>
      <c r="BF624" s="179" t="s">
        <v>2038</v>
      </c>
      <c r="BG624" s="179" t="s">
        <v>2039</v>
      </c>
      <c r="BH624" s="179" t="s">
        <v>2040</v>
      </c>
      <c r="BI624" s="179" t="s">
        <v>2041</v>
      </c>
      <c r="BJ624" s="179" t="s">
        <v>2042</v>
      </c>
      <c r="BK624" s="179" t="s">
        <v>2043</v>
      </c>
      <c r="BL624" s="179" t="s">
        <v>2044</v>
      </c>
      <c r="BM624" s="179" t="s">
        <v>2045</v>
      </c>
      <c r="BN624" s="179" t="s">
        <v>2046</v>
      </c>
      <c r="BO624" s="179" t="s">
        <v>2047</v>
      </c>
      <c r="BP624" s="179" t="s">
        <v>2048</v>
      </c>
      <c r="BQ624" s="179" t="s">
        <v>2049</v>
      </c>
      <c r="BR624" s="179" t="s">
        <v>2050</v>
      </c>
      <c r="BS624" s="179" t="s">
        <v>2051</v>
      </c>
      <c r="BT624" s="179" t="s">
        <v>2052</v>
      </c>
      <c r="BU624" s="179" t="s">
        <v>2053</v>
      </c>
      <c r="BV624" s="179" t="s">
        <v>2054</v>
      </c>
      <c r="BW624" s="179" t="s">
        <v>2055</v>
      </c>
      <c r="BX624" s="179" t="s">
        <v>2056</v>
      </c>
      <c r="BY624" s="179" t="s">
        <v>2057</v>
      </c>
      <c r="BZ624" s="179" t="s">
        <v>2058</v>
      </c>
      <c r="CA624" s="179" t="s">
        <v>2059</v>
      </c>
      <c r="CB624" s="179" t="s">
        <v>2060</v>
      </c>
      <c r="CC624" s="179" t="s">
        <v>2061</v>
      </c>
      <c r="CD624" s="179" t="s">
        <v>2062</v>
      </c>
    </row>
    <row r="625" spans="5:82" ht="14.45">
      <c r="F625" s="178" t="s">
        <v>2063</v>
      </c>
      <c r="G625" s="178" t="s">
        <v>2063</v>
      </c>
      <c r="H625" s="178" t="s">
        <v>2063</v>
      </c>
      <c r="I625" s="178" t="s">
        <v>2063</v>
      </c>
      <c r="J625" s="178" t="s">
        <v>2063</v>
      </c>
      <c r="K625" s="178" t="s">
        <v>2063</v>
      </c>
      <c r="L625" s="178" t="s">
        <v>2063</v>
      </c>
      <c r="M625" s="178" t="s">
        <v>2063</v>
      </c>
      <c r="N625" s="178" t="s">
        <v>2063</v>
      </c>
      <c r="O625" s="178" t="s">
        <v>2063</v>
      </c>
      <c r="P625" s="178" t="s">
        <v>2063</v>
      </c>
      <c r="Q625" s="178" t="s">
        <v>2063</v>
      </c>
      <c r="R625" s="178" t="s">
        <v>2063</v>
      </c>
      <c r="S625" s="178" t="s">
        <v>2063</v>
      </c>
      <c r="T625" s="178" t="s">
        <v>2063</v>
      </c>
      <c r="U625" s="178" t="s">
        <v>2063</v>
      </c>
      <c r="V625" s="178" t="s">
        <v>2063</v>
      </c>
      <c r="W625" s="178" t="s">
        <v>2063</v>
      </c>
      <c r="X625" s="178" t="s">
        <v>2063</v>
      </c>
      <c r="Y625" s="178" t="s">
        <v>2063</v>
      </c>
      <c r="Z625" s="178" t="s">
        <v>2063</v>
      </c>
      <c r="AA625" s="178" t="s">
        <v>2063</v>
      </c>
      <c r="AB625" s="178" t="s">
        <v>2063</v>
      </c>
      <c r="AC625" s="178" t="s">
        <v>2063</v>
      </c>
      <c r="AD625" s="178" t="s">
        <v>2063</v>
      </c>
      <c r="AE625" s="178" t="s">
        <v>2063</v>
      </c>
      <c r="AF625" s="178" t="s">
        <v>2063</v>
      </c>
      <c r="AG625" s="180" t="s">
        <v>2064</v>
      </c>
      <c r="AH625" s="180" t="s">
        <v>2064</v>
      </c>
      <c r="AI625" s="180" t="s">
        <v>2064</v>
      </c>
      <c r="AJ625" s="180" t="s">
        <v>2064</v>
      </c>
      <c r="AK625" s="180" t="s">
        <v>2064</v>
      </c>
      <c r="AL625" s="180" t="s">
        <v>2064</v>
      </c>
      <c r="AM625" s="180" t="s">
        <v>2064</v>
      </c>
      <c r="AN625" s="180" t="s">
        <v>2064</v>
      </c>
      <c r="AO625" s="180" t="s">
        <v>2064</v>
      </c>
      <c r="AP625" s="180" t="s">
        <v>2064</v>
      </c>
      <c r="AQ625" s="180" t="s">
        <v>2064</v>
      </c>
      <c r="AR625" s="180" t="s">
        <v>2064</v>
      </c>
      <c r="AS625" s="180" t="s">
        <v>2064</v>
      </c>
      <c r="AT625" s="180" t="s">
        <v>2064</v>
      </c>
      <c r="AU625" s="178" t="s">
        <v>2063</v>
      </c>
      <c r="AV625" s="178" t="s">
        <v>2063</v>
      </c>
      <c r="AW625" s="178" t="s">
        <v>2063</v>
      </c>
      <c r="AX625" s="178" t="s">
        <v>2063</v>
      </c>
      <c r="AY625" s="178" t="s">
        <v>2063</v>
      </c>
      <c r="AZ625" s="178" t="s">
        <v>2063</v>
      </c>
      <c r="BA625" s="178" t="s">
        <v>2063</v>
      </c>
      <c r="BB625" s="180" t="s">
        <v>2064</v>
      </c>
      <c r="BC625" s="178" t="s">
        <v>2063</v>
      </c>
      <c r="BD625" s="178" t="s">
        <v>2063</v>
      </c>
      <c r="BE625" s="178" t="s">
        <v>2063</v>
      </c>
      <c r="BF625" s="178" t="s">
        <v>2063</v>
      </c>
      <c r="BG625" s="178" t="s">
        <v>2063</v>
      </c>
      <c r="BH625" s="180" t="s">
        <v>2064</v>
      </c>
      <c r="BI625" s="178" t="s">
        <v>2063</v>
      </c>
      <c r="BJ625" s="180" t="s">
        <v>2064</v>
      </c>
      <c r="BK625" s="178" t="s">
        <v>2063</v>
      </c>
      <c r="BL625" s="178" t="s">
        <v>2063</v>
      </c>
      <c r="BM625" s="178" t="s">
        <v>2063</v>
      </c>
      <c r="BN625" s="178" t="s">
        <v>2063</v>
      </c>
      <c r="BO625" s="178" t="s">
        <v>2063</v>
      </c>
      <c r="BP625" s="178" t="s">
        <v>2063</v>
      </c>
      <c r="BQ625" s="178" t="s">
        <v>2063</v>
      </c>
      <c r="BR625" s="178" t="s">
        <v>2063</v>
      </c>
      <c r="BS625" s="178" t="s">
        <v>2063</v>
      </c>
      <c r="BT625" s="178" t="s">
        <v>2063</v>
      </c>
      <c r="BU625" s="178" t="s">
        <v>2063</v>
      </c>
      <c r="BV625" s="178" t="s">
        <v>2063</v>
      </c>
      <c r="BW625" s="178" t="s">
        <v>2063</v>
      </c>
      <c r="BX625" s="178" t="s">
        <v>2063</v>
      </c>
      <c r="BY625" s="178" t="s">
        <v>2063</v>
      </c>
      <c r="BZ625" s="178" t="s">
        <v>2063</v>
      </c>
      <c r="CA625" s="178" t="s">
        <v>2063</v>
      </c>
      <c r="CB625" s="178" t="s">
        <v>2063</v>
      </c>
      <c r="CC625" s="178" t="s">
        <v>2063</v>
      </c>
      <c r="CD625" s="178" t="s">
        <v>2063</v>
      </c>
    </row>
    <row r="626" spans="5:82" ht="14.45">
      <c r="F626" s="178" t="s">
        <v>2065</v>
      </c>
      <c r="G626" s="178" t="s">
        <v>2065</v>
      </c>
      <c r="H626" s="178" t="s">
        <v>2065</v>
      </c>
      <c r="I626" s="178" t="s">
        <v>2065</v>
      </c>
      <c r="J626" s="178" t="s">
        <v>2065</v>
      </c>
      <c r="K626" s="178" t="s">
        <v>2065</v>
      </c>
      <c r="L626" s="178" t="s">
        <v>2065</v>
      </c>
      <c r="M626" s="178" t="s">
        <v>2065</v>
      </c>
      <c r="N626" s="178" t="s">
        <v>2065</v>
      </c>
      <c r="O626" s="178" t="s">
        <v>2065</v>
      </c>
      <c r="P626" s="180" t="s">
        <v>2065</v>
      </c>
      <c r="Q626" s="178" t="s">
        <v>2065</v>
      </c>
      <c r="R626" s="178" t="s">
        <v>2065</v>
      </c>
      <c r="S626" s="178" t="s">
        <v>2065</v>
      </c>
      <c r="T626" s="178" t="s">
        <v>2065</v>
      </c>
      <c r="U626" s="178" t="s">
        <v>2065</v>
      </c>
      <c r="V626" s="178" t="s">
        <v>2065</v>
      </c>
      <c r="W626" s="178" t="s">
        <v>2065</v>
      </c>
      <c r="X626" s="178" t="s">
        <v>2065</v>
      </c>
      <c r="Y626" s="178" t="s">
        <v>2065</v>
      </c>
      <c r="Z626" s="178" t="s">
        <v>2065</v>
      </c>
      <c r="AA626" s="178" t="s">
        <v>2065</v>
      </c>
      <c r="AB626" s="178" t="s">
        <v>2065</v>
      </c>
      <c r="AC626" s="178" t="s">
        <v>2065</v>
      </c>
      <c r="AD626" s="178" t="s">
        <v>2065</v>
      </c>
      <c r="AE626" s="178" t="s">
        <v>2065</v>
      </c>
      <c r="AF626" s="178" t="s">
        <v>2065</v>
      </c>
      <c r="AG626" s="177"/>
      <c r="AH626" s="177"/>
      <c r="AI626" s="177"/>
      <c r="AJ626" s="177"/>
      <c r="AK626" s="177"/>
      <c r="AL626" s="177"/>
      <c r="AM626" s="177"/>
      <c r="AN626" s="177"/>
      <c r="AO626" s="177"/>
      <c r="AP626" s="177"/>
      <c r="AQ626" s="177"/>
      <c r="AR626" s="177"/>
      <c r="AS626" s="177"/>
      <c r="AT626" s="177"/>
      <c r="AU626" s="178" t="s">
        <v>2065</v>
      </c>
      <c r="AV626" s="178" t="s">
        <v>2065</v>
      </c>
      <c r="AW626" s="178" t="s">
        <v>2065</v>
      </c>
      <c r="AX626" s="178" t="s">
        <v>2065</v>
      </c>
      <c r="AY626" s="178" t="s">
        <v>2065</v>
      </c>
      <c r="AZ626" s="180" t="s">
        <v>2065</v>
      </c>
      <c r="BA626" s="178" t="s">
        <v>2065</v>
      </c>
      <c r="BB626" s="177"/>
      <c r="BC626" s="178" t="s">
        <v>2065</v>
      </c>
      <c r="BD626" s="178" t="s">
        <v>2065</v>
      </c>
      <c r="BE626" s="180" t="s">
        <v>2065</v>
      </c>
      <c r="BF626" s="180" t="s">
        <v>2065</v>
      </c>
      <c r="BG626" s="180" t="s">
        <v>2065</v>
      </c>
      <c r="BH626" s="177"/>
      <c r="BI626" s="180" t="s">
        <v>2065</v>
      </c>
      <c r="BJ626" s="177"/>
      <c r="BK626" s="178" t="s">
        <v>2065</v>
      </c>
      <c r="BL626" s="178" t="s">
        <v>2065</v>
      </c>
      <c r="BM626" s="180" t="s">
        <v>2065</v>
      </c>
      <c r="BN626" s="180" t="s">
        <v>2065</v>
      </c>
      <c r="BO626" s="180" t="s">
        <v>2065</v>
      </c>
      <c r="BP626" s="178" t="s">
        <v>2065</v>
      </c>
      <c r="BQ626" s="178" t="s">
        <v>2065</v>
      </c>
      <c r="BR626" s="178" t="s">
        <v>2065</v>
      </c>
      <c r="BS626" s="178" t="s">
        <v>2065</v>
      </c>
      <c r="BT626" s="178" t="s">
        <v>2065</v>
      </c>
      <c r="BU626" s="178" t="s">
        <v>2065</v>
      </c>
      <c r="BV626" s="178" t="s">
        <v>2065</v>
      </c>
      <c r="BW626" s="178" t="s">
        <v>2065</v>
      </c>
      <c r="BX626" s="178" t="s">
        <v>2065</v>
      </c>
      <c r="BY626" s="178" t="s">
        <v>2065</v>
      </c>
      <c r="BZ626" s="178" t="s">
        <v>2065</v>
      </c>
      <c r="CA626" s="178" t="s">
        <v>2065</v>
      </c>
      <c r="CB626" s="178" t="s">
        <v>2065</v>
      </c>
      <c r="CC626" s="178" t="s">
        <v>2065</v>
      </c>
      <c r="CD626" s="178" t="s">
        <v>2065</v>
      </c>
    </row>
    <row r="627" spans="5:82" ht="14.45">
      <c r="F627" s="180" t="s">
        <v>2066</v>
      </c>
      <c r="G627" s="180" t="s">
        <v>2066</v>
      </c>
      <c r="H627" s="180" t="s">
        <v>2066</v>
      </c>
      <c r="I627" s="180" t="s">
        <v>2066</v>
      </c>
      <c r="J627" s="180" t="s">
        <v>2066</v>
      </c>
      <c r="K627" s="180" t="s">
        <v>2066</v>
      </c>
      <c r="L627" s="180" t="s">
        <v>2066</v>
      </c>
      <c r="M627" s="178" t="s">
        <v>2067</v>
      </c>
      <c r="N627" s="180" t="s">
        <v>2066</v>
      </c>
      <c r="O627" s="178" t="s">
        <v>2067</v>
      </c>
      <c r="P627" s="177"/>
      <c r="Q627" s="180" t="s">
        <v>2066</v>
      </c>
      <c r="R627" s="180" t="s">
        <v>2066</v>
      </c>
      <c r="S627" s="178" t="s">
        <v>2067</v>
      </c>
      <c r="T627" s="180" t="s">
        <v>2066</v>
      </c>
      <c r="U627" s="180" t="s">
        <v>2066</v>
      </c>
      <c r="V627" s="180" t="s">
        <v>2066</v>
      </c>
      <c r="W627" s="180" t="s">
        <v>2066</v>
      </c>
      <c r="X627" s="180" t="s">
        <v>2066</v>
      </c>
      <c r="Y627" s="180" t="s">
        <v>2066</v>
      </c>
      <c r="Z627" s="180" t="s">
        <v>2066</v>
      </c>
      <c r="AA627" s="180" t="s">
        <v>2066</v>
      </c>
      <c r="AB627" s="180" t="s">
        <v>2066</v>
      </c>
      <c r="AC627" s="180" t="s">
        <v>2066</v>
      </c>
      <c r="AD627" s="180" t="s">
        <v>2066</v>
      </c>
      <c r="AE627" s="180" t="s">
        <v>2066</v>
      </c>
      <c r="AF627" s="180" t="s">
        <v>2066</v>
      </c>
      <c r="AG627" s="177"/>
      <c r="AH627" s="177"/>
      <c r="AI627" s="177"/>
      <c r="AJ627" s="177"/>
      <c r="AK627" s="177"/>
      <c r="AL627" s="177"/>
      <c r="AM627" s="177"/>
      <c r="AN627" s="177"/>
      <c r="AO627" s="177"/>
      <c r="AP627" s="177"/>
      <c r="AQ627" s="177"/>
      <c r="AR627" s="177"/>
      <c r="AS627" s="177"/>
      <c r="AT627" s="177"/>
      <c r="AU627" s="180" t="s">
        <v>2066</v>
      </c>
      <c r="AV627" s="180" t="s">
        <v>2066</v>
      </c>
      <c r="AW627" s="180" t="s">
        <v>2066</v>
      </c>
      <c r="AX627" s="180" t="s">
        <v>2066</v>
      </c>
      <c r="AY627" s="180" t="s">
        <v>2066</v>
      </c>
      <c r="AZ627" s="177"/>
      <c r="BA627" s="178" t="s">
        <v>2068</v>
      </c>
      <c r="BB627" s="177"/>
      <c r="BC627" s="180" t="s">
        <v>2066</v>
      </c>
      <c r="BD627" s="180" t="s">
        <v>2066</v>
      </c>
      <c r="BE627" s="177"/>
      <c r="BF627" s="177"/>
      <c r="BG627" s="177"/>
      <c r="BH627" s="177"/>
      <c r="BI627" s="177"/>
      <c r="BJ627" s="177"/>
      <c r="BK627" s="180" t="s">
        <v>2066</v>
      </c>
      <c r="BL627" s="180" t="s">
        <v>2066</v>
      </c>
      <c r="BM627" s="177"/>
      <c r="BN627" s="177"/>
      <c r="BO627" s="177"/>
      <c r="BP627" s="178" t="s">
        <v>2067</v>
      </c>
      <c r="BQ627" s="178" t="s">
        <v>2067</v>
      </c>
      <c r="BR627" s="178" t="s">
        <v>2067</v>
      </c>
      <c r="BS627" s="178" t="s">
        <v>2067</v>
      </c>
      <c r="BT627" s="178" t="s">
        <v>2067</v>
      </c>
      <c r="BU627" s="178" t="s">
        <v>2067</v>
      </c>
      <c r="BV627" s="178" t="s">
        <v>2067</v>
      </c>
      <c r="BW627" s="178" t="s">
        <v>2067</v>
      </c>
      <c r="BX627" s="178" t="s">
        <v>2067</v>
      </c>
      <c r="BY627" s="178" t="s">
        <v>2067</v>
      </c>
      <c r="BZ627" s="178" t="s">
        <v>2067</v>
      </c>
      <c r="CA627" s="178" t="s">
        <v>2067</v>
      </c>
      <c r="CB627" s="178" t="s">
        <v>2067</v>
      </c>
      <c r="CC627" s="178" t="s">
        <v>2067</v>
      </c>
      <c r="CD627" s="180" t="s">
        <v>2066</v>
      </c>
    </row>
    <row r="628" spans="5:82" ht="14.45">
      <c r="F628" s="177"/>
      <c r="G628" s="177"/>
      <c r="H628" s="177"/>
      <c r="I628" s="177"/>
      <c r="J628" s="177"/>
      <c r="K628" s="177"/>
      <c r="L628" s="177"/>
      <c r="M628" s="180" t="s">
        <v>2066</v>
      </c>
      <c r="N628" s="177"/>
      <c r="O628" s="178" t="s">
        <v>2068</v>
      </c>
      <c r="P628" s="177"/>
      <c r="Q628" s="177"/>
      <c r="R628" s="177"/>
      <c r="S628" s="180" t="s">
        <v>2066</v>
      </c>
      <c r="T628" s="177"/>
      <c r="U628" s="177"/>
      <c r="V628" s="177"/>
      <c r="W628" s="177"/>
      <c r="X628" s="177"/>
      <c r="Y628" s="177"/>
      <c r="Z628" s="177"/>
      <c r="AA628" s="177"/>
      <c r="AB628" s="177"/>
      <c r="AC628" s="177"/>
      <c r="AD628" s="177"/>
      <c r="AE628" s="177"/>
      <c r="AF628" s="177"/>
      <c r="AG628" s="177"/>
      <c r="AH628" s="177"/>
      <c r="AI628" s="177"/>
      <c r="AJ628" s="177"/>
      <c r="AK628" s="177"/>
      <c r="AL628" s="177"/>
      <c r="AM628" s="177"/>
      <c r="AN628" s="177"/>
      <c r="AO628" s="177"/>
      <c r="AP628" s="177"/>
      <c r="AQ628" s="177"/>
      <c r="AR628" s="177"/>
      <c r="AS628" s="177"/>
      <c r="AT628" s="177"/>
      <c r="AU628" s="177"/>
      <c r="AV628" s="177"/>
      <c r="AW628" s="177"/>
      <c r="AX628" s="177"/>
      <c r="AY628" s="177"/>
      <c r="AZ628" s="177"/>
      <c r="BA628" s="180" t="s">
        <v>2066</v>
      </c>
      <c r="BB628" s="177"/>
      <c r="BC628" s="177"/>
      <c r="BD628" s="177"/>
      <c r="BE628" s="177"/>
      <c r="BF628" s="177"/>
      <c r="BG628" s="177"/>
      <c r="BH628" s="177"/>
      <c r="BI628" s="177"/>
      <c r="BJ628" s="177"/>
      <c r="BK628" s="177"/>
      <c r="BL628" s="177"/>
      <c r="BM628" s="177"/>
      <c r="BN628" s="177"/>
      <c r="BO628" s="177"/>
      <c r="BP628" s="178" t="s">
        <v>2068</v>
      </c>
      <c r="BQ628" s="178" t="s">
        <v>2068</v>
      </c>
      <c r="BR628" s="178" t="s">
        <v>2068</v>
      </c>
      <c r="BS628" s="178" t="s">
        <v>2068</v>
      </c>
      <c r="BT628" s="178" t="s">
        <v>2068</v>
      </c>
      <c r="BU628" s="178" t="s">
        <v>2068</v>
      </c>
      <c r="BV628" s="178" t="s">
        <v>2068</v>
      </c>
      <c r="BW628" s="178" t="s">
        <v>2068</v>
      </c>
      <c r="BX628" s="178" t="s">
        <v>2068</v>
      </c>
      <c r="BY628" s="178" t="s">
        <v>2068</v>
      </c>
      <c r="BZ628" s="178" t="s">
        <v>2068</v>
      </c>
      <c r="CA628" s="178" t="s">
        <v>2068</v>
      </c>
      <c r="CB628" s="178" t="s">
        <v>2068</v>
      </c>
      <c r="CC628" s="178" t="s">
        <v>2068</v>
      </c>
      <c r="CD628" s="177"/>
    </row>
    <row r="629" spans="5:82" ht="14.45">
      <c r="F629" s="177"/>
      <c r="G629" s="177"/>
      <c r="H629" s="177"/>
      <c r="I629" s="177"/>
      <c r="J629" s="177"/>
      <c r="K629" s="177"/>
      <c r="L629" s="177"/>
      <c r="M629" s="177"/>
      <c r="N629" s="177"/>
      <c r="O629" s="180" t="s">
        <v>2066</v>
      </c>
      <c r="P629" s="177"/>
      <c r="Q629" s="177"/>
      <c r="R629" s="177"/>
      <c r="S629" s="177"/>
      <c r="T629" s="177"/>
      <c r="U629" s="177"/>
      <c r="V629" s="177"/>
      <c r="W629" s="177"/>
      <c r="X629" s="177"/>
      <c r="Y629" s="177"/>
      <c r="Z629" s="177"/>
      <c r="AA629" s="177"/>
      <c r="AB629" s="177"/>
      <c r="AC629" s="177"/>
      <c r="AD629" s="177"/>
      <c r="AE629" s="177"/>
      <c r="AF629" s="177"/>
      <c r="AG629" s="177"/>
      <c r="AH629" s="177"/>
      <c r="AI629" s="177"/>
      <c r="AJ629" s="177"/>
      <c r="AK629" s="177"/>
      <c r="AL629" s="177"/>
      <c r="AM629" s="177"/>
      <c r="AN629" s="177"/>
      <c r="AO629" s="177"/>
      <c r="AP629" s="177"/>
      <c r="AQ629" s="177"/>
      <c r="AR629" s="177"/>
      <c r="AS629" s="177"/>
      <c r="AT629" s="177"/>
      <c r="AU629" s="177"/>
      <c r="AV629" s="177"/>
      <c r="AW629" s="177"/>
      <c r="AX629" s="177"/>
      <c r="AY629" s="177"/>
      <c r="AZ629" s="177"/>
      <c r="BA629" s="177"/>
      <c r="BB629" s="177"/>
      <c r="BC629" s="177"/>
      <c r="BD629" s="177"/>
      <c r="BE629" s="177"/>
      <c r="BF629" s="177"/>
      <c r="BG629" s="177"/>
      <c r="BH629" s="177"/>
      <c r="BI629" s="177"/>
      <c r="BJ629" s="177"/>
      <c r="BK629" s="177"/>
      <c r="BL629" s="177"/>
      <c r="BM629" s="177"/>
      <c r="BN629" s="177"/>
      <c r="BO629" s="177"/>
      <c r="BP629" s="180" t="s">
        <v>2066</v>
      </c>
      <c r="BQ629" s="180" t="s">
        <v>2066</v>
      </c>
      <c r="BR629" s="180" t="s">
        <v>2066</v>
      </c>
      <c r="BS629" s="180" t="s">
        <v>2066</v>
      </c>
      <c r="BT629" s="180" t="s">
        <v>2066</v>
      </c>
      <c r="BU629" s="180" t="s">
        <v>2066</v>
      </c>
      <c r="BV629" s="180" t="s">
        <v>2066</v>
      </c>
      <c r="BW629" s="180" t="s">
        <v>2066</v>
      </c>
      <c r="BX629" s="180" t="s">
        <v>2066</v>
      </c>
      <c r="BY629" s="180" t="s">
        <v>2066</v>
      </c>
      <c r="BZ629" s="180" t="s">
        <v>2066</v>
      </c>
      <c r="CA629" s="180" t="s">
        <v>2066</v>
      </c>
      <c r="CB629" s="180" t="s">
        <v>2066</v>
      </c>
      <c r="CC629" s="180" t="s">
        <v>2066</v>
      </c>
      <c r="CD629" s="177"/>
    </row>
    <row r="630" spans="5:82" ht="14.45">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c r="AF630" s="177"/>
      <c r="AG630" s="177"/>
      <c r="AH630" s="177"/>
      <c r="AI630" s="177"/>
      <c r="AJ630" s="177"/>
      <c r="AK630" s="177"/>
      <c r="AL630" s="177"/>
      <c r="AM630" s="177"/>
      <c r="AN630" s="177"/>
      <c r="AO630" s="177"/>
      <c r="AP630" s="177"/>
      <c r="AQ630" s="177"/>
      <c r="AR630" s="177"/>
      <c r="AS630" s="177"/>
      <c r="AT630" s="177"/>
      <c r="AU630" s="177"/>
      <c r="AV630" s="177"/>
      <c r="AW630" s="177"/>
      <c r="AX630" s="177"/>
      <c r="AY630" s="177"/>
      <c r="AZ630" s="177"/>
      <c r="BA630" s="177"/>
      <c r="BB630" s="177"/>
      <c r="BC630" s="177"/>
      <c r="BD630" s="177"/>
      <c r="BE630" s="177"/>
      <c r="BF630" s="177"/>
      <c r="BG630" s="177"/>
      <c r="BH630" s="177"/>
      <c r="BI630" s="177"/>
      <c r="BJ630" s="177"/>
      <c r="BK630" s="177"/>
      <c r="BL630" s="177"/>
      <c r="BM630" s="177"/>
      <c r="BN630" s="177"/>
      <c r="BO630" s="177"/>
      <c r="BP630" s="177"/>
      <c r="BQ630" s="177"/>
      <c r="BR630" s="177"/>
      <c r="BS630" s="177"/>
      <c r="BT630" s="177"/>
      <c r="BU630" s="177"/>
      <c r="BV630" s="177"/>
      <c r="BW630" s="177"/>
      <c r="BX630" s="177"/>
      <c r="BY630" s="177"/>
      <c r="BZ630" s="177"/>
      <c r="CA630" s="177"/>
      <c r="CB630" s="177"/>
      <c r="CC630" s="177"/>
      <c r="CD630" s="177"/>
    </row>
    <row r="631" spans="5:82" ht="14.45">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c r="AF631" s="177"/>
      <c r="AG631" s="177"/>
      <c r="AH631" s="177"/>
      <c r="AI631" s="177"/>
      <c r="AJ631" s="177"/>
      <c r="AK631" s="177"/>
      <c r="AL631" s="177"/>
      <c r="AM631" s="177"/>
      <c r="AN631" s="177"/>
      <c r="AO631" s="177"/>
      <c r="AP631" s="177"/>
      <c r="AQ631" s="177"/>
      <c r="AR631" s="177"/>
      <c r="AS631" s="177"/>
      <c r="AT631" s="177"/>
      <c r="AU631" s="177"/>
      <c r="AV631" s="177"/>
      <c r="AW631" s="177"/>
      <c r="AX631" s="177"/>
      <c r="AY631" s="177"/>
      <c r="AZ631" s="177"/>
      <c r="BA631" s="177"/>
      <c r="BB631" s="177"/>
      <c r="BC631" s="177"/>
      <c r="BD631" s="177"/>
      <c r="BE631" s="177"/>
      <c r="BF631" s="177"/>
      <c r="BG631" s="177"/>
      <c r="BH631" s="177"/>
      <c r="BI631" s="177"/>
      <c r="BJ631" s="177"/>
      <c r="BK631" s="177"/>
      <c r="BL631" s="177"/>
      <c r="BM631" s="177"/>
      <c r="BN631" s="177"/>
      <c r="BO631" s="177"/>
      <c r="BP631" s="177"/>
      <c r="BQ631" s="177"/>
      <c r="BR631" s="177"/>
      <c r="BS631" s="177"/>
      <c r="BT631" s="177"/>
      <c r="BU631" s="177"/>
      <c r="BV631" s="177"/>
      <c r="BW631" s="177"/>
      <c r="BX631" s="177"/>
      <c r="BY631" s="177"/>
      <c r="BZ631" s="177"/>
      <c r="CA631" s="177"/>
      <c r="CB631" s="177"/>
      <c r="CC631" s="177"/>
      <c r="CD631" s="177"/>
    </row>
    <row r="632" spans="5:82" ht="14.45">
      <c r="E632" s="48" t="s">
        <v>1974</v>
      </c>
      <c r="F632" s="179" t="s">
        <v>2069</v>
      </c>
      <c r="G632" s="179" t="s">
        <v>2070</v>
      </c>
      <c r="H632" s="179" t="s">
        <v>2071</v>
      </c>
      <c r="I632" s="179" t="s">
        <v>2072</v>
      </c>
      <c r="J632" s="179" t="s">
        <v>2073</v>
      </c>
      <c r="K632" s="179" t="s">
        <v>2074</v>
      </c>
      <c r="L632" s="179" t="s">
        <v>2075</v>
      </c>
      <c r="M632" s="179" t="s">
        <v>2076</v>
      </c>
      <c r="N632" s="179" t="s">
        <v>2077</v>
      </c>
      <c r="O632" s="179" t="s">
        <v>2078</v>
      </c>
      <c r="P632" s="179" t="s">
        <v>2079</v>
      </c>
      <c r="Q632" s="179" t="s">
        <v>2080</v>
      </c>
      <c r="R632" s="179" t="s">
        <v>2081</v>
      </c>
      <c r="S632" s="179" t="s">
        <v>2082</v>
      </c>
      <c r="T632" s="179" t="s">
        <v>2083</v>
      </c>
      <c r="U632" s="179" t="s">
        <v>2084</v>
      </c>
      <c r="V632" s="179" t="s">
        <v>2085</v>
      </c>
      <c r="W632" s="179" t="s">
        <v>2086</v>
      </c>
      <c r="X632" s="179" t="s">
        <v>2087</v>
      </c>
      <c r="Y632" s="179" t="s">
        <v>2088</v>
      </c>
      <c r="Z632" s="179" t="s">
        <v>2089</v>
      </c>
      <c r="AA632" s="179" t="s">
        <v>2090</v>
      </c>
      <c r="AB632" s="179" t="s">
        <v>2091</v>
      </c>
      <c r="AC632" s="179" t="s">
        <v>2092</v>
      </c>
      <c r="AD632" s="179" t="s">
        <v>2093</v>
      </c>
      <c r="AE632" s="179" t="s">
        <v>2094</v>
      </c>
      <c r="AF632" s="179" t="s">
        <v>2095</v>
      </c>
      <c r="AG632" s="179" t="s">
        <v>2096</v>
      </c>
      <c r="AH632" s="179" t="s">
        <v>2097</v>
      </c>
      <c r="AI632" s="179" t="s">
        <v>2098</v>
      </c>
      <c r="AJ632" s="179" t="s">
        <v>2099</v>
      </c>
      <c r="AK632" s="179" t="s">
        <v>2100</v>
      </c>
      <c r="AL632" s="179" t="s">
        <v>2101</v>
      </c>
      <c r="AM632" s="179" t="s">
        <v>2102</v>
      </c>
      <c r="AN632" s="179" t="s">
        <v>2103</v>
      </c>
      <c r="AO632" s="179" t="s">
        <v>2104</v>
      </c>
      <c r="AP632" s="179" t="s">
        <v>2105</v>
      </c>
      <c r="AQ632" s="179" t="s">
        <v>2106</v>
      </c>
      <c r="AR632" s="179" t="s">
        <v>2107</v>
      </c>
      <c r="AS632" s="179" t="s">
        <v>2108</v>
      </c>
      <c r="AT632" s="179" t="s">
        <v>2109</v>
      </c>
      <c r="AU632" s="179" t="s">
        <v>2110</v>
      </c>
      <c r="AV632" s="179" t="s">
        <v>2111</v>
      </c>
      <c r="AW632" s="179" t="s">
        <v>2112</v>
      </c>
      <c r="AX632" s="179" t="s">
        <v>2113</v>
      </c>
      <c r="AY632" s="179" t="s">
        <v>2114</v>
      </c>
      <c r="AZ632" s="179" t="s">
        <v>2115</v>
      </c>
      <c r="BA632" s="179" t="s">
        <v>2116</v>
      </c>
      <c r="BB632" s="179" t="s">
        <v>2117</v>
      </c>
      <c r="BC632" s="179" t="s">
        <v>2118</v>
      </c>
      <c r="BD632" s="179" t="s">
        <v>2119</v>
      </c>
      <c r="BE632" s="179" t="s">
        <v>2120</v>
      </c>
      <c r="BF632" s="179" t="s">
        <v>2121</v>
      </c>
      <c r="BG632" s="179" t="s">
        <v>2122</v>
      </c>
      <c r="BH632" s="179" t="s">
        <v>2123</v>
      </c>
      <c r="BI632" s="179" t="s">
        <v>2124</v>
      </c>
      <c r="BJ632" s="179" t="s">
        <v>2125</v>
      </c>
      <c r="BK632" s="179" t="s">
        <v>2126</v>
      </c>
      <c r="BL632" s="179" t="s">
        <v>2127</v>
      </c>
      <c r="BM632" s="179" t="s">
        <v>2128</v>
      </c>
      <c r="BN632" s="179" t="s">
        <v>2129</v>
      </c>
      <c r="BO632" s="179" t="s">
        <v>2130</v>
      </c>
      <c r="BP632" s="179" t="s">
        <v>2131</v>
      </c>
      <c r="BQ632" s="179" t="s">
        <v>2132</v>
      </c>
      <c r="BR632" s="179" t="s">
        <v>2133</v>
      </c>
      <c r="BS632" s="179" t="s">
        <v>2134</v>
      </c>
      <c r="BT632" s="179" t="s">
        <v>2135</v>
      </c>
      <c r="BU632" s="179" t="s">
        <v>2136</v>
      </c>
      <c r="BV632" s="179" t="s">
        <v>2137</v>
      </c>
      <c r="BW632" s="179" t="s">
        <v>2138</v>
      </c>
      <c r="BX632" s="179" t="s">
        <v>2139</v>
      </c>
      <c r="BY632" s="179" t="s">
        <v>2140</v>
      </c>
      <c r="BZ632" s="179" t="s">
        <v>2141</v>
      </c>
      <c r="CA632" s="179" t="s">
        <v>2142</v>
      </c>
      <c r="CB632" s="179" t="s">
        <v>2143</v>
      </c>
      <c r="CC632" s="179" t="s">
        <v>2144</v>
      </c>
      <c r="CD632" s="179" t="s">
        <v>2145</v>
      </c>
    </row>
    <row r="633" spans="5:82" ht="14.45">
      <c r="F633" s="178" t="s">
        <v>2146</v>
      </c>
      <c r="G633" s="178" t="s">
        <v>2146</v>
      </c>
      <c r="H633" s="178" t="s">
        <v>2146</v>
      </c>
      <c r="I633" s="178" t="s">
        <v>2146</v>
      </c>
      <c r="J633" s="178" t="s">
        <v>2146</v>
      </c>
      <c r="K633" s="178" t="s">
        <v>2146</v>
      </c>
      <c r="L633" s="178" t="s">
        <v>2146</v>
      </c>
      <c r="M633" s="178" t="s">
        <v>2146</v>
      </c>
      <c r="N633" s="178" t="s">
        <v>2146</v>
      </c>
      <c r="O633" s="178" t="s">
        <v>2146</v>
      </c>
      <c r="P633" s="178" t="s">
        <v>2146</v>
      </c>
      <c r="Q633" s="178" t="s">
        <v>2146</v>
      </c>
      <c r="R633" s="178" t="s">
        <v>2146</v>
      </c>
      <c r="S633" s="178" t="s">
        <v>2146</v>
      </c>
      <c r="T633" s="178" t="s">
        <v>2146</v>
      </c>
      <c r="U633" s="180" t="s">
        <v>2064</v>
      </c>
      <c r="V633" s="178" t="s">
        <v>2146</v>
      </c>
      <c r="W633" s="178" t="s">
        <v>2146</v>
      </c>
      <c r="X633" s="178" t="s">
        <v>2146</v>
      </c>
      <c r="Y633" s="178" t="s">
        <v>2146</v>
      </c>
      <c r="Z633" s="178" t="s">
        <v>2146</v>
      </c>
      <c r="AA633" s="178" t="s">
        <v>2146</v>
      </c>
      <c r="AB633" s="178" t="s">
        <v>2146</v>
      </c>
      <c r="AC633" s="178" t="s">
        <v>2146</v>
      </c>
      <c r="AD633" s="178" t="s">
        <v>2146</v>
      </c>
      <c r="AE633" s="178" t="s">
        <v>2064</v>
      </c>
      <c r="AF633" s="180" t="s">
        <v>2064</v>
      </c>
      <c r="AG633" s="180" t="s">
        <v>2064</v>
      </c>
      <c r="AH633" s="180" t="s">
        <v>2064</v>
      </c>
      <c r="AI633" s="180" t="s">
        <v>2064</v>
      </c>
      <c r="AJ633" s="180" t="s">
        <v>2064</v>
      </c>
      <c r="AK633" s="180" t="s">
        <v>2064</v>
      </c>
      <c r="AL633" s="180" t="s">
        <v>2064</v>
      </c>
      <c r="AM633" s="180" t="s">
        <v>2064</v>
      </c>
      <c r="AN633" s="180" t="s">
        <v>2064</v>
      </c>
      <c r="AO633" s="180" t="s">
        <v>2064</v>
      </c>
      <c r="AP633" s="180" t="s">
        <v>2064</v>
      </c>
      <c r="AQ633" s="180" t="s">
        <v>2064</v>
      </c>
      <c r="AR633" s="180" t="s">
        <v>2064</v>
      </c>
      <c r="AS633" s="180" t="s">
        <v>2064</v>
      </c>
      <c r="AT633" s="180" t="s">
        <v>2064</v>
      </c>
      <c r="AU633" s="180" t="s">
        <v>2064</v>
      </c>
      <c r="AV633" s="178" t="s">
        <v>2146</v>
      </c>
      <c r="AW633" s="178" t="s">
        <v>2146</v>
      </c>
      <c r="AX633" s="178" t="s">
        <v>2146</v>
      </c>
      <c r="AY633" s="178" t="s">
        <v>2146</v>
      </c>
      <c r="AZ633" s="178" t="s">
        <v>2147</v>
      </c>
      <c r="BA633" s="316" t="s">
        <v>2146</v>
      </c>
      <c r="BB633" s="180" t="s">
        <v>2148</v>
      </c>
      <c r="BC633" s="180" t="s">
        <v>2064</v>
      </c>
      <c r="BD633" s="180" t="s">
        <v>2064</v>
      </c>
      <c r="BE633" s="178" t="s">
        <v>2146</v>
      </c>
      <c r="BF633" s="180" t="s">
        <v>2064</v>
      </c>
      <c r="BG633" s="180" t="s">
        <v>2064</v>
      </c>
      <c r="BH633" s="180" t="s">
        <v>2148</v>
      </c>
      <c r="BI633" s="178" t="s">
        <v>2146</v>
      </c>
      <c r="BJ633" s="180" t="s">
        <v>2148</v>
      </c>
      <c r="BK633" s="180" t="s">
        <v>2064</v>
      </c>
      <c r="BL633" s="180" t="s">
        <v>2064</v>
      </c>
      <c r="BM633" s="180" t="s">
        <v>2064</v>
      </c>
      <c r="BN633" s="180" t="s">
        <v>2064</v>
      </c>
      <c r="BO633" s="180" t="s">
        <v>2064</v>
      </c>
      <c r="BP633" s="178" t="s">
        <v>2146</v>
      </c>
      <c r="BQ633" s="178" t="s">
        <v>2146</v>
      </c>
      <c r="BR633" s="178" t="s">
        <v>2146</v>
      </c>
      <c r="BS633" s="178" t="s">
        <v>2146</v>
      </c>
      <c r="BT633" s="178" t="s">
        <v>2146</v>
      </c>
      <c r="BU633" s="178" t="s">
        <v>2146</v>
      </c>
      <c r="BV633" s="178" t="s">
        <v>2146</v>
      </c>
      <c r="BW633" s="178" t="s">
        <v>2146</v>
      </c>
      <c r="BX633" s="178" t="s">
        <v>2146</v>
      </c>
      <c r="BY633" s="178" t="s">
        <v>2146</v>
      </c>
      <c r="BZ633" s="178" t="s">
        <v>2146</v>
      </c>
      <c r="CA633" s="178" t="s">
        <v>2146</v>
      </c>
      <c r="CB633" s="178" t="s">
        <v>2146</v>
      </c>
      <c r="CC633" s="178" t="s">
        <v>2146</v>
      </c>
      <c r="CD633" s="178" t="s">
        <v>2146</v>
      </c>
    </row>
    <row r="634" spans="5:82" ht="14.45">
      <c r="F634" s="178" t="s">
        <v>2147</v>
      </c>
      <c r="G634" s="178" t="s">
        <v>2147</v>
      </c>
      <c r="H634" s="178" t="s">
        <v>2147</v>
      </c>
      <c r="I634" s="178" t="s">
        <v>2147</v>
      </c>
      <c r="J634" s="178" t="s">
        <v>2147</v>
      </c>
      <c r="K634" s="178" t="s">
        <v>2147</v>
      </c>
      <c r="L634" s="178" t="s">
        <v>2147</v>
      </c>
      <c r="M634" s="178" t="s">
        <v>2147</v>
      </c>
      <c r="N634" s="178" t="s">
        <v>2147</v>
      </c>
      <c r="O634" s="178" t="s">
        <v>2147</v>
      </c>
      <c r="P634" s="178" t="s">
        <v>2147</v>
      </c>
      <c r="Q634" s="178" t="s">
        <v>2147</v>
      </c>
      <c r="R634" s="178" t="s">
        <v>2147</v>
      </c>
      <c r="S634" s="178" t="s">
        <v>2147</v>
      </c>
      <c r="T634" s="178" t="s">
        <v>2147</v>
      </c>
      <c r="U634" s="177"/>
      <c r="V634" s="178" t="s">
        <v>2147</v>
      </c>
      <c r="W634" s="178" t="s">
        <v>2147</v>
      </c>
      <c r="X634" s="178" t="s">
        <v>2147</v>
      </c>
      <c r="Y634" s="178" t="s">
        <v>2147</v>
      </c>
      <c r="Z634" s="178" t="s">
        <v>2147</v>
      </c>
      <c r="AA634" s="178" t="s">
        <v>2147</v>
      </c>
      <c r="AB634" s="178" t="s">
        <v>2147</v>
      </c>
      <c r="AC634" s="178" t="s">
        <v>2147</v>
      </c>
      <c r="AD634" s="178" t="s">
        <v>2147</v>
      </c>
      <c r="AE634" s="178"/>
      <c r="AF634" s="177"/>
      <c r="AG634" s="177"/>
      <c r="AH634" s="177"/>
      <c r="AI634" s="177"/>
      <c r="AJ634" s="177"/>
      <c r="AK634" s="177"/>
      <c r="AL634" s="177"/>
      <c r="AM634" s="177"/>
      <c r="AN634" s="177"/>
      <c r="AO634" s="177"/>
      <c r="AP634" s="177"/>
      <c r="AQ634" s="177"/>
      <c r="AR634" s="177"/>
      <c r="AS634" s="177"/>
      <c r="AT634" s="177"/>
      <c r="AU634" s="177"/>
      <c r="AV634" s="178" t="s">
        <v>2147</v>
      </c>
      <c r="AW634" s="178" t="s">
        <v>2147</v>
      </c>
      <c r="AX634" s="178" t="s">
        <v>2147</v>
      </c>
      <c r="AY634" s="178" t="s">
        <v>2147</v>
      </c>
      <c r="AZ634" s="178" t="s">
        <v>2149</v>
      </c>
      <c r="BA634" s="178" t="s">
        <v>2147</v>
      </c>
      <c r="BB634" s="177"/>
      <c r="BC634" s="177"/>
      <c r="BD634" s="177"/>
      <c r="BE634" s="178" t="s">
        <v>2147</v>
      </c>
      <c r="BF634" s="177"/>
      <c r="BG634" s="177"/>
      <c r="BH634" s="177"/>
      <c r="BI634" s="178" t="s">
        <v>2149</v>
      </c>
      <c r="BJ634" s="177"/>
      <c r="BK634" s="177"/>
      <c r="BL634" s="177"/>
      <c r="BM634" s="177"/>
      <c r="BN634" s="177"/>
      <c r="BO634" s="177"/>
      <c r="BP634" s="178" t="s">
        <v>2147</v>
      </c>
      <c r="BQ634" s="178" t="s">
        <v>2147</v>
      </c>
      <c r="BR634" s="178" t="s">
        <v>2147</v>
      </c>
      <c r="BS634" s="178" t="s">
        <v>2147</v>
      </c>
      <c r="BT634" s="178" t="s">
        <v>2147</v>
      </c>
      <c r="BU634" s="178" t="s">
        <v>2147</v>
      </c>
      <c r="BV634" s="178" t="s">
        <v>2147</v>
      </c>
      <c r="BW634" s="178" t="s">
        <v>2147</v>
      </c>
      <c r="BX634" s="178" t="s">
        <v>2147</v>
      </c>
      <c r="BY634" s="178" t="s">
        <v>2147</v>
      </c>
      <c r="BZ634" s="178" t="s">
        <v>2147</v>
      </c>
      <c r="CA634" s="178" t="s">
        <v>2147</v>
      </c>
      <c r="CB634" s="178" t="s">
        <v>2147</v>
      </c>
      <c r="CC634" s="178" t="s">
        <v>2147</v>
      </c>
      <c r="CD634" s="178" t="s">
        <v>2147</v>
      </c>
    </row>
    <row r="635" spans="5:82" ht="14.45">
      <c r="F635" s="178" t="s">
        <v>2149</v>
      </c>
      <c r="G635" s="178" t="s">
        <v>2149</v>
      </c>
      <c r="H635" s="178" t="s">
        <v>2149</v>
      </c>
      <c r="I635" s="178" t="s">
        <v>2149</v>
      </c>
      <c r="J635" s="178" t="s">
        <v>2149</v>
      </c>
      <c r="K635" s="178" t="s">
        <v>2149</v>
      </c>
      <c r="L635" s="178" t="s">
        <v>2149</v>
      </c>
      <c r="M635" s="178" t="s">
        <v>2149</v>
      </c>
      <c r="N635" s="178" t="s">
        <v>2149</v>
      </c>
      <c r="O635" s="178" t="s">
        <v>2149</v>
      </c>
      <c r="P635" s="178" t="s">
        <v>2149</v>
      </c>
      <c r="Q635" s="178" t="s">
        <v>2149</v>
      </c>
      <c r="R635" s="178" t="s">
        <v>2149</v>
      </c>
      <c r="S635" s="178" t="s">
        <v>2149</v>
      </c>
      <c r="T635" s="178" t="s">
        <v>2149</v>
      </c>
      <c r="U635" s="177"/>
      <c r="V635" s="178" t="s">
        <v>2149</v>
      </c>
      <c r="W635" s="178" t="s">
        <v>2149</v>
      </c>
      <c r="X635" s="178" t="s">
        <v>2149</v>
      </c>
      <c r="Y635" s="178" t="s">
        <v>2149</v>
      </c>
      <c r="Z635" s="178" t="s">
        <v>2149</v>
      </c>
      <c r="AA635" s="178" t="s">
        <v>2149</v>
      </c>
      <c r="AB635" s="178" t="s">
        <v>2149</v>
      </c>
      <c r="AC635" s="178" t="s">
        <v>2149</v>
      </c>
      <c r="AD635" s="178" t="s">
        <v>2149</v>
      </c>
      <c r="AE635" s="178"/>
      <c r="AF635" s="177"/>
      <c r="AG635" s="177"/>
      <c r="AH635" s="177"/>
      <c r="AI635" s="177"/>
      <c r="AJ635" s="177"/>
      <c r="AK635" s="177"/>
      <c r="AL635" s="177"/>
      <c r="AM635" s="177"/>
      <c r="AN635" s="177"/>
      <c r="AO635" s="177"/>
      <c r="AP635" s="177"/>
      <c r="AQ635" s="177"/>
      <c r="AR635" s="177"/>
      <c r="AS635" s="177"/>
      <c r="AT635" s="177"/>
      <c r="AU635" s="177"/>
      <c r="AV635" s="178" t="s">
        <v>2149</v>
      </c>
      <c r="AW635" s="178" t="s">
        <v>2149</v>
      </c>
      <c r="AX635" s="178" t="s">
        <v>2149</v>
      </c>
      <c r="AY635" s="178" t="s">
        <v>2149</v>
      </c>
      <c r="AZ635" s="178" t="s">
        <v>2150</v>
      </c>
      <c r="BA635" s="178" t="s">
        <v>2149</v>
      </c>
      <c r="BB635" s="177"/>
      <c r="BC635" s="177"/>
      <c r="BD635" s="177"/>
      <c r="BE635" s="178" t="s">
        <v>2149</v>
      </c>
      <c r="BF635" s="177"/>
      <c r="BG635" s="177"/>
      <c r="BH635" s="177"/>
      <c r="BI635" s="178" t="s">
        <v>2151</v>
      </c>
      <c r="BJ635" s="177"/>
      <c r="BK635" s="177"/>
      <c r="BL635" s="177"/>
      <c r="BM635" s="177"/>
      <c r="BN635" s="177"/>
      <c r="BO635" s="177"/>
      <c r="BP635" s="178" t="s">
        <v>2149</v>
      </c>
      <c r="BQ635" s="178" t="s">
        <v>2149</v>
      </c>
      <c r="BR635" s="178" t="s">
        <v>2149</v>
      </c>
      <c r="BS635" s="178" t="s">
        <v>2149</v>
      </c>
      <c r="BT635" s="178" t="s">
        <v>2149</v>
      </c>
      <c r="BU635" s="178" t="s">
        <v>2149</v>
      </c>
      <c r="BV635" s="178" t="s">
        <v>2149</v>
      </c>
      <c r="BW635" s="178" t="s">
        <v>2149</v>
      </c>
      <c r="BX635" s="178" t="s">
        <v>2149</v>
      </c>
      <c r="BY635" s="178" t="s">
        <v>2149</v>
      </c>
      <c r="BZ635" s="178" t="s">
        <v>2149</v>
      </c>
      <c r="CA635" s="178" t="s">
        <v>2149</v>
      </c>
      <c r="CB635" s="178" t="s">
        <v>2149</v>
      </c>
      <c r="CC635" s="178" t="s">
        <v>2149</v>
      </c>
      <c r="CD635" s="178" t="s">
        <v>2149</v>
      </c>
    </row>
    <row r="636" spans="5:82" ht="14.45">
      <c r="F636" s="178" t="s">
        <v>2151</v>
      </c>
      <c r="G636" s="178" t="s">
        <v>2151</v>
      </c>
      <c r="H636" s="178" t="s">
        <v>2151</v>
      </c>
      <c r="I636" s="178" t="s">
        <v>2151</v>
      </c>
      <c r="J636" s="178" t="s">
        <v>2151</v>
      </c>
      <c r="K636" s="178" t="s">
        <v>2151</v>
      </c>
      <c r="L636" s="178" t="s">
        <v>2151</v>
      </c>
      <c r="M636" s="178" t="s">
        <v>2151</v>
      </c>
      <c r="N636" s="178" t="s">
        <v>2151</v>
      </c>
      <c r="O636" s="178" t="s">
        <v>2151</v>
      </c>
      <c r="P636" s="178" t="s">
        <v>2151</v>
      </c>
      <c r="Q636" s="178" t="s">
        <v>2151</v>
      </c>
      <c r="R636" s="178" t="s">
        <v>2151</v>
      </c>
      <c r="S636" s="178" t="s">
        <v>2151</v>
      </c>
      <c r="T636" s="178" t="s">
        <v>2151</v>
      </c>
      <c r="U636" s="177"/>
      <c r="V636" s="178" t="s">
        <v>2151</v>
      </c>
      <c r="W636" s="178" t="s">
        <v>2151</v>
      </c>
      <c r="X636" s="178" t="s">
        <v>2151</v>
      </c>
      <c r="Y636" s="178" t="s">
        <v>2151</v>
      </c>
      <c r="Z636" s="178" t="s">
        <v>2151</v>
      </c>
      <c r="AA636" s="178" t="s">
        <v>2151</v>
      </c>
      <c r="AB636" s="178" t="s">
        <v>2151</v>
      </c>
      <c r="AC636" s="178" t="s">
        <v>2151</v>
      </c>
      <c r="AD636" s="178" t="s">
        <v>2151</v>
      </c>
      <c r="AE636" s="178"/>
      <c r="AF636" s="177"/>
      <c r="AG636" s="177"/>
      <c r="AH636" s="177"/>
      <c r="AI636" s="177"/>
      <c r="AJ636" s="177"/>
      <c r="AK636" s="177"/>
      <c r="AL636" s="177"/>
      <c r="AM636" s="177"/>
      <c r="AN636" s="177"/>
      <c r="AO636" s="177"/>
      <c r="AP636" s="177"/>
      <c r="AQ636" s="177"/>
      <c r="AR636" s="177"/>
      <c r="AS636" s="177"/>
      <c r="AT636" s="177"/>
      <c r="AU636" s="177"/>
      <c r="AV636" s="178" t="s">
        <v>2151</v>
      </c>
      <c r="AW636" s="178" t="s">
        <v>2151</v>
      </c>
      <c r="AX636" s="178" t="s">
        <v>2151</v>
      </c>
      <c r="AY636" s="178" t="s">
        <v>2151</v>
      </c>
      <c r="AZ636" s="178" t="s">
        <v>2152</v>
      </c>
      <c r="BA636" s="178" t="s">
        <v>2151</v>
      </c>
      <c r="BB636" s="177"/>
      <c r="BC636" s="177"/>
      <c r="BD636" s="177"/>
      <c r="BE636" s="178" t="s">
        <v>2151</v>
      </c>
      <c r="BF636" s="177"/>
      <c r="BG636" s="177"/>
      <c r="BH636" s="177"/>
      <c r="BI636" s="178" t="s">
        <v>2152</v>
      </c>
      <c r="BJ636" s="177"/>
      <c r="BK636" s="177"/>
      <c r="BL636" s="177"/>
      <c r="BM636" s="177"/>
      <c r="BN636" s="177"/>
      <c r="BO636" s="177"/>
      <c r="BP636" s="178" t="s">
        <v>2151</v>
      </c>
      <c r="BQ636" s="178" t="s">
        <v>2151</v>
      </c>
      <c r="BR636" s="178" t="s">
        <v>2151</v>
      </c>
      <c r="BS636" s="178" t="s">
        <v>2151</v>
      </c>
      <c r="BT636" s="178" t="s">
        <v>2151</v>
      </c>
      <c r="BU636" s="178" t="s">
        <v>2151</v>
      </c>
      <c r="BV636" s="178" t="s">
        <v>2151</v>
      </c>
      <c r="BW636" s="178" t="s">
        <v>2151</v>
      </c>
      <c r="BX636" s="178" t="s">
        <v>2151</v>
      </c>
      <c r="BY636" s="178" t="s">
        <v>2151</v>
      </c>
      <c r="BZ636" s="178" t="s">
        <v>2151</v>
      </c>
      <c r="CA636" s="178" t="s">
        <v>2151</v>
      </c>
      <c r="CB636" s="178" t="s">
        <v>2151</v>
      </c>
      <c r="CC636" s="178" t="s">
        <v>2151</v>
      </c>
      <c r="CD636" s="178" t="s">
        <v>2151</v>
      </c>
    </row>
    <row r="637" spans="5:82" ht="14.45">
      <c r="F637" s="178" t="s">
        <v>2152</v>
      </c>
      <c r="G637" s="178" t="s">
        <v>2152</v>
      </c>
      <c r="H637" s="178" t="s">
        <v>2152</v>
      </c>
      <c r="I637" s="178" t="s">
        <v>2152</v>
      </c>
      <c r="J637" s="178" t="s">
        <v>2152</v>
      </c>
      <c r="K637" s="178" t="s">
        <v>2152</v>
      </c>
      <c r="L637" s="178" t="s">
        <v>2152</v>
      </c>
      <c r="M637" s="178" t="s">
        <v>2152</v>
      </c>
      <c r="N637" s="178" t="s">
        <v>2152</v>
      </c>
      <c r="O637" s="178" t="s">
        <v>2152</v>
      </c>
      <c r="P637" s="178" t="s">
        <v>2152</v>
      </c>
      <c r="Q637" s="178" t="s">
        <v>2152</v>
      </c>
      <c r="R637" s="178" t="s">
        <v>2152</v>
      </c>
      <c r="S637" s="178" t="s">
        <v>2152</v>
      </c>
      <c r="T637" s="178" t="s">
        <v>2152</v>
      </c>
      <c r="U637" s="177"/>
      <c r="V637" s="178" t="s">
        <v>2152</v>
      </c>
      <c r="W637" s="178" t="s">
        <v>2152</v>
      </c>
      <c r="X637" s="178" t="s">
        <v>2152</v>
      </c>
      <c r="Y637" s="178" t="s">
        <v>2152</v>
      </c>
      <c r="Z637" s="178" t="s">
        <v>2152</v>
      </c>
      <c r="AA637" s="178" t="s">
        <v>2152</v>
      </c>
      <c r="AB637" s="178" t="s">
        <v>2152</v>
      </c>
      <c r="AC637" s="178" t="s">
        <v>2152</v>
      </c>
      <c r="AD637" s="178" t="s">
        <v>2152</v>
      </c>
      <c r="AE637" s="178"/>
      <c r="AF637" s="177"/>
      <c r="AG637" s="177"/>
      <c r="AH637" s="177"/>
      <c r="AI637" s="177"/>
      <c r="AJ637" s="177"/>
      <c r="AK637" s="177"/>
      <c r="AL637" s="177"/>
      <c r="AM637" s="177"/>
      <c r="AN637" s="177"/>
      <c r="AO637" s="177"/>
      <c r="AP637" s="177"/>
      <c r="AQ637" s="177"/>
      <c r="AR637" s="177"/>
      <c r="AS637" s="177"/>
      <c r="AT637" s="177"/>
      <c r="AU637" s="177"/>
      <c r="AV637" s="178" t="s">
        <v>2152</v>
      </c>
      <c r="AW637" s="178" t="s">
        <v>2152</v>
      </c>
      <c r="AX637" s="178" t="s">
        <v>2152</v>
      </c>
      <c r="AY637" s="178" t="s">
        <v>2152</v>
      </c>
      <c r="AZ637" s="178" t="s">
        <v>2153</v>
      </c>
      <c r="BA637" s="178" t="s">
        <v>2152</v>
      </c>
      <c r="BB637" s="177"/>
      <c r="BC637" s="177"/>
      <c r="BD637" s="177"/>
      <c r="BE637" s="178" t="s">
        <v>2152</v>
      </c>
      <c r="BF637" s="177"/>
      <c r="BG637" s="177"/>
      <c r="BH637" s="177"/>
      <c r="BI637" s="178" t="s">
        <v>2153</v>
      </c>
      <c r="BJ637" s="177"/>
      <c r="BK637" s="177"/>
      <c r="BL637" s="177"/>
      <c r="BM637" s="177"/>
      <c r="BN637" s="177"/>
      <c r="BO637" s="177"/>
      <c r="BP637" s="178" t="s">
        <v>2152</v>
      </c>
      <c r="BQ637" s="178" t="s">
        <v>2152</v>
      </c>
      <c r="BR637" s="178" t="s">
        <v>2152</v>
      </c>
      <c r="BS637" s="178" t="s">
        <v>2152</v>
      </c>
      <c r="BT637" s="178" t="s">
        <v>2152</v>
      </c>
      <c r="BU637" s="178" t="s">
        <v>2152</v>
      </c>
      <c r="BV637" s="178" t="s">
        <v>2152</v>
      </c>
      <c r="BW637" s="178" t="s">
        <v>2152</v>
      </c>
      <c r="BX637" s="178" t="s">
        <v>2152</v>
      </c>
      <c r="BY637" s="178" t="s">
        <v>2152</v>
      </c>
      <c r="BZ637" s="178" t="s">
        <v>2152</v>
      </c>
      <c r="CA637" s="178" t="s">
        <v>2152</v>
      </c>
      <c r="CB637" s="178" t="s">
        <v>2152</v>
      </c>
      <c r="CC637" s="178" t="s">
        <v>2152</v>
      </c>
      <c r="CD637" s="178" t="s">
        <v>2150</v>
      </c>
    </row>
    <row r="638" spans="5:82" ht="14.45">
      <c r="F638" s="178" t="s">
        <v>2153</v>
      </c>
      <c r="G638" s="178" t="s">
        <v>2153</v>
      </c>
      <c r="H638" s="178" t="s">
        <v>2153</v>
      </c>
      <c r="I638" s="178" t="s">
        <v>2153</v>
      </c>
      <c r="J638" s="178" t="s">
        <v>2153</v>
      </c>
      <c r="K638" s="178" t="s">
        <v>2153</v>
      </c>
      <c r="L638" s="178" t="s">
        <v>2153</v>
      </c>
      <c r="M638" s="178" t="s">
        <v>2153</v>
      </c>
      <c r="N638" s="178" t="s">
        <v>2153</v>
      </c>
      <c r="O638" s="178" t="s">
        <v>2153</v>
      </c>
      <c r="P638" s="178" t="s">
        <v>2153</v>
      </c>
      <c r="Q638" s="178" t="s">
        <v>2153</v>
      </c>
      <c r="R638" s="178" t="s">
        <v>2153</v>
      </c>
      <c r="S638" s="178" t="s">
        <v>2153</v>
      </c>
      <c r="T638" s="178" t="s">
        <v>2153</v>
      </c>
      <c r="U638" s="177"/>
      <c r="V638" s="178" t="s">
        <v>2153</v>
      </c>
      <c r="W638" s="178" t="s">
        <v>2153</v>
      </c>
      <c r="X638" s="178" t="s">
        <v>2153</v>
      </c>
      <c r="Y638" s="178" t="s">
        <v>2153</v>
      </c>
      <c r="Z638" s="178" t="s">
        <v>2153</v>
      </c>
      <c r="AA638" s="178" t="s">
        <v>2153</v>
      </c>
      <c r="AB638" s="178" t="s">
        <v>2153</v>
      </c>
      <c r="AC638" s="178" t="s">
        <v>2153</v>
      </c>
      <c r="AD638" s="178" t="s">
        <v>2153</v>
      </c>
      <c r="AE638" s="178"/>
      <c r="AF638" s="177"/>
      <c r="AG638" s="177"/>
      <c r="AH638" s="177"/>
      <c r="AI638" s="177"/>
      <c r="AJ638" s="177"/>
      <c r="AK638" s="177"/>
      <c r="AL638" s="177"/>
      <c r="AM638" s="177"/>
      <c r="AN638" s="177"/>
      <c r="AO638" s="177"/>
      <c r="AP638" s="177"/>
      <c r="AQ638" s="177"/>
      <c r="AR638" s="177"/>
      <c r="AS638" s="177"/>
      <c r="AT638" s="177"/>
      <c r="AU638" s="177"/>
      <c r="AV638" s="178" t="s">
        <v>2153</v>
      </c>
      <c r="AW638" s="178" t="s">
        <v>2153</v>
      </c>
      <c r="AX638" s="178" t="s">
        <v>2153</v>
      </c>
      <c r="AY638" s="178" t="s">
        <v>2153</v>
      </c>
      <c r="AZ638" s="180" t="s">
        <v>2154</v>
      </c>
      <c r="BA638" s="178" t="s">
        <v>2153</v>
      </c>
      <c r="BB638" s="177"/>
      <c r="BC638" s="177"/>
      <c r="BD638" s="177"/>
      <c r="BE638" s="178" t="s">
        <v>2153</v>
      </c>
      <c r="BF638" s="177"/>
      <c r="BG638" s="177"/>
      <c r="BH638" s="177"/>
      <c r="BI638" s="178" t="s">
        <v>2155</v>
      </c>
      <c r="BJ638" s="177"/>
      <c r="BK638" s="177"/>
      <c r="BL638" s="177"/>
      <c r="BM638" s="177"/>
      <c r="BN638" s="177"/>
      <c r="BO638" s="177"/>
      <c r="BP638" s="178" t="s">
        <v>2153</v>
      </c>
      <c r="BQ638" s="178" t="s">
        <v>2153</v>
      </c>
      <c r="BR638" s="178" t="s">
        <v>2153</v>
      </c>
      <c r="BS638" s="178" t="s">
        <v>2153</v>
      </c>
      <c r="BT638" s="178" t="s">
        <v>2153</v>
      </c>
      <c r="BU638" s="178" t="s">
        <v>2153</v>
      </c>
      <c r="BV638" s="178" t="s">
        <v>2153</v>
      </c>
      <c r="BW638" s="178" t="s">
        <v>2153</v>
      </c>
      <c r="BX638" s="178" t="s">
        <v>2153</v>
      </c>
      <c r="BY638" s="178" t="s">
        <v>2153</v>
      </c>
      <c r="BZ638" s="178" t="s">
        <v>2153</v>
      </c>
      <c r="CA638" s="178" t="s">
        <v>2153</v>
      </c>
      <c r="CB638" s="178" t="s">
        <v>2153</v>
      </c>
      <c r="CC638" s="178" t="s">
        <v>2153</v>
      </c>
      <c r="CD638" s="178" t="s">
        <v>2152</v>
      </c>
    </row>
    <row r="639" spans="5:82" ht="14.45">
      <c r="F639" s="178" t="s">
        <v>2155</v>
      </c>
      <c r="G639" s="178" t="s">
        <v>2155</v>
      </c>
      <c r="H639" s="178" t="s">
        <v>2155</v>
      </c>
      <c r="I639" s="178" t="s">
        <v>2155</v>
      </c>
      <c r="J639" s="178" t="s">
        <v>2155</v>
      </c>
      <c r="K639" s="178" t="s">
        <v>2155</v>
      </c>
      <c r="L639" s="178" t="s">
        <v>2155</v>
      </c>
      <c r="M639" s="178" t="s">
        <v>2155</v>
      </c>
      <c r="N639" s="178" t="s">
        <v>2155</v>
      </c>
      <c r="O639" s="178" t="s">
        <v>2155</v>
      </c>
      <c r="P639" s="178" t="s">
        <v>2155</v>
      </c>
      <c r="Q639" s="178" t="s">
        <v>2155</v>
      </c>
      <c r="R639" s="178" t="s">
        <v>2155</v>
      </c>
      <c r="S639" s="178" t="s">
        <v>2155</v>
      </c>
      <c r="T639" s="178" t="s">
        <v>2155</v>
      </c>
      <c r="U639" s="177"/>
      <c r="V639" s="178" t="s">
        <v>2155</v>
      </c>
      <c r="W639" s="178" t="s">
        <v>2155</v>
      </c>
      <c r="X639" s="178" t="s">
        <v>2155</v>
      </c>
      <c r="Y639" s="178" t="s">
        <v>2155</v>
      </c>
      <c r="Z639" s="178" t="s">
        <v>2155</v>
      </c>
      <c r="AA639" s="178" t="s">
        <v>2155</v>
      </c>
      <c r="AB639" s="178" t="s">
        <v>2155</v>
      </c>
      <c r="AC639" s="178" t="s">
        <v>2155</v>
      </c>
      <c r="AD639" s="178" t="s">
        <v>2155</v>
      </c>
      <c r="AE639" s="178"/>
      <c r="AF639" s="177"/>
      <c r="AG639" s="177"/>
      <c r="AH639" s="177"/>
      <c r="AI639" s="177"/>
      <c r="AJ639" s="177"/>
      <c r="AK639" s="177"/>
      <c r="AL639" s="177"/>
      <c r="AM639" s="177"/>
      <c r="AN639" s="177"/>
      <c r="AO639" s="177"/>
      <c r="AP639" s="177"/>
      <c r="AQ639" s="177"/>
      <c r="AR639" s="177"/>
      <c r="AS639" s="177"/>
      <c r="AT639" s="177"/>
      <c r="AU639" s="177"/>
      <c r="AV639" s="178" t="s">
        <v>2155</v>
      </c>
      <c r="AW639" s="178" t="s">
        <v>2155</v>
      </c>
      <c r="AX639" s="178" t="s">
        <v>2155</v>
      </c>
      <c r="AY639" s="178" t="s">
        <v>2155</v>
      </c>
      <c r="AZ639" s="178" t="s">
        <v>2155</v>
      </c>
      <c r="BA639" s="178" t="s">
        <v>2155</v>
      </c>
      <c r="BB639" s="177"/>
      <c r="BC639" s="177"/>
      <c r="BD639" s="177"/>
      <c r="BE639" s="178" t="s">
        <v>2155</v>
      </c>
      <c r="BF639" s="177"/>
      <c r="BG639" s="177"/>
      <c r="BH639" s="177"/>
      <c r="BI639" s="178" t="s">
        <v>2156</v>
      </c>
      <c r="BJ639" s="177"/>
      <c r="BK639" s="177"/>
      <c r="BL639" s="177"/>
      <c r="BM639" s="177"/>
      <c r="BN639" s="177"/>
      <c r="BO639" s="177"/>
      <c r="BP639" s="178" t="s">
        <v>2155</v>
      </c>
      <c r="BQ639" s="178" t="s">
        <v>2155</v>
      </c>
      <c r="BR639" s="178" t="s">
        <v>2155</v>
      </c>
      <c r="BS639" s="178" t="s">
        <v>2155</v>
      </c>
      <c r="BT639" s="178" t="s">
        <v>2155</v>
      </c>
      <c r="BU639" s="178" t="s">
        <v>2155</v>
      </c>
      <c r="BV639" s="178" t="s">
        <v>2155</v>
      </c>
      <c r="BW639" s="178" t="s">
        <v>2155</v>
      </c>
      <c r="BX639" s="178" t="s">
        <v>2155</v>
      </c>
      <c r="BY639" s="178" t="s">
        <v>2155</v>
      </c>
      <c r="BZ639" s="178" t="s">
        <v>2155</v>
      </c>
      <c r="CA639" s="178" t="s">
        <v>2155</v>
      </c>
      <c r="CB639" s="178" t="s">
        <v>2155</v>
      </c>
      <c r="CC639" s="178" t="s">
        <v>2155</v>
      </c>
      <c r="CD639" s="178" t="s">
        <v>2153</v>
      </c>
    </row>
    <row r="640" spans="5:82" ht="14.45">
      <c r="F640" s="178" t="s">
        <v>2156</v>
      </c>
      <c r="G640" s="178" t="s">
        <v>2156</v>
      </c>
      <c r="H640" s="178" t="s">
        <v>2156</v>
      </c>
      <c r="I640" s="178" t="s">
        <v>2156</v>
      </c>
      <c r="J640" s="178" t="s">
        <v>2156</v>
      </c>
      <c r="K640" s="178" t="s">
        <v>2156</v>
      </c>
      <c r="L640" s="178" t="s">
        <v>2156</v>
      </c>
      <c r="M640" s="178" t="s">
        <v>2156</v>
      </c>
      <c r="N640" s="178" t="s">
        <v>2156</v>
      </c>
      <c r="O640" s="178" t="s">
        <v>2156</v>
      </c>
      <c r="P640" s="178" t="s">
        <v>2156</v>
      </c>
      <c r="Q640" s="178" t="s">
        <v>2156</v>
      </c>
      <c r="R640" s="178" t="s">
        <v>2156</v>
      </c>
      <c r="S640" s="178" t="s">
        <v>2156</v>
      </c>
      <c r="T640" s="178" t="s">
        <v>2156</v>
      </c>
      <c r="U640" s="177"/>
      <c r="V640" s="178" t="s">
        <v>2156</v>
      </c>
      <c r="W640" s="178" t="s">
        <v>2156</v>
      </c>
      <c r="X640" s="178" t="s">
        <v>2156</v>
      </c>
      <c r="Y640" s="178" t="s">
        <v>2156</v>
      </c>
      <c r="Z640" s="178" t="s">
        <v>2156</v>
      </c>
      <c r="AA640" s="178" t="s">
        <v>2156</v>
      </c>
      <c r="AB640" s="178" t="s">
        <v>2156</v>
      </c>
      <c r="AC640" s="178" t="s">
        <v>2156</v>
      </c>
      <c r="AD640" s="178" t="s">
        <v>2156</v>
      </c>
      <c r="AE640" s="178"/>
      <c r="AF640" s="177"/>
      <c r="AG640" s="177"/>
      <c r="AH640" s="177"/>
      <c r="AI640" s="177"/>
      <c r="AJ640" s="177"/>
      <c r="AK640" s="177"/>
      <c r="AL640" s="177"/>
      <c r="AM640" s="177"/>
      <c r="AN640" s="177"/>
      <c r="AO640" s="177"/>
      <c r="AP640" s="177"/>
      <c r="AQ640" s="177"/>
      <c r="AR640" s="177"/>
      <c r="AS640" s="177"/>
      <c r="AT640" s="177"/>
      <c r="AU640" s="177"/>
      <c r="AV640" s="178" t="s">
        <v>2156</v>
      </c>
      <c r="AW640" s="178" t="s">
        <v>2156</v>
      </c>
      <c r="AX640" s="178" t="s">
        <v>2156</v>
      </c>
      <c r="AY640" s="178" t="s">
        <v>2156</v>
      </c>
      <c r="AZ640" s="312" t="s">
        <v>2157</v>
      </c>
      <c r="BA640" s="178" t="s">
        <v>2156</v>
      </c>
      <c r="BB640" s="177"/>
      <c r="BC640" s="177"/>
      <c r="BD640" s="177"/>
      <c r="BE640" s="178" t="s">
        <v>2156</v>
      </c>
      <c r="BF640" s="177"/>
      <c r="BG640" s="177"/>
      <c r="BH640" s="177"/>
      <c r="BI640" s="178" t="s">
        <v>1973</v>
      </c>
      <c r="BJ640" s="177"/>
      <c r="BK640" s="177"/>
      <c r="BL640" s="177"/>
      <c r="BM640" s="177"/>
      <c r="BN640" s="177"/>
      <c r="BO640" s="177"/>
      <c r="BP640" s="178" t="s">
        <v>2156</v>
      </c>
      <c r="BQ640" s="178" t="s">
        <v>2156</v>
      </c>
      <c r="BR640" s="178" t="s">
        <v>2156</v>
      </c>
      <c r="BS640" s="178" t="s">
        <v>2156</v>
      </c>
      <c r="BT640" s="178" t="s">
        <v>2156</v>
      </c>
      <c r="BU640" s="178" t="s">
        <v>2156</v>
      </c>
      <c r="BV640" s="178" t="s">
        <v>2156</v>
      </c>
      <c r="BW640" s="178" t="s">
        <v>2156</v>
      </c>
      <c r="BX640" s="178" t="s">
        <v>2156</v>
      </c>
      <c r="BY640" s="178" t="s">
        <v>2156</v>
      </c>
      <c r="BZ640" s="178" t="s">
        <v>2156</v>
      </c>
      <c r="CA640" s="178" t="s">
        <v>2156</v>
      </c>
      <c r="CB640" s="178" t="s">
        <v>2156</v>
      </c>
      <c r="CC640" s="178" t="s">
        <v>2156</v>
      </c>
      <c r="CD640" s="178" t="s">
        <v>2155</v>
      </c>
    </row>
    <row r="641" spans="6:82" ht="14.45">
      <c r="F641" s="178" t="s">
        <v>1973</v>
      </c>
      <c r="G641" s="178" t="s">
        <v>1973</v>
      </c>
      <c r="H641" s="178" t="s">
        <v>1973</v>
      </c>
      <c r="I641" s="178" t="s">
        <v>1973</v>
      </c>
      <c r="J641" s="178" t="s">
        <v>1973</v>
      </c>
      <c r="K641" s="178" t="s">
        <v>1973</v>
      </c>
      <c r="L641" s="178" t="s">
        <v>1973</v>
      </c>
      <c r="M641" s="178" t="s">
        <v>1973</v>
      </c>
      <c r="N641" s="178" t="s">
        <v>1973</v>
      </c>
      <c r="O641" s="178" t="s">
        <v>1973</v>
      </c>
      <c r="P641" s="178" t="s">
        <v>1973</v>
      </c>
      <c r="Q641" s="178" t="s">
        <v>1973</v>
      </c>
      <c r="R641" s="178" t="s">
        <v>1973</v>
      </c>
      <c r="S641" s="178" t="s">
        <v>1973</v>
      </c>
      <c r="T641" s="178" t="s">
        <v>1973</v>
      </c>
      <c r="U641" s="177"/>
      <c r="V641" s="178" t="s">
        <v>1973</v>
      </c>
      <c r="W641" s="178" t="s">
        <v>1973</v>
      </c>
      <c r="X641" s="178" t="s">
        <v>1973</v>
      </c>
      <c r="Y641" s="178" t="s">
        <v>1973</v>
      </c>
      <c r="Z641" s="178" t="s">
        <v>1973</v>
      </c>
      <c r="AA641" s="178" t="s">
        <v>1973</v>
      </c>
      <c r="AB641" s="178" t="s">
        <v>1973</v>
      </c>
      <c r="AC641" s="178" t="s">
        <v>1973</v>
      </c>
      <c r="AD641" s="178" t="s">
        <v>1973</v>
      </c>
      <c r="AE641" s="178"/>
      <c r="AF641" s="177"/>
      <c r="AG641" s="177"/>
      <c r="AH641" s="177"/>
      <c r="AI641" s="177"/>
      <c r="AJ641" s="177"/>
      <c r="AK641" s="177"/>
      <c r="AL641" s="177"/>
      <c r="AM641" s="177"/>
      <c r="AN641" s="177"/>
      <c r="AO641" s="177"/>
      <c r="AP641" s="177"/>
      <c r="AQ641" s="177"/>
      <c r="AR641" s="177"/>
      <c r="AS641" s="177"/>
      <c r="AT641" s="177"/>
      <c r="AU641" s="177"/>
      <c r="AV641" s="178" t="s">
        <v>1973</v>
      </c>
      <c r="AW641" s="178" t="s">
        <v>1973</v>
      </c>
      <c r="AX641" s="178" t="s">
        <v>1973</v>
      </c>
      <c r="AY641" s="178" t="s">
        <v>1973</v>
      </c>
      <c r="AZ641" s="178" t="s">
        <v>1973</v>
      </c>
      <c r="BA641" s="178" t="s">
        <v>1973</v>
      </c>
      <c r="BB641" s="177"/>
      <c r="BC641" s="177"/>
      <c r="BD641" s="177"/>
      <c r="BE641" s="178" t="s">
        <v>1973</v>
      </c>
      <c r="BF641" s="177"/>
      <c r="BG641" s="177"/>
      <c r="BH641" s="177"/>
      <c r="BI641" s="178" t="s">
        <v>2158</v>
      </c>
      <c r="BJ641" s="177"/>
      <c r="BK641" s="177"/>
      <c r="BL641" s="177"/>
      <c r="BM641" s="177"/>
      <c r="BN641" s="177"/>
      <c r="BO641" s="177"/>
      <c r="BP641" s="178" t="s">
        <v>1973</v>
      </c>
      <c r="BQ641" s="178" t="s">
        <v>1973</v>
      </c>
      <c r="BR641" s="178" t="s">
        <v>1973</v>
      </c>
      <c r="BS641" s="178" t="s">
        <v>1973</v>
      </c>
      <c r="BT641" s="178" t="s">
        <v>1973</v>
      </c>
      <c r="BU641" s="178" t="s">
        <v>1973</v>
      </c>
      <c r="BV641" s="178" t="s">
        <v>1973</v>
      </c>
      <c r="BW641" s="178" t="s">
        <v>1973</v>
      </c>
      <c r="BX641" s="178" t="s">
        <v>1973</v>
      </c>
      <c r="BY641" s="178" t="s">
        <v>1973</v>
      </c>
      <c r="BZ641" s="178" t="s">
        <v>1973</v>
      </c>
      <c r="CA641" s="178" t="s">
        <v>1973</v>
      </c>
      <c r="CB641" s="178" t="s">
        <v>1973</v>
      </c>
      <c r="CC641" s="178" t="s">
        <v>1973</v>
      </c>
      <c r="CD641" s="178" t="s">
        <v>2156</v>
      </c>
    </row>
    <row r="642" spans="6:82" ht="14.45">
      <c r="F642" s="178" t="s">
        <v>2158</v>
      </c>
      <c r="G642" s="178" t="s">
        <v>2158</v>
      </c>
      <c r="H642" s="178" t="s">
        <v>2158</v>
      </c>
      <c r="I642" s="178" t="s">
        <v>2158</v>
      </c>
      <c r="J642" s="178" t="s">
        <v>2158</v>
      </c>
      <c r="K642" s="178" t="s">
        <v>2158</v>
      </c>
      <c r="L642" s="178" t="s">
        <v>2158</v>
      </c>
      <c r="M642" s="178" t="s">
        <v>2158</v>
      </c>
      <c r="N642" s="178" t="s">
        <v>2158</v>
      </c>
      <c r="O642" s="178" t="s">
        <v>2158</v>
      </c>
      <c r="P642" s="178" t="s">
        <v>2158</v>
      </c>
      <c r="Q642" s="178" t="s">
        <v>2158</v>
      </c>
      <c r="R642" s="178" t="s">
        <v>2158</v>
      </c>
      <c r="S642" s="178" t="s">
        <v>2158</v>
      </c>
      <c r="T642" s="178" t="s">
        <v>2158</v>
      </c>
      <c r="U642" s="177"/>
      <c r="V642" s="178" t="s">
        <v>2158</v>
      </c>
      <c r="W642" s="178" t="s">
        <v>2158</v>
      </c>
      <c r="X642" s="178" t="s">
        <v>2158</v>
      </c>
      <c r="Y642" s="178" t="s">
        <v>2158</v>
      </c>
      <c r="Z642" s="178" t="s">
        <v>2158</v>
      </c>
      <c r="AA642" s="178" t="s">
        <v>2158</v>
      </c>
      <c r="AB642" s="178" t="s">
        <v>2158</v>
      </c>
      <c r="AC642" s="178" t="s">
        <v>2158</v>
      </c>
      <c r="AD642" s="178" t="s">
        <v>2158</v>
      </c>
      <c r="AE642" s="178"/>
      <c r="AF642" s="177"/>
      <c r="AG642" s="177"/>
      <c r="AH642" s="177"/>
      <c r="AI642" s="177"/>
      <c r="AJ642" s="177"/>
      <c r="AK642" s="177"/>
      <c r="AL642" s="177"/>
      <c r="AM642" s="177"/>
      <c r="AN642" s="177"/>
      <c r="AO642" s="177"/>
      <c r="AP642" s="177"/>
      <c r="AQ642" s="177"/>
      <c r="AR642" s="177"/>
      <c r="AS642" s="177"/>
      <c r="AT642" s="177"/>
      <c r="AU642" s="177"/>
      <c r="AV642" s="178" t="s">
        <v>2158</v>
      </c>
      <c r="AW642" s="178" t="s">
        <v>2158</v>
      </c>
      <c r="AX642" s="178" t="s">
        <v>2158</v>
      </c>
      <c r="AY642" s="178" t="s">
        <v>2158</v>
      </c>
      <c r="AZ642" s="178" t="s">
        <v>2158</v>
      </c>
      <c r="BA642" s="178" t="s">
        <v>2158</v>
      </c>
      <c r="BB642" s="177"/>
      <c r="BC642" s="177"/>
      <c r="BD642" s="177"/>
      <c r="BE642" s="178" t="s">
        <v>2158</v>
      </c>
      <c r="BF642" s="177"/>
      <c r="BG642" s="177"/>
      <c r="BH642" s="177"/>
      <c r="BI642" s="178" t="s">
        <v>2159</v>
      </c>
      <c r="BJ642" s="177"/>
      <c r="BK642" s="177"/>
      <c r="BL642" s="177"/>
      <c r="BM642" s="177"/>
      <c r="BN642" s="177"/>
      <c r="BO642" s="177"/>
      <c r="BP642" s="178" t="s">
        <v>2158</v>
      </c>
      <c r="BQ642" s="178" t="s">
        <v>2158</v>
      </c>
      <c r="BR642" s="178" t="s">
        <v>2158</v>
      </c>
      <c r="BS642" s="178" t="s">
        <v>2158</v>
      </c>
      <c r="BT642" s="178" t="s">
        <v>2158</v>
      </c>
      <c r="BU642" s="178" t="s">
        <v>2158</v>
      </c>
      <c r="BV642" s="178" t="s">
        <v>2158</v>
      </c>
      <c r="BW642" s="178" t="s">
        <v>2158</v>
      </c>
      <c r="BX642" s="178" t="s">
        <v>2158</v>
      </c>
      <c r="BY642" s="178" t="s">
        <v>2158</v>
      </c>
      <c r="BZ642" s="178" t="s">
        <v>2158</v>
      </c>
      <c r="CA642" s="178" t="s">
        <v>2158</v>
      </c>
      <c r="CB642" s="178" t="s">
        <v>2158</v>
      </c>
      <c r="CC642" s="178" t="s">
        <v>2158</v>
      </c>
      <c r="CD642" s="178" t="s">
        <v>1973</v>
      </c>
    </row>
    <row r="643" spans="6:82" ht="14.45">
      <c r="F643" s="178" t="s">
        <v>2159</v>
      </c>
      <c r="G643" s="178" t="s">
        <v>2159</v>
      </c>
      <c r="H643" s="178" t="s">
        <v>2159</v>
      </c>
      <c r="I643" s="178" t="s">
        <v>2159</v>
      </c>
      <c r="J643" s="178" t="s">
        <v>2159</v>
      </c>
      <c r="K643" s="178" t="s">
        <v>2159</v>
      </c>
      <c r="L643" s="178" t="s">
        <v>2159</v>
      </c>
      <c r="M643" s="178" t="s">
        <v>2159</v>
      </c>
      <c r="N643" s="178" t="s">
        <v>2159</v>
      </c>
      <c r="O643" s="178" t="s">
        <v>2159</v>
      </c>
      <c r="P643" s="178" t="s">
        <v>2159</v>
      </c>
      <c r="Q643" s="178" t="s">
        <v>2159</v>
      </c>
      <c r="R643" s="178" t="s">
        <v>2159</v>
      </c>
      <c r="S643" s="178" t="s">
        <v>2159</v>
      </c>
      <c r="T643" s="178" t="s">
        <v>2159</v>
      </c>
      <c r="U643" s="177"/>
      <c r="V643" s="178" t="s">
        <v>2159</v>
      </c>
      <c r="W643" s="178" t="s">
        <v>2159</v>
      </c>
      <c r="X643" s="178" t="s">
        <v>2159</v>
      </c>
      <c r="Y643" s="178" t="s">
        <v>2159</v>
      </c>
      <c r="Z643" s="178" t="s">
        <v>2159</v>
      </c>
      <c r="AA643" s="178" t="s">
        <v>2159</v>
      </c>
      <c r="AB643" s="178" t="s">
        <v>2159</v>
      </c>
      <c r="AC643" s="178" t="s">
        <v>2159</v>
      </c>
      <c r="AD643" s="178" t="s">
        <v>2159</v>
      </c>
      <c r="AE643" s="178"/>
      <c r="AF643" s="177"/>
      <c r="AG643" s="177"/>
      <c r="AH643" s="177"/>
      <c r="AI643" s="177"/>
      <c r="AJ643" s="177"/>
      <c r="AK643" s="177"/>
      <c r="AL643" s="177"/>
      <c r="AM643" s="177"/>
      <c r="AN643" s="177"/>
      <c r="AO643" s="177"/>
      <c r="AP643" s="177"/>
      <c r="AQ643" s="177"/>
      <c r="AR643" s="177"/>
      <c r="AS643" s="177"/>
      <c r="AT643" s="177"/>
      <c r="AU643" s="177"/>
      <c r="AV643" s="178" t="s">
        <v>2159</v>
      </c>
      <c r="AW643" s="178" t="s">
        <v>2159</v>
      </c>
      <c r="AX643" s="178" t="s">
        <v>2159</v>
      </c>
      <c r="AY643" s="178" t="s">
        <v>2159</v>
      </c>
      <c r="AZ643" s="178" t="s">
        <v>2159</v>
      </c>
      <c r="BA643" s="178" t="s">
        <v>2159</v>
      </c>
      <c r="BB643" s="177"/>
      <c r="BC643" s="177"/>
      <c r="BD643" s="177"/>
      <c r="BE643" s="178" t="s">
        <v>2159</v>
      </c>
      <c r="BF643" s="177"/>
      <c r="BG643" s="177"/>
      <c r="BH643" s="177"/>
      <c r="BI643" s="178" t="s">
        <v>2160</v>
      </c>
      <c r="BJ643" s="177"/>
      <c r="BK643" s="177"/>
      <c r="BL643" s="177"/>
      <c r="BM643" s="177"/>
      <c r="BN643" s="177"/>
      <c r="BO643" s="177"/>
      <c r="BP643" s="178" t="s">
        <v>2159</v>
      </c>
      <c r="BQ643" s="178" t="s">
        <v>2159</v>
      </c>
      <c r="BR643" s="178" t="s">
        <v>2159</v>
      </c>
      <c r="BS643" s="178" t="s">
        <v>2159</v>
      </c>
      <c r="BT643" s="178" t="s">
        <v>2159</v>
      </c>
      <c r="BU643" s="178" t="s">
        <v>2159</v>
      </c>
      <c r="BV643" s="178" t="s">
        <v>2159</v>
      </c>
      <c r="BW643" s="178" t="s">
        <v>2159</v>
      </c>
      <c r="BX643" s="178" t="s">
        <v>2159</v>
      </c>
      <c r="BY643" s="178" t="s">
        <v>2159</v>
      </c>
      <c r="BZ643" s="178" t="s">
        <v>2159</v>
      </c>
      <c r="CA643" s="178" t="s">
        <v>2159</v>
      </c>
      <c r="CB643" s="178" t="s">
        <v>2159</v>
      </c>
      <c r="CC643" s="178" t="s">
        <v>2159</v>
      </c>
      <c r="CD643" s="178" t="s">
        <v>2158</v>
      </c>
    </row>
    <row r="644" spans="6:82" ht="14.45">
      <c r="F644" s="178" t="s">
        <v>2161</v>
      </c>
      <c r="G644" s="178" t="s">
        <v>2161</v>
      </c>
      <c r="H644" s="178" t="s">
        <v>2161</v>
      </c>
      <c r="I644" s="178" t="s">
        <v>2161</v>
      </c>
      <c r="J644" s="178" t="s">
        <v>2161</v>
      </c>
      <c r="K644" s="178" t="s">
        <v>2161</v>
      </c>
      <c r="L644" s="178" t="s">
        <v>2161</v>
      </c>
      <c r="M644" s="178" t="s">
        <v>2161</v>
      </c>
      <c r="N644" s="178" t="s">
        <v>2161</v>
      </c>
      <c r="O644" s="178" t="s">
        <v>2161</v>
      </c>
      <c r="P644" s="178" t="s">
        <v>2161</v>
      </c>
      <c r="Q644" s="178" t="s">
        <v>2161</v>
      </c>
      <c r="R644" s="178" t="s">
        <v>2161</v>
      </c>
      <c r="S644" s="178" t="s">
        <v>2161</v>
      </c>
      <c r="T644" s="178" t="s">
        <v>2161</v>
      </c>
      <c r="U644" s="177"/>
      <c r="V644" s="178" t="s">
        <v>2161</v>
      </c>
      <c r="W644" s="178" t="s">
        <v>2161</v>
      </c>
      <c r="X644" s="178" t="s">
        <v>2161</v>
      </c>
      <c r="Y644" s="178" t="s">
        <v>2161</v>
      </c>
      <c r="Z644" s="178" t="s">
        <v>2161</v>
      </c>
      <c r="AA644" s="178" t="s">
        <v>2161</v>
      </c>
      <c r="AB644" s="178" t="s">
        <v>2161</v>
      </c>
      <c r="AC644" s="178" t="s">
        <v>2161</v>
      </c>
      <c r="AD644" s="178" t="s">
        <v>2161</v>
      </c>
      <c r="AE644" s="178"/>
      <c r="AF644" s="177"/>
      <c r="AG644" s="177"/>
      <c r="AH644" s="177"/>
      <c r="AI644" s="177"/>
      <c r="AJ644" s="177"/>
      <c r="AK644" s="177"/>
      <c r="AL644" s="177"/>
      <c r="AM644" s="177"/>
      <c r="AN644" s="177"/>
      <c r="AO644" s="177"/>
      <c r="AP644" s="177"/>
      <c r="AQ644" s="177"/>
      <c r="AR644" s="177"/>
      <c r="AS644" s="177"/>
      <c r="AT644" s="177"/>
      <c r="AU644" s="177"/>
      <c r="AV644" s="178" t="s">
        <v>2161</v>
      </c>
      <c r="AW644" s="178" t="s">
        <v>2161</v>
      </c>
      <c r="AX644" s="178" t="s">
        <v>2161</v>
      </c>
      <c r="AY644" s="178" t="s">
        <v>2161</v>
      </c>
      <c r="AZ644" s="178" t="s">
        <v>2161</v>
      </c>
      <c r="BA644" s="178" t="s">
        <v>2161</v>
      </c>
      <c r="BB644" s="177"/>
      <c r="BC644" s="177"/>
      <c r="BD644" s="177"/>
      <c r="BE644" s="178" t="s">
        <v>2160</v>
      </c>
      <c r="BF644" s="177"/>
      <c r="BG644" s="177"/>
      <c r="BH644" s="177"/>
      <c r="BI644" s="178" t="s">
        <v>2162</v>
      </c>
      <c r="BJ644" s="177"/>
      <c r="BK644" s="177"/>
      <c r="BL644" s="177"/>
      <c r="BM644" s="177"/>
      <c r="BN644" s="177"/>
      <c r="BO644" s="177"/>
      <c r="BP644" s="178" t="s">
        <v>2161</v>
      </c>
      <c r="BQ644" s="178" t="s">
        <v>2161</v>
      </c>
      <c r="BR644" s="178" t="s">
        <v>2161</v>
      </c>
      <c r="BS644" s="178" t="s">
        <v>2161</v>
      </c>
      <c r="BT644" s="178" t="s">
        <v>2161</v>
      </c>
      <c r="BU644" s="178" t="s">
        <v>2161</v>
      </c>
      <c r="BV644" s="178" t="s">
        <v>2161</v>
      </c>
      <c r="BW644" s="178" t="s">
        <v>2161</v>
      </c>
      <c r="BX644" s="178" t="s">
        <v>2161</v>
      </c>
      <c r="BY644" s="178" t="s">
        <v>2161</v>
      </c>
      <c r="BZ644" s="178" t="s">
        <v>2161</v>
      </c>
      <c r="CA644" s="178" t="s">
        <v>2161</v>
      </c>
      <c r="CB644" s="178" t="s">
        <v>2161</v>
      </c>
      <c r="CC644" s="178" t="s">
        <v>2161</v>
      </c>
      <c r="CD644" s="178" t="s">
        <v>2159</v>
      </c>
    </row>
    <row r="645" spans="6:82" ht="14.45">
      <c r="F645" s="178" t="s">
        <v>2160</v>
      </c>
      <c r="G645" s="178" t="s">
        <v>2160</v>
      </c>
      <c r="H645" s="178" t="s">
        <v>2160</v>
      </c>
      <c r="I645" s="178" t="s">
        <v>2160</v>
      </c>
      <c r="J645" s="178" t="s">
        <v>2160</v>
      </c>
      <c r="K645" s="178" t="s">
        <v>2160</v>
      </c>
      <c r="L645" s="178" t="s">
        <v>2160</v>
      </c>
      <c r="M645" s="178" t="s">
        <v>2160</v>
      </c>
      <c r="N645" s="178" t="s">
        <v>2160</v>
      </c>
      <c r="O645" s="178" t="s">
        <v>2160</v>
      </c>
      <c r="P645" s="178" t="s">
        <v>2160</v>
      </c>
      <c r="Q645" s="178" t="s">
        <v>2160</v>
      </c>
      <c r="R645" s="178" t="s">
        <v>2160</v>
      </c>
      <c r="S645" s="178" t="s">
        <v>2160</v>
      </c>
      <c r="T645" s="178" t="s">
        <v>2160</v>
      </c>
      <c r="U645" s="177"/>
      <c r="V645" s="178" t="s">
        <v>2160</v>
      </c>
      <c r="W645" s="178" t="s">
        <v>2160</v>
      </c>
      <c r="X645" s="178" t="s">
        <v>2160</v>
      </c>
      <c r="Y645" s="178" t="s">
        <v>2160</v>
      </c>
      <c r="Z645" s="178" t="s">
        <v>2160</v>
      </c>
      <c r="AA645" s="178" t="s">
        <v>2160</v>
      </c>
      <c r="AB645" s="178" t="s">
        <v>2160</v>
      </c>
      <c r="AC645" s="178" t="s">
        <v>2160</v>
      </c>
      <c r="AD645" s="178" t="s">
        <v>2160</v>
      </c>
      <c r="AE645" s="178"/>
      <c r="AF645" s="177"/>
      <c r="AG645" s="177"/>
      <c r="AH645" s="177"/>
      <c r="AI645" s="177"/>
      <c r="AJ645" s="177"/>
      <c r="AK645" s="177"/>
      <c r="AL645" s="177"/>
      <c r="AM645" s="177"/>
      <c r="AN645" s="177"/>
      <c r="AO645" s="177"/>
      <c r="AP645" s="177"/>
      <c r="AQ645" s="177"/>
      <c r="AR645" s="177"/>
      <c r="AS645" s="177"/>
      <c r="AT645" s="177"/>
      <c r="AU645" s="177"/>
      <c r="AV645" s="178" t="s">
        <v>2160</v>
      </c>
      <c r="AW645" s="178" t="s">
        <v>2160</v>
      </c>
      <c r="AX645" s="178" t="s">
        <v>2160</v>
      </c>
      <c r="AY645" s="178" t="s">
        <v>2160</v>
      </c>
      <c r="AZ645" s="178" t="s">
        <v>2160</v>
      </c>
      <c r="BA645" s="178" t="s">
        <v>2160</v>
      </c>
      <c r="BB645" s="177"/>
      <c r="BC645" s="177"/>
      <c r="BD645" s="177"/>
      <c r="BE645" s="178" t="s">
        <v>2162</v>
      </c>
      <c r="BF645" s="177"/>
      <c r="BG645" s="177"/>
      <c r="BH645" s="177"/>
      <c r="BI645" s="178" t="s">
        <v>2163</v>
      </c>
      <c r="BJ645" s="177"/>
      <c r="BK645" s="177"/>
      <c r="BL645" s="177"/>
      <c r="BM645" s="177"/>
      <c r="BN645" s="177"/>
      <c r="BO645" s="177"/>
      <c r="BP645" s="178" t="s">
        <v>2160</v>
      </c>
      <c r="BQ645" s="178" t="s">
        <v>2160</v>
      </c>
      <c r="BR645" s="178" t="s">
        <v>2160</v>
      </c>
      <c r="BS645" s="178" t="s">
        <v>2160</v>
      </c>
      <c r="BT645" s="178" t="s">
        <v>2160</v>
      </c>
      <c r="BU645" s="178" t="s">
        <v>2160</v>
      </c>
      <c r="BV645" s="178" t="s">
        <v>2160</v>
      </c>
      <c r="BW645" s="178" t="s">
        <v>2160</v>
      </c>
      <c r="BX645" s="178" t="s">
        <v>2160</v>
      </c>
      <c r="BY645" s="178" t="s">
        <v>2160</v>
      </c>
      <c r="BZ645" s="178" t="s">
        <v>2160</v>
      </c>
      <c r="CA645" s="178" t="s">
        <v>2160</v>
      </c>
      <c r="CB645" s="178" t="s">
        <v>2160</v>
      </c>
      <c r="CC645" s="178" t="s">
        <v>2160</v>
      </c>
      <c r="CD645" s="178" t="s">
        <v>2161</v>
      </c>
    </row>
    <row r="646" spans="6:82" ht="14.45">
      <c r="F646" s="178" t="s">
        <v>2162</v>
      </c>
      <c r="G646" s="178" t="s">
        <v>2162</v>
      </c>
      <c r="H646" s="178" t="s">
        <v>2162</v>
      </c>
      <c r="I646" s="178" t="s">
        <v>2162</v>
      </c>
      <c r="J646" s="178" t="s">
        <v>2162</v>
      </c>
      <c r="K646" s="178" t="s">
        <v>2162</v>
      </c>
      <c r="L646" s="178" t="s">
        <v>2162</v>
      </c>
      <c r="M646" s="178" t="s">
        <v>2162</v>
      </c>
      <c r="N646" s="178" t="s">
        <v>2162</v>
      </c>
      <c r="O646" s="178" t="s">
        <v>2162</v>
      </c>
      <c r="P646" s="178" t="s">
        <v>2162</v>
      </c>
      <c r="Q646" s="178" t="s">
        <v>2162</v>
      </c>
      <c r="R646" s="178" t="s">
        <v>2162</v>
      </c>
      <c r="S646" s="178" t="s">
        <v>2162</v>
      </c>
      <c r="T646" s="178" t="s">
        <v>2162</v>
      </c>
      <c r="U646" s="177"/>
      <c r="V646" s="178" t="s">
        <v>2162</v>
      </c>
      <c r="W646" s="178" t="s">
        <v>2162</v>
      </c>
      <c r="X646" s="178" t="s">
        <v>2162</v>
      </c>
      <c r="Y646" s="178" t="s">
        <v>2162</v>
      </c>
      <c r="Z646" s="178" t="s">
        <v>2162</v>
      </c>
      <c r="AA646" s="178" t="s">
        <v>2162</v>
      </c>
      <c r="AB646" s="178" t="s">
        <v>2162</v>
      </c>
      <c r="AC646" s="178" t="s">
        <v>2162</v>
      </c>
      <c r="AD646" s="178" t="s">
        <v>2162</v>
      </c>
      <c r="AE646" s="178"/>
      <c r="AF646" s="177"/>
      <c r="AG646" s="177"/>
      <c r="AH646" s="177"/>
      <c r="AI646" s="177"/>
      <c r="AJ646" s="177"/>
      <c r="AK646" s="177"/>
      <c r="AL646" s="177"/>
      <c r="AM646" s="177"/>
      <c r="AN646" s="177"/>
      <c r="AO646" s="177"/>
      <c r="AP646" s="177"/>
      <c r="AQ646" s="177"/>
      <c r="AR646" s="177"/>
      <c r="AS646" s="177"/>
      <c r="AT646" s="177"/>
      <c r="AU646" s="177"/>
      <c r="AV646" s="178" t="s">
        <v>2162</v>
      </c>
      <c r="AW646" s="178" t="s">
        <v>2162</v>
      </c>
      <c r="AX646" s="178" t="s">
        <v>2162</v>
      </c>
      <c r="AY646" s="178" t="s">
        <v>2162</v>
      </c>
      <c r="AZ646" s="178" t="s">
        <v>2162</v>
      </c>
      <c r="BA646" s="178" t="s">
        <v>2162</v>
      </c>
      <c r="BB646" s="177"/>
      <c r="BC646" s="177"/>
      <c r="BD646" s="177"/>
      <c r="BE646" s="178" t="s">
        <v>2163</v>
      </c>
      <c r="BF646" s="177"/>
      <c r="BG646" s="177"/>
      <c r="BH646" s="177"/>
      <c r="BI646" s="178" t="s">
        <v>2164</v>
      </c>
      <c r="BJ646" s="177"/>
      <c r="BK646" s="177"/>
      <c r="BL646" s="177"/>
      <c r="BM646" s="177"/>
      <c r="BN646" s="177"/>
      <c r="BO646" s="177"/>
      <c r="BP646" s="178" t="s">
        <v>2162</v>
      </c>
      <c r="BQ646" s="178" t="s">
        <v>2162</v>
      </c>
      <c r="BR646" s="178" t="s">
        <v>2162</v>
      </c>
      <c r="BS646" s="178" t="s">
        <v>2162</v>
      </c>
      <c r="BT646" s="178" t="s">
        <v>2162</v>
      </c>
      <c r="BU646" s="178" t="s">
        <v>2162</v>
      </c>
      <c r="BV646" s="178" t="s">
        <v>2162</v>
      </c>
      <c r="BW646" s="178" t="s">
        <v>2162</v>
      </c>
      <c r="BX646" s="178" t="s">
        <v>2162</v>
      </c>
      <c r="BY646" s="178" t="s">
        <v>2162</v>
      </c>
      <c r="BZ646" s="178" t="s">
        <v>2162</v>
      </c>
      <c r="CA646" s="178" t="s">
        <v>2162</v>
      </c>
      <c r="CB646" s="178" t="s">
        <v>2162</v>
      </c>
      <c r="CC646" s="178" t="s">
        <v>2162</v>
      </c>
      <c r="CD646" s="178" t="s">
        <v>2160</v>
      </c>
    </row>
    <row r="647" spans="6:82" ht="14.45">
      <c r="F647" s="178" t="s">
        <v>2163</v>
      </c>
      <c r="G647" s="178" t="s">
        <v>2163</v>
      </c>
      <c r="H647" s="178" t="s">
        <v>2163</v>
      </c>
      <c r="I647" s="178" t="s">
        <v>2163</v>
      </c>
      <c r="J647" s="178" t="s">
        <v>2163</v>
      </c>
      <c r="K647" s="178" t="s">
        <v>2163</v>
      </c>
      <c r="L647" s="178" t="s">
        <v>2163</v>
      </c>
      <c r="M647" s="178" t="s">
        <v>2163</v>
      </c>
      <c r="N647" s="178" t="s">
        <v>2163</v>
      </c>
      <c r="O647" s="178" t="s">
        <v>2163</v>
      </c>
      <c r="P647" s="178" t="s">
        <v>2163</v>
      </c>
      <c r="Q647" s="178" t="s">
        <v>2163</v>
      </c>
      <c r="R647" s="178" t="s">
        <v>2163</v>
      </c>
      <c r="S647" s="178" t="s">
        <v>2163</v>
      </c>
      <c r="T647" s="178" t="s">
        <v>2163</v>
      </c>
      <c r="U647" s="177"/>
      <c r="V647" s="178" t="s">
        <v>2163</v>
      </c>
      <c r="W647" s="178" t="s">
        <v>2163</v>
      </c>
      <c r="X647" s="178" t="s">
        <v>2163</v>
      </c>
      <c r="Y647" s="178" t="s">
        <v>2163</v>
      </c>
      <c r="Z647" s="178" t="s">
        <v>2163</v>
      </c>
      <c r="AA647" s="178" t="s">
        <v>2163</v>
      </c>
      <c r="AB647" s="178" t="s">
        <v>2163</v>
      </c>
      <c r="AC647" s="178" t="s">
        <v>2163</v>
      </c>
      <c r="AD647" s="178" t="s">
        <v>2163</v>
      </c>
      <c r="AE647" s="178"/>
      <c r="AF647" s="177"/>
      <c r="AG647" s="177"/>
      <c r="AH647" s="177"/>
      <c r="AI647" s="177"/>
      <c r="AJ647" s="177"/>
      <c r="AK647" s="177"/>
      <c r="AL647" s="177"/>
      <c r="AM647" s="177"/>
      <c r="AN647" s="177"/>
      <c r="AO647" s="177"/>
      <c r="AP647" s="177"/>
      <c r="AQ647" s="177"/>
      <c r="AR647" s="177"/>
      <c r="AS647" s="177"/>
      <c r="AT647" s="177"/>
      <c r="AU647" s="177"/>
      <c r="AV647" s="178" t="s">
        <v>2163</v>
      </c>
      <c r="AW647" s="178" t="s">
        <v>2163</v>
      </c>
      <c r="AX647" s="178" t="s">
        <v>2163</v>
      </c>
      <c r="AY647" s="178" t="s">
        <v>2163</v>
      </c>
      <c r="AZ647" s="178" t="s">
        <v>2163</v>
      </c>
      <c r="BA647" s="178" t="s">
        <v>2163</v>
      </c>
      <c r="BB647" s="177"/>
      <c r="BC647" s="177"/>
      <c r="BD647" s="177"/>
      <c r="BE647" s="178" t="s">
        <v>2164</v>
      </c>
      <c r="BF647" s="177"/>
      <c r="BG647" s="177"/>
      <c r="BH647" s="177"/>
      <c r="BI647" s="178" t="s">
        <v>2165</v>
      </c>
      <c r="BJ647" s="177"/>
      <c r="BK647" s="177"/>
      <c r="BL647" s="177"/>
      <c r="BM647" s="177"/>
      <c r="BN647" s="177"/>
      <c r="BO647" s="177"/>
      <c r="BP647" s="178" t="s">
        <v>2163</v>
      </c>
      <c r="BQ647" s="178" t="s">
        <v>2163</v>
      </c>
      <c r="BR647" s="178" t="s">
        <v>2163</v>
      </c>
      <c r="BS647" s="178" t="s">
        <v>2163</v>
      </c>
      <c r="BT647" s="178" t="s">
        <v>2163</v>
      </c>
      <c r="BU647" s="178" t="s">
        <v>2163</v>
      </c>
      <c r="BV647" s="178" t="s">
        <v>2163</v>
      </c>
      <c r="BW647" s="178" t="s">
        <v>2163</v>
      </c>
      <c r="BX647" s="178" t="s">
        <v>2163</v>
      </c>
      <c r="BY647" s="178" t="s">
        <v>2163</v>
      </c>
      <c r="BZ647" s="178" t="s">
        <v>2163</v>
      </c>
      <c r="CA647" s="178" t="s">
        <v>2163</v>
      </c>
      <c r="CB647" s="178" t="s">
        <v>2163</v>
      </c>
      <c r="CC647" s="178" t="s">
        <v>2163</v>
      </c>
      <c r="CD647" s="178" t="s">
        <v>2162</v>
      </c>
    </row>
    <row r="648" spans="6:82" ht="14.45">
      <c r="F648" s="178" t="s">
        <v>2164</v>
      </c>
      <c r="G648" s="178" t="s">
        <v>2164</v>
      </c>
      <c r="H648" s="178" t="s">
        <v>2164</v>
      </c>
      <c r="I648" s="178" t="s">
        <v>2164</v>
      </c>
      <c r="J648" s="178" t="s">
        <v>2164</v>
      </c>
      <c r="K648" s="178" t="s">
        <v>2164</v>
      </c>
      <c r="L648" s="178" t="s">
        <v>2164</v>
      </c>
      <c r="M648" s="178" t="s">
        <v>2164</v>
      </c>
      <c r="N648" s="178" t="s">
        <v>2164</v>
      </c>
      <c r="O648" s="178" t="s">
        <v>2164</v>
      </c>
      <c r="P648" s="178" t="s">
        <v>2164</v>
      </c>
      <c r="Q648" s="178" t="s">
        <v>2164</v>
      </c>
      <c r="R648" s="178" t="s">
        <v>2164</v>
      </c>
      <c r="S648" s="178" t="s">
        <v>2164</v>
      </c>
      <c r="T648" s="178" t="s">
        <v>2164</v>
      </c>
      <c r="U648" s="177"/>
      <c r="V648" s="178" t="s">
        <v>2164</v>
      </c>
      <c r="W648" s="178" t="s">
        <v>2164</v>
      </c>
      <c r="X648" s="178" t="s">
        <v>2164</v>
      </c>
      <c r="Y648" s="178" t="s">
        <v>2164</v>
      </c>
      <c r="Z648" s="178" t="s">
        <v>2164</v>
      </c>
      <c r="AA648" s="178" t="s">
        <v>2164</v>
      </c>
      <c r="AB648" s="178" t="s">
        <v>2164</v>
      </c>
      <c r="AC648" s="178" t="s">
        <v>2164</v>
      </c>
      <c r="AD648" s="178" t="s">
        <v>2164</v>
      </c>
      <c r="AE648" s="178"/>
      <c r="AF648" s="177"/>
      <c r="AG648" s="177"/>
      <c r="AH648" s="177"/>
      <c r="AI648" s="177"/>
      <c r="AJ648" s="177"/>
      <c r="AK648" s="177"/>
      <c r="AL648" s="177"/>
      <c r="AM648" s="177"/>
      <c r="AN648" s="177"/>
      <c r="AO648" s="177"/>
      <c r="AP648" s="177"/>
      <c r="AQ648" s="177"/>
      <c r="AR648" s="177"/>
      <c r="AS648" s="177"/>
      <c r="AT648" s="177"/>
      <c r="AU648" s="177"/>
      <c r="AV648" s="178" t="s">
        <v>2164</v>
      </c>
      <c r="AW648" s="178" t="s">
        <v>2164</v>
      </c>
      <c r="AX648" s="178" t="s">
        <v>2164</v>
      </c>
      <c r="AY648" s="178" t="s">
        <v>2164</v>
      </c>
      <c r="AZ648" s="178" t="s">
        <v>2165</v>
      </c>
      <c r="BA648" s="178" t="s">
        <v>2148</v>
      </c>
      <c r="BB648" s="177"/>
      <c r="BC648" s="177"/>
      <c r="BD648" s="177"/>
      <c r="BE648" s="178" t="s">
        <v>2165</v>
      </c>
      <c r="BF648" s="177"/>
      <c r="BG648" s="177"/>
      <c r="BH648" s="177"/>
      <c r="BI648" s="178" t="s">
        <v>2166</v>
      </c>
      <c r="BJ648" s="177"/>
      <c r="BK648" s="177"/>
      <c r="BL648" s="177"/>
      <c r="BM648" s="177"/>
      <c r="BN648" s="177"/>
      <c r="BO648" s="177"/>
      <c r="BP648" s="178" t="s">
        <v>2164</v>
      </c>
      <c r="BQ648" s="178" t="s">
        <v>2164</v>
      </c>
      <c r="BR648" s="178" t="s">
        <v>2164</v>
      </c>
      <c r="BS648" s="178" t="s">
        <v>2164</v>
      </c>
      <c r="BT648" s="178" t="s">
        <v>2164</v>
      </c>
      <c r="BU648" s="178" t="s">
        <v>2164</v>
      </c>
      <c r="BV648" s="178" t="s">
        <v>2164</v>
      </c>
      <c r="BW648" s="178" t="s">
        <v>2164</v>
      </c>
      <c r="BX648" s="178" t="s">
        <v>2164</v>
      </c>
      <c r="BY648" s="178" t="s">
        <v>2164</v>
      </c>
      <c r="BZ648" s="178" t="s">
        <v>2164</v>
      </c>
      <c r="CA648" s="178" t="s">
        <v>2164</v>
      </c>
      <c r="CB648" s="178" t="s">
        <v>2164</v>
      </c>
      <c r="CC648" s="178" t="s">
        <v>2164</v>
      </c>
      <c r="CD648" s="178" t="s">
        <v>2163</v>
      </c>
    </row>
    <row r="649" spans="6:82" ht="14.45">
      <c r="F649" s="178" t="s">
        <v>2165</v>
      </c>
      <c r="G649" s="178" t="s">
        <v>2165</v>
      </c>
      <c r="H649" s="178" t="s">
        <v>2165</v>
      </c>
      <c r="I649" s="178" t="s">
        <v>2165</v>
      </c>
      <c r="J649" s="178" t="s">
        <v>2165</v>
      </c>
      <c r="K649" s="178" t="s">
        <v>2165</v>
      </c>
      <c r="L649" s="178" t="s">
        <v>2165</v>
      </c>
      <c r="M649" s="178" t="s">
        <v>2165</v>
      </c>
      <c r="N649" s="178" t="s">
        <v>2165</v>
      </c>
      <c r="O649" s="178" t="s">
        <v>2165</v>
      </c>
      <c r="P649" s="178" t="s">
        <v>2165</v>
      </c>
      <c r="Q649" s="178" t="s">
        <v>2165</v>
      </c>
      <c r="R649" s="178" t="s">
        <v>2165</v>
      </c>
      <c r="S649" s="178" t="s">
        <v>2165</v>
      </c>
      <c r="T649" s="178" t="s">
        <v>2165</v>
      </c>
      <c r="U649" s="177"/>
      <c r="V649" s="178" t="s">
        <v>2165</v>
      </c>
      <c r="W649" s="178" t="s">
        <v>2165</v>
      </c>
      <c r="X649" s="178" t="s">
        <v>2165</v>
      </c>
      <c r="Y649" s="178" t="s">
        <v>2165</v>
      </c>
      <c r="Z649" s="178" t="s">
        <v>2165</v>
      </c>
      <c r="AA649" s="178" t="s">
        <v>2165</v>
      </c>
      <c r="AB649" s="178" t="s">
        <v>2165</v>
      </c>
      <c r="AC649" s="178" t="s">
        <v>2165</v>
      </c>
      <c r="AD649" s="178" t="s">
        <v>2165</v>
      </c>
      <c r="AE649" s="178"/>
      <c r="AF649" s="177"/>
      <c r="AG649" s="177"/>
      <c r="AH649" s="177"/>
      <c r="AI649" s="177"/>
      <c r="AJ649" s="177"/>
      <c r="AK649" s="177"/>
      <c r="AL649" s="177"/>
      <c r="AM649" s="177"/>
      <c r="AN649" s="177"/>
      <c r="AO649" s="177"/>
      <c r="AP649" s="177"/>
      <c r="AQ649" s="177"/>
      <c r="AR649" s="177"/>
      <c r="AS649" s="177"/>
      <c r="AT649" s="177"/>
      <c r="AU649" s="177"/>
      <c r="AV649" s="178" t="s">
        <v>2165</v>
      </c>
      <c r="AW649" s="178" t="s">
        <v>2165</v>
      </c>
      <c r="AX649" s="178" t="s">
        <v>2165</v>
      </c>
      <c r="AY649" s="178" t="s">
        <v>2165</v>
      </c>
      <c r="AZ649" s="178" t="s">
        <v>2166</v>
      </c>
      <c r="BA649" s="178" t="s">
        <v>2164</v>
      </c>
      <c r="BB649" s="177"/>
      <c r="BC649" s="177"/>
      <c r="BD649" s="177"/>
      <c r="BE649" s="178" t="s">
        <v>2166</v>
      </c>
      <c r="BF649" s="177"/>
      <c r="BG649" s="177"/>
      <c r="BH649" s="177"/>
      <c r="BI649" s="313" t="s">
        <v>2157</v>
      </c>
      <c r="BJ649" s="177"/>
      <c r="BK649" s="177"/>
      <c r="BL649" s="177"/>
      <c r="BM649" s="177"/>
      <c r="BN649" s="177"/>
      <c r="BO649" s="177"/>
      <c r="BP649" s="178" t="s">
        <v>2165</v>
      </c>
      <c r="BQ649" s="178" t="s">
        <v>2165</v>
      </c>
      <c r="BR649" s="178" t="s">
        <v>2165</v>
      </c>
      <c r="BS649" s="178" t="s">
        <v>2165</v>
      </c>
      <c r="BT649" s="178" t="s">
        <v>2165</v>
      </c>
      <c r="BU649" s="178" t="s">
        <v>2165</v>
      </c>
      <c r="BV649" s="178" t="s">
        <v>2165</v>
      </c>
      <c r="BW649" s="178" t="s">
        <v>2165</v>
      </c>
      <c r="BX649" s="178" t="s">
        <v>2165</v>
      </c>
      <c r="BY649" s="178" t="s">
        <v>2165</v>
      </c>
      <c r="BZ649" s="178" t="s">
        <v>2165</v>
      </c>
      <c r="CA649" s="178" t="s">
        <v>2165</v>
      </c>
      <c r="CB649" s="178" t="s">
        <v>2165</v>
      </c>
      <c r="CC649" s="178" t="s">
        <v>2165</v>
      </c>
      <c r="CD649" s="178" t="s">
        <v>2164</v>
      </c>
    </row>
    <row r="650" spans="6:82" ht="14.45">
      <c r="F650" s="178" t="s">
        <v>2166</v>
      </c>
      <c r="G650" s="178" t="s">
        <v>2166</v>
      </c>
      <c r="H650" s="178" t="s">
        <v>2166</v>
      </c>
      <c r="I650" s="178" t="s">
        <v>2166</v>
      </c>
      <c r="J650" s="178" t="s">
        <v>2166</v>
      </c>
      <c r="K650" s="178" t="s">
        <v>2166</v>
      </c>
      <c r="L650" s="178" t="s">
        <v>2166</v>
      </c>
      <c r="M650" s="178" t="s">
        <v>2166</v>
      </c>
      <c r="N650" s="178" t="s">
        <v>2166</v>
      </c>
      <c r="O650" s="178" t="s">
        <v>2166</v>
      </c>
      <c r="P650" s="178" t="s">
        <v>2166</v>
      </c>
      <c r="Q650" s="178" t="s">
        <v>2166</v>
      </c>
      <c r="R650" s="178" t="s">
        <v>2166</v>
      </c>
      <c r="S650" s="178" t="s">
        <v>2166</v>
      </c>
      <c r="T650" s="178" t="s">
        <v>2166</v>
      </c>
      <c r="U650" s="177"/>
      <c r="V650" s="178" t="s">
        <v>2166</v>
      </c>
      <c r="W650" s="178" t="s">
        <v>2166</v>
      </c>
      <c r="X650" s="178" t="s">
        <v>2166</v>
      </c>
      <c r="Y650" s="178" t="s">
        <v>2166</v>
      </c>
      <c r="Z650" s="178" t="s">
        <v>2166</v>
      </c>
      <c r="AA650" s="178" t="s">
        <v>2166</v>
      </c>
      <c r="AB650" s="178" t="s">
        <v>2166</v>
      </c>
      <c r="AC650" s="178" t="s">
        <v>2166</v>
      </c>
      <c r="AD650" s="178" t="s">
        <v>2166</v>
      </c>
      <c r="AE650" s="178"/>
      <c r="AF650" s="177"/>
      <c r="AG650" s="177"/>
      <c r="AH650" s="177"/>
      <c r="AI650" s="177"/>
      <c r="AJ650" s="177"/>
      <c r="AK650" s="177"/>
      <c r="AL650" s="177"/>
      <c r="AM650" s="177"/>
      <c r="AN650" s="177"/>
      <c r="AO650" s="177"/>
      <c r="AP650" s="177"/>
      <c r="AQ650" s="177"/>
      <c r="AR650" s="177"/>
      <c r="AS650" s="177"/>
      <c r="AT650" s="177"/>
      <c r="AU650" s="177"/>
      <c r="AV650" s="178" t="s">
        <v>2166</v>
      </c>
      <c r="AW650" s="178" t="s">
        <v>2166</v>
      </c>
      <c r="AX650" s="178" t="s">
        <v>2166</v>
      </c>
      <c r="AY650" s="178" t="s">
        <v>2166</v>
      </c>
      <c r="AZ650" s="313"/>
      <c r="BA650" s="178" t="s">
        <v>2165</v>
      </c>
      <c r="BB650" s="177"/>
      <c r="BC650" s="177"/>
      <c r="BD650" s="177"/>
      <c r="BE650" s="313" t="s">
        <v>2157</v>
      </c>
      <c r="BF650" s="177"/>
      <c r="BG650" s="177"/>
      <c r="BH650" s="177"/>
      <c r="BI650" s="178" t="s">
        <v>2154</v>
      </c>
      <c r="BJ650" s="177"/>
      <c r="BK650" s="177"/>
      <c r="BL650" s="177"/>
      <c r="BM650" s="177"/>
      <c r="BN650" s="177"/>
      <c r="BO650" s="177"/>
      <c r="BP650" s="178" t="s">
        <v>2166</v>
      </c>
      <c r="BQ650" s="178" t="s">
        <v>2166</v>
      </c>
      <c r="BR650" s="178" t="s">
        <v>2166</v>
      </c>
      <c r="BS650" s="178" t="s">
        <v>2166</v>
      </c>
      <c r="BT650" s="178" t="s">
        <v>2166</v>
      </c>
      <c r="BU650" s="178" t="s">
        <v>2166</v>
      </c>
      <c r="BV650" s="178" t="s">
        <v>2166</v>
      </c>
      <c r="BW650" s="178" t="s">
        <v>2166</v>
      </c>
      <c r="BX650" s="178" t="s">
        <v>2166</v>
      </c>
      <c r="BY650" s="178" t="s">
        <v>2166</v>
      </c>
      <c r="BZ650" s="178" t="s">
        <v>2166</v>
      </c>
      <c r="CA650" s="178" t="s">
        <v>2166</v>
      </c>
      <c r="CB650" s="178" t="s">
        <v>2166</v>
      </c>
      <c r="CC650" s="178" t="s">
        <v>2166</v>
      </c>
      <c r="CD650" s="178" t="s">
        <v>2165</v>
      </c>
    </row>
    <row r="651" spans="6:82" ht="14.45">
      <c r="F651" s="313" t="s">
        <v>2157</v>
      </c>
      <c r="G651" s="313" t="s">
        <v>2157</v>
      </c>
      <c r="H651" s="313" t="s">
        <v>2157</v>
      </c>
      <c r="I651" s="313" t="s">
        <v>2157</v>
      </c>
      <c r="J651" s="313" t="s">
        <v>2157</v>
      </c>
      <c r="K651" s="313" t="s">
        <v>2157</v>
      </c>
      <c r="L651" s="313" t="s">
        <v>2157</v>
      </c>
      <c r="M651" s="313" t="s">
        <v>2157</v>
      </c>
      <c r="N651" s="313" t="s">
        <v>2157</v>
      </c>
      <c r="O651" s="313" t="s">
        <v>2157</v>
      </c>
      <c r="P651" s="313" t="s">
        <v>2157</v>
      </c>
      <c r="Q651" s="313" t="s">
        <v>2157</v>
      </c>
      <c r="R651" s="313" t="s">
        <v>2157</v>
      </c>
      <c r="S651" s="313" t="s">
        <v>2157</v>
      </c>
      <c r="T651" s="313" t="s">
        <v>2157</v>
      </c>
      <c r="U651" s="177"/>
      <c r="V651" s="313" t="s">
        <v>2157</v>
      </c>
      <c r="W651" s="313" t="s">
        <v>2157</v>
      </c>
      <c r="X651" s="313" t="s">
        <v>2157</v>
      </c>
      <c r="Y651" s="313" t="s">
        <v>2157</v>
      </c>
      <c r="Z651" s="313" t="s">
        <v>2157</v>
      </c>
      <c r="AA651" s="313" t="s">
        <v>2157</v>
      </c>
      <c r="AB651" s="313" t="s">
        <v>2157</v>
      </c>
      <c r="AC651" s="313" t="s">
        <v>2157</v>
      </c>
      <c r="AD651" s="313" t="s">
        <v>2157</v>
      </c>
      <c r="AE651" s="178"/>
      <c r="AF651" s="177"/>
      <c r="AG651" s="177"/>
      <c r="AH651" s="177"/>
      <c r="AI651" s="177"/>
      <c r="AJ651" s="177"/>
      <c r="AK651" s="177"/>
      <c r="AL651" s="177"/>
      <c r="AM651" s="177"/>
      <c r="AN651" s="177"/>
      <c r="AO651" s="177"/>
      <c r="AP651" s="177"/>
      <c r="AQ651" s="177"/>
      <c r="AR651" s="177"/>
      <c r="AS651" s="177"/>
      <c r="AT651" s="177"/>
      <c r="AU651" s="177"/>
      <c r="AV651" s="313" t="s">
        <v>2157</v>
      </c>
      <c r="AW651" s="313" t="s">
        <v>2157</v>
      </c>
      <c r="AX651" s="313" t="s">
        <v>2157</v>
      </c>
      <c r="AY651" s="313" t="s">
        <v>2157</v>
      </c>
      <c r="AZ651" s="313"/>
      <c r="BA651" s="178" t="s">
        <v>2166</v>
      </c>
      <c r="BB651" s="177"/>
      <c r="BC651" s="177"/>
      <c r="BD651" s="177"/>
      <c r="BE651" s="178" t="s">
        <v>2154</v>
      </c>
      <c r="BF651" s="177"/>
      <c r="BG651" s="177"/>
      <c r="BH651" s="177"/>
      <c r="BI651" s="313"/>
      <c r="BJ651" s="177"/>
      <c r="BK651" s="177"/>
      <c r="BL651" s="177"/>
      <c r="BM651" s="177"/>
      <c r="BN651" s="177"/>
      <c r="BO651" s="177"/>
      <c r="BP651" s="313" t="s">
        <v>2157</v>
      </c>
      <c r="BQ651" s="313" t="s">
        <v>2157</v>
      </c>
      <c r="BR651" s="313" t="s">
        <v>2157</v>
      </c>
      <c r="BS651" s="313" t="s">
        <v>2157</v>
      </c>
      <c r="BT651" s="313" t="s">
        <v>2157</v>
      </c>
      <c r="BU651" s="313" t="s">
        <v>2157</v>
      </c>
      <c r="BV651" s="313" t="s">
        <v>2157</v>
      </c>
      <c r="BW651" s="313" t="s">
        <v>2157</v>
      </c>
      <c r="BX651" s="313" t="s">
        <v>2157</v>
      </c>
      <c r="BY651" s="313" t="s">
        <v>2157</v>
      </c>
      <c r="BZ651" s="313" t="s">
        <v>2157</v>
      </c>
      <c r="CA651" s="313" t="s">
        <v>2157</v>
      </c>
      <c r="CB651" s="313" t="s">
        <v>2157</v>
      </c>
      <c r="CC651" s="313" t="s">
        <v>2157</v>
      </c>
      <c r="CD651" s="178" t="s">
        <v>2166</v>
      </c>
    </row>
    <row r="652" spans="6:82" ht="14.45">
      <c r="F652" s="178" t="s">
        <v>2154</v>
      </c>
      <c r="G652" s="178" t="s">
        <v>2154</v>
      </c>
      <c r="H652" s="178" t="s">
        <v>2154</v>
      </c>
      <c r="I652" s="178" t="s">
        <v>2154</v>
      </c>
      <c r="J652" s="178" t="s">
        <v>2154</v>
      </c>
      <c r="K652" s="178" t="s">
        <v>2154</v>
      </c>
      <c r="L652" s="178" t="s">
        <v>2154</v>
      </c>
      <c r="M652" s="178" t="s">
        <v>2154</v>
      </c>
      <c r="N652" s="178" t="s">
        <v>2154</v>
      </c>
      <c r="O652" s="178" t="s">
        <v>2154</v>
      </c>
      <c r="P652" s="178" t="s">
        <v>2154</v>
      </c>
      <c r="Q652" s="178" t="s">
        <v>2154</v>
      </c>
      <c r="R652" s="178" t="s">
        <v>2154</v>
      </c>
      <c r="S652" s="178" t="s">
        <v>2154</v>
      </c>
      <c r="T652" s="178" t="s">
        <v>2154</v>
      </c>
      <c r="U652" s="177"/>
      <c r="V652" s="178" t="s">
        <v>2154</v>
      </c>
      <c r="W652" s="178" t="s">
        <v>2154</v>
      </c>
      <c r="X652" s="178" t="s">
        <v>2154</v>
      </c>
      <c r="Y652" s="178" t="s">
        <v>2154</v>
      </c>
      <c r="Z652" s="178" t="s">
        <v>2154</v>
      </c>
      <c r="AA652" s="178" t="s">
        <v>2154</v>
      </c>
      <c r="AB652" s="178" t="s">
        <v>2154</v>
      </c>
      <c r="AC652" s="178" t="s">
        <v>2154</v>
      </c>
      <c r="AD652" s="178" t="s">
        <v>2154</v>
      </c>
      <c r="AE652" s="312"/>
      <c r="AF652" s="177"/>
      <c r="AG652" s="177"/>
      <c r="AH652" s="177"/>
      <c r="AI652" s="177"/>
      <c r="AJ652" s="177"/>
      <c r="AK652" s="177"/>
      <c r="AL652" s="177"/>
      <c r="AM652" s="177"/>
      <c r="AN652" s="177"/>
      <c r="AO652" s="177"/>
      <c r="AP652" s="177"/>
      <c r="AQ652" s="177"/>
      <c r="AR652" s="177"/>
      <c r="AS652" s="177"/>
      <c r="AT652" s="177"/>
      <c r="AU652" s="177"/>
      <c r="AV652" s="178" t="s">
        <v>2154</v>
      </c>
      <c r="AW652" s="178" t="s">
        <v>2154</v>
      </c>
      <c r="AX652" s="178" t="s">
        <v>2154</v>
      </c>
      <c r="AY652" s="178" t="s">
        <v>2154</v>
      </c>
      <c r="AZ652" s="313"/>
      <c r="BA652" s="312" t="s">
        <v>2157</v>
      </c>
      <c r="BB652" s="177"/>
      <c r="BC652" s="177"/>
      <c r="BD652" s="177"/>
      <c r="BE652" s="313"/>
      <c r="BF652" s="177"/>
      <c r="BG652" s="177"/>
      <c r="BH652" s="177"/>
      <c r="BI652" s="313"/>
      <c r="BJ652" s="177"/>
      <c r="BK652" s="177"/>
      <c r="BL652" s="177"/>
      <c r="BM652" s="177"/>
      <c r="BN652" s="177"/>
      <c r="BO652" s="177"/>
      <c r="BP652" s="178" t="s">
        <v>2154</v>
      </c>
      <c r="BQ652" s="178" t="s">
        <v>2154</v>
      </c>
      <c r="BR652" s="178" t="s">
        <v>2154</v>
      </c>
      <c r="BS652" s="178" t="s">
        <v>2154</v>
      </c>
      <c r="BT652" s="178" t="s">
        <v>2154</v>
      </c>
      <c r="BU652" s="178" t="s">
        <v>2154</v>
      </c>
      <c r="BV652" s="178" t="s">
        <v>2154</v>
      </c>
      <c r="BW652" s="178" t="s">
        <v>2154</v>
      </c>
      <c r="BX652" s="178" t="s">
        <v>2154</v>
      </c>
      <c r="BY652" s="178" t="s">
        <v>2154</v>
      </c>
      <c r="BZ652" s="178" t="s">
        <v>2154</v>
      </c>
      <c r="CA652" s="178" t="s">
        <v>2154</v>
      </c>
      <c r="CB652" s="178" t="s">
        <v>2154</v>
      </c>
      <c r="CC652" s="178" t="s">
        <v>2154</v>
      </c>
      <c r="CD652" s="312" t="s">
        <v>2157</v>
      </c>
    </row>
    <row r="653" spans="6:82" ht="14.45">
      <c r="F653" s="312"/>
      <c r="G653" s="312"/>
      <c r="H653" s="312"/>
      <c r="I653" s="312"/>
      <c r="J653" s="312"/>
      <c r="K653" s="312"/>
      <c r="L653" s="312"/>
      <c r="M653" s="312"/>
      <c r="N653" s="312"/>
      <c r="O653" s="312"/>
      <c r="P653" s="312"/>
      <c r="Q653" s="312"/>
      <c r="R653" s="312"/>
      <c r="S653" s="312"/>
      <c r="T653" s="312"/>
      <c r="U653" s="177"/>
      <c r="V653" s="312"/>
      <c r="W653" s="312"/>
      <c r="X653" s="312"/>
      <c r="Y653" s="312"/>
      <c r="Z653" s="312"/>
      <c r="AA653" s="312"/>
      <c r="AB653" s="312"/>
      <c r="AC653" s="312"/>
      <c r="AD653" s="312"/>
      <c r="AE653" s="180"/>
      <c r="AF653" s="177"/>
      <c r="AG653" s="177"/>
      <c r="AH653" s="177"/>
      <c r="AI653" s="177"/>
      <c r="AJ653" s="177"/>
      <c r="AK653" s="177"/>
      <c r="AL653" s="177"/>
      <c r="AM653" s="177"/>
      <c r="AN653" s="177"/>
      <c r="AO653" s="177"/>
      <c r="AP653" s="177"/>
      <c r="AQ653" s="177"/>
      <c r="AR653" s="177"/>
      <c r="AS653" s="177"/>
      <c r="AT653" s="177"/>
      <c r="AU653" s="177"/>
      <c r="AV653" s="312"/>
      <c r="AW653" s="312"/>
      <c r="AX653" s="312"/>
      <c r="AY653" s="312"/>
      <c r="AZ653" s="312"/>
      <c r="BA653" s="178" t="s">
        <v>2154</v>
      </c>
      <c r="BB653" s="177"/>
      <c r="BC653" s="177"/>
      <c r="BD653" s="177"/>
      <c r="BE653" s="312"/>
      <c r="BF653" s="177"/>
      <c r="BG653" s="177"/>
      <c r="BH653" s="177"/>
      <c r="BI653" s="312"/>
      <c r="BJ653" s="177"/>
      <c r="BK653" s="177"/>
      <c r="BL653" s="177"/>
      <c r="BM653" s="177"/>
      <c r="BN653" s="177"/>
      <c r="BO653" s="177"/>
      <c r="BP653" s="312"/>
      <c r="BQ653" s="312"/>
      <c r="BR653" s="312"/>
      <c r="BS653" s="312"/>
      <c r="BT653" s="312"/>
      <c r="BU653" s="312"/>
      <c r="BV653" s="312"/>
      <c r="BW653" s="312"/>
      <c r="BX653" s="312"/>
      <c r="BY653" s="312"/>
      <c r="BZ653" s="312"/>
      <c r="CA653" s="312"/>
      <c r="CB653" s="312"/>
      <c r="CC653" s="312"/>
      <c r="CD653" s="180" t="s">
        <v>2154</v>
      </c>
    </row>
    <row r="654" spans="6:82" ht="14.45">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c r="AF654" s="177"/>
      <c r="AG654" s="177"/>
      <c r="AH654" s="177"/>
      <c r="AI654" s="177"/>
      <c r="AJ654" s="177"/>
      <c r="AK654" s="177"/>
      <c r="AL654" s="177"/>
      <c r="AM654" s="177"/>
      <c r="AN654" s="177"/>
      <c r="AO654" s="177"/>
      <c r="AP654" s="177"/>
      <c r="AQ654" s="177"/>
      <c r="AR654" s="177"/>
      <c r="AS654" s="177"/>
      <c r="AT654" s="177"/>
      <c r="AU654" s="177"/>
      <c r="AV654" s="177"/>
      <c r="AW654" s="177"/>
      <c r="AX654" s="177"/>
      <c r="AY654" s="177"/>
      <c r="AZ654" s="177"/>
      <c r="BA654" s="312"/>
      <c r="BB654" s="177"/>
      <c r="BC654" s="177"/>
      <c r="BD654" s="177"/>
      <c r="BE654" s="177"/>
      <c r="BF654" s="177"/>
      <c r="BG654" s="177"/>
      <c r="BH654" s="177"/>
      <c r="BI654" s="177"/>
      <c r="BJ654" s="177"/>
      <c r="BK654" s="177"/>
      <c r="BL654" s="177"/>
      <c r="BM654" s="177"/>
      <c r="BN654" s="177"/>
      <c r="BO654" s="177"/>
      <c r="BP654" s="177"/>
      <c r="BQ654" s="177"/>
      <c r="BR654" s="177"/>
      <c r="BS654" s="177"/>
      <c r="BT654" s="177"/>
      <c r="BU654" s="177"/>
      <c r="BV654" s="177"/>
      <c r="BW654" s="177"/>
      <c r="BX654" s="177"/>
      <c r="BY654" s="177"/>
      <c r="BZ654" s="177"/>
      <c r="CA654" s="177"/>
      <c r="CB654" s="177"/>
      <c r="CC654" s="177"/>
      <c r="CD654" s="177"/>
    </row>
    <row r="655" spans="6:82" ht="14.45">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c r="AF655" s="177"/>
      <c r="AG655" s="177"/>
      <c r="AH655" s="177"/>
      <c r="AI655" s="177"/>
      <c r="AJ655" s="177"/>
      <c r="AK655" s="177"/>
      <c r="AL655" s="177"/>
      <c r="AM655" s="177"/>
      <c r="AN655" s="177"/>
      <c r="AO655" s="177"/>
      <c r="AP655" s="177"/>
      <c r="AQ655" s="177"/>
      <c r="AR655" s="177"/>
      <c r="AS655" s="177"/>
      <c r="AT655" s="177"/>
      <c r="AU655" s="177"/>
      <c r="AV655" s="177"/>
      <c r="AW655" s="177"/>
      <c r="AX655" s="177"/>
      <c r="AY655" s="177"/>
      <c r="AZ655" s="177"/>
      <c r="BA655" s="177"/>
      <c r="BB655" s="177"/>
      <c r="BC655" s="177"/>
      <c r="BD655" s="177"/>
      <c r="BE655" s="177"/>
      <c r="BF655" s="177"/>
      <c r="BG655" s="177"/>
      <c r="BH655" s="177"/>
      <c r="BI655" s="177"/>
      <c r="BJ655" s="177"/>
      <c r="BK655" s="177"/>
      <c r="BL655" s="177"/>
      <c r="BM655" s="177"/>
      <c r="BN655" s="177"/>
      <c r="BO655" s="177"/>
      <c r="BP655" s="177"/>
      <c r="BQ655" s="177"/>
      <c r="BR655" s="177"/>
      <c r="BS655" s="177"/>
      <c r="BT655" s="177"/>
      <c r="BU655" s="177"/>
      <c r="BV655" s="177"/>
      <c r="BW655" s="177"/>
      <c r="BX655" s="177"/>
      <c r="BY655" s="177"/>
      <c r="BZ655" s="177"/>
      <c r="CA655" s="177"/>
      <c r="CB655" s="177"/>
      <c r="CC655" s="177"/>
      <c r="CD655" s="177"/>
    </row>
    <row r="656" spans="6:82" ht="14.45">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c r="AF656" s="177"/>
      <c r="AG656" s="177"/>
      <c r="AH656" s="177"/>
      <c r="AI656" s="177"/>
      <c r="AJ656" s="177"/>
      <c r="AK656" s="177"/>
      <c r="AL656" s="177"/>
      <c r="AM656" s="177"/>
      <c r="AN656" s="177"/>
      <c r="AO656" s="177"/>
      <c r="AP656" s="177"/>
      <c r="AQ656" s="177"/>
      <c r="AR656" s="177"/>
      <c r="AS656" s="177"/>
      <c r="AT656" s="177"/>
      <c r="AU656" s="177"/>
      <c r="AV656" s="177"/>
      <c r="AW656" s="177"/>
      <c r="AX656" s="177"/>
      <c r="AY656" s="177"/>
      <c r="AZ656" s="177"/>
      <c r="BA656" s="177"/>
      <c r="BB656" s="177"/>
      <c r="BC656" s="177"/>
      <c r="BD656" s="177"/>
      <c r="BE656" s="177"/>
      <c r="BF656" s="177"/>
      <c r="BG656" s="177"/>
      <c r="BH656" s="177"/>
      <c r="BI656" s="177"/>
      <c r="BJ656" s="177"/>
      <c r="BK656" s="177"/>
      <c r="BL656" s="177"/>
      <c r="BM656" s="177"/>
      <c r="BN656" s="177"/>
      <c r="BO656" s="177"/>
      <c r="BP656" s="177"/>
      <c r="BQ656" s="177"/>
      <c r="BR656" s="177"/>
      <c r="BS656" s="177"/>
      <c r="BT656" s="177"/>
      <c r="BU656" s="177"/>
      <c r="BV656" s="177"/>
      <c r="BW656" s="177"/>
      <c r="BX656" s="177"/>
      <c r="BY656" s="177"/>
      <c r="BZ656" s="177"/>
      <c r="CA656" s="177"/>
      <c r="CB656" s="177"/>
      <c r="CC656" s="177"/>
      <c r="CD656" s="177"/>
    </row>
    <row r="657" spans="5:82" ht="14.45">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c r="AN657" s="177"/>
      <c r="AO657" s="177"/>
      <c r="AP657" s="177"/>
      <c r="AQ657" s="177"/>
      <c r="AR657" s="177"/>
      <c r="AS657" s="177"/>
      <c r="AT657" s="177"/>
      <c r="AU657" s="177"/>
      <c r="AV657" s="177"/>
      <c r="AW657" s="177"/>
      <c r="AX657" s="177"/>
      <c r="AY657" s="177"/>
      <c r="AZ657" s="177"/>
      <c r="BA657" s="177"/>
      <c r="BB657" s="177"/>
      <c r="BC657" s="177"/>
      <c r="BD657" s="177"/>
      <c r="BE657" s="177"/>
      <c r="BF657" s="177"/>
      <c r="BG657" s="177"/>
      <c r="BH657" s="177"/>
      <c r="BI657" s="177"/>
      <c r="BJ657" s="177"/>
      <c r="BK657" s="177"/>
      <c r="BL657" s="177"/>
      <c r="BM657" s="177"/>
      <c r="BN657" s="177"/>
      <c r="BO657" s="177"/>
      <c r="BP657" s="177"/>
      <c r="BQ657" s="177"/>
      <c r="BR657" s="177"/>
      <c r="BS657" s="177"/>
      <c r="BT657" s="177"/>
      <c r="BU657" s="177"/>
      <c r="BV657" s="177"/>
      <c r="BW657" s="177"/>
      <c r="BX657" s="177"/>
      <c r="BY657" s="177"/>
      <c r="BZ657" s="177"/>
      <c r="CA657" s="177"/>
      <c r="CB657" s="177"/>
      <c r="CC657" s="177"/>
      <c r="CD657" s="177"/>
    </row>
    <row r="658" spans="5:82" ht="14.45">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c r="AF658" s="177"/>
      <c r="AG658" s="177"/>
      <c r="AH658" s="177"/>
      <c r="AI658" s="177"/>
      <c r="AJ658" s="177"/>
      <c r="AK658" s="177"/>
      <c r="AL658" s="177"/>
      <c r="AM658" s="177"/>
      <c r="AN658" s="177"/>
      <c r="AO658" s="177"/>
      <c r="AP658" s="177"/>
      <c r="AQ658" s="177"/>
      <c r="AR658" s="177"/>
      <c r="AS658" s="177"/>
      <c r="AT658" s="177"/>
      <c r="AU658" s="177"/>
      <c r="AV658" s="177"/>
      <c r="AW658" s="177"/>
      <c r="AX658" s="177"/>
      <c r="AY658" s="177"/>
      <c r="AZ658" s="177"/>
      <c r="BA658" s="177"/>
      <c r="BB658" s="177"/>
      <c r="BC658" s="177"/>
      <c r="BD658" s="177"/>
      <c r="BE658" s="177"/>
      <c r="BF658" s="177"/>
      <c r="BG658" s="177"/>
      <c r="BH658" s="177"/>
      <c r="BI658" s="177"/>
      <c r="BJ658" s="177"/>
      <c r="BK658" s="177"/>
      <c r="BL658" s="177"/>
      <c r="BM658" s="177"/>
      <c r="BN658" s="177"/>
      <c r="BO658" s="177"/>
      <c r="BP658" s="177"/>
      <c r="BQ658" s="177"/>
      <c r="BR658" s="177"/>
      <c r="BS658" s="177"/>
      <c r="BT658" s="177"/>
      <c r="BU658" s="177"/>
      <c r="BV658" s="177"/>
      <c r="BW658" s="177"/>
      <c r="BX658" s="177"/>
      <c r="BY658" s="177"/>
      <c r="BZ658" s="177"/>
      <c r="CA658" s="177"/>
      <c r="CB658" s="177"/>
      <c r="CC658" s="177"/>
      <c r="CD658" s="177"/>
    </row>
    <row r="659" spans="5:82" ht="14.45">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c r="AF659" s="177"/>
      <c r="AG659" s="177"/>
      <c r="AH659" s="177"/>
      <c r="AI659" s="177"/>
      <c r="AJ659" s="177"/>
      <c r="AK659" s="177"/>
      <c r="AL659" s="177"/>
      <c r="AM659" s="177"/>
      <c r="AN659" s="177"/>
      <c r="AO659" s="177"/>
      <c r="AP659" s="177"/>
      <c r="AQ659" s="177"/>
      <c r="AR659" s="177"/>
      <c r="AS659" s="177"/>
      <c r="AT659" s="177"/>
      <c r="AU659" s="177"/>
      <c r="AV659" s="177"/>
      <c r="AW659" s="177"/>
      <c r="AX659" s="177"/>
      <c r="AY659" s="177"/>
      <c r="AZ659" s="177"/>
      <c r="BA659" s="177"/>
      <c r="BB659" s="177"/>
      <c r="BC659" s="177"/>
      <c r="BD659" s="177"/>
      <c r="BE659" s="177"/>
      <c r="BF659" s="177"/>
      <c r="BG659" s="177"/>
      <c r="BH659" s="177"/>
      <c r="BI659" s="177"/>
      <c r="BJ659" s="177"/>
      <c r="BK659" s="177"/>
      <c r="BL659" s="177"/>
      <c r="BM659" s="177"/>
      <c r="BN659" s="177"/>
      <c r="BO659" s="177"/>
      <c r="BP659" s="177"/>
      <c r="BQ659" s="177"/>
      <c r="BR659" s="177"/>
      <c r="BS659" s="177"/>
      <c r="BT659" s="177"/>
      <c r="BU659" s="177"/>
      <c r="BV659" s="177"/>
      <c r="BW659" s="177"/>
      <c r="BX659" s="177"/>
      <c r="BY659" s="177"/>
      <c r="BZ659" s="177"/>
      <c r="CA659" s="177"/>
      <c r="CB659" s="177"/>
      <c r="CC659" s="177"/>
      <c r="CD659" s="177"/>
    </row>
    <row r="660" spans="5:82" ht="14.45">
      <c r="E660" s="48" t="s">
        <v>1975</v>
      </c>
      <c r="F660" s="179" t="s">
        <v>2167</v>
      </c>
      <c r="G660" s="179" t="s">
        <v>2168</v>
      </c>
      <c r="H660" s="179" t="s">
        <v>2169</v>
      </c>
      <c r="I660" s="179" t="s">
        <v>2170</v>
      </c>
      <c r="J660" s="179" t="s">
        <v>2171</v>
      </c>
      <c r="K660" s="179" t="s">
        <v>2172</v>
      </c>
      <c r="L660" s="179" t="s">
        <v>2173</v>
      </c>
      <c r="M660" s="179" t="s">
        <v>2174</v>
      </c>
      <c r="N660" s="179" t="s">
        <v>2175</v>
      </c>
      <c r="O660" s="179" t="s">
        <v>2176</v>
      </c>
      <c r="P660" s="179" t="s">
        <v>2177</v>
      </c>
      <c r="Q660" s="179" t="s">
        <v>2178</v>
      </c>
      <c r="R660" s="179" t="s">
        <v>2179</v>
      </c>
      <c r="S660" s="179" t="s">
        <v>2180</v>
      </c>
      <c r="T660" s="179" t="s">
        <v>2181</v>
      </c>
      <c r="U660" s="179" t="s">
        <v>2182</v>
      </c>
      <c r="V660" s="179" t="s">
        <v>2183</v>
      </c>
      <c r="W660" s="179" t="s">
        <v>2184</v>
      </c>
      <c r="X660" s="179" t="s">
        <v>2185</v>
      </c>
      <c r="Y660" s="179" t="s">
        <v>2186</v>
      </c>
      <c r="Z660" s="179" t="s">
        <v>2187</v>
      </c>
      <c r="AA660" s="179" t="s">
        <v>2188</v>
      </c>
      <c r="AB660" s="179" t="s">
        <v>2189</v>
      </c>
      <c r="AC660" s="179" t="s">
        <v>2190</v>
      </c>
      <c r="AD660" s="179" t="s">
        <v>2191</v>
      </c>
      <c r="AE660" s="179" t="s">
        <v>2192</v>
      </c>
      <c r="AF660" s="179" t="s">
        <v>2193</v>
      </c>
      <c r="AG660" s="179" t="s">
        <v>2194</v>
      </c>
      <c r="AH660" s="179" t="s">
        <v>2195</v>
      </c>
      <c r="AI660" s="179" t="s">
        <v>2196</v>
      </c>
      <c r="AJ660" s="179" t="s">
        <v>2197</v>
      </c>
      <c r="AK660" s="179" t="s">
        <v>2198</v>
      </c>
      <c r="AL660" s="179" t="s">
        <v>2199</v>
      </c>
      <c r="AM660" s="179" t="s">
        <v>2200</v>
      </c>
      <c r="AN660" s="179" t="s">
        <v>2201</v>
      </c>
      <c r="AO660" s="179" t="s">
        <v>2202</v>
      </c>
      <c r="AP660" s="179" t="s">
        <v>2203</v>
      </c>
      <c r="AQ660" s="179" t="s">
        <v>2204</v>
      </c>
      <c r="AR660" s="179" t="s">
        <v>2205</v>
      </c>
      <c r="AS660" s="179" t="s">
        <v>2206</v>
      </c>
      <c r="AT660" s="179" t="s">
        <v>2207</v>
      </c>
      <c r="AU660" s="179" t="s">
        <v>2208</v>
      </c>
      <c r="AV660" s="179" t="s">
        <v>2209</v>
      </c>
      <c r="AW660" s="179" t="s">
        <v>2210</v>
      </c>
      <c r="AX660" s="179" t="s">
        <v>2211</v>
      </c>
      <c r="AY660" s="179" t="s">
        <v>2212</v>
      </c>
      <c r="AZ660" s="179" t="s">
        <v>2213</v>
      </c>
      <c r="BA660" s="179" t="s">
        <v>2214</v>
      </c>
      <c r="BB660" s="179" t="s">
        <v>2215</v>
      </c>
      <c r="BC660" s="179" t="s">
        <v>2216</v>
      </c>
      <c r="BD660" s="179" t="s">
        <v>2217</v>
      </c>
      <c r="BE660" s="179" t="s">
        <v>2218</v>
      </c>
      <c r="BF660" s="179" t="s">
        <v>2219</v>
      </c>
      <c r="BG660" s="179" t="s">
        <v>2220</v>
      </c>
      <c r="BH660" s="179" t="s">
        <v>2221</v>
      </c>
      <c r="BI660" s="179" t="s">
        <v>2222</v>
      </c>
      <c r="BJ660" s="179" t="s">
        <v>2223</v>
      </c>
      <c r="BK660" s="179" t="s">
        <v>2224</v>
      </c>
      <c r="BL660" s="179" t="s">
        <v>2225</v>
      </c>
      <c r="BM660" s="179" t="s">
        <v>2226</v>
      </c>
      <c r="BN660" s="179" t="s">
        <v>2227</v>
      </c>
      <c r="BO660" s="179" t="s">
        <v>2228</v>
      </c>
      <c r="BP660" s="179" t="s">
        <v>2229</v>
      </c>
      <c r="BQ660" s="179" t="s">
        <v>2230</v>
      </c>
      <c r="BR660" s="179" t="s">
        <v>2231</v>
      </c>
      <c r="BS660" s="179" t="s">
        <v>2232</v>
      </c>
      <c r="BT660" s="179" t="s">
        <v>2233</v>
      </c>
      <c r="BU660" s="179" t="s">
        <v>2234</v>
      </c>
      <c r="BV660" s="179" t="s">
        <v>2235</v>
      </c>
      <c r="BW660" s="179" t="s">
        <v>2236</v>
      </c>
      <c r="BX660" s="179" t="s">
        <v>2237</v>
      </c>
      <c r="BY660" s="179" t="s">
        <v>2238</v>
      </c>
      <c r="BZ660" s="179" t="s">
        <v>2239</v>
      </c>
      <c r="CA660" s="179" t="s">
        <v>2240</v>
      </c>
      <c r="CB660" s="179" t="s">
        <v>2241</v>
      </c>
      <c r="CC660" s="179" t="s">
        <v>2242</v>
      </c>
      <c r="CD660" s="179" t="s">
        <v>2243</v>
      </c>
    </row>
    <row r="661" spans="5:82" ht="14.45">
      <c r="F661" s="178" t="s">
        <v>2244</v>
      </c>
      <c r="G661" s="178" t="s">
        <v>2244</v>
      </c>
      <c r="H661" s="178" t="s">
        <v>2245</v>
      </c>
      <c r="I661" s="178" t="s">
        <v>2245</v>
      </c>
      <c r="J661" s="178" t="s">
        <v>2245</v>
      </c>
      <c r="K661" s="178" t="s">
        <v>2245</v>
      </c>
      <c r="L661" s="178" t="s">
        <v>2245</v>
      </c>
      <c r="M661" s="178" t="s">
        <v>2244</v>
      </c>
      <c r="N661" s="178" t="s">
        <v>2244</v>
      </c>
      <c r="O661" s="178" t="s">
        <v>2244</v>
      </c>
      <c r="P661" s="178" t="s">
        <v>2246</v>
      </c>
      <c r="Q661" s="180" t="s">
        <v>2064</v>
      </c>
      <c r="R661" s="178" t="s">
        <v>2244</v>
      </c>
      <c r="S661" s="178" t="s">
        <v>2244</v>
      </c>
      <c r="T661" s="178" t="s">
        <v>2244</v>
      </c>
      <c r="U661" s="178" t="s">
        <v>2244</v>
      </c>
      <c r="V661" s="180" t="s">
        <v>2064</v>
      </c>
      <c r="W661" s="178" t="s">
        <v>2244</v>
      </c>
      <c r="X661" s="180" t="s">
        <v>2064</v>
      </c>
      <c r="Y661" s="180" t="s">
        <v>2064</v>
      </c>
      <c r="Z661" s="180" t="s">
        <v>2064</v>
      </c>
      <c r="AA661" s="180" t="s">
        <v>2064</v>
      </c>
      <c r="AB661" s="180" t="s">
        <v>2064</v>
      </c>
      <c r="AC661" s="180" t="s">
        <v>2064</v>
      </c>
      <c r="AD661" s="178" t="s">
        <v>2244</v>
      </c>
      <c r="AE661" s="180" t="s">
        <v>2064</v>
      </c>
      <c r="AF661" s="180" t="s">
        <v>2064</v>
      </c>
      <c r="AG661" s="180" t="s">
        <v>2064</v>
      </c>
      <c r="AH661" s="180" t="s">
        <v>2064</v>
      </c>
      <c r="AI661" s="180" t="s">
        <v>2064</v>
      </c>
      <c r="AJ661" s="180" t="s">
        <v>2064</v>
      </c>
      <c r="AK661" s="180" t="s">
        <v>2064</v>
      </c>
      <c r="AL661" s="180" t="s">
        <v>2064</v>
      </c>
      <c r="AM661" s="180" t="s">
        <v>2064</v>
      </c>
      <c r="AN661" s="180" t="s">
        <v>2064</v>
      </c>
      <c r="AO661" s="180" t="s">
        <v>2064</v>
      </c>
      <c r="AP661" s="180" t="s">
        <v>2064</v>
      </c>
      <c r="AQ661" s="180" t="s">
        <v>2064</v>
      </c>
      <c r="AR661" s="180" t="s">
        <v>2064</v>
      </c>
      <c r="AS661" s="180" t="s">
        <v>2064</v>
      </c>
      <c r="AT661" s="180" t="s">
        <v>2064</v>
      </c>
      <c r="AU661" s="180" t="s">
        <v>2064</v>
      </c>
      <c r="AV661" s="178" t="s">
        <v>2244</v>
      </c>
      <c r="AW661" s="178" t="s">
        <v>2244</v>
      </c>
      <c r="AX661" s="178" t="s">
        <v>2244</v>
      </c>
      <c r="AY661" s="178" t="s">
        <v>2244</v>
      </c>
      <c r="AZ661" s="178" t="s">
        <v>2244</v>
      </c>
      <c r="BA661" s="178" t="s">
        <v>2244</v>
      </c>
      <c r="BB661" s="178" t="s">
        <v>2246</v>
      </c>
      <c r="BC661" s="180" t="s">
        <v>2064</v>
      </c>
      <c r="BD661" s="180" t="s">
        <v>2064</v>
      </c>
      <c r="BE661" s="178" t="s">
        <v>2244</v>
      </c>
      <c r="BF661" s="180" t="s">
        <v>2064</v>
      </c>
      <c r="BG661" s="178" t="s">
        <v>2244</v>
      </c>
      <c r="BH661" s="180" t="s">
        <v>2064</v>
      </c>
      <c r="BI661" s="178" t="s">
        <v>2244</v>
      </c>
      <c r="BJ661" s="180" t="s">
        <v>2064</v>
      </c>
      <c r="BK661" s="180" t="s">
        <v>2064</v>
      </c>
      <c r="BL661" s="180" t="s">
        <v>2064</v>
      </c>
      <c r="BM661" s="180" t="s">
        <v>2064</v>
      </c>
      <c r="BN661" s="178" t="s">
        <v>2244</v>
      </c>
      <c r="BO661" s="178" t="s">
        <v>2244</v>
      </c>
      <c r="BP661" s="178" t="s">
        <v>2244</v>
      </c>
      <c r="BQ661" s="178" t="s">
        <v>2244</v>
      </c>
      <c r="BR661" s="178" t="s">
        <v>2244</v>
      </c>
      <c r="BS661" s="178" t="s">
        <v>2244</v>
      </c>
      <c r="BT661" s="178" t="s">
        <v>2244</v>
      </c>
      <c r="BU661" s="178" t="s">
        <v>2244</v>
      </c>
      <c r="BV661" s="178" t="s">
        <v>2244</v>
      </c>
      <c r="BW661" s="178" t="s">
        <v>2244</v>
      </c>
      <c r="BX661" s="178" t="s">
        <v>2244</v>
      </c>
      <c r="BY661" s="178" t="s">
        <v>2244</v>
      </c>
      <c r="BZ661" s="178" t="s">
        <v>2244</v>
      </c>
      <c r="CA661" s="178" t="s">
        <v>2244</v>
      </c>
      <c r="CB661" s="178" t="s">
        <v>2244</v>
      </c>
      <c r="CC661" s="178" t="s">
        <v>2244</v>
      </c>
      <c r="CD661" s="180" t="s">
        <v>2064</v>
      </c>
    </row>
    <row r="662" spans="5:82" ht="14.45">
      <c r="F662" s="178" t="s">
        <v>2245</v>
      </c>
      <c r="G662" s="178" t="s">
        <v>2245</v>
      </c>
      <c r="H662" s="180" t="s">
        <v>2247</v>
      </c>
      <c r="I662" s="180" t="s">
        <v>2247</v>
      </c>
      <c r="J662" s="180" t="s">
        <v>2247</v>
      </c>
      <c r="K662" s="180" t="s">
        <v>2247</v>
      </c>
      <c r="L662" s="180" t="s">
        <v>2247</v>
      </c>
      <c r="M662" s="178" t="s">
        <v>2246</v>
      </c>
      <c r="N662" s="178" t="s">
        <v>2245</v>
      </c>
      <c r="O662" s="178" t="s">
        <v>2245</v>
      </c>
      <c r="P662" s="178" t="s">
        <v>2248</v>
      </c>
      <c r="Q662" s="177"/>
      <c r="R662" s="178" t="s">
        <v>2245</v>
      </c>
      <c r="S662" s="178" t="s">
        <v>2245</v>
      </c>
      <c r="T662" s="178" t="s">
        <v>2245</v>
      </c>
      <c r="U662" s="178" t="s">
        <v>2245</v>
      </c>
      <c r="V662" s="177"/>
      <c r="W662" s="178" t="s">
        <v>2246</v>
      </c>
      <c r="X662" s="177"/>
      <c r="Y662" s="177"/>
      <c r="Z662" s="177"/>
      <c r="AA662" s="177"/>
      <c r="AB662" s="177"/>
      <c r="AC662" s="177"/>
      <c r="AD662" s="178" t="s">
        <v>2245</v>
      </c>
      <c r="AE662" s="177"/>
      <c r="AF662" s="177"/>
      <c r="AG662" s="177"/>
      <c r="AH662" s="177"/>
      <c r="AI662" s="177"/>
      <c r="AJ662" s="177"/>
      <c r="AK662" s="177"/>
      <c r="AL662" s="177"/>
      <c r="AM662" s="177"/>
      <c r="AN662" s="177"/>
      <c r="AO662" s="177"/>
      <c r="AP662" s="177"/>
      <c r="AQ662" s="177"/>
      <c r="AR662" s="177"/>
      <c r="AS662" s="177"/>
      <c r="AT662" s="177"/>
      <c r="AU662" s="177"/>
      <c r="AV662" s="178" t="s">
        <v>2245</v>
      </c>
      <c r="AW662" s="178" t="s">
        <v>2245</v>
      </c>
      <c r="AX662" s="178" t="s">
        <v>2245</v>
      </c>
      <c r="AY662" s="178" t="s">
        <v>2245</v>
      </c>
      <c r="AZ662" s="178" t="s">
        <v>2248</v>
      </c>
      <c r="BA662" s="178" t="s">
        <v>2246</v>
      </c>
      <c r="BB662" s="180" t="s">
        <v>2248</v>
      </c>
      <c r="BC662" s="177"/>
      <c r="BD662" s="177"/>
      <c r="BE662" s="178" t="s">
        <v>2245</v>
      </c>
      <c r="BF662" s="177"/>
      <c r="BG662" s="178" t="s">
        <v>2245</v>
      </c>
      <c r="BH662" s="177"/>
      <c r="BI662" s="178" t="s">
        <v>2246</v>
      </c>
      <c r="BJ662" s="177"/>
      <c r="BK662" s="177"/>
      <c r="BL662" s="177"/>
      <c r="BM662" s="177"/>
      <c r="BN662" s="178" t="s">
        <v>2245</v>
      </c>
      <c r="BO662" s="178" t="s">
        <v>2245</v>
      </c>
      <c r="BP662" s="178" t="s">
        <v>2246</v>
      </c>
      <c r="BQ662" s="178" t="s">
        <v>2246</v>
      </c>
      <c r="BR662" s="178" t="s">
        <v>2246</v>
      </c>
      <c r="BS662" s="178" t="s">
        <v>2246</v>
      </c>
      <c r="BT662" s="178" t="s">
        <v>2246</v>
      </c>
      <c r="BU662" s="178" t="s">
        <v>2246</v>
      </c>
      <c r="BV662" s="178" t="s">
        <v>2246</v>
      </c>
      <c r="BW662" s="178" t="s">
        <v>2246</v>
      </c>
      <c r="BX662" s="178" t="s">
        <v>2246</v>
      </c>
      <c r="BY662" s="178" t="s">
        <v>2246</v>
      </c>
      <c r="BZ662" s="178" t="s">
        <v>2246</v>
      </c>
      <c r="CA662" s="178" t="s">
        <v>2246</v>
      </c>
      <c r="CB662" s="178" t="s">
        <v>2246</v>
      </c>
      <c r="CC662" s="178" t="s">
        <v>2246</v>
      </c>
      <c r="CD662" s="177"/>
    </row>
    <row r="663" spans="5:82" ht="14.45">
      <c r="F663" s="180" t="s">
        <v>2247</v>
      </c>
      <c r="G663" s="180" t="s">
        <v>2247</v>
      </c>
      <c r="H663" s="177"/>
      <c r="I663" s="177"/>
      <c r="J663" s="177"/>
      <c r="K663" s="177"/>
      <c r="L663" s="177"/>
      <c r="M663" s="178" t="s">
        <v>2248</v>
      </c>
      <c r="N663" s="180" t="s">
        <v>2247</v>
      </c>
      <c r="O663" s="180" t="s">
        <v>2247</v>
      </c>
      <c r="P663" s="180" t="s">
        <v>2249</v>
      </c>
      <c r="Q663" s="177"/>
      <c r="R663" s="180" t="s">
        <v>2247</v>
      </c>
      <c r="S663" s="180" t="s">
        <v>2247</v>
      </c>
      <c r="T663" s="180" t="s">
        <v>2247</v>
      </c>
      <c r="U663" s="180" t="s">
        <v>2247</v>
      </c>
      <c r="V663" s="177"/>
      <c r="W663" s="178" t="s">
        <v>2248</v>
      </c>
      <c r="X663" s="177"/>
      <c r="Y663" s="177"/>
      <c r="Z663" s="177"/>
      <c r="AA663" s="177"/>
      <c r="AB663" s="177"/>
      <c r="AC663" s="177"/>
      <c r="AD663" s="180" t="s">
        <v>2247</v>
      </c>
      <c r="AE663" s="177"/>
      <c r="AF663" s="177"/>
      <c r="AG663" s="177"/>
      <c r="AH663" s="177"/>
      <c r="AI663" s="177"/>
      <c r="AJ663" s="177"/>
      <c r="AK663" s="177"/>
      <c r="AL663" s="177"/>
      <c r="AM663" s="177"/>
      <c r="AN663" s="177"/>
      <c r="AO663" s="177"/>
      <c r="AP663" s="177"/>
      <c r="AQ663" s="177"/>
      <c r="AR663" s="177"/>
      <c r="AS663" s="177"/>
      <c r="AT663" s="177"/>
      <c r="AU663" s="177"/>
      <c r="AV663" s="180" t="s">
        <v>2247</v>
      </c>
      <c r="AW663" s="180" t="s">
        <v>2247</v>
      </c>
      <c r="AX663" s="180" t="s">
        <v>2247</v>
      </c>
      <c r="AY663" s="180" t="s">
        <v>2247</v>
      </c>
      <c r="AZ663" s="178" t="s">
        <v>2249</v>
      </c>
      <c r="BA663" s="178" t="s">
        <v>2248</v>
      </c>
      <c r="BB663" s="177"/>
      <c r="BC663" s="177"/>
      <c r="BD663" s="177"/>
      <c r="BE663" s="180" t="s">
        <v>2247</v>
      </c>
      <c r="BF663" s="177"/>
      <c r="BG663" s="178" t="s">
        <v>2247</v>
      </c>
      <c r="BH663" s="177"/>
      <c r="BI663" s="178" t="s">
        <v>2248</v>
      </c>
      <c r="BJ663" s="177"/>
      <c r="BK663" s="177"/>
      <c r="BL663" s="177"/>
      <c r="BM663" s="177"/>
      <c r="BN663" s="180" t="s">
        <v>2247</v>
      </c>
      <c r="BO663" s="178" t="s">
        <v>2247</v>
      </c>
      <c r="BP663" s="178" t="s">
        <v>2248</v>
      </c>
      <c r="BQ663" s="178" t="s">
        <v>2248</v>
      </c>
      <c r="BR663" s="178" t="s">
        <v>2248</v>
      </c>
      <c r="BS663" s="178" t="s">
        <v>2248</v>
      </c>
      <c r="BT663" s="178" t="s">
        <v>2248</v>
      </c>
      <c r="BU663" s="178" t="s">
        <v>2248</v>
      </c>
      <c r="BV663" s="178" t="s">
        <v>2248</v>
      </c>
      <c r="BW663" s="178" t="s">
        <v>2248</v>
      </c>
      <c r="BX663" s="178" t="s">
        <v>2248</v>
      </c>
      <c r="BY663" s="178" t="s">
        <v>2248</v>
      </c>
      <c r="BZ663" s="178" t="s">
        <v>2248</v>
      </c>
      <c r="CA663" s="178" t="s">
        <v>2248</v>
      </c>
      <c r="CB663" s="178" t="s">
        <v>2248</v>
      </c>
      <c r="CC663" s="178" t="s">
        <v>2248</v>
      </c>
      <c r="CD663" s="177"/>
    </row>
    <row r="664" spans="5:82" ht="14.45">
      <c r="F664" s="177"/>
      <c r="G664" s="177"/>
      <c r="H664" s="177"/>
      <c r="I664" s="177"/>
      <c r="J664" s="177"/>
      <c r="K664" s="177"/>
      <c r="L664" s="177"/>
      <c r="M664" s="180" t="s">
        <v>2249</v>
      </c>
      <c r="N664" s="177"/>
      <c r="O664" s="177"/>
      <c r="P664" s="177"/>
      <c r="Q664" s="177"/>
      <c r="R664" s="177"/>
      <c r="S664" s="177"/>
      <c r="T664" s="177"/>
      <c r="U664" s="177"/>
      <c r="V664" s="177"/>
      <c r="W664" s="180" t="s">
        <v>2249</v>
      </c>
      <c r="X664" s="177"/>
      <c r="Y664" s="177"/>
      <c r="Z664" s="177"/>
      <c r="AA664" s="177"/>
      <c r="AB664" s="177"/>
      <c r="AC664" s="177"/>
      <c r="AD664" s="177"/>
      <c r="AE664" s="177"/>
      <c r="AF664" s="177"/>
      <c r="AG664" s="177"/>
      <c r="AH664" s="177"/>
      <c r="AI664" s="177"/>
      <c r="AJ664" s="177"/>
      <c r="AK664" s="177"/>
      <c r="AL664" s="177"/>
      <c r="AM664" s="177"/>
      <c r="AN664" s="177"/>
      <c r="AO664" s="177"/>
      <c r="AP664" s="177"/>
      <c r="AQ664" s="177"/>
      <c r="AR664" s="177"/>
      <c r="AS664" s="177"/>
      <c r="AT664" s="177"/>
      <c r="AU664" s="177"/>
      <c r="AV664" s="177"/>
      <c r="AW664" s="177"/>
      <c r="AX664" s="177"/>
      <c r="AY664" s="177"/>
      <c r="AZ664" s="312"/>
      <c r="BA664" s="180" t="s">
        <v>2249</v>
      </c>
      <c r="BB664" s="177"/>
      <c r="BC664" s="177"/>
      <c r="BD664" s="177"/>
      <c r="BE664" s="177"/>
      <c r="BF664" s="177"/>
      <c r="BG664" s="178" t="s">
        <v>2246</v>
      </c>
      <c r="BH664" s="177"/>
      <c r="BI664" s="180" t="s">
        <v>2249</v>
      </c>
      <c r="BJ664" s="177"/>
      <c r="BK664" s="177"/>
      <c r="BL664" s="177"/>
      <c r="BM664" s="177"/>
      <c r="BN664" s="177"/>
      <c r="BO664" s="178" t="s">
        <v>2246</v>
      </c>
      <c r="BP664" s="180" t="s">
        <v>2249</v>
      </c>
      <c r="BQ664" s="180" t="s">
        <v>2249</v>
      </c>
      <c r="BR664" s="180" t="s">
        <v>2249</v>
      </c>
      <c r="BS664" s="180" t="s">
        <v>2249</v>
      </c>
      <c r="BT664" s="180" t="s">
        <v>2249</v>
      </c>
      <c r="BU664" s="180" t="s">
        <v>2249</v>
      </c>
      <c r="BV664" s="180" t="s">
        <v>2249</v>
      </c>
      <c r="BW664" s="180" t="s">
        <v>2249</v>
      </c>
      <c r="BX664" s="180" t="s">
        <v>2249</v>
      </c>
      <c r="BY664" s="180" t="s">
        <v>2249</v>
      </c>
      <c r="BZ664" s="180" t="s">
        <v>2249</v>
      </c>
      <c r="CA664" s="180" t="s">
        <v>2249</v>
      </c>
      <c r="CB664" s="180" t="s">
        <v>2249</v>
      </c>
      <c r="CC664" s="180" t="s">
        <v>2249</v>
      </c>
      <c r="CD664" s="177"/>
    </row>
    <row r="665" spans="5:82" ht="14.45">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c r="AN665" s="177"/>
      <c r="AO665" s="177"/>
      <c r="AP665" s="177"/>
      <c r="AQ665" s="177"/>
      <c r="AR665" s="177"/>
      <c r="AS665" s="177"/>
      <c r="AT665" s="177"/>
      <c r="AU665" s="177"/>
      <c r="AV665" s="177"/>
      <c r="AW665" s="177"/>
      <c r="AX665" s="177"/>
      <c r="AY665" s="177"/>
      <c r="AZ665" s="177"/>
      <c r="BA665" s="177"/>
      <c r="BB665" s="177"/>
      <c r="BC665" s="177"/>
      <c r="BD665" s="177"/>
      <c r="BE665" s="177"/>
      <c r="BF665" s="177"/>
      <c r="BG665" s="178" t="s">
        <v>2248</v>
      </c>
      <c r="BH665" s="177"/>
      <c r="BI665" s="177"/>
      <c r="BJ665" s="177"/>
      <c r="BK665" s="177"/>
      <c r="BL665" s="177"/>
      <c r="BM665" s="177"/>
      <c r="BN665" s="177"/>
      <c r="BO665" s="178" t="s">
        <v>2248</v>
      </c>
      <c r="BP665" s="177"/>
      <c r="BQ665" s="177"/>
      <c r="BR665" s="177"/>
      <c r="BS665" s="177"/>
      <c r="BT665" s="177"/>
      <c r="BU665" s="177"/>
      <c r="BV665" s="177"/>
      <c r="BW665" s="177"/>
      <c r="BX665" s="177"/>
      <c r="BY665" s="177"/>
      <c r="BZ665" s="177"/>
      <c r="CA665" s="177"/>
      <c r="CB665" s="177"/>
      <c r="CC665" s="177"/>
      <c r="CD665" s="177"/>
    </row>
    <row r="666" spans="5:82" ht="14.45">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c r="AN666" s="177"/>
      <c r="AO666" s="177"/>
      <c r="AP666" s="177"/>
      <c r="AQ666" s="177"/>
      <c r="AR666" s="177"/>
      <c r="AS666" s="177"/>
      <c r="AT666" s="177"/>
      <c r="AU666" s="177"/>
      <c r="AV666" s="177"/>
      <c r="AW666" s="177"/>
      <c r="AX666" s="177"/>
      <c r="AY666" s="177"/>
      <c r="AZ666" s="177"/>
      <c r="BA666" s="177"/>
      <c r="BB666" s="177"/>
      <c r="BC666" s="177"/>
      <c r="BD666" s="177"/>
      <c r="BE666" s="177"/>
      <c r="BF666" s="177"/>
      <c r="BG666" s="180" t="s">
        <v>2249</v>
      </c>
      <c r="BH666" s="177"/>
      <c r="BI666" s="177"/>
      <c r="BJ666" s="177"/>
      <c r="BK666" s="177"/>
      <c r="BL666" s="177"/>
      <c r="BM666" s="177"/>
      <c r="BN666" s="177"/>
      <c r="BO666" s="180" t="s">
        <v>2249</v>
      </c>
      <c r="BP666" s="177"/>
      <c r="BQ666" s="177"/>
      <c r="BR666" s="177"/>
      <c r="BS666" s="177"/>
      <c r="BT666" s="177"/>
      <c r="BU666" s="177"/>
      <c r="BV666" s="177"/>
      <c r="BW666" s="177"/>
      <c r="BX666" s="177"/>
      <c r="BY666" s="177"/>
      <c r="BZ666" s="177"/>
      <c r="CA666" s="177"/>
      <c r="CB666" s="177"/>
      <c r="CC666" s="177"/>
      <c r="CD666" s="177"/>
    </row>
    <row r="667" spans="5:82" ht="14.45">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c r="AN667" s="177"/>
      <c r="AO667" s="177"/>
      <c r="AP667" s="177"/>
      <c r="AQ667" s="177"/>
      <c r="AR667" s="177"/>
      <c r="AS667" s="177"/>
      <c r="AT667" s="177"/>
      <c r="AU667" s="177"/>
      <c r="AV667" s="177"/>
      <c r="AW667" s="177"/>
      <c r="AX667" s="177"/>
      <c r="AY667" s="177"/>
      <c r="AZ667" s="177"/>
      <c r="BA667" s="177"/>
      <c r="BB667" s="177"/>
      <c r="BC667" s="177"/>
      <c r="BD667" s="177"/>
      <c r="BE667" s="177"/>
      <c r="BF667" s="177"/>
      <c r="BG667" s="177"/>
      <c r="BH667" s="177"/>
      <c r="BI667" s="177"/>
      <c r="BJ667" s="177"/>
      <c r="BK667" s="177"/>
      <c r="BL667" s="177"/>
      <c r="BM667" s="177"/>
      <c r="BN667" s="177"/>
      <c r="BO667" s="177"/>
      <c r="BP667" s="177"/>
      <c r="BQ667" s="177"/>
      <c r="BR667" s="177"/>
      <c r="BS667" s="177"/>
      <c r="BT667" s="177"/>
      <c r="BU667" s="177"/>
      <c r="BV667" s="177"/>
      <c r="BW667" s="177"/>
      <c r="BX667" s="177"/>
      <c r="BY667" s="177"/>
      <c r="BZ667" s="177"/>
      <c r="CA667" s="177"/>
      <c r="CB667" s="177"/>
      <c r="CC667" s="177"/>
      <c r="CD667" s="177"/>
    </row>
    <row r="668" spans="5:82" ht="14.45">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c r="AN668" s="177"/>
      <c r="AO668" s="177"/>
      <c r="AP668" s="177"/>
      <c r="AQ668" s="177"/>
      <c r="AR668" s="177"/>
      <c r="AS668" s="177"/>
      <c r="AT668" s="177"/>
      <c r="AU668" s="177"/>
      <c r="AV668" s="177"/>
      <c r="AW668" s="177"/>
      <c r="AX668" s="177"/>
      <c r="AY668" s="177"/>
      <c r="AZ668" s="177"/>
      <c r="BA668" s="177"/>
      <c r="BB668" s="177"/>
      <c r="BC668" s="177"/>
      <c r="BD668" s="177"/>
      <c r="BE668" s="177"/>
      <c r="BF668" s="177"/>
      <c r="BG668" s="177"/>
      <c r="BH668" s="177"/>
      <c r="BI668" s="177"/>
      <c r="BJ668" s="177"/>
      <c r="BK668" s="177"/>
      <c r="BL668" s="177"/>
      <c r="BM668" s="177"/>
      <c r="BN668" s="177"/>
      <c r="BO668" s="177"/>
      <c r="BP668" s="177"/>
      <c r="BQ668" s="177"/>
      <c r="BR668" s="177"/>
      <c r="BS668" s="177"/>
      <c r="BT668" s="177"/>
      <c r="BU668" s="177"/>
      <c r="BV668" s="177"/>
      <c r="BW668" s="177"/>
      <c r="BX668" s="177"/>
      <c r="BY668" s="177"/>
      <c r="BZ668" s="177"/>
      <c r="CA668" s="177"/>
      <c r="CB668" s="177"/>
      <c r="CC668" s="177"/>
      <c r="CD668" s="177"/>
    </row>
    <row r="669" spans="5:82" ht="14.45">
      <c r="E669" s="48" t="s">
        <v>1976</v>
      </c>
      <c r="F669" s="179" t="s">
        <v>2250</v>
      </c>
      <c r="G669" s="179" t="s">
        <v>2251</v>
      </c>
      <c r="H669" s="179" t="s">
        <v>2252</v>
      </c>
      <c r="I669" s="179" t="s">
        <v>2253</v>
      </c>
      <c r="J669" s="179" t="s">
        <v>2254</v>
      </c>
      <c r="K669" s="179" t="s">
        <v>2255</v>
      </c>
      <c r="L669" s="179" t="s">
        <v>2256</v>
      </c>
      <c r="M669" s="179" t="s">
        <v>2257</v>
      </c>
      <c r="N669" s="179" t="s">
        <v>2258</v>
      </c>
      <c r="O669" s="179" t="s">
        <v>2259</v>
      </c>
      <c r="P669" s="179" t="s">
        <v>2260</v>
      </c>
      <c r="Q669" s="179" t="s">
        <v>2261</v>
      </c>
      <c r="R669" s="179" t="s">
        <v>2262</v>
      </c>
      <c r="S669" s="179" t="s">
        <v>2263</v>
      </c>
      <c r="T669" s="179" t="s">
        <v>2264</v>
      </c>
      <c r="U669" s="179" t="s">
        <v>2265</v>
      </c>
      <c r="V669" s="179" t="s">
        <v>2266</v>
      </c>
      <c r="W669" s="179" t="s">
        <v>2267</v>
      </c>
      <c r="X669" s="179" t="s">
        <v>2268</v>
      </c>
      <c r="Y669" s="179" t="s">
        <v>2269</v>
      </c>
      <c r="Z669" s="179" t="s">
        <v>2270</v>
      </c>
      <c r="AA669" s="179" t="s">
        <v>2271</v>
      </c>
      <c r="AB669" s="179" t="s">
        <v>2272</v>
      </c>
      <c r="AC669" s="179" t="s">
        <v>2273</v>
      </c>
      <c r="AD669" s="179" t="s">
        <v>2274</v>
      </c>
      <c r="AE669" s="179" t="s">
        <v>2275</v>
      </c>
      <c r="AF669" s="179" t="s">
        <v>2276</v>
      </c>
      <c r="AG669" s="179" t="s">
        <v>2277</v>
      </c>
      <c r="AH669" s="179" t="s">
        <v>2278</v>
      </c>
      <c r="AI669" s="179" t="s">
        <v>2279</v>
      </c>
      <c r="AJ669" s="179" t="s">
        <v>2280</v>
      </c>
      <c r="AK669" s="179" t="s">
        <v>2281</v>
      </c>
      <c r="AL669" s="179" t="s">
        <v>2282</v>
      </c>
      <c r="AM669" s="179" t="s">
        <v>2283</v>
      </c>
      <c r="AN669" s="179" t="s">
        <v>2284</v>
      </c>
      <c r="AO669" s="179" t="s">
        <v>2285</v>
      </c>
      <c r="AP669" s="179" t="s">
        <v>2286</v>
      </c>
      <c r="AQ669" s="179" t="s">
        <v>2287</v>
      </c>
      <c r="AR669" s="179" t="s">
        <v>2288</v>
      </c>
      <c r="AS669" s="179" t="s">
        <v>2289</v>
      </c>
      <c r="AT669" s="179" t="s">
        <v>2290</v>
      </c>
      <c r="AU669" s="179" t="s">
        <v>2291</v>
      </c>
      <c r="AV669" s="179" t="s">
        <v>2292</v>
      </c>
      <c r="AW669" s="179" t="s">
        <v>2293</v>
      </c>
      <c r="AX669" s="179" t="s">
        <v>2294</v>
      </c>
      <c r="AY669" s="179" t="s">
        <v>2295</v>
      </c>
      <c r="AZ669" s="179" t="s">
        <v>2296</v>
      </c>
      <c r="BA669" s="179" t="s">
        <v>2297</v>
      </c>
      <c r="BB669" s="179" t="s">
        <v>2298</v>
      </c>
      <c r="BC669" s="179" t="s">
        <v>2299</v>
      </c>
      <c r="BD669" s="179" t="s">
        <v>2300</v>
      </c>
      <c r="BE669" s="179" t="s">
        <v>2301</v>
      </c>
      <c r="BF669" s="179" t="s">
        <v>2302</v>
      </c>
      <c r="BG669" s="179" t="s">
        <v>2303</v>
      </c>
      <c r="BH669" s="179" t="s">
        <v>2304</v>
      </c>
      <c r="BI669" s="179" t="s">
        <v>2305</v>
      </c>
      <c r="BJ669" s="179" t="s">
        <v>2306</v>
      </c>
      <c r="BK669" s="179" t="s">
        <v>2307</v>
      </c>
      <c r="BL669" s="179" t="s">
        <v>2308</v>
      </c>
      <c r="BM669" s="179" t="s">
        <v>2309</v>
      </c>
      <c r="BN669" s="179" t="s">
        <v>2310</v>
      </c>
      <c r="BO669" s="179" t="s">
        <v>2311</v>
      </c>
      <c r="BP669" s="179" t="s">
        <v>2312</v>
      </c>
      <c r="BQ669" s="179" t="s">
        <v>2313</v>
      </c>
      <c r="BR669" s="179" t="s">
        <v>2314</v>
      </c>
      <c r="BS669" s="179" t="s">
        <v>2315</v>
      </c>
      <c r="BT669" s="179" t="s">
        <v>2316</v>
      </c>
      <c r="BU669" s="179" t="s">
        <v>2317</v>
      </c>
      <c r="BV669" s="179" t="s">
        <v>2318</v>
      </c>
      <c r="BW669" s="179" t="s">
        <v>2319</v>
      </c>
      <c r="BX669" s="179" t="s">
        <v>2320</v>
      </c>
      <c r="BY669" s="179" t="s">
        <v>2321</v>
      </c>
      <c r="BZ669" s="179" t="s">
        <v>2322</v>
      </c>
      <c r="CA669" s="179" t="s">
        <v>2323</v>
      </c>
      <c r="CB669" s="179" t="s">
        <v>2324</v>
      </c>
      <c r="CC669" s="179" t="s">
        <v>2325</v>
      </c>
      <c r="CD669" s="179" t="s">
        <v>2326</v>
      </c>
    </row>
    <row r="670" spans="5:82" ht="14.45">
      <c r="F670" s="180" t="s">
        <v>2064</v>
      </c>
      <c r="G670" s="180" t="s">
        <v>2064</v>
      </c>
      <c r="H670" s="180" t="s">
        <v>2064</v>
      </c>
      <c r="I670" s="180" t="s">
        <v>2064</v>
      </c>
      <c r="J670" s="180" t="s">
        <v>2064</v>
      </c>
      <c r="K670" s="180" t="s">
        <v>2064</v>
      </c>
      <c r="L670" s="180" t="s">
        <v>2064</v>
      </c>
      <c r="M670" s="180" t="s">
        <v>2064</v>
      </c>
      <c r="N670" s="180" t="s">
        <v>2064</v>
      </c>
      <c r="O670" s="180" t="s">
        <v>2064</v>
      </c>
      <c r="P670" s="180" t="s">
        <v>2064</v>
      </c>
      <c r="Q670" s="180" t="s">
        <v>2064</v>
      </c>
      <c r="R670" s="180" t="s">
        <v>2064</v>
      </c>
      <c r="S670" s="180" t="s">
        <v>2064</v>
      </c>
      <c r="T670" s="180" t="s">
        <v>2064</v>
      </c>
      <c r="U670" s="178" t="s">
        <v>2327</v>
      </c>
      <c r="V670" s="180" t="s">
        <v>2064</v>
      </c>
      <c r="W670" s="180" t="s">
        <v>2064</v>
      </c>
      <c r="X670" s="180" t="s">
        <v>2064</v>
      </c>
      <c r="Y670" s="180" t="s">
        <v>2064</v>
      </c>
      <c r="Z670" s="180" t="s">
        <v>2064</v>
      </c>
      <c r="AA670" s="180" t="s">
        <v>2064</v>
      </c>
      <c r="AB670" s="180" t="s">
        <v>2064</v>
      </c>
      <c r="AC670" s="180" t="s">
        <v>2064</v>
      </c>
      <c r="AD670" s="180" t="s">
        <v>2064</v>
      </c>
      <c r="AE670" s="180" t="s">
        <v>2064</v>
      </c>
      <c r="AF670" s="180" t="s">
        <v>2064</v>
      </c>
      <c r="AG670" s="180" t="s">
        <v>2064</v>
      </c>
      <c r="AH670" s="180" t="s">
        <v>2064</v>
      </c>
      <c r="AI670" s="180" t="s">
        <v>2064</v>
      </c>
      <c r="AJ670" s="180" t="s">
        <v>2064</v>
      </c>
      <c r="AK670" s="180" t="s">
        <v>2064</v>
      </c>
      <c r="AL670" s="180" t="s">
        <v>2064</v>
      </c>
      <c r="AM670" s="180" t="s">
        <v>2064</v>
      </c>
      <c r="AN670" s="180" t="s">
        <v>2064</v>
      </c>
      <c r="AO670" s="180" t="s">
        <v>2064</v>
      </c>
      <c r="AP670" s="180" t="s">
        <v>2064</v>
      </c>
      <c r="AQ670" s="180" t="s">
        <v>2064</v>
      </c>
      <c r="AR670" s="180" t="s">
        <v>2064</v>
      </c>
      <c r="AS670" s="180" t="s">
        <v>2064</v>
      </c>
      <c r="AT670" s="180" t="s">
        <v>2064</v>
      </c>
      <c r="AU670" s="180" t="s">
        <v>2064</v>
      </c>
      <c r="AV670" s="180" t="s">
        <v>2064</v>
      </c>
      <c r="AW670" s="180" t="s">
        <v>2064</v>
      </c>
      <c r="AX670" s="180" t="s">
        <v>2064</v>
      </c>
      <c r="AY670" s="180" t="s">
        <v>2064</v>
      </c>
      <c r="AZ670" s="178" t="s">
        <v>2327</v>
      </c>
      <c r="BA670" s="178" t="s">
        <v>2327</v>
      </c>
      <c r="BB670" s="180" t="s">
        <v>2064</v>
      </c>
      <c r="BC670" s="180" t="s">
        <v>2327</v>
      </c>
      <c r="BD670" s="180" t="s">
        <v>2328</v>
      </c>
      <c r="BE670" s="180" t="s">
        <v>2064</v>
      </c>
      <c r="BF670" s="180" t="s">
        <v>2064</v>
      </c>
      <c r="BG670" s="180" t="s">
        <v>2064</v>
      </c>
      <c r="BH670" s="180" t="s">
        <v>2064</v>
      </c>
      <c r="BI670" s="178" t="s">
        <v>2327</v>
      </c>
      <c r="BJ670" s="180" t="s">
        <v>2064</v>
      </c>
      <c r="BK670" s="180" t="s">
        <v>2327</v>
      </c>
      <c r="BL670" s="180" t="s">
        <v>2328</v>
      </c>
      <c r="BM670" s="180" t="s">
        <v>2064</v>
      </c>
      <c r="BN670" s="180" t="s">
        <v>2064</v>
      </c>
      <c r="BO670" s="180" t="s">
        <v>2064</v>
      </c>
      <c r="BP670" s="178" t="s">
        <v>2327</v>
      </c>
      <c r="BQ670" s="178" t="s">
        <v>2327</v>
      </c>
      <c r="BR670" s="178" t="s">
        <v>2327</v>
      </c>
      <c r="BS670" s="178" t="s">
        <v>2327</v>
      </c>
      <c r="BT670" s="178" t="s">
        <v>2327</v>
      </c>
      <c r="BU670" s="178" t="s">
        <v>2327</v>
      </c>
      <c r="BV670" s="178" t="s">
        <v>2327</v>
      </c>
      <c r="BW670" s="178" t="s">
        <v>2327</v>
      </c>
      <c r="BX670" s="178" t="s">
        <v>2327</v>
      </c>
      <c r="BY670" s="178" t="s">
        <v>2327</v>
      </c>
      <c r="BZ670" s="178" t="s">
        <v>2327</v>
      </c>
      <c r="CA670" s="178" t="s">
        <v>2327</v>
      </c>
      <c r="CB670" s="178" t="s">
        <v>2327</v>
      </c>
      <c r="CC670" s="178" t="s">
        <v>2327</v>
      </c>
      <c r="CD670" s="180" t="s">
        <v>2064</v>
      </c>
    </row>
    <row r="671" spans="5:82" ht="14.45">
      <c r="F671" s="177"/>
      <c r="G671" s="177"/>
      <c r="H671" s="177"/>
      <c r="I671" s="177"/>
      <c r="J671" s="177"/>
      <c r="K671" s="177"/>
      <c r="L671" s="177"/>
      <c r="M671" s="177"/>
      <c r="N671" s="177"/>
      <c r="O671" s="177"/>
      <c r="P671" s="177"/>
      <c r="Q671" s="177"/>
      <c r="R671" s="177"/>
      <c r="S671" s="177"/>
      <c r="T671" s="177"/>
      <c r="U671" s="180" t="s">
        <v>2328</v>
      </c>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c r="AQ671" s="177"/>
      <c r="AR671" s="177"/>
      <c r="AS671" s="177"/>
      <c r="AT671" s="177"/>
      <c r="AU671" s="177"/>
      <c r="AV671" s="177"/>
      <c r="AW671" s="177"/>
      <c r="AX671" s="177"/>
      <c r="AY671" s="177"/>
      <c r="AZ671" s="180" t="s">
        <v>2328</v>
      </c>
      <c r="BA671" s="180" t="s">
        <v>2328</v>
      </c>
      <c r="BB671" s="177"/>
      <c r="BC671" s="177"/>
      <c r="BD671" s="177"/>
      <c r="BE671" s="177"/>
      <c r="BF671" s="177"/>
      <c r="BG671" s="177"/>
      <c r="BH671" s="177"/>
      <c r="BI671" s="180" t="s">
        <v>2328</v>
      </c>
      <c r="BJ671" s="177"/>
      <c r="BK671" s="177"/>
      <c r="BL671" s="177"/>
      <c r="BM671" s="177"/>
      <c r="BN671" s="177"/>
      <c r="BO671" s="177"/>
      <c r="BP671" s="180" t="s">
        <v>2328</v>
      </c>
      <c r="BQ671" s="180" t="s">
        <v>2328</v>
      </c>
      <c r="BR671" s="180" t="s">
        <v>2328</v>
      </c>
      <c r="BS671" s="180" t="s">
        <v>2328</v>
      </c>
      <c r="BT671" s="180" t="s">
        <v>2328</v>
      </c>
      <c r="BU671" s="180" t="s">
        <v>2328</v>
      </c>
      <c r="BV671" s="180" t="s">
        <v>2328</v>
      </c>
      <c r="BW671" s="180" t="s">
        <v>2328</v>
      </c>
      <c r="BX671" s="180" t="s">
        <v>2328</v>
      </c>
      <c r="BY671" s="180" t="s">
        <v>2328</v>
      </c>
      <c r="BZ671" s="180" t="s">
        <v>2328</v>
      </c>
      <c r="CA671" s="180" t="s">
        <v>2328</v>
      </c>
      <c r="CB671" s="180" t="s">
        <v>2328</v>
      </c>
      <c r="CC671" s="180" t="s">
        <v>2328</v>
      </c>
      <c r="CD671" s="177"/>
    </row>
    <row r="672" spans="5:82" ht="14.45">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c r="AN672" s="177"/>
      <c r="AO672" s="177"/>
      <c r="AP672" s="177"/>
      <c r="AQ672" s="177"/>
      <c r="AR672" s="177"/>
      <c r="AS672" s="177"/>
      <c r="AT672" s="177"/>
      <c r="AU672" s="177"/>
      <c r="AV672" s="177"/>
      <c r="AW672" s="177"/>
      <c r="AX672" s="177"/>
      <c r="AY672" s="177"/>
      <c r="AZ672" s="177"/>
      <c r="BA672" s="177"/>
      <c r="BB672" s="177"/>
      <c r="BC672" s="177"/>
      <c r="BD672" s="177"/>
      <c r="BE672" s="177"/>
      <c r="BF672" s="177"/>
      <c r="BG672" s="177"/>
      <c r="BH672" s="177"/>
      <c r="BI672" s="177"/>
      <c r="BJ672" s="177"/>
      <c r="BK672" s="177"/>
      <c r="BL672" s="177"/>
      <c r="BM672" s="177"/>
      <c r="BN672" s="177"/>
      <c r="BO672" s="177"/>
      <c r="BP672" s="177"/>
      <c r="BQ672" s="177"/>
      <c r="BR672" s="177"/>
      <c r="BS672" s="177"/>
      <c r="BT672" s="177"/>
      <c r="BU672" s="177"/>
      <c r="BV672" s="177"/>
      <c r="BW672" s="177"/>
      <c r="BX672" s="177"/>
      <c r="BY672" s="177"/>
      <c r="BZ672" s="177"/>
      <c r="CA672" s="177"/>
      <c r="CB672" s="177"/>
      <c r="CC672" s="177"/>
      <c r="CD672" s="177"/>
    </row>
    <row r="673" spans="5:82" ht="14.45">
      <c r="F673" s="177"/>
      <c r="G673" s="177"/>
      <c r="H673" s="177"/>
      <c r="I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c r="AN673" s="177"/>
      <c r="AO673" s="177"/>
      <c r="AP673" s="177"/>
      <c r="AQ673" s="177"/>
      <c r="AR673" s="177"/>
      <c r="AS673" s="177"/>
      <c r="AT673" s="177"/>
      <c r="AU673" s="177"/>
      <c r="AV673" s="177"/>
      <c r="AW673" s="177"/>
      <c r="AX673" s="177"/>
      <c r="AY673" s="177"/>
      <c r="AZ673" s="177"/>
      <c r="BA673" s="177"/>
      <c r="BB673" s="177"/>
      <c r="BC673" s="177"/>
      <c r="BD673" s="177"/>
      <c r="BE673" s="177"/>
      <c r="BF673" s="177"/>
      <c r="BG673" s="177"/>
      <c r="BH673" s="177"/>
      <c r="BI673" s="177"/>
      <c r="BJ673" s="177"/>
      <c r="BK673" s="177"/>
      <c r="BL673" s="177"/>
      <c r="BM673" s="177"/>
      <c r="BN673" s="177"/>
      <c r="BO673" s="177"/>
      <c r="BP673" s="177"/>
      <c r="BQ673" s="177"/>
      <c r="BR673" s="177"/>
      <c r="BS673" s="177"/>
      <c r="BT673" s="177"/>
      <c r="BU673" s="177"/>
      <c r="BV673" s="177"/>
      <c r="BW673" s="177"/>
      <c r="BX673" s="177"/>
      <c r="BY673" s="177"/>
      <c r="BZ673" s="177"/>
      <c r="CA673" s="177"/>
      <c r="CB673" s="177"/>
      <c r="CC673" s="177"/>
      <c r="CD673" s="177"/>
    </row>
    <row r="674" spans="5:82" ht="14.45">
      <c r="E674" s="48" t="s">
        <v>2329</v>
      </c>
      <c r="F674" s="179" t="s">
        <v>2330</v>
      </c>
      <c r="G674" s="179" t="s">
        <v>2331</v>
      </c>
      <c r="H674" s="179" t="s">
        <v>2332</v>
      </c>
      <c r="I674" s="179" t="s">
        <v>2333</v>
      </c>
      <c r="J674" s="179" t="s">
        <v>2334</v>
      </c>
      <c r="K674" s="179" t="s">
        <v>2335</v>
      </c>
      <c r="L674" s="179" t="s">
        <v>2336</v>
      </c>
      <c r="M674" s="179" t="s">
        <v>2337</v>
      </c>
      <c r="N674" s="179" t="s">
        <v>2338</v>
      </c>
      <c r="O674" s="179" t="s">
        <v>2339</v>
      </c>
      <c r="P674" s="179" t="s">
        <v>2340</v>
      </c>
      <c r="Q674" s="179" t="s">
        <v>2341</v>
      </c>
      <c r="R674" s="179" t="s">
        <v>2342</v>
      </c>
      <c r="S674" s="179" t="s">
        <v>2343</v>
      </c>
      <c r="T674" s="179" t="s">
        <v>2344</v>
      </c>
      <c r="U674" s="179" t="s">
        <v>2345</v>
      </c>
      <c r="V674" s="179" t="s">
        <v>2346</v>
      </c>
      <c r="W674" s="179" t="s">
        <v>2347</v>
      </c>
      <c r="X674" s="179" t="s">
        <v>2348</v>
      </c>
      <c r="Y674" s="179" t="s">
        <v>2349</v>
      </c>
      <c r="Z674" s="179" t="s">
        <v>2350</v>
      </c>
      <c r="AA674" s="179" t="s">
        <v>2351</v>
      </c>
      <c r="AB674" s="179" t="s">
        <v>2352</v>
      </c>
      <c r="AC674" s="179" t="s">
        <v>2353</v>
      </c>
      <c r="AD674" s="179" t="s">
        <v>2354</v>
      </c>
      <c r="AE674" s="179" t="s">
        <v>2355</v>
      </c>
      <c r="AF674" s="179" t="s">
        <v>2356</v>
      </c>
      <c r="AG674" s="179" t="s">
        <v>2357</v>
      </c>
      <c r="AH674" s="179" t="s">
        <v>2358</v>
      </c>
      <c r="AI674" s="179" t="s">
        <v>2359</v>
      </c>
      <c r="AJ674" s="179" t="s">
        <v>2360</v>
      </c>
      <c r="AK674" s="179" t="s">
        <v>2361</v>
      </c>
      <c r="AL674" s="179" t="s">
        <v>2362</v>
      </c>
      <c r="AM674" s="179" t="s">
        <v>2363</v>
      </c>
      <c r="AN674" s="179" t="s">
        <v>2364</v>
      </c>
      <c r="AO674" s="179" t="s">
        <v>2365</v>
      </c>
      <c r="AP674" s="179" t="s">
        <v>2366</v>
      </c>
      <c r="AQ674" s="179" t="s">
        <v>2367</v>
      </c>
      <c r="AR674" s="179" t="s">
        <v>2368</v>
      </c>
      <c r="AS674" s="179" t="s">
        <v>2369</v>
      </c>
      <c r="AT674" s="179" t="s">
        <v>2370</v>
      </c>
      <c r="AU674" s="179" t="s">
        <v>2371</v>
      </c>
      <c r="AV674" s="179" t="s">
        <v>2372</v>
      </c>
      <c r="AW674" s="179" t="s">
        <v>2373</v>
      </c>
      <c r="AX674" s="179" t="s">
        <v>2374</v>
      </c>
      <c r="AY674" s="179" t="s">
        <v>2375</v>
      </c>
      <c r="AZ674" s="179" t="s">
        <v>2376</v>
      </c>
      <c r="BA674" s="179" t="s">
        <v>2377</v>
      </c>
      <c r="BB674" s="179" t="s">
        <v>2378</v>
      </c>
      <c r="BC674" s="179" t="s">
        <v>2379</v>
      </c>
      <c r="BD674" s="179" t="s">
        <v>2380</v>
      </c>
      <c r="BE674" s="179" t="s">
        <v>2381</v>
      </c>
      <c r="BF674" s="179" t="s">
        <v>2382</v>
      </c>
      <c r="BG674" s="179" t="s">
        <v>2383</v>
      </c>
      <c r="BH674" s="179" t="s">
        <v>2384</v>
      </c>
      <c r="BI674" s="179" t="s">
        <v>2385</v>
      </c>
      <c r="BJ674" s="179" t="s">
        <v>2386</v>
      </c>
      <c r="BK674" s="179" t="s">
        <v>2387</v>
      </c>
      <c r="BL674" s="179" t="s">
        <v>2388</v>
      </c>
      <c r="BM674" s="179" t="s">
        <v>2389</v>
      </c>
      <c r="BN674" s="179" t="s">
        <v>2390</v>
      </c>
      <c r="BO674" s="179" t="s">
        <v>2391</v>
      </c>
      <c r="BP674" s="179" t="s">
        <v>2392</v>
      </c>
      <c r="BQ674" s="179" t="s">
        <v>2393</v>
      </c>
      <c r="BR674" s="179" t="s">
        <v>2394</v>
      </c>
      <c r="BS674" s="179" t="s">
        <v>2395</v>
      </c>
      <c r="BT674" s="179" t="s">
        <v>2396</v>
      </c>
      <c r="BU674" s="179" t="s">
        <v>2397</v>
      </c>
      <c r="BV674" s="179" t="s">
        <v>2398</v>
      </c>
      <c r="BW674" s="179" t="s">
        <v>2399</v>
      </c>
      <c r="BX674" s="179" t="s">
        <v>2400</v>
      </c>
      <c r="BY674" s="179" t="s">
        <v>2401</v>
      </c>
      <c r="BZ674" s="179" t="s">
        <v>2402</v>
      </c>
      <c r="CA674" s="179" t="s">
        <v>2403</v>
      </c>
      <c r="CB674" s="179" t="s">
        <v>2404</v>
      </c>
      <c r="CC674" s="179" t="s">
        <v>2405</v>
      </c>
      <c r="CD674" s="179" t="s">
        <v>2406</v>
      </c>
    </row>
    <row r="675" spans="5:82" ht="14.45">
      <c r="F675" s="180" t="s">
        <v>2064</v>
      </c>
      <c r="G675" s="180" t="s">
        <v>2064</v>
      </c>
      <c r="H675" s="180" t="s">
        <v>2064</v>
      </c>
      <c r="I675" s="180" t="s">
        <v>2064</v>
      </c>
      <c r="J675" s="180" t="s">
        <v>2064</v>
      </c>
      <c r="K675" s="180" t="s">
        <v>2064</v>
      </c>
      <c r="L675" s="180" t="s">
        <v>2064</v>
      </c>
      <c r="M675" s="178" t="s">
        <v>2407</v>
      </c>
      <c r="N675" s="180" t="s">
        <v>2064</v>
      </c>
      <c r="O675" s="180" t="s">
        <v>2407</v>
      </c>
      <c r="P675" s="180" t="s">
        <v>2064</v>
      </c>
      <c r="Q675" s="180" t="s">
        <v>2064</v>
      </c>
      <c r="R675" s="180" t="s">
        <v>2064</v>
      </c>
      <c r="S675" s="180" t="s">
        <v>2064</v>
      </c>
      <c r="T675" s="180" t="s">
        <v>2064</v>
      </c>
      <c r="U675" s="180" t="s">
        <v>2064</v>
      </c>
      <c r="V675" s="180" t="s">
        <v>2064</v>
      </c>
      <c r="W675" s="180" t="s">
        <v>2064</v>
      </c>
      <c r="X675" s="180" t="s">
        <v>2064</v>
      </c>
      <c r="Y675" s="180" t="s">
        <v>2064</v>
      </c>
      <c r="Z675" s="180" t="s">
        <v>2064</v>
      </c>
      <c r="AA675" s="180" t="s">
        <v>2064</v>
      </c>
      <c r="AB675" s="180" t="s">
        <v>2064</v>
      </c>
      <c r="AC675" s="180" t="s">
        <v>2407</v>
      </c>
      <c r="AD675" s="180" t="s">
        <v>2064</v>
      </c>
      <c r="AE675" s="180" t="s">
        <v>2064</v>
      </c>
      <c r="AF675" s="180" t="s">
        <v>2064</v>
      </c>
      <c r="AG675" s="180" t="s">
        <v>2064</v>
      </c>
      <c r="AH675" s="180" t="s">
        <v>2064</v>
      </c>
      <c r="AI675" s="180" t="s">
        <v>2064</v>
      </c>
      <c r="AJ675" s="180" t="s">
        <v>2064</v>
      </c>
      <c r="AK675" s="180" t="s">
        <v>2064</v>
      </c>
      <c r="AL675" s="180" t="s">
        <v>2064</v>
      </c>
      <c r="AM675" s="180" t="s">
        <v>2064</v>
      </c>
      <c r="AN675" s="180" t="s">
        <v>2064</v>
      </c>
      <c r="AO675" s="180" t="s">
        <v>2064</v>
      </c>
      <c r="AP675" s="180" t="s">
        <v>2064</v>
      </c>
      <c r="AQ675" s="180" t="s">
        <v>2064</v>
      </c>
      <c r="AR675" s="180" t="s">
        <v>2064</v>
      </c>
      <c r="AS675" s="180" t="s">
        <v>2064</v>
      </c>
      <c r="AT675" s="180" t="s">
        <v>2064</v>
      </c>
      <c r="AU675" s="180" t="s">
        <v>2407</v>
      </c>
      <c r="AV675" s="180" t="s">
        <v>2408</v>
      </c>
      <c r="AW675" s="180" t="s">
        <v>2408</v>
      </c>
      <c r="AX675" s="180" t="s">
        <v>2408</v>
      </c>
      <c r="AY675" s="180" t="s">
        <v>2064</v>
      </c>
      <c r="AZ675" s="180" t="s">
        <v>2064</v>
      </c>
      <c r="BA675" s="180" t="s">
        <v>2064</v>
      </c>
      <c r="BB675" s="180" t="s">
        <v>2064</v>
      </c>
      <c r="BC675" s="180" t="s">
        <v>2064</v>
      </c>
      <c r="BD675" s="180" t="s">
        <v>2064</v>
      </c>
      <c r="BE675" s="180" t="s">
        <v>2064</v>
      </c>
      <c r="BF675" s="180" t="s">
        <v>2064</v>
      </c>
      <c r="BG675" s="180" t="s">
        <v>2064</v>
      </c>
      <c r="BH675" s="180" t="s">
        <v>2064</v>
      </c>
      <c r="BI675" s="180" t="s">
        <v>2064</v>
      </c>
      <c r="BJ675" s="180" t="s">
        <v>2064</v>
      </c>
      <c r="BK675" s="180" t="s">
        <v>2064</v>
      </c>
      <c r="BL675" s="180" t="s">
        <v>2064</v>
      </c>
      <c r="BM675" s="180" t="s">
        <v>2064</v>
      </c>
      <c r="BN675" s="180" t="s">
        <v>2064</v>
      </c>
      <c r="BO675" s="180" t="s">
        <v>2064</v>
      </c>
      <c r="BP675" s="178" t="s">
        <v>2407</v>
      </c>
      <c r="BQ675" s="178" t="s">
        <v>2407</v>
      </c>
      <c r="BR675" s="178" t="s">
        <v>2407</v>
      </c>
      <c r="BS675" s="178" t="s">
        <v>2407</v>
      </c>
      <c r="BT675" s="178" t="s">
        <v>2407</v>
      </c>
      <c r="BU675" s="178" t="s">
        <v>2407</v>
      </c>
      <c r="BV675" s="178" t="s">
        <v>2407</v>
      </c>
      <c r="BW675" s="178" t="s">
        <v>2407</v>
      </c>
      <c r="BX675" s="178" t="s">
        <v>2407</v>
      </c>
      <c r="BY675" s="178" t="s">
        <v>2407</v>
      </c>
      <c r="BZ675" s="180" t="s">
        <v>2064</v>
      </c>
      <c r="CA675" s="180" t="s">
        <v>2064</v>
      </c>
      <c r="CB675" s="180" t="s">
        <v>2064</v>
      </c>
      <c r="CC675" s="180" t="s">
        <v>2064</v>
      </c>
      <c r="CD675" s="180" t="s">
        <v>2064</v>
      </c>
    </row>
    <row r="676" spans="5:82" ht="14.45">
      <c r="F676" s="177"/>
      <c r="G676" s="177"/>
      <c r="H676" s="177"/>
      <c r="I676" s="177"/>
      <c r="J676" s="177"/>
      <c r="K676" s="177"/>
      <c r="L676" s="177"/>
      <c r="M676" s="180" t="s">
        <v>2408</v>
      </c>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c r="AN676" s="177"/>
      <c r="AO676" s="177"/>
      <c r="AP676" s="177"/>
      <c r="AQ676" s="177"/>
      <c r="AR676" s="177"/>
      <c r="AS676" s="177"/>
      <c r="AT676" s="177"/>
      <c r="AU676" s="177"/>
      <c r="AV676" s="177"/>
      <c r="AW676" s="177"/>
      <c r="AX676" s="177"/>
      <c r="AY676" s="177"/>
      <c r="AZ676" s="177"/>
      <c r="BA676" s="177"/>
      <c r="BB676" s="177"/>
      <c r="BC676" s="177"/>
      <c r="BD676" s="177"/>
      <c r="BE676" s="177"/>
      <c r="BF676" s="177"/>
      <c r="BG676" s="177"/>
      <c r="BH676" s="177"/>
      <c r="BI676" s="177"/>
      <c r="BJ676" s="177"/>
      <c r="BK676" s="177"/>
      <c r="BL676" s="177"/>
      <c r="BM676" s="177"/>
      <c r="BN676" s="177"/>
      <c r="BO676" s="177"/>
      <c r="BP676" s="180" t="s">
        <v>2408</v>
      </c>
      <c r="BQ676" s="180" t="s">
        <v>2408</v>
      </c>
      <c r="BR676" s="180" t="s">
        <v>2408</v>
      </c>
      <c r="BS676" s="180" t="s">
        <v>2408</v>
      </c>
      <c r="BT676" s="180" t="s">
        <v>2408</v>
      </c>
      <c r="BU676" s="180" t="s">
        <v>2408</v>
      </c>
      <c r="BV676" s="180" t="s">
        <v>2408</v>
      </c>
      <c r="BW676" s="180" t="s">
        <v>2408</v>
      </c>
      <c r="BX676" s="180" t="s">
        <v>2408</v>
      </c>
      <c r="BY676" s="180" t="s">
        <v>2408</v>
      </c>
      <c r="BZ676" s="177"/>
      <c r="CA676" s="177"/>
      <c r="CB676" s="177"/>
      <c r="CC676" s="177"/>
      <c r="CD676" s="177"/>
    </row>
    <row r="677" spans="5:82" ht="14.45">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c r="AN677" s="177"/>
      <c r="AO677" s="177"/>
      <c r="AP677" s="177"/>
      <c r="AQ677" s="177"/>
      <c r="AR677" s="177"/>
      <c r="AS677" s="177"/>
      <c r="AT677" s="177"/>
      <c r="AU677" s="177"/>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7"/>
      <c r="BT677" s="177"/>
      <c r="BU677" s="177"/>
      <c r="BV677" s="177"/>
      <c r="BW677" s="177"/>
      <c r="BX677" s="177"/>
      <c r="BY677" s="177"/>
      <c r="BZ677" s="177"/>
      <c r="CA677" s="177"/>
      <c r="CB677" s="177"/>
      <c r="CC677" s="177"/>
      <c r="CD677" s="177"/>
    </row>
    <row r="678" spans="5:82" ht="14.45">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c r="AN678" s="177"/>
      <c r="AO678" s="177"/>
      <c r="AP678" s="177"/>
      <c r="AQ678" s="177"/>
      <c r="AR678" s="177"/>
      <c r="AS678" s="177"/>
      <c r="AT678" s="177"/>
      <c r="AU678" s="177"/>
      <c r="AV678" s="177"/>
      <c r="AW678" s="177"/>
      <c r="AX678" s="177"/>
      <c r="AY678" s="177"/>
      <c r="AZ678" s="177"/>
      <c r="BA678" s="177"/>
      <c r="BB678" s="177"/>
      <c r="BC678" s="177"/>
      <c r="BD678" s="177"/>
      <c r="BE678" s="177"/>
      <c r="BF678" s="177"/>
      <c r="BG678" s="177"/>
      <c r="BH678" s="177"/>
      <c r="BI678" s="177"/>
      <c r="BJ678" s="177"/>
      <c r="BK678" s="177"/>
      <c r="BL678" s="177"/>
      <c r="BM678" s="177"/>
      <c r="BN678" s="177"/>
      <c r="BO678" s="177"/>
      <c r="BP678" s="177"/>
      <c r="BQ678" s="177"/>
      <c r="BR678" s="177"/>
      <c r="BS678" s="177"/>
      <c r="BT678" s="177"/>
      <c r="BU678" s="177"/>
      <c r="BV678" s="177"/>
      <c r="BW678" s="177"/>
      <c r="BX678" s="177"/>
      <c r="BY678" s="177"/>
      <c r="BZ678" s="177"/>
      <c r="CA678" s="177"/>
      <c r="CB678" s="177"/>
      <c r="CC678" s="177"/>
      <c r="CD678" s="177"/>
    </row>
    <row r="679" spans="5:82" ht="14.45">
      <c r="E679" s="48" t="s">
        <v>2409</v>
      </c>
      <c r="F679" s="179" t="s">
        <v>2410</v>
      </c>
      <c r="G679" s="179" t="s">
        <v>2411</v>
      </c>
      <c r="H679" s="179" t="s">
        <v>2412</v>
      </c>
      <c r="I679" s="179" t="s">
        <v>2413</v>
      </c>
      <c r="J679" s="179" t="s">
        <v>2414</v>
      </c>
      <c r="K679" s="179" t="s">
        <v>2415</v>
      </c>
      <c r="L679" s="179" t="s">
        <v>2416</v>
      </c>
      <c r="M679" s="179" t="s">
        <v>2417</v>
      </c>
      <c r="N679" s="179" t="s">
        <v>2418</v>
      </c>
      <c r="O679" s="179" t="s">
        <v>2419</v>
      </c>
      <c r="P679" s="179" t="s">
        <v>2420</v>
      </c>
      <c r="Q679" s="179" t="s">
        <v>2421</v>
      </c>
      <c r="R679" s="179" t="s">
        <v>2422</v>
      </c>
      <c r="S679" s="179" t="s">
        <v>2423</v>
      </c>
      <c r="T679" s="179" t="s">
        <v>2424</v>
      </c>
      <c r="U679" s="179" t="s">
        <v>2425</v>
      </c>
      <c r="V679" s="179" t="s">
        <v>2426</v>
      </c>
      <c r="W679" s="179" t="s">
        <v>2427</v>
      </c>
      <c r="X679" s="179" t="s">
        <v>2428</v>
      </c>
      <c r="Y679" s="179" t="s">
        <v>2429</v>
      </c>
      <c r="Z679" s="179" t="s">
        <v>2430</v>
      </c>
      <c r="AA679" s="179" t="s">
        <v>2431</v>
      </c>
      <c r="AB679" s="179" t="s">
        <v>2432</v>
      </c>
      <c r="AC679" s="179" t="s">
        <v>2433</v>
      </c>
      <c r="AD679" s="179" t="s">
        <v>2434</v>
      </c>
      <c r="AE679" s="179" t="s">
        <v>2435</v>
      </c>
      <c r="AF679" s="179" t="s">
        <v>2436</v>
      </c>
      <c r="AG679" s="179" t="s">
        <v>2437</v>
      </c>
      <c r="AH679" s="179" t="s">
        <v>2438</v>
      </c>
      <c r="AI679" s="179" t="s">
        <v>2439</v>
      </c>
      <c r="AJ679" s="179" t="s">
        <v>2440</v>
      </c>
      <c r="AK679" s="179" t="s">
        <v>2441</v>
      </c>
      <c r="AL679" s="179" t="s">
        <v>2442</v>
      </c>
      <c r="AM679" s="179" t="s">
        <v>2443</v>
      </c>
      <c r="AN679" s="179" t="s">
        <v>2444</v>
      </c>
      <c r="AO679" s="179" t="s">
        <v>2445</v>
      </c>
      <c r="AP679" s="179" t="s">
        <v>2446</v>
      </c>
      <c r="AQ679" s="179" t="s">
        <v>2447</v>
      </c>
      <c r="AR679" s="179" t="s">
        <v>2448</v>
      </c>
      <c r="AS679" s="179" t="s">
        <v>2449</v>
      </c>
      <c r="AT679" s="179" t="s">
        <v>2450</v>
      </c>
      <c r="AU679" s="179" t="s">
        <v>2451</v>
      </c>
      <c r="AV679" s="179" t="s">
        <v>2452</v>
      </c>
      <c r="AW679" s="179" t="s">
        <v>2453</v>
      </c>
      <c r="AX679" s="179" t="s">
        <v>2454</v>
      </c>
      <c r="AY679" s="179" t="s">
        <v>2455</v>
      </c>
      <c r="AZ679" s="179" t="s">
        <v>2456</v>
      </c>
      <c r="BA679" s="179" t="s">
        <v>2457</v>
      </c>
      <c r="BB679" s="179" t="s">
        <v>2458</v>
      </c>
      <c r="BC679" s="179" t="s">
        <v>2459</v>
      </c>
      <c r="BD679" s="179" t="s">
        <v>2460</v>
      </c>
      <c r="BE679" s="179" t="s">
        <v>2461</v>
      </c>
      <c r="BF679" s="179" t="s">
        <v>2462</v>
      </c>
      <c r="BG679" s="179" t="s">
        <v>2463</v>
      </c>
      <c r="BH679" s="179" t="s">
        <v>2464</v>
      </c>
      <c r="BI679" s="179" t="s">
        <v>2465</v>
      </c>
      <c r="BJ679" s="179" t="s">
        <v>2466</v>
      </c>
      <c r="BK679" s="179" t="s">
        <v>2467</v>
      </c>
      <c r="BL679" s="179" t="s">
        <v>2468</v>
      </c>
      <c r="BM679" s="179" t="s">
        <v>2469</v>
      </c>
      <c r="BN679" s="179" t="s">
        <v>2470</v>
      </c>
      <c r="BO679" s="179" t="s">
        <v>2471</v>
      </c>
      <c r="BP679" s="179" t="s">
        <v>2472</v>
      </c>
      <c r="BQ679" s="179" t="s">
        <v>2473</v>
      </c>
      <c r="BR679" s="179" t="s">
        <v>2474</v>
      </c>
      <c r="BS679" s="179" t="s">
        <v>2475</v>
      </c>
      <c r="BT679" s="179" t="s">
        <v>2476</v>
      </c>
      <c r="BU679" s="179" t="s">
        <v>2477</v>
      </c>
      <c r="BV679" s="179" t="s">
        <v>2478</v>
      </c>
      <c r="BW679" s="179" t="s">
        <v>2479</v>
      </c>
      <c r="BX679" s="179" t="s">
        <v>2480</v>
      </c>
      <c r="BY679" s="179" t="s">
        <v>2481</v>
      </c>
      <c r="BZ679" s="179" t="s">
        <v>2482</v>
      </c>
      <c r="CA679" s="179" t="s">
        <v>2483</v>
      </c>
      <c r="CB679" s="179" t="s">
        <v>2484</v>
      </c>
      <c r="CC679" s="179" t="s">
        <v>2485</v>
      </c>
      <c r="CD679" s="179" t="s">
        <v>2486</v>
      </c>
    </row>
    <row r="680" spans="5:82" ht="14.45">
      <c r="F680" s="180" t="s">
        <v>2487</v>
      </c>
      <c r="G680" s="180" t="s">
        <v>2487</v>
      </c>
      <c r="H680" s="180" t="s">
        <v>2487</v>
      </c>
      <c r="I680" s="180" t="s">
        <v>2487</v>
      </c>
      <c r="J680" s="180" t="s">
        <v>2487</v>
      </c>
      <c r="K680" s="180" t="s">
        <v>2487</v>
      </c>
      <c r="L680" s="180" t="s">
        <v>2487</v>
      </c>
      <c r="M680" s="178" t="s">
        <v>2488</v>
      </c>
      <c r="N680" s="180" t="s">
        <v>2487</v>
      </c>
      <c r="O680" s="180" t="s">
        <v>2488</v>
      </c>
      <c r="P680" s="178" t="s">
        <v>2489</v>
      </c>
      <c r="Q680" s="178" t="s">
        <v>2490</v>
      </c>
      <c r="R680" s="180" t="s">
        <v>2487</v>
      </c>
      <c r="S680" s="180" t="s">
        <v>2487</v>
      </c>
      <c r="T680" s="178" t="s">
        <v>2491</v>
      </c>
      <c r="U680" s="180" t="s">
        <v>2487</v>
      </c>
      <c r="V680" s="180" t="s">
        <v>2487</v>
      </c>
      <c r="W680" s="180" t="s">
        <v>2487</v>
      </c>
      <c r="X680" s="180" t="s">
        <v>2487</v>
      </c>
      <c r="Y680" s="180" t="s">
        <v>2487</v>
      </c>
      <c r="Z680" s="180" t="s">
        <v>2487</v>
      </c>
      <c r="AA680" s="180" t="s">
        <v>2487</v>
      </c>
      <c r="AB680" s="180" t="s">
        <v>2487</v>
      </c>
      <c r="AC680" s="180" t="s">
        <v>2487</v>
      </c>
      <c r="AD680" s="180" t="s">
        <v>2487</v>
      </c>
      <c r="AE680" s="180" t="s">
        <v>2064</v>
      </c>
      <c r="AF680" s="180" t="s">
        <v>2064</v>
      </c>
      <c r="AG680" s="180" t="s">
        <v>2064</v>
      </c>
      <c r="AH680" s="180" t="s">
        <v>2064</v>
      </c>
      <c r="AI680" s="180" t="s">
        <v>2064</v>
      </c>
      <c r="AJ680" s="180" t="s">
        <v>2064</v>
      </c>
      <c r="AK680" s="180" t="s">
        <v>2064</v>
      </c>
      <c r="AL680" s="180" t="s">
        <v>2064</v>
      </c>
      <c r="AM680" s="180" t="s">
        <v>2064</v>
      </c>
      <c r="AN680" s="180" t="s">
        <v>2064</v>
      </c>
      <c r="AO680" s="180" t="s">
        <v>2064</v>
      </c>
      <c r="AP680" s="180" t="s">
        <v>2064</v>
      </c>
      <c r="AQ680" s="180" t="s">
        <v>2064</v>
      </c>
      <c r="AR680" s="180" t="s">
        <v>2064</v>
      </c>
      <c r="AS680" s="180" t="s">
        <v>2064</v>
      </c>
      <c r="AT680" s="180" t="s">
        <v>2064</v>
      </c>
      <c r="AU680" s="180" t="s">
        <v>2487</v>
      </c>
      <c r="AV680" s="180" t="s">
        <v>2487</v>
      </c>
      <c r="AW680" s="180" t="s">
        <v>2487</v>
      </c>
      <c r="AX680" s="180" t="s">
        <v>2487</v>
      </c>
      <c r="AY680" s="180" t="s">
        <v>2487</v>
      </c>
      <c r="AZ680" s="180" t="s">
        <v>2488</v>
      </c>
      <c r="BA680" s="178" t="s">
        <v>2488</v>
      </c>
      <c r="BB680" s="180" t="s">
        <v>2064</v>
      </c>
      <c r="BC680" s="180" t="s">
        <v>2487</v>
      </c>
      <c r="BD680" s="180" t="s">
        <v>2487</v>
      </c>
      <c r="BE680" s="180" t="s">
        <v>2491</v>
      </c>
      <c r="BF680" s="180" t="s">
        <v>2492</v>
      </c>
      <c r="BG680" s="180" t="s">
        <v>2487</v>
      </c>
      <c r="BH680" s="180" t="s">
        <v>2064</v>
      </c>
      <c r="BI680" s="178" t="s">
        <v>2489</v>
      </c>
      <c r="BJ680" s="180" t="s">
        <v>2064</v>
      </c>
      <c r="BK680" s="180" t="s">
        <v>2487</v>
      </c>
      <c r="BL680" s="180" t="s">
        <v>2487</v>
      </c>
      <c r="BM680" s="180" t="s">
        <v>2492</v>
      </c>
      <c r="BN680" s="178" t="s">
        <v>2489</v>
      </c>
      <c r="BO680" s="180" t="s">
        <v>2064</v>
      </c>
      <c r="BP680" s="178" t="s">
        <v>2488</v>
      </c>
      <c r="BQ680" s="178" t="s">
        <v>2488</v>
      </c>
      <c r="BR680" s="178" t="s">
        <v>2488</v>
      </c>
      <c r="BS680" s="178" t="s">
        <v>2488</v>
      </c>
      <c r="BT680" s="178" t="s">
        <v>2488</v>
      </c>
      <c r="BU680" s="178" t="s">
        <v>2488</v>
      </c>
      <c r="BV680" s="178" t="s">
        <v>2488</v>
      </c>
      <c r="BW680" s="178" t="s">
        <v>2488</v>
      </c>
      <c r="BX680" s="178" t="s">
        <v>2488</v>
      </c>
      <c r="BY680" s="178" t="s">
        <v>2488</v>
      </c>
      <c r="BZ680" s="178" t="s">
        <v>2488</v>
      </c>
      <c r="CA680" s="178" t="s">
        <v>2488</v>
      </c>
      <c r="CB680" s="178" t="s">
        <v>2488</v>
      </c>
      <c r="CC680" s="178" t="s">
        <v>2488</v>
      </c>
      <c r="CD680" s="178" t="s">
        <v>2488</v>
      </c>
    </row>
    <row r="681" spans="5:82" ht="14.45">
      <c r="F681" s="177"/>
      <c r="G681" s="177"/>
      <c r="H681" s="177"/>
      <c r="I681" s="177"/>
      <c r="J681" s="177"/>
      <c r="K681" s="177"/>
      <c r="L681" s="177"/>
      <c r="M681" s="178" t="s">
        <v>2487</v>
      </c>
      <c r="N681" s="177"/>
      <c r="O681" s="177"/>
      <c r="P681" s="180" t="s">
        <v>2487</v>
      </c>
      <c r="Q681" s="180" t="s">
        <v>2493</v>
      </c>
      <c r="R681" s="177"/>
      <c r="S681" s="177"/>
      <c r="T681" s="178" t="s">
        <v>2494</v>
      </c>
      <c r="U681" s="177"/>
      <c r="V681" s="177"/>
      <c r="W681" s="177"/>
      <c r="X681" s="177"/>
      <c r="Y681" s="177"/>
      <c r="Z681" s="177"/>
      <c r="AA681" s="177"/>
      <c r="AB681" s="177"/>
      <c r="AC681" s="177"/>
      <c r="AD681" s="177"/>
      <c r="AE681" s="177"/>
      <c r="AF681" s="177"/>
      <c r="AG681" s="177"/>
      <c r="AH681" s="177"/>
      <c r="AI681" s="177"/>
      <c r="AJ681" s="177"/>
      <c r="AK681" s="177"/>
      <c r="AL681" s="177"/>
      <c r="AM681" s="177"/>
      <c r="AN681" s="177"/>
      <c r="AO681" s="177"/>
      <c r="AP681" s="177"/>
      <c r="AQ681" s="177"/>
      <c r="AR681" s="177"/>
      <c r="AS681" s="177"/>
      <c r="AT681" s="177"/>
      <c r="AU681" s="177"/>
      <c r="AV681" s="177"/>
      <c r="AW681" s="177"/>
      <c r="AX681" s="177"/>
      <c r="AY681" s="177"/>
      <c r="AZ681" s="177"/>
      <c r="BA681" s="178" t="s">
        <v>2494</v>
      </c>
      <c r="BB681" s="177"/>
      <c r="BC681" s="177"/>
      <c r="BD681" s="177"/>
      <c r="BE681" s="177"/>
      <c r="BF681" s="177"/>
      <c r="BG681" s="177"/>
      <c r="BH681" s="177"/>
      <c r="BI681" s="178" t="s">
        <v>2494</v>
      </c>
      <c r="BJ681" s="177"/>
      <c r="BK681" s="177"/>
      <c r="BL681" s="177"/>
      <c r="BM681" s="177"/>
      <c r="BN681" s="178" t="s">
        <v>2491</v>
      </c>
      <c r="BO681" s="177"/>
      <c r="BP681" s="180" t="s">
        <v>2487</v>
      </c>
      <c r="BQ681" s="180" t="s">
        <v>2487</v>
      </c>
      <c r="BR681" s="180" t="s">
        <v>2487</v>
      </c>
      <c r="BS681" s="180" t="s">
        <v>2487</v>
      </c>
      <c r="BT681" s="180" t="s">
        <v>2487</v>
      </c>
      <c r="BU681" s="180" t="s">
        <v>2487</v>
      </c>
      <c r="BV681" s="180" t="s">
        <v>2487</v>
      </c>
      <c r="BW681" s="180" t="s">
        <v>2487</v>
      </c>
      <c r="BX681" s="180" t="s">
        <v>2487</v>
      </c>
      <c r="BY681" s="180" t="s">
        <v>2487</v>
      </c>
      <c r="BZ681" s="180" t="s">
        <v>2487</v>
      </c>
      <c r="CA681" s="180" t="s">
        <v>2487</v>
      </c>
      <c r="CB681" s="180" t="s">
        <v>2487</v>
      </c>
      <c r="CC681" s="180" t="s">
        <v>2487</v>
      </c>
      <c r="CD681" s="180" t="s">
        <v>2487</v>
      </c>
    </row>
    <row r="682" spans="5:82" ht="14.45">
      <c r="F682" s="177"/>
      <c r="G682" s="177"/>
      <c r="H682" s="177"/>
      <c r="I682" s="177"/>
      <c r="J682" s="177"/>
      <c r="K682" s="177"/>
      <c r="L682" s="177"/>
      <c r="M682" s="178" t="s">
        <v>2490</v>
      </c>
      <c r="N682" s="177"/>
      <c r="O682" s="177"/>
      <c r="P682" s="177"/>
      <c r="Q682" s="177"/>
      <c r="R682" s="177"/>
      <c r="S682" s="177"/>
      <c r="T682" s="180" t="s">
        <v>2487</v>
      </c>
      <c r="U682" s="177"/>
      <c r="V682" s="177"/>
      <c r="W682" s="177"/>
      <c r="X682" s="177"/>
      <c r="Y682" s="177"/>
      <c r="Z682" s="177"/>
      <c r="AA682" s="177"/>
      <c r="AB682" s="177"/>
      <c r="AC682" s="177"/>
      <c r="AD682" s="177"/>
      <c r="AE682" s="177"/>
      <c r="AF682" s="177"/>
      <c r="AG682" s="177"/>
      <c r="AH682" s="177"/>
      <c r="AI682" s="177"/>
      <c r="AJ682" s="177"/>
      <c r="AK682" s="177"/>
      <c r="AL682" s="177"/>
      <c r="AM682" s="177"/>
      <c r="AN682" s="177"/>
      <c r="AO682" s="177"/>
      <c r="AP682" s="177"/>
      <c r="AQ682" s="177"/>
      <c r="AR682" s="177"/>
      <c r="AS682" s="177"/>
      <c r="AT682" s="177"/>
      <c r="AU682" s="177"/>
      <c r="AV682" s="177"/>
      <c r="AW682" s="177"/>
      <c r="AX682" s="177"/>
      <c r="AY682" s="177"/>
      <c r="AZ682" s="177"/>
      <c r="BA682" s="180" t="s">
        <v>2487</v>
      </c>
      <c r="BB682" s="177"/>
      <c r="BC682" s="177"/>
      <c r="BD682" s="177"/>
      <c r="BE682" s="177"/>
      <c r="BF682" s="177"/>
      <c r="BG682" s="177"/>
      <c r="BH682" s="177"/>
      <c r="BI682" s="180" t="s">
        <v>2487</v>
      </c>
      <c r="BJ682" s="177"/>
      <c r="BK682" s="177"/>
      <c r="BL682" s="177"/>
      <c r="BM682" s="177"/>
      <c r="BN682" s="180" t="s">
        <v>2494</v>
      </c>
      <c r="BO682" s="177"/>
      <c r="BP682" s="177"/>
      <c r="BQ682" s="177"/>
      <c r="BR682" s="177"/>
      <c r="BS682" s="177"/>
      <c r="BT682" s="177"/>
      <c r="BU682" s="177"/>
      <c r="BV682" s="177"/>
      <c r="BW682" s="177"/>
      <c r="BX682" s="177"/>
      <c r="BY682" s="177"/>
      <c r="BZ682" s="177"/>
      <c r="CA682" s="177"/>
      <c r="CB682" s="177"/>
      <c r="CC682" s="177"/>
      <c r="CD682" s="177"/>
    </row>
    <row r="683" spans="5:82" ht="14.45">
      <c r="F683" s="177"/>
      <c r="G683" s="177"/>
      <c r="H683" s="177"/>
      <c r="I683" s="177"/>
      <c r="J683" s="177"/>
      <c r="K683" s="177"/>
      <c r="L683" s="177"/>
      <c r="M683" s="180" t="s">
        <v>2493</v>
      </c>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c r="AN683" s="177"/>
      <c r="AO683" s="177"/>
      <c r="AP683" s="177"/>
      <c r="AQ683" s="177"/>
      <c r="AR683" s="177"/>
      <c r="AS683" s="177"/>
      <c r="AT683" s="177"/>
      <c r="AU683" s="177"/>
      <c r="AV683" s="177"/>
      <c r="AW683" s="177"/>
      <c r="AX683" s="177"/>
      <c r="AY683" s="177"/>
      <c r="AZ683" s="177"/>
      <c r="BA683" s="177"/>
      <c r="BB683" s="177"/>
      <c r="BC683" s="177"/>
      <c r="BD683" s="177"/>
      <c r="BE683" s="177"/>
      <c r="BF683" s="177"/>
      <c r="BG683" s="177"/>
      <c r="BH683" s="177"/>
      <c r="BI683" s="177"/>
      <c r="BJ683" s="177"/>
      <c r="BK683" s="177"/>
      <c r="BL683" s="177"/>
      <c r="BM683" s="177"/>
      <c r="BN683" s="177"/>
      <c r="BO683" s="177"/>
      <c r="BP683" s="177"/>
      <c r="BQ683" s="177"/>
      <c r="BR683" s="177"/>
      <c r="BS683" s="177"/>
      <c r="BT683" s="177"/>
      <c r="BU683" s="177"/>
      <c r="BV683" s="177"/>
      <c r="BW683" s="177"/>
      <c r="BX683" s="177"/>
      <c r="BY683" s="177"/>
      <c r="BZ683" s="177"/>
      <c r="CA683" s="177"/>
      <c r="CB683" s="177"/>
      <c r="CC683" s="177"/>
      <c r="CD683" s="177"/>
    </row>
    <row r="684" spans="5:82" ht="14.45">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c r="AN684" s="177"/>
      <c r="AO684" s="177"/>
      <c r="AP684" s="177"/>
      <c r="AQ684" s="177"/>
      <c r="AR684" s="177"/>
      <c r="AS684" s="177"/>
      <c r="AT684" s="177"/>
      <c r="AU684" s="177"/>
      <c r="AV684" s="177"/>
      <c r="AW684" s="177"/>
      <c r="AX684" s="177"/>
      <c r="AY684" s="177"/>
      <c r="AZ684" s="177"/>
      <c r="BA684" s="177"/>
      <c r="BB684" s="177"/>
      <c r="BC684" s="177"/>
      <c r="BD684" s="177"/>
      <c r="BE684" s="177"/>
      <c r="BF684" s="177"/>
      <c r="BG684" s="177"/>
      <c r="BH684" s="177"/>
      <c r="BI684" s="177"/>
      <c r="BJ684" s="177"/>
      <c r="BK684" s="177"/>
      <c r="BL684" s="177"/>
      <c r="BM684" s="177"/>
      <c r="BN684" s="177"/>
      <c r="BO684" s="177"/>
      <c r="BP684" s="177"/>
      <c r="BQ684" s="177"/>
      <c r="BR684" s="177"/>
      <c r="BS684" s="177"/>
      <c r="BT684" s="177"/>
      <c r="BU684" s="177"/>
      <c r="BV684" s="177"/>
      <c r="BW684" s="177"/>
      <c r="BX684" s="177"/>
      <c r="BY684" s="177"/>
      <c r="BZ684" s="177"/>
      <c r="CA684" s="177"/>
      <c r="CB684" s="177"/>
      <c r="CC684" s="177"/>
      <c r="CD684" s="177"/>
    </row>
    <row r="685" spans="5:82" ht="14.45">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c r="AN685" s="177"/>
      <c r="AO685" s="177"/>
      <c r="AP685" s="177"/>
      <c r="AQ685" s="177"/>
      <c r="AR685" s="177"/>
      <c r="AS685" s="177"/>
      <c r="AT685" s="177"/>
      <c r="AU685" s="177"/>
      <c r="AV685" s="177"/>
      <c r="AW685" s="177"/>
      <c r="AX685" s="177"/>
      <c r="AY685" s="177"/>
      <c r="AZ685" s="177"/>
      <c r="BA685" s="177"/>
      <c r="BB685" s="177"/>
      <c r="BC685" s="177"/>
      <c r="BD685" s="177"/>
      <c r="BE685" s="177"/>
      <c r="BF685" s="177"/>
      <c r="BG685" s="177"/>
      <c r="BH685" s="177"/>
      <c r="BI685" s="177"/>
      <c r="BJ685" s="177"/>
      <c r="BK685" s="177"/>
      <c r="BL685" s="177"/>
      <c r="BM685" s="177"/>
      <c r="BN685" s="177"/>
      <c r="BO685" s="177"/>
      <c r="BP685" s="177"/>
      <c r="BQ685" s="177"/>
      <c r="BR685" s="177"/>
      <c r="BS685" s="177"/>
      <c r="BT685" s="177"/>
      <c r="BU685" s="177"/>
      <c r="BV685" s="177"/>
      <c r="BW685" s="177"/>
      <c r="BX685" s="177"/>
      <c r="BY685" s="177"/>
      <c r="BZ685" s="177"/>
      <c r="CA685" s="177"/>
      <c r="CB685" s="177"/>
      <c r="CC685" s="177"/>
      <c r="CD685" s="177"/>
    </row>
    <row r="686" spans="5:82" ht="14.45">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c r="AN686" s="177"/>
      <c r="AO686" s="177"/>
      <c r="AP686" s="177"/>
      <c r="AQ686" s="177"/>
      <c r="AR686" s="177"/>
      <c r="AS686" s="177"/>
      <c r="AT686" s="177"/>
      <c r="AU686" s="177"/>
      <c r="AV686" s="177"/>
      <c r="AW686" s="177"/>
      <c r="AX686" s="177"/>
      <c r="AY686" s="177"/>
      <c r="AZ686" s="177"/>
      <c r="BA686" s="177"/>
      <c r="BB686" s="177"/>
      <c r="BC686" s="177"/>
      <c r="BD686" s="177"/>
      <c r="BE686" s="177"/>
      <c r="BF686" s="177"/>
      <c r="BG686" s="177"/>
      <c r="BH686" s="177"/>
      <c r="BI686" s="177"/>
      <c r="BJ686" s="177"/>
      <c r="BK686" s="177"/>
      <c r="BL686" s="177"/>
      <c r="BM686" s="177"/>
      <c r="BN686" s="177"/>
      <c r="BO686" s="177"/>
      <c r="BP686" s="177"/>
      <c r="BQ686" s="177"/>
      <c r="BR686" s="177"/>
      <c r="BS686" s="177"/>
      <c r="BT686" s="177"/>
      <c r="BU686" s="177"/>
      <c r="BV686" s="177"/>
      <c r="BW686" s="177"/>
      <c r="BX686" s="177"/>
      <c r="BY686" s="177"/>
      <c r="BZ686" s="177"/>
      <c r="CA686" s="177"/>
      <c r="CB686" s="177"/>
      <c r="CC686" s="177"/>
      <c r="CD686" s="177"/>
    </row>
    <row r="687" spans="5:82" ht="14.45">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c r="AN687" s="177"/>
      <c r="AO687" s="177"/>
      <c r="AP687" s="177"/>
      <c r="AQ687" s="177"/>
      <c r="AR687" s="177"/>
      <c r="AS687" s="177"/>
      <c r="AT687" s="177"/>
      <c r="AU687" s="177"/>
      <c r="AV687" s="177"/>
      <c r="AW687" s="177"/>
      <c r="AX687" s="177"/>
      <c r="AY687" s="177"/>
      <c r="AZ687" s="177"/>
      <c r="BA687" s="177"/>
      <c r="BB687" s="177"/>
      <c r="BC687" s="177"/>
      <c r="BD687" s="177"/>
      <c r="BE687" s="177"/>
      <c r="BF687" s="177"/>
      <c r="BG687" s="177"/>
      <c r="BH687" s="177"/>
      <c r="BI687" s="177"/>
      <c r="BJ687" s="177"/>
      <c r="BK687" s="177"/>
      <c r="BL687" s="177"/>
      <c r="BM687" s="177"/>
      <c r="BN687" s="177"/>
      <c r="BO687" s="177"/>
      <c r="BP687" s="177"/>
      <c r="BQ687" s="177"/>
      <c r="BR687" s="177"/>
      <c r="BS687" s="177"/>
      <c r="BT687" s="177"/>
      <c r="BU687" s="177"/>
      <c r="BV687" s="177"/>
      <c r="BW687" s="177"/>
      <c r="BX687" s="177"/>
      <c r="BY687" s="177"/>
      <c r="BZ687" s="177"/>
      <c r="CA687" s="177"/>
      <c r="CB687" s="177"/>
      <c r="CC687" s="177"/>
      <c r="CD687" s="177"/>
    </row>
    <row r="688" spans="5:82" ht="14.45">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c r="AN688" s="177"/>
      <c r="AO688" s="177"/>
      <c r="AP688" s="177"/>
      <c r="AQ688" s="177"/>
      <c r="AR688" s="177"/>
      <c r="AS688" s="177"/>
      <c r="AT688" s="177"/>
      <c r="AU688" s="177"/>
      <c r="AV688" s="177"/>
      <c r="AW688" s="177"/>
      <c r="AX688" s="177"/>
      <c r="AY688" s="177"/>
      <c r="AZ688" s="177"/>
      <c r="BA688" s="177"/>
      <c r="BB688" s="177"/>
      <c r="BC688" s="177"/>
      <c r="BD688" s="177"/>
      <c r="BE688" s="177"/>
      <c r="BF688" s="177"/>
      <c r="BG688" s="177"/>
      <c r="BH688" s="177"/>
      <c r="BI688" s="177"/>
      <c r="BJ688" s="177"/>
      <c r="BK688" s="177"/>
      <c r="BL688" s="177"/>
      <c r="BM688" s="177"/>
      <c r="BN688" s="177"/>
      <c r="BO688" s="177"/>
      <c r="BP688" s="177"/>
      <c r="BQ688" s="177"/>
      <c r="BR688" s="177"/>
      <c r="BS688" s="177"/>
      <c r="BT688" s="177"/>
      <c r="BU688" s="177"/>
      <c r="BV688" s="177"/>
      <c r="BW688" s="177"/>
      <c r="BX688" s="177"/>
      <c r="BY688" s="177"/>
      <c r="BZ688" s="177"/>
      <c r="CA688" s="177"/>
      <c r="CB688" s="177"/>
      <c r="CC688" s="177"/>
      <c r="CD688" s="177"/>
    </row>
    <row r="689" spans="5:82" ht="14.45">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c r="AN689" s="177"/>
      <c r="AO689" s="177"/>
      <c r="AP689" s="177"/>
      <c r="AQ689" s="177"/>
      <c r="AR689" s="177"/>
      <c r="AS689" s="177"/>
      <c r="AT689" s="177"/>
      <c r="AU689" s="177"/>
      <c r="AV689" s="177"/>
      <c r="AW689" s="177"/>
      <c r="AX689" s="177"/>
      <c r="AY689" s="177"/>
      <c r="AZ689" s="177"/>
      <c r="BA689" s="177"/>
      <c r="BB689" s="177"/>
      <c r="BC689" s="177"/>
      <c r="BD689" s="177"/>
      <c r="BE689" s="177"/>
      <c r="BF689" s="177"/>
      <c r="BG689" s="177"/>
      <c r="BH689" s="177"/>
      <c r="BI689" s="177"/>
      <c r="BJ689" s="177"/>
      <c r="BK689" s="177"/>
      <c r="BL689" s="177"/>
      <c r="BM689" s="177"/>
      <c r="BN689" s="177"/>
      <c r="BO689" s="177"/>
      <c r="BP689" s="177"/>
      <c r="BQ689" s="177"/>
      <c r="BR689" s="177"/>
      <c r="BS689" s="177"/>
      <c r="BT689" s="177"/>
      <c r="BU689" s="177"/>
      <c r="BV689" s="177"/>
      <c r="BW689" s="177"/>
      <c r="BX689" s="177"/>
      <c r="BY689" s="177"/>
      <c r="BZ689" s="177"/>
      <c r="CA689" s="177"/>
      <c r="CB689" s="177"/>
      <c r="CC689" s="177"/>
      <c r="CD689" s="177"/>
    </row>
    <row r="690" spans="5:82" ht="14.45">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c r="AN690" s="177"/>
      <c r="AO690" s="177"/>
      <c r="AP690" s="177"/>
      <c r="AQ690" s="177"/>
      <c r="AR690" s="177"/>
      <c r="AS690" s="177"/>
      <c r="AT690" s="177"/>
      <c r="AU690" s="177"/>
      <c r="AV690" s="177"/>
      <c r="AW690" s="177"/>
      <c r="AX690" s="177"/>
      <c r="AY690" s="177"/>
      <c r="AZ690" s="177"/>
      <c r="BA690" s="177"/>
      <c r="BB690" s="177"/>
      <c r="BC690" s="177"/>
      <c r="BD690" s="177"/>
      <c r="BE690" s="177"/>
      <c r="BF690" s="177"/>
      <c r="BG690" s="177"/>
      <c r="BH690" s="177"/>
      <c r="BI690" s="177"/>
      <c r="BJ690" s="177"/>
      <c r="BK690" s="177"/>
      <c r="BL690" s="177"/>
      <c r="BM690" s="177"/>
      <c r="BN690" s="177"/>
      <c r="BO690" s="177"/>
      <c r="BP690" s="177"/>
      <c r="BQ690" s="177"/>
      <c r="BR690" s="177"/>
      <c r="BS690" s="177"/>
      <c r="BT690" s="177"/>
      <c r="BU690" s="177"/>
      <c r="BV690" s="177"/>
      <c r="BW690" s="177"/>
      <c r="BX690" s="177"/>
      <c r="BY690" s="177"/>
      <c r="BZ690" s="177"/>
      <c r="CA690" s="177"/>
      <c r="CB690" s="177"/>
      <c r="CC690" s="177"/>
      <c r="CD690" s="177"/>
    </row>
    <row r="691" spans="5:82" ht="14.45">
      <c r="E691" s="48" t="s">
        <v>2495</v>
      </c>
      <c r="F691" s="179" t="s">
        <v>2496</v>
      </c>
      <c r="G691" s="179" t="s">
        <v>2497</v>
      </c>
      <c r="H691" s="179" t="s">
        <v>2498</v>
      </c>
      <c r="I691" s="179" t="s">
        <v>2499</v>
      </c>
      <c r="J691" s="179" t="s">
        <v>2500</v>
      </c>
      <c r="K691" s="179" t="s">
        <v>2501</v>
      </c>
      <c r="L691" s="179" t="s">
        <v>2502</v>
      </c>
      <c r="M691" s="179" t="s">
        <v>2503</v>
      </c>
      <c r="N691" s="179" t="s">
        <v>2504</v>
      </c>
      <c r="O691" s="179" t="s">
        <v>2505</v>
      </c>
      <c r="P691" s="179" t="s">
        <v>2506</v>
      </c>
      <c r="Q691" s="179" t="s">
        <v>2507</v>
      </c>
      <c r="R691" s="179" t="s">
        <v>2508</v>
      </c>
      <c r="S691" s="179" t="s">
        <v>2509</v>
      </c>
      <c r="T691" s="179" t="s">
        <v>2510</v>
      </c>
      <c r="U691" s="179" t="s">
        <v>2511</v>
      </c>
      <c r="V691" s="179" t="s">
        <v>2512</v>
      </c>
      <c r="W691" s="179" t="s">
        <v>2513</v>
      </c>
      <c r="X691" s="179" t="s">
        <v>2514</v>
      </c>
      <c r="Y691" s="179" t="s">
        <v>2515</v>
      </c>
      <c r="Z691" s="179" t="s">
        <v>2516</v>
      </c>
      <c r="AA691" s="179" t="s">
        <v>2517</v>
      </c>
      <c r="AB691" s="179" t="s">
        <v>2518</v>
      </c>
      <c r="AC691" s="179" t="s">
        <v>2519</v>
      </c>
      <c r="AD691" s="179" t="s">
        <v>2520</v>
      </c>
      <c r="AE691" s="179" t="s">
        <v>2521</v>
      </c>
      <c r="AF691" s="179" t="s">
        <v>2522</v>
      </c>
      <c r="AG691" s="179" t="s">
        <v>2523</v>
      </c>
      <c r="AH691" s="179" t="s">
        <v>2524</v>
      </c>
      <c r="AI691" s="179" t="s">
        <v>2525</v>
      </c>
      <c r="AJ691" s="179" t="s">
        <v>2526</v>
      </c>
      <c r="AK691" s="179" t="s">
        <v>2527</v>
      </c>
      <c r="AL691" s="179" t="s">
        <v>2528</v>
      </c>
      <c r="AM691" s="179" t="s">
        <v>2529</v>
      </c>
      <c r="AN691" s="179" t="s">
        <v>2530</v>
      </c>
      <c r="AO691" s="179" t="s">
        <v>2531</v>
      </c>
      <c r="AP691" s="179" t="s">
        <v>2532</v>
      </c>
      <c r="AQ691" s="179" t="s">
        <v>2533</v>
      </c>
      <c r="AR691" s="179" t="s">
        <v>2534</v>
      </c>
      <c r="AS691" s="179" t="s">
        <v>2535</v>
      </c>
      <c r="AT691" s="179" t="s">
        <v>2536</v>
      </c>
      <c r="AU691" s="179" t="s">
        <v>2537</v>
      </c>
      <c r="AV691" s="179" t="s">
        <v>2538</v>
      </c>
      <c r="AW691" s="179" t="s">
        <v>2539</v>
      </c>
      <c r="AX691" s="179" t="s">
        <v>2540</v>
      </c>
      <c r="AY691" s="179" t="s">
        <v>2541</v>
      </c>
      <c r="AZ691" s="179" t="s">
        <v>2542</v>
      </c>
      <c r="BA691" s="179" t="s">
        <v>2543</v>
      </c>
      <c r="BB691" s="179" t="s">
        <v>2544</v>
      </c>
      <c r="BC691" s="179" t="s">
        <v>2545</v>
      </c>
      <c r="BD691" s="179" t="s">
        <v>2546</v>
      </c>
      <c r="BE691" s="179" t="s">
        <v>2547</v>
      </c>
      <c r="BF691" s="179" t="s">
        <v>2548</v>
      </c>
      <c r="BG691" s="179" t="s">
        <v>2549</v>
      </c>
      <c r="BH691" s="179" t="s">
        <v>2550</v>
      </c>
      <c r="BI691" s="179" t="s">
        <v>2551</v>
      </c>
      <c r="BJ691" s="179" t="s">
        <v>2552</v>
      </c>
      <c r="BK691" s="179" t="s">
        <v>2553</v>
      </c>
      <c r="BL691" s="179" t="s">
        <v>2554</v>
      </c>
      <c r="BM691" s="179" t="s">
        <v>2555</v>
      </c>
      <c r="BN691" s="179" t="s">
        <v>2556</v>
      </c>
      <c r="BO691" s="179" t="s">
        <v>2557</v>
      </c>
      <c r="BP691" s="179" t="s">
        <v>2558</v>
      </c>
      <c r="BQ691" s="179" t="s">
        <v>2559</v>
      </c>
      <c r="BR691" s="179" t="s">
        <v>2560</v>
      </c>
      <c r="BS691" s="179" t="s">
        <v>2561</v>
      </c>
      <c r="BT691" s="179" t="s">
        <v>2562</v>
      </c>
      <c r="BU691" s="179" t="s">
        <v>2563</v>
      </c>
      <c r="BV691" s="179" t="s">
        <v>2564</v>
      </c>
      <c r="BW691" s="179" t="s">
        <v>2565</v>
      </c>
      <c r="BX691" s="179" t="s">
        <v>2566</v>
      </c>
      <c r="BY691" s="179" t="s">
        <v>2567</v>
      </c>
      <c r="BZ691" s="179" t="s">
        <v>2568</v>
      </c>
      <c r="CA691" s="179" t="s">
        <v>2569</v>
      </c>
      <c r="CB691" s="179" t="s">
        <v>2570</v>
      </c>
      <c r="CC691" s="179" t="s">
        <v>2571</v>
      </c>
      <c r="CD691" s="179" t="s">
        <v>2572</v>
      </c>
    </row>
    <row r="692" spans="5:82" ht="14.45">
      <c r="F692" s="180" t="s">
        <v>2064</v>
      </c>
      <c r="G692" s="180" t="s">
        <v>2064</v>
      </c>
      <c r="H692" s="180" t="s">
        <v>2064</v>
      </c>
      <c r="I692" s="180" t="s">
        <v>2064</v>
      </c>
      <c r="J692" s="180" t="s">
        <v>2064</v>
      </c>
      <c r="K692" s="180" t="s">
        <v>2495</v>
      </c>
      <c r="L692" s="180" t="s">
        <v>2064</v>
      </c>
      <c r="M692" s="180" t="s">
        <v>2573</v>
      </c>
      <c r="N692" s="180" t="s">
        <v>2064</v>
      </c>
      <c r="O692" s="180" t="s">
        <v>2064</v>
      </c>
      <c r="P692" s="180" t="s">
        <v>2064</v>
      </c>
      <c r="Q692" s="180" t="s">
        <v>2064</v>
      </c>
      <c r="R692" s="180" t="s">
        <v>2064</v>
      </c>
      <c r="S692" s="180" t="s">
        <v>2495</v>
      </c>
      <c r="T692" s="180" t="s">
        <v>2064</v>
      </c>
      <c r="U692" s="180" t="s">
        <v>2574</v>
      </c>
      <c r="V692" s="180" t="s">
        <v>2495</v>
      </c>
      <c r="W692" s="180" t="s">
        <v>2064</v>
      </c>
      <c r="X692" s="180" t="s">
        <v>2064</v>
      </c>
      <c r="Y692" s="180" t="s">
        <v>2495</v>
      </c>
      <c r="Z692" s="180" t="s">
        <v>2495</v>
      </c>
      <c r="AA692" s="180" t="s">
        <v>2495</v>
      </c>
      <c r="AB692" s="180" t="s">
        <v>2064</v>
      </c>
      <c r="AC692" s="178" t="s">
        <v>2495</v>
      </c>
      <c r="AD692" s="180" t="s">
        <v>2064</v>
      </c>
      <c r="AE692" s="180" t="s">
        <v>2064</v>
      </c>
      <c r="AF692" s="180" t="s">
        <v>2064</v>
      </c>
      <c r="AG692" s="180" t="s">
        <v>2064</v>
      </c>
      <c r="AH692" s="180" t="s">
        <v>2064</v>
      </c>
      <c r="AI692" s="180" t="s">
        <v>2064</v>
      </c>
      <c r="AJ692" s="180" t="s">
        <v>2064</v>
      </c>
      <c r="AK692" s="180" t="s">
        <v>2064</v>
      </c>
      <c r="AL692" s="180" t="s">
        <v>2064</v>
      </c>
      <c r="AM692" s="180" t="s">
        <v>2064</v>
      </c>
      <c r="AN692" s="180" t="s">
        <v>2064</v>
      </c>
      <c r="AO692" s="180" t="s">
        <v>2064</v>
      </c>
      <c r="AP692" s="180" t="s">
        <v>2064</v>
      </c>
      <c r="AQ692" s="180" t="s">
        <v>2064</v>
      </c>
      <c r="AR692" s="180" t="s">
        <v>2064</v>
      </c>
      <c r="AS692" s="180" t="s">
        <v>2064</v>
      </c>
      <c r="AT692" s="180" t="s">
        <v>2064</v>
      </c>
      <c r="AU692" s="180" t="s">
        <v>2495</v>
      </c>
      <c r="AV692" s="180" t="s">
        <v>2064</v>
      </c>
      <c r="AW692" s="180" t="s">
        <v>2064</v>
      </c>
      <c r="AX692" s="180" t="s">
        <v>2064</v>
      </c>
      <c r="AY692" s="180" t="s">
        <v>2575</v>
      </c>
      <c r="AZ692" s="180" t="s">
        <v>2575</v>
      </c>
      <c r="BA692" s="180" t="s">
        <v>2575</v>
      </c>
      <c r="BB692" s="180" t="s">
        <v>2064</v>
      </c>
      <c r="BC692" s="180" t="s">
        <v>2064</v>
      </c>
      <c r="BD692" s="180" t="s">
        <v>2575</v>
      </c>
      <c r="BE692" s="180" t="s">
        <v>2064</v>
      </c>
      <c r="BF692" s="180" t="s">
        <v>2064</v>
      </c>
      <c r="BG692" s="180" t="s">
        <v>2064</v>
      </c>
      <c r="BH692" s="180" t="s">
        <v>2064</v>
      </c>
      <c r="BI692" s="180" t="s">
        <v>2575</v>
      </c>
      <c r="BJ692" s="180" t="s">
        <v>2064</v>
      </c>
      <c r="BK692" s="180" t="s">
        <v>2064</v>
      </c>
      <c r="BL692" s="180" t="s">
        <v>2575</v>
      </c>
      <c r="BM692" s="180" t="s">
        <v>2064</v>
      </c>
      <c r="BN692" s="180" t="s">
        <v>2064</v>
      </c>
      <c r="BO692" s="180" t="s">
        <v>2064</v>
      </c>
      <c r="BP692" s="180" t="s">
        <v>2064</v>
      </c>
      <c r="BQ692" s="180" t="s">
        <v>2064</v>
      </c>
      <c r="BR692" s="180" t="s">
        <v>2064</v>
      </c>
      <c r="BS692" s="180" t="s">
        <v>2064</v>
      </c>
      <c r="BT692" s="180" t="s">
        <v>2064</v>
      </c>
      <c r="BU692" s="180" t="s">
        <v>2064</v>
      </c>
      <c r="BV692" s="180" t="s">
        <v>2064</v>
      </c>
      <c r="BW692" s="180" t="s">
        <v>2064</v>
      </c>
      <c r="BX692" s="180" t="s">
        <v>2064</v>
      </c>
      <c r="BY692" s="180" t="s">
        <v>2064</v>
      </c>
      <c r="BZ692" s="180" t="s">
        <v>2064</v>
      </c>
      <c r="CA692" s="180" t="s">
        <v>2064</v>
      </c>
      <c r="CB692" s="180" t="s">
        <v>2064</v>
      </c>
      <c r="CC692" s="180" t="s">
        <v>2064</v>
      </c>
      <c r="CD692" s="180" t="s">
        <v>2064</v>
      </c>
    </row>
    <row r="693" spans="5:82" ht="14.45">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80" t="s">
        <v>2576</v>
      </c>
      <c r="AD693" s="177"/>
      <c r="AE693" s="177"/>
      <c r="AF693" s="177"/>
      <c r="AG693" s="177"/>
      <c r="AH693" s="177"/>
      <c r="AI693" s="177"/>
      <c r="AJ693" s="177"/>
      <c r="AK693" s="177"/>
      <c r="AL693" s="177"/>
      <c r="AM693" s="177"/>
      <c r="AN693" s="177"/>
      <c r="AO693" s="177"/>
      <c r="AP693" s="177"/>
      <c r="AQ693" s="177"/>
      <c r="AR693" s="177"/>
      <c r="AS693" s="177"/>
      <c r="AT693" s="177"/>
      <c r="AU693" s="177"/>
      <c r="AV693" s="177"/>
      <c r="AW693" s="177"/>
      <c r="AX693" s="177"/>
      <c r="AY693" s="177"/>
      <c r="AZ693" s="177"/>
      <c r="BA693" s="177"/>
      <c r="BB693" s="177"/>
      <c r="BC693" s="177"/>
      <c r="BD693" s="177"/>
      <c r="BE693" s="177"/>
      <c r="BF693" s="177"/>
      <c r="BG693" s="177"/>
      <c r="BH693" s="177"/>
      <c r="BI693" s="177"/>
      <c r="BJ693" s="177"/>
      <c r="BK693" s="177"/>
      <c r="BL693" s="177"/>
      <c r="BM693" s="177"/>
      <c r="BN693" s="177"/>
      <c r="BO693" s="177"/>
      <c r="BP693" s="177"/>
      <c r="BQ693" s="177"/>
      <c r="BR693" s="177"/>
      <c r="BS693" s="177"/>
      <c r="BT693" s="177"/>
      <c r="BU693" s="177"/>
      <c r="BV693" s="177"/>
      <c r="BW693" s="177"/>
      <c r="BX693" s="177"/>
      <c r="BY693" s="177"/>
      <c r="BZ693" s="177"/>
      <c r="CA693" s="177"/>
      <c r="CB693" s="177"/>
      <c r="CC693" s="177"/>
      <c r="CD693" s="177"/>
    </row>
    <row r="694" spans="5:82" ht="14.45">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c r="AN694" s="177"/>
      <c r="AO694" s="177"/>
      <c r="AP694" s="177"/>
      <c r="AQ694" s="177"/>
      <c r="AR694" s="177"/>
      <c r="AS694" s="177"/>
      <c r="AT694" s="177"/>
      <c r="AU694" s="177"/>
      <c r="AV694" s="177"/>
      <c r="AW694" s="177"/>
      <c r="AX694" s="177"/>
      <c r="AY694" s="177"/>
      <c r="AZ694" s="177"/>
      <c r="BA694" s="177"/>
      <c r="BB694" s="177"/>
      <c r="BC694" s="177"/>
      <c r="BD694" s="177"/>
      <c r="BE694" s="177"/>
      <c r="BF694" s="177"/>
      <c r="BG694" s="177"/>
      <c r="BH694" s="177"/>
      <c r="BI694" s="177"/>
      <c r="BJ694" s="177"/>
      <c r="BK694" s="177"/>
      <c r="BL694" s="177"/>
      <c r="BM694" s="177"/>
      <c r="BN694" s="177"/>
      <c r="BO694" s="177"/>
      <c r="BP694" s="177"/>
      <c r="BQ694" s="177"/>
      <c r="BR694" s="177"/>
      <c r="BS694" s="177"/>
      <c r="BT694" s="177"/>
      <c r="BU694" s="177"/>
      <c r="BV694" s="177"/>
      <c r="BW694" s="177"/>
      <c r="BX694" s="177"/>
      <c r="BY694" s="177"/>
      <c r="BZ694" s="177"/>
      <c r="CA694" s="177"/>
      <c r="CB694" s="177"/>
      <c r="CC694" s="177"/>
      <c r="CD694" s="177"/>
    </row>
    <row r="695" spans="5:82" ht="14.45">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c r="AN695" s="177"/>
      <c r="AO695" s="177"/>
      <c r="AP695" s="177"/>
      <c r="AQ695" s="177"/>
      <c r="AR695" s="177"/>
      <c r="AS695" s="177"/>
      <c r="AT695" s="177"/>
      <c r="AU695" s="177"/>
      <c r="AV695" s="177"/>
      <c r="AW695" s="177"/>
      <c r="AX695" s="177"/>
      <c r="AY695" s="177"/>
      <c r="AZ695" s="177"/>
      <c r="BA695" s="177"/>
      <c r="BB695" s="177"/>
      <c r="BC695" s="177"/>
      <c r="BD695" s="177"/>
      <c r="BE695" s="177"/>
      <c r="BF695" s="177"/>
      <c r="BG695" s="177"/>
      <c r="BH695" s="177"/>
      <c r="BI695" s="177"/>
      <c r="BJ695" s="177"/>
      <c r="BK695" s="177"/>
      <c r="BL695" s="177"/>
      <c r="BM695" s="177"/>
      <c r="BN695" s="177"/>
      <c r="BO695" s="177"/>
      <c r="BP695" s="177"/>
      <c r="BQ695" s="177"/>
      <c r="BR695" s="177"/>
      <c r="BS695" s="177"/>
      <c r="BT695" s="177"/>
      <c r="BU695" s="177"/>
      <c r="BV695" s="177"/>
      <c r="BW695" s="177"/>
      <c r="BX695" s="177"/>
      <c r="BY695" s="177"/>
      <c r="BZ695" s="177"/>
      <c r="CA695" s="177"/>
      <c r="CB695" s="177"/>
      <c r="CC695" s="177"/>
      <c r="CD695" s="177"/>
    </row>
    <row r="696" spans="5:82" ht="14.45">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c r="AN696" s="177"/>
      <c r="AO696" s="177"/>
      <c r="AP696" s="177"/>
      <c r="AQ696" s="177"/>
      <c r="AR696" s="177"/>
      <c r="AS696" s="177"/>
      <c r="AT696" s="177"/>
      <c r="AU696" s="177"/>
      <c r="AV696" s="177"/>
      <c r="AW696" s="177"/>
      <c r="AX696" s="177"/>
      <c r="AY696" s="177"/>
      <c r="AZ696" s="177"/>
      <c r="BA696" s="177"/>
      <c r="BB696" s="177"/>
      <c r="BC696" s="177"/>
      <c r="BD696" s="177"/>
      <c r="BE696" s="177"/>
      <c r="BF696" s="177"/>
      <c r="BG696" s="177"/>
      <c r="BH696" s="177"/>
      <c r="BI696" s="177"/>
      <c r="BJ696" s="177"/>
      <c r="BK696" s="177"/>
      <c r="BL696" s="177"/>
      <c r="BM696" s="177"/>
      <c r="BN696" s="177"/>
      <c r="BO696" s="177"/>
      <c r="BP696" s="177"/>
      <c r="BQ696" s="177"/>
      <c r="BR696" s="177"/>
      <c r="BS696" s="177"/>
      <c r="BT696" s="177"/>
      <c r="BU696" s="177"/>
      <c r="BV696" s="177"/>
      <c r="BW696" s="177"/>
      <c r="BX696" s="177"/>
      <c r="BY696" s="177"/>
      <c r="BZ696" s="177"/>
      <c r="CA696" s="177"/>
      <c r="CB696" s="177"/>
      <c r="CC696" s="177"/>
      <c r="CD696" s="177"/>
    </row>
    <row r="697" spans="5:82" ht="14.45">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c r="AN697" s="177"/>
      <c r="AO697" s="177"/>
      <c r="AP697" s="177"/>
      <c r="AQ697" s="177"/>
      <c r="AR697" s="177"/>
      <c r="AS697" s="177"/>
      <c r="AT697" s="177"/>
      <c r="AU697" s="177"/>
      <c r="AV697" s="177"/>
      <c r="AW697" s="177"/>
      <c r="AX697" s="177"/>
      <c r="AY697" s="177"/>
      <c r="AZ697" s="177"/>
      <c r="BA697" s="177"/>
      <c r="BB697" s="177"/>
      <c r="BC697" s="177"/>
      <c r="BD697" s="177"/>
      <c r="BE697" s="177"/>
      <c r="BF697" s="177"/>
      <c r="BG697" s="177"/>
      <c r="BH697" s="177"/>
      <c r="BI697" s="177"/>
      <c r="BJ697" s="177"/>
      <c r="BK697" s="177"/>
      <c r="BL697" s="177"/>
      <c r="BM697" s="177"/>
      <c r="BN697" s="177"/>
      <c r="BO697" s="177"/>
      <c r="BP697" s="177"/>
      <c r="BQ697" s="177"/>
      <c r="BR697" s="177"/>
      <c r="BS697" s="177"/>
      <c r="BT697" s="177"/>
      <c r="BU697" s="177"/>
      <c r="BV697" s="177"/>
      <c r="BW697" s="177"/>
      <c r="BX697" s="177"/>
      <c r="BY697" s="177"/>
      <c r="BZ697" s="177"/>
      <c r="CA697" s="177"/>
      <c r="CB697" s="177"/>
      <c r="CC697" s="177"/>
      <c r="CD697" s="177"/>
    </row>
    <row r="698" spans="5:82" ht="14.45">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c r="AN698" s="177"/>
      <c r="AO698" s="177"/>
      <c r="AP698" s="177"/>
      <c r="AQ698" s="177"/>
      <c r="AR698" s="177"/>
      <c r="AS698" s="177"/>
      <c r="AT698" s="177"/>
      <c r="AU698" s="177"/>
      <c r="AV698" s="177"/>
      <c r="AW698" s="177"/>
      <c r="AX698" s="177"/>
      <c r="AY698" s="177"/>
      <c r="AZ698" s="177"/>
      <c r="BA698" s="177"/>
      <c r="BB698" s="177"/>
      <c r="BC698" s="177"/>
      <c r="BD698" s="177"/>
      <c r="BE698" s="177"/>
      <c r="BF698" s="177"/>
      <c r="BG698" s="177"/>
      <c r="BH698" s="177"/>
      <c r="BI698" s="177"/>
      <c r="BJ698" s="177"/>
      <c r="BK698" s="177"/>
      <c r="BL698" s="177"/>
      <c r="BM698" s="177"/>
      <c r="BN698" s="177"/>
      <c r="BO698" s="177"/>
      <c r="BP698" s="177"/>
      <c r="BQ698" s="177"/>
      <c r="BR698" s="177"/>
      <c r="BS698" s="177"/>
      <c r="BT698" s="177"/>
      <c r="BU698" s="177"/>
      <c r="BV698" s="177"/>
      <c r="BW698" s="177"/>
      <c r="BX698" s="177"/>
      <c r="BY698" s="177"/>
      <c r="BZ698" s="177"/>
      <c r="CA698" s="177"/>
      <c r="CB698" s="177"/>
      <c r="CC698" s="177"/>
      <c r="CD698" s="177"/>
    </row>
    <row r="699" spans="5:82" ht="14.45">
      <c r="E699" s="48" t="s">
        <v>2577</v>
      </c>
      <c r="F699" s="179" t="s">
        <v>2578</v>
      </c>
      <c r="G699" s="179" t="s">
        <v>2579</v>
      </c>
      <c r="H699" s="179" t="s">
        <v>2580</v>
      </c>
      <c r="I699" s="179" t="s">
        <v>2581</v>
      </c>
      <c r="J699" s="179" t="s">
        <v>2582</v>
      </c>
      <c r="K699" s="179" t="s">
        <v>2583</v>
      </c>
      <c r="L699" s="179" t="s">
        <v>2584</v>
      </c>
      <c r="M699" s="179" t="s">
        <v>2585</v>
      </c>
      <c r="N699" s="179" t="s">
        <v>2586</v>
      </c>
      <c r="O699" s="179" t="s">
        <v>2587</v>
      </c>
      <c r="P699" s="179" t="s">
        <v>2588</v>
      </c>
      <c r="Q699" s="179" t="s">
        <v>2589</v>
      </c>
      <c r="R699" s="179" t="s">
        <v>2590</v>
      </c>
      <c r="S699" s="179" t="s">
        <v>2591</v>
      </c>
      <c r="T699" s="179" t="s">
        <v>2592</v>
      </c>
      <c r="U699" s="179" t="s">
        <v>2593</v>
      </c>
      <c r="V699" s="179" t="s">
        <v>2594</v>
      </c>
      <c r="W699" s="179" t="s">
        <v>2595</v>
      </c>
      <c r="X699" s="179" t="s">
        <v>2596</v>
      </c>
      <c r="Y699" s="179" t="s">
        <v>2597</v>
      </c>
      <c r="Z699" s="179" t="s">
        <v>2598</v>
      </c>
      <c r="AA699" s="179" t="s">
        <v>2599</v>
      </c>
      <c r="AB699" s="179" t="s">
        <v>2600</v>
      </c>
      <c r="AC699" s="179" t="s">
        <v>2601</v>
      </c>
      <c r="AD699" s="179" t="s">
        <v>2602</v>
      </c>
      <c r="AE699" s="179" t="s">
        <v>2603</v>
      </c>
      <c r="AF699" s="179" t="s">
        <v>2604</v>
      </c>
      <c r="AG699" s="179" t="s">
        <v>2605</v>
      </c>
      <c r="AH699" s="179" t="s">
        <v>2606</v>
      </c>
      <c r="AI699" s="179" t="s">
        <v>2607</v>
      </c>
      <c r="AJ699" s="179" t="s">
        <v>2608</v>
      </c>
      <c r="AK699" s="179" t="s">
        <v>2609</v>
      </c>
      <c r="AL699" s="179" t="s">
        <v>2610</v>
      </c>
      <c r="AM699" s="179" t="s">
        <v>2611</v>
      </c>
      <c r="AN699" s="179" t="s">
        <v>2612</v>
      </c>
      <c r="AO699" s="179" t="s">
        <v>2613</v>
      </c>
      <c r="AP699" s="179" t="s">
        <v>2614</v>
      </c>
      <c r="AQ699" s="179" t="s">
        <v>2615</v>
      </c>
      <c r="AR699" s="179" t="s">
        <v>2616</v>
      </c>
      <c r="AS699" s="179" t="s">
        <v>2617</v>
      </c>
      <c r="AT699" s="179" t="s">
        <v>2618</v>
      </c>
      <c r="AU699" s="179" t="s">
        <v>2619</v>
      </c>
      <c r="AV699" s="179" t="s">
        <v>2620</v>
      </c>
      <c r="AW699" s="179" t="s">
        <v>2621</v>
      </c>
      <c r="AX699" s="179" t="s">
        <v>2622</v>
      </c>
      <c r="AY699" s="179" t="s">
        <v>2623</v>
      </c>
      <c r="AZ699" s="179" t="s">
        <v>2624</v>
      </c>
      <c r="BA699" s="179" t="s">
        <v>2625</v>
      </c>
      <c r="BB699" s="179" t="s">
        <v>2626</v>
      </c>
      <c r="BC699" s="179" t="s">
        <v>2627</v>
      </c>
      <c r="BD699" s="179" t="s">
        <v>2628</v>
      </c>
      <c r="BE699" s="179" t="s">
        <v>2629</v>
      </c>
      <c r="BF699" s="179" t="s">
        <v>2630</v>
      </c>
      <c r="BG699" s="179" t="s">
        <v>2631</v>
      </c>
      <c r="BH699" s="179" t="s">
        <v>2632</v>
      </c>
      <c r="BI699" s="179" t="s">
        <v>2633</v>
      </c>
      <c r="BJ699" s="179" t="s">
        <v>2634</v>
      </c>
      <c r="BK699" s="179" t="s">
        <v>2635</v>
      </c>
      <c r="BL699" s="179" t="s">
        <v>2636</v>
      </c>
      <c r="BM699" s="179" t="s">
        <v>2637</v>
      </c>
      <c r="BN699" s="179" t="s">
        <v>2638</v>
      </c>
      <c r="BO699" s="179" t="s">
        <v>2639</v>
      </c>
      <c r="BP699" s="179" t="s">
        <v>2640</v>
      </c>
      <c r="BQ699" s="179" t="s">
        <v>2641</v>
      </c>
      <c r="BR699" s="179" t="s">
        <v>2642</v>
      </c>
      <c r="BS699" s="179" t="s">
        <v>2643</v>
      </c>
      <c r="BT699" s="179" t="s">
        <v>2644</v>
      </c>
      <c r="BU699" s="179" t="s">
        <v>2645</v>
      </c>
      <c r="BV699" s="179" t="s">
        <v>2646</v>
      </c>
      <c r="BW699" s="179" t="s">
        <v>2647</v>
      </c>
      <c r="BX699" s="179" t="s">
        <v>2648</v>
      </c>
      <c r="BY699" s="179" t="s">
        <v>2649</v>
      </c>
      <c r="BZ699" s="179" t="s">
        <v>2650</v>
      </c>
      <c r="CA699" s="179" t="s">
        <v>2651</v>
      </c>
      <c r="CB699" s="179" t="s">
        <v>2652</v>
      </c>
      <c r="CC699" s="179" t="s">
        <v>2653</v>
      </c>
      <c r="CD699" s="179" t="s">
        <v>2654</v>
      </c>
    </row>
    <row r="700" spans="5:82" ht="14.45">
      <c r="F700" s="180" t="s">
        <v>2577</v>
      </c>
      <c r="G700" s="180" t="s">
        <v>2577</v>
      </c>
      <c r="H700" s="180" t="s">
        <v>2577</v>
      </c>
      <c r="I700" s="180" t="s">
        <v>2577</v>
      </c>
      <c r="J700" s="180" t="s">
        <v>2577</v>
      </c>
      <c r="K700" s="180" t="s">
        <v>2577</v>
      </c>
      <c r="L700" s="180" t="s">
        <v>2577</v>
      </c>
      <c r="M700" s="180" t="s">
        <v>2577</v>
      </c>
      <c r="N700" s="180" t="s">
        <v>2577</v>
      </c>
      <c r="O700" s="180" t="s">
        <v>2577</v>
      </c>
      <c r="P700" s="180" t="s">
        <v>2577</v>
      </c>
      <c r="Q700" s="180" t="s">
        <v>2577</v>
      </c>
      <c r="R700" s="180" t="s">
        <v>2577</v>
      </c>
      <c r="S700" s="180" t="s">
        <v>2577</v>
      </c>
      <c r="T700" s="180" t="s">
        <v>2577</v>
      </c>
      <c r="U700" s="180" t="s">
        <v>2577</v>
      </c>
      <c r="V700" s="180" t="s">
        <v>2577</v>
      </c>
      <c r="W700" s="180" t="s">
        <v>2577</v>
      </c>
      <c r="X700" s="180" t="s">
        <v>2577</v>
      </c>
      <c r="Y700" s="180" t="s">
        <v>2577</v>
      </c>
      <c r="Z700" s="180" t="s">
        <v>2577</v>
      </c>
      <c r="AA700" s="180" t="s">
        <v>2577</v>
      </c>
      <c r="AB700" s="180" t="s">
        <v>2577</v>
      </c>
      <c r="AC700" s="180" t="s">
        <v>2577</v>
      </c>
      <c r="AD700" s="180" t="s">
        <v>2577</v>
      </c>
      <c r="AE700" s="180" t="s">
        <v>2064</v>
      </c>
      <c r="AF700" s="180" t="s">
        <v>2064</v>
      </c>
      <c r="AG700" s="180" t="s">
        <v>2064</v>
      </c>
      <c r="AH700" s="180" t="s">
        <v>2064</v>
      </c>
      <c r="AI700" s="180" t="s">
        <v>2064</v>
      </c>
      <c r="AJ700" s="180" t="s">
        <v>2064</v>
      </c>
      <c r="AK700" s="180" t="s">
        <v>2064</v>
      </c>
      <c r="AL700" s="180" t="s">
        <v>2064</v>
      </c>
      <c r="AM700" s="180" t="s">
        <v>2064</v>
      </c>
      <c r="AN700" s="180" t="s">
        <v>2064</v>
      </c>
      <c r="AO700" s="180" t="s">
        <v>2064</v>
      </c>
      <c r="AP700" s="180" t="s">
        <v>2064</v>
      </c>
      <c r="AQ700" s="180" t="s">
        <v>2064</v>
      </c>
      <c r="AR700" s="180" t="s">
        <v>2064</v>
      </c>
      <c r="AS700" s="180" t="s">
        <v>2064</v>
      </c>
      <c r="AT700" s="180" t="s">
        <v>2064</v>
      </c>
      <c r="AU700" s="180" t="s">
        <v>2064</v>
      </c>
      <c r="AV700" s="180" t="s">
        <v>2577</v>
      </c>
      <c r="AW700" s="180" t="s">
        <v>2577</v>
      </c>
      <c r="AX700" s="180" t="s">
        <v>2577</v>
      </c>
      <c r="AY700" s="180" t="s">
        <v>2577</v>
      </c>
      <c r="AZ700" s="180" t="s">
        <v>2577</v>
      </c>
      <c r="BA700" s="180" t="s">
        <v>2577</v>
      </c>
      <c r="BB700" s="180" t="s">
        <v>2577</v>
      </c>
      <c r="BC700" s="180" t="s">
        <v>2577</v>
      </c>
      <c r="BD700" s="180" t="s">
        <v>2577</v>
      </c>
      <c r="BE700" s="180" t="s">
        <v>2577</v>
      </c>
      <c r="BF700" s="180" t="s">
        <v>2577</v>
      </c>
      <c r="BG700" s="180" t="s">
        <v>2577</v>
      </c>
      <c r="BH700" s="180" t="s">
        <v>2577</v>
      </c>
      <c r="BI700" s="180" t="s">
        <v>2577</v>
      </c>
      <c r="BJ700" s="180" t="s">
        <v>2577</v>
      </c>
      <c r="BK700" s="180" t="s">
        <v>2577</v>
      </c>
      <c r="BL700" s="180" t="s">
        <v>2577</v>
      </c>
      <c r="BM700" s="180" t="s">
        <v>2577</v>
      </c>
      <c r="BN700" s="180" t="s">
        <v>2577</v>
      </c>
      <c r="BO700" s="180" t="s">
        <v>2577</v>
      </c>
      <c r="BP700" s="180" t="s">
        <v>2577</v>
      </c>
      <c r="BQ700" s="180" t="s">
        <v>2577</v>
      </c>
      <c r="BR700" s="180" t="s">
        <v>2577</v>
      </c>
      <c r="BS700" s="180" t="s">
        <v>2577</v>
      </c>
      <c r="BT700" s="180" t="s">
        <v>2577</v>
      </c>
      <c r="BU700" s="180" t="s">
        <v>2577</v>
      </c>
      <c r="BV700" s="180" t="s">
        <v>2577</v>
      </c>
      <c r="BW700" s="180" t="s">
        <v>2577</v>
      </c>
      <c r="BX700" s="180" t="s">
        <v>2577</v>
      </c>
      <c r="BY700" s="180" t="s">
        <v>2577</v>
      </c>
      <c r="BZ700" s="180" t="s">
        <v>2577</v>
      </c>
      <c r="CA700" s="180" t="s">
        <v>2577</v>
      </c>
      <c r="CB700" s="180" t="s">
        <v>2577</v>
      </c>
      <c r="CC700" s="180" t="s">
        <v>2577</v>
      </c>
      <c r="CD700" s="180" t="s">
        <v>2577</v>
      </c>
    </row>
    <row r="701" spans="5:82" ht="14.45">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c r="AN701" s="177"/>
      <c r="AO701" s="177"/>
      <c r="AP701" s="177"/>
      <c r="AQ701" s="177"/>
      <c r="AR701" s="177"/>
      <c r="AS701" s="177"/>
      <c r="AT701" s="177"/>
      <c r="AU701" s="177"/>
      <c r="AV701" s="177"/>
      <c r="AW701" s="177"/>
      <c r="AX701" s="177"/>
      <c r="AY701" s="177"/>
      <c r="AZ701" s="177"/>
      <c r="BA701" s="177"/>
      <c r="BB701" s="177"/>
      <c r="BC701" s="177"/>
      <c r="BD701" s="177"/>
      <c r="BE701" s="177"/>
      <c r="BF701" s="177"/>
      <c r="BG701" s="177"/>
      <c r="BH701" s="177"/>
      <c r="BI701" s="177"/>
      <c r="BJ701" s="177"/>
      <c r="BK701" s="177"/>
      <c r="BL701" s="177"/>
      <c r="BM701" s="177"/>
      <c r="BN701" s="177"/>
      <c r="BO701" s="177"/>
      <c r="BP701" s="177"/>
      <c r="BQ701" s="177"/>
      <c r="BR701" s="177"/>
      <c r="BS701" s="177"/>
      <c r="BT701" s="177"/>
      <c r="BU701" s="177"/>
      <c r="BV701" s="177"/>
      <c r="BW701" s="177"/>
      <c r="BX701" s="177"/>
      <c r="BY701" s="177"/>
      <c r="BZ701" s="177"/>
      <c r="CA701" s="177"/>
      <c r="CB701" s="177"/>
      <c r="CC701" s="177"/>
      <c r="CD701" s="177"/>
    </row>
    <row r="702" spans="5:82" ht="14.45">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c r="AN702" s="177"/>
      <c r="AO702" s="177"/>
      <c r="AP702" s="177"/>
      <c r="AQ702" s="177"/>
      <c r="AR702" s="177"/>
      <c r="AS702" s="177"/>
      <c r="AT702" s="177"/>
      <c r="AU702" s="177"/>
      <c r="AV702" s="177"/>
      <c r="AW702" s="177"/>
      <c r="AX702" s="177"/>
      <c r="AY702" s="177"/>
      <c r="AZ702" s="177"/>
      <c r="BA702" s="177"/>
      <c r="BB702" s="177"/>
      <c r="BC702" s="177"/>
      <c r="BD702" s="177"/>
      <c r="BE702" s="177"/>
      <c r="BF702" s="177"/>
      <c r="BG702" s="177"/>
      <c r="BH702" s="177"/>
      <c r="BI702" s="177"/>
      <c r="BJ702" s="177"/>
      <c r="BK702" s="177"/>
      <c r="BL702" s="177"/>
      <c r="BM702" s="177"/>
      <c r="BN702" s="177"/>
      <c r="BO702" s="177"/>
      <c r="BP702" s="177"/>
      <c r="BQ702" s="177"/>
      <c r="BR702" s="177"/>
      <c r="BS702" s="177"/>
      <c r="BT702" s="177"/>
      <c r="BU702" s="177"/>
      <c r="BV702" s="177"/>
      <c r="BW702" s="177"/>
      <c r="BX702" s="177"/>
      <c r="BY702" s="177"/>
      <c r="BZ702" s="177"/>
      <c r="CA702" s="177"/>
      <c r="CB702" s="177"/>
      <c r="CC702" s="177"/>
      <c r="CD702" s="177"/>
    </row>
    <row r="703" spans="5:82" ht="14.45">
      <c r="E703" s="48" t="s">
        <v>1980</v>
      </c>
      <c r="F703" s="179" t="s">
        <v>2655</v>
      </c>
      <c r="G703" s="179" t="s">
        <v>2656</v>
      </c>
      <c r="H703" s="179" t="s">
        <v>2657</v>
      </c>
      <c r="I703" s="179" t="s">
        <v>2658</v>
      </c>
      <c r="J703" s="179" t="s">
        <v>2659</v>
      </c>
      <c r="K703" s="179" t="s">
        <v>2660</v>
      </c>
      <c r="L703" s="179" t="s">
        <v>2661</v>
      </c>
      <c r="M703" s="179" t="s">
        <v>2662</v>
      </c>
      <c r="N703" s="179" t="s">
        <v>2663</v>
      </c>
      <c r="O703" s="179" t="s">
        <v>2664</v>
      </c>
      <c r="P703" s="179" t="s">
        <v>2665</v>
      </c>
      <c r="Q703" s="179" t="s">
        <v>2666</v>
      </c>
      <c r="R703" s="179" t="s">
        <v>2667</v>
      </c>
      <c r="S703" s="179" t="s">
        <v>2668</v>
      </c>
      <c r="T703" s="179" t="s">
        <v>2669</v>
      </c>
      <c r="U703" s="179" t="s">
        <v>2670</v>
      </c>
      <c r="V703" s="179" t="s">
        <v>2671</v>
      </c>
      <c r="W703" s="179" t="s">
        <v>2672</v>
      </c>
      <c r="X703" s="179" t="s">
        <v>2673</v>
      </c>
      <c r="Y703" s="179" t="s">
        <v>2674</v>
      </c>
      <c r="Z703" s="179" t="s">
        <v>2675</v>
      </c>
      <c r="AA703" s="179" t="s">
        <v>2676</v>
      </c>
      <c r="AB703" s="179" t="s">
        <v>2677</v>
      </c>
      <c r="AC703" s="179" t="s">
        <v>2678</v>
      </c>
      <c r="AD703" s="179" t="s">
        <v>2679</v>
      </c>
      <c r="AE703" s="179" t="s">
        <v>2680</v>
      </c>
      <c r="AF703" s="179" t="s">
        <v>2681</v>
      </c>
      <c r="AG703" s="179" t="s">
        <v>2682</v>
      </c>
      <c r="AH703" s="179" t="s">
        <v>2683</v>
      </c>
      <c r="AI703" s="179" t="s">
        <v>2684</v>
      </c>
      <c r="AJ703" s="179" t="s">
        <v>2685</v>
      </c>
      <c r="AK703" s="179" t="s">
        <v>2686</v>
      </c>
      <c r="AL703" s="179" t="s">
        <v>2687</v>
      </c>
      <c r="AM703" s="179" t="s">
        <v>2688</v>
      </c>
      <c r="AN703" s="179" t="s">
        <v>2689</v>
      </c>
      <c r="AO703" s="179" t="s">
        <v>2690</v>
      </c>
      <c r="AP703" s="179" t="s">
        <v>2691</v>
      </c>
      <c r="AQ703" s="179" t="s">
        <v>2692</v>
      </c>
      <c r="AR703" s="179" t="s">
        <v>2693</v>
      </c>
      <c r="AS703" s="179" t="s">
        <v>2694</v>
      </c>
      <c r="AT703" s="179" t="s">
        <v>2695</v>
      </c>
      <c r="AU703" s="179" t="s">
        <v>2696</v>
      </c>
      <c r="AV703" s="179" t="s">
        <v>2697</v>
      </c>
      <c r="AW703" s="179" t="s">
        <v>2698</v>
      </c>
      <c r="AX703" s="179" t="s">
        <v>2699</v>
      </c>
      <c r="AY703" s="179" t="s">
        <v>2700</v>
      </c>
      <c r="AZ703" s="179" t="s">
        <v>2701</v>
      </c>
      <c r="BA703" s="179" t="s">
        <v>2702</v>
      </c>
      <c r="BB703" s="179" t="s">
        <v>2703</v>
      </c>
      <c r="BC703" s="179" t="s">
        <v>2704</v>
      </c>
      <c r="BD703" s="179" t="s">
        <v>2705</v>
      </c>
      <c r="BE703" s="179" t="s">
        <v>2706</v>
      </c>
      <c r="BF703" s="179" t="s">
        <v>2707</v>
      </c>
      <c r="BG703" s="179" t="s">
        <v>2708</v>
      </c>
      <c r="BH703" s="179" t="s">
        <v>2709</v>
      </c>
      <c r="BI703" s="179" t="s">
        <v>2710</v>
      </c>
      <c r="BJ703" s="179" t="s">
        <v>2711</v>
      </c>
      <c r="BK703" s="179" t="s">
        <v>2712</v>
      </c>
      <c r="BL703" s="179" t="s">
        <v>2713</v>
      </c>
      <c r="BM703" s="179" t="s">
        <v>2714</v>
      </c>
      <c r="BN703" s="179" t="s">
        <v>2715</v>
      </c>
      <c r="BO703" s="179" t="s">
        <v>2716</v>
      </c>
      <c r="BP703" s="179" t="s">
        <v>2717</v>
      </c>
      <c r="BQ703" s="179" t="s">
        <v>2718</v>
      </c>
      <c r="BR703" s="179" t="s">
        <v>2719</v>
      </c>
      <c r="BS703" s="179" t="s">
        <v>2720</v>
      </c>
      <c r="BT703" s="179" t="s">
        <v>2721</v>
      </c>
      <c r="BU703" s="179" t="s">
        <v>2722</v>
      </c>
      <c r="BV703" s="179" t="s">
        <v>2723</v>
      </c>
      <c r="BW703" s="179" t="s">
        <v>2724</v>
      </c>
      <c r="BX703" s="179" t="s">
        <v>2725</v>
      </c>
      <c r="BY703" s="179" t="s">
        <v>2726</v>
      </c>
      <c r="BZ703" s="179" t="s">
        <v>2727</v>
      </c>
      <c r="CA703" s="179" t="s">
        <v>2728</v>
      </c>
      <c r="CB703" s="179" t="s">
        <v>2729</v>
      </c>
      <c r="CC703" s="179" t="s">
        <v>2730</v>
      </c>
      <c r="CD703" s="179" t="s">
        <v>2731</v>
      </c>
    </row>
    <row r="704" spans="5:82" ht="14.45">
      <c r="F704" s="180" t="s">
        <v>1980</v>
      </c>
      <c r="G704" s="180" t="s">
        <v>1980</v>
      </c>
      <c r="H704" s="180" t="s">
        <v>1980</v>
      </c>
      <c r="I704" s="180" t="s">
        <v>1980</v>
      </c>
      <c r="J704" s="180" t="s">
        <v>1980</v>
      </c>
      <c r="K704" s="180" t="s">
        <v>1980</v>
      </c>
      <c r="L704" s="180" t="s">
        <v>1980</v>
      </c>
      <c r="M704" s="180" t="s">
        <v>1980</v>
      </c>
      <c r="N704" s="180" t="s">
        <v>1980</v>
      </c>
      <c r="O704" s="180" t="s">
        <v>1980</v>
      </c>
      <c r="P704" s="180" t="s">
        <v>1980</v>
      </c>
      <c r="Q704" s="180" t="s">
        <v>1980</v>
      </c>
      <c r="R704" s="180" t="s">
        <v>1980</v>
      </c>
      <c r="S704" s="180" t="s">
        <v>1980</v>
      </c>
      <c r="T704" s="180" t="s">
        <v>1980</v>
      </c>
      <c r="U704" s="180" t="s">
        <v>1980</v>
      </c>
      <c r="V704" s="180" t="s">
        <v>1980</v>
      </c>
      <c r="W704" s="180" t="s">
        <v>1980</v>
      </c>
      <c r="X704" s="180" t="s">
        <v>1980</v>
      </c>
      <c r="Y704" s="180" t="s">
        <v>1980</v>
      </c>
      <c r="Z704" s="180" t="s">
        <v>1980</v>
      </c>
      <c r="AA704" s="180" t="s">
        <v>1980</v>
      </c>
      <c r="AB704" s="180" t="s">
        <v>1980</v>
      </c>
      <c r="AC704" s="180" t="s">
        <v>1980</v>
      </c>
      <c r="AD704" s="180" t="s">
        <v>1980</v>
      </c>
      <c r="AE704" s="178" t="s">
        <v>1980</v>
      </c>
      <c r="AF704" s="178" t="s">
        <v>1980</v>
      </c>
      <c r="AG704" s="180" t="s">
        <v>1980</v>
      </c>
      <c r="AH704" s="180" t="s">
        <v>1980</v>
      </c>
      <c r="AI704" s="180" t="s">
        <v>1980</v>
      </c>
      <c r="AJ704" s="180" t="s">
        <v>1980</v>
      </c>
      <c r="AK704" s="180" t="s">
        <v>1980</v>
      </c>
      <c r="AL704" s="180" t="s">
        <v>1980</v>
      </c>
      <c r="AM704" s="180" t="s">
        <v>1980</v>
      </c>
      <c r="AN704" s="180" t="s">
        <v>1980</v>
      </c>
      <c r="AO704" s="180" t="s">
        <v>1980</v>
      </c>
      <c r="AP704" s="180" t="s">
        <v>1980</v>
      </c>
      <c r="AQ704" s="180" t="s">
        <v>1980</v>
      </c>
      <c r="AR704" s="180" t="s">
        <v>1980</v>
      </c>
      <c r="AS704" s="180" t="s">
        <v>1980</v>
      </c>
      <c r="AT704" s="180" t="s">
        <v>1980</v>
      </c>
      <c r="AU704" s="180" t="s">
        <v>1980</v>
      </c>
      <c r="AV704" s="180" t="s">
        <v>1980</v>
      </c>
      <c r="AW704" s="180" t="s">
        <v>1980</v>
      </c>
      <c r="AX704" s="180" t="s">
        <v>1980</v>
      </c>
      <c r="AY704" s="180" t="s">
        <v>1980</v>
      </c>
      <c r="AZ704" s="180" t="s">
        <v>1980</v>
      </c>
      <c r="BA704" s="180" t="s">
        <v>1980</v>
      </c>
      <c r="BB704" s="180" t="s">
        <v>1980</v>
      </c>
      <c r="BC704" s="180" t="s">
        <v>1980</v>
      </c>
      <c r="BD704" s="180" t="s">
        <v>1980</v>
      </c>
      <c r="BE704" s="180" t="s">
        <v>1980</v>
      </c>
      <c r="BF704" s="180" t="s">
        <v>1980</v>
      </c>
      <c r="BG704" s="180" t="s">
        <v>1980</v>
      </c>
      <c r="BH704" s="180" t="s">
        <v>1980</v>
      </c>
      <c r="BI704" s="180" t="s">
        <v>1980</v>
      </c>
      <c r="BJ704" s="180" t="s">
        <v>1980</v>
      </c>
      <c r="BK704" s="180" t="s">
        <v>1980</v>
      </c>
      <c r="BL704" s="180" t="s">
        <v>1980</v>
      </c>
      <c r="BM704" s="180" t="s">
        <v>1980</v>
      </c>
      <c r="BN704" s="180" t="s">
        <v>1980</v>
      </c>
      <c r="BO704" s="180" t="s">
        <v>1980</v>
      </c>
      <c r="BP704" s="180" t="s">
        <v>1980</v>
      </c>
      <c r="BQ704" s="180" t="s">
        <v>1980</v>
      </c>
      <c r="BR704" s="180" t="s">
        <v>1980</v>
      </c>
      <c r="BS704" s="180" t="s">
        <v>1980</v>
      </c>
      <c r="BT704" s="180" t="s">
        <v>1980</v>
      </c>
      <c r="BU704" s="180" t="s">
        <v>1980</v>
      </c>
      <c r="BV704" s="180" t="s">
        <v>1980</v>
      </c>
      <c r="BW704" s="180" t="s">
        <v>1980</v>
      </c>
      <c r="BX704" s="180" t="s">
        <v>1980</v>
      </c>
      <c r="BY704" s="180" t="s">
        <v>1980</v>
      </c>
      <c r="BZ704" s="180" t="s">
        <v>1980</v>
      </c>
      <c r="CA704" s="180" t="s">
        <v>1980</v>
      </c>
      <c r="CB704" s="180" t="s">
        <v>1980</v>
      </c>
      <c r="CC704" s="180" t="s">
        <v>1980</v>
      </c>
      <c r="CD704" s="180" t="s">
        <v>1980</v>
      </c>
    </row>
    <row r="705" spans="5:82" ht="14.45">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8"/>
      <c r="AF705" s="178"/>
      <c r="AG705" s="177"/>
      <c r="AH705" s="177"/>
      <c r="AI705" s="177"/>
      <c r="AJ705" s="177"/>
      <c r="AK705" s="177"/>
      <c r="AL705" s="177"/>
      <c r="AM705" s="177"/>
      <c r="AN705" s="177"/>
      <c r="AO705" s="177"/>
      <c r="AP705" s="177"/>
      <c r="AQ705" s="177"/>
      <c r="AR705" s="177"/>
      <c r="AS705" s="177"/>
      <c r="AT705" s="177"/>
      <c r="AU705" s="177"/>
      <c r="AV705" s="177"/>
      <c r="AW705" s="177"/>
      <c r="AX705" s="177"/>
      <c r="AY705" s="177"/>
      <c r="AZ705" s="177"/>
      <c r="BA705" s="177"/>
      <c r="BB705" s="177"/>
      <c r="BC705" s="177"/>
      <c r="BD705" s="177"/>
      <c r="BE705" s="177"/>
      <c r="BF705" s="177"/>
      <c r="BG705" s="177"/>
      <c r="BH705" s="177"/>
      <c r="BI705" s="177"/>
      <c r="BJ705" s="177"/>
      <c r="BK705" s="177"/>
      <c r="BL705" s="177"/>
      <c r="BM705" s="177"/>
      <c r="BN705" s="177"/>
      <c r="BO705" s="177"/>
      <c r="BP705" s="177"/>
      <c r="BQ705" s="177"/>
      <c r="BR705" s="177"/>
      <c r="BS705" s="177"/>
      <c r="BT705" s="177"/>
      <c r="BU705" s="177"/>
      <c r="BV705" s="177"/>
      <c r="BW705" s="177"/>
      <c r="BX705" s="177"/>
      <c r="BY705" s="177"/>
      <c r="BZ705" s="177"/>
      <c r="CA705" s="177"/>
      <c r="CB705" s="177"/>
      <c r="CC705" s="177"/>
      <c r="CD705" s="177"/>
    </row>
    <row r="706" spans="5:82" ht="14.45">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80"/>
      <c r="AF706" s="180"/>
      <c r="AG706" s="177"/>
      <c r="AH706" s="177"/>
      <c r="AI706" s="177"/>
      <c r="AJ706" s="177"/>
      <c r="AK706" s="177"/>
      <c r="AL706" s="177"/>
      <c r="AM706" s="177"/>
      <c r="AN706" s="177"/>
      <c r="AO706" s="177"/>
      <c r="AP706" s="177"/>
      <c r="AQ706" s="177"/>
      <c r="AR706" s="177"/>
      <c r="AS706" s="177"/>
      <c r="AT706" s="177"/>
      <c r="AU706" s="177"/>
      <c r="AV706" s="177"/>
      <c r="AW706" s="177"/>
      <c r="AX706" s="177"/>
      <c r="AY706" s="177"/>
      <c r="AZ706" s="177"/>
      <c r="BA706" s="177"/>
      <c r="BB706" s="177"/>
      <c r="BC706" s="177"/>
      <c r="BD706" s="177"/>
      <c r="BE706" s="177"/>
      <c r="BF706" s="177"/>
      <c r="BG706" s="177"/>
      <c r="BH706" s="177"/>
      <c r="BI706" s="177"/>
      <c r="BJ706" s="177"/>
      <c r="BK706" s="177"/>
      <c r="BL706" s="177"/>
      <c r="BM706" s="177"/>
      <c r="BN706" s="177"/>
      <c r="BO706" s="177"/>
      <c r="BP706" s="177"/>
      <c r="BQ706" s="177"/>
      <c r="BR706" s="177"/>
      <c r="BS706" s="177"/>
      <c r="BT706" s="177"/>
      <c r="BU706" s="177"/>
      <c r="BV706" s="177"/>
      <c r="BW706" s="177"/>
      <c r="BX706" s="177"/>
      <c r="BY706" s="177"/>
      <c r="BZ706" s="177"/>
      <c r="CA706" s="177"/>
      <c r="CB706" s="177"/>
      <c r="CC706" s="177"/>
      <c r="CD706" s="177"/>
    </row>
    <row r="707" spans="5:82" ht="14.45">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c r="AL707" s="177"/>
      <c r="AM707" s="177"/>
      <c r="AN707" s="177"/>
      <c r="AO707" s="177"/>
      <c r="AP707" s="177"/>
      <c r="AQ707" s="177"/>
      <c r="AR707" s="177"/>
      <c r="AS707" s="177"/>
      <c r="AT707" s="177"/>
      <c r="AU707" s="177"/>
      <c r="AV707" s="177"/>
      <c r="AW707" s="177"/>
      <c r="AX707" s="177"/>
      <c r="AY707" s="177"/>
      <c r="AZ707" s="177"/>
      <c r="BA707" s="177"/>
      <c r="BB707" s="177"/>
      <c r="BC707" s="177"/>
      <c r="BD707" s="177"/>
      <c r="BE707" s="177"/>
      <c r="BF707" s="177"/>
      <c r="BG707" s="177"/>
      <c r="BH707" s="177"/>
      <c r="BI707" s="177"/>
      <c r="BJ707" s="177"/>
      <c r="BK707" s="177"/>
      <c r="BL707" s="177"/>
      <c r="BM707" s="177"/>
      <c r="BN707" s="177"/>
      <c r="BO707" s="177"/>
      <c r="BP707" s="177"/>
      <c r="BQ707" s="177"/>
      <c r="BR707" s="177"/>
      <c r="BS707" s="177"/>
      <c r="BT707" s="177"/>
      <c r="BU707" s="177"/>
      <c r="BV707" s="177"/>
      <c r="BW707" s="177"/>
      <c r="BX707" s="177"/>
      <c r="BY707" s="177"/>
      <c r="BZ707" s="177"/>
      <c r="CA707" s="177"/>
      <c r="CB707" s="177"/>
      <c r="CC707" s="177"/>
      <c r="CD707" s="177"/>
    </row>
    <row r="708" spans="5:82" ht="14.45">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c r="AL708" s="177"/>
      <c r="AM708" s="177"/>
      <c r="AN708" s="177"/>
      <c r="AO708" s="177"/>
      <c r="AP708" s="177"/>
      <c r="AQ708" s="177"/>
      <c r="AR708" s="177"/>
      <c r="AS708" s="177"/>
      <c r="AT708" s="177"/>
      <c r="AU708" s="177"/>
      <c r="AV708" s="177"/>
      <c r="AW708" s="177"/>
      <c r="AX708" s="177"/>
      <c r="AY708" s="177"/>
      <c r="AZ708" s="177"/>
      <c r="BA708" s="177"/>
      <c r="BB708" s="177"/>
      <c r="BC708" s="177"/>
      <c r="BD708" s="177"/>
      <c r="BE708" s="177"/>
      <c r="BF708" s="177"/>
      <c r="BG708" s="177"/>
      <c r="BH708" s="177"/>
      <c r="BI708" s="177"/>
      <c r="BJ708" s="177"/>
      <c r="BK708" s="177"/>
      <c r="BL708" s="177"/>
      <c r="BM708" s="177"/>
      <c r="BN708" s="177"/>
      <c r="BO708" s="177"/>
      <c r="BP708" s="177"/>
      <c r="BQ708" s="177"/>
      <c r="BR708" s="177"/>
      <c r="BS708" s="177"/>
      <c r="BT708" s="177"/>
      <c r="BU708" s="177"/>
      <c r="BV708" s="177"/>
      <c r="BW708" s="177"/>
      <c r="BX708" s="177"/>
      <c r="BY708" s="177"/>
      <c r="BZ708" s="177"/>
      <c r="CA708" s="177"/>
      <c r="CB708" s="177"/>
      <c r="CC708" s="177"/>
      <c r="CD708" s="177"/>
    </row>
    <row r="709" spans="5:82" ht="14.45">
      <c r="E709" s="48" t="s">
        <v>2732</v>
      </c>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t="s">
        <v>2733</v>
      </c>
      <c r="AH709" s="179" t="s">
        <v>2734</v>
      </c>
      <c r="AI709" s="179" t="s">
        <v>2735</v>
      </c>
      <c r="AJ709" s="179" t="s">
        <v>2736</v>
      </c>
      <c r="AK709" s="179" t="s">
        <v>2737</v>
      </c>
      <c r="AL709" s="179" t="s">
        <v>2738</v>
      </c>
      <c r="AM709" s="179" t="s">
        <v>2739</v>
      </c>
      <c r="AN709" s="179" t="s">
        <v>2740</v>
      </c>
      <c r="AO709" s="179" t="s">
        <v>2741</v>
      </c>
      <c r="AP709" s="179" t="s">
        <v>2742</v>
      </c>
      <c r="AQ709" s="179" t="s">
        <v>2743</v>
      </c>
      <c r="AR709" s="179" t="s">
        <v>2744</v>
      </c>
      <c r="AS709" s="179" t="s">
        <v>2745</v>
      </c>
      <c r="AT709" s="179" t="s">
        <v>2746</v>
      </c>
      <c r="AU709" s="179" t="s">
        <v>2747</v>
      </c>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row>
    <row r="710" spans="5:82" ht="14.45">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78" t="s">
        <v>2748</v>
      </c>
      <c r="AH710" s="178" t="s">
        <v>2748</v>
      </c>
      <c r="AI710" s="178" t="s">
        <v>2748</v>
      </c>
      <c r="AJ710" s="178" t="s">
        <v>2748</v>
      </c>
      <c r="AK710" s="178" t="s">
        <v>2748</v>
      </c>
      <c r="AL710" s="178" t="s">
        <v>2748</v>
      </c>
      <c r="AM710" s="178" t="s">
        <v>2748</v>
      </c>
      <c r="AN710" s="178" t="s">
        <v>2748</v>
      </c>
      <c r="AO710" s="178" t="s">
        <v>2748</v>
      </c>
      <c r="AP710" s="178" t="s">
        <v>2748</v>
      </c>
      <c r="AQ710" s="178" t="s">
        <v>2748</v>
      </c>
      <c r="AR710" s="178" t="s">
        <v>2748</v>
      </c>
      <c r="AS710" s="180" t="s">
        <v>2064</v>
      </c>
      <c r="AT710" s="178" t="s">
        <v>2748</v>
      </c>
      <c r="AU710" s="180" t="s">
        <v>1980</v>
      </c>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row>
    <row r="711" spans="5:82" ht="14.45">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c r="AF711" s="177"/>
      <c r="AG711" s="178" t="s">
        <v>2749</v>
      </c>
      <c r="AH711" s="178" t="s">
        <v>2749</v>
      </c>
      <c r="AI711" s="178" t="s">
        <v>2749</v>
      </c>
      <c r="AJ711" s="178" t="s">
        <v>2749</v>
      </c>
      <c r="AK711" s="178" t="s">
        <v>2749</v>
      </c>
      <c r="AL711" s="178" t="s">
        <v>2749</v>
      </c>
      <c r="AM711" s="178" t="s">
        <v>2749</v>
      </c>
      <c r="AN711" s="178" t="s">
        <v>2749</v>
      </c>
      <c r="AO711" s="178" t="s">
        <v>2749</v>
      </c>
      <c r="AP711" s="178" t="s">
        <v>2749</v>
      </c>
      <c r="AQ711" s="178" t="s">
        <v>2749</v>
      </c>
      <c r="AR711" s="178" t="s">
        <v>2749</v>
      </c>
      <c r="AS711" s="177"/>
      <c r="AT711" s="178" t="s">
        <v>2749</v>
      </c>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7"/>
      <c r="BT711" s="177"/>
      <c r="BU711" s="177"/>
      <c r="BV711" s="177"/>
      <c r="BW711" s="177"/>
      <c r="BX711" s="177"/>
      <c r="BY711" s="177"/>
      <c r="BZ711" s="177"/>
      <c r="CA711" s="177"/>
      <c r="CB711" s="177"/>
      <c r="CC711" s="177"/>
      <c r="CD711" s="177"/>
    </row>
    <row r="712" spans="5:82" ht="14.45">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c r="AF712" s="177"/>
      <c r="AG712" s="178" t="s">
        <v>2750</v>
      </c>
      <c r="AH712" s="178" t="s">
        <v>2750</v>
      </c>
      <c r="AI712" s="178" t="s">
        <v>2750</v>
      </c>
      <c r="AJ712" s="178" t="s">
        <v>2750</v>
      </c>
      <c r="AK712" s="178" t="s">
        <v>2750</v>
      </c>
      <c r="AL712" s="178" t="s">
        <v>2750</v>
      </c>
      <c r="AM712" s="178" t="s">
        <v>2750</v>
      </c>
      <c r="AN712" s="178" t="s">
        <v>2750</v>
      </c>
      <c r="AO712" s="178" t="s">
        <v>2750</v>
      </c>
      <c r="AP712" s="178" t="s">
        <v>2750</v>
      </c>
      <c r="AQ712" s="178" t="s">
        <v>2750</v>
      </c>
      <c r="AR712" s="178" t="s">
        <v>2750</v>
      </c>
      <c r="AS712" s="177"/>
      <c r="AT712" s="178" t="s">
        <v>2750</v>
      </c>
      <c r="AU712" s="177"/>
      <c r="AV712" s="177"/>
      <c r="AW712" s="177"/>
      <c r="AX712" s="177"/>
      <c r="AY712" s="177"/>
      <c r="AZ712" s="177"/>
      <c r="BA712" s="177"/>
      <c r="BB712" s="177"/>
      <c r="BC712" s="177"/>
      <c r="BD712" s="177"/>
      <c r="BE712" s="177"/>
      <c r="BF712" s="177"/>
      <c r="BG712" s="177"/>
      <c r="BH712" s="177"/>
      <c r="BI712" s="177"/>
      <c r="BJ712" s="177"/>
      <c r="BK712" s="177"/>
      <c r="BL712" s="177"/>
      <c r="BM712" s="177"/>
      <c r="BN712" s="177"/>
      <c r="BO712" s="177"/>
      <c r="BP712" s="177"/>
      <c r="BQ712" s="177"/>
      <c r="BR712" s="177"/>
      <c r="BS712" s="177"/>
      <c r="BT712" s="177"/>
      <c r="BU712" s="177"/>
      <c r="BV712" s="177"/>
      <c r="BW712" s="177"/>
      <c r="BX712" s="177"/>
      <c r="BY712" s="177"/>
      <c r="BZ712" s="177"/>
      <c r="CA712" s="177"/>
      <c r="CB712" s="177"/>
      <c r="CC712" s="177"/>
      <c r="CD712" s="177"/>
    </row>
    <row r="713" spans="5:82" ht="14.45">
      <c r="F713" s="179"/>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8" t="s">
        <v>2751</v>
      </c>
      <c r="AH713" s="178" t="s">
        <v>2751</v>
      </c>
      <c r="AI713" s="178" t="s">
        <v>2751</v>
      </c>
      <c r="AJ713" s="178" t="s">
        <v>2751</v>
      </c>
      <c r="AK713" s="178" t="s">
        <v>2751</v>
      </c>
      <c r="AL713" s="178" t="s">
        <v>2751</v>
      </c>
      <c r="AM713" s="178" t="s">
        <v>2751</v>
      </c>
      <c r="AN713" s="178" t="s">
        <v>2751</v>
      </c>
      <c r="AO713" s="178" t="s">
        <v>2751</v>
      </c>
      <c r="AP713" s="178" t="s">
        <v>2751</v>
      </c>
      <c r="AQ713" s="178" t="s">
        <v>2751</v>
      </c>
      <c r="AR713" s="178" t="s">
        <v>2751</v>
      </c>
      <c r="AS713" s="177"/>
      <c r="AT713" s="178" t="s">
        <v>2751</v>
      </c>
      <c r="AU713" s="177"/>
      <c r="AV713" s="177"/>
      <c r="AW713" s="177"/>
      <c r="AX713" s="177"/>
      <c r="AY713" s="177"/>
      <c r="AZ713" s="177"/>
      <c r="BA713" s="177"/>
      <c r="BB713" s="177"/>
      <c r="BC713" s="177"/>
      <c r="BD713" s="177"/>
      <c r="BE713" s="177"/>
      <c r="BF713" s="177"/>
      <c r="BG713" s="177"/>
      <c r="BH713" s="177"/>
      <c r="BI713" s="177"/>
      <c r="BJ713" s="177"/>
      <c r="BK713" s="177"/>
      <c r="BL713" s="177"/>
      <c r="BM713" s="177"/>
      <c r="BN713" s="177"/>
      <c r="BO713" s="177"/>
      <c r="BP713" s="177"/>
      <c r="BQ713" s="177"/>
      <c r="BR713" s="177"/>
      <c r="BS713" s="177"/>
      <c r="BT713" s="177"/>
      <c r="BU713" s="177"/>
      <c r="BV713" s="177"/>
      <c r="BW713" s="177"/>
      <c r="BX713" s="177"/>
      <c r="BY713" s="177"/>
      <c r="BZ713" s="177"/>
      <c r="CA713" s="177"/>
      <c r="CB713" s="177"/>
      <c r="CC713" s="177"/>
      <c r="CD713" s="177"/>
    </row>
    <row r="714" spans="5:82" ht="14.45">
      <c r="F714" s="180"/>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c r="AF714" s="177"/>
      <c r="AG714" s="178" t="s">
        <v>2752</v>
      </c>
      <c r="AH714" s="178" t="s">
        <v>2752</v>
      </c>
      <c r="AI714" s="178" t="s">
        <v>2752</v>
      </c>
      <c r="AJ714" s="178" t="s">
        <v>2752</v>
      </c>
      <c r="AK714" s="178" t="s">
        <v>2752</v>
      </c>
      <c r="AL714" s="178" t="s">
        <v>2752</v>
      </c>
      <c r="AM714" s="178" t="s">
        <v>2752</v>
      </c>
      <c r="AN714" s="178" t="s">
        <v>2752</v>
      </c>
      <c r="AO714" s="178" t="s">
        <v>2752</v>
      </c>
      <c r="AP714" s="178" t="s">
        <v>2752</v>
      </c>
      <c r="AQ714" s="178" t="s">
        <v>2752</v>
      </c>
      <c r="AR714" s="178" t="s">
        <v>2752</v>
      </c>
      <c r="AS714" s="177"/>
      <c r="AT714" s="178" t="s">
        <v>2752</v>
      </c>
      <c r="AU714" s="177"/>
      <c r="AV714" s="177"/>
      <c r="AW714" s="177"/>
      <c r="AX714" s="177"/>
      <c r="AY714" s="177"/>
      <c r="AZ714" s="177"/>
      <c r="BA714" s="177"/>
      <c r="BB714" s="177"/>
      <c r="BC714" s="177"/>
      <c r="BD714" s="177"/>
      <c r="BE714" s="177"/>
      <c r="BF714" s="177"/>
      <c r="BG714" s="177"/>
      <c r="BH714" s="177"/>
      <c r="BI714" s="177"/>
      <c r="BJ714" s="177"/>
      <c r="BK714" s="177"/>
      <c r="BL714" s="177"/>
      <c r="BM714" s="177"/>
      <c r="BN714" s="177"/>
      <c r="BO714" s="177"/>
      <c r="BP714" s="177"/>
      <c r="BQ714" s="177"/>
      <c r="BR714" s="177"/>
      <c r="BS714" s="177"/>
      <c r="BT714" s="177"/>
      <c r="BU714" s="177"/>
      <c r="BV714" s="177"/>
      <c r="BW714" s="177"/>
      <c r="BX714" s="177"/>
      <c r="BY714" s="177"/>
      <c r="BZ714" s="177"/>
      <c r="CA714" s="177"/>
      <c r="CB714" s="177"/>
      <c r="CC714" s="177"/>
      <c r="CD714" s="177"/>
    </row>
    <row r="715" spans="5:82" ht="14.45">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c r="AF715" s="177"/>
      <c r="AG715" s="178" t="s">
        <v>1980</v>
      </c>
      <c r="AH715" s="178" t="s">
        <v>1980</v>
      </c>
      <c r="AI715" s="178" t="s">
        <v>1980</v>
      </c>
      <c r="AJ715" s="178" t="s">
        <v>1980</v>
      </c>
      <c r="AK715" s="178" t="s">
        <v>1980</v>
      </c>
      <c r="AL715" s="178" t="s">
        <v>1980</v>
      </c>
      <c r="AM715" s="178" t="s">
        <v>1980</v>
      </c>
      <c r="AN715" s="178" t="s">
        <v>1980</v>
      </c>
      <c r="AO715" s="178" t="s">
        <v>1980</v>
      </c>
      <c r="AP715" s="178" t="s">
        <v>1980</v>
      </c>
      <c r="AQ715" s="178" t="s">
        <v>1980</v>
      </c>
      <c r="AR715" s="178" t="s">
        <v>1980</v>
      </c>
      <c r="AS715" s="177"/>
      <c r="AT715" s="178" t="s">
        <v>1980</v>
      </c>
      <c r="AU715" s="177"/>
      <c r="AV715" s="177"/>
      <c r="AW715" s="177"/>
      <c r="AX715" s="177"/>
      <c r="AY715" s="177"/>
      <c r="AZ715" s="177"/>
      <c r="BA715" s="177"/>
      <c r="BB715" s="177"/>
      <c r="BC715" s="177"/>
      <c r="BD715" s="177"/>
      <c r="BE715" s="177"/>
      <c r="BF715" s="177"/>
      <c r="BG715" s="177"/>
      <c r="BH715" s="177"/>
      <c r="BI715" s="177"/>
      <c r="BJ715" s="177"/>
      <c r="BK715" s="177"/>
      <c r="BL715" s="177"/>
      <c r="BM715" s="177"/>
      <c r="BN715" s="177"/>
      <c r="BO715" s="177"/>
      <c r="BP715" s="177"/>
      <c r="BQ715" s="177"/>
      <c r="BR715" s="177"/>
      <c r="BS715" s="177"/>
      <c r="BT715" s="177"/>
      <c r="BU715" s="177"/>
      <c r="BV715" s="177"/>
      <c r="BW715" s="177"/>
      <c r="BX715" s="177"/>
      <c r="BY715" s="177"/>
      <c r="BZ715" s="177"/>
      <c r="CA715" s="177"/>
      <c r="CB715" s="177"/>
      <c r="CC715" s="177"/>
      <c r="CD715" s="177"/>
    </row>
    <row r="716" spans="5:82" ht="14.45">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c r="AF716" s="177"/>
      <c r="AG716" s="312"/>
      <c r="AH716" s="178"/>
      <c r="AI716" s="178"/>
      <c r="AJ716" s="178"/>
      <c r="AK716" s="178"/>
      <c r="AL716" s="178"/>
      <c r="AM716" s="178"/>
      <c r="AN716" s="178"/>
      <c r="AO716" s="178"/>
      <c r="AP716" s="178"/>
      <c r="AQ716" s="178"/>
      <c r="AR716" s="178"/>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c r="CB716" s="177"/>
      <c r="CC716" s="177"/>
      <c r="CD716" s="177"/>
    </row>
    <row r="717" spans="5:82" ht="14.45">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c r="AF717" s="177"/>
      <c r="AG717" s="178"/>
      <c r="AH717" s="178"/>
      <c r="AI717" s="178"/>
      <c r="AJ717" s="178"/>
      <c r="AK717" s="178"/>
      <c r="AL717" s="178"/>
      <c r="AM717" s="178"/>
      <c r="AN717" s="178"/>
      <c r="AO717" s="178"/>
      <c r="AP717" s="178"/>
      <c r="AQ717" s="178"/>
      <c r="AR717" s="178"/>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77"/>
      <c r="BN717" s="177"/>
      <c r="BO717" s="177"/>
      <c r="BP717" s="177"/>
      <c r="BQ717" s="177"/>
      <c r="BR717" s="177"/>
      <c r="BS717" s="177"/>
      <c r="BT717" s="177"/>
      <c r="BU717" s="177"/>
      <c r="BV717" s="177"/>
      <c r="BW717" s="177"/>
      <c r="BX717" s="177"/>
      <c r="BY717" s="177"/>
      <c r="BZ717" s="177"/>
      <c r="CA717" s="177"/>
      <c r="CB717" s="177"/>
      <c r="CC717" s="177"/>
      <c r="CD717" s="177"/>
    </row>
    <row r="718" spans="5:82" ht="14.45">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c r="AF718" s="177"/>
      <c r="AG718" s="180"/>
      <c r="AH718" s="180"/>
      <c r="AI718" s="180"/>
      <c r="AJ718" s="180"/>
      <c r="AK718" s="180"/>
      <c r="AL718" s="180"/>
      <c r="AM718" s="180"/>
      <c r="AN718" s="180"/>
      <c r="AO718" s="180"/>
      <c r="AP718" s="180"/>
      <c r="AQ718" s="180"/>
      <c r="AR718" s="180"/>
      <c r="AS718" s="177"/>
      <c r="AT718" s="311"/>
      <c r="AU718" s="177"/>
      <c r="AV718" s="177"/>
      <c r="AW718" s="177"/>
      <c r="AX718" s="177"/>
      <c r="AY718" s="177"/>
      <c r="AZ718" s="177"/>
      <c r="BA718" s="177"/>
      <c r="BB718" s="177"/>
      <c r="BC718" s="177"/>
      <c r="BD718" s="177"/>
      <c r="BE718" s="177"/>
      <c r="BF718" s="177"/>
      <c r="BG718" s="177"/>
      <c r="BH718" s="177"/>
      <c r="BI718" s="177"/>
      <c r="BJ718" s="177"/>
      <c r="BK718" s="177"/>
      <c r="BL718" s="177"/>
      <c r="BM718" s="177"/>
      <c r="BN718" s="177"/>
      <c r="BO718" s="177"/>
      <c r="BP718" s="177"/>
      <c r="BQ718" s="177"/>
      <c r="BR718" s="177"/>
      <c r="BS718" s="177"/>
      <c r="BT718" s="177"/>
      <c r="BU718" s="177"/>
      <c r="BV718" s="177"/>
      <c r="BW718" s="177"/>
      <c r="BX718" s="177"/>
      <c r="BY718" s="177"/>
      <c r="BZ718" s="177"/>
      <c r="CA718" s="177"/>
      <c r="CB718" s="177"/>
      <c r="CC718" s="177"/>
      <c r="CD718" s="177"/>
    </row>
    <row r="719" spans="5:82" ht="14.45">
      <c r="E719" s="48" t="s">
        <v>2753</v>
      </c>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c r="AF719" s="318"/>
      <c r="AG719" s="179" t="s">
        <v>2754</v>
      </c>
      <c r="AH719" s="179" t="s">
        <v>2755</v>
      </c>
      <c r="AI719" s="179" t="s">
        <v>2756</v>
      </c>
      <c r="AJ719" s="179" t="s">
        <v>2757</v>
      </c>
      <c r="AK719" s="179" t="s">
        <v>2758</v>
      </c>
      <c r="AL719" s="179" t="s">
        <v>2759</v>
      </c>
      <c r="AM719" s="179" t="s">
        <v>2760</v>
      </c>
      <c r="AN719" s="179" t="s">
        <v>2761</v>
      </c>
      <c r="AO719" s="179" t="s">
        <v>2762</v>
      </c>
      <c r="AP719" s="179" t="s">
        <v>2763</v>
      </c>
      <c r="AQ719" s="179" t="s">
        <v>2764</v>
      </c>
      <c r="AR719" s="179" t="s">
        <v>2765</v>
      </c>
      <c r="AS719" s="179" t="s">
        <v>2745</v>
      </c>
      <c r="AT719" s="179" t="s">
        <v>2766</v>
      </c>
      <c r="AU719" s="179" t="s">
        <v>2767</v>
      </c>
      <c r="AV719" s="177"/>
      <c r="AW719" s="177"/>
      <c r="AX719" s="177"/>
      <c r="AY719" s="177"/>
      <c r="AZ719" s="177"/>
      <c r="BA719" s="177"/>
      <c r="BB719" s="177"/>
      <c r="BC719" s="177"/>
      <c r="BD719" s="177"/>
      <c r="BE719" s="177"/>
      <c r="BF719" s="177"/>
      <c r="BG719" s="177"/>
      <c r="BH719" s="177"/>
      <c r="BI719" s="177"/>
      <c r="BJ719" s="177"/>
      <c r="BK719" s="177"/>
      <c r="BL719" s="177"/>
      <c r="BM719" s="177"/>
      <c r="BN719" s="177"/>
      <c r="BO719" s="177"/>
      <c r="BP719" s="177"/>
      <c r="BQ719" s="177"/>
      <c r="BR719" s="177"/>
      <c r="BS719" s="177"/>
      <c r="BT719" s="177"/>
      <c r="BU719" s="177"/>
      <c r="BV719" s="177"/>
      <c r="BW719" s="177"/>
      <c r="BX719" s="177"/>
      <c r="BY719" s="177"/>
      <c r="BZ719" s="177"/>
      <c r="CA719" s="177"/>
      <c r="CB719" s="177"/>
      <c r="CC719" s="177"/>
      <c r="CD719" s="177"/>
    </row>
    <row r="720" spans="5:82" ht="14.45">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c r="AF720" s="318"/>
      <c r="AG720" s="178" t="s">
        <v>1982</v>
      </c>
      <c r="AH720" s="178" t="s">
        <v>1982</v>
      </c>
      <c r="AI720" s="178" t="s">
        <v>1982</v>
      </c>
      <c r="AJ720" s="178" t="s">
        <v>1982</v>
      </c>
      <c r="AK720" s="178" t="s">
        <v>1982</v>
      </c>
      <c r="AL720" s="178" t="s">
        <v>1982</v>
      </c>
      <c r="AM720" s="178" t="s">
        <v>1982</v>
      </c>
      <c r="AN720" s="178" t="s">
        <v>1982</v>
      </c>
      <c r="AO720" s="178" t="s">
        <v>1982</v>
      </c>
      <c r="AP720" s="178" t="s">
        <v>1982</v>
      </c>
      <c r="AQ720" s="178" t="s">
        <v>1982</v>
      </c>
      <c r="AR720" s="178" t="s">
        <v>1982</v>
      </c>
      <c r="AS720" s="180" t="s">
        <v>2064</v>
      </c>
      <c r="AT720" s="178" t="s">
        <v>1982</v>
      </c>
      <c r="AU720" s="178" t="s">
        <v>1980</v>
      </c>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7"/>
      <c r="BT720" s="177"/>
      <c r="BU720" s="177"/>
      <c r="BV720" s="177"/>
      <c r="BW720" s="177"/>
      <c r="BX720" s="177"/>
      <c r="BY720" s="177"/>
      <c r="BZ720" s="177"/>
      <c r="CA720" s="177"/>
      <c r="CB720" s="177"/>
      <c r="CC720" s="177"/>
      <c r="CD720" s="177"/>
    </row>
    <row r="721" spans="5:82" ht="14.45">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c r="AF721" s="318"/>
      <c r="AG721" s="178" t="s">
        <v>2768</v>
      </c>
      <c r="AH721" s="178" t="s">
        <v>2768</v>
      </c>
      <c r="AI721" s="178" t="s">
        <v>2768</v>
      </c>
      <c r="AJ721" s="178" t="s">
        <v>2768</v>
      </c>
      <c r="AK721" s="178" t="s">
        <v>2768</v>
      </c>
      <c r="AL721" s="178" t="s">
        <v>2768</v>
      </c>
      <c r="AM721" s="178" t="s">
        <v>2768</v>
      </c>
      <c r="AN721" s="178" t="s">
        <v>2768</v>
      </c>
      <c r="AO721" s="178" t="s">
        <v>2768</v>
      </c>
      <c r="AP721" s="178" t="s">
        <v>2768</v>
      </c>
      <c r="AQ721" s="178" t="s">
        <v>2768</v>
      </c>
      <c r="AR721" s="178" t="s">
        <v>2768</v>
      </c>
      <c r="AS721" s="177"/>
      <c r="AT721" s="178" t="s">
        <v>2768</v>
      </c>
      <c r="AU721" s="178"/>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c r="CB721" s="177"/>
      <c r="CC721" s="177"/>
      <c r="CD721" s="177"/>
    </row>
    <row r="722" spans="5:82" ht="14.45">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c r="AF722" s="318"/>
      <c r="AG722" s="180" t="s">
        <v>1980</v>
      </c>
      <c r="AH722" s="180" t="s">
        <v>1980</v>
      </c>
      <c r="AI722" s="180" t="s">
        <v>1980</v>
      </c>
      <c r="AJ722" s="180" t="s">
        <v>1980</v>
      </c>
      <c r="AK722" s="180" t="s">
        <v>1980</v>
      </c>
      <c r="AL722" s="180" t="s">
        <v>1980</v>
      </c>
      <c r="AM722" s="180" t="s">
        <v>1980</v>
      </c>
      <c r="AN722" s="180" t="s">
        <v>1980</v>
      </c>
      <c r="AO722" s="180" t="s">
        <v>1980</v>
      </c>
      <c r="AP722" s="180" t="s">
        <v>1980</v>
      </c>
      <c r="AQ722" s="180" t="s">
        <v>1980</v>
      </c>
      <c r="AR722" s="180" t="s">
        <v>1980</v>
      </c>
      <c r="AS722" s="177"/>
      <c r="AT722" s="180" t="s">
        <v>1980</v>
      </c>
      <c r="AU722" s="178"/>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7"/>
      <c r="BT722" s="177"/>
      <c r="BU722" s="177"/>
      <c r="BV722" s="177"/>
      <c r="BW722" s="177"/>
      <c r="BX722" s="177"/>
      <c r="BY722" s="177"/>
      <c r="BZ722" s="177"/>
      <c r="CA722" s="177"/>
      <c r="CB722" s="177"/>
      <c r="CC722" s="177"/>
      <c r="CD722" s="177"/>
    </row>
    <row r="723" spans="5:82" ht="14.45">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c r="AF723" s="177"/>
      <c r="AG723" s="180"/>
      <c r="AH723" s="180"/>
      <c r="AI723" s="180"/>
      <c r="AJ723" s="180"/>
      <c r="AK723" s="180"/>
      <c r="AL723" s="180"/>
      <c r="AM723" s="180"/>
      <c r="AN723" s="180"/>
      <c r="AO723" s="180"/>
      <c r="AP723" s="180"/>
      <c r="AQ723" s="180"/>
      <c r="AR723" s="180"/>
      <c r="AS723" s="177"/>
      <c r="AT723" s="177"/>
      <c r="AU723" s="177"/>
      <c r="AV723" s="177"/>
      <c r="AW723" s="177"/>
      <c r="AX723" s="177"/>
      <c r="AY723" s="177"/>
      <c r="AZ723" s="177"/>
      <c r="BA723" s="177"/>
      <c r="BB723" s="177"/>
      <c r="BC723" s="177"/>
      <c r="BD723" s="177"/>
      <c r="BE723" s="177"/>
      <c r="BF723" s="177"/>
      <c r="BG723" s="177"/>
      <c r="BH723" s="177"/>
      <c r="BI723" s="177"/>
      <c r="BJ723" s="177"/>
      <c r="BK723" s="177"/>
      <c r="BL723" s="177"/>
      <c r="BM723" s="177"/>
      <c r="BN723" s="177"/>
      <c r="BO723" s="177"/>
      <c r="BP723" s="177"/>
      <c r="BQ723" s="177"/>
      <c r="BR723" s="177"/>
      <c r="BS723" s="177"/>
      <c r="BT723" s="177"/>
      <c r="BU723" s="177"/>
      <c r="BV723" s="177"/>
      <c r="BW723" s="177"/>
      <c r="BX723" s="177"/>
      <c r="BY723" s="177"/>
      <c r="BZ723" s="177"/>
      <c r="CA723" s="177"/>
      <c r="CB723" s="177"/>
      <c r="CC723" s="177"/>
      <c r="CD723" s="177"/>
    </row>
    <row r="724" spans="5:82" ht="14.45">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c r="AL724" s="177"/>
      <c r="AM724" s="177"/>
      <c r="AN724" s="177"/>
      <c r="AO724" s="177"/>
      <c r="AP724" s="177"/>
      <c r="AQ724" s="177"/>
      <c r="AR724" s="177"/>
      <c r="AS724" s="177"/>
      <c r="AT724" s="177"/>
      <c r="AU724" s="177"/>
      <c r="AV724" s="177"/>
      <c r="AW724" s="177"/>
      <c r="AX724" s="177"/>
      <c r="AY724" s="177"/>
      <c r="AZ724" s="177"/>
      <c r="BA724" s="177"/>
      <c r="BB724" s="177"/>
      <c r="BC724" s="177"/>
      <c r="BD724" s="177"/>
      <c r="BE724" s="177"/>
      <c r="BF724" s="177"/>
      <c r="BG724" s="177"/>
      <c r="BH724" s="177"/>
      <c r="BI724" s="177"/>
      <c r="BJ724" s="177"/>
      <c r="BK724" s="177"/>
      <c r="BL724" s="177"/>
      <c r="BM724" s="177"/>
      <c r="BN724" s="177"/>
      <c r="BO724" s="177"/>
      <c r="BP724" s="177"/>
      <c r="BQ724" s="177"/>
      <c r="BR724" s="177"/>
      <c r="BS724" s="177"/>
      <c r="BT724" s="177"/>
      <c r="BU724" s="177"/>
      <c r="BV724" s="177"/>
      <c r="BW724" s="177"/>
      <c r="BX724" s="177"/>
      <c r="BY724" s="177"/>
      <c r="BZ724" s="177"/>
      <c r="CA724" s="177"/>
      <c r="CB724" s="177"/>
      <c r="CC724" s="177"/>
      <c r="CD724" s="177"/>
    </row>
    <row r="725" spans="5:82" ht="14.45">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c r="AF725" s="177"/>
      <c r="AG725" s="311"/>
      <c r="AH725" s="311"/>
      <c r="AI725" s="311"/>
      <c r="AJ725" s="311"/>
      <c r="AK725" s="311"/>
      <c r="AL725" s="311"/>
      <c r="AM725" s="311"/>
      <c r="AN725" s="311"/>
      <c r="AO725" s="311"/>
      <c r="AP725" s="311"/>
      <c r="AQ725" s="311"/>
      <c r="AR725" s="311"/>
      <c r="AS725" s="177"/>
      <c r="AT725" s="311"/>
      <c r="AU725" s="177"/>
      <c r="AV725" s="177"/>
      <c r="AW725" s="177"/>
      <c r="AX725" s="177"/>
      <c r="AY725" s="177" t="s">
        <v>97</v>
      </c>
      <c r="AZ725" s="177"/>
      <c r="BA725" s="177"/>
      <c r="BB725" s="177"/>
      <c r="BC725" s="177"/>
      <c r="BD725" s="177"/>
      <c r="BE725" s="177"/>
      <c r="BF725" s="177"/>
      <c r="BG725" s="177"/>
      <c r="BH725" s="177"/>
      <c r="BI725" s="177"/>
      <c r="BJ725" s="177"/>
      <c r="BK725" s="177"/>
      <c r="BL725" s="177"/>
      <c r="BM725" s="177"/>
      <c r="BN725" s="177"/>
      <c r="BO725" s="177" t="s">
        <v>97</v>
      </c>
      <c r="BP725" s="177"/>
      <c r="BQ725" s="177"/>
      <c r="BR725" s="177"/>
      <c r="BS725" s="177"/>
      <c r="BT725" s="177"/>
      <c r="BU725" s="177"/>
      <c r="BV725" s="177"/>
      <c r="BW725" s="177"/>
      <c r="BX725" s="177"/>
      <c r="BY725" s="177" t="s">
        <v>97</v>
      </c>
      <c r="BZ725" s="177"/>
      <c r="CA725" s="177"/>
      <c r="CB725" s="177"/>
      <c r="CC725" s="177"/>
      <c r="CD725" s="177"/>
    </row>
    <row r="726" spans="5:82" ht="14.45">
      <c r="E726" s="48" t="s">
        <v>1983</v>
      </c>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t="s">
        <v>2769</v>
      </c>
      <c r="AH726" s="179" t="s">
        <v>2770</v>
      </c>
      <c r="AI726" s="179" t="s">
        <v>2771</v>
      </c>
      <c r="AJ726" s="179" t="s">
        <v>2772</v>
      </c>
      <c r="AK726" s="179" t="s">
        <v>2773</v>
      </c>
      <c r="AL726" s="179" t="s">
        <v>2774</v>
      </c>
      <c r="AM726" s="179" t="s">
        <v>2775</v>
      </c>
      <c r="AN726" s="179" t="s">
        <v>2776</v>
      </c>
      <c r="AO726" s="179" t="s">
        <v>2777</v>
      </c>
      <c r="AP726" s="179" t="s">
        <v>2778</v>
      </c>
      <c r="AQ726" s="179" t="s">
        <v>2779</v>
      </c>
      <c r="AR726" s="179" t="s">
        <v>2780</v>
      </c>
      <c r="AS726" s="179" t="s">
        <v>2745</v>
      </c>
      <c r="AT726" s="179" t="s">
        <v>2781</v>
      </c>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c r="BV726" s="179"/>
      <c r="BW726" s="179"/>
      <c r="BX726" s="179"/>
      <c r="BY726" s="179"/>
      <c r="BZ726" s="179"/>
      <c r="CA726" s="179"/>
      <c r="CB726" s="179"/>
      <c r="CC726" s="179"/>
      <c r="CD726" s="179"/>
    </row>
    <row r="727" spans="5:82" ht="14.45">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8" t="s">
        <v>2782</v>
      </c>
      <c r="AH727" s="178" t="s">
        <v>2782</v>
      </c>
      <c r="AI727" s="178" t="s">
        <v>2782</v>
      </c>
      <c r="AJ727" s="178" t="s">
        <v>2782</v>
      </c>
      <c r="AK727" s="178" t="s">
        <v>2782</v>
      </c>
      <c r="AL727" s="178" t="s">
        <v>2782</v>
      </c>
      <c r="AM727" s="178" t="s">
        <v>2782</v>
      </c>
      <c r="AN727" s="178" t="s">
        <v>2782</v>
      </c>
      <c r="AO727" s="178" t="s">
        <v>2782</v>
      </c>
      <c r="AP727" s="178" t="s">
        <v>2782</v>
      </c>
      <c r="AQ727" s="178" t="s">
        <v>2782</v>
      </c>
      <c r="AR727" s="178" t="s">
        <v>2782</v>
      </c>
      <c r="AS727" s="180" t="s">
        <v>2064</v>
      </c>
      <c r="AT727" s="178" t="s">
        <v>2782</v>
      </c>
      <c r="AU727" s="178"/>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c r="BV727" s="179"/>
      <c r="BW727" s="179"/>
      <c r="BX727" s="179"/>
      <c r="BY727" s="179"/>
      <c r="BZ727" s="179"/>
      <c r="CA727" s="179"/>
      <c r="CB727" s="179"/>
      <c r="CC727" s="179"/>
      <c r="CD727" s="179"/>
    </row>
    <row r="728" spans="5:82" ht="14.45">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80" t="s">
        <v>1980</v>
      </c>
      <c r="AH728" s="180" t="s">
        <v>1980</v>
      </c>
      <c r="AI728" s="180" t="s">
        <v>1980</v>
      </c>
      <c r="AJ728" s="180" t="s">
        <v>1980</v>
      </c>
      <c r="AK728" s="180" t="s">
        <v>1980</v>
      </c>
      <c r="AL728" s="180" t="s">
        <v>1980</v>
      </c>
      <c r="AM728" s="180" t="s">
        <v>1980</v>
      </c>
      <c r="AN728" s="180" t="s">
        <v>1980</v>
      </c>
      <c r="AO728" s="180" t="s">
        <v>1980</v>
      </c>
      <c r="AP728" s="180" t="s">
        <v>1980</v>
      </c>
      <c r="AQ728" s="180" t="s">
        <v>1980</v>
      </c>
      <c r="AR728" s="180" t="s">
        <v>1980</v>
      </c>
      <c r="AS728" s="177"/>
      <c r="AT728" s="180" t="s">
        <v>1980</v>
      </c>
      <c r="AU728" s="178"/>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c r="BV728" s="179"/>
      <c r="BW728" s="179"/>
      <c r="BX728" s="179"/>
      <c r="BY728" s="179"/>
      <c r="BZ728" s="179"/>
      <c r="CA728" s="179"/>
      <c r="CB728" s="179"/>
      <c r="CC728" s="179"/>
      <c r="CD728" s="179"/>
    </row>
    <row r="729" spans="5:82" ht="14.45">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c r="BV729" s="179"/>
      <c r="BW729" s="179"/>
      <c r="BX729" s="179"/>
      <c r="BY729" s="179"/>
      <c r="BZ729" s="179"/>
      <c r="CA729" s="179"/>
      <c r="CB729" s="179"/>
      <c r="CC729" s="179"/>
      <c r="CD729" s="179"/>
    </row>
    <row r="730" spans="5:82" ht="14.45">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c r="BV730" s="179"/>
      <c r="BW730" s="179"/>
      <c r="BX730" s="179"/>
      <c r="BY730" s="179"/>
      <c r="BZ730" s="179"/>
      <c r="CA730" s="179"/>
      <c r="CB730" s="179"/>
      <c r="CC730" s="179"/>
      <c r="CD730" s="179"/>
    </row>
    <row r="731" spans="5:82" ht="14.45">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c r="BV731" s="179"/>
      <c r="BW731" s="179"/>
      <c r="BX731" s="179"/>
      <c r="BY731" s="179"/>
      <c r="BZ731" s="179"/>
      <c r="CA731" s="179"/>
      <c r="CB731" s="179"/>
      <c r="CC731" s="179"/>
      <c r="CD731" s="179"/>
    </row>
    <row r="732" spans="5:82" ht="14.45">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c r="BV732" s="179"/>
      <c r="BW732" s="179"/>
      <c r="BX732" s="179"/>
      <c r="BY732" s="179"/>
      <c r="BZ732" s="179"/>
      <c r="CA732" s="179"/>
      <c r="CB732" s="179"/>
      <c r="CC732" s="179"/>
      <c r="CD732" s="179"/>
    </row>
    <row r="733" spans="5:82" ht="14.45">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c r="AH733"/>
      <c r="AI733"/>
      <c r="AJ733"/>
      <c r="AK733"/>
      <c r="AL733"/>
      <c r="AM733"/>
      <c r="AN733"/>
      <c r="AO733"/>
      <c r="AP733"/>
      <c r="AQ733"/>
      <c r="AR733"/>
      <c r="AS733" s="179"/>
      <c r="AT733"/>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c r="BV733" s="179"/>
      <c r="BW733" s="179"/>
      <c r="BX733" s="179"/>
      <c r="BY733" s="179"/>
      <c r="BZ733" s="179"/>
      <c r="CA733" s="179"/>
      <c r="CB733" s="179"/>
      <c r="CC733" s="179"/>
      <c r="CD733" s="179"/>
    </row>
    <row r="734" spans="5:82" ht="14.45">
      <c r="E734" s="48" t="s">
        <v>1984</v>
      </c>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t="s">
        <v>2783</v>
      </c>
      <c r="AH734" s="179" t="s">
        <v>2784</v>
      </c>
      <c r="AI734" s="179" t="s">
        <v>2785</v>
      </c>
      <c r="AJ734" s="179" t="s">
        <v>2786</v>
      </c>
      <c r="AK734" s="179" t="s">
        <v>2787</v>
      </c>
      <c r="AL734" s="179" t="s">
        <v>2788</v>
      </c>
      <c r="AM734" s="179" t="s">
        <v>2789</v>
      </c>
      <c r="AN734" s="179" t="s">
        <v>2790</v>
      </c>
      <c r="AO734" s="179" t="s">
        <v>2791</v>
      </c>
      <c r="AP734" s="179" t="s">
        <v>2792</v>
      </c>
      <c r="AQ734" s="179" t="s">
        <v>2793</v>
      </c>
      <c r="AR734" s="179" t="s">
        <v>2794</v>
      </c>
      <c r="AS734" s="179" t="s">
        <v>2745</v>
      </c>
      <c r="AT734" s="179" t="s">
        <v>2795</v>
      </c>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c r="BV734" s="179"/>
      <c r="BW734" s="179"/>
      <c r="BX734" s="179"/>
      <c r="BY734" s="179"/>
      <c r="BZ734" s="179"/>
      <c r="CA734" s="179"/>
      <c r="CB734" s="179"/>
      <c r="CC734" s="179"/>
      <c r="CD734" s="179"/>
    </row>
    <row r="735" spans="5:82" ht="14.45">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8" t="s">
        <v>2796</v>
      </c>
      <c r="AH735" s="178" t="s">
        <v>2796</v>
      </c>
      <c r="AI735" s="178" t="s">
        <v>2796</v>
      </c>
      <c r="AJ735" s="178" t="s">
        <v>2796</v>
      </c>
      <c r="AK735" s="178" t="s">
        <v>2796</v>
      </c>
      <c r="AL735" s="178" t="s">
        <v>2796</v>
      </c>
      <c r="AM735" s="178" t="s">
        <v>2796</v>
      </c>
      <c r="AN735" s="178" t="s">
        <v>2796</v>
      </c>
      <c r="AO735" s="178" t="s">
        <v>2796</v>
      </c>
      <c r="AP735" s="178" t="s">
        <v>2796</v>
      </c>
      <c r="AQ735" s="178" t="s">
        <v>2796</v>
      </c>
      <c r="AR735" s="178" t="s">
        <v>2796</v>
      </c>
      <c r="AS735" s="180" t="s">
        <v>2064</v>
      </c>
      <c r="AT735" s="178" t="s">
        <v>2796</v>
      </c>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c r="BV735" s="179"/>
      <c r="BW735" s="179"/>
      <c r="BX735" s="179"/>
      <c r="BY735" s="179"/>
      <c r="BZ735" s="179"/>
      <c r="CA735" s="179"/>
      <c r="CB735" s="179"/>
      <c r="CC735" s="179"/>
      <c r="CD735" s="179"/>
    </row>
    <row r="736" spans="5:82" ht="14.45">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8" t="s">
        <v>2797</v>
      </c>
      <c r="AH736" s="178" t="s">
        <v>2797</v>
      </c>
      <c r="AI736" s="178" t="s">
        <v>2797</v>
      </c>
      <c r="AJ736" s="178" t="s">
        <v>2797</v>
      </c>
      <c r="AK736" s="178" t="s">
        <v>2797</v>
      </c>
      <c r="AL736" s="178" t="s">
        <v>2797</v>
      </c>
      <c r="AM736" s="178" t="s">
        <v>2797</v>
      </c>
      <c r="AN736" s="178" t="s">
        <v>2797</v>
      </c>
      <c r="AO736" s="178" t="s">
        <v>2797</v>
      </c>
      <c r="AP736" s="178" t="s">
        <v>2797</v>
      </c>
      <c r="AQ736" s="178" t="s">
        <v>2797</v>
      </c>
      <c r="AR736" s="178" t="s">
        <v>2797</v>
      </c>
      <c r="AS736" s="177"/>
      <c r="AT736" s="178" t="s">
        <v>2797</v>
      </c>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row>
    <row r="737" spans="4:82" ht="14.45">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t="s">
        <v>1980</v>
      </c>
      <c r="AH737" t="s">
        <v>1980</v>
      </c>
      <c r="AI737" t="s">
        <v>1980</v>
      </c>
      <c r="AJ737" t="s">
        <v>1980</v>
      </c>
      <c r="AK737" t="s">
        <v>1980</v>
      </c>
      <c r="AL737" t="s">
        <v>1980</v>
      </c>
      <c r="AM737" t="s">
        <v>1980</v>
      </c>
      <c r="AN737" t="s">
        <v>1980</v>
      </c>
      <c r="AO737" t="s">
        <v>1980</v>
      </c>
      <c r="AP737" t="s">
        <v>1980</v>
      </c>
      <c r="AQ737" t="s">
        <v>1980</v>
      </c>
      <c r="AR737" t="s">
        <v>1980</v>
      </c>
      <c r="AS737" s="179"/>
      <c r="AT737" t="s">
        <v>1980</v>
      </c>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row>
    <row r="738" spans="4:82" ht="14.45">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row>
    <row r="739" spans="4:82" ht="14.45">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c r="BV739" s="179"/>
      <c r="BW739" s="179"/>
      <c r="BX739" s="179"/>
      <c r="BY739" s="179"/>
      <c r="BZ739" s="179"/>
      <c r="CA739" s="179"/>
      <c r="CB739" s="179"/>
      <c r="CC739" s="179"/>
      <c r="CD739" s="179"/>
    </row>
    <row r="740" spans="4:82" ht="14.45">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c r="BV740" s="179"/>
      <c r="BW740" s="179"/>
      <c r="BX740" s="179"/>
      <c r="BY740" s="179"/>
      <c r="BZ740" s="179"/>
      <c r="CA740" s="179"/>
      <c r="CB740" s="179"/>
      <c r="CC740" s="179"/>
      <c r="CD740" s="179"/>
    </row>
    <row r="741" spans="4:82" ht="14.45">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c r="BV741" s="179"/>
      <c r="BW741" s="179"/>
      <c r="BX741" s="179"/>
      <c r="BY741" s="179"/>
      <c r="BZ741" s="179"/>
      <c r="CA741" s="179"/>
      <c r="CB741" s="179"/>
      <c r="CC741" s="179"/>
      <c r="CD741" s="179"/>
    </row>
    <row r="742" spans="4:82" ht="14.45">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c r="BV742" s="179"/>
      <c r="BW742" s="179"/>
      <c r="BX742" s="179"/>
      <c r="BY742" s="179"/>
      <c r="BZ742" s="179"/>
      <c r="CA742" s="179"/>
      <c r="CB742" s="179"/>
      <c r="CC742" s="179"/>
      <c r="CD742" s="179"/>
    </row>
    <row r="743" spans="4:82" ht="14.45">
      <c r="D743" s="48" t="s">
        <v>2798</v>
      </c>
      <c r="E743" s="48" t="s">
        <v>2798</v>
      </c>
      <c r="F743" s="179" t="s">
        <v>1196</v>
      </c>
      <c r="G743" s="179" t="s">
        <v>1197</v>
      </c>
      <c r="H743" s="179" t="s">
        <v>1198</v>
      </c>
      <c r="I743" s="179" t="s">
        <v>1199</v>
      </c>
      <c r="J743" s="179" t="s">
        <v>1207</v>
      </c>
      <c r="K743" s="179" t="s">
        <v>1209</v>
      </c>
      <c r="L743" s="179" t="s">
        <v>1208</v>
      </c>
      <c r="M743" s="179" t="s">
        <v>1217</v>
      </c>
      <c r="N743" s="179" t="s">
        <v>1218</v>
      </c>
      <c r="O743" s="179" t="s">
        <v>1219</v>
      </c>
      <c r="P743" s="179" t="s">
        <v>1220</v>
      </c>
      <c r="Q743" s="179" t="s">
        <v>1221</v>
      </c>
      <c r="R743" s="179" t="s">
        <v>1229</v>
      </c>
      <c r="S743" s="179" t="s">
        <v>1231</v>
      </c>
      <c r="T743" s="179" t="s">
        <v>1230</v>
      </c>
      <c r="U743" s="179" t="s">
        <v>1232</v>
      </c>
      <c r="V743" s="179" t="s">
        <v>1240</v>
      </c>
      <c r="W743" s="179" t="s">
        <v>1241</v>
      </c>
      <c r="X743" s="179" t="s">
        <v>1242</v>
      </c>
      <c r="Y743" s="179" t="s">
        <v>1243</v>
      </c>
      <c r="Z743" s="179" t="s">
        <v>1245</v>
      </c>
      <c r="AA743" s="179" t="s">
        <v>1244</v>
      </c>
      <c r="AB743" s="179" t="s">
        <v>1253</v>
      </c>
      <c r="AC743" s="179" t="s">
        <v>1254</v>
      </c>
      <c r="AD743" s="179" t="s">
        <v>1262</v>
      </c>
      <c r="AE743" s="179" t="s">
        <v>1270</v>
      </c>
      <c r="AF743" s="179" t="s">
        <v>1278</v>
      </c>
      <c r="AG743" s="179" t="s">
        <v>1286</v>
      </c>
      <c r="AH743" s="179" t="s">
        <v>1287</v>
      </c>
      <c r="AI743" s="179" t="s">
        <v>1288</v>
      </c>
      <c r="AJ743" s="179" t="s">
        <v>1289</v>
      </c>
      <c r="AK743" s="179" t="s">
        <v>1290</v>
      </c>
      <c r="AL743" s="179" t="s">
        <v>1291</v>
      </c>
      <c r="AM743" s="179" t="s">
        <v>1292</v>
      </c>
      <c r="AN743" s="179" t="s">
        <v>1293</v>
      </c>
      <c r="AO743" s="179" t="s">
        <v>1294</v>
      </c>
      <c r="AP743" s="179" t="s">
        <v>1295</v>
      </c>
      <c r="AQ743" s="179" t="s">
        <v>1296</v>
      </c>
      <c r="AR743" s="179" t="s">
        <v>1297</v>
      </c>
      <c r="AS743" s="179" t="s">
        <v>2799</v>
      </c>
      <c r="AT743" s="179" t="s">
        <v>1312</v>
      </c>
      <c r="AU743" s="179" t="s">
        <v>1320</v>
      </c>
      <c r="AV743" s="179" t="s">
        <v>1328</v>
      </c>
      <c r="AW743" s="179" t="s">
        <v>1329</v>
      </c>
      <c r="AX743" s="179" t="s">
        <v>1330</v>
      </c>
      <c r="AY743" s="179" t="s">
        <v>1338</v>
      </c>
      <c r="AZ743" s="179" t="s">
        <v>1346</v>
      </c>
      <c r="BA743" s="179" t="s">
        <v>1347</v>
      </c>
      <c r="BB743" s="179" t="s">
        <v>1348</v>
      </c>
      <c r="BC743" s="179" t="s">
        <v>1356</v>
      </c>
      <c r="BD743" s="179" t="s">
        <v>1357</v>
      </c>
      <c r="BE743" s="179" t="s">
        <v>1358</v>
      </c>
      <c r="BF743" s="179" t="s">
        <v>1359</v>
      </c>
      <c r="BG743" s="179" t="s">
        <v>1360</v>
      </c>
      <c r="BH743" s="179" t="s">
        <v>1368</v>
      </c>
      <c r="BI743" s="179" t="s">
        <v>1370</v>
      </c>
      <c r="BJ743" s="179" t="s">
        <v>1369</v>
      </c>
      <c r="BK743" s="179" t="s">
        <v>1371</v>
      </c>
      <c r="BL743" s="179" t="s">
        <v>1372</v>
      </c>
      <c r="BM743" s="179" t="s">
        <v>1373</v>
      </c>
      <c r="BN743" s="179" t="s">
        <v>1374</v>
      </c>
      <c r="BO743" s="179" t="s">
        <v>1375</v>
      </c>
      <c r="BP743" s="179" t="s">
        <v>1383</v>
      </c>
      <c r="BQ743" s="179" t="s">
        <v>1384</v>
      </c>
      <c r="BR743" s="179" t="s">
        <v>1385</v>
      </c>
      <c r="BS743" s="179" t="s">
        <v>1386</v>
      </c>
      <c r="BT743" s="179" t="s">
        <v>1387</v>
      </c>
      <c r="BU743" s="179" t="s">
        <v>1388</v>
      </c>
      <c r="BV743" s="179" t="s">
        <v>1389</v>
      </c>
      <c r="BW743" s="179" t="s">
        <v>1390</v>
      </c>
      <c r="BX743" s="314" t="s">
        <v>2800</v>
      </c>
      <c r="BY743" s="179" t="s">
        <v>1391</v>
      </c>
      <c r="BZ743" s="179" t="s">
        <v>1399</v>
      </c>
      <c r="CA743" s="179" t="s">
        <v>1401</v>
      </c>
      <c r="CB743" s="179" t="s">
        <v>1400</v>
      </c>
      <c r="CC743" s="179" t="s">
        <v>1402</v>
      </c>
      <c r="CD743" s="179" t="s">
        <v>1410</v>
      </c>
    </row>
    <row r="744" spans="4:82" ht="14.45">
      <c r="F744" s="178" t="s">
        <v>1973</v>
      </c>
      <c r="G744" s="178" t="s">
        <v>1973</v>
      </c>
      <c r="H744" s="178" t="s">
        <v>1973</v>
      </c>
      <c r="I744" s="178" t="s">
        <v>1973</v>
      </c>
      <c r="J744" s="178" t="s">
        <v>1973</v>
      </c>
      <c r="K744" s="178" t="s">
        <v>1973</v>
      </c>
      <c r="L744" s="178" t="s">
        <v>1973</v>
      </c>
      <c r="M744" s="178" t="s">
        <v>1973</v>
      </c>
      <c r="N744" s="178" t="s">
        <v>1973</v>
      </c>
      <c r="O744" s="178" t="s">
        <v>1973</v>
      </c>
      <c r="P744" s="178" t="s">
        <v>1973</v>
      </c>
      <c r="Q744" s="178" t="s">
        <v>1973</v>
      </c>
      <c r="R744" s="178" t="s">
        <v>1973</v>
      </c>
      <c r="S744" s="178" t="s">
        <v>1973</v>
      </c>
      <c r="T744" s="178" t="s">
        <v>1973</v>
      </c>
      <c r="U744" s="178" t="s">
        <v>1973</v>
      </c>
      <c r="V744" s="178" t="s">
        <v>1973</v>
      </c>
      <c r="W744" s="178" t="s">
        <v>1973</v>
      </c>
      <c r="X744" s="178" t="s">
        <v>1973</v>
      </c>
      <c r="Y744" s="178" t="s">
        <v>1973</v>
      </c>
      <c r="Z744" s="178" t="s">
        <v>1973</v>
      </c>
      <c r="AA744" s="178" t="s">
        <v>1973</v>
      </c>
      <c r="AB744" s="178" t="s">
        <v>1973</v>
      </c>
      <c r="AC744" s="178" t="s">
        <v>1973</v>
      </c>
      <c r="AD744" s="178" t="s">
        <v>1973</v>
      </c>
      <c r="AE744" s="178" t="s">
        <v>1973</v>
      </c>
      <c r="AF744" s="178" t="s">
        <v>1973</v>
      </c>
      <c r="AG744" s="48" t="s">
        <v>1981</v>
      </c>
      <c r="AH744" s="48" t="s">
        <v>1981</v>
      </c>
      <c r="AI744" s="48" t="s">
        <v>1981</v>
      </c>
      <c r="AJ744" s="48" t="s">
        <v>1981</v>
      </c>
      <c r="AK744" s="48" t="s">
        <v>1981</v>
      </c>
      <c r="AL744" s="48" t="s">
        <v>1981</v>
      </c>
      <c r="AM744" s="48" t="s">
        <v>1981</v>
      </c>
      <c r="AN744" s="48" t="s">
        <v>1981</v>
      </c>
      <c r="AO744" s="48" t="s">
        <v>1981</v>
      </c>
      <c r="AP744" s="48" t="s">
        <v>1981</v>
      </c>
      <c r="AQ744" s="48" t="s">
        <v>1981</v>
      </c>
      <c r="AR744" s="48" t="s">
        <v>1981</v>
      </c>
      <c r="AS744" s="178" t="s">
        <v>1973</v>
      </c>
      <c r="AT744" s="48" t="s">
        <v>1981</v>
      </c>
      <c r="AU744" s="178" t="s">
        <v>1973</v>
      </c>
      <c r="AV744" s="178" t="s">
        <v>1973</v>
      </c>
      <c r="AW744" s="178" t="s">
        <v>1973</v>
      </c>
      <c r="AX744" s="178" t="s">
        <v>1973</v>
      </c>
      <c r="AY744" s="178" t="s">
        <v>1973</v>
      </c>
      <c r="AZ744" s="178" t="s">
        <v>1973</v>
      </c>
      <c r="BA744" s="178" t="s">
        <v>1973</v>
      </c>
      <c r="BB744" s="178" t="s">
        <v>1974</v>
      </c>
      <c r="BC744" s="178" t="s">
        <v>1973</v>
      </c>
      <c r="BD744" s="178" t="s">
        <v>1973</v>
      </c>
      <c r="BE744" s="178" t="s">
        <v>1973</v>
      </c>
      <c r="BF744" s="178" t="s">
        <v>1973</v>
      </c>
      <c r="BG744" s="178" t="s">
        <v>1973</v>
      </c>
      <c r="BH744" s="178" t="s">
        <v>1974</v>
      </c>
      <c r="BI744" s="178" t="s">
        <v>1973</v>
      </c>
      <c r="BJ744" s="178" t="s">
        <v>1974</v>
      </c>
      <c r="BK744" s="178" t="s">
        <v>1973</v>
      </c>
      <c r="BL744" s="178" t="s">
        <v>1973</v>
      </c>
      <c r="BM744" s="178" t="s">
        <v>1973</v>
      </c>
      <c r="BN744" s="178" t="s">
        <v>1973</v>
      </c>
      <c r="BO744" s="178" t="s">
        <v>1973</v>
      </c>
      <c r="BP744" s="178" t="s">
        <v>1973</v>
      </c>
      <c r="BQ744" s="178" t="s">
        <v>1973</v>
      </c>
      <c r="BR744" s="178" t="s">
        <v>1973</v>
      </c>
      <c r="BS744" s="178" t="s">
        <v>1973</v>
      </c>
      <c r="BT744" s="178" t="s">
        <v>1973</v>
      </c>
      <c r="BU744" s="178" t="s">
        <v>1973</v>
      </c>
      <c r="BV744" s="178" t="s">
        <v>1973</v>
      </c>
      <c r="BW744" s="178" t="s">
        <v>1973</v>
      </c>
      <c r="BX744" s="315" t="s">
        <v>1973</v>
      </c>
      <c r="BY744" s="178" t="s">
        <v>1973</v>
      </c>
      <c r="BZ744" s="178" t="s">
        <v>1973</v>
      </c>
      <c r="CA744" s="178" t="s">
        <v>1973</v>
      </c>
      <c r="CB744" s="178" t="s">
        <v>1973</v>
      </c>
      <c r="CC744" s="178" t="s">
        <v>1973</v>
      </c>
      <c r="CD744" s="178" t="s">
        <v>1973</v>
      </c>
    </row>
    <row r="745" spans="4:82" ht="14.45">
      <c r="F745" s="178" t="s">
        <v>1974</v>
      </c>
      <c r="G745" s="178" t="s">
        <v>1974</v>
      </c>
      <c r="H745" s="178" t="s">
        <v>1974</v>
      </c>
      <c r="I745" s="178" t="s">
        <v>1974</v>
      </c>
      <c r="J745" s="178" t="s">
        <v>1974</v>
      </c>
      <c r="K745" s="178" t="s">
        <v>1974</v>
      </c>
      <c r="L745" s="178" t="s">
        <v>1974</v>
      </c>
      <c r="M745" s="178" t="s">
        <v>1974</v>
      </c>
      <c r="N745" s="178" t="s">
        <v>1974</v>
      </c>
      <c r="O745" s="178" t="s">
        <v>1974</v>
      </c>
      <c r="P745" s="178" t="s">
        <v>1974</v>
      </c>
      <c r="Q745" s="178" t="s">
        <v>1974</v>
      </c>
      <c r="R745" s="178" t="s">
        <v>1974</v>
      </c>
      <c r="S745" s="178" t="s">
        <v>1974</v>
      </c>
      <c r="T745" s="178" t="s">
        <v>1974</v>
      </c>
      <c r="U745" s="178" t="s">
        <v>1975</v>
      </c>
      <c r="V745" s="178" t="s">
        <v>1974</v>
      </c>
      <c r="W745" s="178" t="s">
        <v>1974</v>
      </c>
      <c r="X745" s="178" t="s">
        <v>1974</v>
      </c>
      <c r="Y745" s="178" t="s">
        <v>1974</v>
      </c>
      <c r="Z745" s="178" t="s">
        <v>1974</v>
      </c>
      <c r="AA745" s="178" t="s">
        <v>1974</v>
      </c>
      <c r="AB745" s="178" t="s">
        <v>1974</v>
      </c>
      <c r="AC745" s="178" t="s">
        <v>1974</v>
      </c>
      <c r="AD745" s="178" t="s">
        <v>1974</v>
      </c>
      <c r="AE745" s="180" t="s">
        <v>1980</v>
      </c>
      <c r="AF745" s="180" t="s">
        <v>1980</v>
      </c>
      <c r="AG745" s="48" t="s">
        <v>1982</v>
      </c>
      <c r="AH745" s="48" t="s">
        <v>1982</v>
      </c>
      <c r="AI745" s="48" t="s">
        <v>1982</v>
      </c>
      <c r="AJ745" s="48" t="s">
        <v>1982</v>
      </c>
      <c r="AK745" s="48" t="s">
        <v>1982</v>
      </c>
      <c r="AL745" s="48" t="s">
        <v>1982</v>
      </c>
      <c r="AM745" s="48" t="s">
        <v>1982</v>
      </c>
      <c r="AN745" s="48" t="s">
        <v>1982</v>
      </c>
      <c r="AO745" s="48" t="s">
        <v>1982</v>
      </c>
      <c r="AP745" s="48" t="s">
        <v>1982</v>
      </c>
      <c r="AQ745" s="48" t="s">
        <v>1982</v>
      </c>
      <c r="AR745" s="48" t="s">
        <v>1982</v>
      </c>
      <c r="AS745" s="178" t="s">
        <v>1974</v>
      </c>
      <c r="AT745" s="48" t="s">
        <v>1982</v>
      </c>
      <c r="AU745" s="178" t="s">
        <v>1977</v>
      </c>
      <c r="AV745" s="178" t="s">
        <v>1974</v>
      </c>
      <c r="AW745" s="178" t="s">
        <v>1974</v>
      </c>
      <c r="AX745" s="178" t="s">
        <v>1974</v>
      </c>
      <c r="AY745" s="178" t="s">
        <v>1974</v>
      </c>
      <c r="AZ745" s="178" t="s">
        <v>1974</v>
      </c>
      <c r="BA745" s="178" t="s">
        <v>1974</v>
      </c>
      <c r="BB745" s="178" t="s">
        <v>1975</v>
      </c>
      <c r="BC745" s="178" t="s">
        <v>1976</v>
      </c>
      <c r="BD745" s="178" t="s">
        <v>1976</v>
      </c>
      <c r="BE745" s="178" t="s">
        <v>1974</v>
      </c>
      <c r="BF745" s="178" t="s">
        <v>1978</v>
      </c>
      <c r="BG745" s="178" t="s">
        <v>1975</v>
      </c>
      <c r="BH745" s="180" t="s">
        <v>1980</v>
      </c>
      <c r="BI745" s="178" t="s">
        <v>1974</v>
      </c>
      <c r="BJ745" s="180" t="s">
        <v>1980</v>
      </c>
      <c r="BK745" s="178" t="s">
        <v>1976</v>
      </c>
      <c r="BL745" s="178" t="s">
        <v>1976</v>
      </c>
      <c r="BM745" s="178" t="s">
        <v>1978</v>
      </c>
      <c r="BN745" s="178" t="s">
        <v>1975</v>
      </c>
      <c r="BO745" s="178" t="s">
        <v>1975</v>
      </c>
      <c r="BP745" s="178" t="s">
        <v>1974</v>
      </c>
      <c r="BQ745" s="178" t="s">
        <v>1974</v>
      </c>
      <c r="BR745" s="178" t="s">
        <v>1974</v>
      </c>
      <c r="BS745" s="178" t="s">
        <v>1974</v>
      </c>
      <c r="BT745" s="178" t="s">
        <v>1974</v>
      </c>
      <c r="BU745" s="178" t="s">
        <v>1974</v>
      </c>
      <c r="BV745" s="178" t="s">
        <v>1974</v>
      </c>
      <c r="BW745" s="178" t="s">
        <v>1974</v>
      </c>
      <c r="BX745" s="315" t="s">
        <v>1974</v>
      </c>
      <c r="BY745" s="178" t="s">
        <v>1974</v>
      </c>
      <c r="BZ745" s="178" t="s">
        <v>1974</v>
      </c>
      <c r="CA745" s="178" t="s">
        <v>1974</v>
      </c>
      <c r="CB745" s="178" t="s">
        <v>1974</v>
      </c>
      <c r="CC745" s="178" t="s">
        <v>1974</v>
      </c>
      <c r="CD745" s="178" t="s">
        <v>1974</v>
      </c>
    </row>
    <row r="746" spans="4:82" ht="14.45">
      <c r="F746" s="178" t="s">
        <v>1975</v>
      </c>
      <c r="G746" s="178" t="s">
        <v>1975</v>
      </c>
      <c r="H746" s="178" t="s">
        <v>1975</v>
      </c>
      <c r="I746" s="178" t="s">
        <v>1975</v>
      </c>
      <c r="J746" s="178" t="s">
        <v>1975</v>
      </c>
      <c r="K746" s="178" t="s">
        <v>1975</v>
      </c>
      <c r="L746" s="178" t="s">
        <v>1975</v>
      </c>
      <c r="M746" s="178" t="s">
        <v>1975</v>
      </c>
      <c r="N746" s="178" t="s">
        <v>1975</v>
      </c>
      <c r="O746" s="178" t="s">
        <v>1975</v>
      </c>
      <c r="P746" s="178" t="s">
        <v>1975</v>
      </c>
      <c r="Q746" s="178" t="s">
        <v>1978</v>
      </c>
      <c r="R746" s="178" t="s">
        <v>1975</v>
      </c>
      <c r="S746" s="178" t="s">
        <v>1975</v>
      </c>
      <c r="T746" s="178" t="s">
        <v>1975</v>
      </c>
      <c r="U746" s="178" t="s">
        <v>1976</v>
      </c>
      <c r="V746" s="178" t="s">
        <v>1978</v>
      </c>
      <c r="W746" s="178" t="s">
        <v>1975</v>
      </c>
      <c r="X746" s="178" t="s">
        <v>1978</v>
      </c>
      <c r="Y746" s="178" t="s">
        <v>1978</v>
      </c>
      <c r="Z746" s="178" t="s">
        <v>1978</v>
      </c>
      <c r="AA746" s="178" t="s">
        <v>1978</v>
      </c>
      <c r="AB746" s="178" t="s">
        <v>1978</v>
      </c>
      <c r="AC746" s="178" t="s">
        <v>1977</v>
      </c>
      <c r="AD746" s="178" t="s">
        <v>1975</v>
      </c>
      <c r="AE746" s="178"/>
      <c r="AF746" s="178"/>
      <c r="AG746" s="48" t="s">
        <v>1983</v>
      </c>
      <c r="AH746" s="48" t="s">
        <v>1983</v>
      </c>
      <c r="AI746" s="48" t="s">
        <v>1983</v>
      </c>
      <c r="AJ746" s="48" t="s">
        <v>1983</v>
      </c>
      <c r="AK746" s="48" t="s">
        <v>1983</v>
      </c>
      <c r="AL746" s="48" t="s">
        <v>1983</v>
      </c>
      <c r="AM746" s="48" t="s">
        <v>1983</v>
      </c>
      <c r="AN746" s="48" t="s">
        <v>1983</v>
      </c>
      <c r="AO746" s="48" t="s">
        <v>1983</v>
      </c>
      <c r="AP746" s="48" t="s">
        <v>1983</v>
      </c>
      <c r="AQ746" s="48" t="s">
        <v>1983</v>
      </c>
      <c r="AR746" s="48" t="s">
        <v>1983</v>
      </c>
      <c r="AS746" s="178" t="s">
        <v>1977</v>
      </c>
      <c r="AT746" s="48" t="s">
        <v>1983</v>
      </c>
      <c r="AU746" s="178" t="s">
        <v>1978</v>
      </c>
      <c r="AV746" s="178" t="s">
        <v>1975</v>
      </c>
      <c r="AW746" s="178" t="s">
        <v>1975</v>
      </c>
      <c r="AX746" s="178" t="s">
        <v>1975</v>
      </c>
      <c r="AY746" s="178" t="s">
        <v>1975</v>
      </c>
      <c r="AZ746" s="178" t="s">
        <v>1975</v>
      </c>
      <c r="BA746" s="178" t="s">
        <v>1975</v>
      </c>
      <c r="BB746" s="180" t="s">
        <v>1980</v>
      </c>
      <c r="BC746" s="178" t="s">
        <v>1978</v>
      </c>
      <c r="BD746" s="178" t="s">
        <v>1978</v>
      </c>
      <c r="BE746" s="178" t="s">
        <v>1975</v>
      </c>
      <c r="BF746" s="180" t="s">
        <v>1980</v>
      </c>
      <c r="BG746" s="178" t="s">
        <v>1978</v>
      </c>
      <c r="BH746" s="177"/>
      <c r="BI746" s="178" t="s">
        <v>1975</v>
      </c>
      <c r="BJ746" s="177"/>
      <c r="BK746" s="178" t="s">
        <v>1978</v>
      </c>
      <c r="BL746" s="178" t="s">
        <v>1978</v>
      </c>
      <c r="BM746" s="180" t="s">
        <v>1980</v>
      </c>
      <c r="BN746" s="178" t="s">
        <v>1978</v>
      </c>
      <c r="BO746" s="180" t="s">
        <v>1980</v>
      </c>
      <c r="BP746" s="178" t="s">
        <v>1975</v>
      </c>
      <c r="BQ746" s="178" t="s">
        <v>1975</v>
      </c>
      <c r="BR746" s="178" t="s">
        <v>1975</v>
      </c>
      <c r="BS746" s="178" t="s">
        <v>1975</v>
      </c>
      <c r="BT746" s="178" t="s">
        <v>1975</v>
      </c>
      <c r="BU746" s="178" t="s">
        <v>1975</v>
      </c>
      <c r="BV746" s="178" t="s">
        <v>1975</v>
      </c>
      <c r="BW746" s="178" t="s">
        <v>1975</v>
      </c>
      <c r="BX746" s="315" t="s">
        <v>1975</v>
      </c>
      <c r="BY746" s="178" t="s">
        <v>1975</v>
      </c>
      <c r="BZ746" s="178" t="s">
        <v>1975</v>
      </c>
      <c r="CA746" s="178" t="s">
        <v>1975</v>
      </c>
      <c r="CB746" s="178" t="s">
        <v>1975</v>
      </c>
      <c r="CC746" s="178" t="s">
        <v>1975</v>
      </c>
      <c r="CD746" s="178" t="s">
        <v>1978</v>
      </c>
    </row>
    <row r="747" spans="4:82" ht="14.45">
      <c r="F747" s="178" t="s">
        <v>1978</v>
      </c>
      <c r="G747" s="178" t="s">
        <v>1978</v>
      </c>
      <c r="H747" s="178" t="s">
        <v>1978</v>
      </c>
      <c r="I747" s="178" t="s">
        <v>1978</v>
      </c>
      <c r="J747" s="178" t="s">
        <v>1978</v>
      </c>
      <c r="K747" s="178" t="s">
        <v>1978</v>
      </c>
      <c r="L747" s="178" t="s">
        <v>1978</v>
      </c>
      <c r="M747" s="178" t="s">
        <v>1977</v>
      </c>
      <c r="N747" s="178" t="s">
        <v>1978</v>
      </c>
      <c r="O747" s="178" t="s">
        <v>1977</v>
      </c>
      <c r="P747" s="178" t="s">
        <v>1978</v>
      </c>
      <c r="Q747" s="180" t="s">
        <v>1980</v>
      </c>
      <c r="R747" s="178" t="s">
        <v>1978</v>
      </c>
      <c r="S747" s="178" t="s">
        <v>1978</v>
      </c>
      <c r="T747" s="178" t="s">
        <v>1978</v>
      </c>
      <c r="U747" s="178" t="s">
        <v>1978</v>
      </c>
      <c r="V747" s="178" t="s">
        <v>1979</v>
      </c>
      <c r="W747" s="178" t="s">
        <v>1978</v>
      </c>
      <c r="X747" s="180" t="s">
        <v>1980</v>
      </c>
      <c r="Y747" s="178" t="s">
        <v>1979</v>
      </c>
      <c r="Z747" s="178" t="s">
        <v>1979</v>
      </c>
      <c r="AA747" s="178" t="s">
        <v>1979</v>
      </c>
      <c r="AB747" s="180" t="s">
        <v>1980</v>
      </c>
      <c r="AC747" s="178" t="s">
        <v>1978</v>
      </c>
      <c r="AD747" s="178" t="s">
        <v>1978</v>
      </c>
      <c r="AE747" s="178"/>
      <c r="AF747" s="180"/>
      <c r="AG747" s="48" t="s">
        <v>1984</v>
      </c>
      <c r="AH747" s="48" t="s">
        <v>1984</v>
      </c>
      <c r="AI747" s="48" t="s">
        <v>1984</v>
      </c>
      <c r="AJ747" s="48" t="s">
        <v>1984</v>
      </c>
      <c r="AK747" s="48" t="s">
        <v>1984</v>
      </c>
      <c r="AL747" s="48" t="s">
        <v>1984</v>
      </c>
      <c r="AM747" s="48" t="s">
        <v>1984</v>
      </c>
      <c r="AN747" s="48" t="s">
        <v>1984</v>
      </c>
      <c r="AO747" s="48" t="s">
        <v>1984</v>
      </c>
      <c r="AP747" s="48" t="s">
        <v>1984</v>
      </c>
      <c r="AQ747" s="48" t="s">
        <v>1984</v>
      </c>
      <c r="AR747" s="48" t="s">
        <v>1984</v>
      </c>
      <c r="AS747" s="178" t="s">
        <v>1978</v>
      </c>
      <c r="AT747" s="48" t="s">
        <v>1984</v>
      </c>
      <c r="AU747" s="180" t="s">
        <v>1979</v>
      </c>
      <c r="AV747" s="178" t="s">
        <v>1977</v>
      </c>
      <c r="AW747" s="178" t="s">
        <v>1977</v>
      </c>
      <c r="AX747" s="178" t="s">
        <v>1977</v>
      </c>
      <c r="AY747" s="178" t="s">
        <v>1978</v>
      </c>
      <c r="AZ747" s="178" t="s">
        <v>1976</v>
      </c>
      <c r="BA747" s="178" t="s">
        <v>1976</v>
      </c>
      <c r="BB747" s="177"/>
      <c r="BC747" s="180" t="s">
        <v>1980</v>
      </c>
      <c r="BD747" s="178" t="s">
        <v>1979</v>
      </c>
      <c r="BE747" s="178" t="s">
        <v>1978</v>
      </c>
      <c r="BF747" s="177"/>
      <c r="BG747" s="180" t="s">
        <v>1980</v>
      </c>
      <c r="BH747" s="177"/>
      <c r="BI747" s="178" t="s">
        <v>1976</v>
      </c>
      <c r="BJ747" s="177"/>
      <c r="BK747" s="180" t="s">
        <v>1980</v>
      </c>
      <c r="BL747" s="178" t="s">
        <v>1979</v>
      </c>
      <c r="BM747" s="177"/>
      <c r="BN747" s="180" t="s">
        <v>1980</v>
      </c>
      <c r="BO747" s="177"/>
      <c r="BP747" s="178" t="s">
        <v>1976</v>
      </c>
      <c r="BQ747" s="178" t="s">
        <v>1976</v>
      </c>
      <c r="BR747" s="178" t="s">
        <v>1976</v>
      </c>
      <c r="BS747" s="178" t="s">
        <v>1976</v>
      </c>
      <c r="BT747" s="178" t="s">
        <v>1976</v>
      </c>
      <c r="BU747" s="178" t="s">
        <v>1976</v>
      </c>
      <c r="BV747" s="178" t="s">
        <v>1976</v>
      </c>
      <c r="BW747" s="178" t="s">
        <v>1976</v>
      </c>
      <c r="BX747" s="315" t="s">
        <v>1976</v>
      </c>
      <c r="BY747" s="178" t="s">
        <v>1976</v>
      </c>
      <c r="BZ747" s="178" t="s">
        <v>1976</v>
      </c>
      <c r="CA747" s="178" t="s">
        <v>1976</v>
      </c>
      <c r="CB747" s="178" t="s">
        <v>1976</v>
      </c>
      <c r="CC747" s="178" t="s">
        <v>1976</v>
      </c>
      <c r="CD747" s="180" t="s">
        <v>1980</v>
      </c>
    </row>
    <row r="748" spans="4:82" ht="14.45">
      <c r="F748" s="180" t="s">
        <v>1980</v>
      </c>
      <c r="G748" s="180" t="s">
        <v>1980</v>
      </c>
      <c r="H748" s="180" t="s">
        <v>1980</v>
      </c>
      <c r="I748" s="180" t="s">
        <v>1980</v>
      </c>
      <c r="J748" s="180" t="s">
        <v>1980</v>
      </c>
      <c r="K748" s="178" t="s">
        <v>1979</v>
      </c>
      <c r="L748" s="180" t="s">
        <v>1980</v>
      </c>
      <c r="M748" s="178" t="s">
        <v>1978</v>
      </c>
      <c r="N748" s="180" t="s">
        <v>1980</v>
      </c>
      <c r="O748" s="178" t="s">
        <v>1978</v>
      </c>
      <c r="P748" s="180" t="s">
        <v>1980</v>
      </c>
      <c r="Q748" s="177"/>
      <c r="R748" s="180" t="s">
        <v>1980</v>
      </c>
      <c r="S748" s="178" t="s">
        <v>1979</v>
      </c>
      <c r="T748" s="180" t="s">
        <v>1980</v>
      </c>
      <c r="U748" s="178" t="s">
        <v>1979</v>
      </c>
      <c r="V748" s="180" t="s">
        <v>1980</v>
      </c>
      <c r="W748" s="180" t="s">
        <v>1980</v>
      </c>
      <c r="X748" s="177"/>
      <c r="Y748" s="180" t="s">
        <v>1980</v>
      </c>
      <c r="Z748" s="180" t="s">
        <v>1980</v>
      </c>
      <c r="AA748" s="180" t="s">
        <v>1980</v>
      </c>
      <c r="AB748" s="177"/>
      <c r="AC748" s="178" t="s">
        <v>1979</v>
      </c>
      <c r="AD748" s="180" t="s">
        <v>1980</v>
      </c>
      <c r="AE748" s="180"/>
      <c r="AF748" s="177"/>
      <c r="AG748" s="312" t="s">
        <v>1980</v>
      </c>
      <c r="AH748" s="312" t="s">
        <v>1980</v>
      </c>
      <c r="AI748" s="312" t="s">
        <v>1980</v>
      </c>
      <c r="AJ748" s="312" t="s">
        <v>1980</v>
      </c>
      <c r="AK748" s="312" t="s">
        <v>1980</v>
      </c>
      <c r="AL748" s="312" t="s">
        <v>1980</v>
      </c>
      <c r="AM748" s="312" t="s">
        <v>1980</v>
      </c>
      <c r="AN748" s="312" t="s">
        <v>1980</v>
      </c>
      <c r="AO748" s="312" t="s">
        <v>1980</v>
      </c>
      <c r="AP748" s="312" t="s">
        <v>1980</v>
      </c>
      <c r="AQ748" s="312" t="s">
        <v>1980</v>
      </c>
      <c r="AR748" s="312" t="s">
        <v>1980</v>
      </c>
      <c r="AS748" s="48" t="s">
        <v>1981</v>
      </c>
      <c r="AT748" s="312" t="s">
        <v>1980</v>
      </c>
      <c r="AU748" s="313" t="s">
        <v>1981</v>
      </c>
      <c r="AV748" s="178" t="s">
        <v>1978</v>
      </c>
      <c r="AW748" s="178" t="s">
        <v>1978</v>
      </c>
      <c r="AX748" s="178" t="s">
        <v>1978</v>
      </c>
      <c r="AY748" s="178" t="s">
        <v>1979</v>
      </c>
      <c r="AZ748" s="178" t="s">
        <v>1978</v>
      </c>
      <c r="BA748" s="178" t="s">
        <v>1978</v>
      </c>
      <c r="BB748" s="177"/>
      <c r="BC748" s="177"/>
      <c r="BD748" s="180" t="s">
        <v>1980</v>
      </c>
      <c r="BE748" s="180" t="s">
        <v>1980</v>
      </c>
      <c r="BF748" s="177"/>
      <c r="BG748" s="177"/>
      <c r="BH748" s="177"/>
      <c r="BI748" s="178" t="s">
        <v>1978</v>
      </c>
      <c r="BJ748" s="177"/>
      <c r="BK748" s="177"/>
      <c r="BL748" s="180" t="s">
        <v>1980</v>
      </c>
      <c r="BM748" s="177"/>
      <c r="BN748" s="177"/>
      <c r="BO748" s="177"/>
      <c r="BP748" s="178" t="s">
        <v>1977</v>
      </c>
      <c r="BQ748" s="178" t="s">
        <v>1977</v>
      </c>
      <c r="BR748" s="178" t="s">
        <v>1977</v>
      </c>
      <c r="BS748" s="178" t="s">
        <v>1977</v>
      </c>
      <c r="BT748" s="178" t="s">
        <v>1977</v>
      </c>
      <c r="BU748" s="178" t="s">
        <v>1977</v>
      </c>
      <c r="BV748" s="178" t="s">
        <v>1977</v>
      </c>
      <c r="BW748" s="178" t="s">
        <v>1977</v>
      </c>
      <c r="BX748" s="315" t="s">
        <v>1977</v>
      </c>
      <c r="BY748" s="178" t="s">
        <v>1977</v>
      </c>
      <c r="BZ748" s="178" t="s">
        <v>1978</v>
      </c>
      <c r="CA748" s="178" t="s">
        <v>1978</v>
      </c>
      <c r="CB748" s="178" t="s">
        <v>1978</v>
      </c>
      <c r="CC748" s="178" t="s">
        <v>1978</v>
      </c>
      <c r="CD748" s="177"/>
    </row>
    <row r="749" spans="4:82" ht="14.45">
      <c r="F749" s="177"/>
      <c r="G749" s="177"/>
      <c r="H749" s="177"/>
      <c r="I749" s="177"/>
      <c r="J749" s="177"/>
      <c r="K749" s="180" t="s">
        <v>1980</v>
      </c>
      <c r="L749" s="177"/>
      <c r="M749" s="178" t="s">
        <v>1979</v>
      </c>
      <c r="N749" s="177"/>
      <c r="O749" s="180" t="s">
        <v>1980</v>
      </c>
      <c r="P749" s="177"/>
      <c r="Q749" s="177"/>
      <c r="R749" s="177"/>
      <c r="S749" s="180" t="s">
        <v>1980</v>
      </c>
      <c r="T749" s="177"/>
      <c r="U749" s="180" t="s">
        <v>1980</v>
      </c>
      <c r="V749" s="177"/>
      <c r="W749" s="177"/>
      <c r="X749" s="177"/>
      <c r="Y749" s="177"/>
      <c r="Z749" s="177"/>
      <c r="AA749" s="177"/>
      <c r="AB749" s="177"/>
      <c r="AC749" s="180" t="s">
        <v>1980</v>
      </c>
      <c r="AD749" s="177"/>
      <c r="AE749" s="177"/>
      <c r="AF749" s="177"/>
      <c r="AG749" s="177"/>
      <c r="AH749" s="177"/>
      <c r="AI749" s="177"/>
      <c r="AJ749" s="177"/>
      <c r="AK749" s="177"/>
      <c r="AL749" s="177"/>
      <c r="AM749" s="177"/>
      <c r="AN749" s="177"/>
      <c r="AO749" s="177"/>
      <c r="AP749" s="177"/>
      <c r="AQ749" s="177"/>
      <c r="AR749" s="177"/>
      <c r="AS749" s="48" t="s">
        <v>1982</v>
      </c>
      <c r="AT749" s="177"/>
      <c r="AU749" s="312" t="s">
        <v>1982</v>
      </c>
      <c r="AV749" s="180" t="s">
        <v>1980</v>
      </c>
      <c r="AW749" s="180" t="s">
        <v>1980</v>
      </c>
      <c r="AX749" s="180" t="s">
        <v>1980</v>
      </c>
      <c r="AY749" s="180" t="s">
        <v>1980</v>
      </c>
      <c r="AZ749" s="178" t="s">
        <v>1979</v>
      </c>
      <c r="BA749" s="178" t="s">
        <v>1979</v>
      </c>
      <c r="BB749" s="177"/>
      <c r="BC749" s="177"/>
      <c r="BD749" s="177"/>
      <c r="BE749" s="177"/>
      <c r="BF749" s="177"/>
      <c r="BG749" s="177"/>
      <c r="BH749" s="177"/>
      <c r="BI749" s="178" t="s">
        <v>1979</v>
      </c>
      <c r="BJ749" s="177"/>
      <c r="BK749" s="177"/>
      <c r="BL749" s="177"/>
      <c r="BM749" s="177"/>
      <c r="BN749" s="177"/>
      <c r="BO749" s="177"/>
      <c r="BP749" s="178" t="s">
        <v>1978</v>
      </c>
      <c r="BQ749" s="178" t="s">
        <v>1978</v>
      </c>
      <c r="BR749" s="178" t="s">
        <v>1978</v>
      </c>
      <c r="BS749" s="178" t="s">
        <v>1978</v>
      </c>
      <c r="BT749" s="178" t="s">
        <v>1978</v>
      </c>
      <c r="BU749" s="178" t="s">
        <v>1978</v>
      </c>
      <c r="BV749" s="178" t="s">
        <v>1978</v>
      </c>
      <c r="BW749" s="178" t="s">
        <v>1978</v>
      </c>
      <c r="BX749" s="315" t="s">
        <v>1978</v>
      </c>
      <c r="BY749" s="178" t="s">
        <v>1978</v>
      </c>
      <c r="BZ749" s="180" t="s">
        <v>1980</v>
      </c>
      <c r="CA749" s="180" t="s">
        <v>1980</v>
      </c>
      <c r="CB749" s="180" t="s">
        <v>1980</v>
      </c>
      <c r="CC749" s="180" t="s">
        <v>1980</v>
      </c>
      <c r="CD749" s="177"/>
    </row>
    <row r="750" spans="4:82" ht="14.45">
      <c r="F750" s="177"/>
      <c r="G750" s="177"/>
      <c r="H750" s="177"/>
      <c r="I750" s="177"/>
      <c r="J750" s="177"/>
      <c r="K750" s="177"/>
      <c r="L750" s="177"/>
      <c r="M750" s="180" t="s">
        <v>1980</v>
      </c>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c r="AL750" s="177"/>
      <c r="AM750" s="177"/>
      <c r="AN750" s="177"/>
      <c r="AO750" s="177"/>
      <c r="AP750" s="177"/>
      <c r="AQ750" s="177"/>
      <c r="AR750" s="177"/>
      <c r="AS750" s="48" t="s">
        <v>1983</v>
      </c>
      <c r="AT750" s="177"/>
      <c r="AU750" s="312" t="s">
        <v>1980</v>
      </c>
      <c r="AV750" s="177"/>
      <c r="AW750" s="177"/>
      <c r="AX750" s="177"/>
      <c r="AY750" s="180"/>
      <c r="AZ750" s="180" t="s">
        <v>1980</v>
      </c>
      <c r="BA750" s="180" t="s">
        <v>1980</v>
      </c>
      <c r="BB750" s="177"/>
      <c r="BC750" s="177"/>
      <c r="BD750" s="177"/>
      <c r="BE750" s="177"/>
      <c r="BF750" s="177"/>
      <c r="BG750" s="177"/>
      <c r="BH750" s="177"/>
      <c r="BI750" s="180" t="s">
        <v>1980</v>
      </c>
      <c r="BJ750" s="177"/>
      <c r="BK750" s="177"/>
      <c r="BL750" s="177"/>
      <c r="BM750" s="177"/>
      <c r="BN750" s="177"/>
      <c r="BO750" s="177"/>
      <c r="BP750" s="180" t="s">
        <v>1980</v>
      </c>
      <c r="BQ750" s="180" t="s">
        <v>1980</v>
      </c>
      <c r="BR750" s="180" t="s">
        <v>1980</v>
      </c>
      <c r="BS750" s="180" t="s">
        <v>1980</v>
      </c>
      <c r="BT750" s="180" t="s">
        <v>1980</v>
      </c>
      <c r="BU750" s="180" t="s">
        <v>1980</v>
      </c>
      <c r="BV750" s="180" t="s">
        <v>1980</v>
      </c>
      <c r="BW750" s="180" t="s">
        <v>1980</v>
      </c>
      <c r="BX750" s="317" t="s">
        <v>1980</v>
      </c>
      <c r="BY750" s="180" t="s">
        <v>1980</v>
      </c>
      <c r="BZ750" s="177"/>
      <c r="CA750" s="177"/>
      <c r="CB750" s="177"/>
      <c r="CC750" s="177"/>
      <c r="CD750" s="177"/>
    </row>
    <row r="751" spans="4:82" ht="14.45">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c r="AL751" s="177"/>
      <c r="AM751" s="177"/>
      <c r="AN751" s="177"/>
      <c r="AO751" s="177"/>
      <c r="AP751" s="177"/>
      <c r="AQ751" s="177"/>
      <c r="AR751" s="177"/>
      <c r="AS751" s="48" t="s">
        <v>1984</v>
      </c>
      <c r="AT751" s="177"/>
      <c r="AU751" s="177"/>
      <c r="AV751" s="177"/>
      <c r="AW751" s="177"/>
      <c r="AX751" s="177"/>
      <c r="AY751" s="177"/>
      <c r="AZ751" s="177"/>
      <c r="BA751" s="177"/>
      <c r="BB751" s="177"/>
      <c r="BC751" s="177"/>
      <c r="BD751" s="177"/>
      <c r="BE751" s="177"/>
      <c r="BF751" s="177"/>
      <c r="BG751" s="177"/>
      <c r="BH751" s="177"/>
      <c r="BI751" s="177"/>
      <c r="BJ751" s="177"/>
      <c r="BK751" s="177"/>
      <c r="BL751" s="177"/>
      <c r="BM751" s="177"/>
      <c r="BN751" s="177"/>
      <c r="BO751" s="177"/>
      <c r="BP751" s="177"/>
      <c r="BQ751" s="177"/>
      <c r="BR751" s="177"/>
      <c r="BS751" s="177"/>
      <c r="BT751" s="177"/>
      <c r="BU751" s="177"/>
      <c r="BV751" s="177"/>
      <c r="BW751" s="177"/>
      <c r="BX751" s="177"/>
      <c r="BY751" s="177"/>
      <c r="BZ751" s="177"/>
      <c r="CA751" s="177"/>
      <c r="CB751" s="177"/>
      <c r="CC751" s="177"/>
      <c r="CD751" s="177"/>
    </row>
    <row r="752" spans="4:82" ht="14.45">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c r="AL752" s="177"/>
      <c r="AM752" s="177"/>
      <c r="AN752" s="177"/>
      <c r="AO752" s="177"/>
      <c r="AP752" s="177"/>
      <c r="AQ752" s="177"/>
      <c r="AR752" s="177"/>
      <c r="AS752" s="312" t="s">
        <v>1980</v>
      </c>
      <c r="AT752" s="177"/>
      <c r="AU752" s="177"/>
      <c r="AV752" s="177"/>
      <c r="AW752" s="177"/>
      <c r="AX752" s="177"/>
      <c r="AY752" s="177"/>
      <c r="AZ752" s="177"/>
      <c r="BA752" s="177"/>
      <c r="BB752" s="177"/>
      <c r="BC752" s="177"/>
      <c r="BD752" s="177"/>
      <c r="BE752" s="177"/>
      <c r="BF752" s="177"/>
      <c r="BG752" s="177"/>
      <c r="BH752" s="177"/>
      <c r="BI752" s="177"/>
      <c r="BJ752" s="177"/>
      <c r="BK752" s="177"/>
      <c r="BL752" s="177"/>
      <c r="BM752" s="177"/>
      <c r="BN752" s="177"/>
      <c r="BO752" s="177"/>
      <c r="BP752" s="177"/>
      <c r="BQ752" s="177"/>
      <c r="BR752" s="177"/>
      <c r="BS752" s="177"/>
      <c r="BT752" s="177"/>
      <c r="BU752" s="177"/>
      <c r="BV752" s="177"/>
      <c r="BW752" s="177"/>
      <c r="BX752" s="177"/>
      <c r="BY752" s="177"/>
      <c r="BZ752" s="177"/>
      <c r="CA752" s="177"/>
      <c r="CB752" s="177"/>
      <c r="CC752" s="177"/>
      <c r="CD752" s="177"/>
    </row>
    <row r="755" spans="4:67">
      <c r="D755" s="48" t="s">
        <v>2801</v>
      </c>
      <c r="E755" s="48" t="s">
        <v>2801</v>
      </c>
      <c r="F755" s="48" t="s">
        <v>1973</v>
      </c>
      <c r="K755" s="48" t="s">
        <v>1974</v>
      </c>
      <c r="AG755" s="48" t="s">
        <v>1975</v>
      </c>
      <c r="AM755" s="48" t="s">
        <v>1976</v>
      </c>
      <c r="AO755" s="48" t="s">
        <v>1977</v>
      </c>
      <c r="AQ755" s="48" t="s">
        <v>2802</v>
      </c>
      <c r="AY755" s="48" t="s">
        <v>1979</v>
      </c>
      <c r="BD755" s="48" t="s">
        <v>2577</v>
      </c>
      <c r="BE755" s="48" t="s">
        <v>1980</v>
      </c>
      <c r="BF755" s="48" t="s">
        <v>2732</v>
      </c>
      <c r="BJ755" s="48" t="s">
        <v>2753</v>
      </c>
      <c r="BM755" s="48" t="s">
        <v>2803</v>
      </c>
      <c r="BN755" s="48" t="s">
        <v>2804</v>
      </c>
    </row>
    <row r="756" spans="4:67">
      <c r="F756" s="48" t="s">
        <v>2063</v>
      </c>
      <c r="G756" s="48" t="s">
        <v>2065</v>
      </c>
      <c r="H756" s="48" t="s">
        <v>2067</v>
      </c>
      <c r="I756" s="48" t="s">
        <v>2068</v>
      </c>
      <c r="J756" s="48" t="s">
        <v>2066</v>
      </c>
      <c r="K756" s="48" t="s">
        <v>2146</v>
      </c>
      <c r="L756" s="48" t="s">
        <v>2147</v>
      </c>
      <c r="M756" s="48" t="s">
        <v>2149</v>
      </c>
      <c r="N756" s="48" t="s">
        <v>2151</v>
      </c>
      <c r="O756" s="48" t="s">
        <v>2150</v>
      </c>
      <c r="P756" s="48" t="s">
        <v>2152</v>
      </c>
      <c r="Q756" s="48" t="s">
        <v>2153</v>
      </c>
      <c r="R756" s="48" t="s">
        <v>2155</v>
      </c>
      <c r="S756" s="48" t="s">
        <v>2156</v>
      </c>
      <c r="T756" s="48" t="s">
        <v>1973</v>
      </c>
      <c r="U756" s="48" t="s">
        <v>2158</v>
      </c>
      <c r="V756" s="48" t="s">
        <v>2159</v>
      </c>
      <c r="W756" s="48" t="s">
        <v>2161</v>
      </c>
      <c r="X756" s="48" t="s">
        <v>2160</v>
      </c>
      <c r="Y756" s="48" t="s">
        <v>2162</v>
      </c>
      <c r="Z756" s="48" t="s">
        <v>2163</v>
      </c>
      <c r="AA756" s="48" t="s">
        <v>2148</v>
      </c>
      <c r="AB756" s="48" t="s">
        <v>2164</v>
      </c>
      <c r="AC756" s="48" t="s">
        <v>2165</v>
      </c>
      <c r="AD756" s="48" t="s">
        <v>2166</v>
      </c>
      <c r="AE756" s="48" t="s">
        <v>2157</v>
      </c>
      <c r="AF756" s="48" t="s">
        <v>2154</v>
      </c>
      <c r="AG756" s="48" t="s">
        <v>2244</v>
      </c>
      <c r="AH756" s="48" t="s">
        <v>2245</v>
      </c>
      <c r="AI756" s="48" t="s">
        <v>2247</v>
      </c>
      <c r="AJ756" s="48" t="s">
        <v>2246</v>
      </c>
      <c r="AK756" s="48" t="s">
        <v>2248</v>
      </c>
      <c r="AL756" s="48" t="s">
        <v>2249</v>
      </c>
      <c r="AM756" s="48" t="s">
        <v>2327</v>
      </c>
      <c r="AN756" s="48" t="s">
        <v>2328</v>
      </c>
      <c r="AO756" s="48" t="s">
        <v>2407</v>
      </c>
      <c r="AP756" s="48" t="s">
        <v>2408</v>
      </c>
      <c r="AQ756" s="48" t="s">
        <v>2488</v>
      </c>
      <c r="AR756" s="48" t="s">
        <v>2489</v>
      </c>
      <c r="AS756" s="48" t="s">
        <v>2491</v>
      </c>
      <c r="AT756" s="48" t="s">
        <v>2494</v>
      </c>
      <c r="AU756" s="48" t="s">
        <v>2492</v>
      </c>
      <c r="AV756" s="48" t="s">
        <v>2487</v>
      </c>
      <c r="AW756" s="48" t="s">
        <v>2490</v>
      </c>
      <c r="AX756" s="48" t="s">
        <v>2493</v>
      </c>
      <c r="AY756" s="48" t="s">
        <v>2495</v>
      </c>
      <c r="AZ756" s="48" t="s">
        <v>2573</v>
      </c>
      <c r="BA756" s="48" t="s">
        <v>2575</v>
      </c>
      <c r="BB756" s="48" t="s">
        <v>2576</v>
      </c>
      <c r="BC756" s="48" t="s">
        <v>2574</v>
      </c>
      <c r="BD756" s="48" t="s">
        <v>2577</v>
      </c>
      <c r="BE756" s="48" t="s">
        <v>1980</v>
      </c>
      <c r="BF756" s="48" t="s">
        <v>2748</v>
      </c>
      <c r="BG756" s="48" t="s">
        <v>2749</v>
      </c>
      <c r="BH756" s="48" t="s">
        <v>2750</v>
      </c>
      <c r="BI756" s="48" t="s">
        <v>2751</v>
      </c>
      <c r="BJ756" s="48" t="s">
        <v>2752</v>
      </c>
      <c r="BK756" s="48" t="s">
        <v>2805</v>
      </c>
      <c r="BL756" s="48" t="s">
        <v>2768</v>
      </c>
      <c r="BM756" s="313" t="s">
        <v>2782</v>
      </c>
      <c r="BN756" s="48" t="s">
        <v>2796</v>
      </c>
      <c r="BO756" s="48" t="s">
        <v>2797</v>
      </c>
    </row>
    <row r="757" spans="4:67" ht="14.45">
      <c r="F757" s="48" t="s">
        <v>1643</v>
      </c>
      <c r="G757" s="48" t="s">
        <v>2806</v>
      </c>
      <c r="H757" s="48" t="s">
        <v>2067</v>
      </c>
      <c r="I757" s="48" t="s">
        <v>2068</v>
      </c>
      <c r="J757" s="48" t="s">
        <v>2807</v>
      </c>
      <c r="K757" s="48" t="s">
        <v>2808</v>
      </c>
      <c r="L757" s="48" t="s">
        <v>2809</v>
      </c>
      <c r="M757" s="48" t="s">
        <v>2810</v>
      </c>
      <c r="N757" s="48" t="s">
        <v>2811</v>
      </c>
      <c r="O757" s="48" t="s">
        <v>2812</v>
      </c>
      <c r="P757" s="48" t="s">
        <v>2813</v>
      </c>
      <c r="Q757" s="48" t="s">
        <v>2814</v>
      </c>
      <c r="R757" s="48" t="s">
        <v>2815</v>
      </c>
      <c r="S757" t="s">
        <v>2816</v>
      </c>
      <c r="T757" s="48" t="s">
        <v>2817</v>
      </c>
      <c r="U757" s="48" t="s">
        <v>2818</v>
      </c>
      <c r="V757" s="48" t="s">
        <v>2819</v>
      </c>
      <c r="W757" s="48" t="s">
        <v>2820</v>
      </c>
      <c r="X757" s="48" t="s">
        <v>2821</v>
      </c>
      <c r="Y757" s="48" t="s">
        <v>2822</v>
      </c>
      <c r="Z757" s="48" t="s">
        <v>2823</v>
      </c>
      <c r="AA757" s="48" t="s">
        <v>2157</v>
      </c>
      <c r="AB757" t="s">
        <v>2824</v>
      </c>
      <c r="AC757" s="48" t="s">
        <v>2825</v>
      </c>
      <c r="AD757" t="s">
        <v>2826</v>
      </c>
      <c r="AE757" s="48" t="s">
        <v>2157</v>
      </c>
      <c r="AF757" s="48" t="s">
        <v>2154</v>
      </c>
      <c r="AG757" s="48" t="s">
        <v>2827</v>
      </c>
      <c r="AH757" s="48" t="s">
        <v>2828</v>
      </c>
      <c r="AI757" t="s">
        <v>2829</v>
      </c>
      <c r="AJ757" s="48" t="s">
        <v>2830</v>
      </c>
      <c r="AK757" s="48" t="s">
        <v>2831</v>
      </c>
      <c r="AL757" s="48" t="s">
        <v>2832</v>
      </c>
      <c r="AM757" s="48" t="s">
        <v>2833</v>
      </c>
      <c r="AN757" s="48" t="s">
        <v>2834</v>
      </c>
      <c r="AO757" s="48" t="s">
        <v>2407</v>
      </c>
      <c r="AP757" s="48" t="s">
        <v>2835</v>
      </c>
      <c r="AQ757" s="48" t="s">
        <v>2836</v>
      </c>
      <c r="AR757" s="48" t="s">
        <v>2837</v>
      </c>
      <c r="AS757" s="48" t="s">
        <v>2836</v>
      </c>
      <c r="AT757" s="48" t="s">
        <v>2836</v>
      </c>
      <c r="AU757" s="48" t="s">
        <v>2836</v>
      </c>
      <c r="AV757" s="48" t="s">
        <v>2836</v>
      </c>
      <c r="AW757" s="48" t="s">
        <v>2836</v>
      </c>
      <c r="AX757" s="48" t="s">
        <v>2838</v>
      </c>
      <c r="AY757" s="48" t="s">
        <v>2839</v>
      </c>
      <c r="AZ757" s="48" t="s">
        <v>2840</v>
      </c>
      <c r="BA757" s="48" t="s">
        <v>2841</v>
      </c>
      <c r="BB757" s="48" t="s">
        <v>2842</v>
      </c>
      <c r="BC757" s="48" t="s">
        <v>2843</v>
      </c>
      <c r="BD757" s="48" t="s">
        <v>2577</v>
      </c>
      <c r="BE757" s="48" t="s">
        <v>1980</v>
      </c>
      <c r="BF757" s="48" t="s">
        <v>2844</v>
      </c>
      <c r="BG757" s="48" t="s">
        <v>2845</v>
      </c>
      <c r="BH757" s="48" t="s">
        <v>2846</v>
      </c>
      <c r="BI757" s="48" t="s">
        <v>2847</v>
      </c>
      <c r="BJ757" s="48" t="s">
        <v>2848</v>
      </c>
      <c r="BK757" s="48" t="s">
        <v>2753</v>
      </c>
      <c r="BL757" s="48" t="s">
        <v>2849</v>
      </c>
      <c r="BM757" s="178" t="s">
        <v>2850</v>
      </c>
      <c r="BN757" s="48" t="s">
        <v>2851</v>
      </c>
      <c r="BO757" s="48" t="s">
        <v>2797</v>
      </c>
    </row>
    <row r="758" spans="4:67">
      <c r="G758" s="48" t="s">
        <v>2852</v>
      </c>
      <c r="J758" s="48" t="s">
        <v>2853</v>
      </c>
      <c r="K758" s="48" t="s">
        <v>2854</v>
      </c>
      <c r="L758" s="48" t="s">
        <v>2855</v>
      </c>
      <c r="M758" s="48" t="s">
        <v>2856</v>
      </c>
      <c r="N758" s="48" t="s">
        <v>2857</v>
      </c>
      <c r="O758" s="48" t="s">
        <v>1643</v>
      </c>
      <c r="P758" s="48" t="s">
        <v>2858</v>
      </c>
      <c r="Q758" s="48" t="s">
        <v>2859</v>
      </c>
      <c r="R758" s="48" t="s">
        <v>1643</v>
      </c>
      <c r="T758" s="48" t="s">
        <v>2860</v>
      </c>
      <c r="U758" s="48" t="s">
        <v>1643</v>
      </c>
      <c r="V758" s="48" t="s">
        <v>1643</v>
      </c>
      <c r="W758" s="48" t="s">
        <v>1643</v>
      </c>
      <c r="X758" s="48" t="s">
        <v>1643</v>
      </c>
      <c r="Y758" s="48" t="s">
        <v>2861</v>
      </c>
      <c r="Z758" s="48" t="s">
        <v>1643</v>
      </c>
      <c r="AA758" s="48" t="s">
        <v>2154</v>
      </c>
      <c r="AB758" s="48" t="s">
        <v>1643</v>
      </c>
      <c r="AD758" s="48" t="s">
        <v>1643</v>
      </c>
      <c r="AG758" s="48" t="s">
        <v>2862</v>
      </c>
      <c r="AH758" s="48" t="s">
        <v>2863</v>
      </c>
      <c r="AI758" s="48" t="s">
        <v>1643</v>
      </c>
      <c r="AK758" s="48" t="s">
        <v>2864</v>
      </c>
      <c r="AL758" s="48" t="s">
        <v>2865</v>
      </c>
      <c r="AM758" s="48" t="s">
        <v>2866</v>
      </c>
      <c r="AN758" s="48" t="s">
        <v>2867</v>
      </c>
      <c r="AO758" s="48" t="s">
        <v>2868</v>
      </c>
      <c r="AQ758" s="48" t="s">
        <v>2869</v>
      </c>
      <c r="AR758" s="48" t="s">
        <v>2838</v>
      </c>
      <c r="AS758" s="48" t="s">
        <v>2869</v>
      </c>
      <c r="AT758" s="48" t="s">
        <v>2869</v>
      </c>
      <c r="AU758" s="48" t="s">
        <v>2869</v>
      </c>
      <c r="AV758" s="48" t="s">
        <v>2869</v>
      </c>
      <c r="AW758" s="48" t="s">
        <v>2869</v>
      </c>
      <c r="AX758" s="48" t="s">
        <v>2870</v>
      </c>
      <c r="AZ758" s="48" t="s">
        <v>2871</v>
      </c>
      <c r="BA758" s="48" t="s">
        <v>2872</v>
      </c>
      <c r="BB758" s="48" t="s">
        <v>2873</v>
      </c>
    </row>
    <row r="759" spans="4:67">
      <c r="G759" s="48" t="s">
        <v>2874</v>
      </c>
      <c r="J759" s="48" t="s">
        <v>2875</v>
      </c>
      <c r="K759" s="48" t="s">
        <v>2876</v>
      </c>
      <c r="L759" s="48" t="s">
        <v>1643</v>
      </c>
      <c r="M759" s="48" t="s">
        <v>1643</v>
      </c>
      <c r="N759" s="48" t="s">
        <v>2877</v>
      </c>
      <c r="P759" s="48" t="s">
        <v>2878</v>
      </c>
      <c r="Q759" s="48" t="s">
        <v>2879</v>
      </c>
      <c r="T759" s="48" t="s">
        <v>2880</v>
      </c>
      <c r="Y759" s="48" t="s">
        <v>2818</v>
      </c>
      <c r="AA759" s="48" t="s">
        <v>2881</v>
      </c>
      <c r="AG759" s="48" t="s">
        <v>2882</v>
      </c>
      <c r="AH759" s="48" t="s">
        <v>2883</v>
      </c>
      <c r="AK759" s="48" t="s">
        <v>2884</v>
      </c>
      <c r="AL759" s="48" t="s">
        <v>2885</v>
      </c>
      <c r="AM759" s="48" t="s">
        <v>2886</v>
      </c>
      <c r="AN759" s="48" t="s">
        <v>2833</v>
      </c>
      <c r="AO759" s="48" t="s">
        <v>1643</v>
      </c>
      <c r="AQ759" s="48" t="s">
        <v>2887</v>
      </c>
      <c r="AR759" s="48" t="s">
        <v>2870</v>
      </c>
      <c r="AS759" s="48" t="s">
        <v>2887</v>
      </c>
      <c r="AT759" s="48" t="s">
        <v>2887</v>
      </c>
      <c r="AU759" s="48" t="s">
        <v>2887</v>
      </c>
      <c r="AV759" s="48" t="s">
        <v>2887</v>
      </c>
      <c r="AW759" s="48" t="s">
        <v>2887</v>
      </c>
      <c r="AX759" s="48" t="s">
        <v>2888</v>
      </c>
      <c r="AZ759" s="48" t="s">
        <v>2889</v>
      </c>
      <c r="BB759" s="48" t="s">
        <v>2890</v>
      </c>
    </row>
    <row r="760" spans="4:67">
      <c r="G760" s="48" t="s">
        <v>2891</v>
      </c>
      <c r="J760" s="48" t="s">
        <v>2892</v>
      </c>
      <c r="K760" s="48" t="s">
        <v>2893</v>
      </c>
      <c r="N760" s="48" t="s">
        <v>1643</v>
      </c>
      <c r="P760" s="48" t="s">
        <v>2894</v>
      </c>
      <c r="Q760" s="48" t="s">
        <v>1643</v>
      </c>
      <c r="T760" s="48" t="s">
        <v>1643</v>
      </c>
      <c r="Y760" s="48" t="s">
        <v>1643</v>
      </c>
      <c r="AA760" s="48" t="s">
        <v>2833</v>
      </c>
      <c r="AG760" s="48" t="s">
        <v>2895</v>
      </c>
      <c r="AH760" s="48" t="s">
        <v>1643</v>
      </c>
      <c r="AK760" s="48" t="s">
        <v>2166</v>
      </c>
      <c r="AL760" s="48" t="s">
        <v>2896</v>
      </c>
      <c r="AM760" s="48" t="s">
        <v>2897</v>
      </c>
      <c r="AN760" s="48" t="s">
        <v>1643</v>
      </c>
      <c r="AQ760" s="48" t="s">
        <v>2898</v>
      </c>
      <c r="AR760" s="48" t="s">
        <v>2888</v>
      </c>
      <c r="AS760" s="48" t="s">
        <v>2898</v>
      </c>
      <c r="AT760" s="48" t="s">
        <v>2898</v>
      </c>
      <c r="AU760" s="48" t="s">
        <v>2898</v>
      </c>
      <c r="AV760" s="48" t="s">
        <v>2898</v>
      </c>
      <c r="AW760" s="48" t="s">
        <v>2898</v>
      </c>
      <c r="AX760" s="48" t="s">
        <v>2899</v>
      </c>
      <c r="AZ760" s="48" t="s">
        <v>2900</v>
      </c>
    </row>
    <row r="761" spans="4:67">
      <c r="G761" s="48" t="s">
        <v>2901</v>
      </c>
      <c r="J761" s="48" t="s">
        <v>2902</v>
      </c>
      <c r="K761" s="48" t="s">
        <v>2903</v>
      </c>
      <c r="P761" s="48" t="s">
        <v>2904</v>
      </c>
      <c r="AG761" s="48" t="s">
        <v>2905</v>
      </c>
      <c r="AK761" s="48" t="s">
        <v>2906</v>
      </c>
      <c r="AL761" s="48" t="s">
        <v>1643</v>
      </c>
      <c r="AM761" s="48" t="s">
        <v>2907</v>
      </c>
      <c r="AQ761" s="48" t="s">
        <v>2908</v>
      </c>
      <c r="AR761" s="48" t="s">
        <v>2899</v>
      </c>
      <c r="AS761" s="48" t="s">
        <v>2908</v>
      </c>
      <c r="AT761" s="48" t="s">
        <v>2908</v>
      </c>
      <c r="AU761" s="48" t="s">
        <v>2908</v>
      </c>
      <c r="AV761" s="48" t="s">
        <v>2908</v>
      </c>
      <c r="AW761" s="48" t="s">
        <v>2908</v>
      </c>
      <c r="AX761" s="48" t="s">
        <v>2909</v>
      </c>
      <c r="AZ761" s="48" t="s">
        <v>2910</v>
      </c>
    </row>
    <row r="762" spans="4:67">
      <c r="G762" s="48" t="s">
        <v>2911</v>
      </c>
      <c r="J762" s="48" t="s">
        <v>2912</v>
      </c>
      <c r="K762" s="48" t="s">
        <v>2913</v>
      </c>
      <c r="P762" s="48" t="s">
        <v>1643</v>
      </c>
      <c r="AG762" s="48" t="s">
        <v>2914</v>
      </c>
      <c r="AK762" s="48" t="s">
        <v>1643</v>
      </c>
      <c r="AM762" s="48" t="s">
        <v>1643</v>
      </c>
      <c r="AQ762" s="48" t="s">
        <v>2915</v>
      </c>
      <c r="AR762" s="48" t="s">
        <v>2909</v>
      </c>
      <c r="AS762" s="48" t="s">
        <v>2915</v>
      </c>
      <c r="AT762" s="48" t="s">
        <v>2915</v>
      </c>
      <c r="AU762" s="48" t="s">
        <v>2915</v>
      </c>
      <c r="AV762" s="48" t="s">
        <v>2915</v>
      </c>
      <c r="AW762" s="48" t="s">
        <v>2915</v>
      </c>
      <c r="AX762" s="48" t="s">
        <v>2916</v>
      </c>
    </row>
    <row r="763" spans="4:67">
      <c r="G763" s="48" t="s">
        <v>2917</v>
      </c>
      <c r="J763" s="48" t="s">
        <v>2918</v>
      </c>
      <c r="AG763" s="48" t="s">
        <v>2919</v>
      </c>
      <c r="AQ763" s="48" t="s">
        <v>2920</v>
      </c>
      <c r="AR763" s="48" t="s">
        <v>2916</v>
      </c>
      <c r="AS763" s="48" t="s">
        <v>2920</v>
      </c>
      <c r="AT763" s="48" t="s">
        <v>2920</v>
      </c>
      <c r="AU763" s="48" t="s">
        <v>2920</v>
      </c>
      <c r="AV763" s="48" t="s">
        <v>2920</v>
      </c>
      <c r="AW763" s="48" t="s">
        <v>2920</v>
      </c>
      <c r="AX763" s="48" t="s">
        <v>2921</v>
      </c>
    </row>
    <row r="764" spans="4:67">
      <c r="G764" s="48" t="s">
        <v>2922</v>
      </c>
      <c r="J764" s="48" t="s">
        <v>2923</v>
      </c>
      <c r="AG764" s="48" t="s">
        <v>1980</v>
      </c>
      <c r="AQ764" s="48" t="s">
        <v>2924</v>
      </c>
      <c r="AR764" s="48" t="s">
        <v>2925</v>
      </c>
      <c r="AS764" s="48" t="s">
        <v>2926</v>
      </c>
      <c r="AT764" s="48" t="s">
        <v>2926</v>
      </c>
      <c r="AU764" s="48" t="s">
        <v>2924</v>
      </c>
      <c r="AV764" s="48" t="s">
        <v>2926</v>
      </c>
      <c r="AW764" s="48" t="s">
        <v>2926</v>
      </c>
      <c r="AX764" s="48" t="s">
        <v>2927</v>
      </c>
    </row>
    <row r="765" spans="4:67">
      <c r="G765" s="48" t="s">
        <v>2928</v>
      </c>
      <c r="J765" s="48" t="s">
        <v>2929</v>
      </c>
      <c r="AQ765" s="48" t="s">
        <v>2926</v>
      </c>
      <c r="AR765" s="48" t="s">
        <v>2930</v>
      </c>
      <c r="AS765" s="48" t="s">
        <v>2931</v>
      </c>
      <c r="AT765" s="48" t="s">
        <v>2931</v>
      </c>
      <c r="AU765" s="48" t="s">
        <v>2932</v>
      </c>
      <c r="AV765" s="48" t="s">
        <v>2931</v>
      </c>
      <c r="AW765" s="48" t="s">
        <v>2931</v>
      </c>
      <c r="AX765" s="48" t="s">
        <v>2933</v>
      </c>
    </row>
    <row r="766" spans="4:67">
      <c r="G766" s="48" t="s">
        <v>2934</v>
      </c>
      <c r="J766" s="48" t="s">
        <v>2935</v>
      </c>
      <c r="AQ766" s="48" t="s">
        <v>2931</v>
      </c>
      <c r="AR766" s="48" t="s">
        <v>2921</v>
      </c>
      <c r="AS766" s="48" t="s">
        <v>2936</v>
      </c>
      <c r="AT766" s="48" t="s">
        <v>2936</v>
      </c>
      <c r="AU766" s="48" t="s">
        <v>2926</v>
      </c>
      <c r="AV766" s="48" t="s">
        <v>2936</v>
      </c>
      <c r="AW766" s="48" t="s">
        <v>2936</v>
      </c>
      <c r="AX766" s="48" t="s">
        <v>2937</v>
      </c>
    </row>
    <row r="767" spans="4:67">
      <c r="G767" s="48" t="s">
        <v>2938</v>
      </c>
      <c r="J767" s="48" t="s">
        <v>2939</v>
      </c>
      <c r="AQ767" s="48" t="s">
        <v>2940</v>
      </c>
      <c r="AR767" s="48" t="s">
        <v>2927</v>
      </c>
      <c r="AS767" s="48" t="s">
        <v>2941</v>
      </c>
      <c r="AT767" s="48" t="s">
        <v>2941</v>
      </c>
      <c r="AU767" s="48" t="s">
        <v>2931</v>
      </c>
      <c r="AV767" s="48" t="s">
        <v>2941</v>
      </c>
      <c r="AW767" s="48" t="s">
        <v>2941</v>
      </c>
    </row>
    <row r="768" spans="4:67">
      <c r="G768" s="48" t="s">
        <v>2942</v>
      </c>
      <c r="J768" s="48" t="s">
        <v>2943</v>
      </c>
      <c r="AQ768" s="48" t="s">
        <v>2944</v>
      </c>
      <c r="AR768" s="48" t="s">
        <v>2933</v>
      </c>
      <c r="AS768" s="48" t="s">
        <v>2945</v>
      </c>
      <c r="AT768" s="48" t="s">
        <v>2945</v>
      </c>
      <c r="AU768" s="48" t="s">
        <v>2940</v>
      </c>
      <c r="AV768" s="48" t="s">
        <v>2945</v>
      </c>
      <c r="AW768" s="48" t="s">
        <v>2945</v>
      </c>
    </row>
    <row r="769" spans="1:49">
      <c r="G769" s="48" t="s">
        <v>2946</v>
      </c>
      <c r="J769" s="48" t="s">
        <v>2947</v>
      </c>
      <c r="AQ769" s="48" t="s">
        <v>2936</v>
      </c>
      <c r="AR769" s="48" t="s">
        <v>2937</v>
      </c>
      <c r="AS769" s="48" t="s">
        <v>2948</v>
      </c>
      <c r="AT769" s="48" t="s">
        <v>2948</v>
      </c>
      <c r="AU769" s="48" t="s">
        <v>2944</v>
      </c>
      <c r="AV769" s="48" t="s">
        <v>2948</v>
      </c>
      <c r="AW769" s="48" t="s">
        <v>2948</v>
      </c>
    </row>
    <row r="770" spans="1:49">
      <c r="G770" s="48" t="s">
        <v>2949</v>
      </c>
      <c r="J770" s="48" t="s">
        <v>1643</v>
      </c>
      <c r="AQ770" s="48" t="s">
        <v>2941</v>
      </c>
      <c r="AS770" s="48" t="s">
        <v>2950</v>
      </c>
      <c r="AT770" s="48" t="s">
        <v>2950</v>
      </c>
      <c r="AU770" s="48" t="s">
        <v>2936</v>
      </c>
      <c r="AV770" s="48" t="s">
        <v>2950</v>
      </c>
      <c r="AW770" s="48" t="s">
        <v>2950</v>
      </c>
    </row>
    <row r="771" spans="1:49">
      <c r="G771" s="48" t="s">
        <v>2951</v>
      </c>
      <c r="AQ771" s="48" t="s">
        <v>2945</v>
      </c>
      <c r="AU771" s="48" t="s">
        <v>2941</v>
      </c>
      <c r="AV771" s="48" t="s">
        <v>1643</v>
      </c>
    </row>
    <row r="772" spans="1:49">
      <c r="G772" s="48" t="s">
        <v>1643</v>
      </c>
      <c r="AQ772" s="48" t="s">
        <v>2948</v>
      </c>
      <c r="AU772" s="48" t="s">
        <v>2945</v>
      </c>
    </row>
    <row r="773" spans="1:49">
      <c r="AQ773" s="48" t="s">
        <v>2950</v>
      </c>
      <c r="AU773" s="48" t="s">
        <v>2948</v>
      </c>
    </row>
    <row r="774" spans="1:49">
      <c r="AU774" s="48" t="s">
        <v>2950</v>
      </c>
    </row>
    <row r="783" spans="1:49" ht="14.45" thickBot="1"/>
    <row r="784" spans="1:49" ht="16.899999999999999" thickBot="1">
      <c r="A784" s="49" t="s">
        <v>2952</v>
      </c>
      <c r="B784" s="50" t="s">
        <v>2953</v>
      </c>
    </row>
    <row r="786" spans="1:5">
      <c r="C786" s="51" t="s">
        <v>2954</v>
      </c>
      <c r="D786" s="48" t="s">
        <v>2955</v>
      </c>
      <c r="E786" s="48" t="s">
        <v>132</v>
      </c>
    </row>
    <row r="787" spans="1:5">
      <c r="E787" s="48" t="s">
        <v>1492</v>
      </c>
    </row>
    <row r="788" spans="1:5">
      <c r="E788" s="48" t="s">
        <v>1493</v>
      </c>
    </row>
    <row r="792" spans="1:5" ht="14.45" thickBot="1"/>
    <row r="793" spans="1:5" ht="16.899999999999999" thickBot="1">
      <c r="A793" s="49" t="s">
        <v>2952</v>
      </c>
      <c r="B793" s="50" t="s">
        <v>2956</v>
      </c>
    </row>
    <row r="795" spans="1:5">
      <c r="C795" s="51" t="s">
        <v>2957</v>
      </c>
      <c r="D795" s="48" t="s">
        <v>2958</v>
      </c>
    </row>
    <row r="797" spans="1:5">
      <c r="D797" s="48" t="s">
        <v>2959</v>
      </c>
    </row>
  </sheetData>
  <sheetProtection algorithmName="SHA-512" hashValue="d8EE/hFMe/FV0RaPVYvIebsvBhFXSYTBMkOqdZMUfyFJrOggogIydF7U2eruO0gBp+ZHZg1oH8b/OzKdNy+uww==" saltValue="zwiWV1/EWBTNs4/cXe0BQQ==" spinCount="100000" sheet="1" objects="1" scenarios="1"/>
  <pageMargins left="0.7" right="0.7" top="0.75" bottom="0.75" header="0.3" footer="0.3"/>
  <tableParts count="12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 r:id="rId329"/>
    <tablePart r:id="rId330"/>
    <tablePart r:id="rId331"/>
    <tablePart r:id="rId332"/>
    <tablePart r:id="rId333"/>
    <tablePart r:id="rId334"/>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 r:id="rId358"/>
    <tablePart r:id="rId359"/>
    <tablePart r:id="rId360"/>
    <tablePart r:id="rId361"/>
    <tablePart r:id="rId362"/>
    <tablePart r:id="rId363"/>
    <tablePart r:id="rId364"/>
    <tablePart r:id="rId365"/>
    <tablePart r:id="rId366"/>
    <tablePart r:id="rId367"/>
    <tablePart r:id="rId368"/>
    <tablePart r:id="rId369"/>
    <tablePart r:id="rId370"/>
    <tablePart r:id="rId371"/>
    <tablePart r:id="rId372"/>
    <tablePart r:id="rId373"/>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74F5F-688B-4693-B0A7-FFC266D12ECC}">
  <sheetPr codeName="Hoja3"/>
  <dimension ref="A1:AJ260"/>
  <sheetViews>
    <sheetView zoomScale="80" zoomScaleNormal="80" zoomScaleSheetLayoutView="80" zoomScalePageLayoutView="70" workbookViewId="0">
      <selection activeCell="Q2" sqref="Q2"/>
    </sheetView>
  </sheetViews>
  <sheetFormatPr defaultColWidth="0" defaultRowHeight="16.149999999999999" zeroHeight="1" outlineLevelRow="1"/>
  <cols>
    <col min="1" max="1" width="1.7109375" style="14" customWidth="1"/>
    <col min="2" max="2" width="7.5703125" style="16" customWidth="1"/>
    <col min="3" max="3" width="17.710937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5.28515625" style="16" customWidth="1"/>
    <col min="18" max="18" width="14" style="16" hidden="1" customWidth="1"/>
    <col min="19" max="19" width="13.42578125" style="16" hidden="1" customWidth="1"/>
    <col min="20" max="36" width="0" style="17" hidden="1" customWidth="1"/>
    <col min="37" max="16384" width="11.42578125" style="17" hidden="1"/>
  </cols>
  <sheetData>
    <row r="1" spans="1:35" s="3" customFormat="1" ht="17.45">
      <c r="A1" s="1"/>
      <c r="B1" s="390"/>
      <c r="C1" s="390"/>
      <c r="D1" s="390"/>
      <c r="E1" s="390"/>
      <c r="F1" s="390"/>
      <c r="G1" s="390"/>
      <c r="H1" s="390"/>
      <c r="I1" s="390"/>
      <c r="J1" s="390"/>
      <c r="K1" s="390"/>
      <c r="L1" s="390"/>
      <c r="M1" s="390"/>
      <c r="N1" s="390"/>
      <c r="O1" s="390"/>
      <c r="P1" s="390"/>
      <c r="Q1" s="1"/>
      <c r="R1" s="2"/>
      <c r="S1" s="2"/>
    </row>
    <row r="2" spans="1:35" s="3" customFormat="1" ht="17.45">
      <c r="A2" s="1"/>
      <c r="B2" s="390"/>
      <c r="C2" s="390"/>
      <c r="D2" s="390"/>
      <c r="E2" s="390"/>
      <c r="F2" s="390"/>
      <c r="G2" s="390"/>
      <c r="H2" s="390"/>
      <c r="I2" s="390"/>
      <c r="J2" s="390"/>
      <c r="K2" s="390"/>
      <c r="L2" s="390"/>
      <c r="M2" s="390"/>
      <c r="N2" s="390"/>
      <c r="O2" s="390"/>
      <c r="P2" s="390"/>
      <c r="Q2" s="1"/>
      <c r="R2" s="2"/>
      <c r="S2" s="2"/>
    </row>
    <row r="3" spans="1:35" s="1" customFormat="1" ht="20.65" customHeight="1">
      <c r="A3" s="4"/>
      <c r="B3" s="390"/>
      <c r="C3" s="390"/>
      <c r="D3" s="390"/>
      <c r="E3" s="390"/>
      <c r="F3" s="390"/>
      <c r="G3" s="390"/>
      <c r="H3" s="390"/>
      <c r="I3" s="390"/>
      <c r="J3" s="390"/>
      <c r="K3" s="390"/>
      <c r="L3" s="390"/>
      <c r="M3" s="390"/>
      <c r="N3" s="390"/>
      <c r="O3" s="390"/>
      <c r="P3" s="390"/>
    </row>
    <row r="4" spans="1:35" s="1" customFormat="1" ht="20.65" customHeight="1">
      <c r="A4" s="4"/>
      <c r="B4" s="390"/>
      <c r="C4" s="390"/>
      <c r="D4" s="390"/>
      <c r="E4" s="390"/>
      <c r="F4" s="390"/>
      <c r="G4" s="390"/>
      <c r="H4" s="390"/>
      <c r="I4" s="390"/>
      <c r="J4" s="390"/>
      <c r="K4" s="390"/>
      <c r="L4" s="390"/>
      <c r="M4" s="390"/>
      <c r="N4" s="390"/>
      <c r="O4" s="390"/>
      <c r="P4" s="390"/>
    </row>
    <row r="5" spans="1:35" s="1" customFormat="1" ht="20.65" customHeight="1">
      <c r="A5" s="4"/>
      <c r="B5" s="390"/>
      <c r="C5" s="390"/>
      <c r="D5" s="390"/>
      <c r="E5" s="390"/>
      <c r="F5" s="390"/>
      <c r="G5" s="390"/>
      <c r="H5" s="390"/>
      <c r="I5" s="390"/>
      <c r="J5" s="390"/>
      <c r="K5" s="390"/>
      <c r="L5" s="390"/>
      <c r="M5" s="390"/>
      <c r="N5" s="390"/>
      <c r="O5" s="390"/>
      <c r="P5" s="390"/>
    </row>
    <row r="6" spans="1:35" s="1" customFormat="1" ht="20.65" customHeight="1">
      <c r="A6" s="4"/>
      <c r="B6" s="389" t="s">
        <v>2</v>
      </c>
      <c r="C6" s="389"/>
      <c r="D6" s="389"/>
      <c r="E6" s="389"/>
      <c r="F6" s="389"/>
      <c r="G6" s="389"/>
      <c r="H6" s="389"/>
      <c r="I6" s="389"/>
      <c r="J6" s="389"/>
      <c r="K6" s="389"/>
      <c r="L6" s="389"/>
      <c r="M6" s="389"/>
      <c r="N6" s="389"/>
      <c r="O6" s="389"/>
      <c r="P6" s="389"/>
    </row>
    <row r="7" spans="1:35" s="1" customFormat="1" ht="20.65" customHeight="1" thickBot="1">
      <c r="A7" s="4"/>
      <c r="B7" s="4"/>
      <c r="C7" s="4"/>
      <c r="D7" s="4"/>
      <c r="E7" s="4"/>
      <c r="F7" s="4"/>
      <c r="G7" s="4"/>
      <c r="H7" s="4"/>
      <c r="I7" s="4"/>
      <c r="J7" s="4"/>
      <c r="K7" s="4"/>
      <c r="L7" s="4"/>
      <c r="M7" s="4"/>
      <c r="N7" s="4"/>
      <c r="O7" s="4"/>
      <c r="P7" s="66"/>
    </row>
    <row r="8" spans="1:35" s="1" customFormat="1" ht="20.65" customHeight="1" thickBot="1">
      <c r="A8" s="4"/>
      <c r="B8" s="400" t="s">
        <v>2960</v>
      </c>
      <c r="C8" s="401"/>
      <c r="D8" s="401"/>
      <c r="E8" s="402"/>
      <c r="F8" s="4"/>
      <c r="G8" s="4"/>
      <c r="H8" s="4"/>
      <c r="I8" s="4"/>
      <c r="J8" s="4"/>
      <c r="K8" s="4"/>
      <c r="L8" s="4"/>
      <c r="M8" s="4"/>
      <c r="N8" s="69"/>
      <c r="O8" s="4"/>
      <c r="P8" s="85"/>
    </row>
    <row r="9" spans="1:35" s="7" customFormat="1" ht="26.25" customHeight="1">
      <c r="A9" s="5"/>
      <c r="B9" s="9"/>
      <c r="C9" s="9"/>
      <c r="D9" s="9"/>
      <c r="E9" s="9"/>
      <c r="F9" s="9"/>
      <c r="G9" s="9"/>
      <c r="H9" s="9"/>
      <c r="I9" s="9"/>
      <c r="J9" s="9"/>
      <c r="K9" s="9"/>
      <c r="L9" s="9"/>
      <c r="M9" s="9"/>
      <c r="N9" s="9"/>
      <c r="O9" s="9"/>
      <c r="P9" s="9"/>
      <c r="Q9" s="9"/>
      <c r="R9" s="9"/>
      <c r="S9" s="9"/>
      <c r="T9" s="6"/>
      <c r="U9" s="6"/>
      <c r="V9" s="6"/>
      <c r="W9" s="6"/>
      <c r="X9" s="6"/>
      <c r="Y9" s="6"/>
      <c r="Z9" s="6"/>
      <c r="AA9" s="6"/>
      <c r="AB9" s="6"/>
      <c r="AC9" s="6"/>
      <c r="AD9" s="6"/>
      <c r="AE9" s="6"/>
      <c r="AF9" s="6"/>
      <c r="AG9" s="6"/>
      <c r="AH9" s="6"/>
      <c r="AI9" s="6"/>
    </row>
    <row r="10" spans="1:35" s="7" customFormat="1" ht="26.25" customHeight="1">
      <c r="A10" s="5"/>
      <c r="B10" s="9"/>
      <c r="C10" s="397" t="s">
        <v>2961</v>
      </c>
      <c r="D10" s="398"/>
      <c r="E10" s="398"/>
      <c r="F10" s="399"/>
      <c r="G10" s="9"/>
      <c r="H10" s="9"/>
      <c r="I10" s="9"/>
      <c r="J10" s="9"/>
      <c r="K10" s="9"/>
      <c r="L10" s="9"/>
      <c r="M10" s="9"/>
      <c r="N10" s="9"/>
      <c r="O10" s="9"/>
      <c r="P10" s="9"/>
      <c r="Q10" s="9"/>
      <c r="R10" s="9"/>
      <c r="S10" s="9"/>
      <c r="T10" s="6"/>
      <c r="U10" s="6"/>
      <c r="V10" s="6"/>
      <c r="W10" s="6"/>
      <c r="X10" s="6"/>
      <c r="Y10" s="6"/>
      <c r="Z10" s="6"/>
      <c r="AA10" s="6"/>
      <c r="AB10" s="6"/>
      <c r="AC10" s="6"/>
      <c r="AD10" s="6"/>
      <c r="AE10" s="6"/>
      <c r="AF10" s="6"/>
      <c r="AG10" s="6"/>
      <c r="AH10" s="6"/>
      <c r="AI10" s="6"/>
    </row>
    <row r="11" spans="1:35" s="7" customFormat="1" ht="26.25" customHeight="1">
      <c r="A11" s="5"/>
      <c r="B11" s="9"/>
      <c r="C11" s="458" t="s">
        <v>1151</v>
      </c>
      <c r="D11" s="456"/>
      <c r="E11" s="456"/>
      <c r="F11" s="456"/>
      <c r="G11" s="456"/>
      <c r="H11" s="456"/>
      <c r="I11" s="456"/>
      <c r="J11" s="456"/>
      <c r="K11" s="456"/>
      <c r="L11" s="456"/>
      <c r="M11" s="456"/>
      <c r="N11" s="456"/>
      <c r="O11" s="456"/>
      <c r="P11" s="457"/>
      <c r="Q11" s="9"/>
      <c r="R11" s="9"/>
      <c r="S11" s="9"/>
      <c r="T11" s="6"/>
      <c r="U11" s="6"/>
      <c r="V11" s="6"/>
      <c r="W11" s="6"/>
      <c r="X11" s="6"/>
      <c r="Y11" s="6"/>
      <c r="Z11" s="6"/>
      <c r="AA11" s="6"/>
      <c r="AB11" s="6"/>
      <c r="AC11" s="6"/>
      <c r="AD11" s="6"/>
      <c r="AE11" s="6"/>
      <c r="AF11" s="6"/>
      <c r="AG11" s="6"/>
      <c r="AH11" s="6"/>
      <c r="AI11" s="6"/>
    </row>
    <row r="12" spans="1:35" s="7" customFormat="1" ht="26.25" customHeight="1">
      <c r="A12" s="5"/>
      <c r="B12" s="9"/>
      <c r="C12" s="9"/>
      <c r="D12" s="9"/>
      <c r="E12" s="9"/>
      <c r="F12" s="9"/>
      <c r="G12" s="9"/>
      <c r="H12" s="9"/>
      <c r="I12" s="9"/>
      <c r="J12" s="9"/>
      <c r="K12" s="9"/>
      <c r="L12" s="9"/>
      <c r="M12" s="9"/>
      <c r="N12" s="9"/>
      <c r="O12" s="9"/>
      <c r="P12" s="9"/>
      <c r="Q12" s="9"/>
      <c r="R12" s="9"/>
      <c r="S12" s="9"/>
      <c r="T12" s="6"/>
      <c r="U12" s="6"/>
      <c r="V12" s="6"/>
      <c r="W12" s="6"/>
      <c r="X12" s="6"/>
      <c r="Y12" s="6"/>
      <c r="Z12" s="6"/>
      <c r="AA12" s="6"/>
      <c r="AB12" s="6"/>
      <c r="AC12" s="6"/>
      <c r="AD12" s="6"/>
      <c r="AE12" s="6"/>
      <c r="AF12" s="6"/>
      <c r="AG12" s="6"/>
      <c r="AH12" s="6"/>
      <c r="AI12" s="6"/>
    </row>
    <row r="13" spans="1:35" s="61" customFormat="1" ht="26.25" customHeight="1">
      <c r="A13" s="63"/>
      <c r="B13" s="9"/>
      <c r="C13" s="397" t="s">
        <v>2962</v>
      </c>
      <c r="D13" s="398"/>
      <c r="E13" s="398"/>
      <c r="F13" s="399"/>
      <c r="G13" s="9"/>
      <c r="H13" s="9"/>
      <c r="I13" s="9"/>
      <c r="J13" s="9"/>
      <c r="K13" s="9"/>
      <c r="L13" s="9"/>
      <c r="M13" s="9"/>
      <c r="N13" s="9"/>
      <c r="O13" s="9"/>
      <c r="P13" s="9"/>
      <c r="Q13" s="9"/>
      <c r="R13" s="9"/>
      <c r="S13" s="9"/>
      <c r="T13" s="62"/>
      <c r="U13" s="62"/>
      <c r="V13" s="62"/>
      <c r="W13" s="62"/>
      <c r="X13" s="62"/>
      <c r="Y13" s="62"/>
      <c r="Z13" s="62"/>
      <c r="AA13" s="62"/>
      <c r="AB13" s="62"/>
      <c r="AC13" s="62"/>
      <c r="AD13" s="62"/>
      <c r="AE13" s="62"/>
      <c r="AF13" s="62"/>
      <c r="AG13" s="62"/>
      <c r="AH13" s="62"/>
      <c r="AI13" s="62"/>
    </row>
    <row r="14" spans="1:35" s="61" customFormat="1" ht="52.15" customHeight="1">
      <c r="A14" s="63"/>
      <c r="B14" s="64"/>
      <c r="C14" s="449" t="s">
        <v>2963</v>
      </c>
      <c r="D14" s="456"/>
      <c r="E14" s="456"/>
      <c r="F14" s="456"/>
      <c r="G14" s="456"/>
      <c r="H14" s="456"/>
      <c r="I14" s="456"/>
      <c r="J14" s="456"/>
      <c r="K14" s="456"/>
      <c r="L14" s="456"/>
      <c r="M14" s="456"/>
      <c r="N14" s="456"/>
      <c r="O14" s="456"/>
      <c r="P14" s="457"/>
      <c r="Q14" s="9"/>
      <c r="R14" s="9"/>
      <c r="S14" s="9"/>
      <c r="T14" s="62"/>
      <c r="U14" s="62"/>
      <c r="V14" s="62"/>
      <c r="W14" s="62"/>
      <c r="X14" s="62"/>
      <c r="Y14" s="62"/>
      <c r="Z14" s="62"/>
      <c r="AA14" s="62"/>
      <c r="AB14" s="62"/>
      <c r="AC14" s="62"/>
      <c r="AD14" s="62"/>
      <c r="AE14" s="62"/>
      <c r="AF14" s="62"/>
      <c r="AG14" s="62"/>
      <c r="AH14" s="62"/>
      <c r="AI14" s="62"/>
    </row>
    <row r="15" spans="1:35" s="3" customFormat="1" ht="26.25" customHeight="1">
      <c r="A15" s="68"/>
      <c r="B15" s="9"/>
      <c r="C15" s="8"/>
      <c r="D15" s="8"/>
      <c r="E15" s="8"/>
      <c r="F15" s="8"/>
      <c r="G15" s="8"/>
      <c r="H15" s="8"/>
      <c r="I15" s="8"/>
      <c r="J15" s="8"/>
      <c r="K15" s="8"/>
      <c r="L15" s="8"/>
      <c r="M15" s="8"/>
      <c r="N15" s="8"/>
      <c r="O15" s="8"/>
      <c r="P15" s="8"/>
      <c r="Q15" s="9"/>
      <c r="R15" s="9"/>
      <c r="S15" s="9"/>
      <c r="T15" s="17"/>
      <c r="U15" s="17"/>
      <c r="V15" s="17"/>
      <c r="W15" s="17"/>
      <c r="X15" s="17"/>
      <c r="Y15" s="17"/>
      <c r="Z15" s="17"/>
      <c r="AA15" s="17"/>
      <c r="AB15" s="17"/>
      <c r="AC15" s="17"/>
      <c r="AD15" s="17"/>
      <c r="AE15" s="17"/>
      <c r="AF15" s="17"/>
      <c r="AG15" s="17"/>
      <c r="AH15" s="17"/>
      <c r="AI15" s="17"/>
    </row>
    <row r="16" spans="1:35" s="3" customFormat="1" ht="26.25" customHeight="1">
      <c r="A16" s="68"/>
      <c r="B16" s="9"/>
      <c r="C16" s="397" t="s">
        <v>2964</v>
      </c>
      <c r="D16" s="398"/>
      <c r="E16" s="398"/>
      <c r="F16" s="398"/>
      <c r="G16" s="398"/>
      <c r="H16" s="398"/>
      <c r="I16" s="398"/>
      <c r="J16" s="398"/>
      <c r="K16" s="398"/>
      <c r="L16" s="398"/>
      <c r="M16" s="398"/>
      <c r="N16" s="398"/>
      <c r="O16" s="398"/>
      <c r="P16" s="399"/>
      <c r="Q16" s="9"/>
      <c r="R16" s="9"/>
      <c r="S16" s="9"/>
      <c r="T16" s="17"/>
      <c r="U16" s="17"/>
      <c r="V16" s="17"/>
      <c r="W16" s="17"/>
      <c r="X16" s="17"/>
      <c r="Y16" s="17"/>
      <c r="Z16" s="17"/>
      <c r="AA16" s="17"/>
      <c r="AB16" s="17"/>
      <c r="AC16" s="17"/>
      <c r="AD16" s="17"/>
      <c r="AE16" s="17"/>
      <c r="AF16" s="17"/>
      <c r="AG16" s="17"/>
      <c r="AH16" s="17"/>
      <c r="AI16" s="17"/>
    </row>
    <row r="17" spans="1:35" s="3" customFormat="1" ht="26.25" customHeight="1">
      <c r="A17" s="68"/>
      <c r="B17" s="64"/>
      <c r="C17" s="460" t="s">
        <v>2965</v>
      </c>
      <c r="D17" s="461"/>
      <c r="E17" s="461"/>
      <c r="F17" s="461"/>
      <c r="G17" s="461"/>
      <c r="H17" s="461"/>
      <c r="I17" s="461"/>
      <c r="J17" s="461"/>
      <c r="K17" s="461"/>
      <c r="L17" s="461"/>
      <c r="M17" s="461"/>
      <c r="N17" s="461"/>
      <c r="O17" s="461"/>
      <c r="P17" s="462"/>
      <c r="Q17" s="9"/>
      <c r="R17" s="9"/>
      <c r="S17" s="9"/>
      <c r="T17" s="17"/>
      <c r="U17" s="17"/>
      <c r="V17" s="17"/>
      <c r="W17" s="17"/>
      <c r="X17" s="17"/>
      <c r="Y17" s="17"/>
      <c r="Z17" s="17"/>
      <c r="AA17" s="17"/>
      <c r="AB17" s="17"/>
      <c r="AC17" s="17"/>
      <c r="AD17" s="17"/>
      <c r="AE17" s="17"/>
      <c r="AF17" s="17"/>
      <c r="AG17" s="17"/>
      <c r="AH17" s="17"/>
      <c r="AI17" s="17"/>
    </row>
    <row r="18" spans="1:35" s="3" customFormat="1" ht="26.25" customHeight="1">
      <c r="A18" s="68"/>
      <c r="B18" s="64"/>
      <c r="C18" s="459" t="s">
        <v>41</v>
      </c>
      <c r="D18" s="459"/>
      <c r="E18" s="459"/>
      <c r="F18" s="459"/>
      <c r="G18" s="459"/>
      <c r="H18" s="459"/>
      <c r="I18" s="459"/>
      <c r="J18" s="459"/>
      <c r="K18" s="459"/>
      <c r="L18" s="459"/>
      <c r="M18" s="459"/>
      <c r="N18" s="459"/>
      <c r="O18" s="459"/>
      <c r="P18" s="459"/>
      <c r="Q18" s="9"/>
      <c r="R18" s="9"/>
      <c r="S18" s="9"/>
      <c r="T18" s="17"/>
      <c r="U18" s="17"/>
      <c r="V18" s="17"/>
      <c r="W18" s="17"/>
      <c r="X18" s="17"/>
      <c r="Y18" s="17"/>
      <c r="Z18" s="17"/>
      <c r="AA18" s="17"/>
      <c r="AB18" s="17"/>
      <c r="AC18" s="17"/>
      <c r="AD18" s="17"/>
      <c r="AE18" s="17"/>
      <c r="AF18" s="17"/>
      <c r="AG18" s="17"/>
      <c r="AH18" s="17"/>
      <c r="AI18" s="17"/>
    </row>
    <row r="19" spans="1:35" s="3" customFormat="1" ht="26.25" customHeight="1">
      <c r="A19" s="68"/>
      <c r="B19" s="9"/>
      <c r="C19" s="8"/>
      <c r="D19" s="8"/>
      <c r="E19" s="8"/>
      <c r="F19" s="8"/>
      <c r="G19" s="8"/>
      <c r="H19" s="8"/>
      <c r="I19" s="8"/>
      <c r="J19" s="8"/>
      <c r="K19" s="8"/>
      <c r="L19" s="8"/>
      <c r="M19" s="8"/>
      <c r="N19" s="8"/>
      <c r="O19" s="8"/>
      <c r="P19" s="8"/>
      <c r="Q19" s="9"/>
      <c r="R19" s="9"/>
      <c r="S19" s="9"/>
      <c r="T19" s="17"/>
      <c r="U19" s="17"/>
      <c r="V19" s="17"/>
      <c r="W19" s="17"/>
      <c r="X19" s="17"/>
      <c r="Y19" s="17"/>
      <c r="Z19" s="17"/>
      <c r="AA19" s="17"/>
      <c r="AB19" s="17"/>
      <c r="AC19" s="17"/>
      <c r="AD19" s="17"/>
      <c r="AE19" s="17"/>
      <c r="AF19" s="17"/>
      <c r="AG19" s="17"/>
      <c r="AH19" s="17"/>
      <c r="AI19" s="17"/>
    </row>
    <row r="20" spans="1:35" s="3" customFormat="1" ht="43.9" customHeight="1">
      <c r="A20" s="68"/>
      <c r="B20" s="9"/>
      <c r="C20" s="413" t="s">
        <v>2966</v>
      </c>
      <c r="D20" s="428"/>
      <c r="E20" s="428"/>
      <c r="F20" s="428"/>
      <c r="G20" s="428"/>
      <c r="H20" s="428"/>
      <c r="I20" s="428"/>
      <c r="J20" s="428"/>
      <c r="K20" s="428"/>
      <c r="L20" s="428"/>
      <c r="M20" s="428"/>
      <c r="N20" s="428"/>
      <c r="O20" s="428"/>
      <c r="P20" s="415"/>
      <c r="Q20" s="9"/>
      <c r="R20" s="9"/>
      <c r="S20" s="9"/>
      <c r="T20" s="17"/>
      <c r="U20" s="17"/>
      <c r="V20" s="17"/>
      <c r="W20" s="17"/>
      <c r="X20" s="17"/>
      <c r="Y20" s="17"/>
      <c r="Z20" s="17"/>
      <c r="AA20" s="17"/>
      <c r="AB20" s="17"/>
      <c r="AC20" s="17"/>
      <c r="AD20" s="17"/>
      <c r="AE20" s="17"/>
      <c r="AF20" s="17"/>
      <c r="AG20" s="17"/>
      <c r="AH20" s="17"/>
      <c r="AI20" s="17"/>
    </row>
    <row r="21" spans="1:35" s="3" customFormat="1" ht="26.25" customHeight="1">
      <c r="A21" s="68"/>
      <c r="B21" s="9"/>
      <c r="C21" s="131" t="s">
        <v>2967</v>
      </c>
      <c r="D21" s="9"/>
      <c r="E21" s="9"/>
      <c r="F21" s="9"/>
      <c r="G21" s="9"/>
      <c r="H21" s="9"/>
      <c r="I21" s="9"/>
      <c r="J21" s="9"/>
      <c r="K21" s="9"/>
      <c r="L21" s="9"/>
      <c r="M21" s="9"/>
      <c r="N21" s="9"/>
      <c r="O21" s="9"/>
      <c r="P21" s="9"/>
      <c r="Q21" s="9"/>
      <c r="R21" s="9"/>
      <c r="S21" s="9"/>
      <c r="T21" s="17"/>
      <c r="U21" s="17"/>
      <c r="V21" s="17"/>
      <c r="W21" s="17"/>
      <c r="X21" s="17"/>
      <c r="Y21" s="17"/>
      <c r="Z21" s="17"/>
      <c r="AA21" s="17"/>
      <c r="AB21" s="17"/>
      <c r="AC21" s="17"/>
      <c r="AD21" s="17"/>
      <c r="AE21" s="17"/>
      <c r="AF21" s="17"/>
      <c r="AG21" s="17"/>
      <c r="AH21" s="17"/>
      <c r="AI21" s="17"/>
    </row>
    <row r="22" spans="1:35" s="3" customFormat="1" ht="26.25" customHeight="1">
      <c r="A22" s="68"/>
      <c r="B22" s="9"/>
      <c r="C22" s="9"/>
      <c r="D22" s="9"/>
      <c r="E22" s="9"/>
      <c r="F22" s="9"/>
      <c r="G22" s="9"/>
      <c r="H22" s="9"/>
      <c r="I22" s="9"/>
      <c r="J22" s="9"/>
      <c r="K22" s="9"/>
      <c r="L22" s="9"/>
      <c r="M22" s="9"/>
      <c r="N22" s="9"/>
      <c r="O22" s="9"/>
      <c r="P22" s="9"/>
      <c r="Q22" s="9"/>
      <c r="R22" s="9"/>
      <c r="S22" s="9"/>
      <c r="T22" s="17"/>
      <c r="U22" s="17"/>
      <c r="V22" s="17"/>
      <c r="W22" s="17"/>
      <c r="X22" s="17"/>
      <c r="Y22" s="17"/>
      <c r="Z22" s="17"/>
      <c r="AA22" s="17"/>
      <c r="AB22" s="17"/>
      <c r="AC22" s="17"/>
      <c r="AD22" s="17"/>
      <c r="AE22" s="17"/>
      <c r="AF22" s="17"/>
      <c r="AG22" s="17"/>
      <c r="AH22" s="17"/>
      <c r="AI22" s="17"/>
    </row>
    <row r="23" spans="1:35" s="3" customFormat="1" ht="26.25" customHeight="1">
      <c r="A23" s="68"/>
      <c r="B23" s="9"/>
      <c r="C23" s="397" t="s">
        <v>2968</v>
      </c>
      <c r="D23" s="398"/>
      <c r="E23" s="398"/>
      <c r="F23" s="399"/>
      <c r="G23" s="9"/>
      <c r="H23" s="397" t="s">
        <v>2969</v>
      </c>
      <c r="I23" s="398"/>
      <c r="J23" s="398"/>
      <c r="K23" s="399"/>
      <c r="L23" s="9"/>
      <c r="M23" s="397" t="s">
        <v>2970</v>
      </c>
      <c r="N23" s="398"/>
      <c r="O23" s="398"/>
      <c r="P23" s="399"/>
      <c r="Q23" s="9"/>
      <c r="R23" s="9"/>
      <c r="S23" s="9"/>
      <c r="T23" s="17"/>
      <c r="U23" s="17"/>
      <c r="V23" s="17"/>
      <c r="W23" s="17"/>
      <c r="X23" s="17"/>
      <c r="Y23" s="17"/>
      <c r="Z23" s="17"/>
      <c r="AA23" s="17"/>
      <c r="AB23" s="17"/>
      <c r="AC23" s="17"/>
      <c r="AD23" s="17"/>
      <c r="AE23" s="17"/>
      <c r="AF23" s="17"/>
      <c r="AG23" s="17"/>
      <c r="AH23" s="17"/>
      <c r="AI23" s="17"/>
    </row>
    <row r="24" spans="1:35" s="61" customFormat="1" ht="26.25" customHeight="1">
      <c r="A24" s="63"/>
      <c r="B24" s="70">
        <v>1</v>
      </c>
      <c r="C24" s="434" t="s">
        <v>1161</v>
      </c>
      <c r="D24" s="435"/>
      <c r="E24" s="435"/>
      <c r="F24" s="436"/>
      <c r="G24" s="64"/>
      <c r="H24" s="434" t="s">
        <v>1182</v>
      </c>
      <c r="I24" s="435"/>
      <c r="J24" s="435"/>
      <c r="K24" s="436"/>
      <c r="L24" s="64"/>
      <c r="M24" s="434" t="s">
        <v>1374</v>
      </c>
      <c r="N24" s="435"/>
      <c r="O24" s="435"/>
      <c r="P24" s="436"/>
      <c r="Q24" s="9"/>
      <c r="R24" s="9"/>
      <c r="S24" s="9"/>
      <c r="T24" s="62"/>
      <c r="U24" s="62"/>
      <c r="V24" s="62"/>
      <c r="W24" s="62"/>
      <c r="X24" s="62"/>
      <c r="Y24" s="62"/>
      <c r="Z24" s="62"/>
      <c r="AA24" s="62"/>
      <c r="AB24" s="62"/>
      <c r="AC24" s="62"/>
      <c r="AD24" s="62"/>
      <c r="AE24" s="62"/>
      <c r="AF24" s="62"/>
      <c r="AG24" s="62"/>
      <c r="AH24" s="62"/>
      <c r="AI24" s="62"/>
    </row>
    <row r="25" spans="1:35" s="61" customFormat="1" ht="26.25" customHeight="1">
      <c r="A25" s="63"/>
      <c r="B25" s="64"/>
      <c r="C25" s="440"/>
      <c r="D25" s="441"/>
      <c r="E25" s="441"/>
      <c r="F25" s="442"/>
      <c r="G25" s="64"/>
      <c r="H25" s="440"/>
      <c r="I25" s="441"/>
      <c r="J25" s="441"/>
      <c r="K25" s="442"/>
      <c r="L25" s="64"/>
      <c r="M25" s="440"/>
      <c r="N25" s="441"/>
      <c r="O25" s="441"/>
      <c r="P25" s="442"/>
      <c r="Q25" s="9"/>
      <c r="R25" s="9"/>
      <c r="S25" s="9"/>
      <c r="T25" s="62"/>
      <c r="U25" s="62"/>
      <c r="V25" s="62"/>
      <c r="W25" s="62"/>
      <c r="X25" s="62"/>
      <c r="Y25" s="62"/>
      <c r="Z25" s="62"/>
      <c r="AA25" s="62"/>
      <c r="AB25" s="62"/>
      <c r="AC25" s="62"/>
      <c r="AD25" s="62"/>
      <c r="AE25" s="62"/>
      <c r="AF25" s="62"/>
      <c r="AG25" s="62"/>
      <c r="AH25" s="62"/>
      <c r="AI25" s="62"/>
    </row>
    <row r="26" spans="1:35" s="61" customFormat="1" ht="26.25" customHeight="1">
      <c r="A26" s="63"/>
      <c r="B26" s="9"/>
      <c r="C26" s="8"/>
      <c r="D26" s="8"/>
      <c r="E26" s="8"/>
      <c r="F26" s="8"/>
      <c r="G26" s="9"/>
      <c r="H26" s="8"/>
      <c r="I26" s="8"/>
      <c r="J26" s="8"/>
      <c r="K26" s="8"/>
      <c r="L26" s="9"/>
      <c r="M26" s="8"/>
      <c r="N26" s="8"/>
      <c r="O26" s="8"/>
      <c r="P26" s="8"/>
      <c r="Q26" s="9"/>
      <c r="R26" s="9"/>
      <c r="S26" s="9"/>
      <c r="T26" s="62"/>
      <c r="U26" s="62"/>
      <c r="V26" s="62"/>
      <c r="W26" s="62"/>
      <c r="X26" s="62"/>
      <c r="Y26" s="62"/>
      <c r="Z26" s="62"/>
      <c r="AA26" s="62"/>
      <c r="AB26" s="62"/>
      <c r="AC26" s="62"/>
      <c r="AD26" s="62"/>
      <c r="AE26" s="62"/>
      <c r="AF26" s="62"/>
      <c r="AG26" s="62"/>
      <c r="AH26" s="62"/>
      <c r="AI26" s="62"/>
    </row>
    <row r="27" spans="1:35" s="61" customFormat="1" ht="26.25" customHeight="1">
      <c r="A27" s="63"/>
      <c r="B27" s="9"/>
      <c r="C27" s="71" t="s">
        <v>2971</v>
      </c>
      <c r="D27" s="9"/>
      <c r="E27" s="9"/>
      <c r="F27" s="9"/>
      <c r="G27" s="9"/>
      <c r="H27" s="9"/>
      <c r="I27" s="9"/>
      <c r="J27" s="9"/>
      <c r="K27" s="9"/>
      <c r="L27" s="9"/>
      <c r="M27" s="9"/>
      <c r="N27" s="9"/>
      <c r="O27" s="9"/>
      <c r="P27" s="9"/>
      <c r="Q27" s="9"/>
      <c r="R27" s="9"/>
      <c r="S27" s="9"/>
      <c r="T27" s="62"/>
      <c r="U27" s="62"/>
      <c r="V27" s="62"/>
      <c r="W27" s="62"/>
      <c r="X27" s="62"/>
      <c r="Y27" s="62"/>
      <c r="Z27" s="62"/>
      <c r="AA27" s="62"/>
      <c r="AB27" s="62"/>
      <c r="AC27" s="62"/>
      <c r="AD27" s="62"/>
      <c r="AE27" s="62"/>
      <c r="AF27" s="62"/>
      <c r="AG27" s="62"/>
      <c r="AH27" s="62"/>
      <c r="AI27" s="62"/>
    </row>
    <row r="28" spans="1:35" s="61" customFormat="1" ht="26.25" hidden="1" customHeight="1" outlineLevel="1">
      <c r="A28" s="63"/>
      <c r="B28" s="9"/>
      <c r="C28" s="9"/>
      <c r="D28" s="9"/>
      <c r="E28" s="9"/>
      <c r="F28" s="9"/>
      <c r="G28" s="9"/>
      <c r="H28" s="9"/>
      <c r="I28" s="9"/>
      <c r="J28" s="9"/>
      <c r="K28" s="9"/>
      <c r="L28" s="9"/>
      <c r="M28" s="9"/>
      <c r="N28" s="9"/>
      <c r="O28" s="9"/>
      <c r="P28" s="9"/>
      <c r="Q28" s="9"/>
      <c r="R28" s="9"/>
      <c r="S28" s="9"/>
      <c r="T28" s="62"/>
      <c r="U28" s="62"/>
      <c r="V28" s="62"/>
      <c r="W28" s="62"/>
      <c r="X28" s="62"/>
      <c r="Y28" s="62"/>
      <c r="Z28" s="62"/>
      <c r="AA28" s="62"/>
      <c r="AB28" s="62"/>
      <c r="AC28" s="62"/>
      <c r="AD28" s="62"/>
      <c r="AE28" s="62"/>
      <c r="AF28" s="62"/>
      <c r="AG28" s="62"/>
      <c r="AH28" s="62"/>
      <c r="AI28" s="62"/>
    </row>
    <row r="29" spans="1:35" s="61" customFormat="1" ht="26.25" hidden="1" customHeight="1" outlineLevel="1">
      <c r="A29" s="63"/>
      <c r="B29" s="9"/>
      <c r="C29" s="397" t="s">
        <v>2972</v>
      </c>
      <c r="D29" s="398"/>
      <c r="E29" s="398"/>
      <c r="F29" s="399"/>
      <c r="G29" s="67"/>
      <c r="H29" s="397" t="s">
        <v>2973</v>
      </c>
      <c r="I29" s="398"/>
      <c r="J29" s="398"/>
      <c r="K29" s="399"/>
      <c r="L29" s="67"/>
      <c r="M29" s="397" t="s">
        <v>2974</v>
      </c>
      <c r="N29" s="398"/>
      <c r="O29" s="398"/>
      <c r="P29" s="399"/>
      <c r="Q29" s="9"/>
      <c r="R29" s="9"/>
      <c r="S29" s="9"/>
      <c r="T29" s="62"/>
      <c r="U29" s="62"/>
      <c r="V29" s="62"/>
      <c r="W29" s="62"/>
      <c r="X29" s="62"/>
      <c r="Y29" s="62"/>
      <c r="Z29" s="62"/>
      <c r="AA29" s="62"/>
      <c r="AB29" s="62"/>
      <c r="AC29" s="62"/>
      <c r="AD29" s="62"/>
      <c r="AE29" s="62"/>
      <c r="AF29" s="62"/>
      <c r="AG29" s="62"/>
      <c r="AH29" s="62"/>
      <c r="AI29" s="62"/>
    </row>
    <row r="30" spans="1:35" s="61" customFormat="1" ht="26.25" hidden="1" customHeight="1" outlineLevel="1">
      <c r="A30" s="63"/>
      <c r="B30" s="70">
        <v>2</v>
      </c>
      <c r="C30" s="434"/>
      <c r="D30" s="435"/>
      <c r="E30" s="435"/>
      <c r="F30" s="436"/>
      <c r="G30" s="64"/>
      <c r="H30" s="434"/>
      <c r="I30" s="435"/>
      <c r="J30" s="435"/>
      <c r="K30" s="436"/>
      <c r="L30" s="64"/>
      <c r="M30" s="434"/>
      <c r="N30" s="435"/>
      <c r="O30" s="435"/>
      <c r="P30" s="436"/>
      <c r="Q30" s="9"/>
      <c r="R30" s="9"/>
      <c r="S30" s="9"/>
      <c r="T30" s="62"/>
      <c r="U30" s="62"/>
      <c r="V30" s="62"/>
      <c r="W30" s="62"/>
      <c r="X30" s="62"/>
      <c r="Y30" s="62"/>
      <c r="Z30" s="62"/>
      <c r="AA30" s="62"/>
      <c r="AB30" s="62"/>
      <c r="AC30" s="62"/>
      <c r="AD30" s="62"/>
      <c r="AE30" s="62"/>
      <c r="AF30" s="62"/>
      <c r="AG30" s="62"/>
      <c r="AH30" s="62"/>
      <c r="AI30" s="62"/>
    </row>
    <row r="31" spans="1:35" s="61" customFormat="1" ht="26.25" hidden="1" customHeight="1" outlineLevel="1">
      <c r="A31" s="63"/>
      <c r="B31" s="64"/>
      <c r="C31" s="440"/>
      <c r="D31" s="441"/>
      <c r="E31" s="441"/>
      <c r="F31" s="442"/>
      <c r="G31" s="64"/>
      <c r="H31" s="440"/>
      <c r="I31" s="441"/>
      <c r="J31" s="441"/>
      <c r="K31" s="442"/>
      <c r="L31" s="64"/>
      <c r="M31" s="440"/>
      <c r="N31" s="441"/>
      <c r="O31" s="441"/>
      <c r="P31" s="442"/>
      <c r="Q31" s="9"/>
      <c r="R31" s="9"/>
      <c r="S31" s="9"/>
      <c r="T31" s="62"/>
      <c r="U31" s="62"/>
      <c r="V31" s="62"/>
      <c r="W31" s="62"/>
      <c r="X31" s="62"/>
      <c r="Y31" s="62"/>
      <c r="Z31" s="62"/>
      <c r="AA31" s="62"/>
      <c r="AB31" s="62"/>
      <c r="AC31" s="62"/>
      <c r="AD31" s="62"/>
      <c r="AE31" s="62"/>
      <c r="AF31" s="62"/>
      <c r="AG31" s="62"/>
      <c r="AH31" s="62"/>
      <c r="AI31" s="62"/>
    </row>
    <row r="32" spans="1:35" s="61" customFormat="1" ht="26.25" hidden="1" customHeight="1" outlineLevel="1">
      <c r="A32" s="63"/>
      <c r="B32" s="9"/>
      <c r="C32" s="453"/>
      <c r="D32" s="454"/>
      <c r="E32" s="454"/>
      <c r="F32" s="455"/>
      <c r="G32" s="9"/>
      <c r="H32" s="8"/>
      <c r="I32" s="8"/>
      <c r="J32" s="8"/>
      <c r="K32" s="8"/>
      <c r="L32" s="9"/>
      <c r="M32" s="8"/>
      <c r="N32" s="8"/>
      <c r="O32" s="9"/>
      <c r="P32" s="9"/>
      <c r="Q32" s="9"/>
      <c r="R32" s="9"/>
      <c r="S32" s="9"/>
      <c r="T32" s="62"/>
      <c r="U32" s="62"/>
      <c r="V32" s="62"/>
      <c r="W32" s="62"/>
      <c r="X32" s="62"/>
      <c r="Y32" s="62"/>
      <c r="Z32" s="62"/>
      <c r="AA32" s="62"/>
      <c r="AB32" s="62"/>
      <c r="AC32" s="62"/>
      <c r="AD32" s="62"/>
      <c r="AE32" s="62"/>
      <c r="AF32" s="62"/>
      <c r="AG32" s="62"/>
      <c r="AH32" s="62"/>
      <c r="AI32" s="62"/>
    </row>
    <row r="33" spans="1:35" s="61" customFormat="1" ht="26.25" hidden="1" customHeight="1" outlineLevel="1">
      <c r="A33" s="63"/>
      <c r="B33" s="9"/>
      <c r="C33" s="397" t="s">
        <v>2975</v>
      </c>
      <c r="D33" s="398"/>
      <c r="E33" s="398"/>
      <c r="F33" s="399"/>
      <c r="G33" s="67"/>
      <c r="H33" s="397" t="s">
        <v>2976</v>
      </c>
      <c r="I33" s="398"/>
      <c r="J33" s="398"/>
      <c r="K33" s="399"/>
      <c r="L33" s="67"/>
      <c r="M33" s="397" t="s">
        <v>2977</v>
      </c>
      <c r="N33" s="398"/>
      <c r="O33" s="398"/>
      <c r="P33" s="452"/>
      <c r="Q33" s="9"/>
      <c r="R33" s="9"/>
      <c r="S33" s="9"/>
      <c r="T33" s="62"/>
      <c r="U33" s="62"/>
      <c r="V33" s="62"/>
      <c r="W33" s="62"/>
      <c r="X33" s="62"/>
      <c r="Y33" s="62"/>
      <c r="Z33" s="62"/>
      <c r="AA33" s="62"/>
      <c r="AB33" s="62"/>
      <c r="AC33" s="62"/>
      <c r="AD33" s="62"/>
      <c r="AE33" s="62"/>
      <c r="AF33" s="62"/>
      <c r="AG33" s="62"/>
      <c r="AH33" s="62"/>
      <c r="AI33" s="62"/>
    </row>
    <row r="34" spans="1:35" s="61" customFormat="1" ht="26.25" hidden="1" customHeight="1" outlineLevel="1">
      <c r="A34" s="63"/>
      <c r="B34" s="70">
        <v>3</v>
      </c>
      <c r="C34" s="434"/>
      <c r="D34" s="435"/>
      <c r="E34" s="435"/>
      <c r="F34" s="436"/>
      <c r="G34" s="64"/>
      <c r="H34" s="434"/>
      <c r="I34" s="435"/>
      <c r="J34" s="435"/>
      <c r="K34" s="436"/>
      <c r="L34" s="64"/>
      <c r="M34" s="434"/>
      <c r="N34" s="435"/>
      <c r="O34" s="435"/>
      <c r="P34" s="436"/>
      <c r="Q34" s="9"/>
      <c r="R34" s="9"/>
      <c r="S34" s="9"/>
      <c r="T34" s="62"/>
      <c r="U34" s="62"/>
      <c r="V34" s="62"/>
      <c r="W34" s="62"/>
      <c r="X34" s="62"/>
      <c r="Y34" s="62"/>
      <c r="Z34" s="62"/>
      <c r="AA34" s="62"/>
      <c r="AB34" s="62"/>
      <c r="AC34" s="62"/>
      <c r="AD34" s="62"/>
      <c r="AE34" s="62"/>
      <c r="AF34" s="62"/>
      <c r="AG34" s="62"/>
      <c r="AH34" s="62"/>
      <c r="AI34" s="62"/>
    </row>
    <row r="35" spans="1:35" s="61" customFormat="1" ht="26.25" hidden="1" customHeight="1" outlineLevel="1">
      <c r="A35" s="63"/>
      <c r="B35" s="64"/>
      <c r="C35" s="440"/>
      <c r="D35" s="441"/>
      <c r="E35" s="441"/>
      <c r="F35" s="442"/>
      <c r="G35" s="64"/>
      <c r="H35" s="440"/>
      <c r="I35" s="441"/>
      <c r="J35" s="441"/>
      <c r="K35" s="442"/>
      <c r="L35" s="64"/>
      <c r="M35" s="440"/>
      <c r="N35" s="441"/>
      <c r="O35" s="441"/>
      <c r="P35" s="442"/>
      <c r="Q35" s="9"/>
      <c r="R35" s="9"/>
      <c r="S35" s="9"/>
      <c r="T35" s="62"/>
      <c r="U35" s="62"/>
      <c r="V35" s="62"/>
      <c r="W35" s="62"/>
      <c r="X35" s="62"/>
      <c r="Y35" s="62"/>
      <c r="Z35" s="62"/>
      <c r="AA35" s="62"/>
      <c r="AB35" s="62"/>
      <c r="AC35" s="62"/>
      <c r="AD35" s="62"/>
      <c r="AE35" s="62"/>
      <c r="AF35" s="62"/>
      <c r="AG35" s="62"/>
      <c r="AH35" s="62"/>
      <c r="AI35" s="62"/>
    </row>
    <row r="36" spans="1:35" s="61" customFormat="1" ht="26.25" hidden="1" customHeight="1" outlineLevel="1">
      <c r="A36" s="63"/>
      <c r="B36" s="9"/>
      <c r="C36" s="9"/>
      <c r="D36" s="8"/>
      <c r="E36" s="8"/>
      <c r="F36" s="8"/>
      <c r="G36" s="9"/>
      <c r="H36" s="8"/>
      <c r="I36" s="8"/>
      <c r="J36" s="8"/>
      <c r="K36" s="8"/>
      <c r="L36" s="9"/>
      <c r="M36" s="8"/>
      <c r="N36" s="8"/>
      <c r="O36" s="8"/>
      <c r="P36" s="8"/>
      <c r="Q36" s="9"/>
      <c r="R36" s="9"/>
      <c r="S36" s="9"/>
      <c r="T36" s="62"/>
      <c r="U36" s="62"/>
      <c r="V36" s="62"/>
      <c r="W36" s="62"/>
      <c r="X36" s="62"/>
      <c r="Y36" s="62"/>
      <c r="Z36" s="62"/>
      <c r="AA36" s="62"/>
      <c r="AB36" s="62"/>
      <c r="AC36" s="62"/>
      <c r="AD36" s="62"/>
      <c r="AE36" s="62"/>
      <c r="AF36" s="62"/>
      <c r="AG36" s="62"/>
      <c r="AH36" s="62"/>
      <c r="AI36" s="62"/>
    </row>
    <row r="37" spans="1:35" s="61" customFormat="1" ht="26.25" hidden="1" customHeight="1" outlineLevel="1">
      <c r="A37" s="63"/>
      <c r="B37" s="9"/>
      <c r="C37" s="397" t="s">
        <v>2978</v>
      </c>
      <c r="D37" s="398"/>
      <c r="E37" s="398"/>
      <c r="F37" s="399"/>
      <c r="G37" s="67"/>
      <c r="H37" s="397" t="s">
        <v>2979</v>
      </c>
      <c r="I37" s="398"/>
      <c r="J37" s="398"/>
      <c r="K37" s="399"/>
      <c r="L37" s="67"/>
      <c r="M37" s="397" t="s">
        <v>2980</v>
      </c>
      <c r="N37" s="398"/>
      <c r="O37" s="398"/>
      <c r="P37" s="452"/>
      <c r="Q37" s="9"/>
      <c r="R37" s="9"/>
      <c r="S37" s="9"/>
      <c r="T37" s="62"/>
      <c r="U37" s="62"/>
      <c r="V37" s="62"/>
      <c r="W37" s="62"/>
      <c r="X37" s="62"/>
      <c r="Y37" s="62"/>
      <c r="Z37" s="62"/>
      <c r="AA37" s="62"/>
      <c r="AB37" s="62"/>
      <c r="AC37" s="62"/>
      <c r="AD37" s="62"/>
      <c r="AE37" s="62"/>
      <c r="AF37" s="62"/>
      <c r="AG37" s="62"/>
      <c r="AH37" s="62"/>
      <c r="AI37" s="62"/>
    </row>
    <row r="38" spans="1:35" s="61" customFormat="1" ht="26.25" hidden="1" customHeight="1" outlineLevel="1">
      <c r="A38" s="63"/>
      <c r="B38" s="70">
        <v>4</v>
      </c>
      <c r="C38" s="434"/>
      <c r="D38" s="435"/>
      <c r="E38" s="435"/>
      <c r="F38" s="436"/>
      <c r="G38" s="64"/>
      <c r="H38" s="434"/>
      <c r="I38" s="435"/>
      <c r="J38" s="435"/>
      <c r="K38" s="436"/>
      <c r="L38" s="64"/>
      <c r="M38" s="434"/>
      <c r="N38" s="435"/>
      <c r="O38" s="435"/>
      <c r="P38" s="436"/>
      <c r="Q38" s="9"/>
      <c r="R38" s="9"/>
      <c r="S38" s="9"/>
      <c r="T38" s="62"/>
      <c r="U38" s="62"/>
      <c r="V38" s="62"/>
      <c r="W38" s="62"/>
      <c r="X38" s="62"/>
      <c r="Y38" s="62"/>
      <c r="Z38" s="62"/>
      <c r="AA38" s="62"/>
      <c r="AB38" s="62"/>
      <c r="AC38" s="62"/>
      <c r="AD38" s="62"/>
      <c r="AE38" s="62"/>
      <c r="AF38" s="62"/>
      <c r="AG38" s="62"/>
      <c r="AH38" s="62"/>
      <c r="AI38" s="62"/>
    </row>
    <row r="39" spans="1:35" s="61" customFormat="1" ht="26.25" hidden="1" customHeight="1" outlineLevel="1">
      <c r="A39" s="63"/>
      <c r="B39" s="9"/>
      <c r="C39" s="440"/>
      <c r="D39" s="441"/>
      <c r="E39" s="441"/>
      <c r="F39" s="442"/>
      <c r="G39" s="64"/>
      <c r="H39" s="440"/>
      <c r="I39" s="441"/>
      <c r="J39" s="441"/>
      <c r="K39" s="442"/>
      <c r="L39" s="64"/>
      <c r="M39" s="440"/>
      <c r="N39" s="441"/>
      <c r="O39" s="441"/>
      <c r="P39" s="442"/>
      <c r="Q39" s="9"/>
      <c r="R39" s="9"/>
      <c r="S39" s="9"/>
      <c r="T39" s="62"/>
      <c r="U39" s="62"/>
      <c r="V39" s="62"/>
      <c r="W39" s="62"/>
      <c r="X39" s="62"/>
      <c r="Y39" s="62"/>
      <c r="Z39" s="62"/>
      <c r="AA39" s="62"/>
      <c r="AB39" s="62"/>
      <c r="AC39" s="62"/>
      <c r="AD39" s="62"/>
      <c r="AE39" s="62"/>
      <c r="AF39" s="62"/>
      <c r="AG39" s="62"/>
      <c r="AH39" s="62"/>
      <c r="AI39" s="62"/>
    </row>
    <row r="40" spans="1:35" s="61" customFormat="1" ht="26.25" hidden="1" customHeight="1" outlineLevel="1">
      <c r="A40" s="63"/>
      <c r="B40" s="9"/>
      <c r="C40" s="9"/>
      <c r="D40" s="9"/>
      <c r="E40" s="9"/>
      <c r="F40" s="9"/>
      <c r="G40" s="9"/>
      <c r="H40" s="9"/>
      <c r="I40" s="9"/>
      <c r="J40" s="9"/>
      <c r="K40" s="9"/>
      <c r="L40" s="9"/>
      <c r="M40" s="9"/>
      <c r="N40" s="9"/>
      <c r="O40" s="9"/>
      <c r="P40" s="9"/>
      <c r="Q40" s="9"/>
      <c r="R40" s="9"/>
      <c r="S40" s="9"/>
      <c r="T40" s="62"/>
      <c r="U40" s="62"/>
      <c r="V40" s="62"/>
      <c r="W40" s="62"/>
      <c r="X40" s="62"/>
      <c r="Y40" s="62"/>
      <c r="Z40" s="62"/>
      <c r="AA40" s="62"/>
      <c r="AB40" s="62"/>
      <c r="AC40" s="62"/>
      <c r="AD40" s="62"/>
      <c r="AE40" s="62"/>
      <c r="AF40" s="62"/>
      <c r="AG40" s="62"/>
      <c r="AH40" s="62"/>
      <c r="AI40" s="62"/>
    </row>
    <row r="41" spans="1:35" s="61" customFormat="1" ht="26.25" hidden="1" customHeight="1" outlineLevel="1">
      <c r="A41" s="63"/>
      <c r="B41" s="9"/>
      <c r="C41" s="397" t="s">
        <v>2981</v>
      </c>
      <c r="D41" s="398"/>
      <c r="E41" s="398"/>
      <c r="F41" s="399"/>
      <c r="G41" s="67"/>
      <c r="H41" s="397" t="s">
        <v>2982</v>
      </c>
      <c r="I41" s="398"/>
      <c r="J41" s="398"/>
      <c r="K41" s="399"/>
      <c r="L41" s="67"/>
      <c r="M41" s="397" t="s">
        <v>2983</v>
      </c>
      <c r="N41" s="398"/>
      <c r="O41" s="398"/>
      <c r="P41" s="452"/>
      <c r="Q41" s="9"/>
      <c r="R41" s="9"/>
      <c r="S41" s="9"/>
      <c r="T41" s="62"/>
      <c r="U41" s="62"/>
      <c r="V41" s="62"/>
      <c r="W41" s="62"/>
      <c r="X41" s="62"/>
      <c r="Y41" s="62"/>
      <c r="Z41" s="62"/>
      <c r="AA41" s="62"/>
      <c r="AB41" s="62"/>
      <c r="AC41" s="62"/>
      <c r="AD41" s="62"/>
      <c r="AE41" s="62"/>
      <c r="AF41" s="62"/>
      <c r="AG41" s="62"/>
      <c r="AH41" s="62"/>
      <c r="AI41" s="62"/>
    </row>
    <row r="42" spans="1:35" s="61" customFormat="1" ht="26.25" hidden="1" customHeight="1" outlineLevel="1">
      <c r="A42" s="63"/>
      <c r="B42" s="70">
        <v>5</v>
      </c>
      <c r="C42" s="434"/>
      <c r="D42" s="435"/>
      <c r="E42" s="435"/>
      <c r="F42" s="436"/>
      <c r="G42" s="64"/>
      <c r="H42" s="434"/>
      <c r="I42" s="435"/>
      <c r="J42" s="435"/>
      <c r="K42" s="436"/>
      <c r="L42" s="64"/>
      <c r="M42" s="434"/>
      <c r="N42" s="435"/>
      <c r="O42" s="435"/>
      <c r="P42" s="436"/>
      <c r="Q42" s="9"/>
      <c r="R42" s="9"/>
      <c r="S42" s="9"/>
      <c r="T42" s="62"/>
      <c r="U42" s="62"/>
      <c r="V42" s="62"/>
      <c r="W42" s="62"/>
      <c r="X42" s="62"/>
      <c r="Y42" s="62"/>
      <c r="Z42" s="62"/>
      <c r="AA42" s="62"/>
      <c r="AB42" s="62"/>
      <c r="AC42" s="62"/>
      <c r="AD42" s="62"/>
      <c r="AE42" s="62"/>
      <c r="AF42" s="62"/>
      <c r="AG42" s="62"/>
      <c r="AH42" s="62"/>
      <c r="AI42" s="62"/>
    </row>
    <row r="43" spans="1:35" s="61" customFormat="1" ht="26.25" hidden="1" customHeight="1" outlineLevel="1">
      <c r="A43" s="63"/>
      <c r="B43" s="9"/>
      <c r="C43" s="440"/>
      <c r="D43" s="441"/>
      <c r="E43" s="441"/>
      <c r="F43" s="442"/>
      <c r="G43" s="64"/>
      <c r="H43" s="440"/>
      <c r="I43" s="441"/>
      <c r="J43" s="441"/>
      <c r="K43" s="442"/>
      <c r="L43" s="64"/>
      <c r="M43" s="440"/>
      <c r="N43" s="441"/>
      <c r="O43" s="441"/>
      <c r="P43" s="442"/>
      <c r="Q43" s="9"/>
      <c r="R43" s="9"/>
      <c r="S43" s="9"/>
      <c r="T43" s="62"/>
      <c r="U43" s="62"/>
      <c r="V43" s="62"/>
      <c r="W43" s="62"/>
      <c r="X43" s="62"/>
      <c r="Y43" s="62"/>
      <c r="Z43" s="62"/>
      <c r="AA43" s="62"/>
      <c r="AB43" s="62"/>
      <c r="AC43" s="62"/>
      <c r="AD43" s="62"/>
      <c r="AE43" s="62"/>
      <c r="AF43" s="62"/>
      <c r="AG43" s="62"/>
      <c r="AH43" s="62"/>
      <c r="AI43" s="62"/>
    </row>
    <row r="44" spans="1:35" s="61" customFormat="1" ht="26.25" hidden="1" customHeight="1" outlineLevel="1">
      <c r="A44" s="63"/>
      <c r="B44" s="9"/>
      <c r="C44" s="9"/>
      <c r="D44" s="9"/>
      <c r="E44" s="9"/>
      <c r="F44" s="9"/>
      <c r="G44" s="9"/>
      <c r="H44" s="9"/>
      <c r="I44" s="9"/>
      <c r="J44" s="9"/>
      <c r="K44" s="9"/>
      <c r="L44" s="9"/>
      <c r="M44" s="9"/>
      <c r="N44" s="9"/>
      <c r="O44" s="9"/>
      <c r="P44" s="9"/>
      <c r="Q44" s="9"/>
      <c r="R44" s="9"/>
      <c r="S44" s="9"/>
      <c r="T44" s="62"/>
      <c r="U44" s="62"/>
      <c r="V44" s="62"/>
      <c r="W44" s="62"/>
      <c r="X44" s="62"/>
      <c r="Y44" s="62"/>
      <c r="Z44" s="62"/>
      <c r="AA44" s="62"/>
      <c r="AB44" s="62"/>
      <c r="AC44" s="62"/>
      <c r="AD44" s="62"/>
      <c r="AE44" s="62"/>
      <c r="AF44" s="62"/>
      <c r="AG44" s="62"/>
      <c r="AH44" s="62"/>
      <c r="AI44" s="62"/>
    </row>
    <row r="45" spans="1:35" s="61" customFormat="1" ht="26.25" hidden="1" customHeight="1" outlineLevel="1">
      <c r="A45" s="63"/>
      <c r="B45" s="9"/>
      <c r="C45" s="397" t="s">
        <v>2984</v>
      </c>
      <c r="D45" s="398"/>
      <c r="E45" s="398"/>
      <c r="F45" s="399"/>
      <c r="G45" s="67"/>
      <c r="H45" s="397" t="s">
        <v>2985</v>
      </c>
      <c r="I45" s="398"/>
      <c r="J45" s="398"/>
      <c r="K45" s="399"/>
      <c r="L45" s="67"/>
      <c r="M45" s="397" t="s">
        <v>2986</v>
      </c>
      <c r="N45" s="398"/>
      <c r="O45" s="398"/>
      <c r="P45" s="452"/>
      <c r="Q45" s="9"/>
      <c r="R45" s="9"/>
      <c r="S45" s="9"/>
      <c r="T45" s="62"/>
      <c r="U45" s="62"/>
      <c r="V45" s="62"/>
      <c r="W45" s="62"/>
      <c r="X45" s="62"/>
      <c r="Y45" s="62"/>
      <c r="Z45" s="62"/>
      <c r="AA45" s="62"/>
      <c r="AB45" s="62"/>
      <c r="AC45" s="62"/>
      <c r="AD45" s="62"/>
      <c r="AE45" s="62"/>
      <c r="AF45" s="62"/>
      <c r="AG45" s="62"/>
      <c r="AH45" s="62"/>
      <c r="AI45" s="62"/>
    </row>
    <row r="46" spans="1:35" s="61" customFormat="1" ht="26.25" hidden="1" customHeight="1" outlineLevel="1">
      <c r="A46" s="63"/>
      <c r="B46" s="70">
        <v>6</v>
      </c>
      <c r="C46" s="434"/>
      <c r="D46" s="435"/>
      <c r="E46" s="435"/>
      <c r="F46" s="436"/>
      <c r="G46" s="64"/>
      <c r="H46" s="434"/>
      <c r="I46" s="435"/>
      <c r="J46" s="435"/>
      <c r="K46" s="436"/>
      <c r="L46" s="64"/>
      <c r="M46" s="434"/>
      <c r="N46" s="435"/>
      <c r="O46" s="435"/>
      <c r="P46" s="436"/>
      <c r="Q46" s="9"/>
      <c r="R46" s="9"/>
      <c r="S46" s="9"/>
      <c r="T46" s="62"/>
      <c r="U46" s="62"/>
      <c r="V46" s="62"/>
      <c r="W46" s="62"/>
      <c r="X46" s="62"/>
      <c r="Y46" s="62"/>
      <c r="Z46" s="62"/>
      <c r="AA46" s="62"/>
      <c r="AB46" s="62"/>
      <c r="AC46" s="62"/>
      <c r="AD46" s="62"/>
      <c r="AE46" s="62"/>
      <c r="AF46" s="62"/>
      <c r="AG46" s="62"/>
      <c r="AH46" s="62"/>
      <c r="AI46" s="62"/>
    </row>
    <row r="47" spans="1:35" s="61" customFormat="1" ht="26.25" hidden="1" customHeight="1" outlineLevel="1">
      <c r="A47" s="63"/>
      <c r="B47" s="9"/>
      <c r="C47" s="440"/>
      <c r="D47" s="441"/>
      <c r="E47" s="441"/>
      <c r="F47" s="442"/>
      <c r="G47" s="64"/>
      <c r="H47" s="440"/>
      <c r="I47" s="441"/>
      <c r="J47" s="441"/>
      <c r="K47" s="442"/>
      <c r="L47" s="64"/>
      <c r="M47" s="440"/>
      <c r="N47" s="441"/>
      <c r="O47" s="441"/>
      <c r="P47" s="442"/>
      <c r="Q47" s="9"/>
      <c r="R47" s="9"/>
      <c r="S47" s="9"/>
      <c r="T47" s="62"/>
      <c r="U47" s="62"/>
      <c r="V47" s="62"/>
      <c r="W47" s="62"/>
      <c r="X47" s="62"/>
      <c r="Y47" s="62"/>
      <c r="Z47" s="62"/>
      <c r="AA47" s="62"/>
      <c r="AB47" s="62"/>
      <c r="AC47" s="62"/>
      <c r="AD47" s="62"/>
      <c r="AE47" s="62"/>
      <c r="AF47" s="62"/>
      <c r="AG47" s="62"/>
      <c r="AH47" s="62"/>
      <c r="AI47" s="62"/>
    </row>
    <row r="48" spans="1:35" s="61" customFormat="1" ht="26.25" customHeight="1" collapsed="1">
      <c r="A48" s="63"/>
      <c r="B48" s="9"/>
      <c r="C48" s="9"/>
      <c r="D48" s="9"/>
      <c r="E48" s="9"/>
      <c r="F48" s="9"/>
      <c r="G48" s="9"/>
      <c r="H48" s="9"/>
      <c r="I48" s="9"/>
      <c r="J48" s="9"/>
      <c r="K48" s="9"/>
      <c r="L48" s="9"/>
      <c r="M48" s="9"/>
      <c r="N48" s="9"/>
      <c r="O48" s="9"/>
      <c r="P48" s="9"/>
      <c r="Q48" s="9"/>
      <c r="R48" s="9"/>
      <c r="S48" s="9"/>
      <c r="T48" s="62"/>
      <c r="U48" s="62"/>
      <c r="V48" s="62"/>
      <c r="W48" s="62"/>
      <c r="X48" s="62"/>
      <c r="Y48" s="62"/>
      <c r="Z48" s="62"/>
      <c r="AA48" s="62"/>
      <c r="AB48" s="62"/>
      <c r="AC48" s="62"/>
      <c r="AD48" s="62"/>
      <c r="AE48" s="62"/>
      <c r="AF48" s="62"/>
      <c r="AG48" s="62"/>
      <c r="AH48" s="62"/>
      <c r="AI48" s="62"/>
    </row>
    <row r="49" spans="1:35" s="61" customFormat="1" ht="26.25" customHeight="1" thickBot="1">
      <c r="A49" s="63"/>
      <c r="B49" s="9"/>
      <c r="C49" s="9"/>
      <c r="D49" s="9"/>
      <c r="E49" s="9"/>
      <c r="F49" s="9"/>
      <c r="G49" s="9"/>
      <c r="H49" s="9"/>
      <c r="I49" s="9"/>
      <c r="J49" s="9"/>
      <c r="K49" s="9"/>
      <c r="L49" s="9"/>
      <c r="M49" s="9"/>
      <c r="N49" s="9"/>
      <c r="O49" s="9"/>
      <c r="P49" s="9"/>
      <c r="Q49" s="9"/>
      <c r="R49" s="9"/>
      <c r="S49" s="9"/>
      <c r="T49" s="62"/>
      <c r="U49" s="62"/>
      <c r="V49" s="62"/>
      <c r="W49" s="62"/>
      <c r="X49" s="62"/>
      <c r="Y49" s="62"/>
      <c r="Z49" s="62"/>
      <c r="AA49" s="62"/>
      <c r="AB49" s="62"/>
      <c r="AC49" s="62"/>
      <c r="AD49" s="62"/>
      <c r="AE49" s="62"/>
      <c r="AF49" s="62"/>
      <c r="AG49" s="62"/>
      <c r="AH49" s="62"/>
      <c r="AI49" s="62"/>
    </row>
    <row r="50" spans="1:35" s="61" customFormat="1" ht="26.25" customHeight="1" thickBot="1">
      <c r="A50" s="63"/>
      <c r="B50" s="400" t="s">
        <v>1412</v>
      </c>
      <c r="C50" s="401"/>
      <c r="D50" s="401"/>
      <c r="E50" s="402"/>
      <c r="F50" s="8"/>
      <c r="G50" s="9"/>
      <c r="H50" s="8"/>
      <c r="I50" s="8"/>
      <c r="J50" s="8"/>
      <c r="K50" s="8"/>
      <c r="L50" s="9"/>
      <c r="M50" s="8"/>
      <c r="N50" s="8"/>
      <c r="O50" s="8"/>
      <c r="P50" s="8"/>
      <c r="Q50" s="9"/>
      <c r="R50" s="9"/>
      <c r="S50" s="9"/>
      <c r="T50" s="62"/>
      <c r="U50" s="62"/>
      <c r="V50" s="62"/>
      <c r="W50" s="62"/>
      <c r="X50" s="62"/>
      <c r="Y50" s="62"/>
      <c r="Z50" s="62"/>
      <c r="AA50" s="62"/>
      <c r="AB50" s="62"/>
      <c r="AC50" s="62"/>
      <c r="AD50" s="62"/>
      <c r="AE50" s="62"/>
      <c r="AF50" s="62"/>
      <c r="AG50" s="62"/>
      <c r="AH50" s="62"/>
      <c r="AI50" s="62"/>
    </row>
    <row r="51" spans="1:35" s="61" customFormat="1" ht="26.25" customHeight="1">
      <c r="A51" s="63"/>
      <c r="B51" s="9"/>
      <c r="C51" s="8"/>
      <c r="D51" s="8"/>
      <c r="E51" s="8"/>
      <c r="F51" s="8"/>
      <c r="G51" s="9"/>
      <c r="H51" s="8"/>
      <c r="I51" s="8"/>
      <c r="J51" s="8"/>
      <c r="K51" s="8"/>
      <c r="L51" s="9"/>
      <c r="M51" s="8"/>
      <c r="N51" s="8"/>
      <c r="O51" s="8"/>
      <c r="P51" s="8"/>
      <c r="Q51" s="9"/>
      <c r="R51" s="9"/>
      <c r="S51" s="9"/>
      <c r="T51" s="62"/>
      <c r="U51" s="62"/>
      <c r="V51" s="62"/>
      <c r="W51" s="62"/>
      <c r="X51" s="62"/>
      <c r="Y51" s="62"/>
      <c r="Z51" s="62"/>
      <c r="AA51" s="62"/>
      <c r="AB51" s="62"/>
      <c r="AC51" s="62"/>
      <c r="AD51" s="62"/>
      <c r="AE51" s="62"/>
      <c r="AF51" s="62"/>
      <c r="AG51" s="62"/>
      <c r="AH51" s="62"/>
      <c r="AI51" s="62"/>
    </row>
    <row r="52" spans="1:35" s="61" customFormat="1" ht="26.25" customHeight="1">
      <c r="A52" s="63"/>
      <c r="B52" s="9"/>
      <c r="C52" s="397" t="s">
        <v>2987</v>
      </c>
      <c r="D52" s="398"/>
      <c r="E52" s="398"/>
      <c r="F52" s="399"/>
      <c r="G52" s="67"/>
      <c r="H52" s="66"/>
      <c r="I52" s="66"/>
      <c r="J52" s="66"/>
      <c r="K52" s="66"/>
      <c r="L52" s="67"/>
      <c r="M52" s="66"/>
      <c r="N52" s="66"/>
      <c r="O52" s="66"/>
      <c r="P52" s="66"/>
      <c r="Q52" s="9"/>
      <c r="R52" s="9"/>
      <c r="S52" s="9"/>
      <c r="T52" s="62"/>
      <c r="U52" s="62"/>
      <c r="V52" s="62"/>
      <c r="W52" s="62"/>
      <c r="X52" s="62"/>
      <c r="Y52" s="62"/>
      <c r="Z52" s="62"/>
      <c r="AA52" s="62"/>
      <c r="AB52" s="62"/>
      <c r="AC52" s="62"/>
      <c r="AD52" s="62"/>
      <c r="AE52" s="62"/>
      <c r="AF52" s="62"/>
      <c r="AG52" s="62"/>
      <c r="AH52" s="62"/>
      <c r="AI52" s="62"/>
    </row>
    <row r="53" spans="1:35" s="61" customFormat="1" ht="26.25" customHeight="1">
      <c r="A53" s="63"/>
      <c r="B53" s="64"/>
      <c r="C53" s="449" t="s">
        <v>1421</v>
      </c>
      <c r="D53" s="450"/>
      <c r="E53" s="450"/>
      <c r="F53" s="450"/>
      <c r="G53" s="450"/>
      <c r="H53" s="450"/>
      <c r="I53" s="450"/>
      <c r="J53" s="450"/>
      <c r="K53" s="450"/>
      <c r="L53" s="450"/>
      <c r="M53" s="450"/>
      <c r="N53" s="450"/>
      <c r="O53" s="450"/>
      <c r="P53" s="451"/>
      <c r="Q53" s="9"/>
      <c r="R53" s="9"/>
      <c r="S53" s="9"/>
      <c r="T53" s="62"/>
      <c r="U53" s="62"/>
      <c r="V53" s="62"/>
      <c r="W53" s="62"/>
      <c r="X53" s="62"/>
      <c r="Y53" s="62"/>
      <c r="Z53" s="62"/>
      <c r="AA53" s="62"/>
      <c r="AB53" s="62"/>
      <c r="AC53" s="62"/>
      <c r="AD53" s="62"/>
      <c r="AE53" s="62"/>
      <c r="AF53" s="62"/>
      <c r="AG53" s="62"/>
      <c r="AH53" s="62"/>
      <c r="AI53" s="62"/>
    </row>
    <row r="54" spans="1:35" s="61" customFormat="1" ht="26.25" customHeight="1" thickBot="1">
      <c r="A54" s="63"/>
      <c r="B54" s="9"/>
      <c r="C54" s="8"/>
      <c r="D54" s="8"/>
      <c r="E54" s="8"/>
      <c r="F54" s="8"/>
      <c r="G54" s="8"/>
      <c r="H54" s="8"/>
      <c r="I54" s="8"/>
      <c r="J54" s="8"/>
      <c r="K54" s="8"/>
      <c r="L54" s="8"/>
      <c r="M54" s="8"/>
      <c r="N54" s="8"/>
      <c r="O54" s="8"/>
      <c r="P54" s="8"/>
      <c r="Q54" s="9"/>
      <c r="R54" s="9"/>
      <c r="S54" s="9"/>
      <c r="T54" s="62"/>
      <c r="U54" s="62"/>
      <c r="V54" s="62"/>
      <c r="W54" s="62"/>
      <c r="X54" s="62"/>
      <c r="Y54" s="62"/>
      <c r="Z54" s="62"/>
      <c r="AA54" s="62"/>
      <c r="AB54" s="62"/>
      <c r="AC54" s="62"/>
      <c r="AD54" s="62"/>
      <c r="AE54" s="62"/>
      <c r="AF54" s="62"/>
      <c r="AG54" s="62"/>
      <c r="AH54" s="62"/>
      <c r="AI54" s="62"/>
    </row>
    <row r="55" spans="1:35" s="61" customFormat="1" ht="26.25" customHeight="1" thickBot="1">
      <c r="A55" s="63"/>
      <c r="B55" s="400" t="s">
        <v>2988</v>
      </c>
      <c r="C55" s="401"/>
      <c r="D55" s="401"/>
      <c r="E55" s="402"/>
      <c r="F55" s="8"/>
      <c r="G55" s="8"/>
      <c r="H55" s="8"/>
      <c r="I55" s="8"/>
      <c r="J55" s="8"/>
      <c r="K55" s="8"/>
      <c r="L55" s="8"/>
      <c r="M55" s="8"/>
      <c r="N55" s="8"/>
      <c r="O55" s="8"/>
      <c r="P55" s="8"/>
      <c r="Q55" s="9"/>
      <c r="R55" s="9"/>
      <c r="S55" s="9"/>
      <c r="T55" s="62"/>
      <c r="U55" s="62"/>
      <c r="V55" s="62"/>
      <c r="W55" s="62"/>
      <c r="X55" s="62"/>
      <c r="Y55" s="62"/>
      <c r="Z55" s="62"/>
      <c r="AA55" s="62"/>
      <c r="AB55" s="62"/>
      <c r="AC55" s="62"/>
      <c r="AD55" s="62"/>
      <c r="AE55" s="62"/>
      <c r="AF55" s="62"/>
      <c r="AG55" s="62"/>
      <c r="AH55" s="62"/>
      <c r="AI55" s="62"/>
    </row>
    <row r="56" spans="1:35" s="61" customFormat="1" ht="26.25" customHeight="1">
      <c r="A56" s="63"/>
      <c r="B56" s="9"/>
      <c r="C56" s="8"/>
      <c r="D56" s="8"/>
      <c r="E56" s="8"/>
      <c r="F56" s="8"/>
      <c r="G56" s="8"/>
      <c r="H56" s="8"/>
      <c r="I56" s="8"/>
      <c r="J56" s="8"/>
      <c r="K56" s="8"/>
      <c r="L56" s="8"/>
      <c r="M56" s="8"/>
      <c r="N56" s="8"/>
      <c r="O56" s="8"/>
      <c r="P56" s="8"/>
      <c r="Q56" s="9"/>
      <c r="R56" s="9"/>
      <c r="S56" s="9"/>
      <c r="T56" s="62"/>
      <c r="U56" s="62"/>
      <c r="V56" s="62"/>
      <c r="W56" s="62"/>
      <c r="X56" s="62"/>
      <c r="Y56" s="62"/>
      <c r="Z56" s="62"/>
      <c r="AA56" s="62"/>
      <c r="AB56" s="62"/>
      <c r="AC56" s="62"/>
      <c r="AD56" s="62"/>
      <c r="AE56" s="62"/>
      <c r="AF56" s="62"/>
      <c r="AG56" s="62"/>
      <c r="AH56" s="62"/>
      <c r="AI56" s="62"/>
    </row>
    <row r="57" spans="1:35" s="61" customFormat="1" ht="26.25" customHeight="1">
      <c r="A57" s="63"/>
      <c r="B57" s="9"/>
      <c r="C57" s="397" t="s">
        <v>2988</v>
      </c>
      <c r="D57" s="398"/>
      <c r="E57" s="398"/>
      <c r="F57" s="399"/>
      <c r="G57" s="9"/>
      <c r="H57" s="397" t="s">
        <v>2989</v>
      </c>
      <c r="I57" s="398"/>
      <c r="J57" s="398"/>
      <c r="K57" s="399"/>
      <c r="L57" s="9"/>
      <c r="M57" s="397" t="s">
        <v>2990</v>
      </c>
      <c r="N57" s="398"/>
      <c r="O57" s="398"/>
      <c r="P57" s="399"/>
      <c r="Q57" s="9"/>
      <c r="R57" s="9"/>
      <c r="S57" s="9"/>
      <c r="T57" s="62"/>
      <c r="U57" s="62"/>
      <c r="V57" s="62"/>
      <c r="W57" s="62"/>
      <c r="X57" s="62"/>
      <c r="Y57" s="62"/>
      <c r="Z57" s="62"/>
      <c r="AA57" s="62"/>
      <c r="AB57" s="62"/>
      <c r="AC57" s="62"/>
      <c r="AD57" s="62"/>
      <c r="AE57" s="62"/>
      <c r="AF57" s="62"/>
      <c r="AG57" s="62"/>
      <c r="AH57" s="62"/>
      <c r="AI57" s="62"/>
    </row>
    <row r="58" spans="1:35" s="61" customFormat="1" ht="26.25" customHeight="1">
      <c r="A58" s="63"/>
      <c r="B58" s="64"/>
      <c r="C58" s="443" t="s">
        <v>1438</v>
      </c>
      <c r="D58" s="444"/>
      <c r="E58" s="444"/>
      <c r="F58" s="445"/>
      <c r="G58" s="64"/>
      <c r="H58" s="434" t="s">
        <v>1436</v>
      </c>
      <c r="I58" s="435"/>
      <c r="J58" s="435"/>
      <c r="K58" s="436"/>
      <c r="L58" s="64"/>
      <c r="M58" s="434" t="s">
        <v>1456</v>
      </c>
      <c r="N58" s="435"/>
      <c r="O58" s="435"/>
      <c r="P58" s="436"/>
      <c r="Q58" s="9"/>
      <c r="R58" s="9"/>
      <c r="S58" s="9"/>
      <c r="T58" s="62"/>
      <c r="U58" s="62"/>
      <c r="V58" s="62"/>
      <c r="W58" s="62"/>
      <c r="X58" s="62"/>
      <c r="Y58" s="62"/>
      <c r="Z58" s="62"/>
      <c r="AA58" s="62"/>
      <c r="AB58" s="62"/>
      <c r="AC58" s="62"/>
      <c r="AD58" s="62"/>
      <c r="AE58" s="62"/>
      <c r="AF58" s="62"/>
      <c r="AG58" s="62"/>
      <c r="AH58" s="62"/>
      <c r="AI58" s="62"/>
    </row>
    <row r="59" spans="1:35" s="61" customFormat="1" ht="26.25" customHeight="1">
      <c r="A59" s="63"/>
      <c r="B59" s="64"/>
      <c r="C59" s="446"/>
      <c r="D59" s="447"/>
      <c r="E59" s="447"/>
      <c r="F59" s="448"/>
      <c r="G59" s="64"/>
      <c r="H59" s="440"/>
      <c r="I59" s="441"/>
      <c r="J59" s="441"/>
      <c r="K59" s="442"/>
      <c r="L59" s="64"/>
      <c r="M59" s="440"/>
      <c r="N59" s="441"/>
      <c r="O59" s="441"/>
      <c r="P59" s="442"/>
      <c r="Q59" s="9"/>
      <c r="R59" s="9"/>
      <c r="S59" s="9"/>
      <c r="T59" s="62"/>
      <c r="U59" s="62"/>
      <c r="V59" s="62"/>
      <c r="W59" s="62"/>
      <c r="X59" s="62"/>
      <c r="Y59" s="62"/>
      <c r="Z59" s="62"/>
      <c r="AA59" s="62"/>
      <c r="AB59" s="62"/>
      <c r="AC59" s="62"/>
      <c r="AD59" s="62"/>
      <c r="AE59" s="62"/>
      <c r="AF59" s="62"/>
      <c r="AG59" s="62"/>
      <c r="AH59" s="62"/>
      <c r="AI59" s="62"/>
    </row>
    <row r="60" spans="1:35" s="61" customFormat="1" ht="26.25" customHeight="1" thickBot="1">
      <c r="A60" s="63"/>
      <c r="B60" s="9"/>
      <c r="C60" s="8"/>
      <c r="D60" s="8"/>
      <c r="E60" s="8"/>
      <c r="F60" s="8"/>
      <c r="G60" s="9"/>
      <c r="H60" s="8"/>
      <c r="I60" s="8"/>
      <c r="J60" s="8"/>
      <c r="K60" s="8"/>
      <c r="L60" s="9"/>
      <c r="M60" s="8"/>
      <c r="N60" s="8"/>
      <c r="O60" s="8"/>
      <c r="P60" s="8"/>
      <c r="Q60" s="9"/>
      <c r="R60" s="9"/>
      <c r="S60" s="9"/>
      <c r="T60" s="62"/>
      <c r="U60" s="62"/>
      <c r="V60" s="62"/>
      <c r="W60" s="62"/>
      <c r="X60" s="62"/>
      <c r="Y60" s="62"/>
      <c r="Z60" s="62"/>
      <c r="AA60" s="62"/>
      <c r="AB60" s="62"/>
      <c r="AC60" s="62"/>
      <c r="AD60" s="62"/>
      <c r="AE60" s="62"/>
      <c r="AF60" s="62"/>
      <c r="AG60" s="62"/>
      <c r="AH60" s="62"/>
      <c r="AI60" s="62"/>
    </row>
    <row r="61" spans="1:35" s="61" customFormat="1" ht="26.25" customHeight="1" thickBot="1">
      <c r="A61" s="63"/>
      <c r="B61" s="400" t="s">
        <v>2991</v>
      </c>
      <c r="C61" s="401"/>
      <c r="D61" s="401"/>
      <c r="E61" s="402"/>
      <c r="F61" s="8"/>
      <c r="G61" s="9"/>
      <c r="H61" s="8"/>
      <c r="I61" s="8"/>
      <c r="J61" s="8"/>
      <c r="K61" s="8"/>
      <c r="L61" s="9"/>
      <c r="M61" s="8"/>
      <c r="N61" s="8"/>
      <c r="O61" s="8"/>
      <c r="P61" s="8"/>
      <c r="Q61" s="9"/>
      <c r="R61" s="9"/>
      <c r="S61" s="9"/>
      <c r="T61" s="62"/>
      <c r="U61" s="62"/>
      <c r="V61" s="62"/>
      <c r="W61" s="62"/>
      <c r="X61" s="62"/>
      <c r="Y61" s="62"/>
      <c r="Z61" s="62"/>
      <c r="AA61" s="62"/>
      <c r="AB61" s="62"/>
      <c r="AC61" s="62"/>
      <c r="AD61" s="62"/>
      <c r="AE61" s="62"/>
      <c r="AF61" s="62"/>
      <c r="AG61" s="62"/>
      <c r="AH61" s="62"/>
      <c r="AI61" s="62"/>
    </row>
    <row r="62" spans="1:35" s="61" customFormat="1" ht="26.25" customHeight="1">
      <c r="A62" s="63"/>
      <c r="B62" s="9"/>
      <c r="C62" s="8"/>
      <c r="D62" s="8"/>
      <c r="E62" s="8"/>
      <c r="F62" s="8"/>
      <c r="G62" s="9"/>
      <c r="H62" s="8"/>
      <c r="I62" s="8"/>
      <c r="J62" s="8"/>
      <c r="K62" s="8"/>
      <c r="L62" s="9"/>
      <c r="M62" s="8"/>
      <c r="N62" s="8"/>
      <c r="O62" s="8"/>
      <c r="P62" s="8"/>
      <c r="Q62" s="9"/>
      <c r="R62" s="9"/>
      <c r="S62" s="9"/>
      <c r="T62" s="62"/>
      <c r="U62" s="62"/>
      <c r="V62" s="62"/>
      <c r="W62" s="62"/>
      <c r="X62" s="62"/>
      <c r="Y62" s="62"/>
      <c r="Z62" s="62"/>
      <c r="AA62" s="62"/>
      <c r="AB62" s="62"/>
      <c r="AC62" s="62"/>
      <c r="AD62" s="62"/>
      <c r="AE62" s="62"/>
      <c r="AF62" s="62"/>
      <c r="AG62" s="62"/>
      <c r="AH62" s="62"/>
      <c r="AI62" s="62"/>
    </row>
    <row r="63" spans="1:35" s="61" customFormat="1" ht="26.25" customHeight="1">
      <c r="A63" s="63"/>
      <c r="B63" s="9"/>
      <c r="C63" s="397" t="s">
        <v>2991</v>
      </c>
      <c r="D63" s="398"/>
      <c r="E63" s="398"/>
      <c r="F63" s="399"/>
      <c r="G63" s="8"/>
      <c r="H63" s="397" t="s">
        <v>2992</v>
      </c>
      <c r="I63" s="398"/>
      <c r="J63" s="398"/>
      <c r="K63" s="399"/>
      <c r="L63" s="8"/>
      <c r="M63" s="397" t="s">
        <v>2993</v>
      </c>
      <c r="N63" s="398"/>
      <c r="O63" s="398"/>
      <c r="P63" s="399"/>
      <c r="Q63" s="9"/>
      <c r="R63" s="9"/>
      <c r="S63" s="9"/>
      <c r="T63" s="62"/>
      <c r="U63" s="62"/>
      <c r="V63" s="62"/>
      <c r="W63" s="62"/>
      <c r="X63" s="62"/>
      <c r="Y63" s="62"/>
      <c r="Z63" s="62"/>
      <c r="AA63" s="62"/>
      <c r="AB63" s="62"/>
      <c r="AC63" s="62"/>
      <c r="AD63" s="62"/>
      <c r="AE63" s="62"/>
      <c r="AF63" s="62"/>
      <c r="AG63" s="62"/>
      <c r="AH63" s="62"/>
      <c r="AI63" s="62"/>
    </row>
    <row r="64" spans="1:35" s="61" customFormat="1" ht="26.25" customHeight="1">
      <c r="A64" s="63"/>
      <c r="B64" s="64"/>
      <c r="C64" s="443" t="s">
        <v>1471</v>
      </c>
      <c r="D64" s="444"/>
      <c r="E64" s="444"/>
      <c r="F64" s="445"/>
      <c r="G64" s="64"/>
      <c r="H64" s="434" t="s">
        <v>1470</v>
      </c>
      <c r="I64" s="435"/>
      <c r="J64" s="435"/>
      <c r="K64" s="436"/>
      <c r="L64" s="64"/>
      <c r="M64" s="434" t="s">
        <v>1479</v>
      </c>
      <c r="N64" s="435"/>
      <c r="O64" s="435"/>
      <c r="P64" s="436"/>
      <c r="Q64" s="9"/>
      <c r="R64" s="9"/>
      <c r="S64" s="9"/>
      <c r="T64" s="62"/>
      <c r="U64" s="62"/>
      <c r="V64" s="62"/>
      <c r="W64" s="62"/>
      <c r="X64" s="62"/>
      <c r="Y64" s="62"/>
      <c r="Z64" s="62"/>
      <c r="AA64" s="62"/>
      <c r="AB64" s="62"/>
      <c r="AC64" s="62"/>
      <c r="AD64" s="62"/>
      <c r="AE64" s="62"/>
      <c r="AF64" s="62"/>
      <c r="AG64" s="62"/>
      <c r="AH64" s="62"/>
      <c r="AI64" s="62"/>
    </row>
    <row r="65" spans="1:36" s="61" customFormat="1" ht="26.25" customHeight="1">
      <c r="A65" s="63"/>
      <c r="B65" s="64"/>
      <c r="C65" s="446"/>
      <c r="D65" s="447"/>
      <c r="E65" s="447"/>
      <c r="F65" s="448"/>
      <c r="G65" s="64"/>
      <c r="H65" s="440"/>
      <c r="I65" s="441"/>
      <c r="J65" s="441"/>
      <c r="K65" s="442"/>
      <c r="L65" s="64"/>
      <c r="M65" s="440"/>
      <c r="N65" s="441"/>
      <c r="O65" s="441"/>
      <c r="P65" s="442"/>
      <c r="Q65" s="9"/>
      <c r="R65" s="9"/>
      <c r="S65" s="9"/>
      <c r="T65" s="62"/>
      <c r="U65" s="62"/>
      <c r="V65" s="62"/>
      <c r="W65" s="62"/>
      <c r="X65" s="62"/>
      <c r="Y65" s="62"/>
      <c r="Z65" s="62"/>
      <c r="AA65" s="62"/>
      <c r="AB65" s="62"/>
      <c r="AC65" s="62"/>
      <c r="AD65" s="62"/>
      <c r="AE65" s="62"/>
      <c r="AF65" s="62"/>
      <c r="AG65" s="62"/>
      <c r="AH65" s="62"/>
      <c r="AI65" s="62"/>
    </row>
    <row r="66" spans="1:36" s="61" customFormat="1" ht="26.25" customHeight="1" thickBot="1">
      <c r="A66" s="63"/>
      <c r="B66" s="9"/>
      <c r="C66" s="8"/>
      <c r="D66" s="8"/>
      <c r="E66" s="8"/>
      <c r="F66" s="8"/>
      <c r="G66" s="9"/>
      <c r="H66" s="8"/>
      <c r="I66" s="8"/>
      <c r="J66" s="8"/>
      <c r="K66" s="8"/>
      <c r="L66" s="9"/>
      <c r="M66" s="8"/>
      <c r="N66" s="8"/>
      <c r="O66" s="8"/>
      <c r="P66" s="8"/>
      <c r="Q66" s="9"/>
      <c r="R66" s="9"/>
      <c r="S66" s="9"/>
      <c r="T66" s="62"/>
      <c r="U66" s="62"/>
      <c r="V66" s="62"/>
      <c r="W66" s="62"/>
      <c r="X66" s="62"/>
      <c r="Y66" s="62"/>
      <c r="Z66" s="62"/>
      <c r="AA66" s="62"/>
      <c r="AB66" s="62"/>
      <c r="AC66" s="62"/>
      <c r="AD66" s="62"/>
      <c r="AE66" s="62"/>
      <c r="AF66" s="62"/>
      <c r="AG66" s="62"/>
      <c r="AH66" s="62"/>
      <c r="AI66" s="62"/>
    </row>
    <row r="67" spans="1:36" s="61" customFormat="1" ht="26.25" customHeight="1" thickBot="1">
      <c r="A67" s="63"/>
      <c r="B67" s="400" t="s">
        <v>2994</v>
      </c>
      <c r="C67" s="401"/>
      <c r="D67" s="401"/>
      <c r="E67" s="402"/>
      <c r="F67" s="8"/>
      <c r="G67" s="9"/>
      <c r="H67" s="8"/>
      <c r="I67" s="8"/>
      <c r="J67" s="8"/>
      <c r="K67" s="8"/>
      <c r="L67" s="9"/>
      <c r="M67" s="8"/>
      <c r="N67" s="8"/>
      <c r="O67" s="8"/>
      <c r="P67" s="8"/>
      <c r="Q67" s="9"/>
      <c r="R67" s="9"/>
      <c r="S67" s="9"/>
      <c r="T67" s="62"/>
      <c r="U67" s="62"/>
      <c r="V67" s="62"/>
      <c r="W67" s="62"/>
      <c r="X67" s="62"/>
      <c r="Y67" s="62"/>
      <c r="Z67" s="62"/>
      <c r="AA67" s="62"/>
      <c r="AB67" s="62"/>
      <c r="AC67" s="62"/>
      <c r="AD67" s="62"/>
      <c r="AE67" s="62"/>
      <c r="AF67" s="62"/>
      <c r="AG67" s="62"/>
      <c r="AH67" s="62"/>
      <c r="AI67" s="62"/>
    </row>
    <row r="68" spans="1:36" s="61" customFormat="1" ht="26.25" customHeight="1">
      <c r="A68" s="63"/>
      <c r="B68" s="9"/>
      <c r="C68" s="8"/>
      <c r="D68" s="8"/>
      <c r="E68" s="8"/>
      <c r="F68" s="8"/>
      <c r="G68" s="9"/>
      <c r="H68" s="8"/>
      <c r="I68" s="8"/>
      <c r="J68" s="8"/>
      <c r="K68" s="8"/>
      <c r="L68" s="9"/>
      <c r="M68" s="8"/>
      <c r="N68" s="8"/>
      <c r="O68" s="8"/>
      <c r="P68" s="8"/>
      <c r="Q68" s="9"/>
      <c r="R68" s="9"/>
      <c r="S68" s="9"/>
      <c r="T68" s="62"/>
      <c r="U68" s="62"/>
      <c r="V68" s="62"/>
      <c r="W68" s="62"/>
      <c r="X68" s="62"/>
      <c r="Y68" s="62"/>
      <c r="Z68" s="62"/>
      <c r="AA68" s="62"/>
      <c r="AB68" s="62"/>
      <c r="AC68" s="62"/>
      <c r="AD68" s="62"/>
      <c r="AE68" s="62"/>
      <c r="AF68" s="62"/>
      <c r="AG68" s="62"/>
      <c r="AH68" s="62"/>
      <c r="AI68" s="62"/>
    </row>
    <row r="69" spans="1:36" s="61" customFormat="1" ht="26.25" customHeight="1">
      <c r="A69" s="63"/>
      <c r="B69" s="64"/>
      <c r="C69" s="429" t="s">
        <v>2995</v>
      </c>
      <c r="D69" s="414"/>
      <c r="E69" s="414"/>
      <c r="F69" s="414"/>
      <c r="G69" s="414"/>
      <c r="H69" s="414"/>
      <c r="I69" s="414"/>
      <c r="J69" s="414"/>
      <c r="K69" s="414"/>
      <c r="L69" s="414"/>
      <c r="M69" s="414"/>
      <c r="N69" s="414"/>
      <c r="O69" s="414"/>
      <c r="P69" s="430"/>
      <c r="Q69" s="9"/>
      <c r="R69" s="9"/>
      <c r="S69" s="9"/>
      <c r="T69" s="62"/>
      <c r="U69" s="62"/>
      <c r="V69" s="62"/>
      <c r="W69" s="62"/>
      <c r="X69" s="62"/>
      <c r="Y69" s="62"/>
      <c r="Z69" s="62"/>
      <c r="AA69" s="62"/>
      <c r="AB69" s="62"/>
      <c r="AC69" s="62"/>
      <c r="AD69" s="62"/>
      <c r="AE69" s="62"/>
      <c r="AF69" s="62"/>
      <c r="AG69" s="62"/>
      <c r="AH69" s="62"/>
      <c r="AI69" s="62"/>
    </row>
    <row r="70" spans="1:36" s="61" customFormat="1" ht="26.25" customHeight="1">
      <c r="A70" s="63"/>
      <c r="B70" s="3"/>
      <c r="C70" s="431"/>
      <c r="D70" s="432"/>
      <c r="E70" s="432"/>
      <c r="F70" s="432"/>
      <c r="G70" s="432"/>
      <c r="H70" s="432"/>
      <c r="I70" s="432"/>
      <c r="J70" s="432"/>
      <c r="K70" s="432"/>
      <c r="L70" s="432"/>
      <c r="M70" s="432"/>
      <c r="N70" s="432"/>
      <c r="O70" s="432"/>
      <c r="P70" s="433"/>
      <c r="Q70" s="9"/>
      <c r="R70" s="9"/>
      <c r="S70" s="9"/>
      <c r="T70" s="62"/>
      <c r="U70" s="62"/>
      <c r="V70" s="62"/>
      <c r="W70" s="62"/>
      <c r="X70" s="62"/>
      <c r="Y70" s="62"/>
      <c r="Z70" s="62"/>
      <c r="AA70" s="62"/>
      <c r="AB70" s="62"/>
      <c r="AC70" s="62"/>
      <c r="AD70" s="62"/>
      <c r="AE70" s="62"/>
      <c r="AF70" s="62"/>
      <c r="AG70" s="62"/>
      <c r="AH70" s="62"/>
      <c r="AI70" s="62"/>
    </row>
    <row r="71" spans="1:36" s="61" customFormat="1" ht="26.25" customHeight="1">
      <c r="A71" s="63"/>
      <c r="B71" s="65"/>
      <c r="C71" s="434" t="s">
        <v>2996</v>
      </c>
      <c r="D71" s="435"/>
      <c r="E71" s="435"/>
      <c r="F71" s="435"/>
      <c r="G71" s="435"/>
      <c r="H71" s="435"/>
      <c r="I71" s="435"/>
      <c r="J71" s="435"/>
      <c r="K71" s="435"/>
      <c r="L71" s="435"/>
      <c r="M71" s="435"/>
      <c r="N71" s="435"/>
      <c r="O71" s="435"/>
      <c r="P71" s="436"/>
      <c r="Q71" s="9"/>
      <c r="R71" s="9"/>
      <c r="S71" s="9"/>
      <c r="T71" s="62"/>
      <c r="U71" s="62"/>
      <c r="V71" s="62"/>
      <c r="W71" s="62"/>
      <c r="X71" s="62"/>
      <c r="Y71" s="62"/>
      <c r="Z71" s="62"/>
      <c r="AA71" s="62"/>
      <c r="AB71" s="62"/>
      <c r="AC71" s="62"/>
      <c r="AD71" s="62"/>
      <c r="AE71" s="62"/>
      <c r="AF71" s="62"/>
      <c r="AG71" s="62"/>
      <c r="AH71" s="62"/>
      <c r="AI71" s="62"/>
    </row>
    <row r="72" spans="1:36" s="61" customFormat="1" ht="26.25" customHeight="1">
      <c r="A72" s="63"/>
      <c r="B72" s="64"/>
      <c r="C72" s="437"/>
      <c r="D72" s="438"/>
      <c r="E72" s="438"/>
      <c r="F72" s="438"/>
      <c r="G72" s="438"/>
      <c r="H72" s="438"/>
      <c r="I72" s="438"/>
      <c r="J72" s="438"/>
      <c r="K72" s="438"/>
      <c r="L72" s="438"/>
      <c r="M72" s="438"/>
      <c r="N72" s="438"/>
      <c r="O72" s="438"/>
      <c r="P72" s="439"/>
      <c r="Q72" s="9"/>
      <c r="R72" s="9"/>
      <c r="S72" s="9"/>
      <c r="T72" s="62"/>
      <c r="U72" s="62"/>
      <c r="V72" s="62"/>
      <c r="W72" s="62"/>
      <c r="X72" s="62"/>
      <c r="Y72" s="62"/>
      <c r="Z72" s="62"/>
      <c r="AA72" s="62"/>
      <c r="AB72" s="62"/>
      <c r="AC72" s="62"/>
      <c r="AD72" s="62"/>
      <c r="AE72" s="62"/>
      <c r="AF72" s="62"/>
      <c r="AG72" s="62"/>
      <c r="AH72" s="62"/>
      <c r="AI72" s="62"/>
    </row>
    <row r="73" spans="1:36" s="61" customFormat="1" ht="26.25" customHeight="1">
      <c r="A73" s="63"/>
      <c r="B73" s="64"/>
      <c r="C73" s="437"/>
      <c r="D73" s="438"/>
      <c r="E73" s="438"/>
      <c r="F73" s="438"/>
      <c r="G73" s="438"/>
      <c r="H73" s="438"/>
      <c r="I73" s="438"/>
      <c r="J73" s="438"/>
      <c r="K73" s="438"/>
      <c r="L73" s="438"/>
      <c r="M73" s="438"/>
      <c r="N73" s="438"/>
      <c r="O73" s="438"/>
      <c r="P73" s="439"/>
      <c r="Q73" s="9"/>
      <c r="R73" s="9"/>
      <c r="S73" s="9"/>
      <c r="T73" s="62"/>
      <c r="U73" s="62"/>
      <c r="V73" s="62"/>
      <c r="W73" s="62"/>
      <c r="X73" s="62"/>
      <c r="Y73" s="62"/>
      <c r="Z73" s="62"/>
      <c r="AA73" s="62"/>
      <c r="AB73" s="62"/>
      <c r="AC73" s="62"/>
      <c r="AD73" s="62"/>
      <c r="AE73" s="62"/>
      <c r="AF73" s="62"/>
      <c r="AG73" s="62"/>
      <c r="AH73" s="62"/>
      <c r="AI73" s="62"/>
    </row>
    <row r="74" spans="1:36" s="61" customFormat="1" ht="26.25" customHeight="1">
      <c r="A74" s="63"/>
      <c r="B74" s="64"/>
      <c r="C74" s="440"/>
      <c r="D74" s="441"/>
      <c r="E74" s="441"/>
      <c r="F74" s="441"/>
      <c r="G74" s="441"/>
      <c r="H74" s="441"/>
      <c r="I74" s="441"/>
      <c r="J74" s="441"/>
      <c r="K74" s="441"/>
      <c r="L74" s="441"/>
      <c r="M74" s="441"/>
      <c r="N74" s="441"/>
      <c r="O74" s="441"/>
      <c r="P74" s="442"/>
      <c r="Q74" s="9"/>
      <c r="R74" s="9"/>
      <c r="S74" s="9"/>
      <c r="T74" s="62"/>
      <c r="U74" s="62"/>
      <c r="V74" s="62"/>
      <c r="W74" s="62"/>
      <c r="X74" s="62"/>
      <c r="Y74" s="62"/>
      <c r="Z74" s="62"/>
      <c r="AA74" s="62"/>
      <c r="AB74" s="62"/>
      <c r="AC74" s="62"/>
      <c r="AD74" s="62"/>
      <c r="AE74" s="62"/>
      <c r="AF74" s="62"/>
      <c r="AG74" s="62"/>
      <c r="AH74" s="62"/>
      <c r="AI74" s="62"/>
    </row>
    <row r="75" spans="1:36" s="61" customFormat="1" ht="26.25" customHeight="1">
      <c r="A75" s="63"/>
      <c r="B75" s="9"/>
      <c r="C75" s="8"/>
      <c r="D75" s="8"/>
      <c r="E75" s="8"/>
      <c r="F75" s="8"/>
      <c r="G75" s="8"/>
      <c r="H75" s="8"/>
      <c r="I75" s="8"/>
      <c r="J75" s="8"/>
      <c r="K75" s="8"/>
      <c r="L75" s="8"/>
      <c r="M75" s="8"/>
      <c r="N75" s="8"/>
      <c r="O75" s="8"/>
      <c r="P75" s="8"/>
      <c r="Q75" s="9"/>
      <c r="R75" s="9"/>
      <c r="S75" s="9"/>
      <c r="T75" s="62"/>
      <c r="U75" s="62"/>
      <c r="V75" s="62"/>
      <c r="W75" s="62"/>
      <c r="X75" s="62"/>
      <c r="Y75" s="62"/>
      <c r="Z75" s="62"/>
      <c r="AA75" s="62"/>
      <c r="AB75" s="62"/>
      <c r="AC75" s="62"/>
      <c r="AD75" s="62"/>
      <c r="AE75" s="62"/>
      <c r="AF75" s="62"/>
      <c r="AG75" s="62"/>
      <c r="AH75" s="62"/>
      <c r="AI75" s="62"/>
    </row>
    <row r="76" spans="1:36" s="61" customFormat="1" ht="26.25" customHeight="1">
      <c r="A76" s="63"/>
      <c r="B76" s="9"/>
      <c r="C76" s="8"/>
      <c r="D76" s="8"/>
      <c r="E76" s="8"/>
      <c r="F76" s="8"/>
      <c r="G76" s="8"/>
      <c r="H76" s="8"/>
      <c r="I76" s="8"/>
      <c r="J76" s="8"/>
      <c r="K76" s="8"/>
      <c r="L76" s="8"/>
      <c r="M76" s="8"/>
      <c r="N76" s="8"/>
      <c r="O76" s="8"/>
      <c r="P76" s="8"/>
      <c r="Q76" s="9"/>
      <c r="R76" s="9"/>
      <c r="S76" s="9"/>
      <c r="T76" s="62"/>
      <c r="U76" s="62"/>
      <c r="V76" s="62"/>
      <c r="W76" s="62"/>
      <c r="X76" s="62"/>
      <c r="Y76" s="62"/>
      <c r="Z76" s="62"/>
      <c r="AA76" s="62"/>
      <c r="AB76" s="62"/>
      <c r="AC76" s="62"/>
      <c r="AD76" s="62"/>
      <c r="AE76" s="62"/>
      <c r="AF76" s="62"/>
      <c r="AG76" s="62"/>
      <c r="AH76" s="62"/>
      <c r="AI76" s="62"/>
    </row>
    <row r="77" spans="1:36" s="3" customFormat="1" hidden="1">
      <c r="A77" s="14"/>
      <c r="B77" s="16"/>
      <c r="C77" s="16"/>
      <c r="D77" s="16"/>
      <c r="E77" s="16"/>
      <c r="F77" s="16"/>
      <c r="G77" s="18"/>
      <c r="H77" s="16"/>
      <c r="I77" s="16"/>
      <c r="J77" s="18"/>
      <c r="K77" s="16"/>
      <c r="L77" s="16"/>
      <c r="M77" s="16"/>
      <c r="N77" s="16"/>
      <c r="O77" s="15"/>
      <c r="P77" s="15"/>
      <c r="Q77" s="16"/>
      <c r="R77" s="16"/>
      <c r="S77" s="16"/>
      <c r="T77" s="17"/>
      <c r="U77" s="17"/>
      <c r="V77" s="17"/>
      <c r="W77" s="17"/>
      <c r="X77" s="17"/>
      <c r="Y77" s="17"/>
      <c r="Z77" s="17"/>
      <c r="AA77" s="17"/>
      <c r="AB77" s="17"/>
      <c r="AC77" s="17"/>
      <c r="AD77" s="17"/>
      <c r="AE77" s="17"/>
      <c r="AF77" s="17"/>
      <c r="AG77" s="17"/>
      <c r="AH77" s="17"/>
      <c r="AI77" s="17"/>
      <c r="AJ77" s="17"/>
    </row>
    <row r="78" spans="1:36" s="3" customFormat="1" hidden="1">
      <c r="A78" s="14"/>
      <c r="B78" s="16"/>
      <c r="C78" s="16"/>
      <c r="D78" s="16"/>
      <c r="E78" s="16"/>
      <c r="F78" s="16"/>
      <c r="G78" s="18"/>
      <c r="H78" s="16"/>
      <c r="I78" s="16"/>
      <c r="J78" s="18"/>
      <c r="K78" s="16"/>
      <c r="L78" s="16"/>
      <c r="M78" s="16"/>
      <c r="N78" s="16"/>
      <c r="O78" s="15"/>
      <c r="P78" s="15"/>
      <c r="Q78" s="16"/>
      <c r="R78" s="16"/>
      <c r="S78" s="16"/>
      <c r="T78" s="17"/>
      <c r="U78" s="17"/>
      <c r="V78" s="17"/>
      <c r="W78" s="17"/>
      <c r="X78" s="17"/>
      <c r="Y78" s="17"/>
      <c r="Z78" s="17"/>
      <c r="AA78" s="17"/>
      <c r="AB78" s="17"/>
      <c r="AC78" s="17"/>
      <c r="AD78" s="17"/>
      <c r="AE78" s="17"/>
      <c r="AF78" s="17"/>
      <c r="AG78" s="17"/>
      <c r="AH78" s="17"/>
      <c r="AI78" s="17"/>
      <c r="AJ78" s="17"/>
    </row>
    <row r="79" spans="1:36" s="3" customFormat="1" hidden="1">
      <c r="A79" s="14"/>
      <c r="B79" s="16"/>
      <c r="C79" s="16"/>
      <c r="D79" s="16"/>
      <c r="E79" s="16"/>
      <c r="F79" s="16"/>
      <c r="G79" s="18"/>
      <c r="H79" s="16"/>
      <c r="I79" s="16"/>
      <c r="J79" s="18"/>
      <c r="K79" s="16"/>
      <c r="L79" s="16"/>
      <c r="M79" s="16"/>
      <c r="N79" s="16"/>
      <c r="O79" s="15"/>
      <c r="P79" s="15"/>
      <c r="Q79" s="16"/>
      <c r="R79" s="16"/>
      <c r="S79" s="16"/>
      <c r="T79" s="17"/>
      <c r="U79" s="17"/>
      <c r="V79" s="17"/>
      <c r="W79" s="17"/>
      <c r="X79" s="17"/>
      <c r="Y79" s="17"/>
      <c r="Z79" s="17"/>
      <c r="AA79" s="17"/>
      <c r="AB79" s="17"/>
      <c r="AC79" s="17"/>
      <c r="AD79" s="17"/>
      <c r="AE79" s="17"/>
      <c r="AF79" s="17"/>
      <c r="AG79" s="17"/>
      <c r="AH79" s="17"/>
      <c r="AI79" s="17"/>
      <c r="AJ79" s="17"/>
    </row>
    <row r="80" spans="1:36" s="3" customFormat="1" hidden="1">
      <c r="A80" s="14"/>
      <c r="B80" s="16"/>
      <c r="C80" s="16"/>
      <c r="D80" s="16"/>
      <c r="E80" s="16"/>
      <c r="F80" s="16"/>
      <c r="G80" s="18"/>
      <c r="H80" s="16"/>
      <c r="I80" s="16"/>
      <c r="J80" s="18"/>
      <c r="K80" s="16"/>
      <c r="L80" s="16"/>
      <c r="M80" s="16"/>
      <c r="N80" s="16"/>
      <c r="O80" s="15"/>
      <c r="P80" s="15"/>
      <c r="Q80" s="16"/>
      <c r="R80" s="16"/>
      <c r="S80" s="16"/>
      <c r="T80" s="17"/>
      <c r="U80" s="17"/>
      <c r="V80" s="17"/>
      <c r="W80" s="17"/>
      <c r="X80" s="17"/>
      <c r="Y80" s="17"/>
      <c r="Z80" s="17"/>
      <c r="AA80" s="17"/>
      <c r="AB80" s="17"/>
      <c r="AC80" s="17"/>
      <c r="AD80" s="17"/>
      <c r="AE80" s="17"/>
      <c r="AF80" s="17"/>
      <c r="AG80" s="17"/>
      <c r="AH80" s="17"/>
      <c r="AI80" s="17"/>
      <c r="AJ80" s="17"/>
    </row>
    <row r="81" spans="1:36" s="3" customFormat="1" hidden="1">
      <c r="A81" s="14"/>
      <c r="B81" s="16"/>
      <c r="C81" s="16"/>
      <c r="D81" s="16"/>
      <c r="E81" s="16"/>
      <c r="F81" s="16"/>
      <c r="G81" s="18"/>
      <c r="H81" s="16"/>
      <c r="I81" s="16"/>
      <c r="J81" s="18"/>
      <c r="K81" s="16"/>
      <c r="L81" s="16"/>
      <c r="M81" s="16"/>
      <c r="N81" s="16"/>
      <c r="O81" s="15"/>
      <c r="P81" s="15"/>
      <c r="Q81" s="16"/>
      <c r="R81" s="16"/>
      <c r="S81" s="16"/>
      <c r="T81" s="17"/>
      <c r="U81" s="17"/>
      <c r="V81" s="17"/>
      <c r="W81" s="17"/>
      <c r="X81" s="17"/>
      <c r="Y81" s="17"/>
      <c r="Z81" s="17"/>
      <c r="AA81" s="17"/>
      <c r="AB81" s="17"/>
      <c r="AC81" s="17"/>
      <c r="AD81" s="17"/>
      <c r="AE81" s="17"/>
      <c r="AF81" s="17"/>
      <c r="AG81" s="17"/>
      <c r="AH81" s="17"/>
      <c r="AI81" s="17"/>
      <c r="AJ81" s="17"/>
    </row>
    <row r="82" spans="1:36" s="3" customFormat="1" hidden="1">
      <c r="A82" s="14"/>
      <c r="B82" s="16"/>
      <c r="C82" s="16"/>
      <c r="D82" s="16"/>
      <c r="E82" s="16"/>
      <c r="F82" s="16"/>
      <c r="G82" s="18"/>
      <c r="H82" s="16"/>
      <c r="I82" s="16"/>
      <c r="J82" s="18"/>
      <c r="K82" s="16"/>
      <c r="L82" s="16"/>
      <c r="M82" s="16"/>
      <c r="N82" s="16"/>
      <c r="O82" s="15"/>
      <c r="P82" s="15"/>
      <c r="Q82" s="16"/>
      <c r="R82" s="16"/>
      <c r="S82" s="16"/>
      <c r="T82" s="17"/>
      <c r="U82" s="17"/>
      <c r="V82" s="17"/>
      <c r="W82" s="17"/>
      <c r="X82" s="17"/>
      <c r="Y82" s="17"/>
      <c r="Z82" s="17"/>
      <c r="AA82" s="17"/>
      <c r="AB82" s="17"/>
      <c r="AC82" s="17"/>
      <c r="AD82" s="17"/>
      <c r="AE82" s="17"/>
      <c r="AF82" s="17"/>
      <c r="AG82" s="17"/>
      <c r="AH82" s="17"/>
      <c r="AI82" s="17"/>
      <c r="AJ82" s="17"/>
    </row>
    <row r="83" spans="1:36" s="3" customFormat="1" hidden="1">
      <c r="A83" s="14"/>
      <c r="B83" s="16"/>
      <c r="C83" s="16"/>
      <c r="D83" s="16"/>
      <c r="E83" s="16"/>
      <c r="F83" s="16"/>
      <c r="G83" s="18"/>
      <c r="H83" s="16"/>
      <c r="I83" s="16"/>
      <c r="J83" s="18"/>
      <c r="K83" s="16"/>
      <c r="L83" s="16"/>
      <c r="M83" s="16"/>
      <c r="N83" s="16"/>
      <c r="O83" s="15"/>
      <c r="P83" s="15"/>
      <c r="Q83" s="16"/>
      <c r="R83" s="16"/>
      <c r="S83" s="16"/>
      <c r="T83" s="17"/>
      <c r="U83" s="17"/>
      <c r="V83" s="17"/>
      <c r="W83" s="17"/>
      <c r="X83" s="17"/>
      <c r="Y83" s="17"/>
      <c r="Z83" s="17"/>
      <c r="AA83" s="17"/>
      <c r="AB83" s="17"/>
      <c r="AC83" s="17"/>
      <c r="AD83" s="17"/>
      <c r="AE83" s="17"/>
      <c r="AF83" s="17"/>
      <c r="AG83" s="17"/>
      <c r="AH83" s="17"/>
      <c r="AI83" s="17"/>
      <c r="AJ83" s="17"/>
    </row>
    <row r="84" spans="1:36" s="3" customFormat="1" hidden="1">
      <c r="A84" s="14"/>
      <c r="B84" s="16"/>
      <c r="C84" s="16"/>
      <c r="D84" s="16"/>
      <c r="E84" s="16"/>
      <c r="F84" s="16"/>
      <c r="G84" s="18"/>
      <c r="H84" s="16"/>
      <c r="I84" s="16"/>
      <c r="J84" s="18"/>
      <c r="K84" s="16"/>
      <c r="L84" s="16"/>
      <c r="M84" s="16"/>
      <c r="N84" s="16"/>
      <c r="O84" s="15"/>
      <c r="P84" s="15"/>
      <c r="Q84" s="16"/>
      <c r="R84" s="16"/>
      <c r="S84" s="16"/>
      <c r="T84" s="17"/>
      <c r="U84" s="17"/>
      <c r="V84" s="17"/>
      <c r="W84" s="17"/>
      <c r="X84" s="17"/>
      <c r="Y84" s="17"/>
      <c r="Z84" s="17"/>
      <c r="AA84" s="17"/>
      <c r="AB84" s="17"/>
      <c r="AC84" s="17"/>
      <c r="AD84" s="17"/>
      <c r="AE84" s="17"/>
      <c r="AF84" s="17"/>
      <c r="AG84" s="17"/>
      <c r="AH84" s="17"/>
      <c r="AI84" s="17"/>
      <c r="AJ84" s="17"/>
    </row>
    <row r="85" spans="1:36" s="3" customFormat="1" hidden="1">
      <c r="A85" s="14"/>
      <c r="B85" s="16"/>
      <c r="C85" s="16"/>
      <c r="D85" s="16"/>
      <c r="E85" s="16"/>
      <c r="F85" s="16"/>
      <c r="G85" s="18"/>
      <c r="H85" s="16"/>
      <c r="I85" s="16"/>
      <c r="J85" s="18"/>
      <c r="K85" s="16"/>
      <c r="L85" s="16"/>
      <c r="M85" s="16"/>
      <c r="N85" s="16"/>
      <c r="O85" s="15"/>
      <c r="P85" s="15"/>
      <c r="Q85" s="16"/>
      <c r="R85" s="16"/>
      <c r="S85" s="16"/>
      <c r="T85" s="17"/>
      <c r="U85" s="17"/>
      <c r="V85" s="17"/>
      <c r="W85" s="17"/>
      <c r="X85" s="17"/>
      <c r="Y85" s="17"/>
      <c r="Z85" s="17"/>
      <c r="AA85" s="17"/>
      <c r="AB85" s="17"/>
      <c r="AC85" s="17"/>
      <c r="AD85" s="17"/>
      <c r="AE85" s="17"/>
      <c r="AF85" s="17"/>
      <c r="AG85" s="17"/>
      <c r="AH85" s="17"/>
      <c r="AI85" s="17"/>
      <c r="AJ85" s="17"/>
    </row>
    <row r="86" spans="1:36" s="3" customFormat="1" hidden="1">
      <c r="A86" s="14"/>
      <c r="B86" s="16"/>
      <c r="C86" s="16"/>
      <c r="D86" s="16"/>
      <c r="E86" s="16"/>
      <c r="F86" s="16"/>
      <c r="G86" s="18"/>
      <c r="H86" s="16"/>
      <c r="I86" s="16"/>
      <c r="J86" s="18"/>
      <c r="K86" s="16"/>
      <c r="L86" s="16"/>
      <c r="M86" s="16"/>
      <c r="N86" s="16"/>
      <c r="O86" s="15"/>
      <c r="P86" s="15"/>
      <c r="Q86" s="16"/>
      <c r="R86" s="16"/>
      <c r="S86" s="16"/>
      <c r="T86" s="17"/>
      <c r="U86" s="17"/>
      <c r="V86" s="17"/>
      <c r="W86" s="17"/>
      <c r="X86" s="17"/>
      <c r="Y86" s="17"/>
      <c r="Z86" s="17"/>
      <c r="AA86" s="17"/>
      <c r="AB86" s="17"/>
      <c r="AC86" s="17"/>
      <c r="AD86" s="17"/>
      <c r="AE86" s="17"/>
      <c r="AF86" s="17"/>
      <c r="AG86" s="17"/>
      <c r="AH86" s="17"/>
      <c r="AI86" s="17"/>
      <c r="AJ86" s="17"/>
    </row>
    <row r="87" spans="1:36" s="3" customFormat="1" hidden="1">
      <c r="A87" s="14"/>
      <c r="B87" s="16"/>
      <c r="C87" s="16"/>
      <c r="D87" s="16"/>
      <c r="E87" s="16"/>
      <c r="F87" s="16"/>
      <c r="G87" s="18"/>
      <c r="H87" s="16"/>
      <c r="I87" s="16"/>
      <c r="J87" s="18"/>
      <c r="K87" s="16"/>
      <c r="L87" s="16"/>
      <c r="M87" s="16"/>
      <c r="N87" s="16"/>
      <c r="O87" s="15"/>
      <c r="P87" s="15"/>
      <c r="Q87" s="16"/>
      <c r="R87" s="16"/>
      <c r="S87" s="16"/>
      <c r="T87" s="17"/>
      <c r="U87" s="17"/>
      <c r="V87" s="17"/>
      <c r="W87" s="17"/>
      <c r="X87" s="17"/>
      <c r="Y87" s="17"/>
      <c r="Z87" s="17"/>
      <c r="AA87" s="17"/>
      <c r="AB87" s="17"/>
      <c r="AC87" s="17"/>
      <c r="AD87" s="17"/>
      <c r="AE87" s="17"/>
      <c r="AF87" s="17"/>
      <c r="AG87" s="17"/>
      <c r="AH87" s="17"/>
      <c r="AI87" s="17"/>
      <c r="AJ87" s="17"/>
    </row>
    <row r="88" spans="1:36" s="3" customFormat="1" hidden="1">
      <c r="A88" s="14"/>
      <c r="B88" s="16"/>
      <c r="C88" s="16"/>
      <c r="D88" s="16"/>
      <c r="E88" s="16"/>
      <c r="F88" s="16"/>
      <c r="G88" s="18"/>
      <c r="H88" s="16"/>
      <c r="I88" s="16"/>
      <c r="J88" s="18"/>
      <c r="K88" s="16"/>
      <c r="L88" s="16"/>
      <c r="M88" s="16"/>
      <c r="N88" s="16"/>
      <c r="O88" s="15"/>
      <c r="P88" s="15"/>
      <c r="Q88" s="16"/>
      <c r="R88" s="16"/>
      <c r="S88" s="16"/>
      <c r="T88" s="17"/>
      <c r="U88" s="17"/>
      <c r="V88" s="17"/>
      <c r="W88" s="17"/>
      <c r="X88" s="17"/>
      <c r="Y88" s="17"/>
      <c r="Z88" s="17"/>
      <c r="AA88" s="17"/>
      <c r="AB88" s="17"/>
      <c r="AC88" s="17"/>
      <c r="AD88" s="17"/>
      <c r="AE88" s="17"/>
      <c r="AF88" s="17"/>
      <c r="AG88" s="17"/>
      <c r="AH88" s="17"/>
      <c r="AI88" s="17"/>
      <c r="AJ88" s="17"/>
    </row>
    <row r="89" spans="1:36" s="3" customFormat="1" hidden="1">
      <c r="A89" s="14"/>
      <c r="B89" s="16"/>
      <c r="C89" s="16"/>
      <c r="D89" s="16"/>
      <c r="E89" s="16"/>
      <c r="F89" s="16"/>
      <c r="G89" s="18"/>
      <c r="H89" s="16"/>
      <c r="I89" s="16"/>
      <c r="J89" s="18"/>
      <c r="K89" s="16"/>
      <c r="L89" s="16"/>
      <c r="M89" s="16"/>
      <c r="N89" s="16"/>
      <c r="O89" s="15"/>
      <c r="P89" s="15"/>
      <c r="Q89" s="16"/>
      <c r="R89" s="16"/>
      <c r="S89" s="16"/>
      <c r="T89" s="17"/>
      <c r="U89" s="17"/>
      <c r="V89" s="17"/>
      <c r="W89" s="17"/>
      <c r="X89" s="17"/>
      <c r="Y89" s="17"/>
      <c r="Z89" s="17"/>
      <c r="AA89" s="17"/>
      <c r="AB89" s="17"/>
      <c r="AC89" s="17"/>
      <c r="AD89" s="17"/>
      <c r="AE89" s="17"/>
      <c r="AF89" s="17"/>
      <c r="AG89" s="17"/>
      <c r="AH89" s="17"/>
      <c r="AI89" s="17"/>
      <c r="AJ89" s="17"/>
    </row>
    <row r="90" spans="1:36" s="3" customFormat="1" hidden="1">
      <c r="A90" s="14"/>
      <c r="B90" s="16"/>
      <c r="C90" s="16"/>
      <c r="D90" s="16"/>
      <c r="E90" s="16"/>
      <c r="F90" s="16"/>
      <c r="G90" s="18"/>
      <c r="H90" s="16"/>
      <c r="I90" s="16"/>
      <c r="J90" s="18"/>
      <c r="K90" s="16"/>
      <c r="L90" s="16"/>
      <c r="M90" s="16"/>
      <c r="N90" s="16"/>
      <c r="O90" s="15"/>
      <c r="P90" s="15"/>
      <c r="Q90" s="16"/>
      <c r="R90" s="16"/>
      <c r="S90" s="16"/>
      <c r="T90" s="17"/>
      <c r="U90" s="17"/>
      <c r="V90" s="17"/>
      <c r="W90" s="17"/>
      <c r="X90" s="17"/>
      <c r="Y90" s="17"/>
      <c r="Z90" s="17"/>
      <c r="AA90" s="17"/>
      <c r="AB90" s="17"/>
      <c r="AC90" s="17"/>
      <c r="AD90" s="17"/>
      <c r="AE90" s="17"/>
      <c r="AF90" s="17"/>
      <c r="AG90" s="17"/>
      <c r="AH90" s="17"/>
      <c r="AI90" s="17"/>
      <c r="AJ90" s="17"/>
    </row>
    <row r="91" spans="1:36" s="3" customFormat="1" hidden="1">
      <c r="A91" s="14"/>
      <c r="B91" s="16"/>
      <c r="C91" s="16"/>
      <c r="D91" s="16"/>
      <c r="E91" s="16"/>
      <c r="F91" s="16"/>
      <c r="G91" s="18"/>
      <c r="H91" s="16"/>
      <c r="I91" s="16"/>
      <c r="J91" s="18"/>
      <c r="K91" s="16"/>
      <c r="L91" s="16"/>
      <c r="M91" s="16"/>
      <c r="N91" s="16"/>
      <c r="O91" s="15"/>
      <c r="P91" s="15"/>
      <c r="Q91" s="16"/>
      <c r="R91" s="16"/>
      <c r="S91" s="16"/>
      <c r="T91" s="17"/>
      <c r="U91" s="17"/>
      <c r="V91" s="17"/>
      <c r="W91" s="17"/>
      <c r="X91" s="17"/>
      <c r="Y91" s="17"/>
      <c r="Z91" s="17"/>
      <c r="AA91" s="17"/>
      <c r="AB91" s="17"/>
      <c r="AC91" s="17"/>
      <c r="AD91" s="17"/>
      <c r="AE91" s="17"/>
      <c r="AF91" s="17"/>
      <c r="AG91" s="17"/>
      <c r="AH91" s="17"/>
      <c r="AI91" s="17"/>
      <c r="AJ91" s="17"/>
    </row>
    <row r="92" spans="1:36" s="3" customFormat="1" hidden="1">
      <c r="A92" s="14"/>
      <c r="B92" s="16"/>
      <c r="C92" s="16"/>
      <c r="D92" s="16"/>
      <c r="E92" s="16"/>
      <c r="F92" s="16"/>
      <c r="G92" s="18"/>
      <c r="H92" s="16"/>
      <c r="I92" s="16"/>
      <c r="J92" s="18"/>
      <c r="K92" s="16"/>
      <c r="L92" s="16"/>
      <c r="M92" s="16"/>
      <c r="N92" s="16"/>
      <c r="O92" s="15"/>
      <c r="P92" s="15"/>
      <c r="Q92" s="16"/>
      <c r="R92" s="16"/>
      <c r="S92" s="16"/>
      <c r="T92" s="17"/>
      <c r="U92" s="17"/>
      <c r="V92" s="17"/>
      <c r="W92" s="17"/>
      <c r="X92" s="17"/>
      <c r="Y92" s="17"/>
      <c r="Z92" s="17"/>
      <c r="AA92" s="17"/>
      <c r="AB92" s="17"/>
      <c r="AC92" s="17"/>
      <c r="AD92" s="17"/>
      <c r="AE92" s="17"/>
      <c r="AF92" s="17"/>
      <c r="AG92" s="17"/>
      <c r="AH92" s="17"/>
      <c r="AI92" s="17"/>
      <c r="AJ92" s="17"/>
    </row>
    <row r="93" spans="1:36" s="3" customFormat="1" hidden="1">
      <c r="A93" s="14"/>
      <c r="B93" s="16"/>
      <c r="C93" s="16"/>
      <c r="D93" s="16"/>
      <c r="E93" s="16"/>
      <c r="F93" s="16"/>
      <c r="G93" s="18"/>
      <c r="H93" s="16"/>
      <c r="I93" s="16"/>
      <c r="J93" s="18"/>
      <c r="K93" s="16"/>
      <c r="L93" s="16"/>
      <c r="M93" s="16"/>
      <c r="N93" s="16"/>
      <c r="O93" s="15"/>
      <c r="P93" s="15"/>
      <c r="Q93" s="16"/>
      <c r="R93" s="16"/>
      <c r="S93" s="16"/>
      <c r="T93" s="17"/>
      <c r="U93" s="17"/>
      <c r="V93" s="17"/>
      <c r="W93" s="17"/>
      <c r="X93" s="17"/>
      <c r="Y93" s="17"/>
      <c r="Z93" s="17"/>
      <c r="AA93" s="17"/>
      <c r="AB93" s="17"/>
      <c r="AC93" s="17"/>
      <c r="AD93" s="17"/>
      <c r="AE93" s="17"/>
      <c r="AF93" s="17"/>
      <c r="AG93" s="17"/>
      <c r="AH93" s="17"/>
      <c r="AI93" s="17"/>
      <c r="AJ93" s="17"/>
    </row>
    <row r="94" spans="1:36" s="3" customFormat="1" hidden="1">
      <c r="A94" s="14"/>
      <c r="B94" s="16"/>
      <c r="C94" s="16"/>
      <c r="D94" s="16"/>
      <c r="E94" s="16"/>
      <c r="F94" s="16"/>
      <c r="G94" s="18"/>
      <c r="H94" s="16"/>
      <c r="I94" s="16"/>
      <c r="J94" s="18"/>
      <c r="K94" s="16"/>
      <c r="L94" s="16"/>
      <c r="M94" s="16"/>
      <c r="N94" s="16"/>
      <c r="O94" s="15"/>
      <c r="P94" s="15"/>
      <c r="Q94" s="16"/>
      <c r="R94" s="16"/>
      <c r="S94" s="16"/>
      <c r="T94" s="17"/>
      <c r="U94" s="17"/>
      <c r="V94" s="17"/>
      <c r="W94" s="17"/>
      <c r="X94" s="17"/>
      <c r="Y94" s="17"/>
      <c r="Z94" s="17"/>
      <c r="AA94" s="17"/>
      <c r="AB94" s="17"/>
      <c r="AC94" s="17"/>
      <c r="AD94" s="17"/>
      <c r="AE94" s="17"/>
      <c r="AF94" s="17"/>
      <c r="AG94" s="17"/>
      <c r="AH94" s="17"/>
      <c r="AI94" s="17"/>
      <c r="AJ94" s="17"/>
    </row>
    <row r="95" spans="1:36" s="3" customFormat="1" hidden="1">
      <c r="A95" s="14"/>
      <c r="B95" s="16"/>
      <c r="C95" s="16"/>
      <c r="D95" s="16"/>
      <c r="E95" s="16"/>
      <c r="F95" s="16"/>
      <c r="G95" s="18"/>
      <c r="H95" s="16"/>
      <c r="I95" s="16"/>
      <c r="J95" s="18"/>
      <c r="K95" s="16"/>
      <c r="L95" s="16"/>
      <c r="M95" s="16"/>
      <c r="N95" s="16"/>
      <c r="O95" s="15"/>
      <c r="P95" s="15"/>
      <c r="Q95" s="16"/>
      <c r="R95" s="16"/>
      <c r="S95" s="16"/>
      <c r="T95" s="17"/>
      <c r="U95" s="17"/>
      <c r="V95" s="17"/>
      <c r="W95" s="17"/>
      <c r="X95" s="17"/>
      <c r="Y95" s="17"/>
      <c r="Z95" s="17"/>
      <c r="AA95" s="17"/>
      <c r="AB95" s="17"/>
      <c r="AC95" s="17"/>
      <c r="AD95" s="17"/>
      <c r="AE95" s="17"/>
      <c r="AF95" s="17"/>
      <c r="AG95" s="17"/>
      <c r="AH95" s="17"/>
      <c r="AI95" s="17"/>
      <c r="AJ95" s="17"/>
    </row>
    <row r="96" spans="1:36" s="3" customFormat="1" hidden="1">
      <c r="A96" s="14"/>
      <c r="B96" s="16"/>
      <c r="C96" s="16"/>
      <c r="D96" s="16"/>
      <c r="E96" s="16"/>
      <c r="F96" s="16"/>
      <c r="G96" s="18"/>
      <c r="H96" s="16"/>
      <c r="I96" s="16"/>
      <c r="J96" s="18"/>
      <c r="K96" s="16"/>
      <c r="L96" s="16"/>
      <c r="M96" s="16"/>
      <c r="N96" s="16"/>
      <c r="O96" s="15"/>
      <c r="P96" s="15"/>
      <c r="Q96" s="16"/>
      <c r="R96" s="16"/>
      <c r="S96" s="16"/>
      <c r="T96" s="17"/>
      <c r="U96" s="17"/>
      <c r="V96" s="17"/>
      <c r="W96" s="17"/>
      <c r="X96" s="17"/>
      <c r="Y96" s="17"/>
      <c r="Z96" s="17"/>
      <c r="AA96" s="17"/>
      <c r="AB96" s="17"/>
      <c r="AC96" s="17"/>
      <c r="AD96" s="17"/>
      <c r="AE96" s="17"/>
      <c r="AF96" s="17"/>
      <c r="AG96" s="17"/>
      <c r="AH96" s="17"/>
      <c r="AI96" s="17"/>
      <c r="AJ96" s="17"/>
    </row>
    <row r="97" spans="1:36" s="3" customFormat="1" hidden="1">
      <c r="A97" s="14"/>
      <c r="B97" s="16"/>
      <c r="C97" s="16"/>
      <c r="D97" s="16"/>
      <c r="E97" s="16"/>
      <c r="F97" s="16"/>
      <c r="G97" s="18"/>
      <c r="H97" s="16"/>
      <c r="I97" s="16"/>
      <c r="J97" s="18"/>
      <c r="K97" s="16"/>
      <c r="L97" s="16"/>
      <c r="M97" s="16"/>
      <c r="N97" s="16"/>
      <c r="O97" s="15"/>
      <c r="P97" s="15"/>
      <c r="Q97" s="16"/>
      <c r="R97" s="16"/>
      <c r="S97" s="16"/>
      <c r="T97" s="17"/>
      <c r="U97" s="17"/>
      <c r="V97" s="17"/>
      <c r="W97" s="17"/>
      <c r="X97" s="17"/>
      <c r="Y97" s="17"/>
      <c r="Z97" s="17"/>
      <c r="AA97" s="17"/>
      <c r="AB97" s="17"/>
      <c r="AC97" s="17"/>
      <c r="AD97" s="17"/>
      <c r="AE97" s="17"/>
      <c r="AF97" s="17"/>
      <c r="AG97" s="17"/>
      <c r="AH97" s="17"/>
      <c r="AI97" s="17"/>
      <c r="AJ97" s="17"/>
    </row>
    <row r="98" spans="1:36" s="3" customFormat="1" hidden="1">
      <c r="A98" s="14"/>
      <c r="B98" s="16"/>
      <c r="C98" s="16"/>
      <c r="D98" s="16"/>
      <c r="E98" s="16"/>
      <c r="F98" s="16"/>
      <c r="G98" s="18"/>
      <c r="H98" s="16"/>
      <c r="I98" s="16"/>
      <c r="J98" s="18"/>
      <c r="K98" s="16"/>
      <c r="L98" s="16"/>
      <c r="M98" s="16"/>
      <c r="N98" s="16"/>
      <c r="O98" s="15"/>
      <c r="P98" s="15"/>
      <c r="Q98" s="16"/>
      <c r="R98" s="16"/>
      <c r="S98" s="16"/>
      <c r="T98" s="17"/>
      <c r="U98" s="17"/>
      <c r="V98" s="17"/>
      <c r="W98" s="17"/>
      <c r="X98" s="17"/>
      <c r="Y98" s="17"/>
      <c r="Z98" s="17"/>
      <c r="AA98" s="17"/>
      <c r="AB98" s="17"/>
      <c r="AC98" s="17"/>
      <c r="AD98" s="17"/>
      <c r="AE98" s="17"/>
      <c r="AF98" s="17"/>
      <c r="AG98" s="17"/>
      <c r="AH98" s="17"/>
      <c r="AI98" s="17"/>
      <c r="AJ98" s="17"/>
    </row>
    <row r="99" spans="1:36" s="3" customFormat="1" hidden="1">
      <c r="A99" s="14"/>
      <c r="B99" s="16"/>
      <c r="C99" s="16"/>
      <c r="D99" s="16"/>
      <c r="E99" s="16"/>
      <c r="F99" s="16"/>
      <c r="G99" s="18"/>
      <c r="H99" s="16"/>
      <c r="I99" s="16"/>
      <c r="J99" s="18"/>
      <c r="K99" s="16"/>
      <c r="L99" s="16"/>
      <c r="M99" s="16"/>
      <c r="N99" s="16"/>
      <c r="O99" s="15"/>
      <c r="P99" s="15"/>
      <c r="Q99" s="16"/>
      <c r="R99" s="16"/>
      <c r="S99" s="16"/>
      <c r="T99" s="17"/>
      <c r="U99" s="17"/>
      <c r="V99" s="17"/>
      <c r="W99" s="17"/>
      <c r="X99" s="17"/>
      <c r="Y99" s="17"/>
      <c r="Z99" s="17"/>
      <c r="AA99" s="17"/>
      <c r="AB99" s="17"/>
      <c r="AC99" s="17"/>
      <c r="AD99" s="17"/>
      <c r="AE99" s="17"/>
      <c r="AF99" s="17"/>
      <c r="AG99" s="17"/>
      <c r="AH99" s="17"/>
      <c r="AI99" s="17"/>
      <c r="AJ99" s="17"/>
    </row>
    <row r="100" spans="1:36" s="3" customFormat="1" hidden="1">
      <c r="A100" s="14"/>
      <c r="B100" s="16"/>
      <c r="C100" s="16"/>
      <c r="D100" s="16"/>
      <c r="E100" s="16"/>
      <c r="F100" s="16"/>
      <c r="G100" s="18"/>
      <c r="H100" s="16"/>
      <c r="I100" s="16"/>
      <c r="J100" s="18"/>
      <c r="K100" s="16"/>
      <c r="L100" s="16"/>
      <c r="M100" s="16"/>
      <c r="N100" s="16"/>
      <c r="O100" s="15"/>
      <c r="P100" s="15"/>
      <c r="Q100" s="16"/>
      <c r="R100" s="16"/>
      <c r="S100" s="16"/>
      <c r="T100" s="17"/>
      <c r="U100" s="17"/>
      <c r="V100" s="17"/>
      <c r="W100" s="17"/>
      <c r="X100" s="17"/>
      <c r="Y100" s="17"/>
      <c r="Z100" s="17"/>
      <c r="AA100" s="17"/>
      <c r="AB100" s="17"/>
      <c r="AC100" s="17"/>
      <c r="AD100" s="17"/>
      <c r="AE100" s="17"/>
      <c r="AF100" s="17"/>
      <c r="AG100" s="17"/>
      <c r="AH100" s="17"/>
      <c r="AI100" s="17"/>
      <c r="AJ100" s="17"/>
    </row>
    <row r="101" spans="1:36" s="3" customFormat="1" hidden="1">
      <c r="A101" s="14"/>
      <c r="B101" s="16"/>
      <c r="C101" s="16"/>
      <c r="D101" s="16"/>
      <c r="E101" s="16"/>
      <c r="F101" s="16"/>
      <c r="G101" s="18"/>
      <c r="H101" s="16"/>
      <c r="I101" s="16"/>
      <c r="J101" s="18"/>
      <c r="K101" s="16"/>
      <c r="L101" s="16"/>
      <c r="M101" s="16"/>
      <c r="N101" s="16"/>
      <c r="O101" s="15"/>
      <c r="P101" s="15"/>
      <c r="Q101" s="16"/>
      <c r="R101" s="16"/>
      <c r="S101" s="16"/>
      <c r="T101" s="17"/>
      <c r="U101" s="17"/>
      <c r="V101" s="17"/>
      <c r="W101" s="17"/>
      <c r="X101" s="17"/>
      <c r="Y101" s="17"/>
      <c r="Z101" s="17"/>
      <c r="AA101" s="17"/>
      <c r="AB101" s="17"/>
      <c r="AC101" s="17"/>
      <c r="AD101" s="17"/>
      <c r="AE101" s="17"/>
      <c r="AF101" s="17"/>
      <c r="AG101" s="17"/>
      <c r="AH101" s="17"/>
      <c r="AI101" s="17"/>
      <c r="AJ101" s="17"/>
    </row>
    <row r="102" spans="1:36" s="3" customFormat="1" hidden="1">
      <c r="A102" s="14"/>
      <c r="B102" s="16"/>
      <c r="C102" s="16"/>
      <c r="D102" s="16"/>
      <c r="E102" s="16"/>
      <c r="F102" s="16"/>
      <c r="G102" s="18"/>
      <c r="H102" s="16"/>
      <c r="I102" s="16"/>
      <c r="J102" s="18"/>
      <c r="K102" s="16"/>
      <c r="L102" s="16"/>
      <c r="M102" s="16"/>
      <c r="N102" s="16"/>
      <c r="O102" s="15"/>
      <c r="P102" s="15"/>
      <c r="Q102" s="16"/>
      <c r="R102" s="16"/>
      <c r="S102" s="16"/>
      <c r="T102" s="17"/>
      <c r="U102" s="17"/>
      <c r="V102" s="17"/>
      <c r="W102" s="17"/>
      <c r="X102" s="17"/>
      <c r="Y102" s="17"/>
      <c r="Z102" s="17"/>
      <c r="AA102" s="17"/>
      <c r="AB102" s="17"/>
      <c r="AC102" s="17"/>
      <c r="AD102" s="17"/>
      <c r="AE102" s="17"/>
      <c r="AF102" s="17"/>
      <c r="AG102" s="17"/>
      <c r="AH102" s="17"/>
      <c r="AI102" s="17"/>
      <c r="AJ102" s="17"/>
    </row>
    <row r="103" spans="1:36" s="3" customFormat="1" hidden="1">
      <c r="A103" s="14"/>
      <c r="B103" s="16"/>
      <c r="C103" s="16"/>
      <c r="D103" s="16"/>
      <c r="E103" s="16"/>
      <c r="F103" s="16"/>
      <c r="G103" s="18"/>
      <c r="H103" s="16"/>
      <c r="I103" s="16"/>
      <c r="J103" s="18"/>
      <c r="K103" s="16"/>
      <c r="L103" s="16"/>
      <c r="M103" s="16"/>
      <c r="N103" s="16"/>
      <c r="O103" s="15"/>
      <c r="P103" s="15"/>
      <c r="Q103" s="16"/>
      <c r="R103" s="16"/>
      <c r="S103" s="16"/>
      <c r="T103" s="17"/>
      <c r="U103" s="17"/>
      <c r="V103" s="17"/>
      <c r="W103" s="17"/>
      <c r="X103" s="17"/>
      <c r="Y103" s="17"/>
      <c r="Z103" s="17"/>
      <c r="AA103" s="17"/>
      <c r="AB103" s="17"/>
      <c r="AC103" s="17"/>
      <c r="AD103" s="17"/>
      <c r="AE103" s="17"/>
      <c r="AF103" s="17"/>
      <c r="AG103" s="17"/>
      <c r="AH103" s="17"/>
      <c r="AI103" s="17"/>
      <c r="AJ103" s="17"/>
    </row>
    <row r="104" spans="1:36" s="3" customFormat="1" hidden="1">
      <c r="A104" s="14"/>
      <c r="B104" s="16"/>
      <c r="C104" s="16"/>
      <c r="D104" s="16"/>
      <c r="E104" s="16"/>
      <c r="F104" s="16"/>
      <c r="G104" s="18"/>
      <c r="H104" s="16"/>
      <c r="I104" s="16"/>
      <c r="J104" s="18"/>
      <c r="K104" s="16"/>
      <c r="L104" s="16"/>
      <c r="M104" s="16"/>
      <c r="N104" s="16"/>
      <c r="O104" s="15"/>
      <c r="P104" s="15"/>
      <c r="Q104" s="16"/>
      <c r="R104" s="16"/>
      <c r="S104" s="16"/>
      <c r="T104" s="17"/>
      <c r="U104" s="17"/>
      <c r="V104" s="17"/>
      <c r="W104" s="17"/>
      <c r="X104" s="17"/>
      <c r="Y104" s="17"/>
      <c r="Z104" s="17"/>
      <c r="AA104" s="17"/>
      <c r="AB104" s="17"/>
      <c r="AC104" s="17"/>
      <c r="AD104" s="17"/>
      <c r="AE104" s="17"/>
      <c r="AF104" s="17"/>
      <c r="AG104" s="17"/>
      <c r="AH104" s="17"/>
      <c r="AI104" s="17"/>
      <c r="AJ104" s="17"/>
    </row>
    <row r="105" spans="1:36" s="3" customFormat="1" hidden="1">
      <c r="A105" s="14"/>
      <c r="B105" s="16"/>
      <c r="C105" s="16"/>
      <c r="D105" s="16"/>
      <c r="E105" s="16"/>
      <c r="F105" s="16"/>
      <c r="G105" s="18"/>
      <c r="H105" s="16"/>
      <c r="I105" s="16"/>
      <c r="J105" s="18"/>
      <c r="K105" s="16"/>
      <c r="L105" s="16"/>
      <c r="M105" s="16"/>
      <c r="N105" s="16"/>
      <c r="O105" s="15"/>
      <c r="P105" s="15"/>
      <c r="Q105" s="16"/>
      <c r="R105" s="16"/>
      <c r="S105" s="16"/>
      <c r="T105" s="17"/>
      <c r="U105" s="17"/>
      <c r="V105" s="17"/>
      <c r="W105" s="17"/>
      <c r="X105" s="17"/>
      <c r="Y105" s="17"/>
      <c r="Z105" s="17"/>
      <c r="AA105" s="17"/>
      <c r="AB105" s="17"/>
      <c r="AC105" s="17"/>
      <c r="AD105" s="17"/>
      <c r="AE105" s="17"/>
      <c r="AF105" s="17"/>
      <c r="AG105" s="17"/>
      <c r="AH105" s="17"/>
      <c r="AI105" s="17"/>
      <c r="AJ105" s="17"/>
    </row>
    <row r="106" spans="1:36" s="3" customFormat="1" hidden="1">
      <c r="A106" s="14"/>
      <c r="B106" s="16"/>
      <c r="C106" s="16"/>
      <c r="D106" s="16"/>
      <c r="E106" s="16"/>
      <c r="F106" s="16"/>
      <c r="G106" s="18"/>
      <c r="H106" s="16"/>
      <c r="I106" s="16"/>
      <c r="J106" s="18"/>
      <c r="K106" s="16"/>
      <c r="L106" s="16"/>
      <c r="M106" s="16"/>
      <c r="N106" s="16"/>
      <c r="O106" s="15"/>
      <c r="P106" s="15"/>
      <c r="Q106" s="16"/>
      <c r="R106" s="16"/>
      <c r="S106" s="16"/>
      <c r="T106" s="17"/>
      <c r="U106" s="17"/>
      <c r="V106" s="17"/>
      <c r="W106" s="17"/>
      <c r="X106" s="17"/>
      <c r="Y106" s="17"/>
      <c r="Z106" s="17"/>
      <c r="AA106" s="17"/>
      <c r="AB106" s="17"/>
      <c r="AC106" s="17"/>
      <c r="AD106" s="17"/>
      <c r="AE106" s="17"/>
      <c r="AF106" s="17"/>
      <c r="AG106" s="17"/>
      <c r="AH106" s="17"/>
      <c r="AI106" s="17"/>
      <c r="AJ106" s="17"/>
    </row>
    <row r="107" spans="1:36" s="3" customFormat="1" hidden="1">
      <c r="A107" s="14"/>
      <c r="B107" s="16"/>
      <c r="C107" s="16"/>
      <c r="D107" s="16"/>
      <c r="E107" s="16"/>
      <c r="F107" s="16"/>
      <c r="G107" s="18"/>
      <c r="H107" s="16"/>
      <c r="I107" s="16"/>
      <c r="J107" s="18"/>
      <c r="K107" s="16"/>
      <c r="L107" s="16"/>
      <c r="M107" s="16"/>
      <c r="N107" s="16"/>
      <c r="O107" s="15"/>
      <c r="P107" s="15"/>
      <c r="Q107" s="16"/>
      <c r="R107" s="16"/>
      <c r="S107" s="16"/>
      <c r="T107" s="17"/>
      <c r="U107" s="17"/>
      <c r="V107" s="17"/>
      <c r="W107" s="17"/>
      <c r="X107" s="17"/>
      <c r="Y107" s="17"/>
      <c r="Z107" s="17"/>
      <c r="AA107" s="17"/>
      <c r="AB107" s="17"/>
      <c r="AC107" s="17"/>
      <c r="AD107" s="17"/>
      <c r="AE107" s="17"/>
      <c r="AF107" s="17"/>
      <c r="AG107" s="17"/>
      <c r="AH107" s="17"/>
      <c r="AI107" s="17"/>
      <c r="AJ107" s="17"/>
    </row>
    <row r="108" spans="1:36" s="3" customFormat="1" hidden="1">
      <c r="A108" s="14"/>
      <c r="B108" s="16"/>
      <c r="C108" s="16"/>
      <c r="D108" s="16"/>
      <c r="E108" s="16"/>
      <c r="F108" s="16"/>
      <c r="G108" s="18"/>
      <c r="H108" s="16"/>
      <c r="I108" s="16"/>
      <c r="J108" s="18"/>
      <c r="K108" s="16"/>
      <c r="L108" s="16"/>
      <c r="M108" s="16"/>
      <c r="N108" s="16"/>
      <c r="O108" s="15"/>
      <c r="P108" s="15"/>
      <c r="Q108" s="16"/>
      <c r="R108" s="16"/>
      <c r="S108" s="16"/>
      <c r="T108" s="17"/>
      <c r="U108" s="17"/>
      <c r="V108" s="17"/>
      <c r="W108" s="17"/>
      <c r="X108" s="17"/>
      <c r="Y108" s="17"/>
      <c r="Z108" s="17"/>
      <c r="AA108" s="17"/>
      <c r="AB108" s="17"/>
      <c r="AC108" s="17"/>
      <c r="AD108" s="17"/>
      <c r="AE108" s="17"/>
      <c r="AF108" s="17"/>
      <c r="AG108" s="17"/>
      <c r="AH108" s="17"/>
      <c r="AI108" s="17"/>
      <c r="AJ108" s="17"/>
    </row>
    <row r="109" spans="1:36" s="3" customFormat="1" hidden="1">
      <c r="A109" s="14"/>
      <c r="B109" s="16"/>
      <c r="C109" s="16"/>
      <c r="D109" s="16"/>
      <c r="E109" s="16"/>
      <c r="F109" s="16"/>
      <c r="G109" s="18"/>
      <c r="H109" s="16"/>
      <c r="I109" s="16"/>
      <c r="J109" s="18"/>
      <c r="K109" s="16"/>
      <c r="L109" s="16"/>
      <c r="M109" s="16"/>
      <c r="N109" s="16"/>
      <c r="O109" s="15"/>
      <c r="P109" s="15"/>
      <c r="Q109" s="16"/>
      <c r="R109" s="16"/>
      <c r="S109" s="16"/>
      <c r="T109" s="17"/>
      <c r="U109" s="17"/>
      <c r="V109" s="17"/>
      <c r="W109" s="17"/>
      <c r="X109" s="17"/>
      <c r="Y109" s="17"/>
      <c r="Z109" s="17"/>
      <c r="AA109" s="17"/>
      <c r="AB109" s="17"/>
      <c r="AC109" s="17"/>
      <c r="AD109" s="17"/>
      <c r="AE109" s="17"/>
      <c r="AF109" s="17"/>
      <c r="AG109" s="17"/>
      <c r="AH109" s="17"/>
      <c r="AI109" s="17"/>
      <c r="AJ109" s="17"/>
    </row>
    <row r="110" spans="1:36" s="3" customFormat="1" hidden="1">
      <c r="A110" s="14"/>
      <c r="B110" s="16"/>
      <c r="C110" s="16"/>
      <c r="D110" s="16"/>
      <c r="E110" s="16"/>
      <c r="F110" s="16"/>
      <c r="G110" s="18"/>
      <c r="H110" s="16"/>
      <c r="I110" s="16"/>
      <c r="J110" s="18"/>
      <c r="K110" s="16"/>
      <c r="L110" s="16"/>
      <c r="M110" s="16"/>
      <c r="N110" s="16"/>
      <c r="O110" s="15"/>
      <c r="P110" s="15"/>
      <c r="Q110" s="16"/>
      <c r="R110" s="16"/>
      <c r="S110" s="16"/>
      <c r="T110" s="17"/>
      <c r="U110" s="17"/>
      <c r="V110" s="17"/>
      <c r="W110" s="17"/>
      <c r="X110" s="17"/>
      <c r="Y110" s="17"/>
      <c r="Z110" s="17"/>
      <c r="AA110" s="17"/>
      <c r="AB110" s="17"/>
      <c r="AC110" s="17"/>
      <c r="AD110" s="17"/>
      <c r="AE110" s="17"/>
      <c r="AF110" s="17"/>
      <c r="AG110" s="17"/>
      <c r="AH110" s="17"/>
      <c r="AI110" s="17"/>
      <c r="AJ110" s="17"/>
    </row>
    <row r="111" spans="1:36" s="3" customFormat="1" hidden="1">
      <c r="A111" s="14"/>
      <c r="B111" s="16"/>
      <c r="C111" s="16"/>
      <c r="D111" s="16"/>
      <c r="E111" s="16"/>
      <c r="F111" s="16"/>
      <c r="G111" s="18"/>
      <c r="H111" s="16"/>
      <c r="I111" s="16"/>
      <c r="J111" s="18"/>
      <c r="K111" s="16"/>
      <c r="L111" s="16"/>
      <c r="M111" s="16"/>
      <c r="N111" s="16"/>
      <c r="O111" s="15"/>
      <c r="P111" s="15"/>
      <c r="Q111" s="16"/>
      <c r="R111" s="16"/>
      <c r="S111" s="16"/>
      <c r="T111" s="17"/>
      <c r="U111" s="17"/>
      <c r="V111" s="17"/>
      <c r="W111" s="17"/>
      <c r="X111" s="17"/>
      <c r="Y111" s="17"/>
      <c r="Z111" s="17"/>
      <c r="AA111" s="17"/>
      <c r="AB111" s="17"/>
      <c r="AC111" s="17"/>
      <c r="AD111" s="17"/>
      <c r="AE111" s="17"/>
      <c r="AF111" s="17"/>
      <c r="AG111" s="17"/>
      <c r="AH111" s="17"/>
      <c r="AI111" s="17"/>
      <c r="AJ111" s="17"/>
    </row>
    <row r="112" spans="1:36" s="3" customFormat="1" hidden="1">
      <c r="A112" s="14"/>
      <c r="B112" s="16"/>
      <c r="C112" s="16"/>
      <c r="D112" s="16"/>
      <c r="E112" s="16"/>
      <c r="F112" s="16"/>
      <c r="G112" s="18"/>
      <c r="H112" s="16"/>
      <c r="I112" s="16"/>
      <c r="J112" s="18"/>
      <c r="K112" s="16"/>
      <c r="L112" s="16"/>
      <c r="M112" s="16"/>
      <c r="N112" s="16"/>
      <c r="O112" s="15"/>
      <c r="P112" s="15"/>
      <c r="Q112" s="16"/>
      <c r="R112" s="16"/>
      <c r="S112" s="16"/>
      <c r="T112" s="17"/>
      <c r="U112" s="17"/>
      <c r="V112" s="17"/>
      <c r="W112" s="17"/>
      <c r="X112" s="17"/>
      <c r="Y112" s="17"/>
      <c r="Z112" s="17"/>
      <c r="AA112" s="17"/>
      <c r="AB112" s="17"/>
      <c r="AC112" s="17"/>
      <c r="AD112" s="17"/>
      <c r="AE112" s="17"/>
      <c r="AF112" s="17"/>
      <c r="AG112" s="17"/>
      <c r="AH112" s="17"/>
      <c r="AI112" s="17"/>
      <c r="AJ112" s="17"/>
    </row>
    <row r="113" spans="1:36" s="3" customFormat="1" hidden="1">
      <c r="A113" s="14"/>
      <c r="B113" s="16"/>
      <c r="C113" s="16"/>
      <c r="D113" s="16"/>
      <c r="E113" s="16"/>
      <c r="F113" s="16"/>
      <c r="G113" s="18"/>
      <c r="H113" s="16"/>
      <c r="I113" s="16"/>
      <c r="J113" s="18"/>
      <c r="K113" s="16"/>
      <c r="L113" s="16"/>
      <c r="M113" s="16"/>
      <c r="N113" s="16"/>
      <c r="O113" s="15"/>
      <c r="P113" s="15"/>
      <c r="Q113" s="16"/>
      <c r="R113" s="16"/>
      <c r="S113" s="16"/>
      <c r="T113" s="17"/>
      <c r="U113" s="17"/>
      <c r="V113" s="17"/>
      <c r="W113" s="17"/>
      <c r="X113" s="17"/>
      <c r="Y113" s="17"/>
      <c r="Z113" s="17"/>
      <c r="AA113" s="17"/>
      <c r="AB113" s="17"/>
      <c r="AC113" s="17"/>
      <c r="AD113" s="17"/>
      <c r="AE113" s="17"/>
      <c r="AF113" s="17"/>
      <c r="AG113" s="17"/>
      <c r="AH113" s="17"/>
      <c r="AI113" s="17"/>
      <c r="AJ113" s="17"/>
    </row>
    <row r="114" spans="1:36" s="3" customFormat="1" hidden="1">
      <c r="A114" s="14"/>
      <c r="B114" s="16"/>
      <c r="C114" s="16"/>
      <c r="D114" s="16"/>
      <c r="E114" s="16"/>
      <c r="F114" s="16"/>
      <c r="G114" s="18"/>
      <c r="H114" s="16"/>
      <c r="I114" s="16"/>
      <c r="J114" s="18"/>
      <c r="K114" s="16"/>
      <c r="L114" s="16"/>
      <c r="M114" s="16"/>
      <c r="N114" s="16"/>
      <c r="O114" s="15"/>
      <c r="P114" s="15"/>
      <c r="Q114" s="16"/>
      <c r="R114" s="16"/>
      <c r="S114" s="16"/>
      <c r="T114" s="17"/>
      <c r="U114" s="17"/>
      <c r="V114" s="17"/>
      <c r="W114" s="17"/>
      <c r="X114" s="17"/>
      <c r="Y114" s="17"/>
      <c r="Z114" s="17"/>
      <c r="AA114" s="17"/>
      <c r="AB114" s="17"/>
      <c r="AC114" s="17"/>
      <c r="AD114" s="17"/>
      <c r="AE114" s="17"/>
      <c r="AF114" s="17"/>
      <c r="AG114" s="17"/>
      <c r="AH114" s="17"/>
      <c r="AI114" s="17"/>
      <c r="AJ114" s="17"/>
    </row>
    <row r="115" spans="1:36" s="3" customFormat="1" hidden="1">
      <c r="A115" s="14"/>
      <c r="B115" s="16"/>
      <c r="C115" s="16"/>
      <c r="D115" s="16"/>
      <c r="E115" s="16"/>
      <c r="F115" s="16"/>
      <c r="G115" s="18"/>
      <c r="H115" s="16"/>
      <c r="I115" s="16"/>
      <c r="J115" s="18"/>
      <c r="K115" s="16"/>
      <c r="L115" s="16"/>
      <c r="M115" s="16"/>
      <c r="N115" s="16"/>
      <c r="O115" s="15"/>
      <c r="P115" s="15"/>
      <c r="Q115" s="16"/>
      <c r="R115" s="16"/>
      <c r="S115" s="16"/>
      <c r="T115" s="17"/>
      <c r="U115" s="17"/>
      <c r="V115" s="17"/>
      <c r="W115" s="17"/>
      <c r="X115" s="17"/>
      <c r="Y115" s="17"/>
      <c r="Z115" s="17"/>
      <c r="AA115" s="17"/>
      <c r="AB115" s="17"/>
      <c r="AC115" s="17"/>
      <c r="AD115" s="17"/>
      <c r="AE115" s="17"/>
      <c r="AF115" s="17"/>
      <c r="AG115" s="17"/>
      <c r="AH115" s="17"/>
      <c r="AI115" s="17"/>
      <c r="AJ115" s="17"/>
    </row>
    <row r="116" spans="1:36" s="3" customFormat="1" hidden="1">
      <c r="A116" s="14"/>
      <c r="B116" s="16"/>
      <c r="C116" s="16"/>
      <c r="D116" s="16"/>
      <c r="E116" s="16"/>
      <c r="F116" s="16"/>
      <c r="G116" s="18"/>
      <c r="H116" s="16"/>
      <c r="I116" s="16"/>
      <c r="J116" s="18"/>
      <c r="K116" s="16"/>
      <c r="L116" s="16"/>
      <c r="M116" s="16"/>
      <c r="N116" s="16"/>
      <c r="O116" s="15"/>
      <c r="P116" s="15"/>
      <c r="Q116" s="16"/>
      <c r="R116" s="16"/>
      <c r="S116" s="16"/>
      <c r="T116" s="17"/>
      <c r="U116" s="17"/>
      <c r="V116" s="17"/>
      <c r="W116" s="17"/>
      <c r="X116" s="17"/>
      <c r="Y116" s="17"/>
      <c r="Z116" s="17"/>
      <c r="AA116" s="17"/>
      <c r="AB116" s="17"/>
      <c r="AC116" s="17"/>
      <c r="AD116" s="17"/>
      <c r="AE116" s="17"/>
      <c r="AF116" s="17"/>
      <c r="AG116" s="17"/>
      <c r="AH116" s="17"/>
      <c r="AI116" s="17"/>
      <c r="AJ116" s="17"/>
    </row>
    <row r="117" spans="1:36" s="3" customFormat="1" hidden="1">
      <c r="A117" s="14"/>
      <c r="B117" s="16"/>
      <c r="C117" s="16"/>
      <c r="D117" s="16"/>
      <c r="E117" s="16"/>
      <c r="F117" s="16"/>
      <c r="G117" s="18"/>
      <c r="H117" s="16"/>
      <c r="I117" s="16"/>
      <c r="J117" s="18"/>
      <c r="K117" s="16"/>
      <c r="L117" s="16"/>
      <c r="M117" s="16"/>
      <c r="N117" s="16"/>
      <c r="O117" s="15"/>
      <c r="P117" s="15"/>
      <c r="Q117" s="16"/>
      <c r="R117" s="16"/>
      <c r="S117" s="16"/>
      <c r="T117" s="17"/>
      <c r="U117" s="17"/>
      <c r="V117" s="17"/>
      <c r="W117" s="17"/>
      <c r="X117" s="17"/>
      <c r="Y117" s="17"/>
      <c r="Z117" s="17"/>
      <c r="AA117" s="17"/>
      <c r="AB117" s="17"/>
      <c r="AC117" s="17"/>
      <c r="AD117" s="17"/>
      <c r="AE117" s="17"/>
      <c r="AF117" s="17"/>
      <c r="AG117" s="17"/>
      <c r="AH117" s="17"/>
      <c r="AI117" s="17"/>
      <c r="AJ117" s="17"/>
    </row>
    <row r="118" spans="1:36" s="3" customFormat="1" hidden="1">
      <c r="A118" s="14"/>
      <c r="B118" s="16"/>
      <c r="C118" s="16"/>
      <c r="D118" s="16"/>
      <c r="E118" s="16"/>
      <c r="F118" s="16"/>
      <c r="G118" s="18"/>
      <c r="H118" s="16"/>
      <c r="I118" s="16"/>
      <c r="J118" s="18"/>
      <c r="K118" s="16"/>
      <c r="L118" s="16"/>
      <c r="M118" s="16"/>
      <c r="N118" s="16"/>
      <c r="O118" s="15"/>
      <c r="P118" s="15"/>
      <c r="Q118" s="16"/>
      <c r="R118" s="16"/>
      <c r="S118" s="16"/>
      <c r="T118" s="17"/>
      <c r="U118" s="17"/>
      <c r="V118" s="17"/>
      <c r="W118" s="17"/>
      <c r="X118" s="17"/>
      <c r="Y118" s="17"/>
      <c r="Z118" s="17"/>
      <c r="AA118" s="17"/>
      <c r="AB118" s="17"/>
      <c r="AC118" s="17"/>
      <c r="AD118" s="17"/>
      <c r="AE118" s="17"/>
      <c r="AF118" s="17"/>
      <c r="AG118" s="17"/>
      <c r="AH118" s="17"/>
      <c r="AI118" s="17"/>
      <c r="AJ118" s="17"/>
    </row>
    <row r="119" spans="1:36" s="3" customFormat="1" hidden="1">
      <c r="A119" s="14"/>
      <c r="B119" s="16"/>
      <c r="C119" s="16"/>
      <c r="D119" s="16"/>
      <c r="E119" s="16"/>
      <c r="F119" s="16"/>
      <c r="G119" s="18"/>
      <c r="H119" s="16"/>
      <c r="I119" s="16"/>
      <c r="J119" s="18"/>
      <c r="K119" s="16"/>
      <c r="L119" s="16"/>
      <c r="M119" s="16"/>
      <c r="N119" s="16"/>
      <c r="O119" s="15"/>
      <c r="P119" s="15"/>
      <c r="Q119" s="16"/>
      <c r="R119" s="16"/>
      <c r="S119" s="16"/>
      <c r="T119" s="17"/>
      <c r="U119" s="17"/>
      <c r="V119" s="17"/>
      <c r="W119" s="17"/>
      <c r="X119" s="17"/>
      <c r="Y119" s="17"/>
      <c r="Z119" s="17"/>
      <c r="AA119" s="17"/>
      <c r="AB119" s="17"/>
      <c r="AC119" s="17"/>
      <c r="AD119" s="17"/>
      <c r="AE119" s="17"/>
      <c r="AF119" s="17"/>
      <c r="AG119" s="17"/>
      <c r="AH119" s="17"/>
      <c r="AI119" s="17"/>
      <c r="AJ119" s="17"/>
    </row>
    <row r="120" spans="1:36" s="3" customFormat="1" hidden="1">
      <c r="A120" s="14"/>
      <c r="B120" s="16"/>
      <c r="C120" s="16"/>
      <c r="D120" s="16"/>
      <c r="E120" s="16"/>
      <c r="F120" s="16"/>
      <c r="G120" s="18"/>
      <c r="H120" s="16"/>
      <c r="I120" s="16"/>
      <c r="J120" s="18"/>
      <c r="K120" s="16"/>
      <c r="L120" s="16"/>
      <c r="M120" s="16"/>
      <c r="N120" s="16"/>
      <c r="O120" s="15"/>
      <c r="P120" s="15"/>
      <c r="Q120" s="16"/>
      <c r="R120" s="16"/>
      <c r="S120" s="16"/>
      <c r="T120" s="17"/>
      <c r="U120" s="17"/>
      <c r="V120" s="17"/>
      <c r="W120" s="17"/>
      <c r="X120" s="17"/>
      <c r="Y120" s="17"/>
      <c r="Z120" s="17"/>
      <c r="AA120" s="17"/>
      <c r="AB120" s="17"/>
      <c r="AC120" s="17"/>
      <c r="AD120" s="17"/>
      <c r="AE120" s="17"/>
      <c r="AF120" s="17"/>
      <c r="AG120" s="17"/>
      <c r="AH120" s="17"/>
      <c r="AI120" s="17"/>
      <c r="AJ120" s="17"/>
    </row>
    <row r="121" spans="1:36" s="3" customFormat="1" hidden="1">
      <c r="A121" s="14"/>
      <c r="B121" s="16"/>
      <c r="C121" s="16"/>
      <c r="D121" s="16"/>
      <c r="E121" s="16"/>
      <c r="F121" s="16"/>
      <c r="G121" s="18"/>
      <c r="H121" s="16"/>
      <c r="I121" s="16"/>
      <c r="J121" s="18"/>
      <c r="K121" s="16"/>
      <c r="L121" s="16"/>
      <c r="M121" s="16"/>
      <c r="N121" s="16"/>
      <c r="O121" s="15"/>
      <c r="P121" s="15"/>
      <c r="Q121" s="16"/>
      <c r="R121" s="16"/>
      <c r="S121" s="16"/>
      <c r="T121" s="17"/>
      <c r="U121" s="17"/>
      <c r="V121" s="17"/>
      <c r="W121" s="17"/>
      <c r="X121" s="17"/>
      <c r="Y121" s="17"/>
      <c r="Z121" s="17"/>
      <c r="AA121" s="17"/>
      <c r="AB121" s="17"/>
      <c r="AC121" s="17"/>
      <c r="AD121" s="17"/>
      <c r="AE121" s="17"/>
      <c r="AF121" s="17"/>
      <c r="AG121" s="17"/>
      <c r="AH121" s="17"/>
      <c r="AI121" s="17"/>
      <c r="AJ121" s="17"/>
    </row>
    <row r="122" spans="1:36" s="3" customFormat="1" hidden="1">
      <c r="A122" s="14"/>
      <c r="B122" s="16"/>
      <c r="C122" s="16"/>
      <c r="D122" s="16"/>
      <c r="E122" s="16"/>
      <c r="F122" s="16"/>
      <c r="G122" s="18"/>
      <c r="H122" s="16"/>
      <c r="I122" s="16"/>
      <c r="J122" s="18"/>
      <c r="K122" s="16"/>
      <c r="L122" s="16"/>
      <c r="M122" s="16"/>
      <c r="N122" s="16"/>
      <c r="O122" s="15"/>
      <c r="P122" s="15"/>
      <c r="Q122" s="16"/>
      <c r="R122" s="16"/>
      <c r="S122" s="16"/>
      <c r="T122" s="17"/>
      <c r="U122" s="17"/>
      <c r="V122" s="17"/>
      <c r="W122" s="17"/>
      <c r="X122" s="17"/>
      <c r="Y122" s="17"/>
      <c r="Z122" s="17"/>
      <c r="AA122" s="17"/>
      <c r="AB122" s="17"/>
      <c r="AC122" s="17"/>
      <c r="AD122" s="17"/>
      <c r="AE122" s="17"/>
      <c r="AF122" s="17"/>
      <c r="AG122" s="17"/>
      <c r="AH122" s="17"/>
      <c r="AI122" s="17"/>
      <c r="AJ122" s="17"/>
    </row>
    <row r="123" spans="1:36" s="3" customFormat="1" hidden="1">
      <c r="A123" s="14"/>
      <c r="B123" s="16"/>
      <c r="C123" s="16"/>
      <c r="D123" s="16"/>
      <c r="E123" s="16"/>
      <c r="F123" s="16"/>
      <c r="G123" s="18"/>
      <c r="H123" s="16"/>
      <c r="I123" s="16"/>
      <c r="J123" s="18"/>
      <c r="K123" s="16"/>
      <c r="L123" s="16"/>
      <c r="M123" s="16"/>
      <c r="N123" s="16"/>
      <c r="O123" s="15"/>
      <c r="P123" s="15"/>
      <c r="Q123" s="16"/>
      <c r="R123" s="16"/>
      <c r="S123" s="16"/>
      <c r="T123" s="17"/>
      <c r="U123" s="17"/>
      <c r="V123" s="17"/>
      <c r="W123" s="17"/>
      <c r="X123" s="17"/>
      <c r="Y123" s="17"/>
      <c r="Z123" s="17"/>
      <c r="AA123" s="17"/>
      <c r="AB123" s="17"/>
      <c r="AC123" s="17"/>
      <c r="AD123" s="17"/>
      <c r="AE123" s="17"/>
      <c r="AF123" s="17"/>
      <c r="AG123" s="17"/>
      <c r="AH123" s="17"/>
      <c r="AI123" s="17"/>
      <c r="AJ123" s="17"/>
    </row>
    <row r="124" spans="1:36" s="3" customFormat="1" hidden="1">
      <c r="A124" s="14"/>
      <c r="B124" s="16"/>
      <c r="C124" s="16"/>
      <c r="D124" s="16"/>
      <c r="E124" s="16"/>
      <c r="F124" s="16"/>
      <c r="G124" s="18"/>
      <c r="H124" s="16"/>
      <c r="I124" s="16"/>
      <c r="J124" s="18"/>
      <c r="K124" s="16"/>
      <c r="L124" s="16"/>
      <c r="M124" s="16"/>
      <c r="N124" s="16"/>
      <c r="O124" s="15"/>
      <c r="P124" s="15"/>
      <c r="Q124" s="16"/>
      <c r="R124" s="16"/>
      <c r="S124" s="16"/>
      <c r="T124" s="17"/>
      <c r="U124" s="17"/>
      <c r="V124" s="17"/>
      <c r="W124" s="17"/>
      <c r="X124" s="17"/>
      <c r="Y124" s="17"/>
      <c r="Z124" s="17"/>
      <c r="AA124" s="17"/>
      <c r="AB124" s="17"/>
      <c r="AC124" s="17"/>
      <c r="AD124" s="17"/>
      <c r="AE124" s="17"/>
      <c r="AF124" s="17"/>
      <c r="AG124" s="17"/>
      <c r="AH124" s="17"/>
      <c r="AI124" s="17"/>
      <c r="AJ124" s="17"/>
    </row>
    <row r="125" spans="1:36" s="3" customFormat="1" hidden="1">
      <c r="A125" s="14"/>
      <c r="B125" s="16"/>
      <c r="C125" s="16"/>
      <c r="D125" s="16"/>
      <c r="E125" s="16"/>
      <c r="F125" s="16"/>
      <c r="G125" s="18"/>
      <c r="H125" s="16"/>
      <c r="I125" s="16"/>
      <c r="J125" s="18"/>
      <c r="K125" s="16"/>
      <c r="L125" s="16"/>
      <c r="M125" s="16"/>
      <c r="N125" s="16"/>
      <c r="O125" s="15"/>
      <c r="P125" s="15"/>
      <c r="Q125" s="16"/>
      <c r="R125" s="16"/>
      <c r="S125" s="16"/>
      <c r="T125" s="17"/>
      <c r="U125" s="17"/>
      <c r="V125" s="17"/>
      <c r="W125" s="17"/>
      <c r="X125" s="17"/>
      <c r="Y125" s="17"/>
      <c r="Z125" s="17"/>
      <c r="AA125" s="17"/>
      <c r="AB125" s="17"/>
      <c r="AC125" s="17"/>
      <c r="AD125" s="17"/>
      <c r="AE125" s="17"/>
      <c r="AF125" s="17"/>
      <c r="AG125" s="17"/>
      <c r="AH125" s="17"/>
      <c r="AI125" s="17"/>
      <c r="AJ125" s="17"/>
    </row>
    <row r="126" spans="1:36" s="3" customFormat="1" hidden="1">
      <c r="A126" s="14"/>
      <c r="B126" s="16"/>
      <c r="C126" s="16"/>
      <c r="D126" s="16"/>
      <c r="E126" s="16"/>
      <c r="F126" s="16"/>
      <c r="G126" s="18"/>
      <c r="H126" s="16"/>
      <c r="I126" s="16"/>
      <c r="J126" s="18"/>
      <c r="K126" s="16"/>
      <c r="L126" s="16"/>
      <c r="M126" s="16"/>
      <c r="N126" s="16"/>
      <c r="O126" s="15"/>
      <c r="P126" s="15"/>
      <c r="Q126" s="16"/>
      <c r="R126" s="16"/>
      <c r="S126" s="16"/>
      <c r="T126" s="17"/>
      <c r="U126" s="17"/>
      <c r="V126" s="17"/>
      <c r="W126" s="17"/>
      <c r="X126" s="17"/>
      <c r="Y126" s="17"/>
      <c r="Z126" s="17"/>
      <c r="AA126" s="17"/>
      <c r="AB126" s="17"/>
      <c r="AC126" s="17"/>
      <c r="AD126" s="17"/>
      <c r="AE126" s="17"/>
      <c r="AF126" s="17"/>
      <c r="AG126" s="17"/>
      <c r="AH126" s="17"/>
      <c r="AI126" s="17"/>
      <c r="AJ126" s="17"/>
    </row>
    <row r="127" spans="1:36" s="3" customFormat="1" hidden="1">
      <c r="A127" s="14"/>
      <c r="B127" s="16"/>
      <c r="C127" s="16"/>
      <c r="D127" s="16"/>
      <c r="E127" s="16"/>
      <c r="F127" s="16"/>
      <c r="G127" s="18"/>
      <c r="H127" s="16"/>
      <c r="I127" s="16"/>
      <c r="J127" s="18"/>
      <c r="K127" s="16"/>
      <c r="L127" s="16"/>
      <c r="M127" s="16"/>
      <c r="N127" s="16"/>
      <c r="O127" s="15"/>
      <c r="P127" s="15"/>
      <c r="Q127" s="16"/>
      <c r="R127" s="16"/>
      <c r="S127" s="16"/>
      <c r="T127" s="17"/>
      <c r="U127" s="17"/>
      <c r="V127" s="17"/>
      <c r="W127" s="17"/>
      <c r="X127" s="17"/>
      <c r="Y127" s="17"/>
      <c r="Z127" s="17"/>
      <c r="AA127" s="17"/>
      <c r="AB127" s="17"/>
      <c r="AC127" s="17"/>
      <c r="AD127" s="17"/>
      <c r="AE127" s="17"/>
      <c r="AF127" s="17"/>
      <c r="AG127" s="17"/>
      <c r="AH127" s="17"/>
      <c r="AI127" s="17"/>
      <c r="AJ127" s="17"/>
    </row>
    <row r="128" spans="1:36" s="3" customFormat="1" hidden="1">
      <c r="A128" s="14"/>
      <c r="B128" s="16"/>
      <c r="C128" s="16"/>
      <c r="D128" s="16"/>
      <c r="E128" s="16"/>
      <c r="F128" s="16"/>
      <c r="G128" s="18"/>
      <c r="H128" s="16"/>
      <c r="I128" s="16"/>
      <c r="J128" s="18"/>
      <c r="K128" s="16"/>
      <c r="L128" s="16"/>
      <c r="M128" s="16"/>
      <c r="N128" s="16"/>
      <c r="O128" s="15"/>
      <c r="P128" s="15"/>
      <c r="Q128" s="16"/>
      <c r="R128" s="16"/>
      <c r="S128" s="16"/>
      <c r="T128" s="17"/>
      <c r="U128" s="17"/>
      <c r="V128" s="17"/>
      <c r="W128" s="17"/>
      <c r="X128" s="17"/>
      <c r="Y128" s="17"/>
      <c r="Z128" s="17"/>
      <c r="AA128" s="17"/>
      <c r="AB128" s="17"/>
      <c r="AC128" s="17"/>
      <c r="AD128" s="17"/>
      <c r="AE128" s="17"/>
      <c r="AF128" s="17"/>
      <c r="AG128" s="17"/>
      <c r="AH128" s="17"/>
      <c r="AI128" s="17"/>
      <c r="AJ128" s="17"/>
    </row>
    <row r="129" spans="1:36" s="3" customFormat="1" hidden="1">
      <c r="A129" s="14"/>
      <c r="B129" s="16"/>
      <c r="C129" s="16"/>
      <c r="D129" s="16"/>
      <c r="E129" s="16"/>
      <c r="F129" s="16"/>
      <c r="G129" s="18"/>
      <c r="H129" s="16"/>
      <c r="I129" s="16"/>
      <c r="J129" s="18"/>
      <c r="K129" s="16"/>
      <c r="L129" s="16"/>
      <c r="M129" s="16"/>
      <c r="N129" s="16"/>
      <c r="O129" s="15"/>
      <c r="P129" s="15"/>
      <c r="Q129" s="16"/>
      <c r="R129" s="16"/>
      <c r="S129" s="16"/>
      <c r="T129" s="17"/>
      <c r="U129" s="17"/>
      <c r="V129" s="17"/>
      <c r="W129" s="17"/>
      <c r="X129" s="17"/>
      <c r="Y129" s="17"/>
      <c r="Z129" s="17"/>
      <c r="AA129" s="17"/>
      <c r="AB129" s="17"/>
      <c r="AC129" s="17"/>
      <c r="AD129" s="17"/>
      <c r="AE129" s="17"/>
      <c r="AF129" s="17"/>
      <c r="AG129" s="17"/>
      <c r="AH129" s="17"/>
      <c r="AI129" s="17"/>
      <c r="AJ129" s="17"/>
    </row>
    <row r="130" spans="1:36" s="3" customFormat="1" hidden="1">
      <c r="A130" s="14"/>
      <c r="B130" s="16"/>
      <c r="C130" s="16"/>
      <c r="D130" s="16"/>
      <c r="E130" s="16"/>
      <c r="F130" s="16"/>
      <c r="G130" s="18"/>
      <c r="H130" s="16"/>
      <c r="I130" s="16"/>
      <c r="J130" s="18"/>
      <c r="K130" s="16"/>
      <c r="L130" s="16"/>
      <c r="M130" s="16"/>
      <c r="N130" s="16"/>
      <c r="O130" s="15"/>
      <c r="P130" s="15"/>
      <c r="Q130" s="16"/>
      <c r="R130" s="16"/>
      <c r="S130" s="16"/>
      <c r="T130" s="17"/>
      <c r="U130" s="17"/>
      <c r="V130" s="17"/>
      <c r="W130" s="17"/>
      <c r="X130" s="17"/>
      <c r="Y130" s="17"/>
      <c r="Z130" s="17"/>
      <c r="AA130" s="17"/>
      <c r="AB130" s="17"/>
      <c r="AC130" s="17"/>
      <c r="AD130" s="17"/>
      <c r="AE130" s="17"/>
      <c r="AF130" s="17"/>
      <c r="AG130" s="17"/>
      <c r="AH130" s="17"/>
      <c r="AI130" s="17"/>
      <c r="AJ130" s="17"/>
    </row>
    <row r="131" spans="1:36" s="3" customFormat="1" hidden="1">
      <c r="A131" s="14"/>
      <c r="B131" s="16"/>
      <c r="C131" s="16"/>
      <c r="D131" s="16"/>
      <c r="E131" s="16"/>
      <c r="F131" s="16"/>
      <c r="G131" s="18"/>
      <c r="H131" s="16"/>
      <c r="I131" s="16"/>
      <c r="J131" s="18"/>
      <c r="K131" s="16"/>
      <c r="L131" s="16"/>
      <c r="M131" s="16"/>
      <c r="N131" s="16"/>
      <c r="O131" s="15"/>
      <c r="P131" s="15"/>
      <c r="Q131" s="16"/>
      <c r="R131" s="16"/>
      <c r="S131" s="16"/>
      <c r="T131" s="17"/>
      <c r="U131" s="17"/>
      <c r="V131" s="17"/>
      <c r="W131" s="17"/>
      <c r="X131" s="17"/>
      <c r="Y131" s="17"/>
      <c r="Z131" s="17"/>
      <c r="AA131" s="17"/>
      <c r="AB131" s="17"/>
      <c r="AC131" s="17"/>
      <c r="AD131" s="17"/>
      <c r="AE131" s="17"/>
      <c r="AF131" s="17"/>
      <c r="AG131" s="17"/>
      <c r="AH131" s="17"/>
      <c r="AI131" s="17"/>
      <c r="AJ131" s="17"/>
    </row>
    <row r="132" spans="1:36" s="3" customFormat="1" hidden="1">
      <c r="A132" s="14"/>
      <c r="B132" s="16"/>
      <c r="C132" s="16"/>
      <c r="D132" s="16"/>
      <c r="E132" s="16"/>
      <c r="F132" s="16"/>
      <c r="G132" s="18"/>
      <c r="H132" s="16"/>
      <c r="I132" s="16"/>
      <c r="J132" s="18"/>
      <c r="K132" s="16"/>
      <c r="L132" s="16"/>
      <c r="M132" s="16"/>
      <c r="N132" s="16"/>
      <c r="O132" s="15"/>
      <c r="P132" s="15"/>
      <c r="Q132" s="16"/>
      <c r="R132" s="16"/>
      <c r="S132" s="16"/>
      <c r="T132" s="17"/>
      <c r="U132" s="17"/>
      <c r="V132" s="17"/>
      <c r="W132" s="17"/>
      <c r="X132" s="17"/>
      <c r="Y132" s="17"/>
      <c r="Z132" s="17"/>
      <c r="AA132" s="17"/>
      <c r="AB132" s="17"/>
      <c r="AC132" s="17"/>
      <c r="AD132" s="17"/>
      <c r="AE132" s="17"/>
      <c r="AF132" s="17"/>
      <c r="AG132" s="17"/>
      <c r="AH132" s="17"/>
      <c r="AI132" s="17"/>
      <c r="AJ132" s="17"/>
    </row>
    <row r="133" spans="1:36" s="3" customFormat="1" hidden="1">
      <c r="A133" s="14"/>
      <c r="B133" s="16"/>
      <c r="C133" s="16"/>
      <c r="D133" s="16"/>
      <c r="E133" s="16"/>
      <c r="F133" s="16"/>
      <c r="G133" s="18"/>
      <c r="H133" s="16"/>
      <c r="I133" s="16"/>
      <c r="J133" s="18"/>
      <c r="K133" s="16"/>
      <c r="L133" s="16"/>
      <c r="M133" s="16"/>
      <c r="N133" s="16"/>
      <c r="O133" s="15"/>
      <c r="P133" s="15"/>
      <c r="Q133" s="16"/>
      <c r="R133" s="16"/>
      <c r="S133" s="16"/>
      <c r="T133" s="17"/>
      <c r="U133" s="17"/>
      <c r="V133" s="17"/>
      <c r="W133" s="17"/>
      <c r="X133" s="17"/>
      <c r="Y133" s="17"/>
      <c r="Z133" s="17"/>
      <c r="AA133" s="17"/>
      <c r="AB133" s="17"/>
      <c r="AC133" s="17"/>
      <c r="AD133" s="17"/>
      <c r="AE133" s="17"/>
      <c r="AF133" s="17"/>
      <c r="AG133" s="17"/>
      <c r="AH133" s="17"/>
      <c r="AI133" s="17"/>
      <c r="AJ133" s="17"/>
    </row>
    <row r="134" spans="1:36" s="3" customFormat="1" hidden="1">
      <c r="A134" s="14"/>
      <c r="B134" s="16"/>
      <c r="C134" s="16"/>
      <c r="D134" s="16"/>
      <c r="E134" s="16"/>
      <c r="F134" s="16"/>
      <c r="G134" s="18"/>
      <c r="H134" s="16"/>
      <c r="I134" s="16"/>
      <c r="J134" s="18"/>
      <c r="K134" s="16"/>
      <c r="L134" s="16"/>
      <c r="M134" s="16"/>
      <c r="N134" s="16"/>
      <c r="O134" s="15"/>
      <c r="P134" s="15"/>
      <c r="Q134" s="16"/>
      <c r="R134" s="16"/>
      <c r="S134" s="16"/>
      <c r="T134" s="17"/>
      <c r="U134" s="17"/>
      <c r="V134" s="17"/>
      <c r="W134" s="17"/>
      <c r="X134" s="17"/>
      <c r="Y134" s="17"/>
      <c r="Z134" s="17"/>
      <c r="AA134" s="17"/>
      <c r="AB134" s="17"/>
      <c r="AC134" s="17"/>
      <c r="AD134" s="17"/>
      <c r="AE134" s="17"/>
      <c r="AF134" s="17"/>
      <c r="AG134" s="17"/>
      <c r="AH134" s="17"/>
      <c r="AI134" s="17"/>
      <c r="AJ134" s="17"/>
    </row>
    <row r="135" spans="1:36" s="3" customFormat="1" hidden="1">
      <c r="A135" s="14"/>
      <c r="B135" s="16"/>
      <c r="C135" s="16"/>
      <c r="D135" s="16"/>
      <c r="E135" s="16"/>
      <c r="F135" s="16"/>
      <c r="G135" s="18"/>
      <c r="H135" s="16"/>
      <c r="I135" s="16"/>
      <c r="J135" s="18"/>
      <c r="K135" s="16"/>
      <c r="L135" s="16"/>
      <c r="M135" s="16"/>
      <c r="N135" s="16"/>
      <c r="O135" s="15"/>
      <c r="P135" s="15"/>
      <c r="Q135" s="16"/>
      <c r="R135" s="16"/>
      <c r="S135" s="16"/>
      <c r="T135" s="17"/>
      <c r="U135" s="17"/>
      <c r="V135" s="17"/>
      <c r="W135" s="17"/>
      <c r="X135" s="17"/>
      <c r="Y135" s="17"/>
      <c r="Z135" s="17"/>
      <c r="AA135" s="17"/>
      <c r="AB135" s="17"/>
      <c r="AC135" s="17"/>
      <c r="AD135" s="17"/>
      <c r="AE135" s="17"/>
      <c r="AF135" s="17"/>
      <c r="AG135" s="17"/>
      <c r="AH135" s="17"/>
      <c r="AI135" s="17"/>
      <c r="AJ135" s="17"/>
    </row>
    <row r="136" spans="1:36" s="3" customFormat="1" hidden="1">
      <c r="A136" s="14"/>
      <c r="B136" s="16"/>
      <c r="C136" s="16"/>
      <c r="D136" s="16"/>
      <c r="E136" s="16"/>
      <c r="F136" s="16"/>
      <c r="G136" s="18"/>
      <c r="H136" s="16"/>
      <c r="I136" s="16"/>
      <c r="J136" s="18"/>
      <c r="K136" s="16"/>
      <c r="L136" s="16"/>
      <c r="M136" s="16"/>
      <c r="N136" s="16"/>
      <c r="O136" s="15"/>
      <c r="P136" s="15"/>
      <c r="Q136" s="16"/>
      <c r="R136" s="16"/>
      <c r="S136" s="16"/>
      <c r="T136" s="17"/>
      <c r="U136" s="17"/>
      <c r="V136" s="17"/>
      <c r="W136" s="17"/>
      <c r="X136" s="17"/>
      <c r="Y136" s="17"/>
      <c r="Z136" s="17"/>
      <c r="AA136" s="17"/>
      <c r="AB136" s="17"/>
      <c r="AC136" s="17"/>
      <c r="AD136" s="17"/>
      <c r="AE136" s="17"/>
      <c r="AF136" s="17"/>
      <c r="AG136" s="17"/>
      <c r="AH136" s="17"/>
      <c r="AI136" s="17"/>
      <c r="AJ136" s="17"/>
    </row>
    <row r="137" spans="1:36" s="3" customFormat="1" hidden="1">
      <c r="A137" s="14"/>
      <c r="B137" s="16"/>
      <c r="C137" s="16"/>
      <c r="D137" s="16"/>
      <c r="E137" s="16"/>
      <c r="F137" s="16"/>
      <c r="G137" s="18"/>
      <c r="H137" s="16"/>
      <c r="I137" s="16"/>
      <c r="J137" s="18"/>
      <c r="K137" s="16"/>
      <c r="L137" s="16"/>
      <c r="M137" s="16"/>
      <c r="N137" s="16"/>
      <c r="O137" s="15"/>
      <c r="P137" s="15"/>
      <c r="Q137" s="16"/>
      <c r="R137" s="16"/>
      <c r="S137" s="16"/>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6"/>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6"/>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6"/>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6"/>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6"/>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6"/>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6"/>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6"/>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6"/>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6"/>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6"/>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6"/>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6"/>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6"/>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6"/>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6"/>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6"/>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6"/>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6"/>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6"/>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6"/>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6"/>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6"/>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6"/>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6"/>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6"/>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6"/>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6"/>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6"/>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6"/>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6"/>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6"/>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6"/>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6"/>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6"/>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6"/>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6"/>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6"/>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6"/>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6"/>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6"/>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6"/>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6"/>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6"/>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6"/>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6"/>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6"/>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6"/>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6"/>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6"/>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6"/>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6"/>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6"/>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6"/>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6"/>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6"/>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6"/>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6"/>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6"/>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6"/>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6"/>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6"/>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6"/>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6"/>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6"/>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6"/>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6"/>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6"/>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6"/>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6"/>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6"/>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6"/>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6"/>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6"/>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6"/>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6"/>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6"/>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6"/>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6"/>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6"/>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6"/>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6"/>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6"/>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6"/>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6"/>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6"/>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6"/>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6"/>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6"/>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6"/>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6"/>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6"/>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6"/>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6"/>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6"/>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6"/>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6"/>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6"/>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6"/>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6"/>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6"/>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9"/>
      <c r="B260" s="20"/>
      <c r="C260" s="20"/>
      <c r="D260" s="20"/>
      <c r="E260" s="20"/>
      <c r="F260" s="20"/>
      <c r="G260" s="21"/>
      <c r="H260" s="20"/>
      <c r="I260" s="20"/>
      <c r="J260" s="21"/>
      <c r="K260" s="20"/>
      <c r="L260" s="20"/>
      <c r="M260" s="20"/>
      <c r="N260" s="20"/>
      <c r="O260" s="22"/>
      <c r="P260" s="22"/>
      <c r="Q260" s="20"/>
      <c r="R260" s="20"/>
      <c r="S260" s="20"/>
      <c r="T260" s="23"/>
      <c r="U260" s="23"/>
      <c r="V260" s="23"/>
      <c r="W260" s="23"/>
      <c r="X260" s="23"/>
      <c r="Y260" s="23"/>
      <c r="Z260" s="23"/>
      <c r="AA260" s="23"/>
      <c r="AB260" s="23"/>
      <c r="AC260" s="23"/>
      <c r="AD260" s="23"/>
      <c r="AE260" s="23"/>
      <c r="AF260" s="23"/>
      <c r="AG260" s="23"/>
      <c r="AH260" s="23"/>
      <c r="AI260" s="23"/>
      <c r="AJ260" s="23"/>
    </row>
  </sheetData>
  <sheetProtection algorithmName="SHA-512" hashValue="7ymnaOQntfsJH0Jxag6tWVoHw5jdyycfswN0FsCSeRNDWa3v2dxnolFE1cefib5xPp0MParTBjHl793CoBLMqQ==" saltValue="1fDyWmuVLGrAA0285Ngyqg==" spinCount="100000" sheet="1" formatCells="0" formatColumns="0" formatRows="0" autoFilter="0"/>
  <dataConsolidate/>
  <mergeCells count="68">
    <mergeCell ref="C16:P16"/>
    <mergeCell ref="C18:P18"/>
    <mergeCell ref="C17:P17"/>
    <mergeCell ref="M46:P47"/>
    <mergeCell ref="H41:K41"/>
    <mergeCell ref="M41:P41"/>
    <mergeCell ref="C42:F43"/>
    <mergeCell ref="H42:K43"/>
    <mergeCell ref="M42:P43"/>
    <mergeCell ref="C45:F45"/>
    <mergeCell ref="H45:K45"/>
    <mergeCell ref="M45:P45"/>
    <mergeCell ref="C23:F23"/>
    <mergeCell ref="H23:K23"/>
    <mergeCell ref="M23:P23"/>
    <mergeCell ref="C24:F25"/>
    <mergeCell ref="B8:E8"/>
    <mergeCell ref="B1:P5"/>
    <mergeCell ref="B6:P6"/>
    <mergeCell ref="C13:F13"/>
    <mergeCell ref="C14:P14"/>
    <mergeCell ref="C10:F10"/>
    <mergeCell ref="C11:P11"/>
    <mergeCell ref="H24:K25"/>
    <mergeCell ref="M24:P25"/>
    <mergeCell ref="C29:F29"/>
    <mergeCell ref="H29:K29"/>
    <mergeCell ref="M29:P29"/>
    <mergeCell ref="C38:F39"/>
    <mergeCell ref="C30:F31"/>
    <mergeCell ref="H30:K31"/>
    <mergeCell ref="M30:P31"/>
    <mergeCell ref="C37:F37"/>
    <mergeCell ref="H37:K37"/>
    <mergeCell ref="M37:P37"/>
    <mergeCell ref="C32:F32"/>
    <mergeCell ref="C33:F33"/>
    <mergeCell ref="H33:K33"/>
    <mergeCell ref="M33:P33"/>
    <mergeCell ref="C34:F35"/>
    <mergeCell ref="H34:K35"/>
    <mergeCell ref="M34:P35"/>
    <mergeCell ref="C57:F57"/>
    <mergeCell ref="H57:K57"/>
    <mergeCell ref="M57:P57"/>
    <mergeCell ref="B50:E50"/>
    <mergeCell ref="C52:F52"/>
    <mergeCell ref="C41:F41"/>
    <mergeCell ref="C46:F47"/>
    <mergeCell ref="H46:K47"/>
    <mergeCell ref="C53:P53"/>
    <mergeCell ref="B55:E55"/>
    <mergeCell ref="C20:P20"/>
    <mergeCell ref="B67:E67"/>
    <mergeCell ref="C69:P70"/>
    <mergeCell ref="C71:P74"/>
    <mergeCell ref="B61:E61"/>
    <mergeCell ref="C63:F63"/>
    <mergeCell ref="H63:K63"/>
    <mergeCell ref="M63:P63"/>
    <mergeCell ref="C64:F65"/>
    <mergeCell ref="H64:K65"/>
    <mergeCell ref="M64:P65"/>
    <mergeCell ref="C58:F59"/>
    <mergeCell ref="H58:K59"/>
    <mergeCell ref="M58:P59"/>
    <mergeCell ref="H38:K39"/>
    <mergeCell ref="M38:P39"/>
  </mergeCells>
  <dataValidations count="16">
    <dataValidation type="list" allowBlank="1" showInputMessage="1" showErrorMessage="1" sqref="M58:P59" xr:uid="{77AB45E5-DF79-419D-9E68-95B894C90768}">
      <formula1>INDIRECT(H58)</formula1>
    </dataValidation>
    <dataValidation type="list" allowBlank="1" showInputMessage="1" showErrorMessage="1" sqref="M64:P65" xr:uid="{F185AB99-0E3E-4AFE-A335-59DE2F4E37B1}">
      <formula1>INDIRECT($H$64)</formula1>
    </dataValidation>
    <dataValidation type="list" allowBlank="1" showInputMessage="1" showErrorMessage="1" sqref="C11:P11" xr:uid="{C66B9819-222A-4FE1-A014-305BCCE3413D}">
      <formula1>Tipo_Intervención</formula1>
    </dataValidation>
    <dataValidation type="list" allowBlank="1" showInputMessage="1" showErrorMessage="1" sqref="C18:P18" xr:uid="{7297FD4D-A04A-4699-B783-F3554AE9A89B}">
      <formula1>Aplica_Convocatoria</formula1>
    </dataValidation>
    <dataValidation type="list" allowBlank="1" showInputMessage="1" showErrorMessage="1" sqref="C24:F25 C30:F31 C34:F35 C38:F39 C42:F43 C46:F47" xr:uid="{6421BC62-7DDA-4CEB-AD3D-F6EA61D1D09F}">
      <formula1>Líneas_estratégicas</formula1>
    </dataValidation>
    <dataValidation type="list" allowBlank="1" showInputMessage="1" showErrorMessage="1" sqref="H24:K25" xr:uid="{CF7E2449-6ED9-400F-BEC7-054D6786A032}">
      <formula1>INDIRECT($C$24)</formula1>
    </dataValidation>
    <dataValidation type="list" allowBlank="1" showInputMessage="1" showErrorMessage="1" sqref="H30:K31" xr:uid="{E38CC7E6-61AC-4AA8-90FA-B613F0A70336}">
      <formula1>INDIRECT($C$30)</formula1>
    </dataValidation>
    <dataValidation type="list" allowBlank="1" showInputMessage="1" showErrorMessage="1" sqref="H34:K35" xr:uid="{926D9E3E-330B-4A0A-8A42-C813FCCC211F}">
      <formula1>INDIRECT($C$34)</formula1>
    </dataValidation>
    <dataValidation type="list" allowBlank="1" showInputMessage="1" showErrorMessage="1" sqref="H38:K39" xr:uid="{CABCEE37-D5F0-4335-B157-0D2481057933}">
      <formula1>INDIRECT($C$38)</formula1>
    </dataValidation>
    <dataValidation type="list" allowBlank="1" showInputMessage="1" showErrorMessage="1" sqref="H42:K43" xr:uid="{3C7666E3-5B5F-446A-8DBE-0324F2B0A802}">
      <formula1>INDIRECT($C$42)</formula1>
    </dataValidation>
    <dataValidation type="list" allowBlank="1" showInputMessage="1" showErrorMessage="1" sqref="H46:K47" xr:uid="{A5DFF340-33A8-46D2-9517-32E5E31356A2}">
      <formula1>INDIRECT($C$46)</formula1>
    </dataValidation>
    <dataValidation type="list" allowBlank="1" showInputMessage="1" showErrorMessage="1" sqref="C53:P53" xr:uid="{37B71F2D-BE8A-4DA9-BDB0-E775E7930C48}">
      <formula1>Objetivos_de_desarrollo_sostenible</formula1>
    </dataValidation>
    <dataValidation type="list" allowBlank="1" showInputMessage="1" showErrorMessage="1" sqref="C58:F59" xr:uid="{16F3B47B-052D-46AD-9C81-62652355409D}">
      <formula1>Plan_Nacional_de_Desarrollo</formula1>
    </dataValidation>
    <dataValidation type="list" allowBlank="1" showInputMessage="1" showErrorMessage="1" sqref="H58:K59" xr:uid="{9354D879-F31A-4310-8885-FB10C41C2A7B}">
      <formula1>Clasificación_PND</formula1>
    </dataValidation>
    <dataValidation type="list" allowBlank="1" showInputMessage="1" showErrorMessage="1" sqref="C64:F65" xr:uid="{57D37249-2B43-420C-99BE-2A96434D7674}">
      <formula1>Plan_Sectorial_de_Turismo</formula1>
    </dataValidation>
    <dataValidation type="list" allowBlank="1" showInputMessage="1" showErrorMessage="1" sqref="H64:K65" xr:uid="{8D1E3F6A-2C43-4F16-B037-649D36F7FE78}">
      <formula1>Clasificación_PST</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CD9683-0EBB-4B12-BDF1-990E6D8F5015}">
          <x14:formula1>
            <xm:f>INDIRECT('1. Información'!$C$11&amp;"_"&amp;H24)</xm:f>
          </x14:formula1>
          <xm:sqref>M24:P25 M30:P31 M34:P35 M38:P39 M42:P43 M46:P47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CF9D-DE98-4757-93DA-AB69F66A63F0}">
  <sheetPr codeName="Hoja13"/>
  <dimension ref="A1:OA161"/>
  <sheetViews>
    <sheetView topLeftCell="E1" zoomScale="80" zoomScaleNormal="80" workbookViewId="0">
      <selection activeCell="AA31" sqref="AA31"/>
    </sheetView>
  </sheetViews>
  <sheetFormatPr defaultColWidth="11.42578125" defaultRowHeight="14.45" outlineLevelCol="1"/>
  <cols>
    <col min="4" max="4" width="24.7109375" customWidth="1"/>
    <col min="5" max="6" width="55.5703125" customWidth="1"/>
    <col min="7" max="11" width="10.85546875" hidden="1" customWidth="1" outlineLevel="1"/>
    <col min="12" max="12" width="10.85546875" style="100" hidden="1" customWidth="1" outlineLevel="1"/>
    <col min="13" max="14" width="10.85546875" hidden="1" customWidth="1" outlineLevel="1"/>
    <col min="15" max="15" width="13.28515625" hidden="1" customWidth="1" outlineLevel="1"/>
    <col min="16" max="21" width="10.85546875" hidden="1" customWidth="1" outlineLevel="1"/>
    <col min="22" max="22" width="10.85546875" collapsed="1"/>
    <col min="23" max="23" width="10.85546875" hidden="1" customWidth="1" outlineLevel="1"/>
    <col min="24" max="24" width="31.28515625" hidden="1" customWidth="1" outlineLevel="1"/>
    <col min="25" max="25" width="10.85546875" collapsed="1"/>
    <col min="26" max="94" width="10.85546875" customWidth="1" outlineLevel="1"/>
    <col min="95" max="95" width="94.85546875" style="83" customWidth="1" outlineLevel="1"/>
    <col min="96" max="108" width="10.85546875" customWidth="1" outlineLevel="1"/>
    <col min="109" max="109" width="113.28515625" customWidth="1" outlineLevel="1"/>
    <col min="110" max="152" width="10.85546875" customWidth="1" outlineLevel="1"/>
    <col min="153" max="153" width="81" customWidth="1" outlineLevel="1"/>
    <col min="154" max="168" width="10.85546875" customWidth="1" outlineLevel="1"/>
    <col min="169" max="169" width="62.140625" customWidth="1" outlineLevel="1"/>
    <col min="170" max="171" width="10.85546875" style="175" customWidth="1" outlineLevel="1"/>
    <col min="172" max="172" width="10.85546875" customWidth="1" outlineLevel="1"/>
    <col min="173" max="174" width="10.85546875" style="83" customWidth="1" outlineLevel="1"/>
    <col min="175" max="176" width="10.85546875" customWidth="1" outlineLevel="1"/>
    <col min="177" max="177" width="88.5703125" customWidth="1" outlineLevel="1"/>
    <col min="178" max="184" width="10.85546875" customWidth="1" outlineLevel="1"/>
    <col min="185" max="185" width="82.7109375" customWidth="1" outlineLevel="1"/>
    <col min="186" max="205" width="10.85546875" customWidth="1" outlineLevel="1"/>
    <col min="206" max="206" width="82.5703125" customWidth="1" outlineLevel="1"/>
    <col min="207" max="219" width="10.85546875" customWidth="1" outlineLevel="1"/>
    <col min="220" max="220" width="90.28515625" customWidth="1" outlineLevel="1"/>
    <col min="221" max="225" width="10.85546875" customWidth="1" outlineLevel="1"/>
    <col min="226" max="226" width="88" customWidth="1" outlineLevel="1"/>
    <col min="227" max="235" width="10.85546875" customWidth="1" outlineLevel="1"/>
    <col min="236" max="236" width="148.28515625" customWidth="1" outlineLevel="1"/>
    <col min="237" max="266" width="10.85546875" customWidth="1" outlineLevel="1"/>
    <col min="267" max="267" width="105" customWidth="1" outlineLevel="1"/>
    <col min="268" max="335" width="10.85546875" customWidth="1" outlineLevel="1"/>
    <col min="336" max="338" width="10.85546875" style="175" customWidth="1" outlineLevel="1"/>
    <col min="339" max="339" width="22.85546875" style="175" customWidth="1" outlineLevel="1"/>
    <col min="340" max="342" width="10.85546875" style="175" customWidth="1" outlineLevel="1"/>
    <col min="343" max="343" width="10.85546875" customWidth="1" outlineLevel="1"/>
    <col min="346" max="346" width="10.85546875" hidden="1" customWidth="1" outlineLevel="1"/>
    <col min="347" max="347" width="75.5703125" hidden="1" customWidth="1" outlineLevel="1"/>
    <col min="348" max="369" width="10.85546875" hidden="1" customWidth="1" outlineLevel="1"/>
    <col min="370" max="370" width="10.85546875" hidden="1" customWidth="1" outlineLevel="1" collapsed="1"/>
    <col min="371" max="371" width="64" hidden="1" customWidth="1" outlineLevel="1"/>
    <col min="372" max="390" width="10.85546875" hidden="1" customWidth="1" outlineLevel="1"/>
    <col min="391" max="391" width="10.85546875" collapsed="1"/>
  </cols>
  <sheetData>
    <row r="1" spans="1:389" ht="15" customHeight="1">
      <c r="A1" s="475" t="s">
        <v>2997</v>
      </c>
      <c r="B1" s="478" t="s">
        <v>2998</v>
      </c>
      <c r="C1" s="479"/>
      <c r="D1" s="503" t="s">
        <v>2969</v>
      </c>
      <c r="E1" s="492"/>
      <c r="F1" s="79"/>
      <c r="G1" s="478" t="s">
        <v>2999</v>
      </c>
      <c r="H1" s="494"/>
      <c r="I1" s="494"/>
      <c r="J1" s="494"/>
      <c r="K1" s="494"/>
      <c r="L1" s="494"/>
      <c r="M1" s="494"/>
      <c r="O1" s="463" t="s">
        <v>3000</v>
      </c>
      <c r="P1" s="463"/>
      <c r="Q1" s="463"/>
      <c r="R1" s="463"/>
      <c r="S1" s="463"/>
      <c r="T1" s="463"/>
      <c r="U1" s="463"/>
      <c r="X1" s="465" t="s">
        <v>3001</v>
      </c>
    </row>
    <row r="2" spans="1:389" ht="15" thickBot="1">
      <c r="A2" s="476"/>
      <c r="B2" s="497" t="s">
        <v>3002</v>
      </c>
      <c r="C2" s="498"/>
      <c r="D2" s="504"/>
      <c r="E2" s="493"/>
      <c r="F2" s="80"/>
      <c r="G2" s="495"/>
      <c r="H2" s="496"/>
      <c r="I2" s="496"/>
      <c r="J2" s="496"/>
      <c r="K2" s="496"/>
      <c r="L2" s="496"/>
      <c r="M2" s="496"/>
      <c r="O2" s="464"/>
      <c r="P2" s="464"/>
      <c r="Q2" s="464"/>
      <c r="R2" s="464"/>
      <c r="S2" s="464"/>
      <c r="T2" s="464"/>
      <c r="U2" s="464"/>
      <c r="X2" s="465"/>
      <c r="EA2" s="83"/>
      <c r="EB2" s="83"/>
      <c r="EC2" s="83"/>
      <c r="ED2" s="83"/>
      <c r="EE2" s="83"/>
      <c r="EF2" s="83"/>
      <c r="EG2" s="83"/>
      <c r="EH2" s="83"/>
      <c r="EI2" s="83"/>
      <c r="EJ2" s="83"/>
      <c r="EK2" s="83"/>
      <c r="EL2" s="83"/>
      <c r="EM2" s="83"/>
      <c r="EN2" s="83"/>
      <c r="EO2" s="83"/>
      <c r="EP2" s="83"/>
      <c r="EQ2" s="83"/>
      <c r="ER2" s="83"/>
      <c r="ES2" s="83"/>
      <c r="ET2" s="83"/>
      <c r="EU2" s="83"/>
      <c r="EV2" s="83"/>
      <c r="EW2" s="83"/>
    </row>
    <row r="3" spans="1:389" ht="28.15" customHeight="1">
      <c r="A3" s="476"/>
      <c r="B3" s="499"/>
      <c r="C3" s="500"/>
      <c r="D3" s="504"/>
      <c r="E3" s="501" t="s">
        <v>3003</v>
      </c>
      <c r="F3" s="501" t="s">
        <v>3004</v>
      </c>
      <c r="G3" s="471" t="s">
        <v>3005</v>
      </c>
      <c r="H3" s="466" t="s">
        <v>3006</v>
      </c>
      <c r="I3" s="466" t="s">
        <v>3007</v>
      </c>
      <c r="J3" s="466" t="s">
        <v>3008</v>
      </c>
      <c r="K3" s="466" t="s">
        <v>3009</v>
      </c>
      <c r="L3" s="471" t="s">
        <v>3010</v>
      </c>
      <c r="M3" s="466" t="s">
        <v>3011</v>
      </c>
      <c r="O3" s="473" t="s">
        <v>3005</v>
      </c>
      <c r="P3" s="473" t="s">
        <v>3006</v>
      </c>
      <c r="Q3" s="473" t="s">
        <v>3007</v>
      </c>
      <c r="R3" s="473" t="s">
        <v>3008</v>
      </c>
      <c r="S3" s="473" t="s">
        <v>3009</v>
      </c>
      <c r="T3" s="469" t="s">
        <v>3010</v>
      </c>
      <c r="U3" s="473" t="s">
        <v>3011</v>
      </c>
      <c r="X3" s="465"/>
      <c r="AA3" s="518" t="s">
        <v>1973</v>
      </c>
      <c r="AB3" s="518"/>
      <c r="AC3" s="518"/>
      <c r="AD3" s="518"/>
      <c r="AE3" s="518"/>
      <c r="AF3" s="519" t="s">
        <v>1974</v>
      </c>
      <c r="AG3" s="519"/>
      <c r="AH3" s="519"/>
      <c r="AI3" s="519"/>
      <c r="AJ3" s="519"/>
      <c r="AK3" s="519"/>
      <c r="AL3" s="519"/>
      <c r="AM3" s="519"/>
      <c r="AN3" s="519"/>
      <c r="AO3" s="519"/>
      <c r="AP3" s="519"/>
      <c r="AQ3" s="519"/>
      <c r="AR3" s="519"/>
      <c r="AS3" s="519"/>
      <c r="AT3" s="519"/>
      <c r="AU3" s="519"/>
      <c r="AV3" s="519"/>
      <c r="AW3" s="519"/>
      <c r="AX3" s="519"/>
      <c r="AY3" s="519"/>
      <c r="AZ3" s="519"/>
      <c r="BA3" s="518" t="s">
        <v>1975</v>
      </c>
      <c r="BB3" s="518"/>
      <c r="BC3" s="518"/>
      <c r="BD3" s="518"/>
      <c r="BE3" s="518"/>
      <c r="BF3" s="518"/>
      <c r="BG3" s="520" t="s">
        <v>1976</v>
      </c>
      <c r="BH3" s="520"/>
      <c r="BI3" s="520" t="s">
        <v>1977</v>
      </c>
      <c r="BJ3" s="520"/>
      <c r="BK3" s="520" t="s">
        <v>3012</v>
      </c>
      <c r="BL3" s="520"/>
      <c r="BM3" s="520"/>
      <c r="BN3" s="520"/>
      <c r="BO3" s="520"/>
      <c r="BP3" s="520"/>
      <c r="BQ3" s="520"/>
      <c r="BR3" s="520"/>
      <c r="BS3" s="520" t="s">
        <v>1979</v>
      </c>
      <c r="BT3" s="520"/>
      <c r="BU3" s="520"/>
      <c r="BV3" s="520"/>
      <c r="BW3" s="526"/>
      <c r="BX3" s="87" t="s">
        <v>2577</v>
      </c>
      <c r="BY3" s="527" t="s">
        <v>1980</v>
      </c>
      <c r="BZ3" s="527"/>
      <c r="CA3" s="527"/>
      <c r="CB3" s="528" t="s">
        <v>3013</v>
      </c>
      <c r="CC3" s="528"/>
      <c r="CD3" s="528"/>
      <c r="CE3" s="528"/>
      <c r="CF3" s="528"/>
      <c r="CG3" s="528"/>
      <c r="CH3" s="528"/>
      <c r="CI3" s="528"/>
      <c r="CJ3" s="528"/>
      <c r="CK3" s="528"/>
      <c r="CL3" s="528"/>
      <c r="CM3" s="528"/>
      <c r="CN3" s="528"/>
      <c r="CO3" s="528"/>
      <c r="CR3" s="523" t="s">
        <v>1973</v>
      </c>
      <c r="CS3" s="523"/>
      <c r="CT3" s="523"/>
      <c r="CU3" s="523"/>
      <c r="CV3" s="523"/>
      <c r="DF3" s="525" t="s">
        <v>1974</v>
      </c>
      <c r="DG3" s="525"/>
      <c r="DH3" s="525"/>
      <c r="DI3" s="525"/>
      <c r="DJ3" s="525"/>
      <c r="DK3" s="525"/>
      <c r="DL3" s="525"/>
      <c r="DM3" s="525"/>
      <c r="DN3" s="525"/>
      <c r="DO3" s="525"/>
      <c r="DP3" s="525"/>
      <c r="DQ3" s="525"/>
      <c r="DR3" s="525"/>
      <c r="DS3" s="525"/>
      <c r="DT3" s="525"/>
      <c r="DU3" s="525"/>
      <c r="DV3" s="525"/>
      <c r="DW3" s="525"/>
      <c r="DX3" s="525"/>
      <c r="DY3" s="525"/>
      <c r="DZ3" s="525"/>
      <c r="EA3" s="83"/>
      <c r="EB3" s="83"/>
      <c r="EC3" s="83"/>
      <c r="ED3" s="83"/>
      <c r="EE3" s="83"/>
      <c r="EF3" s="83"/>
      <c r="EG3" s="83"/>
      <c r="EH3" s="83"/>
      <c r="EI3" s="83"/>
      <c r="EJ3" s="83"/>
      <c r="EK3" s="83"/>
      <c r="EL3" s="83"/>
      <c r="EM3" s="83"/>
      <c r="EN3" s="83"/>
      <c r="EO3" s="83"/>
      <c r="EP3" s="83"/>
      <c r="EQ3" s="83"/>
      <c r="ER3" s="83"/>
      <c r="ES3" s="83"/>
      <c r="ET3" s="83"/>
      <c r="EU3" s="83"/>
      <c r="EV3" s="83"/>
      <c r="EW3" s="83"/>
      <c r="EX3" s="523" t="s">
        <v>1975</v>
      </c>
      <c r="EY3" s="523"/>
      <c r="EZ3" s="523"/>
      <c r="FA3" s="523"/>
      <c r="FB3" s="523"/>
      <c r="FC3" s="523"/>
      <c r="FN3" s="523" t="s">
        <v>1976</v>
      </c>
      <c r="FO3" s="523"/>
      <c r="FV3" s="524" t="s">
        <v>1977</v>
      </c>
      <c r="FW3" s="524"/>
      <c r="GD3" s="523" t="s">
        <v>3012</v>
      </c>
      <c r="GE3" s="523"/>
      <c r="GF3" s="523"/>
      <c r="GG3" s="523"/>
      <c r="GH3" s="523"/>
      <c r="GI3" s="523"/>
      <c r="GJ3" s="523"/>
      <c r="GK3" s="523"/>
      <c r="GY3" s="523" t="s">
        <v>1979</v>
      </c>
      <c r="GZ3" s="523"/>
      <c r="HA3" s="523"/>
      <c r="HB3" s="523"/>
      <c r="HC3" s="523"/>
      <c r="HM3" s="174" t="s">
        <v>2577</v>
      </c>
      <c r="HS3" s="521" t="s">
        <v>1980</v>
      </c>
      <c r="HT3" s="521"/>
      <c r="HU3" s="521"/>
      <c r="IC3" s="522" t="s">
        <v>3013</v>
      </c>
      <c r="ID3" s="522"/>
      <c r="IE3" s="522"/>
      <c r="IF3" s="522"/>
      <c r="IG3" s="522"/>
      <c r="IH3" s="522"/>
      <c r="II3" s="522"/>
      <c r="IJ3" s="522"/>
      <c r="IK3" s="522"/>
      <c r="IL3" s="522"/>
      <c r="IM3" s="522"/>
      <c r="IN3" s="522"/>
      <c r="IO3" s="522"/>
      <c r="IP3" s="522"/>
      <c r="JH3" s="169" t="s">
        <v>1973</v>
      </c>
      <c r="JI3" s="169" t="s">
        <v>1973</v>
      </c>
      <c r="JJ3" s="169" t="s">
        <v>1973</v>
      </c>
      <c r="JK3" s="169" t="s">
        <v>1973</v>
      </c>
      <c r="JL3" s="169" t="s">
        <v>1973</v>
      </c>
      <c r="JM3" s="217" t="s">
        <v>1974</v>
      </c>
      <c r="JN3" s="217" t="s">
        <v>1974</v>
      </c>
      <c r="JO3" s="217" t="s">
        <v>1974</v>
      </c>
      <c r="JP3" s="217" t="s">
        <v>1974</v>
      </c>
      <c r="JQ3" s="217" t="s">
        <v>1974</v>
      </c>
      <c r="JR3" s="217" t="s">
        <v>1974</v>
      </c>
      <c r="JS3" s="217" t="s">
        <v>1974</v>
      </c>
      <c r="JT3" s="217" t="s">
        <v>1974</v>
      </c>
      <c r="JU3" s="217" t="s">
        <v>1974</v>
      </c>
      <c r="JV3" s="217" t="s">
        <v>1974</v>
      </c>
      <c r="JW3" s="217" t="s">
        <v>1974</v>
      </c>
      <c r="JX3" s="217" t="s">
        <v>1974</v>
      </c>
      <c r="JY3" s="217" t="s">
        <v>1974</v>
      </c>
      <c r="JZ3" s="217" t="s">
        <v>1974</v>
      </c>
      <c r="KA3" s="217" t="s">
        <v>1974</v>
      </c>
      <c r="KB3" s="217" t="s">
        <v>1974</v>
      </c>
      <c r="KC3" s="217" t="s">
        <v>1974</v>
      </c>
      <c r="KD3" s="217" t="s">
        <v>1974</v>
      </c>
      <c r="KE3" s="217" t="s">
        <v>1974</v>
      </c>
      <c r="KF3" s="217" t="s">
        <v>1974</v>
      </c>
      <c r="KG3" s="217" t="s">
        <v>1974</v>
      </c>
      <c r="KH3" s="169" t="s">
        <v>1975</v>
      </c>
      <c r="KI3" s="169" t="s">
        <v>1975</v>
      </c>
      <c r="KJ3" s="169" t="s">
        <v>1975</v>
      </c>
      <c r="KK3" s="169" t="s">
        <v>1975</v>
      </c>
      <c r="KL3" s="169" t="s">
        <v>1975</v>
      </c>
      <c r="KM3" s="169" t="s">
        <v>1975</v>
      </c>
      <c r="KN3" s="218" t="s">
        <v>1976</v>
      </c>
      <c r="KO3" s="218" t="s">
        <v>1976</v>
      </c>
      <c r="KP3" s="218" t="s">
        <v>1977</v>
      </c>
      <c r="KQ3" s="218" t="s">
        <v>1977</v>
      </c>
      <c r="KR3" s="218" t="s">
        <v>3012</v>
      </c>
      <c r="KS3" s="218" t="s">
        <v>3012</v>
      </c>
      <c r="KT3" s="218" t="s">
        <v>3012</v>
      </c>
      <c r="KU3" s="218" t="s">
        <v>3012</v>
      </c>
      <c r="KV3" s="218" t="s">
        <v>3012</v>
      </c>
      <c r="KW3" s="218" t="s">
        <v>3012</v>
      </c>
      <c r="KX3" s="218" t="s">
        <v>3012</v>
      </c>
      <c r="KY3" s="218" t="s">
        <v>3012</v>
      </c>
      <c r="KZ3" s="218" t="s">
        <v>1979</v>
      </c>
      <c r="LA3" s="218" t="s">
        <v>1979</v>
      </c>
      <c r="LB3" s="218" t="s">
        <v>1979</v>
      </c>
      <c r="LC3" s="218" t="s">
        <v>1979</v>
      </c>
      <c r="LD3" s="218" t="s">
        <v>1979</v>
      </c>
      <c r="LE3" s="219" t="s">
        <v>2577</v>
      </c>
      <c r="LF3" s="220" t="s">
        <v>1980</v>
      </c>
      <c r="LG3" s="220" t="s">
        <v>1980</v>
      </c>
      <c r="LH3" s="220" t="s">
        <v>1980</v>
      </c>
      <c r="LI3" s="221" t="s">
        <v>3013</v>
      </c>
      <c r="LJ3" s="221" t="s">
        <v>3013</v>
      </c>
      <c r="LK3" s="221" t="s">
        <v>3013</v>
      </c>
      <c r="LL3" s="221" t="s">
        <v>3013</v>
      </c>
      <c r="LM3" s="221" t="s">
        <v>3013</v>
      </c>
      <c r="LN3" s="221" t="s">
        <v>3013</v>
      </c>
      <c r="LO3" s="221" t="s">
        <v>3013</v>
      </c>
      <c r="LP3" s="221" t="s">
        <v>3013</v>
      </c>
      <c r="LQ3" s="221" t="s">
        <v>3013</v>
      </c>
      <c r="LR3" s="221" t="s">
        <v>3013</v>
      </c>
      <c r="LS3" s="221" t="s">
        <v>3013</v>
      </c>
      <c r="LT3" s="221" t="s">
        <v>3013</v>
      </c>
      <c r="LU3" s="221" t="s">
        <v>3013</v>
      </c>
      <c r="LV3" s="221" t="s">
        <v>3013</v>
      </c>
    </row>
    <row r="4" spans="1:389" ht="163.9" thickBot="1">
      <c r="A4" s="477"/>
      <c r="B4" s="506"/>
      <c r="C4" s="507"/>
      <c r="D4" s="505"/>
      <c r="E4" s="502"/>
      <c r="F4" s="502"/>
      <c r="G4" s="472"/>
      <c r="H4" s="467"/>
      <c r="I4" s="468"/>
      <c r="J4" s="468"/>
      <c r="K4" s="468"/>
      <c r="L4" s="517"/>
      <c r="M4" s="468"/>
      <c r="O4" s="474"/>
      <c r="P4" s="474"/>
      <c r="Q4" s="474"/>
      <c r="R4" s="474"/>
      <c r="S4" s="474"/>
      <c r="T4" s="470"/>
      <c r="U4" s="474"/>
      <c r="X4" s="465"/>
      <c r="AA4" s="88" t="s">
        <v>3014</v>
      </c>
      <c r="AB4" s="88" t="s">
        <v>3015</v>
      </c>
      <c r="AC4" s="88" t="s">
        <v>2067</v>
      </c>
      <c r="AD4" s="88" t="s">
        <v>2068</v>
      </c>
      <c r="AE4" s="88" t="s">
        <v>2066</v>
      </c>
      <c r="AF4" s="88" t="s">
        <v>2146</v>
      </c>
      <c r="AG4" s="88" t="s">
        <v>2147</v>
      </c>
      <c r="AH4" s="88" t="s">
        <v>2149</v>
      </c>
      <c r="AI4" s="88" t="s">
        <v>2151</v>
      </c>
      <c r="AJ4" s="88" t="s">
        <v>2150</v>
      </c>
      <c r="AK4" s="88" t="s">
        <v>3016</v>
      </c>
      <c r="AL4" s="88" t="s">
        <v>2153</v>
      </c>
      <c r="AM4" s="88" t="s">
        <v>2155</v>
      </c>
      <c r="AN4" s="88" t="s">
        <v>2156</v>
      </c>
      <c r="AO4" s="88" t="s">
        <v>1973</v>
      </c>
      <c r="AP4" s="88" t="s">
        <v>3017</v>
      </c>
      <c r="AQ4" s="88" t="s">
        <v>2159</v>
      </c>
      <c r="AR4" s="88" t="s">
        <v>2161</v>
      </c>
      <c r="AS4" s="88" t="s">
        <v>3018</v>
      </c>
      <c r="AT4" s="88" t="s">
        <v>2162</v>
      </c>
      <c r="AU4" s="88" t="s">
        <v>2163</v>
      </c>
      <c r="AV4" s="88" t="s">
        <v>2148</v>
      </c>
      <c r="AW4" s="88" t="s">
        <v>2164</v>
      </c>
      <c r="AX4" s="88" t="s">
        <v>2165</v>
      </c>
      <c r="AY4" s="88" t="s">
        <v>2166</v>
      </c>
      <c r="AZ4" s="88" t="s">
        <v>3019</v>
      </c>
      <c r="BA4" s="88" t="s">
        <v>3020</v>
      </c>
      <c r="BB4" s="88" t="s">
        <v>2245</v>
      </c>
      <c r="BC4" s="88" t="s">
        <v>2247</v>
      </c>
      <c r="BD4" s="88" t="s">
        <v>2246</v>
      </c>
      <c r="BE4" s="88" t="s">
        <v>2248</v>
      </c>
      <c r="BF4" s="88" t="s">
        <v>2249</v>
      </c>
      <c r="BG4" s="88" t="s">
        <v>2327</v>
      </c>
      <c r="BH4" s="88" t="s">
        <v>2328</v>
      </c>
      <c r="BI4" s="88" t="s">
        <v>2407</v>
      </c>
      <c r="BJ4" s="88" t="s">
        <v>2408</v>
      </c>
      <c r="BK4" s="88" t="s">
        <v>2488</v>
      </c>
      <c r="BL4" s="88" t="s">
        <v>2489</v>
      </c>
      <c r="BM4" s="88" t="s">
        <v>2491</v>
      </c>
      <c r="BN4" s="88" t="s">
        <v>2494</v>
      </c>
      <c r="BO4" s="88" t="s">
        <v>2492</v>
      </c>
      <c r="BP4" s="88" t="s">
        <v>2487</v>
      </c>
      <c r="BQ4" s="88" t="s">
        <v>3021</v>
      </c>
      <c r="BR4" s="88" t="s">
        <v>2493</v>
      </c>
      <c r="BS4" s="88" t="s">
        <v>2495</v>
      </c>
      <c r="BT4" s="88" t="s">
        <v>2573</v>
      </c>
      <c r="BU4" s="88" t="s">
        <v>2575</v>
      </c>
      <c r="BV4" s="88" t="s">
        <v>3022</v>
      </c>
      <c r="BW4" s="88" t="s">
        <v>2574</v>
      </c>
      <c r="BX4" s="88" t="s">
        <v>2577</v>
      </c>
      <c r="BY4" s="88" t="s">
        <v>3023</v>
      </c>
      <c r="BZ4" s="88" t="s">
        <v>3024</v>
      </c>
      <c r="CA4" s="88" t="s">
        <v>1980</v>
      </c>
      <c r="CB4" s="88" t="s">
        <v>2748</v>
      </c>
      <c r="CC4" s="88" t="s">
        <v>2749</v>
      </c>
      <c r="CD4" s="88" t="s">
        <v>3025</v>
      </c>
      <c r="CE4" s="88" t="s">
        <v>2752</v>
      </c>
      <c r="CF4" s="88" t="s">
        <v>2751</v>
      </c>
      <c r="CG4" s="88" t="s">
        <v>3026</v>
      </c>
      <c r="CH4" s="88" t="s">
        <v>3027</v>
      </c>
      <c r="CI4" s="88" t="s">
        <v>2797</v>
      </c>
      <c r="CJ4" s="88" t="s">
        <v>3028</v>
      </c>
      <c r="CK4" s="88" t="s">
        <v>3023</v>
      </c>
      <c r="CL4" s="88" t="s">
        <v>2750</v>
      </c>
      <c r="CM4" s="88" t="s">
        <v>3029</v>
      </c>
      <c r="CN4" s="88" t="s">
        <v>3030</v>
      </c>
      <c r="CO4" s="88" t="s">
        <v>1980</v>
      </c>
      <c r="CR4" s="172" t="s">
        <v>3014</v>
      </c>
      <c r="CS4" s="172" t="s">
        <v>3015</v>
      </c>
      <c r="CT4" s="172" t="s">
        <v>2067</v>
      </c>
      <c r="CU4" s="172" t="s">
        <v>2068</v>
      </c>
      <c r="CV4" s="172" t="s">
        <v>2066</v>
      </c>
      <c r="DF4" s="172" t="s">
        <v>2146</v>
      </c>
      <c r="DG4" s="172" t="s">
        <v>2147</v>
      </c>
      <c r="DH4" s="172" t="s">
        <v>2149</v>
      </c>
      <c r="DI4" s="172" t="s">
        <v>2151</v>
      </c>
      <c r="DJ4" s="172" t="s">
        <v>2150</v>
      </c>
      <c r="DK4" s="172" t="s">
        <v>3016</v>
      </c>
      <c r="DL4" s="172" t="s">
        <v>2153</v>
      </c>
      <c r="DM4" s="172" t="s">
        <v>2155</v>
      </c>
      <c r="DN4" s="172" t="s">
        <v>2156</v>
      </c>
      <c r="DO4" s="172" t="s">
        <v>1973</v>
      </c>
      <c r="DP4" s="172" t="s">
        <v>3017</v>
      </c>
      <c r="DQ4" s="172" t="s">
        <v>2159</v>
      </c>
      <c r="DR4" s="172" t="s">
        <v>2161</v>
      </c>
      <c r="DS4" s="172" t="s">
        <v>3018</v>
      </c>
      <c r="DT4" s="172" t="s">
        <v>2162</v>
      </c>
      <c r="DU4" s="172" t="s">
        <v>2163</v>
      </c>
      <c r="DV4" s="172" t="s">
        <v>2148</v>
      </c>
      <c r="DW4" s="172" t="s">
        <v>2164</v>
      </c>
      <c r="DX4" s="172" t="s">
        <v>2165</v>
      </c>
      <c r="DY4" s="172" t="s">
        <v>2166</v>
      </c>
      <c r="DZ4" s="172" t="s">
        <v>3019</v>
      </c>
      <c r="EA4" s="83"/>
      <c r="EB4" s="83"/>
      <c r="EC4" s="83"/>
      <c r="ED4" s="83"/>
      <c r="EE4" s="83"/>
      <c r="EF4" s="83"/>
      <c r="EG4" s="83"/>
      <c r="EH4" s="83"/>
      <c r="EI4" s="83"/>
      <c r="EJ4" s="83"/>
      <c r="EK4" s="83"/>
      <c r="EL4" s="83"/>
      <c r="EM4" s="83"/>
      <c r="EN4" s="83"/>
      <c r="EO4" s="83"/>
      <c r="EP4" s="83"/>
      <c r="EQ4" s="83"/>
      <c r="ER4" s="83"/>
      <c r="ES4" s="83"/>
      <c r="ET4" s="83"/>
      <c r="EU4" s="83"/>
      <c r="EV4" s="83"/>
      <c r="EW4" s="83"/>
      <c r="EX4" s="172" t="s">
        <v>3020</v>
      </c>
      <c r="EY4" s="172" t="s">
        <v>2245</v>
      </c>
      <c r="EZ4" s="172" t="s">
        <v>2247</v>
      </c>
      <c r="FA4" s="172" t="s">
        <v>2246</v>
      </c>
      <c r="FB4" s="172" t="s">
        <v>2248</v>
      </c>
      <c r="FC4" s="172" t="s">
        <v>2249</v>
      </c>
      <c r="FN4" s="172" t="s">
        <v>2327</v>
      </c>
      <c r="FO4" s="172" t="s">
        <v>2328</v>
      </c>
      <c r="FV4" s="172" t="s">
        <v>2407</v>
      </c>
      <c r="FW4" s="172" t="s">
        <v>2408</v>
      </c>
      <c r="GD4" s="172" t="s">
        <v>2488</v>
      </c>
      <c r="GE4" s="172" t="s">
        <v>2489</v>
      </c>
      <c r="GF4" s="172" t="s">
        <v>2491</v>
      </c>
      <c r="GG4" s="172" t="s">
        <v>2494</v>
      </c>
      <c r="GH4" s="172" t="s">
        <v>2492</v>
      </c>
      <c r="GI4" s="172" t="s">
        <v>2487</v>
      </c>
      <c r="GJ4" s="172" t="s">
        <v>3021</v>
      </c>
      <c r="GK4" s="172" t="s">
        <v>2493</v>
      </c>
      <c r="GY4" s="172" t="s">
        <v>2495</v>
      </c>
      <c r="GZ4" s="172" t="s">
        <v>2573</v>
      </c>
      <c r="HA4" s="172" t="s">
        <v>2575</v>
      </c>
      <c r="HB4" s="172" t="s">
        <v>3022</v>
      </c>
      <c r="HC4" s="172" t="s">
        <v>2574</v>
      </c>
      <c r="HM4" s="172" t="s">
        <v>2577</v>
      </c>
      <c r="HS4" s="172" t="s">
        <v>3023</v>
      </c>
      <c r="HT4" s="172" t="s">
        <v>3024</v>
      </c>
      <c r="HU4" s="172" t="s">
        <v>1980</v>
      </c>
      <c r="IC4" s="172" t="s">
        <v>2748</v>
      </c>
      <c r="ID4" s="172" t="s">
        <v>2749</v>
      </c>
      <c r="IE4" s="172" t="s">
        <v>3025</v>
      </c>
      <c r="IF4" s="172" t="s">
        <v>2752</v>
      </c>
      <c r="IG4" s="172" t="s">
        <v>2751</v>
      </c>
      <c r="IH4" s="172" t="s">
        <v>3026</v>
      </c>
      <c r="II4" s="172" t="s">
        <v>3027</v>
      </c>
      <c r="IJ4" s="172" t="s">
        <v>2797</v>
      </c>
      <c r="IK4" s="172" t="s">
        <v>3028</v>
      </c>
      <c r="IL4" s="172" t="s">
        <v>3023</v>
      </c>
      <c r="IM4" s="172" t="s">
        <v>2750</v>
      </c>
      <c r="IN4" s="172" t="s">
        <v>3029</v>
      </c>
      <c r="IO4" s="172" t="s">
        <v>3030</v>
      </c>
      <c r="IP4" s="172" t="s">
        <v>1980</v>
      </c>
      <c r="JH4" s="222" t="s">
        <v>3014</v>
      </c>
      <c r="JI4" s="222" t="s">
        <v>3015</v>
      </c>
      <c r="JJ4" s="222" t="s">
        <v>2067</v>
      </c>
      <c r="JK4" s="222" t="s">
        <v>2068</v>
      </c>
      <c r="JL4" s="222" t="s">
        <v>2066</v>
      </c>
      <c r="JM4" s="222" t="s">
        <v>2146</v>
      </c>
      <c r="JN4" s="222" t="s">
        <v>2147</v>
      </c>
      <c r="JO4" s="222" t="s">
        <v>2149</v>
      </c>
      <c r="JP4" s="222" t="s">
        <v>2151</v>
      </c>
      <c r="JQ4" s="222" t="s">
        <v>2150</v>
      </c>
      <c r="JR4" s="222" t="s">
        <v>3016</v>
      </c>
      <c r="JS4" s="222" t="s">
        <v>2153</v>
      </c>
      <c r="JT4" s="222" t="s">
        <v>2155</v>
      </c>
      <c r="JU4" s="222" t="s">
        <v>2156</v>
      </c>
      <c r="JV4" s="222" t="s">
        <v>1973</v>
      </c>
      <c r="JW4" s="222" t="s">
        <v>3017</v>
      </c>
      <c r="JX4" s="222" t="s">
        <v>2159</v>
      </c>
      <c r="JY4" s="222" t="s">
        <v>2161</v>
      </c>
      <c r="JZ4" s="222" t="s">
        <v>3018</v>
      </c>
      <c r="KA4" s="222" t="s">
        <v>2162</v>
      </c>
      <c r="KB4" s="222" t="s">
        <v>2163</v>
      </c>
      <c r="KC4" s="222" t="s">
        <v>2148</v>
      </c>
      <c r="KD4" s="222" t="s">
        <v>2164</v>
      </c>
      <c r="KE4" s="222" t="s">
        <v>2165</v>
      </c>
      <c r="KF4" s="222" t="s">
        <v>2166</v>
      </c>
      <c r="KG4" s="222" t="s">
        <v>3019</v>
      </c>
      <c r="KH4" s="222" t="s">
        <v>3020</v>
      </c>
      <c r="KI4" s="222" t="s">
        <v>2245</v>
      </c>
      <c r="KJ4" s="222" t="s">
        <v>2247</v>
      </c>
      <c r="KK4" s="222" t="s">
        <v>2246</v>
      </c>
      <c r="KL4" s="222" t="s">
        <v>2248</v>
      </c>
      <c r="KM4" s="222" t="s">
        <v>2249</v>
      </c>
      <c r="KN4" s="222" t="s">
        <v>2327</v>
      </c>
      <c r="KO4" s="222" t="s">
        <v>2328</v>
      </c>
      <c r="KP4" s="222" t="s">
        <v>2407</v>
      </c>
      <c r="KQ4" s="222" t="s">
        <v>2408</v>
      </c>
      <c r="KR4" s="222" t="s">
        <v>3031</v>
      </c>
      <c r="KS4" s="222" t="s">
        <v>3032</v>
      </c>
      <c r="KT4" s="222" t="s">
        <v>3033</v>
      </c>
      <c r="KU4" s="222" t="s">
        <v>3034</v>
      </c>
      <c r="KV4" s="222" t="s">
        <v>3035</v>
      </c>
      <c r="KW4" s="222" t="s">
        <v>3036</v>
      </c>
      <c r="KX4" s="222" t="s">
        <v>3037</v>
      </c>
      <c r="KY4" s="222" t="s">
        <v>3038</v>
      </c>
      <c r="KZ4" s="222" t="s">
        <v>2495</v>
      </c>
      <c r="LA4" s="222" t="s">
        <v>2573</v>
      </c>
      <c r="LB4" s="222" t="s">
        <v>2575</v>
      </c>
      <c r="LC4" s="222" t="s">
        <v>3022</v>
      </c>
      <c r="LD4" s="222" t="s">
        <v>2574</v>
      </c>
      <c r="LE4" s="222" t="s">
        <v>2577</v>
      </c>
      <c r="LF4" s="222" t="s">
        <v>3023</v>
      </c>
      <c r="LG4" s="222" t="s">
        <v>3024</v>
      </c>
      <c r="LH4" s="222" t="s">
        <v>1980</v>
      </c>
      <c r="LI4" s="222" t="s">
        <v>2748</v>
      </c>
      <c r="LJ4" s="222" t="s">
        <v>2749</v>
      </c>
      <c r="LK4" s="222" t="s">
        <v>3025</v>
      </c>
      <c r="LL4" s="222" t="s">
        <v>2752</v>
      </c>
      <c r="LM4" s="222" t="s">
        <v>2751</v>
      </c>
      <c r="LN4" s="222" t="s">
        <v>3026</v>
      </c>
      <c r="LO4" s="222" t="s">
        <v>3027</v>
      </c>
      <c r="LP4" s="222" t="s">
        <v>2797</v>
      </c>
      <c r="LQ4" s="222" t="s">
        <v>3028</v>
      </c>
      <c r="LR4" s="222" t="s">
        <v>3023</v>
      </c>
      <c r="LS4" s="222" t="s">
        <v>2750</v>
      </c>
      <c r="LT4" s="222" t="s">
        <v>3029</v>
      </c>
      <c r="LU4" s="222" t="s">
        <v>3030</v>
      </c>
      <c r="LV4" s="222" t="s">
        <v>1980</v>
      </c>
      <c r="MI4" s="176" t="s">
        <v>3039</v>
      </c>
      <c r="NG4" s="176" t="s">
        <v>3040</v>
      </c>
    </row>
    <row r="5" spans="1:389" ht="30.4" customHeight="1" thickBot="1">
      <c r="A5" s="508">
        <v>1</v>
      </c>
      <c r="B5" s="486" t="s">
        <v>63</v>
      </c>
      <c r="C5" s="489" t="s">
        <v>3041</v>
      </c>
      <c r="D5" s="511" t="str">
        <f>CONCATENATE("Categoría_",B5,"_",SUBSTITUTE(SUBSTITUTE(C5,",","")," ","_"))</f>
        <v>Categoría_1.1_Planificación_y_gestión_del_turismo</v>
      </c>
      <c r="E5" s="81" t="s">
        <v>3042</v>
      </c>
      <c r="F5" s="72" t="str">
        <f>CONCATENATE("Tipo_",SUBSTITUTE(SUBSTITUTE(E5,",","")," ","_"))</f>
        <v>Tipo_1.1.A_Levantamiento_o_actualización_de_inventarios_de_atractivos_turísticos</v>
      </c>
      <c r="G5" s="73" t="s">
        <v>3043</v>
      </c>
      <c r="H5" s="101" t="s">
        <v>3043</v>
      </c>
      <c r="I5" s="108"/>
      <c r="J5" s="108"/>
      <c r="K5" s="108"/>
      <c r="L5" s="109"/>
      <c r="M5" s="110"/>
      <c r="O5" s="83" t="str">
        <f>IF(G5="X",$F5,"")</f>
        <v>Tipo_1.1.A_Levantamiento_o_actualización_de_inventarios_de_atractivos_turísticos</v>
      </c>
      <c r="P5" s="83" t="str">
        <f t="shared" ref="P5:U5" si="0">IF(H5="X",$F5,"")</f>
        <v>Tipo_1.1.A_Levantamiento_o_actualización_de_inventarios_de_atractivos_turísticos</v>
      </c>
      <c r="Q5" s="83" t="str">
        <f t="shared" si="0"/>
        <v/>
      </c>
      <c r="R5" s="83" t="str">
        <f t="shared" si="0"/>
        <v/>
      </c>
      <c r="S5" s="83" t="str">
        <f t="shared" si="0"/>
        <v/>
      </c>
      <c r="T5" s="83" t="str">
        <f t="shared" si="0"/>
        <v/>
      </c>
      <c r="U5" s="83" t="str">
        <f t="shared" si="0"/>
        <v/>
      </c>
      <c r="X5" s="150" t="s">
        <v>3044</v>
      </c>
      <c r="AA5" s="89" t="s">
        <v>3043</v>
      </c>
      <c r="AB5" s="89" t="s">
        <v>3043</v>
      </c>
      <c r="AC5" s="89"/>
      <c r="AD5" s="89"/>
      <c r="AE5" s="89" t="s">
        <v>3043</v>
      </c>
      <c r="AF5" s="89" t="s">
        <v>3043</v>
      </c>
      <c r="AG5" s="89" t="s">
        <v>3043</v>
      </c>
      <c r="AH5" s="89" t="s">
        <v>3043</v>
      </c>
      <c r="AI5" s="89" t="s">
        <v>3043</v>
      </c>
      <c r="AJ5" s="89" t="s">
        <v>3043</v>
      </c>
      <c r="AK5" s="89" t="s">
        <v>3043</v>
      </c>
      <c r="AL5" s="89" t="s">
        <v>3043</v>
      </c>
      <c r="AM5" s="89" t="s">
        <v>3043</v>
      </c>
      <c r="AN5" s="89" t="s">
        <v>3043</v>
      </c>
      <c r="AO5" s="89" t="s">
        <v>3043</v>
      </c>
      <c r="AP5" s="89" t="s">
        <v>3043</v>
      </c>
      <c r="AQ5" s="89" t="s">
        <v>3043</v>
      </c>
      <c r="AR5" s="89" t="s">
        <v>3043</v>
      </c>
      <c r="AS5" s="89" t="s">
        <v>3043</v>
      </c>
      <c r="AT5" s="89" t="s">
        <v>3043</v>
      </c>
      <c r="AU5" s="89" t="s">
        <v>3043</v>
      </c>
      <c r="AV5" s="89" t="s">
        <v>3043</v>
      </c>
      <c r="AW5" s="89" t="s">
        <v>3043</v>
      </c>
      <c r="AX5" s="89" t="s">
        <v>3043</v>
      </c>
      <c r="AY5" s="89" t="s">
        <v>3043</v>
      </c>
      <c r="AZ5" s="89"/>
      <c r="BA5" s="89" t="s">
        <v>3043</v>
      </c>
      <c r="BB5" s="89" t="s">
        <v>3043</v>
      </c>
      <c r="BC5" s="89" t="s">
        <v>3043</v>
      </c>
      <c r="BD5" s="89"/>
      <c r="BE5" s="89"/>
      <c r="BF5" s="89"/>
      <c r="BG5" s="89"/>
      <c r="BH5" s="89"/>
      <c r="BI5" s="89"/>
      <c r="BJ5" s="89"/>
      <c r="BK5" s="89"/>
      <c r="BL5" s="89"/>
      <c r="BM5" s="89"/>
      <c r="BN5" s="89"/>
      <c r="BO5" s="89"/>
      <c r="BP5" s="89" t="s">
        <v>3043</v>
      </c>
      <c r="BQ5" s="89"/>
      <c r="BR5" s="89"/>
      <c r="BS5" s="89"/>
      <c r="BT5" s="89"/>
      <c r="BU5" s="89"/>
      <c r="BV5" s="89"/>
      <c r="BW5" s="90"/>
      <c r="BX5" s="90" t="s">
        <v>3043</v>
      </c>
      <c r="BY5" s="90"/>
      <c r="BZ5" s="90"/>
      <c r="CA5" s="90"/>
      <c r="CB5" s="91"/>
      <c r="CC5" s="91"/>
      <c r="CD5" s="91"/>
      <c r="CE5" s="91"/>
      <c r="CF5" s="91"/>
      <c r="CG5" s="91"/>
      <c r="CH5" s="91"/>
      <c r="CI5" s="91"/>
      <c r="CJ5" s="91"/>
      <c r="CK5" s="91"/>
      <c r="CL5" s="91"/>
      <c r="CM5" s="91"/>
      <c r="CN5" s="91"/>
      <c r="CO5" s="91"/>
      <c r="CQ5" s="83" t="str">
        <f>CONCATENATE(F5,"_",AA$3)</f>
        <v>Tipo_1.1.A_Levantamiento_o_actualización_de_inventarios_de_atractivos_turísticos_Personal</v>
      </c>
      <c r="CR5" s="83" t="str">
        <f>IF(AA5="x",AA$4,"")</f>
        <v>Apoyo_administrativo</v>
      </c>
      <c r="CS5" s="83" t="str">
        <f t="shared" ref="CS5:CV5" si="1">IF(AB5="x",AB$4,"")</f>
        <v>Profesional</v>
      </c>
      <c r="CT5" s="83" t="str">
        <f t="shared" si="1"/>
        <v/>
      </c>
      <c r="CU5" s="83" t="str">
        <f t="shared" si="1"/>
        <v/>
      </c>
      <c r="CV5" s="83" t="str">
        <f t="shared" si="1"/>
        <v>Consultoría</v>
      </c>
      <c r="CW5" s="83"/>
      <c r="CX5" s="83" t="str" cm="1">
        <f t="array" ref="CX5:CZ5">IFERROR(_xlfn._xlws.FILTER(CR5:CV5,CR5:CV5&lt;&gt;""),"No aplica")</f>
        <v>Apoyo_administrativo</v>
      </c>
      <c r="CY5" s="83" t="str">
        <v>Profesional</v>
      </c>
      <c r="CZ5" s="83" t="str">
        <v>Consultoría</v>
      </c>
      <c r="DA5" s="83"/>
      <c r="DB5" s="83"/>
      <c r="DC5" s="83"/>
      <c r="DD5" s="83"/>
      <c r="DE5" s="83" t="str">
        <f>CONCATENATE(F5,"_",AF$3)</f>
        <v>Tipo_1.1.A_Levantamiento_o_actualización_de_inventarios_de_atractivos_turísticos_Eventos</v>
      </c>
      <c r="DF5" s="83" t="str">
        <f>IF(AF5="x",AF$4,"")</f>
        <v>Alimentación</v>
      </c>
      <c r="DG5" s="83" t="str">
        <f t="shared" ref="DG5:DZ5" si="2">IF(AG5="x",AG$4,"")</f>
        <v>Alquiler_de_baños_y_servicio_de_aseo_portátiles</v>
      </c>
      <c r="DH5" s="83" t="str">
        <f t="shared" si="2"/>
        <v>Alquiler_de_equipos_técnicos</v>
      </c>
      <c r="DI5" s="83" t="str">
        <f t="shared" si="2"/>
        <v>Alquiler_de_espacios</v>
      </c>
      <c r="DJ5" s="83" t="str">
        <f t="shared" si="2"/>
        <v>Alquiler_de_implementos_de_cocina</v>
      </c>
      <c r="DK5" s="83" t="str">
        <f t="shared" si="2"/>
        <v>Alquiler_de_Mobiliario</v>
      </c>
      <c r="DL5" s="83" t="str">
        <f t="shared" si="2"/>
        <v>Alquiler_de_producción</v>
      </c>
      <c r="DM5" s="83" t="str">
        <f t="shared" si="2"/>
        <v>Iluminación_profesional</v>
      </c>
      <c r="DN5" s="83" t="str">
        <f t="shared" si="2"/>
        <v>Papelería</v>
      </c>
      <c r="DO5" s="83" t="str">
        <f t="shared" si="2"/>
        <v>Personal</v>
      </c>
      <c r="DP5" s="83" t="str">
        <f t="shared" si="2"/>
        <v>Plataforma_digital_</v>
      </c>
      <c r="DQ5" s="83" t="str">
        <f t="shared" si="2"/>
        <v>Producción_y_técnica</v>
      </c>
      <c r="DR5" s="83" t="str">
        <f t="shared" si="2"/>
        <v>Salud</v>
      </c>
      <c r="DS5" s="83" t="str">
        <f t="shared" si="2"/>
        <v>Servicios_digitales_</v>
      </c>
      <c r="DT5" s="83" t="str">
        <f t="shared" si="2"/>
        <v>Servicios_en_línea_y_transmisión</v>
      </c>
      <c r="DU5" s="83" t="str">
        <f t="shared" si="2"/>
        <v>Sonido_profesional</v>
      </c>
      <c r="DV5" s="83" t="str">
        <f t="shared" si="2"/>
        <v>Stand</v>
      </c>
      <c r="DW5" s="83" t="str">
        <f t="shared" si="2"/>
        <v>Traducción_simultanea</v>
      </c>
      <c r="DX5" s="83" t="str">
        <f t="shared" si="2"/>
        <v>Transporte_de_equipos</v>
      </c>
      <c r="DY5" s="83" t="str">
        <f t="shared" si="2"/>
        <v>Video</v>
      </c>
      <c r="DZ5" s="83" t="str">
        <f t="shared" si="2"/>
        <v/>
      </c>
      <c r="EA5" s="83"/>
      <c r="EB5" s="83" t="str" cm="1">
        <f t="array" ref="EB5:EU5">IFERROR(_xlfn._xlws.FILTER(DF5:DZ5,DF5:DZ5&lt;&gt;""),"No aplica")</f>
        <v>Alimentación</v>
      </c>
      <c r="EC5" s="83" t="str">
        <v>Alquiler_de_baños_y_servicio_de_aseo_portátiles</v>
      </c>
      <c r="ED5" s="83" t="str">
        <v>Alquiler_de_equipos_técnicos</v>
      </c>
      <c r="EE5" s="83" t="str">
        <v>Alquiler_de_espacios</v>
      </c>
      <c r="EF5" s="83" t="str">
        <v>Alquiler_de_implementos_de_cocina</v>
      </c>
      <c r="EG5" s="83" t="str">
        <v>Alquiler_de_Mobiliario</v>
      </c>
      <c r="EH5" s="83" t="str">
        <v>Alquiler_de_producción</v>
      </c>
      <c r="EI5" s="83" t="str">
        <v>Iluminación_profesional</v>
      </c>
      <c r="EJ5" s="83" t="str">
        <v>Papelería</v>
      </c>
      <c r="EK5" s="83" t="str">
        <v>Personal</v>
      </c>
      <c r="EL5" s="83" t="str">
        <v>Plataforma_digital_</v>
      </c>
      <c r="EM5" s="83" t="str">
        <v>Producción_y_técnica</v>
      </c>
      <c r="EN5" s="83" t="str">
        <v>Salud</v>
      </c>
      <c r="EO5" s="83" t="str">
        <v>Servicios_digitales_</v>
      </c>
      <c r="EP5" s="83" t="str">
        <v>Servicios_en_línea_y_transmisión</v>
      </c>
      <c r="EQ5" s="83" t="str">
        <v>Sonido_profesional</v>
      </c>
      <c r="ER5" s="83" t="str">
        <v>Stand</v>
      </c>
      <c r="ES5" s="83" t="str">
        <v>Traducción_simultanea</v>
      </c>
      <c r="ET5" s="83" t="str">
        <v>Transporte_de_equipos</v>
      </c>
      <c r="EU5" s="83" t="str">
        <v>Video</v>
      </c>
      <c r="EV5" s="83"/>
      <c r="EW5" s="83" t="str">
        <f>CONCATENATE(F5,"_",BA$3)</f>
        <v>Tipo_1.1.A_Levantamiento_o_actualización_de_inventarios_de_atractivos_turísticos_Material</v>
      </c>
      <c r="EX5" s="83" t="str">
        <f>IF(BA5="x",BA$4,"")</f>
        <v>Diseño</v>
      </c>
      <c r="EY5" s="83" t="str">
        <f t="shared" ref="EY5:FB5" si="3">IF(BB5="x",BB$4,"")</f>
        <v>Producción_limitada_de_material_</v>
      </c>
      <c r="EZ5" s="83" t="str">
        <f t="shared" si="3"/>
        <v>Producción_limitada_de_piezas_digitales</v>
      </c>
      <c r="FA5" s="83" t="str">
        <f t="shared" si="3"/>
        <v/>
      </c>
      <c r="FB5" s="83" t="str">
        <f t="shared" si="3"/>
        <v/>
      </c>
      <c r="FC5" s="83" t="str">
        <f>IF(BF5="x",BF$4,"")</f>
        <v/>
      </c>
      <c r="FE5" s="83" t="str" cm="1">
        <f t="array" ref="FE5:FG5">IFERROR(_xlfn._xlws.FILTER(EX5:FC5,EX5:FC5&lt;&gt;""),"No aplica")</f>
        <v>Diseño</v>
      </c>
      <c r="FF5" s="150" t="str">
        <v>Producción_limitada_de_material_</v>
      </c>
      <c r="FG5" s="150" t="str">
        <v>Producción_limitada_de_piezas_digitales</v>
      </c>
      <c r="FH5" s="150"/>
      <c r="FI5" s="150"/>
      <c r="FM5" s="83" t="str">
        <f>CONCATENATE(F5,"_",BG$3)</f>
        <v>Tipo_1.1.A_Levantamiento_o_actualización_de_inventarios_de_atractivos_turísticos_Publicidad</v>
      </c>
      <c r="FN5" s="175" t="str">
        <f>IF(BG5="x",BG$4,"")</f>
        <v/>
      </c>
      <c r="FO5" s="175" t="str">
        <f>IF(BH5="x",BH$4,"")</f>
        <v/>
      </c>
      <c r="FQ5" s="83" t="str" cm="1">
        <f t="array" ref="FQ5">IFERROR(_xlfn._xlws.FILTER(FN5:FO5,FN5:FO5&lt;&gt;""),"No aplica")</f>
        <v>No aplica</v>
      </c>
      <c r="FU5" s="83" t="str">
        <f>CONCATENATE(F5,"_",BI$3)</f>
        <v>Tipo_1.1.A_Levantamiento_o_actualización_de_inventarios_de_atractivos_turísticos_Desarrollos_Tecnológicos</v>
      </c>
      <c r="FV5" s="175" t="str">
        <f>IF(BI5="x",BI$4,"")</f>
        <v/>
      </c>
      <c r="FW5" s="175" t="str">
        <f>IF(BJ5="x",BJ$4,"")</f>
        <v/>
      </c>
      <c r="FY5" s="83" t="str" cm="1">
        <f t="array" ref="FY5">IFERROR(_xlfn._xlws.FILTER(FV5:FW5,FV5:FW5&lt;&gt;""),"No aplica")</f>
        <v>No aplica</v>
      </c>
      <c r="GC5" s="83" t="str">
        <f>CONCATENATE(F5,"_",BK$3)</f>
        <v>Tipo_1.1.A_Levantamiento_o_actualización_de_inventarios_de_atractivos_turísticos_Gastos_de_viajes_(alimentación_hospedaje_transporte_etc)</v>
      </c>
      <c r="GD5" s="175" t="str">
        <f>IF(BK5="x",BK$4,"")</f>
        <v/>
      </c>
      <c r="GE5" s="175" t="str">
        <f t="shared" ref="GE5:GK5" si="4">IF(BL5="x",BL$4,"")</f>
        <v/>
      </c>
      <c r="GF5" s="175" t="str">
        <f t="shared" si="4"/>
        <v/>
      </c>
      <c r="GG5" s="175" t="str">
        <f t="shared" si="4"/>
        <v/>
      </c>
      <c r="GH5" s="175" t="str">
        <f t="shared" si="4"/>
        <v/>
      </c>
      <c r="GI5" s="175" t="str">
        <f t="shared" si="4"/>
        <v>G6._Reuniones_para_mesas_de_trabajo</v>
      </c>
      <c r="GJ5" s="175" t="str">
        <f t="shared" si="4"/>
        <v/>
      </c>
      <c r="GK5" s="175" t="str">
        <f t="shared" si="4"/>
        <v/>
      </c>
      <c r="GM5" s="150" t="str" cm="1">
        <f t="array" ref="GM5">IFERROR(_xlfn._xlws.FILTER(GD5:GK5,GD5:GK5&lt;&gt;""),"No aplica")</f>
        <v>G6._Reuniones_para_mesas_de_trabajo</v>
      </c>
      <c r="GX5" s="83" t="str">
        <f>CONCATENATE(F5,"_",BS$3)</f>
        <v>Tipo_1.1.A_Levantamiento_o_actualización_de_inventarios_de_atractivos_turísticos_Dotaciones_o_Beneficios</v>
      </c>
      <c r="GY5" s="175" t="str">
        <f>IF(BS5="x",BS$4,"")</f>
        <v/>
      </c>
      <c r="GZ5" s="175" t="str">
        <f t="shared" ref="GZ5:HC5" si="5">IF(BT5="x",BT$4,"")</f>
        <v/>
      </c>
      <c r="HA5" s="175" t="str">
        <f t="shared" si="5"/>
        <v/>
      </c>
      <c r="HB5" s="175" t="str">
        <f t="shared" si="5"/>
        <v/>
      </c>
      <c r="HC5" s="175" t="str">
        <f t="shared" si="5"/>
        <v/>
      </c>
      <c r="HE5" s="150" t="str" cm="1">
        <f t="array" ref="HE5">IFERROR(_xlfn._xlws.FILTER(GY5:HC5,GY5:HC5&lt;&gt;""),"No aplica")</f>
        <v>No aplica</v>
      </c>
      <c r="HL5" s="83" t="str">
        <f>CONCATENATE(F5,"_",BX$3)</f>
        <v>Tipo_1.1.A_Levantamiento_o_actualización_de_inventarios_de_atractivos_turísticos_Pólizas</v>
      </c>
      <c r="HM5" s="175" t="str">
        <f t="shared" ref="HM5:HM36" si="6">IF(BX5="x",BX$4,"")</f>
        <v>Pólizas</v>
      </c>
      <c r="HO5" s="83" t="str" cm="1">
        <f t="array" ref="HO5">IFERROR(_xlfn._xlws.FILTER(HM5:HM5,HM5:HM5&lt;&gt;""),"No aplica")</f>
        <v>Pólizas</v>
      </c>
      <c r="HR5" s="83" t="str">
        <f>CONCATENATE(F5,"_",BY$3)</f>
        <v>Tipo_1.1.A_Levantamiento_o_actualización_de_inventarios_de_atractivos_turísticos_Otros</v>
      </c>
      <c r="HS5" s="175" t="str">
        <f>IF(BY5="x",BY$4,"")</f>
        <v/>
      </c>
      <c r="HT5" s="175" t="str">
        <f t="shared" ref="HT5:HU5" si="7">IF(BZ5="x",BZ$4,"")</f>
        <v/>
      </c>
      <c r="HU5" s="175" t="str">
        <f t="shared" si="7"/>
        <v/>
      </c>
      <c r="HW5" s="83" t="str" cm="1">
        <f t="array" ref="HW5">IFERROR(_xlfn._xlws.FILTER(HS5:HU5,HS5:HU5&lt;&gt;""),"No aplica")</f>
        <v>No aplica</v>
      </c>
      <c r="IB5" s="83" t="str">
        <f>CONCATENATE(F5,"_",CB$3)</f>
        <v>Tipo_1.1.A_Levantamiento_o_actualización_de_inventarios_de_atractivos_turísticos_Construcción_y_o_mantenimiento_de_Obra</v>
      </c>
      <c r="IC5" s="175" t="str">
        <f>IF(CB5="x",CB$4,"")</f>
        <v/>
      </c>
      <c r="ID5" s="175" t="str">
        <f t="shared" ref="ID5:IP5" si="8">IF(CC5="x",CC$4,"")</f>
        <v/>
      </c>
      <c r="IE5" s="175" t="str">
        <f t="shared" si="8"/>
        <v/>
      </c>
      <c r="IF5" s="175" t="str">
        <f t="shared" si="8"/>
        <v/>
      </c>
      <c r="IG5" s="175" t="str">
        <f t="shared" si="8"/>
        <v/>
      </c>
      <c r="IH5" s="175" t="str">
        <f t="shared" si="8"/>
        <v/>
      </c>
      <c r="II5" s="175" t="str">
        <f t="shared" si="8"/>
        <v/>
      </c>
      <c r="IJ5" s="175" t="str">
        <f t="shared" si="8"/>
        <v/>
      </c>
      <c r="IK5" s="175" t="str">
        <f t="shared" si="8"/>
        <v/>
      </c>
      <c r="IL5" s="175" t="str">
        <f t="shared" si="8"/>
        <v/>
      </c>
      <c r="IM5" s="175" t="str">
        <f t="shared" si="8"/>
        <v/>
      </c>
      <c r="IN5" s="175" t="str">
        <f t="shared" si="8"/>
        <v/>
      </c>
      <c r="IO5" s="175" t="str">
        <f t="shared" si="8"/>
        <v/>
      </c>
      <c r="IP5" s="175" t="str">
        <f t="shared" si="8"/>
        <v/>
      </c>
      <c r="IR5" s="175" t="str" cm="1">
        <f t="array" ref="IR5">IFERROR(_xlfn._xlws.FILTER(IC5:IP5,IC5:IP5&lt;&gt;""),"No aplica")</f>
        <v>No aplica</v>
      </c>
      <c r="JG5" s="83" t="str">
        <f>F5</f>
        <v>Tipo_1.1.A_Levantamiento_o_actualización_de_inventarios_de_atractivos_turísticos</v>
      </c>
      <c r="JH5" s="83" t="str">
        <f>IF(AA5="x",JH$3,"")</f>
        <v>Personal</v>
      </c>
      <c r="JI5" s="83" t="str">
        <f t="shared" ref="JI5:LT5" si="9">IF(AB5="x",JI$3,"")</f>
        <v>Personal</v>
      </c>
      <c r="JJ5" s="83" t="str">
        <f t="shared" si="9"/>
        <v/>
      </c>
      <c r="JK5" s="83" t="str">
        <f t="shared" si="9"/>
        <v/>
      </c>
      <c r="JL5" s="83" t="str">
        <f t="shared" si="9"/>
        <v>Personal</v>
      </c>
      <c r="JM5" s="83" t="str">
        <f t="shared" si="9"/>
        <v>Eventos</v>
      </c>
      <c r="JN5" s="83" t="str">
        <f t="shared" si="9"/>
        <v>Eventos</v>
      </c>
      <c r="JO5" s="83" t="str">
        <f t="shared" si="9"/>
        <v>Eventos</v>
      </c>
      <c r="JP5" s="83" t="str">
        <f t="shared" si="9"/>
        <v>Eventos</v>
      </c>
      <c r="JQ5" s="83" t="str">
        <f t="shared" si="9"/>
        <v>Eventos</v>
      </c>
      <c r="JR5" s="83" t="str">
        <f t="shared" si="9"/>
        <v>Eventos</v>
      </c>
      <c r="JS5" s="83" t="str">
        <f t="shared" si="9"/>
        <v>Eventos</v>
      </c>
      <c r="JT5" s="83" t="str">
        <f t="shared" si="9"/>
        <v>Eventos</v>
      </c>
      <c r="JU5" s="83" t="str">
        <f t="shared" si="9"/>
        <v>Eventos</v>
      </c>
      <c r="JV5" s="83" t="str">
        <f t="shared" si="9"/>
        <v>Eventos</v>
      </c>
      <c r="JW5" s="83" t="str">
        <f t="shared" si="9"/>
        <v>Eventos</v>
      </c>
      <c r="JX5" s="83" t="str">
        <f t="shared" si="9"/>
        <v>Eventos</v>
      </c>
      <c r="JY5" s="83" t="str">
        <f t="shared" si="9"/>
        <v>Eventos</v>
      </c>
      <c r="JZ5" s="83" t="str">
        <f t="shared" si="9"/>
        <v>Eventos</v>
      </c>
      <c r="KA5" s="83" t="str">
        <f t="shared" si="9"/>
        <v>Eventos</v>
      </c>
      <c r="KB5" s="83" t="str">
        <f t="shared" si="9"/>
        <v>Eventos</v>
      </c>
      <c r="KC5" s="83" t="str">
        <f t="shared" si="9"/>
        <v>Eventos</v>
      </c>
      <c r="KD5" s="83" t="str">
        <f t="shared" si="9"/>
        <v>Eventos</v>
      </c>
      <c r="KE5" s="83" t="str">
        <f t="shared" si="9"/>
        <v>Eventos</v>
      </c>
      <c r="KF5" s="83" t="str">
        <f t="shared" si="9"/>
        <v>Eventos</v>
      </c>
      <c r="KG5" s="83" t="str">
        <f t="shared" si="9"/>
        <v/>
      </c>
      <c r="KH5" s="83" t="str">
        <f t="shared" si="9"/>
        <v>Material</v>
      </c>
      <c r="KI5" s="83" t="str">
        <f t="shared" si="9"/>
        <v>Material</v>
      </c>
      <c r="KJ5" s="83" t="str">
        <f t="shared" si="9"/>
        <v>Material</v>
      </c>
      <c r="KK5" s="83" t="str">
        <f t="shared" si="9"/>
        <v/>
      </c>
      <c r="KL5" s="83" t="str">
        <f t="shared" si="9"/>
        <v/>
      </c>
      <c r="KM5" s="83" t="str">
        <f t="shared" si="9"/>
        <v/>
      </c>
      <c r="KN5" s="83" t="str">
        <f t="shared" si="9"/>
        <v/>
      </c>
      <c r="KO5" s="83" t="str">
        <f t="shared" si="9"/>
        <v/>
      </c>
      <c r="KP5" s="83" t="str">
        <f t="shared" si="9"/>
        <v/>
      </c>
      <c r="KQ5" s="83" t="str">
        <f t="shared" si="9"/>
        <v/>
      </c>
      <c r="KR5" s="83" t="str">
        <f t="shared" si="9"/>
        <v/>
      </c>
      <c r="KS5" s="83" t="str">
        <f t="shared" si="9"/>
        <v/>
      </c>
      <c r="KT5" s="83" t="str">
        <f t="shared" si="9"/>
        <v/>
      </c>
      <c r="KU5" s="83" t="str">
        <f t="shared" si="9"/>
        <v/>
      </c>
      <c r="KV5" s="83" t="str">
        <f t="shared" si="9"/>
        <v/>
      </c>
      <c r="KW5" s="83" t="str">
        <f t="shared" si="9"/>
        <v>Gastos_de_viajes_(alimentación_hospedaje_transporte_etc)</v>
      </c>
      <c r="KX5" s="83" t="str">
        <f t="shared" si="9"/>
        <v/>
      </c>
      <c r="KY5" s="83" t="str">
        <f t="shared" si="9"/>
        <v/>
      </c>
      <c r="KZ5" s="83" t="str">
        <f t="shared" si="9"/>
        <v/>
      </c>
      <c r="LA5" s="83" t="str">
        <f t="shared" si="9"/>
        <v/>
      </c>
      <c r="LB5" s="83" t="str">
        <f t="shared" si="9"/>
        <v/>
      </c>
      <c r="LC5" s="83" t="str">
        <f t="shared" si="9"/>
        <v/>
      </c>
      <c r="LD5" s="83" t="str">
        <f t="shared" si="9"/>
        <v/>
      </c>
      <c r="LE5" s="83" t="str">
        <f t="shared" si="9"/>
        <v>Pólizas</v>
      </c>
      <c r="LF5" s="83" t="str">
        <f t="shared" si="9"/>
        <v/>
      </c>
      <c r="LG5" s="83" t="str">
        <f t="shared" si="9"/>
        <v/>
      </c>
      <c r="LH5" s="83" t="str">
        <f t="shared" si="9"/>
        <v/>
      </c>
      <c r="LI5" s="83" t="str">
        <f t="shared" si="9"/>
        <v/>
      </c>
      <c r="LJ5" s="83" t="str">
        <f t="shared" si="9"/>
        <v/>
      </c>
      <c r="LK5" s="83" t="str">
        <f t="shared" si="9"/>
        <v/>
      </c>
      <c r="LL5" s="83" t="str">
        <f t="shared" si="9"/>
        <v/>
      </c>
      <c r="LM5" s="83" t="str">
        <f t="shared" si="9"/>
        <v/>
      </c>
      <c r="LN5" s="83" t="str">
        <f t="shared" si="9"/>
        <v/>
      </c>
      <c r="LO5" s="83" t="str">
        <f t="shared" si="9"/>
        <v/>
      </c>
      <c r="LP5" s="83" t="str">
        <f t="shared" si="9"/>
        <v/>
      </c>
      <c r="LQ5" s="83" t="str">
        <f t="shared" si="9"/>
        <v/>
      </c>
      <c r="LR5" s="83" t="str">
        <f t="shared" si="9"/>
        <v/>
      </c>
      <c r="LS5" s="83" t="str">
        <f t="shared" si="9"/>
        <v/>
      </c>
      <c r="LT5" s="83" t="str">
        <f t="shared" si="9"/>
        <v/>
      </c>
      <c r="LU5" s="83" t="str">
        <f t="shared" ref="LU5:LV5" si="10">IF(CN5="x",LU$3,"")</f>
        <v/>
      </c>
      <c r="LV5" s="83" t="str">
        <f t="shared" si="10"/>
        <v/>
      </c>
      <c r="LX5" s="175" t="str" cm="1">
        <f t="array" ref="LX5:MB5">TRANSPOSE(_xlfn.UNIQUE(_xlfn._xlws.FILTER(TRANSPOSE(JH5:LV5),TRANSPOSE(JH5:LV5)&lt;&gt;"")))</f>
        <v>Personal</v>
      </c>
      <c r="LY5" s="175" t="str">
        <v>Eventos</v>
      </c>
      <c r="LZ5" s="175" t="str">
        <v>Material</v>
      </c>
      <c r="MA5" s="175" t="str">
        <v>Gastos_de_viajes_(alimentación_hospedaje_transporte_etc)</v>
      </c>
      <c r="MB5" s="175" t="str">
        <v>Pólizas</v>
      </c>
      <c r="ME5" s="175"/>
      <c r="MF5" s="175"/>
      <c r="MG5" s="175"/>
      <c r="MH5" s="175"/>
      <c r="MI5" s="83" t="str">
        <f>CONCATENATE(F5,"_productos")</f>
        <v>Tipo_1.1.A_Levantamiento_o_actualización_de_inventarios_de_atractivos_turísticos_productos</v>
      </c>
      <c r="MJ5" s="150" t="s">
        <v>1774</v>
      </c>
      <c r="MK5" s="150" t="s">
        <v>1845</v>
      </c>
      <c r="ML5" s="150"/>
      <c r="MM5" s="150"/>
      <c r="MN5" s="150"/>
      <c r="MO5" s="150"/>
      <c r="MP5" s="150"/>
      <c r="MQ5" s="150"/>
      <c r="MR5" s="150"/>
      <c r="MS5" s="150"/>
      <c r="MT5" s="150" t="s">
        <v>1643</v>
      </c>
      <c r="MU5" s="175"/>
      <c r="MV5" s="150" t="str" cm="1">
        <f t="array" ref="MV5:MX5">IFERROR(_xlfn._xlws.FILTER(MJ5:MT5,MJ5:MT5&lt;&gt;""),"No aplica")</f>
        <v>Inventarios realizados o actualizados</v>
      </c>
      <c r="MW5" s="175" t="str">
        <v>Atractivos y recursos turísticos registrados o actualizados en el(los) inventario(s)</v>
      </c>
      <c r="MX5" s="175" t="str">
        <v>Otro</v>
      </c>
      <c r="MY5" s="175"/>
      <c r="MZ5" s="175"/>
      <c r="NA5" s="175"/>
      <c r="NB5" s="175"/>
      <c r="NC5" s="175"/>
      <c r="ND5" s="175"/>
      <c r="NE5" s="175"/>
      <c r="NF5" s="175"/>
      <c r="NG5" s="150" t="str">
        <f>CONCATENATE(F5,"_resultados")</f>
        <v>Tipo_1.1.A_Levantamiento_o_actualización_de_inventarios_de_atractivos_turísticos_resultados</v>
      </c>
      <c r="NH5" s="150" t="s">
        <v>1604</v>
      </c>
      <c r="NI5" s="150" t="s">
        <v>1642</v>
      </c>
      <c r="NJ5" s="150"/>
      <c r="NK5" s="150"/>
      <c r="NL5" s="223"/>
      <c r="NM5" s="223"/>
      <c r="NN5" s="223"/>
      <c r="NO5" s="223"/>
      <c r="NP5" s="223"/>
      <c r="NQ5" s="223"/>
      <c r="NR5" s="223" t="s">
        <v>1643</v>
      </c>
      <c r="NT5" s="83" t="str" cm="1">
        <f t="array" ref="NT5:NV5">IFERROR(_xlfn._xlws.FILTER(NH5:NR5,NH5:NR5&lt;&gt;""),"No aplica")</f>
        <v>Porcentaje de operadores turísticos que usan el inventario para planificar rutas</v>
      </c>
      <c r="NU5" t="str">
        <v>Publicaciones promocionales en las que se utilizó como insumo el inventario de atractivos turísticos</v>
      </c>
      <c r="NV5" t="str">
        <v>Otro</v>
      </c>
    </row>
    <row r="6" spans="1:389" ht="21" thickBot="1">
      <c r="A6" s="509"/>
      <c r="B6" s="487"/>
      <c r="C6" s="490"/>
      <c r="D6" s="512"/>
      <c r="E6" s="81" t="s">
        <v>3045</v>
      </c>
      <c r="F6" s="72" t="str">
        <f t="shared" ref="F6:F69" si="11">CONCATENATE("Tipo_",SUBSTITUTE(SUBSTITUTE(E6,",","")," ","_"))</f>
        <v>Tipo_1.1.B_Diseño_de_metodologías_para_la_planificación_y_la_gestión_del_turismo</v>
      </c>
      <c r="G6" s="73" t="s">
        <v>3043</v>
      </c>
      <c r="H6" s="101" t="s">
        <v>3043</v>
      </c>
      <c r="I6" s="108"/>
      <c r="J6" s="108"/>
      <c r="K6" s="108"/>
      <c r="L6" s="109"/>
      <c r="M6" s="110"/>
      <c r="O6" s="83" t="str">
        <f t="shared" ref="O6:O12" si="12">IF(G6="X",$F6,"")</f>
        <v>Tipo_1.1.B_Diseño_de_metodologías_para_la_planificación_y_la_gestión_del_turismo</v>
      </c>
      <c r="P6" s="83" t="str">
        <f t="shared" ref="P6:P12" si="13">IF(H6="X",$F6,"")</f>
        <v>Tipo_1.1.B_Diseño_de_metodologías_para_la_planificación_y_la_gestión_del_turismo</v>
      </c>
      <c r="Q6" s="83" t="str">
        <f t="shared" ref="Q6:Q12" si="14">IF(I6="X",$F6,"")</f>
        <v/>
      </c>
      <c r="R6" s="83" t="str">
        <f t="shared" ref="R6:R12" si="15">IF(J6="X",$F6,"")</f>
        <v/>
      </c>
      <c r="S6" s="83" t="str">
        <f t="shared" ref="S6:S12" si="16">IF(K6="X",$F6,"")</f>
        <v/>
      </c>
      <c r="T6" s="83" t="str">
        <f t="shared" ref="T6:T12" si="17">IF(L6="X",$F6,"")</f>
        <v/>
      </c>
      <c r="U6" s="83" t="str">
        <f t="shared" ref="U6:U12" si="18">IF(M6="X",$F6,"")</f>
        <v/>
      </c>
      <c r="X6" s="150" t="s">
        <v>3046</v>
      </c>
      <c r="AA6" s="89" t="s">
        <v>3043</v>
      </c>
      <c r="AB6" s="89" t="s">
        <v>3043</v>
      </c>
      <c r="AC6" s="89"/>
      <c r="AD6" s="89"/>
      <c r="AE6" s="89" t="s">
        <v>3043</v>
      </c>
      <c r="AF6" s="89" t="s">
        <v>3043</v>
      </c>
      <c r="AG6" s="89" t="s">
        <v>3043</v>
      </c>
      <c r="AH6" s="89" t="s">
        <v>3043</v>
      </c>
      <c r="AI6" s="89" t="s">
        <v>3043</v>
      </c>
      <c r="AJ6" s="89" t="s">
        <v>3043</v>
      </c>
      <c r="AK6" s="89" t="s">
        <v>3043</v>
      </c>
      <c r="AL6" s="89" t="s">
        <v>3043</v>
      </c>
      <c r="AM6" s="89" t="s">
        <v>3043</v>
      </c>
      <c r="AN6" s="89" t="s">
        <v>3043</v>
      </c>
      <c r="AO6" s="89" t="s">
        <v>3043</v>
      </c>
      <c r="AP6" s="89" t="s">
        <v>3043</v>
      </c>
      <c r="AQ6" s="89" t="s">
        <v>3043</v>
      </c>
      <c r="AR6" s="89" t="s">
        <v>3043</v>
      </c>
      <c r="AS6" s="89" t="s">
        <v>3043</v>
      </c>
      <c r="AT6" s="89" t="s">
        <v>3043</v>
      </c>
      <c r="AU6" s="89" t="s">
        <v>3043</v>
      </c>
      <c r="AV6" s="89" t="s">
        <v>3043</v>
      </c>
      <c r="AW6" s="89" t="s">
        <v>3043</v>
      </c>
      <c r="AX6" s="89" t="s">
        <v>3043</v>
      </c>
      <c r="AY6" s="89" t="s">
        <v>3043</v>
      </c>
      <c r="AZ6" s="89"/>
      <c r="BA6" s="89" t="s">
        <v>3043</v>
      </c>
      <c r="BB6" s="89" t="s">
        <v>3043</v>
      </c>
      <c r="BC6" s="89" t="s">
        <v>3043</v>
      </c>
      <c r="BD6" s="89"/>
      <c r="BE6" s="89"/>
      <c r="BF6" s="89"/>
      <c r="BG6" s="89"/>
      <c r="BH6" s="89"/>
      <c r="BI6" s="89"/>
      <c r="BJ6" s="89"/>
      <c r="BK6" s="89"/>
      <c r="BL6" s="89"/>
      <c r="BM6" s="89"/>
      <c r="BN6" s="89"/>
      <c r="BO6" s="89"/>
      <c r="BP6" s="89" t="s">
        <v>3043</v>
      </c>
      <c r="BQ6" s="89"/>
      <c r="BR6" s="89"/>
      <c r="BS6" s="89"/>
      <c r="BT6" s="89"/>
      <c r="BU6" s="89"/>
      <c r="BV6" s="89"/>
      <c r="BW6" s="90"/>
      <c r="BX6" s="90" t="s">
        <v>3043</v>
      </c>
      <c r="BY6" s="90"/>
      <c r="BZ6" s="90"/>
      <c r="CA6" s="90"/>
      <c r="CB6" s="91"/>
      <c r="CC6" s="91"/>
      <c r="CD6" s="91"/>
      <c r="CE6" s="91"/>
      <c r="CF6" s="91"/>
      <c r="CG6" s="91"/>
      <c r="CH6" s="91"/>
      <c r="CI6" s="91"/>
      <c r="CJ6" s="91"/>
      <c r="CK6" s="91"/>
      <c r="CL6" s="91"/>
      <c r="CM6" s="91"/>
      <c r="CN6" s="91"/>
      <c r="CO6" s="91"/>
      <c r="CQ6" s="83" t="str">
        <f t="shared" ref="CQ6:CQ69" si="19">CONCATENATE(F6,"_",AA$3)</f>
        <v>Tipo_1.1.B_Diseño_de_metodologías_para_la_planificación_y_la_gestión_del_turismo_Personal</v>
      </c>
      <c r="CR6" s="83" t="str">
        <f t="shared" ref="CR6:CR12" si="20">IF(AA6="x",AA$4,"")</f>
        <v>Apoyo_administrativo</v>
      </c>
      <c r="CS6" s="83" t="str">
        <f t="shared" ref="CS6:CS12" si="21">IF(AB6="x",AB$4,"")</f>
        <v>Profesional</v>
      </c>
      <c r="CT6" s="83" t="str">
        <f t="shared" ref="CT6:CT12" si="22">IF(AC6="x",AC$4,"")</f>
        <v/>
      </c>
      <c r="CU6" s="83" t="str">
        <f t="shared" ref="CU6:CU12" si="23">IF(AD6="x",AD$4,"")</f>
        <v/>
      </c>
      <c r="CV6" s="83" t="str">
        <f t="shared" ref="CV6:CV12" si="24">IF(AE6="x",AE$4,"")</f>
        <v>Consultoría</v>
      </c>
      <c r="CW6" s="83"/>
      <c r="CX6" s="83" t="str" cm="1">
        <f t="array" ref="CX6:CZ6">IFERROR(_xlfn._xlws.FILTER(CR6:CV6,CR6:CV6&lt;&gt;""),"No aplica")</f>
        <v>Apoyo_administrativo</v>
      </c>
      <c r="CY6" s="83" t="str">
        <v>Profesional</v>
      </c>
      <c r="CZ6" s="83" t="str">
        <v>Consultoría</v>
      </c>
      <c r="DA6" s="83"/>
      <c r="DB6" s="83"/>
      <c r="DC6" s="83"/>
      <c r="DD6" s="83"/>
      <c r="DE6" s="83" t="str">
        <f t="shared" ref="DE6:DE69" si="25">CONCATENATE(F6,"_",AF$3)</f>
        <v>Tipo_1.1.B_Diseño_de_metodologías_para_la_planificación_y_la_gestión_del_turismo_Eventos</v>
      </c>
      <c r="DF6" s="83" t="str">
        <f t="shared" ref="DF6:DF69" si="26">IF(AF6="x",AF$4,"")</f>
        <v>Alimentación</v>
      </c>
      <c r="DG6" s="83" t="str">
        <f t="shared" ref="DG6:DG69" si="27">IF(AG6="x",AG$4,"")</f>
        <v>Alquiler_de_baños_y_servicio_de_aseo_portátiles</v>
      </c>
      <c r="DH6" s="83" t="str">
        <f t="shared" ref="DH6:DH69" si="28">IF(AH6="x",AH$4,"")</f>
        <v>Alquiler_de_equipos_técnicos</v>
      </c>
      <c r="DI6" s="83" t="str">
        <f t="shared" ref="DI6:DI69" si="29">IF(AI6="x",AI$4,"")</f>
        <v>Alquiler_de_espacios</v>
      </c>
      <c r="DJ6" s="83" t="str">
        <f t="shared" ref="DJ6:DJ69" si="30">IF(AJ6="x",AJ$4,"")</f>
        <v>Alquiler_de_implementos_de_cocina</v>
      </c>
      <c r="DK6" s="83" t="str">
        <f t="shared" ref="DK6:DK69" si="31">IF(AK6="x",AK$4,"")</f>
        <v>Alquiler_de_Mobiliario</v>
      </c>
      <c r="DL6" s="83" t="str">
        <f t="shared" ref="DL6:DL69" si="32">IF(AL6="x",AL$4,"")</f>
        <v>Alquiler_de_producción</v>
      </c>
      <c r="DM6" s="83" t="str">
        <f t="shared" ref="DM6:DM69" si="33">IF(AM6="x",AM$4,"")</f>
        <v>Iluminación_profesional</v>
      </c>
      <c r="DN6" s="83" t="str">
        <f t="shared" ref="DN6:DN69" si="34">IF(AN6="x",AN$4,"")</f>
        <v>Papelería</v>
      </c>
      <c r="DO6" s="83" t="str">
        <f t="shared" ref="DO6:DO69" si="35">IF(AO6="x",AO$4,"")</f>
        <v>Personal</v>
      </c>
      <c r="DP6" s="83" t="str">
        <f t="shared" ref="DP6:DP69" si="36">IF(AP6="x",AP$4,"")</f>
        <v>Plataforma_digital_</v>
      </c>
      <c r="DQ6" s="83" t="str">
        <f t="shared" ref="DQ6:DQ69" si="37">IF(AQ6="x",AQ$4,"")</f>
        <v>Producción_y_técnica</v>
      </c>
      <c r="DR6" s="83" t="str">
        <f t="shared" ref="DR6:DR69" si="38">IF(AR6="x",AR$4,"")</f>
        <v>Salud</v>
      </c>
      <c r="DS6" s="83" t="str">
        <f t="shared" ref="DS6:DS69" si="39">IF(AS6="x",AS$4,"")</f>
        <v>Servicios_digitales_</v>
      </c>
      <c r="DT6" s="83" t="str">
        <f t="shared" ref="DT6:DT69" si="40">IF(AT6="x",AT$4,"")</f>
        <v>Servicios_en_línea_y_transmisión</v>
      </c>
      <c r="DU6" s="83" t="str">
        <f t="shared" ref="DU6:DU69" si="41">IF(AU6="x",AU$4,"")</f>
        <v>Sonido_profesional</v>
      </c>
      <c r="DV6" s="83" t="str">
        <f t="shared" ref="DV6:DV69" si="42">IF(AV6="x",AV$4,"")</f>
        <v>Stand</v>
      </c>
      <c r="DW6" s="83" t="str">
        <f t="shared" ref="DW6:DW69" si="43">IF(AW6="x",AW$4,"")</f>
        <v>Traducción_simultanea</v>
      </c>
      <c r="DX6" s="83" t="str">
        <f t="shared" ref="DX6:DX69" si="44">IF(AX6="x",AX$4,"")</f>
        <v>Transporte_de_equipos</v>
      </c>
      <c r="DY6" s="83" t="str">
        <f t="shared" ref="DY6:DY69" si="45">IF(AY6="x",AY$4,"")</f>
        <v>Video</v>
      </c>
      <c r="DZ6" s="83" t="str">
        <f t="shared" ref="DZ6:DZ69" si="46">IF(AZ6="x",AZ$4,"")</f>
        <v/>
      </c>
      <c r="EA6" s="83"/>
      <c r="EB6" s="83" t="str" cm="1">
        <f t="array" ref="EB6:EU6">IFERROR(_xlfn._xlws.FILTER(DF6:DZ6,DF6:DZ6&lt;&gt;""),"No aplica")</f>
        <v>Alimentación</v>
      </c>
      <c r="EC6" s="83" t="str">
        <v>Alquiler_de_baños_y_servicio_de_aseo_portátiles</v>
      </c>
      <c r="ED6" s="83" t="str">
        <v>Alquiler_de_equipos_técnicos</v>
      </c>
      <c r="EE6" s="83" t="str">
        <v>Alquiler_de_espacios</v>
      </c>
      <c r="EF6" s="83" t="str">
        <v>Alquiler_de_implementos_de_cocina</v>
      </c>
      <c r="EG6" s="83" t="str">
        <v>Alquiler_de_Mobiliario</v>
      </c>
      <c r="EH6" s="83" t="str">
        <v>Alquiler_de_producción</v>
      </c>
      <c r="EI6" s="83" t="str">
        <v>Iluminación_profesional</v>
      </c>
      <c r="EJ6" s="83" t="str">
        <v>Papelería</v>
      </c>
      <c r="EK6" s="83" t="str">
        <v>Personal</v>
      </c>
      <c r="EL6" s="83" t="str">
        <v>Plataforma_digital_</v>
      </c>
      <c r="EM6" s="83" t="str">
        <v>Producción_y_técnica</v>
      </c>
      <c r="EN6" s="83" t="str">
        <v>Salud</v>
      </c>
      <c r="EO6" s="83" t="str">
        <v>Servicios_digitales_</v>
      </c>
      <c r="EP6" s="83" t="str">
        <v>Servicios_en_línea_y_transmisión</v>
      </c>
      <c r="EQ6" s="83" t="str">
        <v>Sonido_profesional</v>
      </c>
      <c r="ER6" s="83" t="str">
        <v>Stand</v>
      </c>
      <c r="ES6" s="83" t="str">
        <v>Traducción_simultanea</v>
      </c>
      <c r="ET6" s="83" t="str">
        <v>Transporte_de_equipos</v>
      </c>
      <c r="EU6" s="83" t="str">
        <v>Video</v>
      </c>
      <c r="EV6" s="83"/>
      <c r="EW6" s="83" t="str">
        <f t="shared" ref="EW6:EW69" si="47">CONCATENATE(F6,"_",BA$3)</f>
        <v>Tipo_1.1.B_Diseño_de_metodologías_para_la_planificación_y_la_gestión_del_turismo_Material</v>
      </c>
      <c r="EX6" s="83" t="str">
        <f t="shared" ref="EX6:EX69" si="48">IF(BA6="x",BA$4,"")</f>
        <v>Diseño</v>
      </c>
      <c r="EY6" s="83" t="str">
        <f t="shared" ref="EY6:EY69" si="49">IF(BB6="x",BB$4,"")</f>
        <v>Producción_limitada_de_material_</v>
      </c>
      <c r="EZ6" s="83" t="str">
        <f t="shared" ref="EZ6:EZ69" si="50">IF(BC6="x",BC$4,"")</f>
        <v>Producción_limitada_de_piezas_digitales</v>
      </c>
      <c r="FA6" s="83" t="str">
        <f t="shared" ref="FA6:FA69" si="51">IF(BD6="x",BD$4,"")</f>
        <v/>
      </c>
      <c r="FB6" s="83" t="str">
        <f t="shared" ref="FB6:FB69" si="52">IF(BE6="x",BE$4,"")</f>
        <v/>
      </c>
      <c r="FC6" s="83" t="str">
        <f t="shared" ref="FC6:FC69" si="53">IF(BF6="x",BF$4,"")</f>
        <v/>
      </c>
      <c r="FD6" s="83"/>
      <c r="FE6" s="83" t="str" cm="1">
        <f t="array" ref="FE6:FG6">IFERROR(_xlfn._xlws.FILTER(EX6:FC6,EX6:FC6&lt;&gt;""),"No aplica")</f>
        <v>Diseño</v>
      </c>
      <c r="FF6" s="83" t="str">
        <v>Producción_limitada_de_material_</v>
      </c>
      <c r="FG6" s="83" t="str">
        <v>Producción_limitada_de_piezas_digitales</v>
      </c>
      <c r="FH6" s="83"/>
      <c r="FI6" s="83"/>
      <c r="FJ6" s="83"/>
      <c r="FK6" s="83"/>
      <c r="FL6" s="83"/>
      <c r="FM6" s="83" t="str">
        <f t="shared" ref="FM6:FM69" si="54">CONCATENATE(F6,"_",BG$3)</f>
        <v>Tipo_1.1.B_Diseño_de_metodologías_para_la_planificación_y_la_gestión_del_turismo_Publicidad</v>
      </c>
      <c r="FN6" s="175" t="str">
        <f t="shared" ref="FN6:FN69" si="55">IF(BG6="x",BG$4,"")</f>
        <v/>
      </c>
      <c r="FO6" s="175" t="str">
        <f t="shared" ref="FO6:FO69" si="56">IF(BH6="x",BH$4,"")</f>
        <v/>
      </c>
      <c r="FQ6" s="83" t="str" cm="1">
        <f t="array" ref="FQ6">IFERROR(_xlfn._xlws.FILTER(FN6:FO6,FN6:FO6&lt;&gt;""),"No aplica")</f>
        <v>No aplica</v>
      </c>
      <c r="FU6" s="83" t="str">
        <f t="shared" ref="FU6:FU69" si="57">CONCATENATE(F6,"_",BI$3)</f>
        <v>Tipo_1.1.B_Diseño_de_metodologías_para_la_planificación_y_la_gestión_del_turismo_Desarrollos_Tecnológicos</v>
      </c>
      <c r="FV6" s="175" t="str">
        <f t="shared" ref="FV6:FV69" si="58">IF(BI6="x",BI$4,"")</f>
        <v/>
      </c>
      <c r="FW6" s="175" t="str">
        <f t="shared" ref="FW6:FW69" si="59">IF(BJ6="x",BJ$4,"")</f>
        <v/>
      </c>
      <c r="FY6" s="83" t="str" cm="1">
        <f t="array" ref="FY6">IFERROR(_xlfn._xlws.FILTER(FV6:FW6,FV6:FW6&lt;&gt;""),"No aplica")</f>
        <v>No aplica</v>
      </c>
      <c r="GC6" s="83" t="str">
        <f t="shared" ref="GC6:GC69" si="60">CONCATENATE(F6,"_",BK$3)</f>
        <v>Tipo_1.1.B_Diseño_de_metodologías_para_la_planificación_y_la_gestión_del_turismo_Gastos_de_viajes_(alimentación_hospedaje_transporte_etc)</v>
      </c>
      <c r="GD6" s="175" t="str">
        <f t="shared" ref="GD6:GD69" si="61">IF(BK6="x",BK$4,"")</f>
        <v/>
      </c>
      <c r="GE6" s="175" t="str">
        <f t="shared" ref="GE6:GE69" si="62">IF(BL6="x",BL$4,"")</f>
        <v/>
      </c>
      <c r="GF6" s="175" t="str">
        <f t="shared" ref="GF6:GF69" si="63">IF(BM6="x",BM$4,"")</f>
        <v/>
      </c>
      <c r="GG6" s="175" t="str">
        <f t="shared" ref="GG6:GG69" si="64">IF(BN6="x",BN$4,"")</f>
        <v/>
      </c>
      <c r="GH6" s="175" t="str">
        <f t="shared" ref="GH6:GH69" si="65">IF(BO6="x",BO$4,"")</f>
        <v/>
      </c>
      <c r="GI6" s="175" t="str">
        <f t="shared" ref="GI6:GI69" si="66">IF(BP6="x",BP$4,"")</f>
        <v>G6._Reuniones_para_mesas_de_trabajo</v>
      </c>
      <c r="GJ6" s="175" t="str">
        <f t="shared" ref="GJ6:GJ69" si="67">IF(BQ6="x",BQ$4,"")</f>
        <v/>
      </c>
      <c r="GK6" s="175" t="str">
        <f t="shared" ref="GK6:GK69" si="68">IF(BR6="x",BR$4,"")</f>
        <v/>
      </c>
      <c r="GM6" s="150" t="str" cm="1">
        <f t="array" ref="GM6">IFERROR(_xlfn._xlws.FILTER(GD6:GK6,GD6:GK6&lt;&gt;""),"No aplica")</f>
        <v>G6._Reuniones_para_mesas_de_trabajo</v>
      </c>
      <c r="GX6" s="83" t="str">
        <f t="shared" ref="GX6:GX69" si="69">CONCATENATE(F6,"_",BS$3)</f>
        <v>Tipo_1.1.B_Diseño_de_metodologías_para_la_planificación_y_la_gestión_del_turismo_Dotaciones_o_Beneficios</v>
      </c>
      <c r="GY6" s="175" t="str">
        <f t="shared" ref="GY6:GY69" si="70">IF(BS6="x",BS$4,"")</f>
        <v/>
      </c>
      <c r="GZ6" s="175" t="str">
        <f t="shared" ref="GZ6:GZ69" si="71">IF(BT6="x",BT$4,"")</f>
        <v/>
      </c>
      <c r="HA6" s="175" t="str">
        <f t="shared" ref="HA6:HA69" si="72">IF(BU6="x",BU$4,"")</f>
        <v/>
      </c>
      <c r="HB6" s="175" t="str">
        <f t="shared" ref="HB6:HB69" si="73">IF(BV6="x",BV$4,"")</f>
        <v/>
      </c>
      <c r="HC6" s="175" t="str">
        <f t="shared" ref="HC6:HC69" si="74">IF(BW6="x",BW$4,"")</f>
        <v/>
      </c>
      <c r="HE6" s="150" t="str" cm="1">
        <f t="array" ref="HE6">IFERROR(_xlfn._xlws.FILTER(GY6:HC6,GY6:HC6&lt;&gt;""),"No aplica")</f>
        <v>No aplica</v>
      </c>
      <c r="HL6" s="83" t="str">
        <f t="shared" ref="HL6:HL69" si="75">CONCATENATE(F6,"_",BX$3)</f>
        <v>Tipo_1.1.B_Diseño_de_metodologías_para_la_planificación_y_la_gestión_del_turismo_Pólizas</v>
      </c>
      <c r="HM6" s="175" t="str">
        <f t="shared" si="6"/>
        <v>Pólizas</v>
      </c>
      <c r="HO6" s="83" t="str" cm="1">
        <f t="array" ref="HO6">IFERROR(_xlfn._xlws.FILTER(HM6:HM6,HM6:HM6&lt;&gt;""),"No aplica")</f>
        <v>Pólizas</v>
      </c>
      <c r="HR6" s="83" t="str">
        <f t="shared" ref="HR6:HR69" si="76">CONCATENATE(F6,"_",BY$3)</f>
        <v>Tipo_1.1.B_Diseño_de_metodologías_para_la_planificación_y_la_gestión_del_turismo_Otros</v>
      </c>
      <c r="HS6" s="175" t="str">
        <f t="shared" ref="HS6:HS69" si="77">IF(BY6="x",BY$4,"")</f>
        <v/>
      </c>
      <c r="HT6" s="175" t="str">
        <f t="shared" ref="HT6:HT69" si="78">IF(BZ6="x",BZ$4,"")</f>
        <v/>
      </c>
      <c r="HU6" s="175" t="str">
        <f t="shared" ref="HU6:HU69" si="79">IF(CA6="x",CA$4,"")</f>
        <v/>
      </c>
      <c r="HW6" s="83" t="str" cm="1">
        <f t="array" ref="HW6">IFERROR(_xlfn._xlws.FILTER(HS6:HU6,HS6:HU6&lt;&gt;""),"No aplica")</f>
        <v>No aplica</v>
      </c>
      <c r="IB6" s="83" t="str">
        <f t="shared" ref="IB6:IB69" si="80">CONCATENATE(F6,"_",CB$3)</f>
        <v>Tipo_1.1.B_Diseño_de_metodologías_para_la_planificación_y_la_gestión_del_turismo_Construcción_y_o_mantenimiento_de_Obra</v>
      </c>
      <c r="IC6" s="175" t="str">
        <f t="shared" ref="IC6:IC69" si="81">IF(CB6="x",CB$4,"")</f>
        <v/>
      </c>
      <c r="ID6" s="175" t="str">
        <f t="shared" ref="ID6:ID69" si="82">IF(CC6="x",CC$4,"")</f>
        <v/>
      </c>
      <c r="IE6" s="175" t="str">
        <f t="shared" ref="IE6:IE69" si="83">IF(CD6="x",CD$4,"")</f>
        <v/>
      </c>
      <c r="IF6" s="175" t="str">
        <f t="shared" ref="IF6:IF69" si="84">IF(CE6="x",CE$4,"")</f>
        <v/>
      </c>
      <c r="IG6" s="175" t="str">
        <f t="shared" ref="IG6:IG69" si="85">IF(CF6="x",CF$4,"")</f>
        <v/>
      </c>
      <c r="IH6" s="175" t="str">
        <f t="shared" ref="IH6:IH69" si="86">IF(CG6="x",CG$4,"")</f>
        <v/>
      </c>
      <c r="II6" s="175" t="str">
        <f t="shared" ref="II6:II69" si="87">IF(CH6="x",CH$4,"")</f>
        <v/>
      </c>
      <c r="IJ6" s="175" t="str">
        <f t="shared" ref="IJ6:IJ69" si="88">IF(CI6="x",CI$4,"")</f>
        <v/>
      </c>
      <c r="IK6" s="175" t="str">
        <f t="shared" ref="IK6:IK69" si="89">IF(CJ6="x",CJ$4,"")</f>
        <v/>
      </c>
      <c r="IL6" s="175" t="str">
        <f t="shared" ref="IL6:IL69" si="90">IF(CK6="x",CK$4,"")</f>
        <v/>
      </c>
      <c r="IM6" s="175" t="str">
        <f t="shared" ref="IM6:IM69" si="91">IF(CL6="x",CL$4,"")</f>
        <v/>
      </c>
      <c r="IN6" s="175" t="str">
        <f t="shared" ref="IN6:IN69" si="92">IF(CM6="x",CM$4,"")</f>
        <v/>
      </c>
      <c r="IO6" s="175" t="str">
        <f t="shared" ref="IO6:IO69" si="93">IF(CN6="x",CN$4,"")</f>
        <v/>
      </c>
      <c r="IP6" s="175" t="str">
        <f t="shared" ref="IP6:IP69" si="94">IF(CO6="x",CO$4,"")</f>
        <v/>
      </c>
      <c r="IR6" s="175" t="str" cm="1">
        <f t="array" ref="IR6">IFERROR(_xlfn._xlws.FILTER(IC6:IP6,IC6:IP6&lt;&gt;""),"No aplica")</f>
        <v>No aplica</v>
      </c>
      <c r="JG6" s="83" t="str">
        <f t="shared" ref="JG6:JG69" si="95">F6</f>
        <v>Tipo_1.1.B_Diseño_de_metodologías_para_la_planificación_y_la_gestión_del_turismo</v>
      </c>
      <c r="JH6" s="83" t="str">
        <f t="shared" ref="JH6:JH69" si="96">IF(AA6="x",JH$3,"")</f>
        <v>Personal</v>
      </c>
      <c r="JI6" s="83" t="str">
        <f t="shared" ref="JI6:JI69" si="97">IF(AB6="x",JI$3,"")</f>
        <v>Personal</v>
      </c>
      <c r="JJ6" s="83" t="str">
        <f t="shared" ref="JJ6:JJ69" si="98">IF(AC6="x",JJ$3,"")</f>
        <v/>
      </c>
      <c r="JK6" s="83" t="str">
        <f t="shared" ref="JK6:JK69" si="99">IF(AD6="x",JK$3,"")</f>
        <v/>
      </c>
      <c r="JL6" s="83" t="str">
        <f t="shared" ref="JL6:JL69" si="100">IF(AE6="x",JL$3,"")</f>
        <v>Personal</v>
      </c>
      <c r="JM6" s="83" t="str">
        <f t="shared" ref="JM6:JM69" si="101">IF(AF6="x",JM$3,"")</f>
        <v>Eventos</v>
      </c>
      <c r="JN6" s="83" t="str">
        <f t="shared" ref="JN6:JN69" si="102">IF(AG6="x",JN$3,"")</f>
        <v>Eventos</v>
      </c>
      <c r="JO6" s="83" t="str">
        <f t="shared" ref="JO6:JO69" si="103">IF(AH6="x",JO$3,"")</f>
        <v>Eventos</v>
      </c>
      <c r="JP6" s="83" t="str">
        <f t="shared" ref="JP6:JP69" si="104">IF(AI6="x",JP$3,"")</f>
        <v>Eventos</v>
      </c>
      <c r="JQ6" s="83" t="str">
        <f t="shared" ref="JQ6:JQ69" si="105">IF(AJ6="x",JQ$3,"")</f>
        <v>Eventos</v>
      </c>
      <c r="JR6" s="83" t="str">
        <f t="shared" ref="JR6:JR69" si="106">IF(AK6="x",JR$3,"")</f>
        <v>Eventos</v>
      </c>
      <c r="JS6" s="83" t="str">
        <f t="shared" ref="JS6:JS69" si="107">IF(AL6="x",JS$3,"")</f>
        <v>Eventos</v>
      </c>
      <c r="JT6" s="83" t="str">
        <f t="shared" ref="JT6:JT69" si="108">IF(AM6="x",JT$3,"")</f>
        <v>Eventos</v>
      </c>
      <c r="JU6" s="83" t="str">
        <f t="shared" ref="JU6:JU69" si="109">IF(AN6="x",JU$3,"")</f>
        <v>Eventos</v>
      </c>
      <c r="JV6" s="83" t="str">
        <f t="shared" ref="JV6:JV69" si="110">IF(AO6="x",JV$3,"")</f>
        <v>Eventos</v>
      </c>
      <c r="JW6" s="83" t="str">
        <f t="shared" ref="JW6:JW69" si="111">IF(AP6="x",JW$3,"")</f>
        <v>Eventos</v>
      </c>
      <c r="JX6" s="83" t="str">
        <f t="shared" ref="JX6:JX69" si="112">IF(AQ6="x",JX$3,"")</f>
        <v>Eventos</v>
      </c>
      <c r="JY6" s="83" t="str">
        <f t="shared" ref="JY6:JY69" si="113">IF(AR6="x",JY$3,"")</f>
        <v>Eventos</v>
      </c>
      <c r="JZ6" s="83" t="str">
        <f t="shared" ref="JZ6:JZ69" si="114">IF(AS6="x",JZ$3,"")</f>
        <v>Eventos</v>
      </c>
      <c r="KA6" s="83" t="str">
        <f t="shared" ref="KA6:KA69" si="115">IF(AT6="x",KA$3,"")</f>
        <v>Eventos</v>
      </c>
      <c r="KB6" s="83" t="str">
        <f t="shared" ref="KB6:KB69" si="116">IF(AU6="x",KB$3,"")</f>
        <v>Eventos</v>
      </c>
      <c r="KC6" s="83" t="str">
        <f t="shared" ref="KC6:KC69" si="117">IF(AV6="x",KC$3,"")</f>
        <v>Eventos</v>
      </c>
      <c r="KD6" s="83" t="str">
        <f t="shared" ref="KD6:KD69" si="118">IF(AW6="x",KD$3,"")</f>
        <v>Eventos</v>
      </c>
      <c r="KE6" s="83" t="str">
        <f t="shared" ref="KE6:KE69" si="119">IF(AX6="x",KE$3,"")</f>
        <v>Eventos</v>
      </c>
      <c r="KF6" s="83" t="str">
        <f t="shared" ref="KF6:KF69" si="120">IF(AY6="x",KF$3,"")</f>
        <v>Eventos</v>
      </c>
      <c r="KG6" s="83" t="str">
        <f t="shared" ref="KG6:KG69" si="121">IF(AZ6="x",KG$3,"")</f>
        <v/>
      </c>
      <c r="KH6" s="83" t="str">
        <f t="shared" ref="KH6:KH69" si="122">IF(BA6="x",KH$3,"")</f>
        <v>Material</v>
      </c>
      <c r="KI6" s="83" t="str">
        <f t="shared" ref="KI6:KI69" si="123">IF(BB6="x",KI$3,"")</f>
        <v>Material</v>
      </c>
      <c r="KJ6" s="83" t="str">
        <f t="shared" ref="KJ6:KJ69" si="124">IF(BC6="x",KJ$3,"")</f>
        <v>Material</v>
      </c>
      <c r="KK6" s="83" t="str">
        <f t="shared" ref="KK6:KK69" si="125">IF(BD6="x",KK$3,"")</f>
        <v/>
      </c>
      <c r="KL6" s="83" t="str">
        <f t="shared" ref="KL6:KL69" si="126">IF(BE6="x",KL$3,"")</f>
        <v/>
      </c>
      <c r="KM6" s="83" t="str">
        <f t="shared" ref="KM6:KM69" si="127">IF(BF6="x",KM$3,"")</f>
        <v/>
      </c>
      <c r="KN6" s="83" t="str">
        <f t="shared" ref="KN6:KN69" si="128">IF(BG6="x",KN$3,"")</f>
        <v/>
      </c>
      <c r="KO6" s="83" t="str">
        <f t="shared" ref="KO6:KO69" si="129">IF(BH6="x",KO$3,"")</f>
        <v/>
      </c>
      <c r="KP6" s="83" t="str">
        <f t="shared" ref="KP6:KP69" si="130">IF(BI6="x",KP$3,"")</f>
        <v/>
      </c>
      <c r="KQ6" s="83" t="str">
        <f t="shared" ref="KQ6:KQ69" si="131">IF(BJ6="x",KQ$3,"")</f>
        <v/>
      </c>
      <c r="KR6" s="83" t="str">
        <f t="shared" ref="KR6:KR69" si="132">IF(BK6="x",KR$3,"")</f>
        <v/>
      </c>
      <c r="KS6" s="83" t="str">
        <f t="shared" ref="KS6:KS69" si="133">IF(BL6="x",KS$3,"")</f>
        <v/>
      </c>
      <c r="KT6" s="83" t="str">
        <f t="shared" ref="KT6:KT69" si="134">IF(BM6="x",KT$3,"")</f>
        <v/>
      </c>
      <c r="KU6" s="83" t="str">
        <f t="shared" ref="KU6:KU69" si="135">IF(BN6="x",KU$3,"")</f>
        <v/>
      </c>
      <c r="KV6" s="83" t="str">
        <f t="shared" ref="KV6:KV69" si="136">IF(BO6="x",KV$3,"")</f>
        <v/>
      </c>
      <c r="KW6" s="83" t="str">
        <f t="shared" ref="KW6:KW69" si="137">IF(BP6="x",KW$3,"")</f>
        <v>Gastos_de_viajes_(alimentación_hospedaje_transporte_etc)</v>
      </c>
      <c r="KX6" s="83" t="str">
        <f t="shared" ref="KX6:KX69" si="138">IF(BQ6="x",KX$3,"")</f>
        <v/>
      </c>
      <c r="KY6" s="83" t="str">
        <f t="shared" ref="KY6:KY69" si="139">IF(BR6="x",KY$3,"")</f>
        <v/>
      </c>
      <c r="KZ6" s="83" t="str">
        <f t="shared" ref="KZ6:KZ69" si="140">IF(BS6="x",KZ$3,"")</f>
        <v/>
      </c>
      <c r="LA6" s="83" t="str">
        <f t="shared" ref="LA6:LA69" si="141">IF(BT6="x",LA$3,"")</f>
        <v/>
      </c>
      <c r="LB6" s="83" t="str">
        <f t="shared" ref="LB6:LB69" si="142">IF(BU6="x",LB$3,"")</f>
        <v/>
      </c>
      <c r="LC6" s="83" t="str">
        <f t="shared" ref="LC6:LC69" si="143">IF(BV6="x",LC$3,"")</f>
        <v/>
      </c>
      <c r="LD6" s="83" t="str">
        <f t="shared" ref="LD6:LD69" si="144">IF(BW6="x",LD$3,"")</f>
        <v/>
      </c>
      <c r="LE6" s="83" t="str">
        <f t="shared" ref="LE6:LE69" si="145">IF(BX6="x",LE$3,"")</f>
        <v>Pólizas</v>
      </c>
      <c r="LF6" s="83" t="str">
        <f t="shared" ref="LF6:LF69" si="146">IF(BY6="x",LF$3,"")</f>
        <v/>
      </c>
      <c r="LG6" s="83" t="str">
        <f t="shared" ref="LG6:LG69" si="147">IF(BZ6="x",LG$3,"")</f>
        <v/>
      </c>
      <c r="LH6" s="83" t="str">
        <f t="shared" ref="LH6:LH69" si="148">IF(CA6="x",LH$3,"")</f>
        <v/>
      </c>
      <c r="LI6" s="83" t="str">
        <f t="shared" ref="LI6:LI69" si="149">IF(CB6="x",LI$3,"")</f>
        <v/>
      </c>
      <c r="LJ6" s="83" t="str">
        <f t="shared" ref="LJ6:LJ69" si="150">IF(CC6="x",LJ$3,"")</f>
        <v/>
      </c>
      <c r="LK6" s="83" t="str">
        <f t="shared" ref="LK6:LK69" si="151">IF(CD6="x",LK$3,"")</f>
        <v/>
      </c>
      <c r="LL6" s="83" t="str">
        <f t="shared" ref="LL6:LL69" si="152">IF(CE6="x",LL$3,"")</f>
        <v/>
      </c>
      <c r="LM6" s="83" t="str">
        <f t="shared" ref="LM6:LM69" si="153">IF(CF6="x",LM$3,"")</f>
        <v/>
      </c>
      <c r="LN6" s="83" t="str">
        <f t="shared" ref="LN6:LN69" si="154">IF(CG6="x",LN$3,"")</f>
        <v/>
      </c>
      <c r="LO6" s="83" t="str">
        <f t="shared" ref="LO6:LO69" si="155">IF(CH6="x",LO$3,"")</f>
        <v/>
      </c>
      <c r="LP6" s="83" t="str">
        <f t="shared" ref="LP6:LP69" si="156">IF(CI6="x",LP$3,"")</f>
        <v/>
      </c>
      <c r="LQ6" s="83" t="str">
        <f t="shared" ref="LQ6:LQ69" si="157">IF(CJ6="x",LQ$3,"")</f>
        <v/>
      </c>
      <c r="LR6" s="83" t="str">
        <f t="shared" ref="LR6:LR69" si="158">IF(CK6="x",LR$3,"")</f>
        <v/>
      </c>
      <c r="LS6" s="83" t="str">
        <f t="shared" ref="LS6:LS69" si="159">IF(CL6="x",LS$3,"")</f>
        <v/>
      </c>
      <c r="LT6" s="83" t="str">
        <f t="shared" ref="LT6:LT69" si="160">IF(CM6="x",LT$3,"")</f>
        <v/>
      </c>
      <c r="LU6" s="83" t="str">
        <f t="shared" ref="LU6:LU69" si="161">IF(CN6="x",LU$3,"")</f>
        <v/>
      </c>
      <c r="LV6" s="83" t="str">
        <f t="shared" ref="LV6:LV69" si="162">IF(CO6="x",LV$3,"")</f>
        <v/>
      </c>
      <c r="LX6" s="175" t="str" cm="1">
        <f t="array" ref="LX6:MB6">TRANSPOSE(_xlfn.UNIQUE(_xlfn._xlws.FILTER(TRANSPOSE(JH6:LV6),TRANSPOSE(JH6:LV6)&lt;&gt;"")))</f>
        <v>Personal</v>
      </c>
      <c r="LY6" s="175" t="str">
        <v>Eventos</v>
      </c>
      <c r="LZ6" s="175" t="str">
        <v>Material</v>
      </c>
      <c r="MA6" s="175" t="str">
        <v>Gastos_de_viajes_(alimentación_hospedaje_transporte_etc)</v>
      </c>
      <c r="MB6" s="175" t="str">
        <v>Pólizas</v>
      </c>
      <c r="MI6" s="83" t="str">
        <f t="shared" ref="MI6:MI69" si="163">CONCATENATE(F6,"_productos")</f>
        <v>Tipo_1.1.B_Diseño_de_metodologías_para_la_planificación_y_la_gestión_del_turismo_productos</v>
      </c>
      <c r="MJ6" s="223" t="s">
        <v>1775</v>
      </c>
      <c r="MK6" s="223" t="s">
        <v>1846</v>
      </c>
      <c r="ML6" s="223" t="s">
        <v>3047</v>
      </c>
      <c r="MM6" s="223"/>
      <c r="MN6" s="223"/>
      <c r="MO6" s="223"/>
      <c r="MP6" s="223"/>
      <c r="MQ6" s="223"/>
      <c r="MR6" s="223"/>
      <c r="MS6" s="223"/>
      <c r="MT6" s="223" t="s">
        <v>1643</v>
      </c>
      <c r="MV6" s="150" t="str" cm="1">
        <f t="array" ref="MV6:MX6">IFERROR(_xlfn._xlws.FILTER(MJ6:MT6,MJ6:MT6&lt;&gt;""),"No aplica")</f>
        <v>Metodologías  para la planificación y la gestión del turismo diseñadas</v>
      </c>
      <c r="MW6" t="str">
        <v>Sesiones de capacitación llevadas a cabo para formar en la aplicación de las metodologías diseñadas" y/o "documentos técnicos, guías y manuales elaborados para apoyar la implementación de las metodologías</v>
      </c>
      <c r="MX6" t="str">
        <v>Otro</v>
      </c>
      <c r="NG6" s="150" t="str">
        <f t="shared" ref="NG6:NG69" si="164">CONCATENATE(F6,"_resultados")</f>
        <v>Tipo_1.1.B_Diseño_de_metodologías_para_la_planificación_y_la_gestión_del_turismo_resultados</v>
      </c>
      <c r="NH6" s="223" t="s">
        <v>1605</v>
      </c>
      <c r="NI6" s="223" t="s">
        <v>3048</v>
      </c>
      <c r="NJ6" s="223"/>
      <c r="NK6" s="223"/>
      <c r="NL6" s="223"/>
      <c r="NM6" s="223"/>
      <c r="NN6" s="223"/>
      <c r="NO6" s="223"/>
      <c r="NP6" s="223"/>
      <c r="NQ6" s="223"/>
      <c r="NR6" s="223" t="s">
        <v>1643</v>
      </c>
      <c r="NT6" s="83" t="str" cm="1">
        <f t="array" ref="NT6:NV6">IFERROR(_xlfn._xlws.FILTER(NH6:NR6,NH6:NR6&lt;&gt;""),"No aplica")</f>
        <v>Documentos formulados a partir de las metodologías diseñadas en destinos turísticos</v>
      </c>
      <c r="NU6" t="str">
        <v>No aplica</v>
      </c>
      <c r="NV6" t="str">
        <v>Otro</v>
      </c>
    </row>
    <row r="7" spans="1:389" ht="21" thickBot="1">
      <c r="A7" s="509"/>
      <c r="B7" s="487"/>
      <c r="C7" s="490"/>
      <c r="D7" s="512"/>
      <c r="E7" s="81" t="s">
        <v>3049</v>
      </c>
      <c r="F7" s="72" t="str">
        <f t="shared" si="11"/>
        <v>Tipo_1.1.C_Implementación_de_metodologías_para_la_planificación_y_la_gestión_del_turismo_en_los_territorios_del_país</v>
      </c>
      <c r="G7" s="73" t="s">
        <v>3043</v>
      </c>
      <c r="H7" s="101" t="s">
        <v>3043</v>
      </c>
      <c r="I7" s="111"/>
      <c r="J7" s="111"/>
      <c r="K7" s="108"/>
      <c r="L7" s="109"/>
      <c r="M7" s="110"/>
      <c r="O7" s="83" t="str">
        <f t="shared" si="12"/>
        <v>Tipo_1.1.C_Implementación_de_metodologías_para_la_planificación_y_la_gestión_del_turismo_en_los_territorios_del_país</v>
      </c>
      <c r="P7" s="83" t="str">
        <f t="shared" si="13"/>
        <v>Tipo_1.1.C_Implementación_de_metodologías_para_la_planificación_y_la_gestión_del_turismo_en_los_territorios_del_país</v>
      </c>
      <c r="Q7" s="83" t="str">
        <f t="shared" si="14"/>
        <v/>
      </c>
      <c r="R7" s="83" t="str">
        <f t="shared" si="15"/>
        <v/>
      </c>
      <c r="S7" s="83" t="str">
        <f t="shared" si="16"/>
        <v/>
      </c>
      <c r="T7" s="83" t="str">
        <f t="shared" si="17"/>
        <v/>
      </c>
      <c r="U7" s="83" t="str">
        <f t="shared" si="18"/>
        <v/>
      </c>
      <c r="X7" s="150" t="s">
        <v>3050</v>
      </c>
      <c r="AA7" s="89" t="s">
        <v>3043</v>
      </c>
      <c r="AB7" s="89" t="s">
        <v>3043</v>
      </c>
      <c r="AC7" s="89"/>
      <c r="AD7" s="89"/>
      <c r="AE7" s="89" t="s">
        <v>3043</v>
      </c>
      <c r="AF7" s="89" t="s">
        <v>3043</v>
      </c>
      <c r="AG7" s="89" t="s">
        <v>3043</v>
      </c>
      <c r="AH7" s="89" t="s">
        <v>3043</v>
      </c>
      <c r="AI7" s="89" t="s">
        <v>3043</v>
      </c>
      <c r="AJ7" s="89" t="s">
        <v>3043</v>
      </c>
      <c r="AK7" s="89" t="s">
        <v>3043</v>
      </c>
      <c r="AL7" s="89" t="s">
        <v>3043</v>
      </c>
      <c r="AM7" s="89" t="s">
        <v>3043</v>
      </c>
      <c r="AN7" s="89" t="s">
        <v>3043</v>
      </c>
      <c r="AO7" s="89" t="s">
        <v>3043</v>
      </c>
      <c r="AP7" s="89" t="s">
        <v>3043</v>
      </c>
      <c r="AQ7" s="89" t="s">
        <v>3043</v>
      </c>
      <c r="AR7" s="89" t="s">
        <v>3043</v>
      </c>
      <c r="AS7" s="89" t="s">
        <v>3043</v>
      </c>
      <c r="AT7" s="89" t="s">
        <v>3043</v>
      </c>
      <c r="AU7" s="89" t="s">
        <v>3043</v>
      </c>
      <c r="AV7" s="89" t="s">
        <v>3043</v>
      </c>
      <c r="AW7" s="89" t="s">
        <v>3043</v>
      </c>
      <c r="AX7" s="89" t="s">
        <v>3043</v>
      </c>
      <c r="AY7" s="89" t="s">
        <v>3043</v>
      </c>
      <c r="AZ7" s="89"/>
      <c r="BA7" s="89"/>
      <c r="BB7" s="89" t="s">
        <v>3043</v>
      </c>
      <c r="BC7" s="89" t="s">
        <v>3043</v>
      </c>
      <c r="BD7" s="89"/>
      <c r="BE7" s="89"/>
      <c r="BF7" s="89"/>
      <c r="BG7" s="89"/>
      <c r="BH7" s="89"/>
      <c r="BI7" s="89"/>
      <c r="BJ7" s="89"/>
      <c r="BK7" s="89"/>
      <c r="BL7" s="89"/>
      <c r="BM7" s="89"/>
      <c r="BN7" s="89"/>
      <c r="BO7" s="89"/>
      <c r="BP7" s="89" t="s">
        <v>3043</v>
      </c>
      <c r="BQ7" s="89"/>
      <c r="BR7" s="89"/>
      <c r="BS7" s="89"/>
      <c r="BT7" s="89"/>
      <c r="BU7" s="89"/>
      <c r="BV7" s="89"/>
      <c r="BW7" s="90"/>
      <c r="BX7" s="90" t="s">
        <v>3043</v>
      </c>
      <c r="BY7" s="90"/>
      <c r="BZ7" s="90"/>
      <c r="CA7" s="90"/>
      <c r="CB7" s="91"/>
      <c r="CC7" s="91"/>
      <c r="CD7" s="91"/>
      <c r="CE7" s="91"/>
      <c r="CF7" s="91"/>
      <c r="CG7" s="91"/>
      <c r="CH7" s="91"/>
      <c r="CI7" s="91"/>
      <c r="CJ7" s="91"/>
      <c r="CK7" s="91"/>
      <c r="CL7" s="91"/>
      <c r="CM7" s="91"/>
      <c r="CN7" s="91"/>
      <c r="CO7" s="91"/>
      <c r="CQ7" s="83" t="str">
        <f t="shared" si="19"/>
        <v>Tipo_1.1.C_Implementación_de_metodologías_para_la_planificación_y_la_gestión_del_turismo_en_los_territorios_del_país_Personal</v>
      </c>
      <c r="CR7" s="83" t="str">
        <f t="shared" si="20"/>
        <v>Apoyo_administrativo</v>
      </c>
      <c r="CS7" s="83" t="str">
        <f t="shared" si="21"/>
        <v>Profesional</v>
      </c>
      <c r="CT7" s="83" t="str">
        <f t="shared" si="22"/>
        <v/>
      </c>
      <c r="CU7" s="83" t="str">
        <f t="shared" si="23"/>
        <v/>
      </c>
      <c r="CV7" s="83" t="str">
        <f t="shared" si="24"/>
        <v>Consultoría</v>
      </c>
      <c r="CW7" s="83"/>
      <c r="CX7" s="83" t="str" cm="1">
        <f t="array" ref="CX7:CZ7">IFERROR(_xlfn._xlws.FILTER(CR7:CV7,CR7:CV7&lt;&gt;""),"No aplica")</f>
        <v>Apoyo_administrativo</v>
      </c>
      <c r="CY7" s="83" t="str">
        <v>Profesional</v>
      </c>
      <c r="CZ7" s="83" t="str">
        <v>Consultoría</v>
      </c>
      <c r="DA7" s="83"/>
      <c r="DB7" s="83"/>
      <c r="DC7" s="83"/>
      <c r="DD7" s="83"/>
      <c r="DE7" s="83" t="str">
        <f t="shared" si="25"/>
        <v>Tipo_1.1.C_Implementación_de_metodologías_para_la_planificación_y_la_gestión_del_turismo_en_los_territorios_del_país_Eventos</v>
      </c>
      <c r="DF7" s="83" t="str">
        <f t="shared" si="26"/>
        <v>Alimentación</v>
      </c>
      <c r="DG7" s="83" t="str">
        <f t="shared" si="27"/>
        <v>Alquiler_de_baños_y_servicio_de_aseo_portátiles</v>
      </c>
      <c r="DH7" s="83" t="str">
        <f t="shared" si="28"/>
        <v>Alquiler_de_equipos_técnicos</v>
      </c>
      <c r="DI7" s="83" t="str">
        <f t="shared" si="29"/>
        <v>Alquiler_de_espacios</v>
      </c>
      <c r="DJ7" s="83" t="str">
        <f t="shared" si="30"/>
        <v>Alquiler_de_implementos_de_cocina</v>
      </c>
      <c r="DK7" s="83" t="str">
        <f t="shared" si="31"/>
        <v>Alquiler_de_Mobiliario</v>
      </c>
      <c r="DL7" s="83" t="str">
        <f t="shared" si="32"/>
        <v>Alquiler_de_producción</v>
      </c>
      <c r="DM7" s="83" t="str">
        <f t="shared" si="33"/>
        <v>Iluminación_profesional</v>
      </c>
      <c r="DN7" s="83" t="str">
        <f t="shared" si="34"/>
        <v>Papelería</v>
      </c>
      <c r="DO7" s="83" t="str">
        <f t="shared" si="35"/>
        <v>Personal</v>
      </c>
      <c r="DP7" s="83" t="str">
        <f t="shared" si="36"/>
        <v>Plataforma_digital_</v>
      </c>
      <c r="DQ7" s="83" t="str">
        <f t="shared" si="37"/>
        <v>Producción_y_técnica</v>
      </c>
      <c r="DR7" s="83" t="str">
        <f t="shared" si="38"/>
        <v>Salud</v>
      </c>
      <c r="DS7" s="83" t="str">
        <f t="shared" si="39"/>
        <v>Servicios_digitales_</v>
      </c>
      <c r="DT7" s="83" t="str">
        <f t="shared" si="40"/>
        <v>Servicios_en_línea_y_transmisión</v>
      </c>
      <c r="DU7" s="83" t="str">
        <f t="shared" si="41"/>
        <v>Sonido_profesional</v>
      </c>
      <c r="DV7" s="83" t="str">
        <f t="shared" si="42"/>
        <v>Stand</v>
      </c>
      <c r="DW7" s="83" t="str">
        <f t="shared" si="43"/>
        <v>Traducción_simultanea</v>
      </c>
      <c r="DX7" s="83" t="str">
        <f t="shared" si="44"/>
        <v>Transporte_de_equipos</v>
      </c>
      <c r="DY7" s="83" t="str">
        <f t="shared" si="45"/>
        <v>Video</v>
      </c>
      <c r="DZ7" s="83" t="str">
        <f t="shared" si="46"/>
        <v/>
      </c>
      <c r="EA7" s="83"/>
      <c r="EB7" s="83" t="str" cm="1">
        <f t="array" ref="EB7:EU7">IFERROR(_xlfn._xlws.FILTER(DF7:DZ7,DF7:DZ7&lt;&gt;""),"No aplica")</f>
        <v>Alimentación</v>
      </c>
      <c r="EC7" s="83" t="str">
        <v>Alquiler_de_baños_y_servicio_de_aseo_portátiles</v>
      </c>
      <c r="ED7" s="83" t="str">
        <v>Alquiler_de_equipos_técnicos</v>
      </c>
      <c r="EE7" s="83" t="str">
        <v>Alquiler_de_espacios</v>
      </c>
      <c r="EF7" s="83" t="str">
        <v>Alquiler_de_implementos_de_cocina</v>
      </c>
      <c r="EG7" s="83" t="str">
        <v>Alquiler_de_Mobiliario</v>
      </c>
      <c r="EH7" s="83" t="str">
        <v>Alquiler_de_producción</v>
      </c>
      <c r="EI7" s="83" t="str">
        <v>Iluminación_profesional</v>
      </c>
      <c r="EJ7" s="83" t="str">
        <v>Papelería</v>
      </c>
      <c r="EK7" s="83" t="str">
        <v>Personal</v>
      </c>
      <c r="EL7" s="83" t="str">
        <v>Plataforma_digital_</v>
      </c>
      <c r="EM7" s="83" t="str">
        <v>Producción_y_técnica</v>
      </c>
      <c r="EN7" s="83" t="str">
        <v>Salud</v>
      </c>
      <c r="EO7" s="83" t="str">
        <v>Servicios_digitales_</v>
      </c>
      <c r="EP7" s="83" t="str">
        <v>Servicios_en_línea_y_transmisión</v>
      </c>
      <c r="EQ7" s="83" t="str">
        <v>Sonido_profesional</v>
      </c>
      <c r="ER7" s="83" t="str">
        <v>Stand</v>
      </c>
      <c r="ES7" s="83" t="str">
        <v>Traducción_simultanea</v>
      </c>
      <c r="ET7" s="83" t="str">
        <v>Transporte_de_equipos</v>
      </c>
      <c r="EU7" s="83" t="str">
        <v>Video</v>
      </c>
      <c r="EV7" s="83"/>
      <c r="EW7" s="83" t="str">
        <f t="shared" si="47"/>
        <v>Tipo_1.1.C_Implementación_de_metodologías_para_la_planificación_y_la_gestión_del_turismo_en_los_territorios_del_país_Material</v>
      </c>
      <c r="EX7" s="83" t="str">
        <f t="shared" si="48"/>
        <v/>
      </c>
      <c r="EY7" s="83" t="str">
        <f t="shared" si="49"/>
        <v>Producción_limitada_de_material_</v>
      </c>
      <c r="EZ7" s="83" t="str">
        <f t="shared" si="50"/>
        <v>Producción_limitada_de_piezas_digitales</v>
      </c>
      <c r="FA7" s="83" t="str">
        <f t="shared" si="51"/>
        <v/>
      </c>
      <c r="FB7" s="83" t="str">
        <f t="shared" si="52"/>
        <v/>
      </c>
      <c r="FC7" s="83" t="str">
        <f t="shared" si="53"/>
        <v/>
      </c>
      <c r="FD7" s="83"/>
      <c r="FE7" s="83" t="str" cm="1">
        <f t="array" ref="FE7:FF7">IFERROR(_xlfn._xlws.FILTER(EX7:FC7,EX7:FC7&lt;&gt;""),"No aplica")</f>
        <v>Producción_limitada_de_material_</v>
      </c>
      <c r="FF7" s="83" t="str">
        <v>Producción_limitada_de_piezas_digitales</v>
      </c>
      <c r="FG7" s="83"/>
      <c r="FH7" s="83"/>
      <c r="FI7" s="83"/>
      <c r="FJ7" s="83"/>
      <c r="FK7" s="83"/>
      <c r="FL7" s="83"/>
      <c r="FM7" s="83" t="str">
        <f t="shared" si="54"/>
        <v>Tipo_1.1.C_Implementación_de_metodologías_para_la_planificación_y_la_gestión_del_turismo_en_los_territorios_del_país_Publicidad</v>
      </c>
      <c r="FN7" s="175" t="str">
        <f t="shared" si="55"/>
        <v/>
      </c>
      <c r="FO7" s="175" t="str">
        <f t="shared" si="56"/>
        <v/>
      </c>
      <c r="FQ7" s="83" t="str" cm="1">
        <f t="array" ref="FQ7">IFERROR(_xlfn._xlws.FILTER(FN7:FO7,FN7:FO7&lt;&gt;""),"No aplica")</f>
        <v>No aplica</v>
      </c>
      <c r="FU7" s="83" t="str">
        <f t="shared" si="57"/>
        <v>Tipo_1.1.C_Implementación_de_metodologías_para_la_planificación_y_la_gestión_del_turismo_en_los_territorios_del_país_Desarrollos_Tecnológicos</v>
      </c>
      <c r="FV7" s="175" t="str">
        <f t="shared" si="58"/>
        <v/>
      </c>
      <c r="FW7" s="175" t="str">
        <f t="shared" si="59"/>
        <v/>
      </c>
      <c r="FY7" s="83" t="str" cm="1">
        <f t="array" ref="FY7">IFERROR(_xlfn._xlws.FILTER(FV7:FW7,FV7:FW7&lt;&gt;""),"No aplica")</f>
        <v>No aplica</v>
      </c>
      <c r="GC7" s="83" t="str">
        <f t="shared" si="60"/>
        <v>Tipo_1.1.C_Implementación_de_metodologías_para_la_planificación_y_la_gestión_del_turismo_en_los_territorios_del_país_Gastos_de_viajes_(alimentación_hospedaje_transporte_etc)</v>
      </c>
      <c r="GD7" s="175" t="str">
        <f t="shared" si="61"/>
        <v/>
      </c>
      <c r="GE7" s="175" t="str">
        <f t="shared" si="62"/>
        <v/>
      </c>
      <c r="GF7" s="175" t="str">
        <f t="shared" si="63"/>
        <v/>
      </c>
      <c r="GG7" s="175" t="str">
        <f t="shared" si="64"/>
        <v/>
      </c>
      <c r="GH7" s="175" t="str">
        <f t="shared" si="65"/>
        <v/>
      </c>
      <c r="GI7" s="175" t="str">
        <f t="shared" si="66"/>
        <v>G6._Reuniones_para_mesas_de_trabajo</v>
      </c>
      <c r="GJ7" s="175" t="str">
        <f t="shared" si="67"/>
        <v/>
      </c>
      <c r="GK7" s="175" t="str">
        <f t="shared" si="68"/>
        <v/>
      </c>
      <c r="GL7" s="175"/>
      <c r="GM7" s="150" t="str" cm="1">
        <f t="array" ref="GM7">IFERROR(_xlfn._xlws.FILTER(GD7:GK7,GD7:GK7&lt;&gt;""),"No aplica")</f>
        <v>G6._Reuniones_para_mesas_de_trabajo</v>
      </c>
      <c r="GN7" s="175"/>
      <c r="GO7" s="175"/>
      <c r="GP7" s="175"/>
      <c r="GQ7" s="175"/>
      <c r="GR7" s="175"/>
      <c r="GS7" s="175"/>
      <c r="GT7" s="175"/>
      <c r="GU7" s="175"/>
      <c r="GV7" s="175"/>
      <c r="GW7" s="175"/>
      <c r="GX7" s="83" t="str">
        <f t="shared" si="69"/>
        <v>Tipo_1.1.C_Implementación_de_metodologías_para_la_planificación_y_la_gestión_del_turismo_en_los_territorios_del_país_Dotaciones_o_Beneficios</v>
      </c>
      <c r="GY7" s="175" t="str">
        <f t="shared" si="70"/>
        <v/>
      </c>
      <c r="GZ7" s="175" t="str">
        <f t="shared" si="71"/>
        <v/>
      </c>
      <c r="HA7" s="175" t="str">
        <f t="shared" si="72"/>
        <v/>
      </c>
      <c r="HB7" s="175" t="str">
        <f t="shared" si="73"/>
        <v/>
      </c>
      <c r="HC7" s="175" t="str">
        <f t="shared" si="74"/>
        <v/>
      </c>
      <c r="HE7" s="150" t="str" cm="1">
        <f t="array" ref="HE7">IFERROR(_xlfn._xlws.FILTER(GY7:HC7,GY7:HC7&lt;&gt;""),"No aplica")</f>
        <v>No aplica</v>
      </c>
      <c r="HL7" s="83" t="str">
        <f t="shared" si="75"/>
        <v>Tipo_1.1.C_Implementación_de_metodologías_para_la_planificación_y_la_gestión_del_turismo_en_los_territorios_del_país_Pólizas</v>
      </c>
      <c r="HM7" s="175" t="str">
        <f t="shared" si="6"/>
        <v>Pólizas</v>
      </c>
      <c r="HO7" s="83" t="str" cm="1">
        <f t="array" ref="HO7">IFERROR(_xlfn._xlws.FILTER(HM7:HM7,HM7:HM7&lt;&gt;""),"No aplica")</f>
        <v>Pólizas</v>
      </c>
      <c r="HR7" s="83" t="str">
        <f t="shared" si="76"/>
        <v>Tipo_1.1.C_Implementación_de_metodologías_para_la_planificación_y_la_gestión_del_turismo_en_los_territorios_del_país_Otros</v>
      </c>
      <c r="HS7" s="175" t="str">
        <f t="shared" si="77"/>
        <v/>
      </c>
      <c r="HT7" s="175" t="str">
        <f t="shared" si="78"/>
        <v/>
      </c>
      <c r="HU7" s="175" t="str">
        <f t="shared" si="79"/>
        <v/>
      </c>
      <c r="HW7" s="83" t="str" cm="1">
        <f t="array" ref="HW7">IFERROR(_xlfn._xlws.FILTER(HS7:HU7,HS7:HU7&lt;&gt;""),"No aplica")</f>
        <v>No aplica</v>
      </c>
      <c r="IB7" s="83" t="str">
        <f t="shared" si="80"/>
        <v>Tipo_1.1.C_Implementación_de_metodologías_para_la_planificación_y_la_gestión_del_turismo_en_los_territorios_del_país_Construcción_y_o_mantenimiento_de_Obra</v>
      </c>
      <c r="IC7" s="175" t="str">
        <f t="shared" si="81"/>
        <v/>
      </c>
      <c r="ID7" s="175" t="str">
        <f t="shared" si="82"/>
        <v/>
      </c>
      <c r="IE7" s="175" t="str">
        <f t="shared" si="83"/>
        <v/>
      </c>
      <c r="IF7" s="175" t="str">
        <f t="shared" si="84"/>
        <v/>
      </c>
      <c r="IG7" s="175" t="str">
        <f t="shared" si="85"/>
        <v/>
      </c>
      <c r="IH7" s="175" t="str">
        <f t="shared" si="86"/>
        <v/>
      </c>
      <c r="II7" s="175" t="str">
        <f t="shared" si="87"/>
        <v/>
      </c>
      <c r="IJ7" s="175" t="str">
        <f t="shared" si="88"/>
        <v/>
      </c>
      <c r="IK7" s="175" t="str">
        <f t="shared" si="89"/>
        <v/>
      </c>
      <c r="IL7" s="175" t="str">
        <f t="shared" si="90"/>
        <v/>
      </c>
      <c r="IM7" s="175" t="str">
        <f t="shared" si="91"/>
        <v/>
      </c>
      <c r="IN7" s="175" t="str">
        <f t="shared" si="92"/>
        <v/>
      </c>
      <c r="IO7" s="175" t="str">
        <f t="shared" si="93"/>
        <v/>
      </c>
      <c r="IP7" s="175" t="str">
        <f t="shared" si="94"/>
        <v/>
      </c>
      <c r="IR7" s="175" t="str" cm="1">
        <f t="array" ref="IR7">IFERROR(_xlfn._xlws.FILTER(IC7:IP7,IC7:IP7&lt;&gt;""),"No aplica")</f>
        <v>No aplica</v>
      </c>
      <c r="JG7" s="83" t="str">
        <f t="shared" si="95"/>
        <v>Tipo_1.1.C_Implementación_de_metodologías_para_la_planificación_y_la_gestión_del_turismo_en_los_territorios_del_país</v>
      </c>
      <c r="JH7" s="83" t="str">
        <f t="shared" si="96"/>
        <v>Personal</v>
      </c>
      <c r="JI7" s="83" t="str">
        <f t="shared" si="97"/>
        <v>Personal</v>
      </c>
      <c r="JJ7" s="83" t="str">
        <f t="shared" si="98"/>
        <v/>
      </c>
      <c r="JK7" s="83" t="str">
        <f t="shared" si="99"/>
        <v/>
      </c>
      <c r="JL7" s="83" t="str">
        <f t="shared" si="100"/>
        <v>Personal</v>
      </c>
      <c r="JM7" s="83" t="str">
        <f t="shared" si="101"/>
        <v>Eventos</v>
      </c>
      <c r="JN7" s="83" t="str">
        <f t="shared" si="102"/>
        <v>Eventos</v>
      </c>
      <c r="JO7" s="83" t="str">
        <f t="shared" si="103"/>
        <v>Eventos</v>
      </c>
      <c r="JP7" s="83" t="str">
        <f t="shared" si="104"/>
        <v>Eventos</v>
      </c>
      <c r="JQ7" s="83" t="str">
        <f t="shared" si="105"/>
        <v>Eventos</v>
      </c>
      <c r="JR7" s="83" t="str">
        <f t="shared" si="106"/>
        <v>Eventos</v>
      </c>
      <c r="JS7" s="83" t="str">
        <f t="shared" si="107"/>
        <v>Eventos</v>
      </c>
      <c r="JT7" s="83" t="str">
        <f t="shared" si="108"/>
        <v>Eventos</v>
      </c>
      <c r="JU7" s="83" t="str">
        <f t="shared" si="109"/>
        <v>Eventos</v>
      </c>
      <c r="JV7" s="83" t="str">
        <f t="shared" si="110"/>
        <v>Eventos</v>
      </c>
      <c r="JW7" s="83" t="str">
        <f t="shared" si="111"/>
        <v>Eventos</v>
      </c>
      <c r="JX7" s="83" t="str">
        <f t="shared" si="112"/>
        <v>Eventos</v>
      </c>
      <c r="JY7" s="83" t="str">
        <f t="shared" si="113"/>
        <v>Eventos</v>
      </c>
      <c r="JZ7" s="83" t="str">
        <f t="shared" si="114"/>
        <v>Eventos</v>
      </c>
      <c r="KA7" s="83" t="str">
        <f t="shared" si="115"/>
        <v>Eventos</v>
      </c>
      <c r="KB7" s="83" t="str">
        <f t="shared" si="116"/>
        <v>Eventos</v>
      </c>
      <c r="KC7" s="83" t="str">
        <f t="shared" si="117"/>
        <v>Eventos</v>
      </c>
      <c r="KD7" s="83" t="str">
        <f t="shared" si="118"/>
        <v>Eventos</v>
      </c>
      <c r="KE7" s="83" t="str">
        <f t="shared" si="119"/>
        <v>Eventos</v>
      </c>
      <c r="KF7" s="83" t="str">
        <f t="shared" si="120"/>
        <v>Eventos</v>
      </c>
      <c r="KG7" s="83" t="str">
        <f t="shared" si="121"/>
        <v/>
      </c>
      <c r="KH7" s="83" t="str">
        <f t="shared" si="122"/>
        <v/>
      </c>
      <c r="KI7" s="83" t="str">
        <f t="shared" si="123"/>
        <v>Material</v>
      </c>
      <c r="KJ7" s="83" t="str">
        <f t="shared" si="124"/>
        <v>Material</v>
      </c>
      <c r="KK7" s="83" t="str">
        <f t="shared" si="125"/>
        <v/>
      </c>
      <c r="KL7" s="83" t="str">
        <f t="shared" si="126"/>
        <v/>
      </c>
      <c r="KM7" s="83" t="str">
        <f t="shared" si="127"/>
        <v/>
      </c>
      <c r="KN7" s="83" t="str">
        <f t="shared" si="128"/>
        <v/>
      </c>
      <c r="KO7" s="83" t="str">
        <f t="shared" si="129"/>
        <v/>
      </c>
      <c r="KP7" s="83" t="str">
        <f t="shared" si="130"/>
        <v/>
      </c>
      <c r="KQ7" s="83" t="str">
        <f t="shared" si="131"/>
        <v/>
      </c>
      <c r="KR7" s="83" t="str">
        <f t="shared" si="132"/>
        <v/>
      </c>
      <c r="KS7" s="83" t="str">
        <f t="shared" si="133"/>
        <v/>
      </c>
      <c r="KT7" s="83" t="str">
        <f t="shared" si="134"/>
        <v/>
      </c>
      <c r="KU7" s="83" t="str">
        <f t="shared" si="135"/>
        <v/>
      </c>
      <c r="KV7" s="83" t="str">
        <f t="shared" si="136"/>
        <v/>
      </c>
      <c r="KW7" s="83" t="str">
        <f t="shared" si="137"/>
        <v>Gastos_de_viajes_(alimentación_hospedaje_transporte_etc)</v>
      </c>
      <c r="KX7" s="83" t="str">
        <f t="shared" si="138"/>
        <v/>
      </c>
      <c r="KY7" s="83" t="str">
        <f t="shared" si="139"/>
        <v/>
      </c>
      <c r="KZ7" s="83" t="str">
        <f t="shared" si="140"/>
        <v/>
      </c>
      <c r="LA7" s="83" t="str">
        <f t="shared" si="141"/>
        <v/>
      </c>
      <c r="LB7" s="83" t="str">
        <f t="shared" si="142"/>
        <v/>
      </c>
      <c r="LC7" s="83" t="str">
        <f t="shared" si="143"/>
        <v/>
      </c>
      <c r="LD7" s="83" t="str">
        <f t="shared" si="144"/>
        <v/>
      </c>
      <c r="LE7" s="83" t="str">
        <f t="shared" si="145"/>
        <v>Pólizas</v>
      </c>
      <c r="LF7" s="83" t="str">
        <f t="shared" si="146"/>
        <v/>
      </c>
      <c r="LG7" s="83" t="str">
        <f t="shared" si="147"/>
        <v/>
      </c>
      <c r="LH7" s="83" t="str">
        <f t="shared" si="148"/>
        <v/>
      </c>
      <c r="LI7" s="83" t="str">
        <f t="shared" si="149"/>
        <v/>
      </c>
      <c r="LJ7" s="83" t="str">
        <f t="shared" si="150"/>
        <v/>
      </c>
      <c r="LK7" s="83" t="str">
        <f t="shared" si="151"/>
        <v/>
      </c>
      <c r="LL7" s="83" t="str">
        <f t="shared" si="152"/>
        <v/>
      </c>
      <c r="LM7" s="83" t="str">
        <f t="shared" si="153"/>
        <v/>
      </c>
      <c r="LN7" s="83" t="str">
        <f t="shared" si="154"/>
        <v/>
      </c>
      <c r="LO7" s="83" t="str">
        <f t="shared" si="155"/>
        <v/>
      </c>
      <c r="LP7" s="83" t="str">
        <f t="shared" si="156"/>
        <v/>
      </c>
      <c r="LQ7" s="83" t="str">
        <f t="shared" si="157"/>
        <v/>
      </c>
      <c r="LR7" s="83" t="str">
        <f t="shared" si="158"/>
        <v/>
      </c>
      <c r="LS7" s="83" t="str">
        <f t="shared" si="159"/>
        <v/>
      </c>
      <c r="LT7" s="83" t="str">
        <f t="shared" si="160"/>
        <v/>
      </c>
      <c r="LU7" s="83" t="str">
        <f t="shared" si="161"/>
        <v/>
      </c>
      <c r="LV7" s="83" t="str">
        <f t="shared" si="162"/>
        <v/>
      </c>
      <c r="LX7" s="175" t="str" cm="1">
        <f t="array" ref="LX7:MB7">TRANSPOSE(_xlfn.UNIQUE(_xlfn._xlws.FILTER(TRANSPOSE(JH7:LV7),TRANSPOSE(JH7:LV7)&lt;&gt;"")))</f>
        <v>Personal</v>
      </c>
      <c r="LY7" s="175" t="str">
        <v>Eventos</v>
      </c>
      <c r="LZ7" s="175" t="str">
        <v>Material</v>
      </c>
      <c r="MA7" s="175" t="str">
        <v>Gastos_de_viajes_(alimentación_hospedaje_transporte_etc)</v>
      </c>
      <c r="MB7" s="175" t="str">
        <v>Pólizas</v>
      </c>
      <c r="MI7" s="83" t="str">
        <f t="shared" si="163"/>
        <v>Tipo_1.1.C_Implementación_de_metodologías_para_la_planificación_y_la_gestión_del_turismo_en_los_territorios_del_país_productos</v>
      </c>
      <c r="MJ7" s="223" t="s">
        <v>1776</v>
      </c>
      <c r="MK7" s="223" t="s">
        <v>1847</v>
      </c>
      <c r="ML7" s="223" t="s">
        <v>1894</v>
      </c>
      <c r="MM7" s="223" t="s">
        <v>1921</v>
      </c>
      <c r="MN7" s="223"/>
      <c r="MO7" s="223"/>
      <c r="MP7" s="223"/>
      <c r="MQ7" s="223"/>
      <c r="MR7" s="223"/>
      <c r="MS7" s="223"/>
      <c r="MT7" s="223" t="s">
        <v>1643</v>
      </c>
      <c r="MV7" s="150" t="str" cm="1">
        <f t="array" ref="MV7:MZ7">IFERROR(_xlfn._xlws.FILTER(MJ7:MT7,MJ7:MT7&lt;&gt;""),"No aplica")</f>
        <v>Metodologías implementadas</v>
      </c>
      <c r="MW7" t="str">
        <v>Capacitaciones realizadas sobre la metodología</v>
      </c>
      <c r="MX7" t="str">
        <v>Territorios donde se ha implementado la metodología</v>
      </c>
      <c r="MY7" t="str">
        <v>Herramientas y recursos desarrollados para el fortalecimiento de la gobernanza</v>
      </c>
      <c r="MZ7" t="str">
        <v>Otro</v>
      </c>
      <c r="NG7" s="150" t="str">
        <f t="shared" si="164"/>
        <v>Tipo_1.1.C_Implementación_de_metodologías_para_la_planificación_y_la_gestión_del_turismo_en_los_territorios_del_país_resultados</v>
      </c>
      <c r="NH7" s="223" t="s">
        <v>1606</v>
      </c>
      <c r="NI7" s="223"/>
      <c r="NJ7" s="223"/>
      <c r="NK7" s="223"/>
      <c r="NL7" s="223"/>
      <c r="NM7" s="223"/>
      <c r="NN7" s="223"/>
      <c r="NO7" s="223"/>
      <c r="NP7" s="223"/>
      <c r="NQ7" s="223"/>
      <c r="NR7" s="223" t="s">
        <v>1643</v>
      </c>
      <c r="NT7" s="83" t="s">
        <v>1606</v>
      </c>
      <c r="NU7" t="s">
        <v>1643</v>
      </c>
    </row>
    <row r="8" spans="1:389" ht="21" thickBot="1">
      <c r="A8" s="509"/>
      <c r="B8" s="488"/>
      <c r="C8" s="491"/>
      <c r="D8" s="513"/>
      <c r="E8" s="81" t="s">
        <v>3051</v>
      </c>
      <c r="F8" s="72" t="str">
        <f t="shared" si="11"/>
        <v>Tipo_1.1.D_Fortalecimientos_de_los_esquemas_de_gobernanza_territoriales</v>
      </c>
      <c r="G8" s="73" t="s">
        <v>3043</v>
      </c>
      <c r="H8" s="101" t="s">
        <v>3043</v>
      </c>
      <c r="I8" s="108"/>
      <c r="J8" s="108"/>
      <c r="K8" s="108"/>
      <c r="L8" s="109"/>
      <c r="M8" s="110"/>
      <c r="O8" s="83" t="str">
        <f t="shared" si="12"/>
        <v>Tipo_1.1.D_Fortalecimientos_de_los_esquemas_de_gobernanza_territoriales</v>
      </c>
      <c r="P8" s="83" t="str">
        <f t="shared" si="13"/>
        <v>Tipo_1.1.D_Fortalecimientos_de_los_esquemas_de_gobernanza_territoriales</v>
      </c>
      <c r="Q8" s="83" t="str">
        <f t="shared" si="14"/>
        <v/>
      </c>
      <c r="R8" s="83" t="str">
        <f t="shared" si="15"/>
        <v/>
      </c>
      <c r="S8" s="83" t="str">
        <f t="shared" si="16"/>
        <v/>
      </c>
      <c r="T8" s="83" t="str">
        <f t="shared" si="17"/>
        <v/>
      </c>
      <c r="U8" s="83" t="str">
        <f t="shared" si="18"/>
        <v/>
      </c>
      <c r="X8" s="150" t="s">
        <v>3052</v>
      </c>
      <c r="AA8" s="89" t="s">
        <v>3043</v>
      </c>
      <c r="AB8" s="89" t="s">
        <v>3043</v>
      </c>
      <c r="AC8" s="89"/>
      <c r="AD8" s="89"/>
      <c r="AE8" s="89" t="s">
        <v>3043</v>
      </c>
      <c r="AF8" s="89" t="s">
        <v>3043</v>
      </c>
      <c r="AG8" s="89" t="s">
        <v>3043</v>
      </c>
      <c r="AH8" s="89" t="s">
        <v>3043</v>
      </c>
      <c r="AI8" s="89" t="s">
        <v>3043</v>
      </c>
      <c r="AJ8" s="89" t="s">
        <v>3043</v>
      </c>
      <c r="AK8" s="89" t="s">
        <v>3043</v>
      </c>
      <c r="AL8" s="89" t="s">
        <v>3043</v>
      </c>
      <c r="AM8" s="89" t="s">
        <v>3043</v>
      </c>
      <c r="AN8" s="89" t="s">
        <v>3043</v>
      </c>
      <c r="AO8" s="89" t="s">
        <v>3043</v>
      </c>
      <c r="AP8" s="89" t="s">
        <v>3043</v>
      </c>
      <c r="AQ8" s="89" t="s">
        <v>3043</v>
      </c>
      <c r="AR8" s="89" t="s">
        <v>3043</v>
      </c>
      <c r="AS8" s="89" t="s">
        <v>3043</v>
      </c>
      <c r="AT8" s="89" t="s">
        <v>3043</v>
      </c>
      <c r="AU8" s="89" t="s">
        <v>3043</v>
      </c>
      <c r="AV8" s="89" t="s">
        <v>3043</v>
      </c>
      <c r="AW8" s="89" t="s">
        <v>3043</v>
      </c>
      <c r="AX8" s="89" t="s">
        <v>3043</v>
      </c>
      <c r="AY8" s="89" t="s">
        <v>3043</v>
      </c>
      <c r="AZ8" s="89"/>
      <c r="BA8" s="89"/>
      <c r="BB8" s="89" t="s">
        <v>3043</v>
      </c>
      <c r="BC8" s="89" t="s">
        <v>3043</v>
      </c>
      <c r="BD8" s="89"/>
      <c r="BE8" s="89"/>
      <c r="BF8" s="89"/>
      <c r="BG8" s="89"/>
      <c r="BH8" s="89"/>
      <c r="BI8" s="89"/>
      <c r="BJ8" s="89"/>
      <c r="BK8" s="89"/>
      <c r="BL8" s="89"/>
      <c r="BM8" s="89"/>
      <c r="BN8" s="89"/>
      <c r="BO8" s="89"/>
      <c r="BP8" s="89" t="s">
        <v>3043</v>
      </c>
      <c r="BQ8" s="89"/>
      <c r="BR8" s="89"/>
      <c r="BS8" s="89"/>
      <c r="BT8" s="89"/>
      <c r="BU8" s="89"/>
      <c r="BV8" s="89"/>
      <c r="BW8" s="90"/>
      <c r="BX8" s="90" t="s">
        <v>3043</v>
      </c>
      <c r="BY8" s="90"/>
      <c r="BZ8" s="90"/>
      <c r="CA8" s="90"/>
      <c r="CB8" s="91"/>
      <c r="CC8" s="91"/>
      <c r="CD8" s="91"/>
      <c r="CE8" s="91"/>
      <c r="CF8" s="91"/>
      <c r="CG8" s="91"/>
      <c r="CH8" s="91"/>
      <c r="CI8" s="91"/>
      <c r="CJ8" s="91"/>
      <c r="CK8" s="91"/>
      <c r="CL8" s="91"/>
      <c r="CM8" s="91"/>
      <c r="CN8" s="91"/>
      <c r="CO8" s="91"/>
      <c r="CQ8" s="83" t="str">
        <f t="shared" si="19"/>
        <v>Tipo_1.1.D_Fortalecimientos_de_los_esquemas_de_gobernanza_territoriales_Personal</v>
      </c>
      <c r="CR8" s="83" t="str">
        <f t="shared" si="20"/>
        <v>Apoyo_administrativo</v>
      </c>
      <c r="CS8" s="83" t="str">
        <f t="shared" si="21"/>
        <v>Profesional</v>
      </c>
      <c r="CT8" s="83" t="str">
        <f t="shared" si="22"/>
        <v/>
      </c>
      <c r="CU8" s="83" t="str">
        <f t="shared" si="23"/>
        <v/>
      </c>
      <c r="CV8" s="83" t="str">
        <f t="shared" si="24"/>
        <v>Consultoría</v>
      </c>
      <c r="CW8" s="83"/>
      <c r="CX8" s="83" t="str" cm="1">
        <f t="array" ref="CX8:CZ8">IFERROR(_xlfn._xlws.FILTER(CR8:CV8,CR8:CV8&lt;&gt;""),"No aplica")</f>
        <v>Apoyo_administrativo</v>
      </c>
      <c r="CY8" s="83" t="str">
        <v>Profesional</v>
      </c>
      <c r="CZ8" s="83" t="str">
        <v>Consultoría</v>
      </c>
      <c r="DA8" s="83"/>
      <c r="DB8" s="83"/>
      <c r="DC8" s="83"/>
      <c r="DD8" s="83"/>
      <c r="DE8" s="83" t="str">
        <f t="shared" si="25"/>
        <v>Tipo_1.1.D_Fortalecimientos_de_los_esquemas_de_gobernanza_territoriales_Eventos</v>
      </c>
      <c r="DF8" s="83" t="str">
        <f t="shared" si="26"/>
        <v>Alimentación</v>
      </c>
      <c r="DG8" s="83" t="str">
        <f t="shared" si="27"/>
        <v>Alquiler_de_baños_y_servicio_de_aseo_portátiles</v>
      </c>
      <c r="DH8" s="83" t="str">
        <f t="shared" si="28"/>
        <v>Alquiler_de_equipos_técnicos</v>
      </c>
      <c r="DI8" s="83" t="str">
        <f t="shared" si="29"/>
        <v>Alquiler_de_espacios</v>
      </c>
      <c r="DJ8" s="83" t="str">
        <f t="shared" si="30"/>
        <v>Alquiler_de_implementos_de_cocina</v>
      </c>
      <c r="DK8" s="83" t="str">
        <f t="shared" si="31"/>
        <v>Alquiler_de_Mobiliario</v>
      </c>
      <c r="DL8" s="83" t="str">
        <f t="shared" si="32"/>
        <v>Alquiler_de_producción</v>
      </c>
      <c r="DM8" s="83" t="str">
        <f t="shared" si="33"/>
        <v>Iluminación_profesional</v>
      </c>
      <c r="DN8" s="83" t="str">
        <f t="shared" si="34"/>
        <v>Papelería</v>
      </c>
      <c r="DO8" s="83" t="str">
        <f t="shared" si="35"/>
        <v>Personal</v>
      </c>
      <c r="DP8" s="83" t="str">
        <f t="shared" si="36"/>
        <v>Plataforma_digital_</v>
      </c>
      <c r="DQ8" s="83" t="str">
        <f t="shared" si="37"/>
        <v>Producción_y_técnica</v>
      </c>
      <c r="DR8" s="83" t="str">
        <f t="shared" si="38"/>
        <v>Salud</v>
      </c>
      <c r="DS8" s="83" t="str">
        <f t="shared" si="39"/>
        <v>Servicios_digitales_</v>
      </c>
      <c r="DT8" s="83" t="str">
        <f t="shared" si="40"/>
        <v>Servicios_en_línea_y_transmisión</v>
      </c>
      <c r="DU8" s="83" t="str">
        <f t="shared" si="41"/>
        <v>Sonido_profesional</v>
      </c>
      <c r="DV8" s="83" t="str">
        <f t="shared" si="42"/>
        <v>Stand</v>
      </c>
      <c r="DW8" s="83" t="str">
        <f t="shared" si="43"/>
        <v>Traducción_simultanea</v>
      </c>
      <c r="DX8" s="83" t="str">
        <f t="shared" si="44"/>
        <v>Transporte_de_equipos</v>
      </c>
      <c r="DY8" s="83" t="str">
        <f t="shared" si="45"/>
        <v>Video</v>
      </c>
      <c r="DZ8" s="83" t="str">
        <f t="shared" si="46"/>
        <v/>
      </c>
      <c r="EA8" s="83"/>
      <c r="EB8" s="83" t="str" cm="1">
        <f t="array" ref="EB8:EU8">IFERROR(_xlfn._xlws.FILTER(DF8:DZ8,DF8:DZ8&lt;&gt;""),"No aplica")</f>
        <v>Alimentación</v>
      </c>
      <c r="EC8" s="83" t="str">
        <v>Alquiler_de_baños_y_servicio_de_aseo_portátiles</v>
      </c>
      <c r="ED8" s="83" t="str">
        <v>Alquiler_de_equipos_técnicos</v>
      </c>
      <c r="EE8" s="83" t="str">
        <v>Alquiler_de_espacios</v>
      </c>
      <c r="EF8" s="83" t="str">
        <v>Alquiler_de_implementos_de_cocina</v>
      </c>
      <c r="EG8" s="83" t="str">
        <v>Alquiler_de_Mobiliario</v>
      </c>
      <c r="EH8" s="83" t="str">
        <v>Alquiler_de_producción</v>
      </c>
      <c r="EI8" s="83" t="str">
        <v>Iluminación_profesional</v>
      </c>
      <c r="EJ8" s="83" t="str">
        <v>Papelería</v>
      </c>
      <c r="EK8" s="83" t="str">
        <v>Personal</v>
      </c>
      <c r="EL8" s="83" t="str">
        <v>Plataforma_digital_</v>
      </c>
      <c r="EM8" s="83" t="str">
        <v>Producción_y_técnica</v>
      </c>
      <c r="EN8" s="83" t="str">
        <v>Salud</v>
      </c>
      <c r="EO8" s="83" t="str">
        <v>Servicios_digitales_</v>
      </c>
      <c r="EP8" s="83" t="str">
        <v>Servicios_en_línea_y_transmisión</v>
      </c>
      <c r="EQ8" s="83" t="str">
        <v>Sonido_profesional</v>
      </c>
      <c r="ER8" s="83" t="str">
        <v>Stand</v>
      </c>
      <c r="ES8" s="83" t="str">
        <v>Traducción_simultanea</v>
      </c>
      <c r="ET8" s="83" t="str">
        <v>Transporte_de_equipos</v>
      </c>
      <c r="EU8" s="83" t="str">
        <v>Video</v>
      </c>
      <c r="EV8" s="83"/>
      <c r="EW8" s="83" t="str">
        <f t="shared" si="47"/>
        <v>Tipo_1.1.D_Fortalecimientos_de_los_esquemas_de_gobernanza_territoriales_Material</v>
      </c>
      <c r="EX8" s="83" t="str">
        <f t="shared" si="48"/>
        <v/>
      </c>
      <c r="EY8" s="83" t="str">
        <f t="shared" si="49"/>
        <v>Producción_limitada_de_material_</v>
      </c>
      <c r="EZ8" s="83" t="str">
        <f t="shared" si="50"/>
        <v>Producción_limitada_de_piezas_digitales</v>
      </c>
      <c r="FA8" s="83" t="str">
        <f t="shared" si="51"/>
        <v/>
      </c>
      <c r="FB8" s="83" t="str">
        <f t="shared" si="52"/>
        <v/>
      </c>
      <c r="FC8" s="83" t="str">
        <f t="shared" si="53"/>
        <v/>
      </c>
      <c r="FD8" s="83"/>
      <c r="FE8" s="83" t="str" cm="1">
        <f t="array" ref="FE8:FF8">IFERROR(_xlfn._xlws.FILTER(EX8:FC8,EX8:FC8&lt;&gt;""),"No aplica")</f>
        <v>Producción_limitada_de_material_</v>
      </c>
      <c r="FF8" s="83" t="str">
        <v>Producción_limitada_de_piezas_digitales</v>
      </c>
      <c r="FG8" s="83"/>
      <c r="FH8" s="83"/>
      <c r="FI8" s="83"/>
      <c r="FJ8" s="83"/>
      <c r="FK8" s="83"/>
      <c r="FL8" s="83"/>
      <c r="FM8" s="83" t="str">
        <f t="shared" si="54"/>
        <v>Tipo_1.1.D_Fortalecimientos_de_los_esquemas_de_gobernanza_territoriales_Publicidad</v>
      </c>
      <c r="FN8" s="175" t="str">
        <f t="shared" si="55"/>
        <v/>
      </c>
      <c r="FO8" s="175" t="str">
        <f t="shared" si="56"/>
        <v/>
      </c>
      <c r="FQ8" s="83" t="str" cm="1">
        <f t="array" ref="FQ8">IFERROR(_xlfn._xlws.FILTER(FN8:FO8,FN8:FO8&lt;&gt;""),"No aplica")</f>
        <v>No aplica</v>
      </c>
      <c r="FU8" s="83" t="str">
        <f t="shared" si="57"/>
        <v>Tipo_1.1.D_Fortalecimientos_de_los_esquemas_de_gobernanza_territoriales_Desarrollos_Tecnológicos</v>
      </c>
      <c r="FV8" s="175" t="str">
        <f t="shared" si="58"/>
        <v/>
      </c>
      <c r="FW8" s="175" t="str">
        <f t="shared" si="59"/>
        <v/>
      </c>
      <c r="FY8" s="83" t="str" cm="1">
        <f t="array" ref="FY8">IFERROR(_xlfn._xlws.FILTER(FV8:FW8,FV8:FW8&lt;&gt;""),"No aplica")</f>
        <v>No aplica</v>
      </c>
      <c r="GC8" s="83" t="str">
        <f t="shared" si="60"/>
        <v>Tipo_1.1.D_Fortalecimientos_de_los_esquemas_de_gobernanza_territoriales_Gastos_de_viajes_(alimentación_hospedaje_transporte_etc)</v>
      </c>
      <c r="GD8" s="175" t="str">
        <f t="shared" si="61"/>
        <v/>
      </c>
      <c r="GE8" s="175" t="str">
        <f t="shared" si="62"/>
        <v/>
      </c>
      <c r="GF8" s="175" t="str">
        <f t="shared" si="63"/>
        <v/>
      </c>
      <c r="GG8" s="175" t="str">
        <f t="shared" si="64"/>
        <v/>
      </c>
      <c r="GH8" s="175" t="str">
        <f t="shared" si="65"/>
        <v/>
      </c>
      <c r="GI8" s="175" t="str">
        <f t="shared" si="66"/>
        <v>G6._Reuniones_para_mesas_de_trabajo</v>
      </c>
      <c r="GJ8" s="175" t="str">
        <f t="shared" si="67"/>
        <v/>
      </c>
      <c r="GK8" s="175" t="str">
        <f t="shared" si="68"/>
        <v/>
      </c>
      <c r="GL8" s="175"/>
      <c r="GM8" s="150" t="str" cm="1">
        <f t="array" ref="GM8">IFERROR(_xlfn._xlws.FILTER(GD8:GK8,GD8:GK8&lt;&gt;""),"No aplica")</f>
        <v>G6._Reuniones_para_mesas_de_trabajo</v>
      </c>
      <c r="GN8" s="175"/>
      <c r="GO8" s="175"/>
      <c r="GP8" s="175"/>
      <c r="GQ8" s="175"/>
      <c r="GR8" s="175"/>
      <c r="GS8" s="175"/>
      <c r="GT8" s="175"/>
      <c r="GU8" s="175"/>
      <c r="GV8" s="175"/>
      <c r="GW8" s="175"/>
      <c r="GX8" s="83" t="str">
        <f t="shared" si="69"/>
        <v>Tipo_1.1.D_Fortalecimientos_de_los_esquemas_de_gobernanza_territoriales_Dotaciones_o_Beneficios</v>
      </c>
      <c r="GY8" s="175" t="str">
        <f t="shared" si="70"/>
        <v/>
      </c>
      <c r="GZ8" s="175" t="str">
        <f t="shared" si="71"/>
        <v/>
      </c>
      <c r="HA8" s="175" t="str">
        <f t="shared" si="72"/>
        <v/>
      </c>
      <c r="HB8" s="175" t="str">
        <f t="shared" si="73"/>
        <v/>
      </c>
      <c r="HC8" s="175" t="str">
        <f t="shared" si="74"/>
        <v/>
      </c>
      <c r="HE8" s="150" t="str" cm="1">
        <f t="array" ref="HE8">IFERROR(_xlfn._xlws.FILTER(GY8:HC8,GY8:HC8&lt;&gt;""),"No aplica")</f>
        <v>No aplica</v>
      </c>
      <c r="HL8" s="83" t="str">
        <f t="shared" si="75"/>
        <v>Tipo_1.1.D_Fortalecimientos_de_los_esquemas_de_gobernanza_territoriales_Pólizas</v>
      </c>
      <c r="HM8" s="175" t="str">
        <f t="shared" si="6"/>
        <v>Pólizas</v>
      </c>
      <c r="HO8" s="83" t="str" cm="1">
        <f t="array" ref="HO8">IFERROR(_xlfn._xlws.FILTER(HM8:HM8,HM8:HM8&lt;&gt;""),"No aplica")</f>
        <v>Pólizas</v>
      </c>
      <c r="HR8" s="83" t="str">
        <f t="shared" si="76"/>
        <v>Tipo_1.1.D_Fortalecimientos_de_los_esquemas_de_gobernanza_territoriales_Otros</v>
      </c>
      <c r="HS8" s="175" t="str">
        <f t="shared" si="77"/>
        <v/>
      </c>
      <c r="HT8" s="175" t="str">
        <f t="shared" si="78"/>
        <v/>
      </c>
      <c r="HU8" s="175" t="str">
        <f t="shared" si="79"/>
        <v/>
      </c>
      <c r="HW8" s="83" t="str" cm="1">
        <f t="array" ref="HW8">IFERROR(_xlfn._xlws.FILTER(HS8:HU8,HS8:HU8&lt;&gt;""),"No aplica")</f>
        <v>No aplica</v>
      </c>
      <c r="IB8" s="83" t="str">
        <f t="shared" si="80"/>
        <v>Tipo_1.1.D_Fortalecimientos_de_los_esquemas_de_gobernanza_territoriales_Construcción_y_o_mantenimiento_de_Obra</v>
      </c>
      <c r="IC8" s="175" t="str">
        <f t="shared" si="81"/>
        <v/>
      </c>
      <c r="ID8" s="175" t="str">
        <f t="shared" si="82"/>
        <v/>
      </c>
      <c r="IE8" s="175" t="str">
        <f t="shared" si="83"/>
        <v/>
      </c>
      <c r="IF8" s="175" t="str">
        <f t="shared" si="84"/>
        <v/>
      </c>
      <c r="IG8" s="175" t="str">
        <f t="shared" si="85"/>
        <v/>
      </c>
      <c r="IH8" s="175" t="str">
        <f t="shared" si="86"/>
        <v/>
      </c>
      <c r="II8" s="175" t="str">
        <f t="shared" si="87"/>
        <v/>
      </c>
      <c r="IJ8" s="175" t="str">
        <f t="shared" si="88"/>
        <v/>
      </c>
      <c r="IK8" s="175" t="str">
        <f t="shared" si="89"/>
        <v/>
      </c>
      <c r="IL8" s="175" t="str">
        <f t="shared" si="90"/>
        <v/>
      </c>
      <c r="IM8" s="175" t="str">
        <f t="shared" si="91"/>
        <v/>
      </c>
      <c r="IN8" s="175" t="str">
        <f t="shared" si="92"/>
        <v/>
      </c>
      <c r="IO8" s="175" t="str">
        <f t="shared" si="93"/>
        <v/>
      </c>
      <c r="IP8" s="175" t="str">
        <f t="shared" si="94"/>
        <v/>
      </c>
      <c r="IR8" s="175" t="str" cm="1">
        <f t="array" ref="IR8">IFERROR(_xlfn._xlws.FILTER(IC8:IP8,IC8:IP8&lt;&gt;""),"No aplica")</f>
        <v>No aplica</v>
      </c>
      <c r="JG8" s="83" t="str">
        <f t="shared" si="95"/>
        <v>Tipo_1.1.D_Fortalecimientos_de_los_esquemas_de_gobernanza_territoriales</v>
      </c>
      <c r="JH8" s="83" t="str">
        <f t="shared" si="96"/>
        <v>Personal</v>
      </c>
      <c r="JI8" s="83" t="str">
        <f t="shared" si="97"/>
        <v>Personal</v>
      </c>
      <c r="JJ8" s="83" t="str">
        <f t="shared" si="98"/>
        <v/>
      </c>
      <c r="JK8" s="83" t="str">
        <f t="shared" si="99"/>
        <v/>
      </c>
      <c r="JL8" s="83" t="str">
        <f t="shared" si="100"/>
        <v>Personal</v>
      </c>
      <c r="JM8" s="83" t="str">
        <f t="shared" si="101"/>
        <v>Eventos</v>
      </c>
      <c r="JN8" s="83" t="str">
        <f t="shared" si="102"/>
        <v>Eventos</v>
      </c>
      <c r="JO8" s="83" t="str">
        <f t="shared" si="103"/>
        <v>Eventos</v>
      </c>
      <c r="JP8" s="83" t="str">
        <f t="shared" si="104"/>
        <v>Eventos</v>
      </c>
      <c r="JQ8" s="83" t="str">
        <f t="shared" si="105"/>
        <v>Eventos</v>
      </c>
      <c r="JR8" s="83" t="str">
        <f t="shared" si="106"/>
        <v>Eventos</v>
      </c>
      <c r="JS8" s="83" t="str">
        <f t="shared" si="107"/>
        <v>Eventos</v>
      </c>
      <c r="JT8" s="83" t="str">
        <f t="shared" si="108"/>
        <v>Eventos</v>
      </c>
      <c r="JU8" s="83" t="str">
        <f t="shared" si="109"/>
        <v>Eventos</v>
      </c>
      <c r="JV8" s="83" t="str">
        <f t="shared" si="110"/>
        <v>Eventos</v>
      </c>
      <c r="JW8" s="83" t="str">
        <f t="shared" si="111"/>
        <v>Eventos</v>
      </c>
      <c r="JX8" s="83" t="str">
        <f t="shared" si="112"/>
        <v>Eventos</v>
      </c>
      <c r="JY8" s="83" t="str">
        <f t="shared" si="113"/>
        <v>Eventos</v>
      </c>
      <c r="JZ8" s="83" t="str">
        <f t="shared" si="114"/>
        <v>Eventos</v>
      </c>
      <c r="KA8" s="83" t="str">
        <f t="shared" si="115"/>
        <v>Eventos</v>
      </c>
      <c r="KB8" s="83" t="str">
        <f t="shared" si="116"/>
        <v>Eventos</v>
      </c>
      <c r="KC8" s="83" t="str">
        <f t="shared" si="117"/>
        <v>Eventos</v>
      </c>
      <c r="KD8" s="83" t="str">
        <f t="shared" si="118"/>
        <v>Eventos</v>
      </c>
      <c r="KE8" s="83" t="str">
        <f t="shared" si="119"/>
        <v>Eventos</v>
      </c>
      <c r="KF8" s="83" t="str">
        <f t="shared" si="120"/>
        <v>Eventos</v>
      </c>
      <c r="KG8" s="83" t="str">
        <f t="shared" si="121"/>
        <v/>
      </c>
      <c r="KH8" s="83" t="str">
        <f t="shared" si="122"/>
        <v/>
      </c>
      <c r="KI8" s="83" t="str">
        <f t="shared" si="123"/>
        <v>Material</v>
      </c>
      <c r="KJ8" s="83" t="str">
        <f t="shared" si="124"/>
        <v>Material</v>
      </c>
      <c r="KK8" s="83" t="str">
        <f t="shared" si="125"/>
        <v/>
      </c>
      <c r="KL8" s="83" t="str">
        <f t="shared" si="126"/>
        <v/>
      </c>
      <c r="KM8" s="83" t="str">
        <f t="shared" si="127"/>
        <v/>
      </c>
      <c r="KN8" s="83" t="str">
        <f t="shared" si="128"/>
        <v/>
      </c>
      <c r="KO8" s="83" t="str">
        <f t="shared" si="129"/>
        <v/>
      </c>
      <c r="KP8" s="83" t="str">
        <f t="shared" si="130"/>
        <v/>
      </c>
      <c r="KQ8" s="83" t="str">
        <f t="shared" si="131"/>
        <v/>
      </c>
      <c r="KR8" s="83" t="str">
        <f t="shared" si="132"/>
        <v/>
      </c>
      <c r="KS8" s="83" t="str">
        <f t="shared" si="133"/>
        <v/>
      </c>
      <c r="KT8" s="83" t="str">
        <f t="shared" si="134"/>
        <v/>
      </c>
      <c r="KU8" s="83" t="str">
        <f t="shared" si="135"/>
        <v/>
      </c>
      <c r="KV8" s="83" t="str">
        <f t="shared" si="136"/>
        <v/>
      </c>
      <c r="KW8" s="83" t="str">
        <f t="shared" si="137"/>
        <v>Gastos_de_viajes_(alimentación_hospedaje_transporte_etc)</v>
      </c>
      <c r="KX8" s="83" t="str">
        <f t="shared" si="138"/>
        <v/>
      </c>
      <c r="KY8" s="83" t="str">
        <f t="shared" si="139"/>
        <v/>
      </c>
      <c r="KZ8" s="83" t="str">
        <f t="shared" si="140"/>
        <v/>
      </c>
      <c r="LA8" s="83" t="str">
        <f t="shared" si="141"/>
        <v/>
      </c>
      <c r="LB8" s="83" t="str">
        <f t="shared" si="142"/>
        <v/>
      </c>
      <c r="LC8" s="83" t="str">
        <f t="shared" si="143"/>
        <v/>
      </c>
      <c r="LD8" s="83" t="str">
        <f t="shared" si="144"/>
        <v/>
      </c>
      <c r="LE8" s="83" t="str">
        <f t="shared" si="145"/>
        <v>Pólizas</v>
      </c>
      <c r="LF8" s="83" t="str">
        <f t="shared" si="146"/>
        <v/>
      </c>
      <c r="LG8" s="83" t="str">
        <f t="shared" si="147"/>
        <v/>
      </c>
      <c r="LH8" s="83" t="str">
        <f t="shared" si="148"/>
        <v/>
      </c>
      <c r="LI8" s="83" t="str">
        <f t="shared" si="149"/>
        <v/>
      </c>
      <c r="LJ8" s="83" t="str">
        <f t="shared" si="150"/>
        <v/>
      </c>
      <c r="LK8" s="83" t="str">
        <f t="shared" si="151"/>
        <v/>
      </c>
      <c r="LL8" s="83" t="str">
        <f t="shared" si="152"/>
        <v/>
      </c>
      <c r="LM8" s="83" t="str">
        <f t="shared" si="153"/>
        <v/>
      </c>
      <c r="LN8" s="83" t="str">
        <f t="shared" si="154"/>
        <v/>
      </c>
      <c r="LO8" s="83" t="str">
        <f t="shared" si="155"/>
        <v/>
      </c>
      <c r="LP8" s="83" t="str">
        <f t="shared" si="156"/>
        <v/>
      </c>
      <c r="LQ8" s="83" t="str">
        <f t="shared" si="157"/>
        <v/>
      </c>
      <c r="LR8" s="83" t="str">
        <f t="shared" si="158"/>
        <v/>
      </c>
      <c r="LS8" s="83" t="str">
        <f t="shared" si="159"/>
        <v/>
      </c>
      <c r="LT8" s="83" t="str">
        <f t="shared" si="160"/>
        <v/>
      </c>
      <c r="LU8" s="83" t="str">
        <f t="shared" si="161"/>
        <v/>
      </c>
      <c r="LV8" s="83" t="str">
        <f t="shared" si="162"/>
        <v/>
      </c>
      <c r="LX8" s="175" t="str" cm="1">
        <f t="array" ref="LX8:MB8">TRANSPOSE(_xlfn.UNIQUE(_xlfn._xlws.FILTER(TRANSPOSE(JH8:LV8),TRANSPOSE(JH8:LV8)&lt;&gt;"")))</f>
        <v>Personal</v>
      </c>
      <c r="LY8" s="175" t="str">
        <v>Eventos</v>
      </c>
      <c r="LZ8" s="175" t="str">
        <v>Material</v>
      </c>
      <c r="MA8" s="175" t="str">
        <v>Gastos_de_viajes_(alimentación_hospedaje_transporte_etc)</v>
      </c>
      <c r="MB8" s="175" t="str">
        <v>Pólizas</v>
      </c>
      <c r="MI8" s="83" t="str">
        <f t="shared" si="163"/>
        <v>Tipo_1.1.D_Fortalecimientos_de_los_esquemas_de_gobernanza_territoriales_productos</v>
      </c>
      <c r="MJ8" s="223" t="s">
        <v>1777</v>
      </c>
      <c r="MK8" s="223" t="s">
        <v>1848</v>
      </c>
      <c r="ML8" s="223" t="s">
        <v>1895</v>
      </c>
      <c r="MM8" s="223"/>
      <c r="MN8" s="223"/>
      <c r="MO8" s="223"/>
      <c r="MP8" s="223"/>
      <c r="MQ8" s="223"/>
      <c r="MR8" s="223"/>
      <c r="MS8" s="223"/>
      <c r="MT8" s="223" t="s">
        <v>1643</v>
      </c>
      <c r="MV8" s="150" t="str" cm="1">
        <f t="array" ref="MV8:MY8">IFERROR(_xlfn._xlws.FILTER(MJ8:MT8,MJ8:MT8&lt;&gt;""),"No aplica")</f>
        <v xml:space="preserve">Capacitaciones realizadas sobre gobernanza </v>
      </c>
      <c r="MW8" t="str">
        <v>Esquemas de gobernanza fortalecidos / creados</v>
      </c>
      <c r="MX8" t="str">
        <v>Sesiones o encuentros de articulación realizados</v>
      </c>
      <c r="MY8" t="str">
        <v>Otro</v>
      </c>
      <c r="NG8" s="150" t="str">
        <f t="shared" si="164"/>
        <v>Tipo_1.1.D_Fortalecimientos_de_los_esquemas_de_gobernanza_territoriales_resultados</v>
      </c>
      <c r="NH8" s="223" t="s">
        <v>1607</v>
      </c>
      <c r="NI8" s="223"/>
      <c r="NJ8" s="223"/>
      <c r="NK8" s="223"/>
      <c r="NL8" s="223"/>
      <c r="NM8" s="223"/>
      <c r="NN8" s="223"/>
      <c r="NO8" s="223"/>
      <c r="NP8" s="223"/>
      <c r="NQ8" s="223"/>
      <c r="NR8" s="223" t="s">
        <v>1643</v>
      </c>
      <c r="NT8" s="83" t="s">
        <v>1607</v>
      </c>
      <c r="NU8" t="s">
        <v>1643</v>
      </c>
    </row>
    <row r="9" spans="1:389" ht="30.4" customHeight="1" thickBot="1">
      <c r="A9" s="509"/>
      <c r="B9" s="480" t="s">
        <v>80</v>
      </c>
      <c r="C9" s="483" t="s">
        <v>3053</v>
      </c>
      <c r="D9" s="514" t="str">
        <f>CONCATENATE("Categoría_",B9,"_",SUBSTITUTE(SUBSTITUTE(C9,",","")," ","_"))</f>
        <v>Categoría_1.2_Productos_y_actividades_turísticas</v>
      </c>
      <c r="E9" s="82" t="s">
        <v>3054</v>
      </c>
      <c r="F9" s="72" t="str">
        <f t="shared" si="11"/>
        <v>Tipo_1.2.A_Análisis_de_oferta_y_demanda_para_el_diseño_de_productos_y_actividades_turísticas</v>
      </c>
      <c r="G9" s="75" t="s">
        <v>3043</v>
      </c>
      <c r="H9" s="102" t="s">
        <v>3043</v>
      </c>
      <c r="I9" s="112" t="s">
        <v>3043</v>
      </c>
      <c r="J9" s="113"/>
      <c r="K9" s="112" t="s">
        <v>3043</v>
      </c>
      <c r="L9" s="114"/>
      <c r="M9" s="115"/>
      <c r="O9" s="83" t="str">
        <f t="shared" si="12"/>
        <v>Tipo_1.2.A_Análisis_de_oferta_y_demanda_para_el_diseño_de_productos_y_actividades_turísticas</v>
      </c>
      <c r="P9" s="83" t="str">
        <f t="shared" si="13"/>
        <v>Tipo_1.2.A_Análisis_de_oferta_y_demanda_para_el_diseño_de_productos_y_actividades_turísticas</v>
      </c>
      <c r="Q9" s="83" t="str">
        <f t="shared" si="14"/>
        <v>Tipo_1.2.A_Análisis_de_oferta_y_demanda_para_el_diseño_de_productos_y_actividades_turísticas</v>
      </c>
      <c r="R9" s="83" t="str">
        <f t="shared" si="15"/>
        <v/>
      </c>
      <c r="S9" s="83" t="str">
        <f t="shared" si="16"/>
        <v>Tipo_1.2.A_Análisis_de_oferta_y_demanda_para_el_diseño_de_productos_y_actividades_turísticas</v>
      </c>
      <c r="T9" s="83" t="str">
        <f t="shared" si="17"/>
        <v/>
      </c>
      <c r="U9" s="83" t="str">
        <f t="shared" si="18"/>
        <v/>
      </c>
      <c r="X9" s="150" t="s">
        <v>3055</v>
      </c>
      <c r="AA9" s="92" t="s">
        <v>3043</v>
      </c>
      <c r="AB9" s="92" t="s">
        <v>3043</v>
      </c>
      <c r="AC9" s="92"/>
      <c r="AD9" s="92"/>
      <c r="AE9" s="92" t="s">
        <v>3043</v>
      </c>
      <c r="AF9" s="92" t="s">
        <v>3043</v>
      </c>
      <c r="AG9" s="92" t="s">
        <v>3043</v>
      </c>
      <c r="AH9" s="92" t="s">
        <v>3043</v>
      </c>
      <c r="AI9" s="92" t="s">
        <v>3043</v>
      </c>
      <c r="AJ9" s="92" t="s">
        <v>3043</v>
      </c>
      <c r="AK9" s="92" t="s">
        <v>3043</v>
      </c>
      <c r="AL9" s="92" t="s">
        <v>3043</v>
      </c>
      <c r="AM9" s="92" t="s">
        <v>3043</v>
      </c>
      <c r="AN9" s="92" t="s">
        <v>3043</v>
      </c>
      <c r="AO9" s="92" t="s">
        <v>3043</v>
      </c>
      <c r="AP9" s="92" t="s">
        <v>3043</v>
      </c>
      <c r="AQ9" s="92" t="s">
        <v>3043</v>
      </c>
      <c r="AR9" s="92" t="s">
        <v>3043</v>
      </c>
      <c r="AS9" s="92" t="s">
        <v>3043</v>
      </c>
      <c r="AT9" s="92" t="s">
        <v>3043</v>
      </c>
      <c r="AU9" s="92" t="s">
        <v>3043</v>
      </c>
      <c r="AV9" s="92" t="s">
        <v>3043</v>
      </c>
      <c r="AW9" s="92" t="s">
        <v>3043</v>
      </c>
      <c r="AX9" s="92" t="s">
        <v>3043</v>
      </c>
      <c r="AY9" s="92" t="s">
        <v>3043</v>
      </c>
      <c r="AZ9" s="92"/>
      <c r="BA9" s="92"/>
      <c r="BB9" s="92" t="s">
        <v>3043</v>
      </c>
      <c r="BC9" s="92" t="s">
        <v>3043</v>
      </c>
      <c r="BD9" s="92"/>
      <c r="BE9" s="92"/>
      <c r="BF9" s="92"/>
      <c r="BG9" s="92"/>
      <c r="BH9" s="92"/>
      <c r="BI9" s="92"/>
      <c r="BJ9" s="92"/>
      <c r="BK9" s="92"/>
      <c r="BL9" s="92"/>
      <c r="BM9" s="92"/>
      <c r="BN9" s="92"/>
      <c r="BO9" s="92"/>
      <c r="BP9" s="92" t="s">
        <v>3043</v>
      </c>
      <c r="BQ9" s="92"/>
      <c r="BR9" s="92"/>
      <c r="BS9" s="92"/>
      <c r="BT9" s="92"/>
      <c r="BU9" s="92"/>
      <c r="BV9" s="92"/>
      <c r="BW9" s="93"/>
      <c r="BX9" s="93" t="s">
        <v>3043</v>
      </c>
      <c r="BY9" s="93"/>
      <c r="BZ9" s="93"/>
      <c r="CA9" s="93"/>
      <c r="CB9" s="91"/>
      <c r="CC9" s="91"/>
      <c r="CD9" s="91"/>
      <c r="CE9" s="91"/>
      <c r="CF9" s="91"/>
      <c r="CG9" s="91"/>
      <c r="CH9" s="91"/>
      <c r="CI9" s="91"/>
      <c r="CJ9" s="91"/>
      <c r="CK9" s="91"/>
      <c r="CL9" s="91"/>
      <c r="CM9" s="91"/>
      <c r="CN9" s="91"/>
      <c r="CO9" s="91"/>
      <c r="CQ9" s="83" t="str">
        <f t="shared" si="19"/>
        <v>Tipo_1.2.A_Análisis_de_oferta_y_demanda_para_el_diseño_de_productos_y_actividades_turísticas_Personal</v>
      </c>
      <c r="CR9" s="83" t="str">
        <f t="shared" si="20"/>
        <v>Apoyo_administrativo</v>
      </c>
      <c r="CS9" s="83" t="str">
        <f t="shared" si="21"/>
        <v>Profesional</v>
      </c>
      <c r="CT9" s="83" t="str">
        <f t="shared" si="22"/>
        <v/>
      </c>
      <c r="CU9" s="83" t="str">
        <f t="shared" si="23"/>
        <v/>
      </c>
      <c r="CV9" s="83" t="str">
        <f t="shared" si="24"/>
        <v>Consultoría</v>
      </c>
      <c r="CW9" s="83"/>
      <c r="CX9" s="83" t="str" cm="1">
        <f t="array" ref="CX9:CZ9">IFERROR(_xlfn._xlws.FILTER(CR9:CV9,CR9:CV9&lt;&gt;""),"No aplica")</f>
        <v>Apoyo_administrativo</v>
      </c>
      <c r="CY9" s="83" t="str">
        <v>Profesional</v>
      </c>
      <c r="CZ9" s="83" t="str">
        <v>Consultoría</v>
      </c>
      <c r="DA9" s="83"/>
      <c r="DB9" s="83"/>
      <c r="DC9" s="83"/>
      <c r="DD9" s="83"/>
      <c r="DE9" s="83" t="str">
        <f t="shared" si="25"/>
        <v>Tipo_1.2.A_Análisis_de_oferta_y_demanda_para_el_diseño_de_productos_y_actividades_turísticas_Eventos</v>
      </c>
      <c r="DF9" s="83" t="str">
        <f t="shared" si="26"/>
        <v>Alimentación</v>
      </c>
      <c r="DG9" s="83" t="str">
        <f t="shared" si="27"/>
        <v>Alquiler_de_baños_y_servicio_de_aseo_portátiles</v>
      </c>
      <c r="DH9" s="83" t="str">
        <f t="shared" si="28"/>
        <v>Alquiler_de_equipos_técnicos</v>
      </c>
      <c r="DI9" s="83" t="str">
        <f t="shared" si="29"/>
        <v>Alquiler_de_espacios</v>
      </c>
      <c r="DJ9" s="83" t="str">
        <f t="shared" si="30"/>
        <v>Alquiler_de_implementos_de_cocina</v>
      </c>
      <c r="DK9" s="83" t="str">
        <f t="shared" si="31"/>
        <v>Alquiler_de_Mobiliario</v>
      </c>
      <c r="DL9" s="83" t="str">
        <f t="shared" si="32"/>
        <v>Alquiler_de_producción</v>
      </c>
      <c r="DM9" s="83" t="str">
        <f t="shared" si="33"/>
        <v>Iluminación_profesional</v>
      </c>
      <c r="DN9" s="83" t="str">
        <f t="shared" si="34"/>
        <v>Papelería</v>
      </c>
      <c r="DO9" s="83" t="str">
        <f t="shared" si="35"/>
        <v>Personal</v>
      </c>
      <c r="DP9" s="83" t="str">
        <f t="shared" si="36"/>
        <v>Plataforma_digital_</v>
      </c>
      <c r="DQ9" s="83" t="str">
        <f t="shared" si="37"/>
        <v>Producción_y_técnica</v>
      </c>
      <c r="DR9" s="83" t="str">
        <f t="shared" si="38"/>
        <v>Salud</v>
      </c>
      <c r="DS9" s="83" t="str">
        <f t="shared" si="39"/>
        <v>Servicios_digitales_</v>
      </c>
      <c r="DT9" s="83" t="str">
        <f t="shared" si="40"/>
        <v>Servicios_en_línea_y_transmisión</v>
      </c>
      <c r="DU9" s="83" t="str">
        <f t="shared" si="41"/>
        <v>Sonido_profesional</v>
      </c>
      <c r="DV9" s="83" t="str">
        <f t="shared" si="42"/>
        <v>Stand</v>
      </c>
      <c r="DW9" s="83" t="str">
        <f t="shared" si="43"/>
        <v>Traducción_simultanea</v>
      </c>
      <c r="DX9" s="83" t="str">
        <f t="shared" si="44"/>
        <v>Transporte_de_equipos</v>
      </c>
      <c r="DY9" s="83" t="str">
        <f t="shared" si="45"/>
        <v>Video</v>
      </c>
      <c r="DZ9" s="83" t="str">
        <f t="shared" si="46"/>
        <v/>
      </c>
      <c r="EA9" s="83"/>
      <c r="EB9" s="83" t="str" cm="1">
        <f t="array" ref="EB9:EU9">IFERROR(_xlfn._xlws.FILTER(DF9:DZ9,DF9:DZ9&lt;&gt;""),"No aplica")</f>
        <v>Alimentación</v>
      </c>
      <c r="EC9" s="83" t="str">
        <v>Alquiler_de_baños_y_servicio_de_aseo_portátiles</v>
      </c>
      <c r="ED9" s="83" t="str">
        <v>Alquiler_de_equipos_técnicos</v>
      </c>
      <c r="EE9" s="83" t="str">
        <v>Alquiler_de_espacios</v>
      </c>
      <c r="EF9" s="83" t="str">
        <v>Alquiler_de_implementos_de_cocina</v>
      </c>
      <c r="EG9" s="83" t="str">
        <v>Alquiler_de_Mobiliario</v>
      </c>
      <c r="EH9" s="83" t="str">
        <v>Alquiler_de_producción</v>
      </c>
      <c r="EI9" s="83" t="str">
        <v>Iluminación_profesional</v>
      </c>
      <c r="EJ9" s="83" t="str">
        <v>Papelería</v>
      </c>
      <c r="EK9" s="83" t="str">
        <v>Personal</v>
      </c>
      <c r="EL9" s="83" t="str">
        <v>Plataforma_digital_</v>
      </c>
      <c r="EM9" s="83" t="str">
        <v>Producción_y_técnica</v>
      </c>
      <c r="EN9" s="83" t="str">
        <v>Salud</v>
      </c>
      <c r="EO9" s="83" t="str">
        <v>Servicios_digitales_</v>
      </c>
      <c r="EP9" s="83" t="str">
        <v>Servicios_en_línea_y_transmisión</v>
      </c>
      <c r="EQ9" s="83" t="str">
        <v>Sonido_profesional</v>
      </c>
      <c r="ER9" s="83" t="str">
        <v>Stand</v>
      </c>
      <c r="ES9" s="83" t="str">
        <v>Traducción_simultanea</v>
      </c>
      <c r="ET9" s="83" t="str">
        <v>Transporte_de_equipos</v>
      </c>
      <c r="EU9" s="83" t="str">
        <v>Video</v>
      </c>
      <c r="EV9" s="83"/>
      <c r="EW9" s="83" t="str">
        <f t="shared" si="47"/>
        <v>Tipo_1.2.A_Análisis_de_oferta_y_demanda_para_el_diseño_de_productos_y_actividades_turísticas_Material</v>
      </c>
      <c r="EX9" s="83" t="str">
        <f t="shared" si="48"/>
        <v/>
      </c>
      <c r="EY9" s="83" t="str">
        <f t="shared" si="49"/>
        <v>Producción_limitada_de_material_</v>
      </c>
      <c r="EZ9" s="83" t="str">
        <f t="shared" si="50"/>
        <v>Producción_limitada_de_piezas_digitales</v>
      </c>
      <c r="FA9" s="83" t="str">
        <f t="shared" si="51"/>
        <v/>
      </c>
      <c r="FB9" s="83" t="str">
        <f t="shared" si="52"/>
        <v/>
      </c>
      <c r="FC9" s="83" t="str">
        <f t="shared" si="53"/>
        <v/>
      </c>
      <c r="FD9" s="83"/>
      <c r="FE9" s="83" t="str" cm="1">
        <f t="array" ref="FE9:FF9">IFERROR(_xlfn._xlws.FILTER(EX9:FC9,EX9:FC9&lt;&gt;""),"No aplica")</f>
        <v>Producción_limitada_de_material_</v>
      </c>
      <c r="FF9" s="83" t="str">
        <v>Producción_limitada_de_piezas_digitales</v>
      </c>
      <c r="FG9" s="83"/>
      <c r="FH9" s="83"/>
      <c r="FI9" s="83"/>
      <c r="FJ9" s="83"/>
      <c r="FK9" s="83"/>
      <c r="FL9" s="83"/>
      <c r="FM9" s="83" t="str">
        <f t="shared" si="54"/>
        <v>Tipo_1.2.A_Análisis_de_oferta_y_demanda_para_el_diseño_de_productos_y_actividades_turísticas_Publicidad</v>
      </c>
      <c r="FN9" s="175" t="str">
        <f t="shared" si="55"/>
        <v/>
      </c>
      <c r="FO9" s="175" t="str">
        <f t="shared" si="56"/>
        <v/>
      </c>
      <c r="FQ9" s="83" t="str" cm="1">
        <f t="array" ref="FQ9">IFERROR(_xlfn._xlws.FILTER(FN9:FO9,FN9:FO9&lt;&gt;""),"No aplica")</f>
        <v>No aplica</v>
      </c>
      <c r="FU9" s="83" t="str">
        <f t="shared" si="57"/>
        <v>Tipo_1.2.A_Análisis_de_oferta_y_demanda_para_el_diseño_de_productos_y_actividades_turísticas_Desarrollos_Tecnológicos</v>
      </c>
      <c r="FV9" s="175" t="str">
        <f t="shared" si="58"/>
        <v/>
      </c>
      <c r="FW9" s="175" t="str">
        <f t="shared" si="59"/>
        <v/>
      </c>
      <c r="FY9" s="83" t="str" cm="1">
        <f t="array" ref="FY9">IFERROR(_xlfn._xlws.FILTER(FV9:FW9,FV9:FW9&lt;&gt;""),"No aplica")</f>
        <v>No aplica</v>
      </c>
      <c r="GC9" s="83" t="str">
        <f t="shared" si="60"/>
        <v>Tipo_1.2.A_Análisis_de_oferta_y_demanda_para_el_diseño_de_productos_y_actividades_turísticas_Gastos_de_viajes_(alimentación_hospedaje_transporte_etc)</v>
      </c>
      <c r="GD9" s="175" t="str">
        <f t="shared" si="61"/>
        <v/>
      </c>
      <c r="GE9" s="175" t="str">
        <f t="shared" si="62"/>
        <v/>
      </c>
      <c r="GF9" s="175" t="str">
        <f t="shared" si="63"/>
        <v/>
      </c>
      <c r="GG9" s="175" t="str">
        <f t="shared" si="64"/>
        <v/>
      </c>
      <c r="GH9" s="175" t="str">
        <f t="shared" si="65"/>
        <v/>
      </c>
      <c r="GI9" s="175" t="str">
        <f t="shared" si="66"/>
        <v>G6._Reuniones_para_mesas_de_trabajo</v>
      </c>
      <c r="GJ9" s="175" t="str">
        <f t="shared" si="67"/>
        <v/>
      </c>
      <c r="GK9" s="175" t="str">
        <f t="shared" si="68"/>
        <v/>
      </c>
      <c r="GL9" s="175"/>
      <c r="GM9" s="150" t="str" cm="1">
        <f t="array" ref="GM9">IFERROR(_xlfn._xlws.FILTER(GD9:GK9,GD9:GK9&lt;&gt;""),"No aplica")</f>
        <v>G6._Reuniones_para_mesas_de_trabajo</v>
      </c>
      <c r="GN9" s="175"/>
      <c r="GO9" s="175"/>
      <c r="GP9" s="175"/>
      <c r="GQ9" s="175"/>
      <c r="GR9" s="175"/>
      <c r="GS9" s="175"/>
      <c r="GT9" s="175"/>
      <c r="GU9" s="175"/>
      <c r="GV9" s="175"/>
      <c r="GW9" s="175"/>
      <c r="GX9" s="83" t="str">
        <f t="shared" si="69"/>
        <v>Tipo_1.2.A_Análisis_de_oferta_y_demanda_para_el_diseño_de_productos_y_actividades_turísticas_Dotaciones_o_Beneficios</v>
      </c>
      <c r="GY9" s="175" t="str">
        <f t="shared" si="70"/>
        <v/>
      </c>
      <c r="GZ9" s="175" t="str">
        <f t="shared" si="71"/>
        <v/>
      </c>
      <c r="HA9" s="175" t="str">
        <f t="shared" si="72"/>
        <v/>
      </c>
      <c r="HB9" s="175" t="str">
        <f t="shared" si="73"/>
        <v/>
      </c>
      <c r="HC9" s="175" t="str">
        <f t="shared" si="74"/>
        <v/>
      </c>
      <c r="HE9" s="150" t="str" cm="1">
        <f t="array" ref="HE9">IFERROR(_xlfn._xlws.FILTER(GY9:HC9,GY9:HC9&lt;&gt;""),"No aplica")</f>
        <v>No aplica</v>
      </c>
      <c r="HL9" s="83" t="str">
        <f t="shared" si="75"/>
        <v>Tipo_1.2.A_Análisis_de_oferta_y_demanda_para_el_diseño_de_productos_y_actividades_turísticas_Pólizas</v>
      </c>
      <c r="HM9" s="175" t="str">
        <f t="shared" si="6"/>
        <v>Pólizas</v>
      </c>
      <c r="HO9" s="83" t="str" cm="1">
        <f t="array" ref="HO9">IFERROR(_xlfn._xlws.FILTER(HM9:HM9,HM9:HM9&lt;&gt;""),"No aplica")</f>
        <v>Pólizas</v>
      </c>
      <c r="HR9" s="83" t="str">
        <f t="shared" si="76"/>
        <v>Tipo_1.2.A_Análisis_de_oferta_y_demanda_para_el_diseño_de_productos_y_actividades_turísticas_Otros</v>
      </c>
      <c r="HS9" s="175" t="str">
        <f t="shared" si="77"/>
        <v/>
      </c>
      <c r="HT9" s="175" t="str">
        <f t="shared" si="78"/>
        <v/>
      </c>
      <c r="HU9" s="175" t="str">
        <f t="shared" si="79"/>
        <v/>
      </c>
      <c r="HW9" s="83" t="str" cm="1">
        <f t="array" ref="HW9">IFERROR(_xlfn._xlws.FILTER(HS9:HU9,HS9:HU9&lt;&gt;""),"No aplica")</f>
        <v>No aplica</v>
      </c>
      <c r="IB9" s="83" t="str">
        <f t="shared" si="80"/>
        <v>Tipo_1.2.A_Análisis_de_oferta_y_demanda_para_el_diseño_de_productos_y_actividades_turísticas_Construcción_y_o_mantenimiento_de_Obra</v>
      </c>
      <c r="IC9" s="175" t="str">
        <f t="shared" si="81"/>
        <v/>
      </c>
      <c r="ID9" s="175" t="str">
        <f t="shared" si="82"/>
        <v/>
      </c>
      <c r="IE9" s="175" t="str">
        <f t="shared" si="83"/>
        <v/>
      </c>
      <c r="IF9" s="175" t="str">
        <f t="shared" si="84"/>
        <v/>
      </c>
      <c r="IG9" s="175" t="str">
        <f t="shared" si="85"/>
        <v/>
      </c>
      <c r="IH9" s="175" t="str">
        <f t="shared" si="86"/>
        <v/>
      </c>
      <c r="II9" s="175" t="str">
        <f t="shared" si="87"/>
        <v/>
      </c>
      <c r="IJ9" s="175" t="str">
        <f t="shared" si="88"/>
        <v/>
      </c>
      <c r="IK9" s="175" t="str">
        <f t="shared" si="89"/>
        <v/>
      </c>
      <c r="IL9" s="175" t="str">
        <f t="shared" si="90"/>
        <v/>
      </c>
      <c r="IM9" s="175" t="str">
        <f t="shared" si="91"/>
        <v/>
      </c>
      <c r="IN9" s="175" t="str">
        <f t="shared" si="92"/>
        <v/>
      </c>
      <c r="IO9" s="175" t="str">
        <f t="shared" si="93"/>
        <v/>
      </c>
      <c r="IP9" s="175" t="str">
        <f t="shared" si="94"/>
        <v/>
      </c>
      <c r="IR9" s="175" t="str" cm="1">
        <f t="array" ref="IR9">IFERROR(_xlfn._xlws.FILTER(IC9:IP9,IC9:IP9&lt;&gt;""),"No aplica")</f>
        <v>No aplica</v>
      </c>
      <c r="JG9" s="83" t="str">
        <f t="shared" si="95"/>
        <v>Tipo_1.2.A_Análisis_de_oferta_y_demanda_para_el_diseño_de_productos_y_actividades_turísticas</v>
      </c>
      <c r="JH9" s="83" t="str">
        <f t="shared" si="96"/>
        <v>Personal</v>
      </c>
      <c r="JI9" s="83" t="str">
        <f t="shared" si="97"/>
        <v>Personal</v>
      </c>
      <c r="JJ9" s="83" t="str">
        <f t="shared" si="98"/>
        <v/>
      </c>
      <c r="JK9" s="83" t="str">
        <f t="shared" si="99"/>
        <v/>
      </c>
      <c r="JL9" s="83" t="str">
        <f t="shared" si="100"/>
        <v>Personal</v>
      </c>
      <c r="JM9" s="83" t="str">
        <f t="shared" si="101"/>
        <v>Eventos</v>
      </c>
      <c r="JN9" s="83" t="str">
        <f t="shared" si="102"/>
        <v>Eventos</v>
      </c>
      <c r="JO9" s="83" t="str">
        <f t="shared" si="103"/>
        <v>Eventos</v>
      </c>
      <c r="JP9" s="83" t="str">
        <f t="shared" si="104"/>
        <v>Eventos</v>
      </c>
      <c r="JQ9" s="83" t="str">
        <f t="shared" si="105"/>
        <v>Eventos</v>
      </c>
      <c r="JR9" s="83" t="str">
        <f t="shared" si="106"/>
        <v>Eventos</v>
      </c>
      <c r="JS9" s="83" t="str">
        <f t="shared" si="107"/>
        <v>Eventos</v>
      </c>
      <c r="JT9" s="83" t="str">
        <f t="shared" si="108"/>
        <v>Eventos</v>
      </c>
      <c r="JU9" s="83" t="str">
        <f t="shared" si="109"/>
        <v>Eventos</v>
      </c>
      <c r="JV9" s="83" t="str">
        <f t="shared" si="110"/>
        <v>Eventos</v>
      </c>
      <c r="JW9" s="83" t="str">
        <f t="shared" si="111"/>
        <v>Eventos</v>
      </c>
      <c r="JX9" s="83" t="str">
        <f t="shared" si="112"/>
        <v>Eventos</v>
      </c>
      <c r="JY9" s="83" t="str">
        <f t="shared" si="113"/>
        <v>Eventos</v>
      </c>
      <c r="JZ9" s="83" t="str">
        <f t="shared" si="114"/>
        <v>Eventos</v>
      </c>
      <c r="KA9" s="83" t="str">
        <f t="shared" si="115"/>
        <v>Eventos</v>
      </c>
      <c r="KB9" s="83" t="str">
        <f t="shared" si="116"/>
        <v>Eventos</v>
      </c>
      <c r="KC9" s="83" t="str">
        <f t="shared" si="117"/>
        <v>Eventos</v>
      </c>
      <c r="KD9" s="83" t="str">
        <f t="shared" si="118"/>
        <v>Eventos</v>
      </c>
      <c r="KE9" s="83" t="str">
        <f t="shared" si="119"/>
        <v>Eventos</v>
      </c>
      <c r="KF9" s="83" t="str">
        <f t="shared" si="120"/>
        <v>Eventos</v>
      </c>
      <c r="KG9" s="83" t="str">
        <f t="shared" si="121"/>
        <v/>
      </c>
      <c r="KH9" s="83" t="str">
        <f t="shared" si="122"/>
        <v/>
      </c>
      <c r="KI9" s="83" t="str">
        <f t="shared" si="123"/>
        <v>Material</v>
      </c>
      <c r="KJ9" s="83" t="str">
        <f t="shared" si="124"/>
        <v>Material</v>
      </c>
      <c r="KK9" s="83" t="str">
        <f t="shared" si="125"/>
        <v/>
      </c>
      <c r="KL9" s="83" t="str">
        <f t="shared" si="126"/>
        <v/>
      </c>
      <c r="KM9" s="83" t="str">
        <f t="shared" si="127"/>
        <v/>
      </c>
      <c r="KN9" s="83" t="str">
        <f t="shared" si="128"/>
        <v/>
      </c>
      <c r="KO9" s="83" t="str">
        <f t="shared" si="129"/>
        <v/>
      </c>
      <c r="KP9" s="83" t="str">
        <f t="shared" si="130"/>
        <v/>
      </c>
      <c r="KQ9" s="83" t="str">
        <f t="shared" si="131"/>
        <v/>
      </c>
      <c r="KR9" s="83" t="str">
        <f t="shared" si="132"/>
        <v/>
      </c>
      <c r="KS9" s="83" t="str">
        <f t="shared" si="133"/>
        <v/>
      </c>
      <c r="KT9" s="83" t="str">
        <f t="shared" si="134"/>
        <v/>
      </c>
      <c r="KU9" s="83" t="str">
        <f t="shared" si="135"/>
        <v/>
      </c>
      <c r="KV9" s="83" t="str">
        <f t="shared" si="136"/>
        <v/>
      </c>
      <c r="KW9" s="83" t="str">
        <f t="shared" si="137"/>
        <v>Gastos_de_viajes_(alimentación_hospedaje_transporte_etc)</v>
      </c>
      <c r="KX9" s="83" t="str">
        <f t="shared" si="138"/>
        <v/>
      </c>
      <c r="KY9" s="83" t="str">
        <f t="shared" si="139"/>
        <v/>
      </c>
      <c r="KZ9" s="83" t="str">
        <f t="shared" si="140"/>
        <v/>
      </c>
      <c r="LA9" s="83" t="str">
        <f t="shared" si="141"/>
        <v/>
      </c>
      <c r="LB9" s="83" t="str">
        <f t="shared" si="142"/>
        <v/>
      </c>
      <c r="LC9" s="83" t="str">
        <f t="shared" si="143"/>
        <v/>
      </c>
      <c r="LD9" s="83" t="str">
        <f t="shared" si="144"/>
        <v/>
      </c>
      <c r="LE9" s="83" t="str">
        <f t="shared" si="145"/>
        <v>Pólizas</v>
      </c>
      <c r="LF9" s="83" t="str">
        <f t="shared" si="146"/>
        <v/>
      </c>
      <c r="LG9" s="83" t="str">
        <f t="shared" si="147"/>
        <v/>
      </c>
      <c r="LH9" s="83" t="str">
        <f t="shared" si="148"/>
        <v/>
      </c>
      <c r="LI9" s="83" t="str">
        <f t="shared" si="149"/>
        <v/>
      </c>
      <c r="LJ9" s="83" t="str">
        <f t="shared" si="150"/>
        <v/>
      </c>
      <c r="LK9" s="83" t="str">
        <f t="shared" si="151"/>
        <v/>
      </c>
      <c r="LL9" s="83" t="str">
        <f t="shared" si="152"/>
        <v/>
      </c>
      <c r="LM9" s="83" t="str">
        <f t="shared" si="153"/>
        <v/>
      </c>
      <c r="LN9" s="83" t="str">
        <f t="shared" si="154"/>
        <v/>
      </c>
      <c r="LO9" s="83" t="str">
        <f t="shared" si="155"/>
        <v/>
      </c>
      <c r="LP9" s="83" t="str">
        <f t="shared" si="156"/>
        <v/>
      </c>
      <c r="LQ9" s="83" t="str">
        <f t="shared" si="157"/>
        <v/>
      </c>
      <c r="LR9" s="83" t="str">
        <f t="shared" si="158"/>
        <v/>
      </c>
      <c r="LS9" s="83" t="str">
        <f t="shared" si="159"/>
        <v/>
      </c>
      <c r="LT9" s="83" t="str">
        <f t="shared" si="160"/>
        <v/>
      </c>
      <c r="LU9" s="83" t="str">
        <f t="shared" si="161"/>
        <v/>
      </c>
      <c r="LV9" s="83" t="str">
        <f t="shared" si="162"/>
        <v/>
      </c>
      <c r="LX9" s="175" t="str" cm="1">
        <f t="array" ref="LX9:MB9">TRANSPOSE(_xlfn.UNIQUE(_xlfn._xlws.FILTER(TRANSPOSE(JH9:LV9),TRANSPOSE(JH9:LV9)&lt;&gt;"")))</f>
        <v>Personal</v>
      </c>
      <c r="LY9" s="175" t="str">
        <v>Eventos</v>
      </c>
      <c r="LZ9" s="175" t="str">
        <v>Material</v>
      </c>
      <c r="MA9" s="175" t="str">
        <v>Gastos_de_viajes_(alimentación_hospedaje_transporte_etc)</v>
      </c>
      <c r="MB9" s="175" t="str">
        <v>Pólizas</v>
      </c>
      <c r="MI9" s="83" t="str">
        <f t="shared" si="163"/>
        <v>Tipo_1.2.A_Análisis_de_oferta_y_demanda_para_el_diseño_de_productos_y_actividades_turísticas_productos</v>
      </c>
      <c r="MJ9" s="223" t="s">
        <v>1778</v>
      </c>
      <c r="MK9" s="223" t="s">
        <v>1849</v>
      </c>
      <c r="ML9" s="223" t="s">
        <v>1896</v>
      </c>
      <c r="MM9" s="223"/>
      <c r="MN9" s="223"/>
      <c r="MO9" s="223"/>
      <c r="MP9" s="223"/>
      <c r="MQ9" s="223"/>
      <c r="MR9" s="223"/>
      <c r="MS9" s="223"/>
      <c r="MT9" s="223" t="s">
        <v>1643</v>
      </c>
      <c r="MV9" s="150" t="str" cm="1">
        <f t="array" ref="MV9:MY9">IFERROR(_xlfn._xlws.FILTER(MJ9:MT9,MJ9:MT9&lt;&gt;""),"No aplica")</f>
        <v>Destinos con estudio de análisis de la demanda para el diseño de productos y actividades turísticas</v>
      </c>
      <c r="MW9" t="str">
        <v>Productos y actividades turisticas potenciales identificados a partir del análisis de demanda</v>
      </c>
      <c r="MX9" t="str">
        <v>Informes de análisis de demanda elaborados a partir del análisis de demanda, que incluyan recomendaciones para el diseño de productos y actividades turística</v>
      </c>
      <c r="MY9" t="str">
        <v>Otro</v>
      </c>
      <c r="NG9" s="150" t="str">
        <f t="shared" si="164"/>
        <v>Tipo_1.2.A_Análisis_de_oferta_y_demanda_para_el_diseño_de_productos_y_actividades_turísticas_resultados</v>
      </c>
      <c r="NH9" s="223" t="s">
        <v>1608</v>
      </c>
      <c r="NI9" s="223"/>
      <c r="NJ9" s="223"/>
      <c r="NK9" s="223"/>
      <c r="NL9" s="223"/>
      <c r="NM9" s="223"/>
      <c r="NN9" s="223"/>
      <c r="NO9" s="223"/>
      <c r="NP9" s="223"/>
      <c r="NQ9" s="223"/>
      <c r="NR9" s="223" t="s">
        <v>1643</v>
      </c>
      <c r="NT9" s="83" t="str" cm="1">
        <f t="array" ref="NT9:NU9">IFERROR(_xlfn._xlws.FILTER(NH9:NR9,NH9:NR9&lt;&gt;""),"No aplica")</f>
        <v>Percepción de actores de la cadena de valor del sector turismo a los cuales se socializan los resultados del proyecto, en una escala de 1 a 5,  respecto a la calidad y potencial del proyecto para generar impactos positivos para actores del sector</v>
      </c>
      <c r="NU9" t="str">
        <v>Otro</v>
      </c>
    </row>
    <row r="10" spans="1:389" ht="15" thickBot="1">
      <c r="A10" s="509"/>
      <c r="B10" s="481"/>
      <c r="C10" s="484"/>
      <c r="D10" s="516"/>
      <c r="E10" s="82" t="s">
        <v>3056</v>
      </c>
      <c r="F10" s="72" t="str">
        <f t="shared" si="11"/>
        <v>Tipo_1.2.B_Diseño_e_implementación_de_productos_turísticos</v>
      </c>
      <c r="G10" s="75" t="s">
        <v>3043</v>
      </c>
      <c r="H10" s="102" t="s">
        <v>3043</v>
      </c>
      <c r="I10" s="112" t="s">
        <v>3043</v>
      </c>
      <c r="J10" s="113"/>
      <c r="K10" s="113"/>
      <c r="L10" s="114"/>
      <c r="M10" s="115"/>
      <c r="O10" s="83" t="str">
        <f t="shared" si="12"/>
        <v>Tipo_1.2.B_Diseño_e_implementación_de_productos_turísticos</v>
      </c>
      <c r="P10" s="83" t="str">
        <f t="shared" si="13"/>
        <v>Tipo_1.2.B_Diseño_e_implementación_de_productos_turísticos</v>
      </c>
      <c r="Q10" s="83" t="str">
        <f t="shared" si="14"/>
        <v>Tipo_1.2.B_Diseño_e_implementación_de_productos_turísticos</v>
      </c>
      <c r="R10" s="83" t="str">
        <f t="shared" si="15"/>
        <v/>
      </c>
      <c r="S10" s="83" t="str">
        <f t="shared" si="16"/>
        <v/>
      </c>
      <c r="T10" s="83" t="str">
        <f t="shared" si="17"/>
        <v/>
      </c>
      <c r="U10" s="83" t="str">
        <f t="shared" si="18"/>
        <v/>
      </c>
      <c r="X10" s="150" t="s">
        <v>3057</v>
      </c>
      <c r="AA10" s="92" t="s">
        <v>3043</v>
      </c>
      <c r="AB10" s="92" t="s">
        <v>3043</v>
      </c>
      <c r="AC10" s="92"/>
      <c r="AD10" s="92"/>
      <c r="AE10" s="92" t="s">
        <v>3043</v>
      </c>
      <c r="AF10" s="92" t="s">
        <v>3043</v>
      </c>
      <c r="AG10" s="92" t="s">
        <v>3043</v>
      </c>
      <c r="AH10" s="92" t="s">
        <v>3043</v>
      </c>
      <c r="AI10" s="92" t="s">
        <v>3043</v>
      </c>
      <c r="AJ10" s="92" t="s">
        <v>3043</v>
      </c>
      <c r="AK10" s="92" t="s">
        <v>3043</v>
      </c>
      <c r="AL10" s="92" t="s">
        <v>3043</v>
      </c>
      <c r="AM10" s="92" t="s">
        <v>3043</v>
      </c>
      <c r="AN10" s="92" t="s">
        <v>3043</v>
      </c>
      <c r="AO10" s="92" t="s">
        <v>3043</v>
      </c>
      <c r="AP10" s="92" t="s">
        <v>3043</v>
      </c>
      <c r="AQ10" s="92" t="s">
        <v>3043</v>
      </c>
      <c r="AR10" s="92" t="s">
        <v>3043</v>
      </c>
      <c r="AS10" s="92" t="s">
        <v>3043</v>
      </c>
      <c r="AT10" s="92" t="s">
        <v>3043</v>
      </c>
      <c r="AU10" s="92" t="s">
        <v>3043</v>
      </c>
      <c r="AV10" s="92" t="s">
        <v>3043</v>
      </c>
      <c r="AW10" s="92" t="s">
        <v>3043</v>
      </c>
      <c r="AX10" s="92" t="s">
        <v>3043</v>
      </c>
      <c r="AY10" s="92" t="s">
        <v>3043</v>
      </c>
      <c r="AZ10" s="92"/>
      <c r="BA10" s="92"/>
      <c r="BB10" s="92" t="s">
        <v>3043</v>
      </c>
      <c r="BC10" s="92" t="s">
        <v>3043</v>
      </c>
      <c r="BD10" s="92"/>
      <c r="BE10" s="92"/>
      <c r="BF10" s="92"/>
      <c r="BG10" s="92"/>
      <c r="BH10" s="92"/>
      <c r="BI10" s="92"/>
      <c r="BJ10" s="92"/>
      <c r="BK10" s="92"/>
      <c r="BL10" s="92"/>
      <c r="BM10" s="92"/>
      <c r="BN10" s="92"/>
      <c r="BO10" s="92"/>
      <c r="BP10" s="92" t="s">
        <v>3043</v>
      </c>
      <c r="BQ10" s="92"/>
      <c r="BR10" s="92"/>
      <c r="BS10" s="92" t="s">
        <v>3043</v>
      </c>
      <c r="BT10" s="92"/>
      <c r="BU10" s="92"/>
      <c r="BV10" s="92"/>
      <c r="BW10" s="93"/>
      <c r="BX10" s="93" t="s">
        <v>3043</v>
      </c>
      <c r="BY10" s="93"/>
      <c r="BZ10" s="93"/>
      <c r="CA10" s="93"/>
      <c r="CB10" s="91"/>
      <c r="CC10" s="91"/>
      <c r="CD10" s="91"/>
      <c r="CE10" s="91"/>
      <c r="CF10" s="91"/>
      <c r="CG10" s="91"/>
      <c r="CH10" s="91"/>
      <c r="CI10" s="91"/>
      <c r="CJ10" s="91"/>
      <c r="CK10" s="91"/>
      <c r="CL10" s="91"/>
      <c r="CM10" s="91"/>
      <c r="CN10" s="91"/>
      <c r="CO10" s="91"/>
      <c r="CQ10" s="83" t="str">
        <f t="shared" si="19"/>
        <v>Tipo_1.2.B_Diseño_e_implementación_de_productos_turísticos_Personal</v>
      </c>
      <c r="CR10" s="83" t="str">
        <f t="shared" si="20"/>
        <v>Apoyo_administrativo</v>
      </c>
      <c r="CS10" s="83" t="str">
        <f t="shared" si="21"/>
        <v>Profesional</v>
      </c>
      <c r="CT10" s="83" t="str">
        <f t="shared" si="22"/>
        <v/>
      </c>
      <c r="CU10" s="83" t="str">
        <f t="shared" si="23"/>
        <v/>
      </c>
      <c r="CV10" s="83" t="str">
        <f t="shared" si="24"/>
        <v>Consultoría</v>
      </c>
      <c r="CW10" s="83"/>
      <c r="CX10" s="83" t="str" cm="1">
        <f t="array" ref="CX10:CZ10">IFERROR(_xlfn._xlws.FILTER(CR10:CV10,CR10:CV10&lt;&gt;""),"No aplica")</f>
        <v>Apoyo_administrativo</v>
      </c>
      <c r="CY10" s="83" t="str">
        <v>Profesional</v>
      </c>
      <c r="CZ10" s="83" t="str">
        <v>Consultoría</v>
      </c>
      <c r="DA10" s="83"/>
      <c r="DB10" s="83"/>
      <c r="DC10" s="83"/>
      <c r="DD10" s="83"/>
      <c r="DE10" s="83" t="str">
        <f t="shared" si="25"/>
        <v>Tipo_1.2.B_Diseño_e_implementación_de_productos_turísticos_Eventos</v>
      </c>
      <c r="DF10" s="83" t="str">
        <f t="shared" si="26"/>
        <v>Alimentación</v>
      </c>
      <c r="DG10" s="83" t="str">
        <f t="shared" si="27"/>
        <v>Alquiler_de_baños_y_servicio_de_aseo_portátiles</v>
      </c>
      <c r="DH10" s="83" t="str">
        <f t="shared" si="28"/>
        <v>Alquiler_de_equipos_técnicos</v>
      </c>
      <c r="DI10" s="83" t="str">
        <f t="shared" si="29"/>
        <v>Alquiler_de_espacios</v>
      </c>
      <c r="DJ10" s="83" t="str">
        <f t="shared" si="30"/>
        <v>Alquiler_de_implementos_de_cocina</v>
      </c>
      <c r="DK10" s="83" t="str">
        <f t="shared" si="31"/>
        <v>Alquiler_de_Mobiliario</v>
      </c>
      <c r="DL10" s="83" t="str">
        <f t="shared" si="32"/>
        <v>Alquiler_de_producción</v>
      </c>
      <c r="DM10" s="83" t="str">
        <f t="shared" si="33"/>
        <v>Iluminación_profesional</v>
      </c>
      <c r="DN10" s="83" t="str">
        <f t="shared" si="34"/>
        <v>Papelería</v>
      </c>
      <c r="DO10" s="83" t="str">
        <f t="shared" si="35"/>
        <v>Personal</v>
      </c>
      <c r="DP10" s="83" t="str">
        <f t="shared" si="36"/>
        <v>Plataforma_digital_</v>
      </c>
      <c r="DQ10" s="83" t="str">
        <f t="shared" si="37"/>
        <v>Producción_y_técnica</v>
      </c>
      <c r="DR10" s="83" t="str">
        <f t="shared" si="38"/>
        <v>Salud</v>
      </c>
      <c r="DS10" s="83" t="str">
        <f t="shared" si="39"/>
        <v>Servicios_digitales_</v>
      </c>
      <c r="DT10" s="83" t="str">
        <f t="shared" si="40"/>
        <v>Servicios_en_línea_y_transmisión</v>
      </c>
      <c r="DU10" s="83" t="str">
        <f t="shared" si="41"/>
        <v>Sonido_profesional</v>
      </c>
      <c r="DV10" s="83" t="str">
        <f t="shared" si="42"/>
        <v>Stand</v>
      </c>
      <c r="DW10" s="83" t="str">
        <f t="shared" si="43"/>
        <v>Traducción_simultanea</v>
      </c>
      <c r="DX10" s="83" t="str">
        <f t="shared" si="44"/>
        <v>Transporte_de_equipos</v>
      </c>
      <c r="DY10" s="83" t="str">
        <f t="shared" si="45"/>
        <v>Video</v>
      </c>
      <c r="DZ10" s="83" t="str">
        <f t="shared" si="46"/>
        <v/>
      </c>
      <c r="EA10" s="83"/>
      <c r="EB10" s="83" t="str" cm="1">
        <f t="array" ref="EB10:EU10">IFERROR(_xlfn._xlws.FILTER(DF10:DZ10,DF10:DZ10&lt;&gt;""),"No aplica")</f>
        <v>Alimentación</v>
      </c>
      <c r="EC10" s="83" t="str">
        <v>Alquiler_de_baños_y_servicio_de_aseo_portátiles</v>
      </c>
      <c r="ED10" s="83" t="str">
        <v>Alquiler_de_equipos_técnicos</v>
      </c>
      <c r="EE10" s="83" t="str">
        <v>Alquiler_de_espacios</v>
      </c>
      <c r="EF10" s="83" t="str">
        <v>Alquiler_de_implementos_de_cocina</v>
      </c>
      <c r="EG10" s="83" t="str">
        <v>Alquiler_de_Mobiliario</v>
      </c>
      <c r="EH10" s="83" t="str">
        <v>Alquiler_de_producción</v>
      </c>
      <c r="EI10" s="83" t="str">
        <v>Iluminación_profesional</v>
      </c>
      <c r="EJ10" s="83" t="str">
        <v>Papelería</v>
      </c>
      <c r="EK10" s="83" t="str">
        <v>Personal</v>
      </c>
      <c r="EL10" s="83" t="str">
        <v>Plataforma_digital_</v>
      </c>
      <c r="EM10" s="83" t="str">
        <v>Producción_y_técnica</v>
      </c>
      <c r="EN10" s="83" t="str">
        <v>Salud</v>
      </c>
      <c r="EO10" s="83" t="str">
        <v>Servicios_digitales_</v>
      </c>
      <c r="EP10" s="83" t="str">
        <v>Servicios_en_línea_y_transmisión</v>
      </c>
      <c r="EQ10" s="83" t="str">
        <v>Sonido_profesional</v>
      </c>
      <c r="ER10" s="83" t="str">
        <v>Stand</v>
      </c>
      <c r="ES10" s="83" t="str">
        <v>Traducción_simultanea</v>
      </c>
      <c r="ET10" s="83" t="str">
        <v>Transporte_de_equipos</v>
      </c>
      <c r="EU10" s="83" t="str">
        <v>Video</v>
      </c>
      <c r="EV10" s="83"/>
      <c r="EW10" s="83" t="str">
        <f t="shared" si="47"/>
        <v>Tipo_1.2.B_Diseño_e_implementación_de_productos_turísticos_Material</v>
      </c>
      <c r="EX10" s="83" t="str">
        <f t="shared" si="48"/>
        <v/>
      </c>
      <c r="EY10" s="83" t="str">
        <f t="shared" si="49"/>
        <v>Producción_limitada_de_material_</v>
      </c>
      <c r="EZ10" s="83" t="str">
        <f t="shared" si="50"/>
        <v>Producción_limitada_de_piezas_digitales</v>
      </c>
      <c r="FA10" s="83" t="str">
        <f t="shared" si="51"/>
        <v/>
      </c>
      <c r="FB10" s="83" t="str">
        <f t="shared" si="52"/>
        <v/>
      </c>
      <c r="FC10" s="83" t="str">
        <f t="shared" si="53"/>
        <v/>
      </c>
      <c r="FD10" s="83"/>
      <c r="FE10" s="83" t="str" cm="1">
        <f t="array" ref="FE10:FF10">IFERROR(_xlfn._xlws.FILTER(EX10:FC10,EX10:FC10&lt;&gt;""),"No aplica")</f>
        <v>Producción_limitada_de_material_</v>
      </c>
      <c r="FF10" s="83" t="str">
        <v>Producción_limitada_de_piezas_digitales</v>
      </c>
      <c r="FG10" s="83"/>
      <c r="FH10" s="83"/>
      <c r="FI10" s="83"/>
      <c r="FJ10" s="83"/>
      <c r="FK10" s="83"/>
      <c r="FL10" s="83"/>
      <c r="FM10" s="83" t="str">
        <f t="shared" si="54"/>
        <v>Tipo_1.2.B_Diseño_e_implementación_de_productos_turísticos_Publicidad</v>
      </c>
      <c r="FN10" s="175" t="str">
        <f t="shared" si="55"/>
        <v/>
      </c>
      <c r="FO10" s="175" t="str">
        <f t="shared" si="56"/>
        <v/>
      </c>
      <c r="FQ10" s="83" t="str" cm="1">
        <f t="array" ref="FQ10">IFERROR(_xlfn._xlws.FILTER(FN10:FO10,FN10:FO10&lt;&gt;""),"No aplica")</f>
        <v>No aplica</v>
      </c>
      <c r="FU10" s="83" t="str">
        <f t="shared" si="57"/>
        <v>Tipo_1.2.B_Diseño_e_implementación_de_productos_turísticos_Desarrollos_Tecnológicos</v>
      </c>
      <c r="FV10" s="175" t="str">
        <f t="shared" si="58"/>
        <v/>
      </c>
      <c r="FW10" s="175" t="str">
        <f t="shared" si="59"/>
        <v/>
      </c>
      <c r="FY10" s="83" t="str" cm="1">
        <f t="array" ref="FY10">IFERROR(_xlfn._xlws.FILTER(FV10:FW10,FV10:FW10&lt;&gt;""),"No aplica")</f>
        <v>No aplica</v>
      </c>
      <c r="GC10" s="83" t="str">
        <f t="shared" si="60"/>
        <v>Tipo_1.2.B_Diseño_e_implementación_de_productos_turísticos_Gastos_de_viajes_(alimentación_hospedaje_transporte_etc)</v>
      </c>
      <c r="GD10" s="175" t="str">
        <f t="shared" si="61"/>
        <v/>
      </c>
      <c r="GE10" s="175" t="str">
        <f t="shared" si="62"/>
        <v/>
      </c>
      <c r="GF10" s="175" t="str">
        <f t="shared" si="63"/>
        <v/>
      </c>
      <c r="GG10" s="175" t="str">
        <f t="shared" si="64"/>
        <v/>
      </c>
      <c r="GH10" s="175" t="str">
        <f t="shared" si="65"/>
        <v/>
      </c>
      <c r="GI10" s="175" t="str">
        <f t="shared" si="66"/>
        <v>G6._Reuniones_para_mesas_de_trabajo</v>
      </c>
      <c r="GJ10" s="175" t="str">
        <f t="shared" si="67"/>
        <v/>
      </c>
      <c r="GK10" s="175" t="str">
        <f t="shared" si="68"/>
        <v/>
      </c>
      <c r="GL10" s="175"/>
      <c r="GM10" s="150" t="str" cm="1">
        <f t="array" ref="GM10">IFERROR(_xlfn._xlws.FILTER(GD10:GK10,GD10:GK10&lt;&gt;""),"No aplica")</f>
        <v>G6._Reuniones_para_mesas_de_trabajo</v>
      </c>
      <c r="GN10" s="175"/>
      <c r="GO10" s="175"/>
      <c r="GP10" s="175"/>
      <c r="GQ10" s="175"/>
      <c r="GR10" s="175"/>
      <c r="GS10" s="175"/>
      <c r="GT10" s="175"/>
      <c r="GU10" s="175"/>
      <c r="GV10" s="175"/>
      <c r="GW10" s="175"/>
      <c r="GX10" s="83" t="str">
        <f t="shared" si="69"/>
        <v>Tipo_1.2.B_Diseño_e_implementación_de_productos_turísticos_Dotaciones_o_Beneficios</v>
      </c>
      <c r="GY10" s="175" t="str">
        <f t="shared" si="70"/>
        <v>Dotación</v>
      </c>
      <c r="GZ10" s="175" t="str">
        <f t="shared" si="71"/>
        <v/>
      </c>
      <c r="HA10" s="175" t="str">
        <f t="shared" si="72"/>
        <v/>
      </c>
      <c r="HB10" s="175" t="str">
        <f t="shared" si="73"/>
        <v/>
      </c>
      <c r="HC10" s="175" t="str">
        <f t="shared" si="74"/>
        <v/>
      </c>
      <c r="HE10" s="150" t="str" cm="1">
        <f t="array" ref="HE10">IFERROR(_xlfn._xlws.FILTER(GY10:HC10,GY10:HC10&lt;&gt;""),"No aplica")</f>
        <v>Dotación</v>
      </c>
      <c r="HL10" s="83" t="str">
        <f t="shared" si="75"/>
        <v>Tipo_1.2.B_Diseño_e_implementación_de_productos_turísticos_Pólizas</v>
      </c>
      <c r="HM10" s="175" t="str">
        <f t="shared" si="6"/>
        <v>Pólizas</v>
      </c>
      <c r="HO10" s="83" t="str" cm="1">
        <f t="array" ref="HO10">IFERROR(_xlfn._xlws.FILTER(HM10:HM10,HM10:HM10&lt;&gt;""),"No aplica")</f>
        <v>Pólizas</v>
      </c>
      <c r="HR10" s="83" t="str">
        <f t="shared" si="76"/>
        <v>Tipo_1.2.B_Diseño_e_implementación_de_productos_turísticos_Otros</v>
      </c>
      <c r="HS10" s="175" t="str">
        <f t="shared" si="77"/>
        <v/>
      </c>
      <c r="HT10" s="175" t="str">
        <f t="shared" si="78"/>
        <v/>
      </c>
      <c r="HU10" s="175" t="str">
        <f t="shared" si="79"/>
        <v/>
      </c>
      <c r="HW10" s="83" t="str" cm="1">
        <f t="array" ref="HW10">IFERROR(_xlfn._xlws.FILTER(HS10:HU10,HS10:HU10&lt;&gt;""),"No aplica")</f>
        <v>No aplica</v>
      </c>
      <c r="IB10" s="83" t="str">
        <f t="shared" si="80"/>
        <v>Tipo_1.2.B_Diseño_e_implementación_de_productos_turísticos_Construcción_y_o_mantenimiento_de_Obra</v>
      </c>
      <c r="IC10" s="175" t="str">
        <f t="shared" si="81"/>
        <v/>
      </c>
      <c r="ID10" s="175" t="str">
        <f t="shared" si="82"/>
        <v/>
      </c>
      <c r="IE10" s="175" t="str">
        <f t="shared" si="83"/>
        <v/>
      </c>
      <c r="IF10" s="175" t="str">
        <f t="shared" si="84"/>
        <v/>
      </c>
      <c r="IG10" s="175" t="str">
        <f t="shared" si="85"/>
        <v/>
      </c>
      <c r="IH10" s="175" t="str">
        <f t="shared" si="86"/>
        <v/>
      </c>
      <c r="II10" s="175" t="str">
        <f t="shared" si="87"/>
        <v/>
      </c>
      <c r="IJ10" s="175" t="str">
        <f t="shared" si="88"/>
        <v/>
      </c>
      <c r="IK10" s="175" t="str">
        <f t="shared" si="89"/>
        <v/>
      </c>
      <c r="IL10" s="175" t="str">
        <f t="shared" si="90"/>
        <v/>
      </c>
      <c r="IM10" s="175" t="str">
        <f t="shared" si="91"/>
        <v/>
      </c>
      <c r="IN10" s="175" t="str">
        <f t="shared" si="92"/>
        <v/>
      </c>
      <c r="IO10" s="175" t="str">
        <f t="shared" si="93"/>
        <v/>
      </c>
      <c r="IP10" s="175" t="str">
        <f t="shared" si="94"/>
        <v/>
      </c>
      <c r="IR10" s="175" t="str" cm="1">
        <f t="array" ref="IR10">IFERROR(_xlfn._xlws.FILTER(IC10:IP10,IC10:IP10&lt;&gt;""),"No aplica")</f>
        <v>No aplica</v>
      </c>
      <c r="JG10" s="83" t="str">
        <f t="shared" si="95"/>
        <v>Tipo_1.2.B_Diseño_e_implementación_de_productos_turísticos</v>
      </c>
      <c r="JH10" s="83" t="str">
        <f t="shared" si="96"/>
        <v>Personal</v>
      </c>
      <c r="JI10" s="83" t="str">
        <f t="shared" si="97"/>
        <v>Personal</v>
      </c>
      <c r="JJ10" s="83" t="str">
        <f t="shared" si="98"/>
        <v/>
      </c>
      <c r="JK10" s="83" t="str">
        <f t="shared" si="99"/>
        <v/>
      </c>
      <c r="JL10" s="83" t="str">
        <f t="shared" si="100"/>
        <v>Personal</v>
      </c>
      <c r="JM10" s="83" t="str">
        <f t="shared" si="101"/>
        <v>Eventos</v>
      </c>
      <c r="JN10" s="83" t="str">
        <f t="shared" si="102"/>
        <v>Eventos</v>
      </c>
      <c r="JO10" s="83" t="str">
        <f t="shared" si="103"/>
        <v>Eventos</v>
      </c>
      <c r="JP10" s="83" t="str">
        <f t="shared" si="104"/>
        <v>Eventos</v>
      </c>
      <c r="JQ10" s="83" t="str">
        <f t="shared" si="105"/>
        <v>Eventos</v>
      </c>
      <c r="JR10" s="83" t="str">
        <f t="shared" si="106"/>
        <v>Eventos</v>
      </c>
      <c r="JS10" s="83" t="str">
        <f t="shared" si="107"/>
        <v>Eventos</v>
      </c>
      <c r="JT10" s="83" t="str">
        <f t="shared" si="108"/>
        <v>Eventos</v>
      </c>
      <c r="JU10" s="83" t="str">
        <f t="shared" si="109"/>
        <v>Eventos</v>
      </c>
      <c r="JV10" s="83" t="str">
        <f t="shared" si="110"/>
        <v>Eventos</v>
      </c>
      <c r="JW10" s="83" t="str">
        <f t="shared" si="111"/>
        <v>Eventos</v>
      </c>
      <c r="JX10" s="83" t="str">
        <f t="shared" si="112"/>
        <v>Eventos</v>
      </c>
      <c r="JY10" s="83" t="str">
        <f t="shared" si="113"/>
        <v>Eventos</v>
      </c>
      <c r="JZ10" s="83" t="str">
        <f t="shared" si="114"/>
        <v>Eventos</v>
      </c>
      <c r="KA10" s="83" t="str">
        <f t="shared" si="115"/>
        <v>Eventos</v>
      </c>
      <c r="KB10" s="83" t="str">
        <f t="shared" si="116"/>
        <v>Eventos</v>
      </c>
      <c r="KC10" s="83" t="str">
        <f t="shared" si="117"/>
        <v>Eventos</v>
      </c>
      <c r="KD10" s="83" t="str">
        <f t="shared" si="118"/>
        <v>Eventos</v>
      </c>
      <c r="KE10" s="83" t="str">
        <f t="shared" si="119"/>
        <v>Eventos</v>
      </c>
      <c r="KF10" s="83" t="str">
        <f t="shared" si="120"/>
        <v>Eventos</v>
      </c>
      <c r="KG10" s="83" t="str">
        <f t="shared" si="121"/>
        <v/>
      </c>
      <c r="KH10" s="83" t="str">
        <f t="shared" si="122"/>
        <v/>
      </c>
      <c r="KI10" s="83" t="str">
        <f t="shared" si="123"/>
        <v>Material</v>
      </c>
      <c r="KJ10" s="83" t="str">
        <f t="shared" si="124"/>
        <v>Material</v>
      </c>
      <c r="KK10" s="83" t="str">
        <f t="shared" si="125"/>
        <v/>
      </c>
      <c r="KL10" s="83" t="str">
        <f t="shared" si="126"/>
        <v/>
      </c>
      <c r="KM10" s="83" t="str">
        <f t="shared" si="127"/>
        <v/>
      </c>
      <c r="KN10" s="83" t="str">
        <f t="shared" si="128"/>
        <v/>
      </c>
      <c r="KO10" s="83" t="str">
        <f t="shared" si="129"/>
        <v/>
      </c>
      <c r="KP10" s="83" t="str">
        <f t="shared" si="130"/>
        <v/>
      </c>
      <c r="KQ10" s="83" t="str">
        <f t="shared" si="131"/>
        <v/>
      </c>
      <c r="KR10" s="83" t="str">
        <f t="shared" si="132"/>
        <v/>
      </c>
      <c r="KS10" s="83" t="str">
        <f t="shared" si="133"/>
        <v/>
      </c>
      <c r="KT10" s="83" t="str">
        <f t="shared" si="134"/>
        <v/>
      </c>
      <c r="KU10" s="83" t="str">
        <f t="shared" si="135"/>
        <v/>
      </c>
      <c r="KV10" s="83" t="str">
        <f t="shared" si="136"/>
        <v/>
      </c>
      <c r="KW10" s="83" t="str">
        <f t="shared" si="137"/>
        <v>Gastos_de_viajes_(alimentación_hospedaje_transporte_etc)</v>
      </c>
      <c r="KX10" s="83" t="str">
        <f t="shared" si="138"/>
        <v/>
      </c>
      <c r="KY10" s="83" t="str">
        <f t="shared" si="139"/>
        <v/>
      </c>
      <c r="KZ10" s="83" t="str">
        <f t="shared" si="140"/>
        <v>Dotaciones_o_Beneficios</v>
      </c>
      <c r="LA10" s="83" t="str">
        <f t="shared" si="141"/>
        <v/>
      </c>
      <c r="LB10" s="83" t="str">
        <f t="shared" si="142"/>
        <v/>
      </c>
      <c r="LC10" s="83" t="str">
        <f t="shared" si="143"/>
        <v/>
      </c>
      <c r="LD10" s="83" t="str">
        <f t="shared" si="144"/>
        <v/>
      </c>
      <c r="LE10" s="83" t="str">
        <f t="shared" si="145"/>
        <v>Pólizas</v>
      </c>
      <c r="LF10" s="83" t="str">
        <f t="shared" si="146"/>
        <v/>
      </c>
      <c r="LG10" s="83" t="str">
        <f t="shared" si="147"/>
        <v/>
      </c>
      <c r="LH10" s="83" t="str">
        <f t="shared" si="148"/>
        <v/>
      </c>
      <c r="LI10" s="83" t="str">
        <f t="shared" si="149"/>
        <v/>
      </c>
      <c r="LJ10" s="83" t="str">
        <f t="shared" si="150"/>
        <v/>
      </c>
      <c r="LK10" s="83" t="str">
        <f t="shared" si="151"/>
        <v/>
      </c>
      <c r="LL10" s="83" t="str">
        <f t="shared" si="152"/>
        <v/>
      </c>
      <c r="LM10" s="83" t="str">
        <f t="shared" si="153"/>
        <v/>
      </c>
      <c r="LN10" s="83" t="str">
        <f t="shared" si="154"/>
        <v/>
      </c>
      <c r="LO10" s="83" t="str">
        <f t="shared" si="155"/>
        <v/>
      </c>
      <c r="LP10" s="83" t="str">
        <f t="shared" si="156"/>
        <v/>
      </c>
      <c r="LQ10" s="83" t="str">
        <f t="shared" si="157"/>
        <v/>
      </c>
      <c r="LR10" s="83" t="str">
        <f t="shared" si="158"/>
        <v/>
      </c>
      <c r="LS10" s="83" t="str">
        <f t="shared" si="159"/>
        <v/>
      </c>
      <c r="LT10" s="83" t="str">
        <f t="shared" si="160"/>
        <v/>
      </c>
      <c r="LU10" s="83" t="str">
        <f t="shared" si="161"/>
        <v/>
      </c>
      <c r="LV10" s="83" t="str">
        <f t="shared" si="162"/>
        <v/>
      </c>
      <c r="LX10" s="175" t="str" cm="1">
        <f t="array" ref="LX10:MC10">TRANSPOSE(_xlfn.UNIQUE(_xlfn._xlws.FILTER(TRANSPOSE(JH10:LV10),TRANSPOSE(JH10:LV10)&lt;&gt;"")))</f>
        <v>Personal</v>
      </c>
      <c r="LY10" s="175" t="str">
        <v>Eventos</v>
      </c>
      <c r="LZ10" s="175" t="str">
        <v>Material</v>
      </c>
      <c r="MA10" s="175" t="str">
        <v>Gastos_de_viajes_(alimentación_hospedaje_transporte_etc)</v>
      </c>
      <c r="MB10" s="175" t="str">
        <v>Dotaciones_o_Beneficios</v>
      </c>
      <c r="MC10" s="175" t="str">
        <v>Pólizas</v>
      </c>
      <c r="MI10" s="83" t="str">
        <f t="shared" si="163"/>
        <v>Tipo_1.2.B_Diseño_e_implementación_de_productos_turísticos_productos</v>
      </c>
      <c r="MJ10" s="223" t="s">
        <v>1779</v>
      </c>
      <c r="MK10" s="223" t="s">
        <v>1850</v>
      </c>
      <c r="ML10" s="223" t="s">
        <v>1897</v>
      </c>
      <c r="MM10" s="223" t="s">
        <v>1922</v>
      </c>
      <c r="MN10" s="223"/>
      <c r="MO10" s="223"/>
      <c r="MP10" s="223"/>
      <c r="MQ10" s="223"/>
      <c r="MR10" s="223"/>
      <c r="MS10" s="223"/>
      <c r="MT10" s="223" t="s">
        <v>1643</v>
      </c>
      <c r="MV10" s="150" t="str" cm="1">
        <f t="array" ref="MV10:MZ10">IFERROR(_xlfn._xlws.FILTER(MJ10:MT10,MJ10:MT10&lt;&gt;""),"No aplica")</f>
        <v>Productos turísticos diseñados</v>
      </c>
      <c r="MW10" t="str">
        <v>Acciones específicas realizadas para implementar los productos turísticos diseñados.</v>
      </c>
      <c r="MX10" t="str">
        <v xml:space="preserve"> Dotaciones entregadas para la operación del producto turístico</v>
      </c>
      <c r="MY10" t="str">
        <v>Estrategias de promoción y comercialización desarrolladas para el producto diseñado</v>
      </c>
      <c r="MZ10" t="str">
        <v>Otro</v>
      </c>
      <c r="NG10" s="150" t="str">
        <f t="shared" si="164"/>
        <v>Tipo_1.2.B_Diseño_e_implementación_de_productos_turísticos_resultados</v>
      </c>
      <c r="NH10" s="223" t="s">
        <v>1609</v>
      </c>
      <c r="NI10" s="223" t="s">
        <v>1644</v>
      </c>
      <c r="NJ10" s="223" t="s">
        <v>1669</v>
      </c>
      <c r="NK10" s="223"/>
      <c r="NL10" s="223"/>
      <c r="NM10" s="223"/>
      <c r="NN10" s="223"/>
      <c r="NO10" s="223"/>
      <c r="NP10" s="223"/>
      <c r="NQ10" s="223"/>
      <c r="NR10" s="223" t="s">
        <v>1643</v>
      </c>
      <c r="NT10" s="83" t="str" cm="1">
        <f t="array" ref="NT10:NW10">IFERROR(_xlfn._xlws.FILTER(NH10:NR10,NH10:NR10&lt;&gt;""),"No aplica")</f>
        <v>Ingresos que se estima, sean generados para los prestadores turísticos beneficiados, por la comercialización del nuevo producto turístico, en un periodo de un año posterior a la finalización del proyecto</v>
      </c>
      <c r="NU10" t="str">
        <v>Turistas atraídos por los nuevos productos turísticos: cantidad de turistas que visitan el destino gracias a los nuevos productos turísticos implementados</v>
      </c>
      <c r="NV10" t="str">
        <v>Percepción de una muestra representativa de prestadores de servicios turísticos beneficiados por el proyecto, en una escala de 1 a 5,  respecto a la calidad y potencial del proyecto para generar impactos positivos para actores del sector</v>
      </c>
      <c r="NW10" t="str">
        <v>Otro</v>
      </c>
    </row>
    <row r="11" spans="1:389" ht="15" thickBot="1">
      <c r="A11" s="509"/>
      <c r="B11" s="482"/>
      <c r="C11" s="485"/>
      <c r="D11" s="515"/>
      <c r="E11" s="82" t="s">
        <v>3058</v>
      </c>
      <c r="F11" s="72" t="str">
        <f t="shared" si="11"/>
        <v>Tipo_1.2.C_Diseño_e_implementación_de_actividades_turísticas</v>
      </c>
      <c r="G11" s="75" t="s">
        <v>3043</v>
      </c>
      <c r="H11" s="102" t="s">
        <v>3043</v>
      </c>
      <c r="I11" s="112" t="s">
        <v>3043</v>
      </c>
      <c r="J11" s="112" t="s">
        <v>3043</v>
      </c>
      <c r="K11" s="112" t="s">
        <v>3043</v>
      </c>
      <c r="L11" s="114"/>
      <c r="M11" s="115"/>
      <c r="O11" s="83" t="str">
        <f t="shared" si="12"/>
        <v>Tipo_1.2.C_Diseño_e_implementación_de_actividades_turísticas</v>
      </c>
      <c r="P11" s="83" t="str">
        <f t="shared" si="13"/>
        <v>Tipo_1.2.C_Diseño_e_implementación_de_actividades_turísticas</v>
      </c>
      <c r="Q11" s="83" t="str">
        <f t="shared" si="14"/>
        <v>Tipo_1.2.C_Diseño_e_implementación_de_actividades_turísticas</v>
      </c>
      <c r="R11" s="83" t="str">
        <f t="shared" si="15"/>
        <v>Tipo_1.2.C_Diseño_e_implementación_de_actividades_turísticas</v>
      </c>
      <c r="S11" s="83" t="str">
        <f t="shared" si="16"/>
        <v>Tipo_1.2.C_Diseño_e_implementación_de_actividades_turísticas</v>
      </c>
      <c r="T11" s="83" t="str">
        <f t="shared" si="17"/>
        <v/>
      </c>
      <c r="U11" s="83" t="str">
        <f t="shared" si="18"/>
        <v/>
      </c>
      <c r="X11" s="150" t="s">
        <v>3057</v>
      </c>
      <c r="AA11" s="92" t="s">
        <v>3043</v>
      </c>
      <c r="AB11" s="92" t="s">
        <v>3043</v>
      </c>
      <c r="AC11" s="92"/>
      <c r="AD11" s="92"/>
      <c r="AE11" s="92" t="s">
        <v>3043</v>
      </c>
      <c r="AF11" s="92" t="s">
        <v>3043</v>
      </c>
      <c r="AG11" s="92" t="s">
        <v>3043</v>
      </c>
      <c r="AH11" s="92" t="s">
        <v>3043</v>
      </c>
      <c r="AI11" s="92" t="s">
        <v>3043</v>
      </c>
      <c r="AJ11" s="92" t="s">
        <v>3043</v>
      </c>
      <c r="AK11" s="92" t="s">
        <v>3043</v>
      </c>
      <c r="AL11" s="92" t="s">
        <v>3043</v>
      </c>
      <c r="AM11" s="92" t="s">
        <v>3043</v>
      </c>
      <c r="AN11" s="92" t="s">
        <v>3043</v>
      </c>
      <c r="AO11" s="92" t="s">
        <v>3043</v>
      </c>
      <c r="AP11" s="92" t="s">
        <v>3043</v>
      </c>
      <c r="AQ11" s="92" t="s">
        <v>3043</v>
      </c>
      <c r="AR11" s="92" t="s">
        <v>3043</v>
      </c>
      <c r="AS11" s="92" t="s">
        <v>3043</v>
      </c>
      <c r="AT11" s="92" t="s">
        <v>3043</v>
      </c>
      <c r="AU11" s="92" t="s">
        <v>3043</v>
      </c>
      <c r="AV11" s="92" t="s">
        <v>3043</v>
      </c>
      <c r="AW11" s="92" t="s">
        <v>3043</v>
      </c>
      <c r="AX11" s="92" t="s">
        <v>3043</v>
      </c>
      <c r="AY11" s="92" t="s">
        <v>3043</v>
      </c>
      <c r="AZ11" s="92"/>
      <c r="BA11" s="92"/>
      <c r="BB11" s="92" t="s">
        <v>3043</v>
      </c>
      <c r="BC11" s="92" t="s">
        <v>3043</v>
      </c>
      <c r="BD11" s="92"/>
      <c r="BE11" s="92"/>
      <c r="BF11" s="92"/>
      <c r="BG11" s="92"/>
      <c r="BH11" s="92"/>
      <c r="BI11" s="92"/>
      <c r="BJ11" s="92"/>
      <c r="BK11" s="92"/>
      <c r="BL11" s="92"/>
      <c r="BM11" s="92"/>
      <c r="BN11" s="92"/>
      <c r="BO11" s="92"/>
      <c r="BP11" s="92" t="s">
        <v>3043</v>
      </c>
      <c r="BQ11" s="92"/>
      <c r="BR11" s="92"/>
      <c r="BS11" s="92"/>
      <c r="BT11" s="92"/>
      <c r="BU11" s="92"/>
      <c r="BV11" s="92"/>
      <c r="BW11" s="93"/>
      <c r="BX11" s="93" t="s">
        <v>3043</v>
      </c>
      <c r="BY11" s="93"/>
      <c r="BZ11" s="93"/>
      <c r="CA11" s="93"/>
      <c r="CB11" s="91"/>
      <c r="CC11" s="91"/>
      <c r="CD11" s="91"/>
      <c r="CE11" s="91"/>
      <c r="CF11" s="91"/>
      <c r="CG11" s="91"/>
      <c r="CH11" s="91"/>
      <c r="CI11" s="91"/>
      <c r="CJ11" s="91"/>
      <c r="CK11" s="91"/>
      <c r="CL11" s="91"/>
      <c r="CM11" s="91"/>
      <c r="CN11" s="91"/>
      <c r="CO11" s="91"/>
      <c r="CQ11" s="83" t="str">
        <f t="shared" si="19"/>
        <v>Tipo_1.2.C_Diseño_e_implementación_de_actividades_turísticas_Personal</v>
      </c>
      <c r="CR11" s="83" t="str">
        <f t="shared" si="20"/>
        <v>Apoyo_administrativo</v>
      </c>
      <c r="CS11" s="83" t="str">
        <f t="shared" si="21"/>
        <v>Profesional</v>
      </c>
      <c r="CT11" s="83" t="str">
        <f t="shared" si="22"/>
        <v/>
      </c>
      <c r="CU11" s="83" t="str">
        <f t="shared" si="23"/>
        <v/>
      </c>
      <c r="CV11" s="83" t="str">
        <f t="shared" si="24"/>
        <v>Consultoría</v>
      </c>
      <c r="CW11" s="83"/>
      <c r="CX11" s="83" t="str" cm="1">
        <f t="array" ref="CX11:CZ11">IFERROR(_xlfn._xlws.FILTER(CR11:CV11,CR11:CV11&lt;&gt;""),"No aplica")</f>
        <v>Apoyo_administrativo</v>
      </c>
      <c r="CY11" s="83" t="str">
        <v>Profesional</v>
      </c>
      <c r="CZ11" s="83" t="str">
        <v>Consultoría</v>
      </c>
      <c r="DA11" s="83"/>
      <c r="DB11" s="83"/>
      <c r="DC11" s="83"/>
      <c r="DD11" s="83"/>
      <c r="DE11" s="83" t="str">
        <f t="shared" si="25"/>
        <v>Tipo_1.2.C_Diseño_e_implementación_de_actividades_turísticas_Eventos</v>
      </c>
      <c r="DF11" s="83" t="str">
        <f t="shared" si="26"/>
        <v>Alimentación</v>
      </c>
      <c r="DG11" s="83" t="str">
        <f t="shared" si="27"/>
        <v>Alquiler_de_baños_y_servicio_de_aseo_portátiles</v>
      </c>
      <c r="DH11" s="83" t="str">
        <f t="shared" si="28"/>
        <v>Alquiler_de_equipos_técnicos</v>
      </c>
      <c r="DI11" s="83" t="str">
        <f t="shared" si="29"/>
        <v>Alquiler_de_espacios</v>
      </c>
      <c r="DJ11" s="83" t="str">
        <f t="shared" si="30"/>
        <v>Alquiler_de_implementos_de_cocina</v>
      </c>
      <c r="DK11" s="83" t="str">
        <f t="shared" si="31"/>
        <v>Alquiler_de_Mobiliario</v>
      </c>
      <c r="DL11" s="83" t="str">
        <f t="shared" si="32"/>
        <v>Alquiler_de_producción</v>
      </c>
      <c r="DM11" s="83" t="str">
        <f t="shared" si="33"/>
        <v>Iluminación_profesional</v>
      </c>
      <c r="DN11" s="83" t="str">
        <f t="shared" si="34"/>
        <v>Papelería</v>
      </c>
      <c r="DO11" s="83" t="str">
        <f t="shared" si="35"/>
        <v>Personal</v>
      </c>
      <c r="DP11" s="83" t="str">
        <f t="shared" si="36"/>
        <v>Plataforma_digital_</v>
      </c>
      <c r="DQ11" s="83" t="str">
        <f t="shared" si="37"/>
        <v>Producción_y_técnica</v>
      </c>
      <c r="DR11" s="83" t="str">
        <f t="shared" si="38"/>
        <v>Salud</v>
      </c>
      <c r="DS11" s="83" t="str">
        <f t="shared" si="39"/>
        <v>Servicios_digitales_</v>
      </c>
      <c r="DT11" s="83" t="str">
        <f t="shared" si="40"/>
        <v>Servicios_en_línea_y_transmisión</v>
      </c>
      <c r="DU11" s="83" t="str">
        <f t="shared" si="41"/>
        <v>Sonido_profesional</v>
      </c>
      <c r="DV11" s="83" t="str">
        <f t="shared" si="42"/>
        <v>Stand</v>
      </c>
      <c r="DW11" s="83" t="str">
        <f t="shared" si="43"/>
        <v>Traducción_simultanea</v>
      </c>
      <c r="DX11" s="83" t="str">
        <f t="shared" si="44"/>
        <v>Transporte_de_equipos</v>
      </c>
      <c r="DY11" s="83" t="str">
        <f t="shared" si="45"/>
        <v>Video</v>
      </c>
      <c r="DZ11" s="83" t="str">
        <f t="shared" si="46"/>
        <v/>
      </c>
      <c r="EA11" s="83"/>
      <c r="EB11" s="83" t="str" cm="1">
        <f t="array" ref="EB11:EU11">IFERROR(_xlfn._xlws.FILTER(DF11:DZ11,DF11:DZ11&lt;&gt;""),"No aplica")</f>
        <v>Alimentación</v>
      </c>
      <c r="EC11" s="83" t="str">
        <v>Alquiler_de_baños_y_servicio_de_aseo_portátiles</v>
      </c>
      <c r="ED11" s="83" t="str">
        <v>Alquiler_de_equipos_técnicos</v>
      </c>
      <c r="EE11" s="83" t="str">
        <v>Alquiler_de_espacios</v>
      </c>
      <c r="EF11" s="83" t="str">
        <v>Alquiler_de_implementos_de_cocina</v>
      </c>
      <c r="EG11" s="83" t="str">
        <v>Alquiler_de_Mobiliario</v>
      </c>
      <c r="EH11" s="83" t="str">
        <v>Alquiler_de_producción</v>
      </c>
      <c r="EI11" s="83" t="str">
        <v>Iluminación_profesional</v>
      </c>
      <c r="EJ11" s="83" t="str">
        <v>Papelería</v>
      </c>
      <c r="EK11" s="83" t="str">
        <v>Personal</v>
      </c>
      <c r="EL11" s="83" t="str">
        <v>Plataforma_digital_</v>
      </c>
      <c r="EM11" s="83" t="str">
        <v>Producción_y_técnica</v>
      </c>
      <c r="EN11" s="83" t="str">
        <v>Salud</v>
      </c>
      <c r="EO11" s="83" t="str">
        <v>Servicios_digitales_</v>
      </c>
      <c r="EP11" s="83" t="str">
        <v>Servicios_en_línea_y_transmisión</v>
      </c>
      <c r="EQ11" s="83" t="str">
        <v>Sonido_profesional</v>
      </c>
      <c r="ER11" s="83" t="str">
        <v>Stand</v>
      </c>
      <c r="ES11" s="83" t="str">
        <v>Traducción_simultanea</v>
      </c>
      <c r="ET11" s="83" t="str">
        <v>Transporte_de_equipos</v>
      </c>
      <c r="EU11" s="83" t="str">
        <v>Video</v>
      </c>
      <c r="EV11" s="83"/>
      <c r="EW11" s="83" t="str">
        <f t="shared" si="47"/>
        <v>Tipo_1.2.C_Diseño_e_implementación_de_actividades_turísticas_Material</v>
      </c>
      <c r="EX11" s="83" t="str">
        <f t="shared" si="48"/>
        <v/>
      </c>
      <c r="EY11" s="83" t="str">
        <f t="shared" si="49"/>
        <v>Producción_limitada_de_material_</v>
      </c>
      <c r="EZ11" s="83" t="str">
        <f t="shared" si="50"/>
        <v>Producción_limitada_de_piezas_digitales</v>
      </c>
      <c r="FA11" s="83" t="str">
        <f t="shared" si="51"/>
        <v/>
      </c>
      <c r="FB11" s="83" t="str">
        <f t="shared" si="52"/>
        <v/>
      </c>
      <c r="FC11" s="83" t="str">
        <f t="shared" si="53"/>
        <v/>
      </c>
      <c r="FD11" s="83"/>
      <c r="FE11" s="83" t="str" cm="1">
        <f t="array" ref="FE11:FF11">IFERROR(_xlfn._xlws.FILTER(EX11:FC11,EX11:FC11&lt;&gt;""),"No aplica")</f>
        <v>Producción_limitada_de_material_</v>
      </c>
      <c r="FF11" s="83" t="str">
        <v>Producción_limitada_de_piezas_digitales</v>
      </c>
      <c r="FG11" s="83"/>
      <c r="FH11" s="83"/>
      <c r="FI11" s="83"/>
      <c r="FJ11" s="83"/>
      <c r="FK11" s="83"/>
      <c r="FL11" s="83"/>
      <c r="FM11" s="83" t="str">
        <f t="shared" si="54"/>
        <v>Tipo_1.2.C_Diseño_e_implementación_de_actividades_turísticas_Publicidad</v>
      </c>
      <c r="FN11" s="175" t="str">
        <f t="shared" si="55"/>
        <v/>
      </c>
      <c r="FO11" s="175" t="str">
        <f t="shared" si="56"/>
        <v/>
      </c>
      <c r="FQ11" s="83" t="str" cm="1">
        <f t="array" ref="FQ11">IFERROR(_xlfn._xlws.FILTER(FN11:FO11,FN11:FO11&lt;&gt;""),"No aplica")</f>
        <v>No aplica</v>
      </c>
      <c r="FU11" s="83" t="str">
        <f t="shared" si="57"/>
        <v>Tipo_1.2.C_Diseño_e_implementación_de_actividades_turísticas_Desarrollos_Tecnológicos</v>
      </c>
      <c r="FV11" s="175" t="str">
        <f t="shared" si="58"/>
        <v/>
      </c>
      <c r="FW11" s="175" t="str">
        <f t="shared" si="59"/>
        <v/>
      </c>
      <c r="FY11" s="83" t="str" cm="1">
        <f t="array" ref="FY11">IFERROR(_xlfn._xlws.FILTER(FV11:FW11,FV11:FW11&lt;&gt;""),"No aplica")</f>
        <v>No aplica</v>
      </c>
      <c r="GC11" s="83" t="str">
        <f t="shared" si="60"/>
        <v>Tipo_1.2.C_Diseño_e_implementación_de_actividades_turísticas_Gastos_de_viajes_(alimentación_hospedaje_transporte_etc)</v>
      </c>
      <c r="GD11" s="175" t="str">
        <f t="shared" si="61"/>
        <v/>
      </c>
      <c r="GE11" s="175" t="str">
        <f t="shared" si="62"/>
        <v/>
      </c>
      <c r="GF11" s="175" t="str">
        <f t="shared" si="63"/>
        <v/>
      </c>
      <c r="GG11" s="175" t="str">
        <f t="shared" si="64"/>
        <v/>
      </c>
      <c r="GH11" s="175" t="str">
        <f t="shared" si="65"/>
        <v/>
      </c>
      <c r="GI11" s="175" t="str">
        <f t="shared" si="66"/>
        <v>G6._Reuniones_para_mesas_de_trabajo</v>
      </c>
      <c r="GJ11" s="175" t="str">
        <f t="shared" si="67"/>
        <v/>
      </c>
      <c r="GK11" s="175" t="str">
        <f t="shared" si="68"/>
        <v/>
      </c>
      <c r="GL11" s="175"/>
      <c r="GM11" s="150" t="str" cm="1">
        <f t="array" ref="GM11">IFERROR(_xlfn._xlws.FILTER(GD11:GK11,GD11:GK11&lt;&gt;""),"No aplica")</f>
        <v>G6._Reuniones_para_mesas_de_trabajo</v>
      </c>
      <c r="GN11" s="175"/>
      <c r="GO11" s="175"/>
      <c r="GP11" s="175"/>
      <c r="GQ11" s="175"/>
      <c r="GR11" s="175"/>
      <c r="GS11" s="175"/>
      <c r="GT11" s="175"/>
      <c r="GU11" s="175"/>
      <c r="GV11" s="175"/>
      <c r="GW11" s="175"/>
      <c r="GX11" s="83" t="str">
        <f t="shared" si="69"/>
        <v>Tipo_1.2.C_Diseño_e_implementación_de_actividades_turísticas_Dotaciones_o_Beneficios</v>
      </c>
      <c r="GY11" s="175" t="str">
        <f t="shared" si="70"/>
        <v/>
      </c>
      <c r="GZ11" s="175" t="str">
        <f t="shared" si="71"/>
        <v/>
      </c>
      <c r="HA11" s="175" t="str">
        <f t="shared" si="72"/>
        <v/>
      </c>
      <c r="HB11" s="175" t="str">
        <f t="shared" si="73"/>
        <v/>
      </c>
      <c r="HC11" s="175" t="str">
        <f t="shared" si="74"/>
        <v/>
      </c>
      <c r="HE11" s="150" t="str" cm="1">
        <f t="array" ref="HE11">IFERROR(_xlfn._xlws.FILTER(GY11:HC11,GY11:HC11&lt;&gt;""),"No aplica")</f>
        <v>No aplica</v>
      </c>
      <c r="HL11" s="83" t="str">
        <f t="shared" si="75"/>
        <v>Tipo_1.2.C_Diseño_e_implementación_de_actividades_turísticas_Pólizas</v>
      </c>
      <c r="HM11" s="175" t="str">
        <f t="shared" si="6"/>
        <v>Pólizas</v>
      </c>
      <c r="HO11" s="83" t="str" cm="1">
        <f t="array" ref="HO11">IFERROR(_xlfn._xlws.FILTER(HM11:HM11,HM11:HM11&lt;&gt;""),"No aplica")</f>
        <v>Pólizas</v>
      </c>
      <c r="HR11" s="83" t="str">
        <f t="shared" si="76"/>
        <v>Tipo_1.2.C_Diseño_e_implementación_de_actividades_turísticas_Otros</v>
      </c>
      <c r="HS11" s="175" t="str">
        <f t="shared" si="77"/>
        <v/>
      </c>
      <c r="HT11" s="175" t="str">
        <f t="shared" si="78"/>
        <v/>
      </c>
      <c r="HU11" s="175" t="str">
        <f t="shared" si="79"/>
        <v/>
      </c>
      <c r="HW11" s="83" t="str" cm="1">
        <f t="array" ref="HW11">IFERROR(_xlfn._xlws.FILTER(HS11:HU11,HS11:HU11&lt;&gt;""),"No aplica")</f>
        <v>No aplica</v>
      </c>
      <c r="IB11" s="83" t="str">
        <f t="shared" si="80"/>
        <v>Tipo_1.2.C_Diseño_e_implementación_de_actividades_turísticas_Construcción_y_o_mantenimiento_de_Obra</v>
      </c>
      <c r="IC11" s="175" t="str">
        <f t="shared" si="81"/>
        <v/>
      </c>
      <c r="ID11" s="175" t="str">
        <f t="shared" si="82"/>
        <v/>
      </c>
      <c r="IE11" s="175" t="str">
        <f t="shared" si="83"/>
        <v/>
      </c>
      <c r="IF11" s="175" t="str">
        <f t="shared" si="84"/>
        <v/>
      </c>
      <c r="IG11" s="175" t="str">
        <f t="shared" si="85"/>
        <v/>
      </c>
      <c r="IH11" s="175" t="str">
        <f t="shared" si="86"/>
        <v/>
      </c>
      <c r="II11" s="175" t="str">
        <f t="shared" si="87"/>
        <v/>
      </c>
      <c r="IJ11" s="175" t="str">
        <f t="shared" si="88"/>
        <v/>
      </c>
      <c r="IK11" s="175" t="str">
        <f t="shared" si="89"/>
        <v/>
      </c>
      <c r="IL11" s="175" t="str">
        <f t="shared" si="90"/>
        <v/>
      </c>
      <c r="IM11" s="175" t="str">
        <f t="shared" si="91"/>
        <v/>
      </c>
      <c r="IN11" s="175" t="str">
        <f t="shared" si="92"/>
        <v/>
      </c>
      <c r="IO11" s="175" t="str">
        <f t="shared" si="93"/>
        <v/>
      </c>
      <c r="IP11" s="175" t="str">
        <f t="shared" si="94"/>
        <v/>
      </c>
      <c r="IR11" s="175" t="str" cm="1">
        <f t="array" ref="IR11">IFERROR(_xlfn._xlws.FILTER(IC11:IP11,IC11:IP11&lt;&gt;""),"No aplica")</f>
        <v>No aplica</v>
      </c>
      <c r="JG11" s="83" t="str">
        <f t="shared" si="95"/>
        <v>Tipo_1.2.C_Diseño_e_implementación_de_actividades_turísticas</v>
      </c>
      <c r="JH11" s="83" t="str">
        <f t="shared" si="96"/>
        <v>Personal</v>
      </c>
      <c r="JI11" s="83" t="str">
        <f t="shared" si="97"/>
        <v>Personal</v>
      </c>
      <c r="JJ11" s="83" t="str">
        <f t="shared" si="98"/>
        <v/>
      </c>
      <c r="JK11" s="83" t="str">
        <f t="shared" si="99"/>
        <v/>
      </c>
      <c r="JL11" s="83" t="str">
        <f t="shared" si="100"/>
        <v>Personal</v>
      </c>
      <c r="JM11" s="83" t="str">
        <f t="shared" si="101"/>
        <v>Eventos</v>
      </c>
      <c r="JN11" s="83" t="str">
        <f t="shared" si="102"/>
        <v>Eventos</v>
      </c>
      <c r="JO11" s="83" t="str">
        <f t="shared" si="103"/>
        <v>Eventos</v>
      </c>
      <c r="JP11" s="83" t="str">
        <f t="shared" si="104"/>
        <v>Eventos</v>
      </c>
      <c r="JQ11" s="83" t="str">
        <f t="shared" si="105"/>
        <v>Eventos</v>
      </c>
      <c r="JR11" s="83" t="str">
        <f t="shared" si="106"/>
        <v>Eventos</v>
      </c>
      <c r="JS11" s="83" t="str">
        <f t="shared" si="107"/>
        <v>Eventos</v>
      </c>
      <c r="JT11" s="83" t="str">
        <f t="shared" si="108"/>
        <v>Eventos</v>
      </c>
      <c r="JU11" s="83" t="str">
        <f t="shared" si="109"/>
        <v>Eventos</v>
      </c>
      <c r="JV11" s="83" t="str">
        <f t="shared" si="110"/>
        <v>Eventos</v>
      </c>
      <c r="JW11" s="83" t="str">
        <f t="shared" si="111"/>
        <v>Eventos</v>
      </c>
      <c r="JX11" s="83" t="str">
        <f t="shared" si="112"/>
        <v>Eventos</v>
      </c>
      <c r="JY11" s="83" t="str">
        <f t="shared" si="113"/>
        <v>Eventos</v>
      </c>
      <c r="JZ11" s="83" t="str">
        <f t="shared" si="114"/>
        <v>Eventos</v>
      </c>
      <c r="KA11" s="83" t="str">
        <f t="shared" si="115"/>
        <v>Eventos</v>
      </c>
      <c r="KB11" s="83" t="str">
        <f t="shared" si="116"/>
        <v>Eventos</v>
      </c>
      <c r="KC11" s="83" t="str">
        <f t="shared" si="117"/>
        <v>Eventos</v>
      </c>
      <c r="KD11" s="83" t="str">
        <f t="shared" si="118"/>
        <v>Eventos</v>
      </c>
      <c r="KE11" s="83" t="str">
        <f t="shared" si="119"/>
        <v>Eventos</v>
      </c>
      <c r="KF11" s="83" t="str">
        <f t="shared" si="120"/>
        <v>Eventos</v>
      </c>
      <c r="KG11" s="83" t="str">
        <f t="shared" si="121"/>
        <v/>
      </c>
      <c r="KH11" s="83" t="str">
        <f t="shared" si="122"/>
        <v/>
      </c>
      <c r="KI11" s="83" t="str">
        <f t="shared" si="123"/>
        <v>Material</v>
      </c>
      <c r="KJ11" s="83" t="str">
        <f t="shared" si="124"/>
        <v>Material</v>
      </c>
      <c r="KK11" s="83" t="str">
        <f t="shared" si="125"/>
        <v/>
      </c>
      <c r="KL11" s="83" t="str">
        <f t="shared" si="126"/>
        <v/>
      </c>
      <c r="KM11" s="83" t="str">
        <f t="shared" si="127"/>
        <v/>
      </c>
      <c r="KN11" s="83" t="str">
        <f t="shared" si="128"/>
        <v/>
      </c>
      <c r="KO11" s="83" t="str">
        <f t="shared" si="129"/>
        <v/>
      </c>
      <c r="KP11" s="83" t="str">
        <f t="shared" si="130"/>
        <v/>
      </c>
      <c r="KQ11" s="83" t="str">
        <f t="shared" si="131"/>
        <v/>
      </c>
      <c r="KR11" s="83" t="str">
        <f t="shared" si="132"/>
        <v/>
      </c>
      <c r="KS11" s="83" t="str">
        <f t="shared" si="133"/>
        <v/>
      </c>
      <c r="KT11" s="83" t="str">
        <f t="shared" si="134"/>
        <v/>
      </c>
      <c r="KU11" s="83" t="str">
        <f t="shared" si="135"/>
        <v/>
      </c>
      <c r="KV11" s="83" t="str">
        <f t="shared" si="136"/>
        <v/>
      </c>
      <c r="KW11" s="83" t="str">
        <f t="shared" si="137"/>
        <v>Gastos_de_viajes_(alimentación_hospedaje_transporte_etc)</v>
      </c>
      <c r="KX11" s="83" t="str">
        <f t="shared" si="138"/>
        <v/>
      </c>
      <c r="KY11" s="83" t="str">
        <f t="shared" si="139"/>
        <v/>
      </c>
      <c r="KZ11" s="83" t="str">
        <f t="shared" si="140"/>
        <v/>
      </c>
      <c r="LA11" s="83" t="str">
        <f t="shared" si="141"/>
        <v/>
      </c>
      <c r="LB11" s="83" t="str">
        <f t="shared" si="142"/>
        <v/>
      </c>
      <c r="LC11" s="83" t="str">
        <f t="shared" si="143"/>
        <v/>
      </c>
      <c r="LD11" s="83" t="str">
        <f t="shared" si="144"/>
        <v/>
      </c>
      <c r="LE11" s="83" t="str">
        <f t="shared" si="145"/>
        <v>Pólizas</v>
      </c>
      <c r="LF11" s="83" t="str">
        <f t="shared" si="146"/>
        <v/>
      </c>
      <c r="LG11" s="83" t="str">
        <f t="shared" si="147"/>
        <v/>
      </c>
      <c r="LH11" s="83" t="str">
        <f t="shared" si="148"/>
        <v/>
      </c>
      <c r="LI11" s="83" t="str">
        <f t="shared" si="149"/>
        <v/>
      </c>
      <c r="LJ11" s="83" t="str">
        <f t="shared" si="150"/>
        <v/>
      </c>
      <c r="LK11" s="83" t="str">
        <f t="shared" si="151"/>
        <v/>
      </c>
      <c r="LL11" s="83" t="str">
        <f t="shared" si="152"/>
        <v/>
      </c>
      <c r="LM11" s="83" t="str">
        <f t="shared" si="153"/>
        <v/>
      </c>
      <c r="LN11" s="83" t="str">
        <f t="shared" si="154"/>
        <v/>
      </c>
      <c r="LO11" s="83" t="str">
        <f t="shared" si="155"/>
        <v/>
      </c>
      <c r="LP11" s="83" t="str">
        <f t="shared" si="156"/>
        <v/>
      </c>
      <c r="LQ11" s="83" t="str">
        <f t="shared" si="157"/>
        <v/>
      </c>
      <c r="LR11" s="83" t="str">
        <f t="shared" si="158"/>
        <v/>
      </c>
      <c r="LS11" s="83" t="str">
        <f t="shared" si="159"/>
        <v/>
      </c>
      <c r="LT11" s="83" t="str">
        <f t="shared" si="160"/>
        <v/>
      </c>
      <c r="LU11" s="83" t="str">
        <f t="shared" si="161"/>
        <v/>
      </c>
      <c r="LV11" s="83" t="str">
        <f t="shared" si="162"/>
        <v/>
      </c>
      <c r="LX11" s="175" t="str" cm="1">
        <f t="array" ref="LX11:MB11">TRANSPOSE(_xlfn.UNIQUE(_xlfn._xlws.FILTER(TRANSPOSE(JH11:LV11),TRANSPOSE(JH11:LV11)&lt;&gt;"")))</f>
        <v>Personal</v>
      </c>
      <c r="LY11" s="175" t="str">
        <v>Eventos</v>
      </c>
      <c r="LZ11" s="175" t="str">
        <v>Material</v>
      </c>
      <c r="MA11" s="175" t="str">
        <v>Gastos_de_viajes_(alimentación_hospedaje_transporte_etc)</v>
      </c>
      <c r="MB11" s="175" t="str">
        <v>Pólizas</v>
      </c>
      <c r="MI11" s="83" t="str">
        <f t="shared" si="163"/>
        <v>Tipo_1.2.C_Diseño_e_implementación_de_actividades_turísticas_productos</v>
      </c>
      <c r="MJ11" s="223" t="s">
        <v>1780</v>
      </c>
      <c r="MK11" s="223" t="s">
        <v>1851</v>
      </c>
      <c r="ML11" s="223" t="s">
        <v>1898</v>
      </c>
      <c r="MM11" s="223" t="s">
        <v>1923</v>
      </c>
      <c r="MN11" s="223"/>
      <c r="MO11" s="223"/>
      <c r="MP11" s="223"/>
      <c r="MQ11" s="223"/>
      <c r="MR11" s="223"/>
      <c r="MS11" s="223"/>
      <c r="MT11" s="223" t="s">
        <v>1643</v>
      </c>
      <c r="MV11" s="150" t="str" cm="1">
        <f t="array" ref="MV11:MZ11">IFERROR(_xlfn._xlws.FILTER(MJ11:MT11,MJ11:MT11&lt;&gt;""),"No aplica")</f>
        <v>Actividades turísticas diseñadas</v>
      </c>
      <c r="MW11" t="str">
        <v>Acciones específicas realizadas para implementar las actividades turísticas diseñadas</v>
      </c>
      <c r="MX11" t="str">
        <v>Elementos de dotación entregados para la ejecución de las actividades</v>
      </c>
      <c r="MY11" t="str">
        <v>Estrategias de promoción desarrolladas para la nueva actividad</v>
      </c>
      <c r="MZ11" t="str">
        <v>Otro</v>
      </c>
      <c r="NG11" s="150" t="str">
        <f t="shared" si="164"/>
        <v>Tipo_1.2.C_Diseño_e_implementación_de_actividades_turísticas_resultados</v>
      </c>
      <c r="NH11" s="223" t="s">
        <v>1610</v>
      </c>
      <c r="NI11" s="223" t="s">
        <v>1645</v>
      </c>
      <c r="NJ11" s="223" t="s">
        <v>1669</v>
      </c>
      <c r="NK11" s="223"/>
      <c r="NL11" s="223"/>
      <c r="NM11" s="223"/>
      <c r="NN11" s="223"/>
      <c r="NO11" s="223"/>
      <c r="NP11" s="223"/>
      <c r="NQ11" s="223"/>
      <c r="NR11" s="223" t="s">
        <v>1643</v>
      </c>
      <c r="NT11" s="83" t="str" cm="1">
        <f t="array" ref="NT11:NW11">IFERROR(_xlfn._xlws.FILTER(NH11:NR11,NH11:NR11&lt;&gt;""),"No aplica")</f>
        <v>Ingresos que se estima, sean generados para los prestadores turísticos beneficiados, por la nueva actividad turística, en un periodo de un año posterior a la finalización del proyecto</v>
      </c>
      <c r="NU11" t="str">
        <v>Turistas atraídos por las nuevas actividades turísticas, en un periodo de un año posterior a la finalización del proyecto</v>
      </c>
      <c r="NV11" t="str">
        <v>Percepción de una muestra representativa de prestadores de servicios turísticos beneficiados por el proyecto, en una escala de 1 a 5,  respecto a la calidad y potencial del proyecto para generar impactos positivos para actores del sector</v>
      </c>
      <c r="NW11" t="str">
        <v>Otro</v>
      </c>
    </row>
    <row r="12" spans="1:389" ht="40.5" customHeight="1" thickBot="1">
      <c r="A12" s="509"/>
      <c r="B12" s="486" t="s">
        <v>98</v>
      </c>
      <c r="C12" s="489" t="s">
        <v>3059</v>
      </c>
      <c r="D12" s="511" t="str">
        <f>CONCATENATE("Categoría_",B12,"_",SUBSTITUTE(SUBSTITUTE(C12,",","")," ","_"))</f>
        <v>Categoría_1.3_Fortalecimiento_de_capacidades_humanas</v>
      </c>
      <c r="E12" s="81" t="s">
        <v>3060</v>
      </c>
      <c r="F12" s="72" t="str">
        <f t="shared" si="11"/>
        <v>Tipo_1.3.A_Formación_capacitación_y_sensibilización_en_turismo</v>
      </c>
      <c r="G12" s="73" t="s">
        <v>3043</v>
      </c>
      <c r="H12" s="101" t="s">
        <v>3043</v>
      </c>
      <c r="I12" s="111" t="s">
        <v>3043</v>
      </c>
      <c r="J12" s="111" t="s">
        <v>3043</v>
      </c>
      <c r="K12" s="111" t="s">
        <v>3043</v>
      </c>
      <c r="L12" s="111" t="s">
        <v>3043</v>
      </c>
      <c r="M12" s="110" t="s">
        <v>3043</v>
      </c>
      <c r="O12" s="83" t="str">
        <f t="shared" si="12"/>
        <v>Tipo_1.3.A_Formación_capacitación_y_sensibilización_en_turismo</v>
      </c>
      <c r="P12" s="83" t="str">
        <f t="shared" si="13"/>
        <v>Tipo_1.3.A_Formación_capacitación_y_sensibilización_en_turismo</v>
      </c>
      <c r="Q12" s="83" t="str">
        <f t="shared" si="14"/>
        <v>Tipo_1.3.A_Formación_capacitación_y_sensibilización_en_turismo</v>
      </c>
      <c r="R12" s="83" t="str">
        <f t="shared" si="15"/>
        <v>Tipo_1.3.A_Formación_capacitación_y_sensibilización_en_turismo</v>
      </c>
      <c r="S12" s="83" t="str">
        <f t="shared" si="16"/>
        <v>Tipo_1.3.A_Formación_capacitación_y_sensibilización_en_turismo</v>
      </c>
      <c r="T12" s="83" t="str">
        <f t="shared" si="17"/>
        <v>Tipo_1.3.A_Formación_capacitación_y_sensibilización_en_turismo</v>
      </c>
      <c r="U12" s="83" t="str">
        <f t="shared" si="18"/>
        <v>Tipo_1.3.A_Formación_capacitación_y_sensibilización_en_turismo</v>
      </c>
      <c r="X12" s="150" t="s">
        <v>3061</v>
      </c>
      <c r="AA12" s="89" t="s">
        <v>3043</v>
      </c>
      <c r="AB12" s="89" t="s">
        <v>3043</v>
      </c>
      <c r="AC12" s="89" t="s">
        <v>3043</v>
      </c>
      <c r="AD12" s="89"/>
      <c r="AE12" s="89" t="s">
        <v>3043</v>
      </c>
      <c r="AF12" s="89" t="s">
        <v>3043</v>
      </c>
      <c r="AG12" s="89" t="s">
        <v>3043</v>
      </c>
      <c r="AH12" s="89" t="s">
        <v>3043</v>
      </c>
      <c r="AI12" s="89" t="s">
        <v>3043</v>
      </c>
      <c r="AJ12" s="89" t="s">
        <v>3043</v>
      </c>
      <c r="AK12" s="89" t="s">
        <v>3043</v>
      </c>
      <c r="AL12" s="89" t="s">
        <v>3043</v>
      </c>
      <c r="AM12" s="89" t="s">
        <v>3043</v>
      </c>
      <c r="AN12" s="89" t="s">
        <v>3043</v>
      </c>
      <c r="AO12" s="89" t="s">
        <v>3043</v>
      </c>
      <c r="AP12" s="89" t="s">
        <v>3043</v>
      </c>
      <c r="AQ12" s="89" t="s">
        <v>3043</v>
      </c>
      <c r="AR12" s="89" t="s">
        <v>3043</v>
      </c>
      <c r="AS12" s="89" t="s">
        <v>3043</v>
      </c>
      <c r="AT12" s="89" t="s">
        <v>3043</v>
      </c>
      <c r="AU12" s="89" t="s">
        <v>3043</v>
      </c>
      <c r="AV12" s="89" t="s">
        <v>3043</v>
      </c>
      <c r="AW12" s="89" t="s">
        <v>3043</v>
      </c>
      <c r="AX12" s="89" t="s">
        <v>3043</v>
      </c>
      <c r="AY12" s="89" t="s">
        <v>3043</v>
      </c>
      <c r="AZ12" s="89"/>
      <c r="BA12" s="89" t="s">
        <v>3043</v>
      </c>
      <c r="BB12" s="89"/>
      <c r="BC12" s="89"/>
      <c r="BD12" s="89" t="s">
        <v>3043</v>
      </c>
      <c r="BE12" s="89" t="s">
        <v>3043</v>
      </c>
      <c r="BF12" s="89" t="s">
        <v>3043</v>
      </c>
      <c r="BG12" s="89"/>
      <c r="BH12" s="89"/>
      <c r="BI12" s="89" t="s">
        <v>3043</v>
      </c>
      <c r="BJ12" s="89" t="s">
        <v>3043</v>
      </c>
      <c r="BK12" s="89" t="s">
        <v>3043</v>
      </c>
      <c r="BL12" s="89"/>
      <c r="BM12" s="89"/>
      <c r="BN12" s="89"/>
      <c r="BO12" s="89"/>
      <c r="BP12" s="89" t="s">
        <v>3043</v>
      </c>
      <c r="BQ12" s="89" t="s">
        <v>3043</v>
      </c>
      <c r="BR12" s="89" t="s">
        <v>3043</v>
      </c>
      <c r="BS12" s="89"/>
      <c r="BT12" s="89" t="s">
        <v>3043</v>
      </c>
      <c r="BU12" s="89"/>
      <c r="BV12" s="89"/>
      <c r="BW12" s="90"/>
      <c r="BX12" s="90" t="s">
        <v>3043</v>
      </c>
      <c r="BY12" s="90"/>
      <c r="BZ12" s="90"/>
      <c r="CA12" s="90"/>
      <c r="CB12" s="91"/>
      <c r="CC12" s="91"/>
      <c r="CD12" s="91"/>
      <c r="CE12" s="91"/>
      <c r="CF12" s="91"/>
      <c r="CG12" s="91"/>
      <c r="CH12" s="91"/>
      <c r="CI12" s="91"/>
      <c r="CJ12" s="91"/>
      <c r="CK12" s="91"/>
      <c r="CL12" s="91"/>
      <c r="CM12" s="91"/>
      <c r="CN12" s="91"/>
      <c r="CO12" s="91"/>
      <c r="CQ12" s="83" t="str">
        <f t="shared" si="19"/>
        <v>Tipo_1.3.A_Formación_capacitación_y_sensibilización_en_turismo_Personal</v>
      </c>
      <c r="CR12" s="83" t="str">
        <f t="shared" si="20"/>
        <v>Apoyo_administrativo</v>
      </c>
      <c r="CS12" s="83" t="str">
        <f t="shared" si="21"/>
        <v>Profesional</v>
      </c>
      <c r="CT12" s="83" t="str">
        <f t="shared" si="22"/>
        <v>Capacitador</v>
      </c>
      <c r="CU12" s="83" t="str">
        <f t="shared" si="23"/>
        <v/>
      </c>
      <c r="CV12" s="83" t="str">
        <f t="shared" si="24"/>
        <v>Consultoría</v>
      </c>
      <c r="CW12" s="83"/>
      <c r="CX12" s="83" t="str" cm="1">
        <f t="array" ref="CX12:DA12">IFERROR(_xlfn._xlws.FILTER(CR12:CV12,CR12:CV12&lt;&gt;""),"No aplica")</f>
        <v>Apoyo_administrativo</v>
      </c>
      <c r="CY12" s="83" t="str">
        <v>Profesional</v>
      </c>
      <c r="CZ12" s="83" t="str">
        <v>Capacitador</v>
      </c>
      <c r="DA12" s="83" t="str">
        <v>Consultoría</v>
      </c>
      <c r="DB12" s="83"/>
      <c r="DC12" s="83"/>
      <c r="DD12" s="83"/>
      <c r="DE12" s="83" t="str">
        <f t="shared" si="25"/>
        <v>Tipo_1.3.A_Formación_capacitación_y_sensibilización_en_turismo_Eventos</v>
      </c>
      <c r="DF12" s="83" t="str">
        <f t="shared" si="26"/>
        <v>Alimentación</v>
      </c>
      <c r="DG12" s="83" t="str">
        <f t="shared" si="27"/>
        <v>Alquiler_de_baños_y_servicio_de_aseo_portátiles</v>
      </c>
      <c r="DH12" s="83" t="str">
        <f t="shared" si="28"/>
        <v>Alquiler_de_equipos_técnicos</v>
      </c>
      <c r="DI12" s="83" t="str">
        <f t="shared" si="29"/>
        <v>Alquiler_de_espacios</v>
      </c>
      <c r="DJ12" s="83" t="str">
        <f t="shared" si="30"/>
        <v>Alquiler_de_implementos_de_cocina</v>
      </c>
      <c r="DK12" s="83" t="str">
        <f t="shared" si="31"/>
        <v>Alquiler_de_Mobiliario</v>
      </c>
      <c r="DL12" s="83" t="str">
        <f t="shared" si="32"/>
        <v>Alquiler_de_producción</v>
      </c>
      <c r="DM12" s="83" t="str">
        <f t="shared" si="33"/>
        <v>Iluminación_profesional</v>
      </c>
      <c r="DN12" s="83" t="str">
        <f t="shared" si="34"/>
        <v>Papelería</v>
      </c>
      <c r="DO12" s="83" t="str">
        <f t="shared" si="35"/>
        <v>Personal</v>
      </c>
      <c r="DP12" s="83" t="str">
        <f t="shared" si="36"/>
        <v>Plataforma_digital_</v>
      </c>
      <c r="DQ12" s="83" t="str">
        <f t="shared" si="37"/>
        <v>Producción_y_técnica</v>
      </c>
      <c r="DR12" s="83" t="str">
        <f t="shared" si="38"/>
        <v>Salud</v>
      </c>
      <c r="DS12" s="83" t="str">
        <f t="shared" si="39"/>
        <v>Servicios_digitales_</v>
      </c>
      <c r="DT12" s="83" t="str">
        <f t="shared" si="40"/>
        <v>Servicios_en_línea_y_transmisión</v>
      </c>
      <c r="DU12" s="83" t="str">
        <f t="shared" si="41"/>
        <v>Sonido_profesional</v>
      </c>
      <c r="DV12" s="83" t="str">
        <f t="shared" si="42"/>
        <v>Stand</v>
      </c>
      <c r="DW12" s="83" t="str">
        <f t="shared" si="43"/>
        <v>Traducción_simultanea</v>
      </c>
      <c r="DX12" s="83" t="str">
        <f t="shared" si="44"/>
        <v>Transporte_de_equipos</v>
      </c>
      <c r="DY12" s="83" t="str">
        <f t="shared" si="45"/>
        <v>Video</v>
      </c>
      <c r="DZ12" s="83" t="str">
        <f t="shared" si="46"/>
        <v/>
      </c>
      <c r="EA12" s="83"/>
      <c r="EB12" s="83" t="str" cm="1">
        <f t="array" ref="EB12:EU12">IFERROR(_xlfn._xlws.FILTER(DF12:DZ12,DF12:DZ12&lt;&gt;""),"No aplica")</f>
        <v>Alimentación</v>
      </c>
      <c r="EC12" s="83" t="str">
        <v>Alquiler_de_baños_y_servicio_de_aseo_portátiles</v>
      </c>
      <c r="ED12" s="83" t="str">
        <v>Alquiler_de_equipos_técnicos</v>
      </c>
      <c r="EE12" s="83" t="str">
        <v>Alquiler_de_espacios</v>
      </c>
      <c r="EF12" s="83" t="str">
        <v>Alquiler_de_implementos_de_cocina</v>
      </c>
      <c r="EG12" s="83" t="str">
        <v>Alquiler_de_Mobiliario</v>
      </c>
      <c r="EH12" s="83" t="str">
        <v>Alquiler_de_producción</v>
      </c>
      <c r="EI12" s="83" t="str">
        <v>Iluminación_profesional</v>
      </c>
      <c r="EJ12" s="83" t="str">
        <v>Papelería</v>
      </c>
      <c r="EK12" s="83" t="str">
        <v>Personal</v>
      </c>
      <c r="EL12" s="83" t="str">
        <v>Plataforma_digital_</v>
      </c>
      <c r="EM12" s="83" t="str">
        <v>Producción_y_técnica</v>
      </c>
      <c r="EN12" s="83" t="str">
        <v>Salud</v>
      </c>
      <c r="EO12" s="83" t="str">
        <v>Servicios_digitales_</v>
      </c>
      <c r="EP12" s="83" t="str">
        <v>Servicios_en_línea_y_transmisión</v>
      </c>
      <c r="EQ12" s="83" t="str">
        <v>Sonido_profesional</v>
      </c>
      <c r="ER12" s="83" t="str">
        <v>Stand</v>
      </c>
      <c r="ES12" s="83" t="str">
        <v>Traducción_simultanea</v>
      </c>
      <c r="ET12" s="83" t="str">
        <v>Transporte_de_equipos</v>
      </c>
      <c r="EU12" s="83" t="str">
        <v>Video</v>
      </c>
      <c r="EV12" s="83"/>
      <c r="EW12" s="83" t="str">
        <f t="shared" si="47"/>
        <v>Tipo_1.3.A_Formación_capacitación_y_sensibilización_en_turismo_Material</v>
      </c>
      <c r="EX12" s="83" t="str">
        <f t="shared" si="48"/>
        <v>Diseño</v>
      </c>
      <c r="EY12" s="83" t="str">
        <f t="shared" si="49"/>
        <v/>
      </c>
      <c r="EZ12" s="83" t="str">
        <f t="shared" si="50"/>
        <v/>
      </c>
      <c r="FA12" s="83" t="str">
        <f t="shared" si="51"/>
        <v>Producción_de_piezas_impresas</v>
      </c>
      <c r="FB12" s="83" t="str">
        <f t="shared" si="52"/>
        <v>Producción_de_piezas_digitales</v>
      </c>
      <c r="FC12" s="83" t="str">
        <f t="shared" si="53"/>
        <v>Distribución</v>
      </c>
      <c r="FD12" s="83"/>
      <c r="FE12" s="83" t="str" cm="1">
        <f t="array" ref="FE12:FH12">IFERROR(_xlfn._xlws.FILTER(EX12:FC12,EX12:FC12&lt;&gt;""),"No aplica")</f>
        <v>Diseño</v>
      </c>
      <c r="FF12" s="83" t="str">
        <v>Producción_de_piezas_impresas</v>
      </c>
      <c r="FG12" s="83" t="str">
        <v>Producción_de_piezas_digitales</v>
      </c>
      <c r="FH12" s="83" t="str">
        <v>Distribución</v>
      </c>
      <c r="FI12" s="83"/>
      <c r="FJ12" s="83"/>
      <c r="FK12" s="83"/>
      <c r="FL12" s="83"/>
      <c r="FM12" s="83" t="str">
        <f t="shared" si="54"/>
        <v>Tipo_1.3.A_Formación_capacitación_y_sensibilización_en_turismo_Publicidad</v>
      </c>
      <c r="FN12" s="175" t="str">
        <f t="shared" si="55"/>
        <v/>
      </c>
      <c r="FO12" s="175" t="str">
        <f t="shared" si="56"/>
        <v/>
      </c>
      <c r="FQ12" s="83" t="str" cm="1">
        <f t="array" ref="FQ12">IFERROR(_xlfn._xlws.FILTER(FN12:FO12,FN12:FO12&lt;&gt;""),"No aplica")</f>
        <v>No aplica</v>
      </c>
      <c r="FU12" s="83" t="str">
        <f t="shared" si="57"/>
        <v>Tipo_1.3.A_Formación_capacitación_y_sensibilización_en_turismo_Desarrollos_Tecnológicos</v>
      </c>
      <c r="FV12" s="175" t="str">
        <f t="shared" si="58"/>
        <v>Software</v>
      </c>
      <c r="FW12" s="175" t="str">
        <f t="shared" si="59"/>
        <v>Páginas_Web</v>
      </c>
      <c r="FY12" s="83" t="str" cm="1">
        <f t="array" ref="FY12:FZ12">IFERROR(_xlfn._xlws.FILTER(FV12:FW12,FV12:FW12&lt;&gt;""),"No aplica")</f>
        <v>Software</v>
      </c>
      <c r="FZ12" t="str">
        <v>Páginas_Web</v>
      </c>
      <c r="GC12" s="83" t="str">
        <f t="shared" si="60"/>
        <v>Tipo_1.3.A_Formación_capacitación_y_sensibilización_en_turismo_Gastos_de_viajes_(alimentación_hospedaje_transporte_etc)</v>
      </c>
      <c r="GD12" s="175" t="str">
        <f t="shared" si="61"/>
        <v>G1._Eventos_Nacionales</v>
      </c>
      <c r="GE12" s="175" t="str">
        <f t="shared" si="62"/>
        <v/>
      </c>
      <c r="GF12" s="175" t="str">
        <f t="shared" si="63"/>
        <v/>
      </c>
      <c r="GG12" s="175" t="str">
        <f t="shared" si="64"/>
        <v/>
      </c>
      <c r="GH12" s="175" t="str">
        <f t="shared" si="65"/>
        <v/>
      </c>
      <c r="GI12" s="175" t="str">
        <f t="shared" si="66"/>
        <v>G6._Reuniones_para_mesas_de_trabajo</v>
      </c>
      <c r="GJ12" s="175" t="str">
        <f t="shared" si="67"/>
        <v>G7.__Misiones_Estudio_Nacionales</v>
      </c>
      <c r="GK12" s="175" t="str">
        <f t="shared" si="68"/>
        <v>G8._Misiones_de_estudio_en_el_exterior</v>
      </c>
      <c r="GL12" s="175"/>
      <c r="GM12" s="150" t="str" cm="1">
        <f t="array" ref="GM12:GP12">IFERROR(_xlfn._xlws.FILTER(GD12:GK12,GD12:GK12&lt;&gt;""),"No aplica")</f>
        <v>G1._Eventos_Nacionales</v>
      </c>
      <c r="GN12" s="175" t="str">
        <v>G6._Reuniones_para_mesas_de_trabajo</v>
      </c>
      <c r="GO12" s="175" t="str">
        <v>G7.__Misiones_Estudio_Nacionales</v>
      </c>
      <c r="GP12" s="175" t="str">
        <v>G8._Misiones_de_estudio_en_el_exterior</v>
      </c>
      <c r="GQ12" s="175"/>
      <c r="GR12" s="175"/>
      <c r="GS12" s="175"/>
      <c r="GT12" s="175"/>
      <c r="GU12" s="175"/>
      <c r="GV12" s="175"/>
      <c r="GW12" s="175"/>
      <c r="GX12" s="83" t="str">
        <f t="shared" si="69"/>
        <v>Tipo_1.3.A_Formación_capacitación_y_sensibilización_en_turismo_Dotaciones_o_Beneficios</v>
      </c>
      <c r="GY12" s="175" t="str">
        <f t="shared" si="70"/>
        <v/>
      </c>
      <c r="GZ12" s="175" t="str">
        <f t="shared" si="71"/>
        <v>Inscripción_académica</v>
      </c>
      <c r="HA12" s="175" t="str">
        <f t="shared" si="72"/>
        <v/>
      </c>
      <c r="HB12" s="175" t="str">
        <f t="shared" si="73"/>
        <v/>
      </c>
      <c r="HC12" s="175" t="str">
        <f t="shared" si="74"/>
        <v/>
      </c>
      <c r="HE12" s="150" t="str" cm="1">
        <f t="array" ref="HE12">IFERROR(_xlfn._xlws.FILTER(GY12:HC12,GY12:HC12&lt;&gt;""),"No aplica")</f>
        <v>Inscripción_académica</v>
      </c>
      <c r="HL12" s="83" t="str">
        <f t="shared" si="75"/>
        <v>Tipo_1.3.A_Formación_capacitación_y_sensibilización_en_turismo_Pólizas</v>
      </c>
      <c r="HM12" s="175" t="str">
        <f t="shared" si="6"/>
        <v>Pólizas</v>
      </c>
      <c r="HO12" s="83" t="str" cm="1">
        <f t="array" ref="HO12">IFERROR(_xlfn._xlws.FILTER(HM12:HM12,HM12:HM12&lt;&gt;""),"No aplica")</f>
        <v>Pólizas</v>
      </c>
      <c r="HR12" s="83" t="str">
        <f t="shared" si="76"/>
        <v>Tipo_1.3.A_Formación_capacitación_y_sensibilización_en_turismo_Otros</v>
      </c>
      <c r="HS12" s="175" t="str">
        <f t="shared" si="77"/>
        <v/>
      </c>
      <c r="HT12" s="175" t="str">
        <f t="shared" si="78"/>
        <v/>
      </c>
      <c r="HU12" s="175" t="str">
        <f t="shared" si="79"/>
        <v/>
      </c>
      <c r="HW12" s="83" t="str" cm="1">
        <f t="array" ref="HW12">IFERROR(_xlfn._xlws.FILTER(HS12:HU12,HS12:HU12&lt;&gt;""),"No aplica")</f>
        <v>No aplica</v>
      </c>
      <c r="IB12" s="83" t="str">
        <f t="shared" si="80"/>
        <v>Tipo_1.3.A_Formación_capacitación_y_sensibilización_en_turismo_Construcción_y_o_mantenimiento_de_Obra</v>
      </c>
      <c r="IC12" s="175" t="str">
        <f t="shared" si="81"/>
        <v/>
      </c>
      <c r="ID12" s="175" t="str">
        <f t="shared" si="82"/>
        <v/>
      </c>
      <c r="IE12" s="175" t="str">
        <f t="shared" si="83"/>
        <v/>
      </c>
      <c r="IF12" s="175" t="str">
        <f t="shared" si="84"/>
        <v/>
      </c>
      <c r="IG12" s="175" t="str">
        <f t="shared" si="85"/>
        <v/>
      </c>
      <c r="IH12" s="175" t="str">
        <f t="shared" si="86"/>
        <v/>
      </c>
      <c r="II12" s="175" t="str">
        <f t="shared" si="87"/>
        <v/>
      </c>
      <c r="IJ12" s="175" t="str">
        <f t="shared" si="88"/>
        <v/>
      </c>
      <c r="IK12" s="175" t="str">
        <f t="shared" si="89"/>
        <v/>
      </c>
      <c r="IL12" s="175" t="str">
        <f t="shared" si="90"/>
        <v/>
      </c>
      <c r="IM12" s="175" t="str">
        <f t="shared" si="91"/>
        <v/>
      </c>
      <c r="IN12" s="175" t="str">
        <f t="shared" si="92"/>
        <v/>
      </c>
      <c r="IO12" s="175" t="str">
        <f t="shared" si="93"/>
        <v/>
      </c>
      <c r="IP12" s="175" t="str">
        <f t="shared" si="94"/>
        <v/>
      </c>
      <c r="IR12" s="175" t="str" cm="1">
        <f t="array" ref="IR12">IFERROR(_xlfn._xlws.FILTER(IC12:IP12,IC12:IP12&lt;&gt;""),"No aplica")</f>
        <v>No aplica</v>
      </c>
      <c r="JG12" s="83" t="str">
        <f t="shared" si="95"/>
        <v>Tipo_1.3.A_Formación_capacitación_y_sensibilización_en_turismo</v>
      </c>
      <c r="JH12" s="83" t="str">
        <f t="shared" si="96"/>
        <v>Personal</v>
      </c>
      <c r="JI12" s="83" t="str">
        <f t="shared" si="97"/>
        <v>Personal</v>
      </c>
      <c r="JJ12" s="83" t="str">
        <f t="shared" si="98"/>
        <v>Personal</v>
      </c>
      <c r="JK12" s="83" t="str">
        <f t="shared" si="99"/>
        <v/>
      </c>
      <c r="JL12" s="83" t="str">
        <f t="shared" si="100"/>
        <v>Personal</v>
      </c>
      <c r="JM12" s="83" t="str">
        <f t="shared" si="101"/>
        <v>Eventos</v>
      </c>
      <c r="JN12" s="83" t="str">
        <f t="shared" si="102"/>
        <v>Eventos</v>
      </c>
      <c r="JO12" s="83" t="str">
        <f t="shared" si="103"/>
        <v>Eventos</v>
      </c>
      <c r="JP12" s="83" t="str">
        <f t="shared" si="104"/>
        <v>Eventos</v>
      </c>
      <c r="JQ12" s="83" t="str">
        <f t="shared" si="105"/>
        <v>Eventos</v>
      </c>
      <c r="JR12" s="83" t="str">
        <f t="shared" si="106"/>
        <v>Eventos</v>
      </c>
      <c r="JS12" s="83" t="str">
        <f t="shared" si="107"/>
        <v>Eventos</v>
      </c>
      <c r="JT12" s="83" t="str">
        <f t="shared" si="108"/>
        <v>Eventos</v>
      </c>
      <c r="JU12" s="83" t="str">
        <f t="shared" si="109"/>
        <v>Eventos</v>
      </c>
      <c r="JV12" s="83" t="str">
        <f t="shared" si="110"/>
        <v>Eventos</v>
      </c>
      <c r="JW12" s="83" t="str">
        <f t="shared" si="111"/>
        <v>Eventos</v>
      </c>
      <c r="JX12" s="83" t="str">
        <f t="shared" si="112"/>
        <v>Eventos</v>
      </c>
      <c r="JY12" s="83" t="str">
        <f t="shared" si="113"/>
        <v>Eventos</v>
      </c>
      <c r="JZ12" s="83" t="str">
        <f t="shared" si="114"/>
        <v>Eventos</v>
      </c>
      <c r="KA12" s="83" t="str">
        <f t="shared" si="115"/>
        <v>Eventos</v>
      </c>
      <c r="KB12" s="83" t="str">
        <f t="shared" si="116"/>
        <v>Eventos</v>
      </c>
      <c r="KC12" s="83" t="str">
        <f t="shared" si="117"/>
        <v>Eventos</v>
      </c>
      <c r="KD12" s="83" t="str">
        <f t="shared" si="118"/>
        <v>Eventos</v>
      </c>
      <c r="KE12" s="83" t="str">
        <f t="shared" si="119"/>
        <v>Eventos</v>
      </c>
      <c r="KF12" s="83" t="str">
        <f t="shared" si="120"/>
        <v>Eventos</v>
      </c>
      <c r="KG12" s="83" t="str">
        <f t="shared" si="121"/>
        <v/>
      </c>
      <c r="KH12" s="83" t="str">
        <f t="shared" si="122"/>
        <v>Material</v>
      </c>
      <c r="KI12" s="83" t="str">
        <f t="shared" si="123"/>
        <v/>
      </c>
      <c r="KJ12" s="83" t="str">
        <f t="shared" si="124"/>
        <v/>
      </c>
      <c r="KK12" s="83" t="str">
        <f t="shared" si="125"/>
        <v>Material</v>
      </c>
      <c r="KL12" s="83" t="str">
        <f t="shared" si="126"/>
        <v>Material</v>
      </c>
      <c r="KM12" s="83" t="str">
        <f t="shared" si="127"/>
        <v>Material</v>
      </c>
      <c r="KN12" s="83" t="str">
        <f t="shared" si="128"/>
        <v/>
      </c>
      <c r="KO12" s="83" t="str">
        <f t="shared" si="129"/>
        <v/>
      </c>
      <c r="KP12" s="83" t="str">
        <f t="shared" si="130"/>
        <v>Desarrollos_Tecnológicos</v>
      </c>
      <c r="KQ12" s="83" t="str">
        <f t="shared" si="131"/>
        <v>Desarrollos_Tecnológicos</v>
      </c>
      <c r="KR12" s="83" t="str">
        <f t="shared" si="132"/>
        <v>Gastos_de_viajes_(alimentación_hospedaje_transporte_etc)</v>
      </c>
      <c r="KS12" s="83" t="str">
        <f t="shared" si="133"/>
        <v/>
      </c>
      <c r="KT12" s="83" t="str">
        <f t="shared" si="134"/>
        <v/>
      </c>
      <c r="KU12" s="83" t="str">
        <f t="shared" si="135"/>
        <v/>
      </c>
      <c r="KV12" s="83" t="str">
        <f t="shared" si="136"/>
        <v/>
      </c>
      <c r="KW12" s="83" t="str">
        <f t="shared" si="137"/>
        <v>Gastos_de_viajes_(alimentación_hospedaje_transporte_etc)</v>
      </c>
      <c r="KX12" s="83" t="str">
        <f t="shared" si="138"/>
        <v>Gastos_de_viajes_(alimentación_hospedaje_transporte_etc)</v>
      </c>
      <c r="KY12" s="83" t="str">
        <f t="shared" si="139"/>
        <v>Gastos_de_viajes_(alimentación_hospedaje_transporte_etc)</v>
      </c>
      <c r="KZ12" s="83" t="str">
        <f t="shared" si="140"/>
        <v/>
      </c>
      <c r="LA12" s="83" t="str">
        <f t="shared" si="141"/>
        <v>Dotaciones_o_Beneficios</v>
      </c>
      <c r="LB12" s="83" t="str">
        <f t="shared" si="142"/>
        <v/>
      </c>
      <c r="LC12" s="83" t="str">
        <f t="shared" si="143"/>
        <v/>
      </c>
      <c r="LD12" s="83" t="str">
        <f t="shared" si="144"/>
        <v/>
      </c>
      <c r="LE12" s="83" t="str">
        <f t="shared" si="145"/>
        <v>Pólizas</v>
      </c>
      <c r="LF12" s="83" t="str">
        <f t="shared" si="146"/>
        <v/>
      </c>
      <c r="LG12" s="83" t="str">
        <f t="shared" si="147"/>
        <v/>
      </c>
      <c r="LH12" s="83" t="str">
        <f t="shared" si="148"/>
        <v/>
      </c>
      <c r="LI12" s="83" t="str">
        <f t="shared" si="149"/>
        <v/>
      </c>
      <c r="LJ12" s="83" t="str">
        <f t="shared" si="150"/>
        <v/>
      </c>
      <c r="LK12" s="83" t="str">
        <f t="shared" si="151"/>
        <v/>
      </c>
      <c r="LL12" s="83" t="str">
        <f t="shared" si="152"/>
        <v/>
      </c>
      <c r="LM12" s="83" t="str">
        <f t="shared" si="153"/>
        <v/>
      </c>
      <c r="LN12" s="83" t="str">
        <f t="shared" si="154"/>
        <v/>
      </c>
      <c r="LO12" s="83" t="str">
        <f t="shared" si="155"/>
        <v/>
      </c>
      <c r="LP12" s="83" t="str">
        <f t="shared" si="156"/>
        <v/>
      </c>
      <c r="LQ12" s="83" t="str">
        <f t="shared" si="157"/>
        <v/>
      </c>
      <c r="LR12" s="83" t="str">
        <f t="shared" si="158"/>
        <v/>
      </c>
      <c r="LS12" s="83" t="str">
        <f t="shared" si="159"/>
        <v/>
      </c>
      <c r="LT12" s="83" t="str">
        <f t="shared" si="160"/>
        <v/>
      </c>
      <c r="LU12" s="83" t="str">
        <f t="shared" si="161"/>
        <v/>
      </c>
      <c r="LV12" s="83" t="str">
        <f t="shared" si="162"/>
        <v/>
      </c>
      <c r="LX12" s="175" t="str" cm="1">
        <f t="array" ref="LX12:MD12">TRANSPOSE(_xlfn.UNIQUE(_xlfn._xlws.FILTER(TRANSPOSE(JH12:LV12),TRANSPOSE(JH12:LV12)&lt;&gt;"")))</f>
        <v>Personal</v>
      </c>
      <c r="LY12" s="175" t="str">
        <v>Eventos</v>
      </c>
      <c r="LZ12" s="175" t="str">
        <v>Material</v>
      </c>
      <c r="MA12" s="175" t="str">
        <v>Desarrollos_Tecnológicos</v>
      </c>
      <c r="MB12" s="175" t="str">
        <v>Gastos_de_viajes_(alimentación_hospedaje_transporte_etc)</v>
      </c>
      <c r="MC12" s="175" t="str">
        <v>Dotaciones_o_Beneficios</v>
      </c>
      <c r="MD12" s="175" t="str">
        <v>Pólizas</v>
      </c>
      <c r="MI12" s="83" t="str">
        <f t="shared" si="163"/>
        <v>Tipo_1.3.A_Formación_capacitación_y_sensibilización_en_turismo_productos</v>
      </c>
      <c r="MJ12" s="223" t="s">
        <v>1781</v>
      </c>
      <c r="MK12" s="223" t="s">
        <v>1852</v>
      </c>
      <c r="ML12" s="223" t="s">
        <v>1899</v>
      </c>
      <c r="MM12" s="223"/>
      <c r="MN12" s="223"/>
      <c r="MO12" s="223"/>
      <c r="MP12" s="223"/>
      <c r="MQ12" s="223"/>
      <c r="MR12" s="223"/>
      <c r="MS12" s="223"/>
      <c r="MT12" s="223" t="s">
        <v>1643</v>
      </c>
      <c r="MV12" s="150" t="str" cm="1">
        <f t="array" ref="MV12:MY12">IFERROR(_xlfn._xlws.FILTER(MJ12:MT12,MJ12:MT12&lt;&gt;""),"No aplica")</f>
        <v>Sesiones de formación, entrenamiento, capacitación o sensibilización realizadas</v>
      </c>
      <c r="MW12" t="str">
        <v>Horas de formación, capacitación o sensibilización impartidas durante el proyecto</v>
      </c>
      <c r="MX12" t="str">
        <v>Guías, manuales, videos, y otros materiales educativos desarrollados y distribuidos</v>
      </c>
      <c r="MY12" t="str">
        <v>Otro</v>
      </c>
      <c r="NG12" s="150" t="str">
        <f t="shared" si="164"/>
        <v>Tipo_1.3.A_Formación_capacitación_y_sensibilización_en_turismo_resultados</v>
      </c>
      <c r="NH12" s="223" t="s">
        <v>1611</v>
      </c>
      <c r="NI12" s="223" t="s">
        <v>1646</v>
      </c>
      <c r="NJ12" s="223" t="s">
        <v>1670</v>
      </c>
      <c r="NK12" s="223" t="s">
        <v>1681</v>
      </c>
      <c r="NL12" s="223" t="s">
        <v>1688</v>
      </c>
      <c r="NM12" s="223"/>
      <c r="NN12" s="223"/>
      <c r="NO12" s="223"/>
      <c r="NP12" s="223"/>
      <c r="NQ12" s="223"/>
      <c r="NR12" s="223" t="s">
        <v>1643</v>
      </c>
      <c r="NT12" s="83" t="str" cm="1">
        <f t="array" ref="NT12:NY12">IFERROR(_xlfn._xlws.FILTER(NH12:NR12,NH12:NR12&lt;&gt;""),"No aplica")</f>
        <v>Porcentaje de personas certificadas con las competencias entregadas, respecto al total de participantes en la formación.</v>
      </c>
      <c r="NU12" t="str">
        <v>Porcentaje de prestadores de servicios turísticos capacitados en el marco del proyecto, respecto a la totalidad de prestadores en el territorio</v>
      </c>
      <c r="NV12" t="str">
        <v>Percepción de los asistentes, en una escala de 1 a 5, respecto a la calidad de la sesiones realizadas</v>
      </c>
      <c r="NW12" t="str">
        <v>Promedio del nivel de conocimiento alcanzado, en una prueba con puntaje estándar de 1 a 5, por parte de los participantes en la sesiones realizadas respecto al contenido de las sesiones</v>
      </c>
      <c r="NX12" t="str">
        <v>Participantes: total de personas que han asistido a las actividades de formación y capacitación</v>
      </c>
      <c r="NY12" t="str">
        <v>Otro</v>
      </c>
    </row>
    <row r="13" spans="1:389" ht="21" thickBot="1">
      <c r="A13" s="509"/>
      <c r="B13" s="487"/>
      <c r="C13" s="490"/>
      <c r="D13" s="512"/>
      <c r="E13" s="81" t="s">
        <v>3062</v>
      </c>
      <c r="F13" s="72" t="str">
        <f t="shared" si="11"/>
        <v>Tipo_1.3.B_Estudios_técnicos_para_la_cualificación_del_capital_humano_en_el_sector_turístico</v>
      </c>
      <c r="G13" s="73" t="s">
        <v>3043</v>
      </c>
      <c r="H13" s="101" t="s">
        <v>3043</v>
      </c>
      <c r="I13" s="108"/>
      <c r="J13" s="111"/>
      <c r="K13" s="111" t="s">
        <v>3043</v>
      </c>
      <c r="L13" s="109"/>
      <c r="M13" s="110" t="s">
        <v>3043</v>
      </c>
      <c r="O13" s="83" t="str">
        <f t="shared" ref="O13:O77" si="165">IF(G13="X",$F13,"")</f>
        <v>Tipo_1.3.B_Estudios_técnicos_para_la_cualificación_del_capital_humano_en_el_sector_turístico</v>
      </c>
      <c r="P13" s="83" t="str">
        <f t="shared" ref="P13:P77" si="166">IF(H13="X",$F13,"")</f>
        <v>Tipo_1.3.B_Estudios_técnicos_para_la_cualificación_del_capital_humano_en_el_sector_turístico</v>
      </c>
      <c r="Q13" s="83" t="str">
        <f t="shared" ref="Q13:Q77" si="167">IF(I13="X",$F13,"")</f>
        <v/>
      </c>
      <c r="R13" s="83" t="str">
        <f t="shared" ref="R13:R77" si="168">IF(J13="X",$F13,"")</f>
        <v/>
      </c>
      <c r="S13" s="83" t="str">
        <f t="shared" ref="S13:S77" si="169">IF(K13="X",$F13,"")</f>
        <v>Tipo_1.3.B_Estudios_técnicos_para_la_cualificación_del_capital_humano_en_el_sector_turístico</v>
      </c>
      <c r="T13" s="83" t="str">
        <f t="shared" ref="T13:T77" si="170">IF(L13="X",$F13,"")</f>
        <v/>
      </c>
      <c r="U13" s="83" t="str">
        <f t="shared" ref="U13:U77" si="171">IF(M13="X",$F13,"")</f>
        <v>Tipo_1.3.B_Estudios_técnicos_para_la_cualificación_del_capital_humano_en_el_sector_turístico</v>
      </c>
      <c r="X13" s="150" t="s">
        <v>3063</v>
      </c>
      <c r="AA13" s="89" t="s">
        <v>3043</v>
      </c>
      <c r="AB13" s="89" t="s">
        <v>3043</v>
      </c>
      <c r="AC13" s="89"/>
      <c r="AD13" s="89"/>
      <c r="AE13" s="89" t="s">
        <v>3043</v>
      </c>
      <c r="AF13" s="89" t="s">
        <v>3043</v>
      </c>
      <c r="AG13" s="89" t="s">
        <v>3043</v>
      </c>
      <c r="AH13" s="89" t="s">
        <v>3043</v>
      </c>
      <c r="AI13" s="89" t="s">
        <v>3043</v>
      </c>
      <c r="AJ13" s="89" t="s">
        <v>3043</v>
      </c>
      <c r="AK13" s="89" t="s">
        <v>3043</v>
      </c>
      <c r="AL13" s="89" t="s">
        <v>3043</v>
      </c>
      <c r="AM13" s="89" t="s">
        <v>3043</v>
      </c>
      <c r="AN13" s="89" t="s">
        <v>3043</v>
      </c>
      <c r="AO13" s="89" t="s">
        <v>3043</v>
      </c>
      <c r="AP13" s="89" t="s">
        <v>3043</v>
      </c>
      <c r="AQ13" s="89" t="s">
        <v>3043</v>
      </c>
      <c r="AR13" s="89" t="s">
        <v>3043</v>
      </c>
      <c r="AS13" s="89" t="s">
        <v>3043</v>
      </c>
      <c r="AT13" s="89" t="s">
        <v>3043</v>
      </c>
      <c r="AU13" s="89" t="s">
        <v>3043</v>
      </c>
      <c r="AV13" s="89" t="s">
        <v>3043</v>
      </c>
      <c r="AW13" s="89" t="s">
        <v>3043</v>
      </c>
      <c r="AX13" s="89" t="s">
        <v>3043</v>
      </c>
      <c r="AY13" s="89" t="s">
        <v>3043</v>
      </c>
      <c r="AZ13" s="89"/>
      <c r="BA13" s="89" t="s">
        <v>3043</v>
      </c>
      <c r="BB13" s="89" t="s">
        <v>3043</v>
      </c>
      <c r="BC13" s="89" t="s">
        <v>3043</v>
      </c>
      <c r="BD13" s="89"/>
      <c r="BE13" s="89"/>
      <c r="BF13" s="89"/>
      <c r="BG13" s="89"/>
      <c r="BH13" s="89"/>
      <c r="BI13" s="89"/>
      <c r="BJ13" s="89"/>
      <c r="BK13" s="89"/>
      <c r="BL13" s="89"/>
      <c r="BM13" s="89"/>
      <c r="BN13" s="89"/>
      <c r="BO13" s="89"/>
      <c r="BP13" s="89" t="s">
        <v>3043</v>
      </c>
      <c r="BQ13" s="89"/>
      <c r="BR13" s="89"/>
      <c r="BS13" s="89"/>
      <c r="BT13" s="89"/>
      <c r="BU13" s="89"/>
      <c r="BV13" s="89"/>
      <c r="BW13" s="90"/>
      <c r="BX13" s="90" t="s">
        <v>3043</v>
      </c>
      <c r="BY13" s="90"/>
      <c r="BZ13" s="90"/>
      <c r="CA13" s="90"/>
      <c r="CB13" s="91"/>
      <c r="CC13" s="91"/>
      <c r="CD13" s="91"/>
      <c r="CE13" s="91"/>
      <c r="CF13" s="91"/>
      <c r="CG13" s="91"/>
      <c r="CH13" s="91"/>
      <c r="CI13" s="91"/>
      <c r="CJ13" s="91"/>
      <c r="CK13" s="91"/>
      <c r="CL13" s="91"/>
      <c r="CM13" s="91"/>
      <c r="CN13" s="91"/>
      <c r="CO13" s="91"/>
      <c r="CQ13" s="83" t="str">
        <f t="shared" si="19"/>
        <v>Tipo_1.3.B_Estudios_técnicos_para_la_cualificación_del_capital_humano_en_el_sector_turístico_Personal</v>
      </c>
      <c r="CR13" s="83" t="str">
        <f t="shared" ref="CR13:CR76" si="172">IF(AA13="x",AA$4,"")</f>
        <v>Apoyo_administrativo</v>
      </c>
      <c r="CS13" s="83" t="str">
        <f t="shared" ref="CS13:CS76" si="173">IF(AB13="x",AB$4,"")</f>
        <v>Profesional</v>
      </c>
      <c r="CT13" s="83" t="str">
        <f t="shared" ref="CT13:CT76" si="174">IF(AC13="x",AC$4,"")</f>
        <v/>
      </c>
      <c r="CU13" s="83" t="str">
        <f t="shared" ref="CU13:CU76" si="175">IF(AD13="x",AD$4,"")</f>
        <v/>
      </c>
      <c r="CV13" s="83" t="str">
        <f t="shared" ref="CV13:CV76" si="176">IF(AE13="x",AE$4,"")</f>
        <v>Consultoría</v>
      </c>
      <c r="CW13" s="83"/>
      <c r="CX13" s="83" t="str" cm="1">
        <f t="array" ref="CX13:CZ13">IFERROR(_xlfn._xlws.FILTER(CR13:CV13,CR13:CV13&lt;&gt;""),"No aplica")</f>
        <v>Apoyo_administrativo</v>
      </c>
      <c r="CY13" s="83" t="str">
        <v>Profesional</v>
      </c>
      <c r="CZ13" s="83" t="str">
        <v>Consultoría</v>
      </c>
      <c r="DA13" s="83"/>
      <c r="DB13" s="83"/>
      <c r="DC13" s="83"/>
      <c r="DD13" s="83"/>
      <c r="DE13" s="83" t="str">
        <f t="shared" si="25"/>
        <v>Tipo_1.3.B_Estudios_técnicos_para_la_cualificación_del_capital_humano_en_el_sector_turístico_Eventos</v>
      </c>
      <c r="DF13" s="83" t="str">
        <f t="shared" si="26"/>
        <v>Alimentación</v>
      </c>
      <c r="DG13" s="83" t="str">
        <f t="shared" si="27"/>
        <v>Alquiler_de_baños_y_servicio_de_aseo_portátiles</v>
      </c>
      <c r="DH13" s="83" t="str">
        <f t="shared" si="28"/>
        <v>Alquiler_de_equipos_técnicos</v>
      </c>
      <c r="DI13" s="83" t="str">
        <f t="shared" si="29"/>
        <v>Alquiler_de_espacios</v>
      </c>
      <c r="DJ13" s="83" t="str">
        <f t="shared" si="30"/>
        <v>Alquiler_de_implementos_de_cocina</v>
      </c>
      <c r="DK13" s="83" t="str">
        <f t="shared" si="31"/>
        <v>Alquiler_de_Mobiliario</v>
      </c>
      <c r="DL13" s="83" t="str">
        <f t="shared" si="32"/>
        <v>Alquiler_de_producción</v>
      </c>
      <c r="DM13" s="83" t="str">
        <f t="shared" si="33"/>
        <v>Iluminación_profesional</v>
      </c>
      <c r="DN13" s="83" t="str">
        <f t="shared" si="34"/>
        <v>Papelería</v>
      </c>
      <c r="DO13" s="83" t="str">
        <f t="shared" si="35"/>
        <v>Personal</v>
      </c>
      <c r="DP13" s="83" t="str">
        <f t="shared" si="36"/>
        <v>Plataforma_digital_</v>
      </c>
      <c r="DQ13" s="83" t="str">
        <f t="shared" si="37"/>
        <v>Producción_y_técnica</v>
      </c>
      <c r="DR13" s="83" t="str">
        <f t="shared" si="38"/>
        <v>Salud</v>
      </c>
      <c r="DS13" s="83" t="str">
        <f t="shared" si="39"/>
        <v>Servicios_digitales_</v>
      </c>
      <c r="DT13" s="83" t="str">
        <f t="shared" si="40"/>
        <v>Servicios_en_línea_y_transmisión</v>
      </c>
      <c r="DU13" s="83" t="str">
        <f t="shared" si="41"/>
        <v>Sonido_profesional</v>
      </c>
      <c r="DV13" s="83" t="str">
        <f t="shared" si="42"/>
        <v>Stand</v>
      </c>
      <c r="DW13" s="83" t="str">
        <f t="shared" si="43"/>
        <v>Traducción_simultanea</v>
      </c>
      <c r="DX13" s="83" t="str">
        <f t="shared" si="44"/>
        <v>Transporte_de_equipos</v>
      </c>
      <c r="DY13" s="83" t="str">
        <f t="shared" si="45"/>
        <v>Video</v>
      </c>
      <c r="DZ13" s="83" t="str">
        <f t="shared" si="46"/>
        <v/>
      </c>
      <c r="EA13" s="83"/>
      <c r="EB13" s="83" t="str" cm="1">
        <f t="array" ref="EB13:EU13">IFERROR(_xlfn._xlws.FILTER(DF13:DZ13,DF13:DZ13&lt;&gt;""),"No aplica")</f>
        <v>Alimentación</v>
      </c>
      <c r="EC13" s="83" t="str">
        <v>Alquiler_de_baños_y_servicio_de_aseo_portátiles</v>
      </c>
      <c r="ED13" s="83" t="str">
        <v>Alquiler_de_equipos_técnicos</v>
      </c>
      <c r="EE13" s="83" t="str">
        <v>Alquiler_de_espacios</v>
      </c>
      <c r="EF13" s="83" t="str">
        <v>Alquiler_de_implementos_de_cocina</v>
      </c>
      <c r="EG13" s="83" t="str">
        <v>Alquiler_de_Mobiliario</v>
      </c>
      <c r="EH13" s="83" t="str">
        <v>Alquiler_de_producción</v>
      </c>
      <c r="EI13" s="83" t="str">
        <v>Iluminación_profesional</v>
      </c>
      <c r="EJ13" s="83" t="str">
        <v>Papelería</v>
      </c>
      <c r="EK13" s="83" t="str">
        <v>Personal</v>
      </c>
      <c r="EL13" s="83" t="str">
        <v>Plataforma_digital_</v>
      </c>
      <c r="EM13" s="83" t="str">
        <v>Producción_y_técnica</v>
      </c>
      <c r="EN13" s="83" t="str">
        <v>Salud</v>
      </c>
      <c r="EO13" s="83" t="str">
        <v>Servicios_digitales_</v>
      </c>
      <c r="EP13" s="83" t="str">
        <v>Servicios_en_línea_y_transmisión</v>
      </c>
      <c r="EQ13" s="83" t="str">
        <v>Sonido_profesional</v>
      </c>
      <c r="ER13" s="83" t="str">
        <v>Stand</v>
      </c>
      <c r="ES13" s="83" t="str">
        <v>Traducción_simultanea</v>
      </c>
      <c r="ET13" s="83" t="str">
        <v>Transporte_de_equipos</v>
      </c>
      <c r="EU13" s="83" t="str">
        <v>Video</v>
      </c>
      <c r="EV13" s="83"/>
      <c r="EW13" s="83" t="str">
        <f t="shared" si="47"/>
        <v>Tipo_1.3.B_Estudios_técnicos_para_la_cualificación_del_capital_humano_en_el_sector_turístico_Material</v>
      </c>
      <c r="EX13" s="83" t="str">
        <f t="shared" si="48"/>
        <v>Diseño</v>
      </c>
      <c r="EY13" s="83" t="str">
        <f t="shared" si="49"/>
        <v>Producción_limitada_de_material_</v>
      </c>
      <c r="EZ13" s="83" t="str">
        <f t="shared" si="50"/>
        <v>Producción_limitada_de_piezas_digitales</v>
      </c>
      <c r="FA13" s="83" t="str">
        <f t="shared" si="51"/>
        <v/>
      </c>
      <c r="FB13" s="83" t="str">
        <f t="shared" si="52"/>
        <v/>
      </c>
      <c r="FC13" s="83" t="str">
        <f t="shared" si="53"/>
        <v/>
      </c>
      <c r="FD13" s="83"/>
      <c r="FE13" s="83" t="str" cm="1">
        <f t="array" ref="FE13:FG13">IFERROR(_xlfn._xlws.FILTER(EX13:FC13,EX13:FC13&lt;&gt;""),"No aplica")</f>
        <v>Diseño</v>
      </c>
      <c r="FF13" s="83" t="str">
        <v>Producción_limitada_de_material_</v>
      </c>
      <c r="FG13" s="83" t="str">
        <v>Producción_limitada_de_piezas_digitales</v>
      </c>
      <c r="FH13" s="83"/>
      <c r="FI13" s="83"/>
      <c r="FJ13" s="83"/>
      <c r="FK13" s="83"/>
      <c r="FL13" s="83"/>
      <c r="FM13" s="83" t="str">
        <f t="shared" si="54"/>
        <v>Tipo_1.3.B_Estudios_técnicos_para_la_cualificación_del_capital_humano_en_el_sector_turístico_Publicidad</v>
      </c>
      <c r="FN13" s="175" t="str">
        <f t="shared" si="55"/>
        <v/>
      </c>
      <c r="FO13" s="175" t="str">
        <f t="shared" si="56"/>
        <v/>
      </c>
      <c r="FQ13" s="83" t="str" cm="1">
        <f t="array" ref="FQ13">IFERROR(_xlfn._xlws.FILTER(FN13:FO13,FN13:FO13&lt;&gt;""),"No aplica")</f>
        <v>No aplica</v>
      </c>
      <c r="FU13" s="83" t="str">
        <f t="shared" si="57"/>
        <v>Tipo_1.3.B_Estudios_técnicos_para_la_cualificación_del_capital_humano_en_el_sector_turístico_Desarrollos_Tecnológicos</v>
      </c>
      <c r="FV13" s="175" t="str">
        <f t="shared" si="58"/>
        <v/>
      </c>
      <c r="FW13" s="175" t="str">
        <f t="shared" si="59"/>
        <v/>
      </c>
      <c r="FY13" s="83" t="str" cm="1">
        <f t="array" ref="FY13">IFERROR(_xlfn._xlws.FILTER(FV13:FW13,FV13:FW13&lt;&gt;""),"No aplica")</f>
        <v>No aplica</v>
      </c>
      <c r="GC13" s="83" t="str">
        <f t="shared" si="60"/>
        <v>Tipo_1.3.B_Estudios_técnicos_para_la_cualificación_del_capital_humano_en_el_sector_turístico_Gastos_de_viajes_(alimentación_hospedaje_transporte_etc)</v>
      </c>
      <c r="GD13" s="175" t="str">
        <f t="shared" si="61"/>
        <v/>
      </c>
      <c r="GE13" s="175" t="str">
        <f t="shared" si="62"/>
        <v/>
      </c>
      <c r="GF13" s="175" t="str">
        <f t="shared" si="63"/>
        <v/>
      </c>
      <c r="GG13" s="175" t="str">
        <f t="shared" si="64"/>
        <v/>
      </c>
      <c r="GH13" s="175" t="str">
        <f t="shared" si="65"/>
        <v/>
      </c>
      <c r="GI13" s="175" t="str">
        <f t="shared" si="66"/>
        <v>G6._Reuniones_para_mesas_de_trabajo</v>
      </c>
      <c r="GJ13" s="175" t="str">
        <f t="shared" si="67"/>
        <v/>
      </c>
      <c r="GK13" s="175" t="str">
        <f t="shared" si="68"/>
        <v/>
      </c>
      <c r="GL13" s="175"/>
      <c r="GM13" s="150" t="str" cm="1">
        <f t="array" ref="GM13">IFERROR(_xlfn._xlws.FILTER(GD13:GK13,GD13:GK13&lt;&gt;""),"No aplica")</f>
        <v>G6._Reuniones_para_mesas_de_trabajo</v>
      </c>
      <c r="GN13" s="175"/>
      <c r="GO13" s="175"/>
      <c r="GP13" s="175"/>
      <c r="GQ13" s="175"/>
      <c r="GR13" s="175"/>
      <c r="GS13" s="175"/>
      <c r="GT13" s="175"/>
      <c r="GU13" s="175"/>
      <c r="GV13" s="175"/>
      <c r="GW13" s="175"/>
      <c r="GX13" s="83" t="str">
        <f t="shared" si="69"/>
        <v>Tipo_1.3.B_Estudios_técnicos_para_la_cualificación_del_capital_humano_en_el_sector_turístico_Dotaciones_o_Beneficios</v>
      </c>
      <c r="GY13" s="175" t="str">
        <f t="shared" si="70"/>
        <v/>
      </c>
      <c r="GZ13" s="175" t="str">
        <f t="shared" si="71"/>
        <v/>
      </c>
      <c r="HA13" s="175" t="str">
        <f t="shared" si="72"/>
        <v/>
      </c>
      <c r="HB13" s="175" t="str">
        <f t="shared" si="73"/>
        <v/>
      </c>
      <c r="HC13" s="175" t="str">
        <f t="shared" si="74"/>
        <v/>
      </c>
      <c r="HE13" s="150" t="str" cm="1">
        <f t="array" ref="HE13">IFERROR(_xlfn._xlws.FILTER(GY13:HC13,GY13:HC13&lt;&gt;""),"No aplica")</f>
        <v>No aplica</v>
      </c>
      <c r="HL13" s="83" t="str">
        <f t="shared" si="75"/>
        <v>Tipo_1.3.B_Estudios_técnicos_para_la_cualificación_del_capital_humano_en_el_sector_turístico_Pólizas</v>
      </c>
      <c r="HM13" s="175" t="str">
        <f t="shared" si="6"/>
        <v>Pólizas</v>
      </c>
      <c r="HO13" s="83" t="str" cm="1">
        <f t="array" ref="HO13">IFERROR(_xlfn._xlws.FILTER(HM13:HM13,HM13:HM13&lt;&gt;""),"No aplica")</f>
        <v>Pólizas</v>
      </c>
      <c r="HR13" s="83" t="str">
        <f t="shared" si="76"/>
        <v>Tipo_1.3.B_Estudios_técnicos_para_la_cualificación_del_capital_humano_en_el_sector_turístico_Otros</v>
      </c>
      <c r="HS13" s="175" t="str">
        <f t="shared" si="77"/>
        <v/>
      </c>
      <c r="HT13" s="175" t="str">
        <f t="shared" si="78"/>
        <v/>
      </c>
      <c r="HU13" s="175" t="str">
        <f t="shared" si="79"/>
        <v/>
      </c>
      <c r="HW13" s="83" t="str" cm="1">
        <f t="array" ref="HW13">IFERROR(_xlfn._xlws.FILTER(HS13:HU13,HS13:HU13&lt;&gt;""),"No aplica")</f>
        <v>No aplica</v>
      </c>
      <c r="IB13" s="83" t="str">
        <f t="shared" si="80"/>
        <v>Tipo_1.3.B_Estudios_técnicos_para_la_cualificación_del_capital_humano_en_el_sector_turístico_Construcción_y_o_mantenimiento_de_Obra</v>
      </c>
      <c r="IC13" s="175" t="str">
        <f t="shared" si="81"/>
        <v/>
      </c>
      <c r="ID13" s="175" t="str">
        <f t="shared" si="82"/>
        <v/>
      </c>
      <c r="IE13" s="175" t="str">
        <f t="shared" si="83"/>
        <v/>
      </c>
      <c r="IF13" s="175" t="str">
        <f t="shared" si="84"/>
        <v/>
      </c>
      <c r="IG13" s="175" t="str">
        <f t="shared" si="85"/>
        <v/>
      </c>
      <c r="IH13" s="175" t="str">
        <f t="shared" si="86"/>
        <v/>
      </c>
      <c r="II13" s="175" t="str">
        <f t="shared" si="87"/>
        <v/>
      </c>
      <c r="IJ13" s="175" t="str">
        <f t="shared" si="88"/>
        <v/>
      </c>
      <c r="IK13" s="175" t="str">
        <f t="shared" si="89"/>
        <v/>
      </c>
      <c r="IL13" s="175" t="str">
        <f t="shared" si="90"/>
        <v/>
      </c>
      <c r="IM13" s="175" t="str">
        <f t="shared" si="91"/>
        <v/>
      </c>
      <c r="IN13" s="175" t="str">
        <f t="shared" si="92"/>
        <v/>
      </c>
      <c r="IO13" s="175" t="str">
        <f t="shared" si="93"/>
        <v/>
      </c>
      <c r="IP13" s="175" t="str">
        <f t="shared" si="94"/>
        <v/>
      </c>
      <c r="IR13" s="175" t="str" cm="1">
        <f t="array" ref="IR13">IFERROR(_xlfn._xlws.FILTER(IC13:IP13,IC13:IP13&lt;&gt;""),"No aplica")</f>
        <v>No aplica</v>
      </c>
      <c r="JG13" s="83" t="str">
        <f t="shared" si="95"/>
        <v>Tipo_1.3.B_Estudios_técnicos_para_la_cualificación_del_capital_humano_en_el_sector_turístico</v>
      </c>
      <c r="JH13" s="83" t="str">
        <f t="shared" si="96"/>
        <v>Personal</v>
      </c>
      <c r="JI13" s="83" t="str">
        <f t="shared" si="97"/>
        <v>Personal</v>
      </c>
      <c r="JJ13" s="83" t="str">
        <f t="shared" si="98"/>
        <v/>
      </c>
      <c r="JK13" s="83" t="str">
        <f t="shared" si="99"/>
        <v/>
      </c>
      <c r="JL13" s="83" t="str">
        <f t="shared" si="100"/>
        <v>Personal</v>
      </c>
      <c r="JM13" s="83" t="str">
        <f t="shared" si="101"/>
        <v>Eventos</v>
      </c>
      <c r="JN13" s="83" t="str">
        <f t="shared" si="102"/>
        <v>Eventos</v>
      </c>
      <c r="JO13" s="83" t="str">
        <f t="shared" si="103"/>
        <v>Eventos</v>
      </c>
      <c r="JP13" s="83" t="str">
        <f t="shared" si="104"/>
        <v>Eventos</v>
      </c>
      <c r="JQ13" s="83" t="str">
        <f t="shared" si="105"/>
        <v>Eventos</v>
      </c>
      <c r="JR13" s="83" t="str">
        <f t="shared" si="106"/>
        <v>Eventos</v>
      </c>
      <c r="JS13" s="83" t="str">
        <f t="shared" si="107"/>
        <v>Eventos</v>
      </c>
      <c r="JT13" s="83" t="str">
        <f t="shared" si="108"/>
        <v>Eventos</v>
      </c>
      <c r="JU13" s="83" t="str">
        <f t="shared" si="109"/>
        <v>Eventos</v>
      </c>
      <c r="JV13" s="83" t="str">
        <f t="shared" si="110"/>
        <v>Eventos</v>
      </c>
      <c r="JW13" s="83" t="str">
        <f t="shared" si="111"/>
        <v>Eventos</v>
      </c>
      <c r="JX13" s="83" t="str">
        <f t="shared" si="112"/>
        <v>Eventos</v>
      </c>
      <c r="JY13" s="83" t="str">
        <f t="shared" si="113"/>
        <v>Eventos</v>
      </c>
      <c r="JZ13" s="83" t="str">
        <f t="shared" si="114"/>
        <v>Eventos</v>
      </c>
      <c r="KA13" s="83" t="str">
        <f t="shared" si="115"/>
        <v>Eventos</v>
      </c>
      <c r="KB13" s="83" t="str">
        <f t="shared" si="116"/>
        <v>Eventos</v>
      </c>
      <c r="KC13" s="83" t="str">
        <f t="shared" si="117"/>
        <v>Eventos</v>
      </c>
      <c r="KD13" s="83" t="str">
        <f t="shared" si="118"/>
        <v>Eventos</v>
      </c>
      <c r="KE13" s="83" t="str">
        <f t="shared" si="119"/>
        <v>Eventos</v>
      </c>
      <c r="KF13" s="83" t="str">
        <f t="shared" si="120"/>
        <v>Eventos</v>
      </c>
      <c r="KG13" s="83" t="str">
        <f t="shared" si="121"/>
        <v/>
      </c>
      <c r="KH13" s="83" t="str">
        <f t="shared" si="122"/>
        <v>Material</v>
      </c>
      <c r="KI13" s="83" t="str">
        <f t="shared" si="123"/>
        <v>Material</v>
      </c>
      <c r="KJ13" s="83" t="str">
        <f t="shared" si="124"/>
        <v>Material</v>
      </c>
      <c r="KK13" s="83" t="str">
        <f t="shared" si="125"/>
        <v/>
      </c>
      <c r="KL13" s="83" t="str">
        <f t="shared" si="126"/>
        <v/>
      </c>
      <c r="KM13" s="83" t="str">
        <f t="shared" si="127"/>
        <v/>
      </c>
      <c r="KN13" s="83" t="str">
        <f t="shared" si="128"/>
        <v/>
      </c>
      <c r="KO13" s="83" t="str">
        <f t="shared" si="129"/>
        <v/>
      </c>
      <c r="KP13" s="83" t="str">
        <f t="shared" si="130"/>
        <v/>
      </c>
      <c r="KQ13" s="83" t="str">
        <f t="shared" si="131"/>
        <v/>
      </c>
      <c r="KR13" s="83" t="str">
        <f t="shared" si="132"/>
        <v/>
      </c>
      <c r="KS13" s="83" t="str">
        <f t="shared" si="133"/>
        <v/>
      </c>
      <c r="KT13" s="83" t="str">
        <f t="shared" si="134"/>
        <v/>
      </c>
      <c r="KU13" s="83" t="str">
        <f t="shared" si="135"/>
        <v/>
      </c>
      <c r="KV13" s="83" t="str">
        <f t="shared" si="136"/>
        <v/>
      </c>
      <c r="KW13" s="83" t="str">
        <f t="shared" si="137"/>
        <v>Gastos_de_viajes_(alimentación_hospedaje_transporte_etc)</v>
      </c>
      <c r="KX13" s="83" t="str">
        <f t="shared" si="138"/>
        <v/>
      </c>
      <c r="KY13" s="83" t="str">
        <f t="shared" si="139"/>
        <v/>
      </c>
      <c r="KZ13" s="83" t="str">
        <f t="shared" si="140"/>
        <v/>
      </c>
      <c r="LA13" s="83" t="str">
        <f t="shared" si="141"/>
        <v/>
      </c>
      <c r="LB13" s="83" t="str">
        <f t="shared" si="142"/>
        <v/>
      </c>
      <c r="LC13" s="83" t="str">
        <f t="shared" si="143"/>
        <v/>
      </c>
      <c r="LD13" s="83" t="str">
        <f t="shared" si="144"/>
        <v/>
      </c>
      <c r="LE13" s="83" t="str">
        <f t="shared" si="145"/>
        <v>Pólizas</v>
      </c>
      <c r="LF13" s="83" t="str">
        <f t="shared" si="146"/>
        <v/>
      </c>
      <c r="LG13" s="83" t="str">
        <f t="shared" si="147"/>
        <v/>
      </c>
      <c r="LH13" s="83" t="str">
        <f t="shared" si="148"/>
        <v/>
      </c>
      <c r="LI13" s="83" t="str">
        <f t="shared" si="149"/>
        <v/>
      </c>
      <c r="LJ13" s="83" t="str">
        <f t="shared" si="150"/>
        <v/>
      </c>
      <c r="LK13" s="83" t="str">
        <f t="shared" si="151"/>
        <v/>
      </c>
      <c r="LL13" s="83" t="str">
        <f t="shared" si="152"/>
        <v/>
      </c>
      <c r="LM13" s="83" t="str">
        <f t="shared" si="153"/>
        <v/>
      </c>
      <c r="LN13" s="83" t="str">
        <f t="shared" si="154"/>
        <v/>
      </c>
      <c r="LO13" s="83" t="str">
        <f t="shared" si="155"/>
        <v/>
      </c>
      <c r="LP13" s="83" t="str">
        <f t="shared" si="156"/>
        <v/>
      </c>
      <c r="LQ13" s="83" t="str">
        <f t="shared" si="157"/>
        <v/>
      </c>
      <c r="LR13" s="83" t="str">
        <f t="shared" si="158"/>
        <v/>
      </c>
      <c r="LS13" s="83" t="str">
        <f t="shared" si="159"/>
        <v/>
      </c>
      <c r="LT13" s="83" t="str">
        <f t="shared" si="160"/>
        <v/>
      </c>
      <c r="LU13" s="83" t="str">
        <f t="shared" si="161"/>
        <v/>
      </c>
      <c r="LV13" s="83" t="str">
        <f t="shared" si="162"/>
        <v/>
      </c>
      <c r="LX13" s="175" t="str" cm="1">
        <f t="array" ref="LX13:MB13">TRANSPOSE(_xlfn.UNIQUE(_xlfn._xlws.FILTER(TRANSPOSE(JH13:LV13),TRANSPOSE(JH13:LV13)&lt;&gt;"")))</f>
        <v>Personal</v>
      </c>
      <c r="LY13" s="175" t="str">
        <v>Eventos</v>
      </c>
      <c r="LZ13" s="175" t="str">
        <v>Material</v>
      </c>
      <c r="MA13" s="175" t="str">
        <v>Gastos_de_viajes_(alimentación_hospedaje_transporte_etc)</v>
      </c>
      <c r="MB13" s="175" t="str">
        <v>Pólizas</v>
      </c>
      <c r="MI13" s="83" t="str">
        <f t="shared" si="163"/>
        <v>Tipo_1.3.B_Estudios_técnicos_para_la_cualificación_del_capital_humano_en_el_sector_turístico_productos</v>
      </c>
      <c r="MJ13" s="223" t="s">
        <v>1782</v>
      </c>
      <c r="MK13" s="223" t="s">
        <v>1853</v>
      </c>
      <c r="ML13" s="223" t="s">
        <v>1900</v>
      </c>
      <c r="MM13" s="223" t="s">
        <v>1924</v>
      </c>
      <c r="MN13" s="223"/>
      <c r="MO13" s="223"/>
      <c r="MP13" s="223"/>
      <c r="MQ13" s="223"/>
      <c r="MR13" s="223"/>
      <c r="MS13" s="223"/>
      <c r="MT13" s="223" t="s">
        <v>1643</v>
      </c>
      <c r="MV13" s="150" t="str" cm="1">
        <f t="array" ref="MV13:MZ13">IFERROR(_xlfn._xlws.FILTER(MJ13:MT13,MJ13:MT13&lt;&gt;""),"No aplica")</f>
        <v>Estudios técnicos elaborados</v>
      </c>
      <c r="MW13" t="str">
        <v>Personas de la economía formal/informal del sector turístico con diagnóstico de su cualificación</v>
      </c>
      <c r="MX13" t="str">
        <v>Regiones o territorios cubiertos por el estudio</v>
      </c>
      <c r="MY13" t="str">
        <v>Informes de diagnóstico elaborados</v>
      </c>
      <c r="MZ13" t="str">
        <v>Otro</v>
      </c>
      <c r="NG13" s="150" t="str">
        <f t="shared" si="164"/>
        <v>Tipo_1.3.B_Estudios_técnicos_para_la_cualificación_del_capital_humano_en_el_sector_turístico_resultados</v>
      </c>
      <c r="NH13" s="223" t="s">
        <v>1612</v>
      </c>
      <c r="NI13" s="223" t="s">
        <v>1647</v>
      </c>
      <c r="NJ13" s="223"/>
      <c r="NK13" s="223"/>
      <c r="NL13" s="223"/>
      <c r="NM13" s="223"/>
      <c r="NN13" s="223"/>
      <c r="NO13" s="223"/>
      <c r="NP13" s="223"/>
      <c r="NQ13" s="223"/>
      <c r="NR13" s="223" t="s">
        <v>1643</v>
      </c>
      <c r="NT13" s="83" t="str" cm="1">
        <f t="array" ref="NT13:NV13">IFERROR(_xlfn._xlws.FILTER(NH13:NR13,NH13:NR13&lt;&gt;""),"No aplica")</f>
        <v xml:space="preserve"> Programas, cursos o capacitaciones creadas con base en los resultados del diagnóstico</v>
      </c>
      <c r="NU13" t="str">
        <v>Nivel de satisfacción de los actores del sector turístico a los cuales fue socializado el estudio, en una escala de 1 a 5, con respecto a los estudios técnicos realizados y las recomendaciones propuestas</v>
      </c>
      <c r="NV13" t="str">
        <v>Otro</v>
      </c>
    </row>
    <row r="14" spans="1:389" ht="15" thickBot="1">
      <c r="A14" s="509"/>
      <c r="B14" s="487"/>
      <c r="C14" s="490"/>
      <c r="D14" s="512"/>
      <c r="E14" s="81" t="s">
        <v>3064</v>
      </c>
      <c r="F14" s="72" t="str">
        <f t="shared" si="11"/>
        <v>Tipo_1.3.C_Generación_y_gestión_del_conocimiento_en_turismo</v>
      </c>
      <c r="G14" s="73" t="s">
        <v>3043</v>
      </c>
      <c r="H14" s="101" t="s">
        <v>3043</v>
      </c>
      <c r="I14" s="111" t="s">
        <v>3043</v>
      </c>
      <c r="J14" s="111"/>
      <c r="K14" s="111" t="s">
        <v>3043</v>
      </c>
      <c r="L14" s="111"/>
      <c r="M14" s="110" t="s">
        <v>3043</v>
      </c>
      <c r="O14" s="83" t="str">
        <f t="shared" si="165"/>
        <v>Tipo_1.3.C_Generación_y_gestión_del_conocimiento_en_turismo</v>
      </c>
      <c r="P14" s="83" t="str">
        <f t="shared" si="166"/>
        <v>Tipo_1.3.C_Generación_y_gestión_del_conocimiento_en_turismo</v>
      </c>
      <c r="Q14" s="83" t="str">
        <f t="shared" si="167"/>
        <v>Tipo_1.3.C_Generación_y_gestión_del_conocimiento_en_turismo</v>
      </c>
      <c r="R14" s="83" t="str">
        <f t="shared" si="168"/>
        <v/>
      </c>
      <c r="S14" s="83" t="str">
        <f t="shared" si="169"/>
        <v>Tipo_1.3.C_Generación_y_gestión_del_conocimiento_en_turismo</v>
      </c>
      <c r="T14" s="83" t="str">
        <f t="shared" si="170"/>
        <v/>
      </c>
      <c r="U14" s="83" t="str">
        <f t="shared" si="171"/>
        <v>Tipo_1.3.C_Generación_y_gestión_del_conocimiento_en_turismo</v>
      </c>
      <c r="X14" s="150" t="s">
        <v>3065</v>
      </c>
      <c r="AA14" s="89" t="s">
        <v>3043</v>
      </c>
      <c r="AB14" s="89" t="s">
        <v>3043</v>
      </c>
      <c r="AC14" s="89" t="s">
        <v>3043</v>
      </c>
      <c r="AD14" s="89" t="s">
        <v>3043</v>
      </c>
      <c r="AE14" s="89" t="s">
        <v>3043</v>
      </c>
      <c r="AF14" s="89" t="s">
        <v>3043</v>
      </c>
      <c r="AG14" s="89" t="s">
        <v>3043</v>
      </c>
      <c r="AH14" s="89" t="s">
        <v>3043</v>
      </c>
      <c r="AI14" s="89" t="s">
        <v>3043</v>
      </c>
      <c r="AJ14" s="89" t="s">
        <v>3043</v>
      </c>
      <c r="AK14" s="89" t="s">
        <v>3043</v>
      </c>
      <c r="AL14" s="89" t="s">
        <v>3043</v>
      </c>
      <c r="AM14" s="89" t="s">
        <v>3043</v>
      </c>
      <c r="AN14" s="89" t="s">
        <v>3043</v>
      </c>
      <c r="AO14" s="89" t="s">
        <v>3043</v>
      </c>
      <c r="AP14" s="89" t="s">
        <v>3043</v>
      </c>
      <c r="AQ14" s="89" t="s">
        <v>3043</v>
      </c>
      <c r="AR14" s="89" t="s">
        <v>3043</v>
      </c>
      <c r="AS14" s="89" t="s">
        <v>3043</v>
      </c>
      <c r="AT14" s="89" t="s">
        <v>3043</v>
      </c>
      <c r="AU14" s="89" t="s">
        <v>3043</v>
      </c>
      <c r="AV14" s="89" t="s">
        <v>3043</v>
      </c>
      <c r="AW14" s="89" t="s">
        <v>3043</v>
      </c>
      <c r="AX14" s="89" t="s">
        <v>3043</v>
      </c>
      <c r="AY14" s="89" t="s">
        <v>3043</v>
      </c>
      <c r="AZ14" s="89" t="s">
        <v>3043</v>
      </c>
      <c r="BA14" s="89" t="s">
        <v>3043</v>
      </c>
      <c r="BB14" s="89" t="s">
        <v>3043</v>
      </c>
      <c r="BC14" s="89" t="s">
        <v>3043</v>
      </c>
      <c r="BD14" s="94"/>
      <c r="BE14" s="94"/>
      <c r="BF14" s="94"/>
      <c r="BG14" s="94"/>
      <c r="BH14" s="94"/>
      <c r="BI14" s="89" t="s">
        <v>3043</v>
      </c>
      <c r="BJ14" s="94"/>
      <c r="BK14" s="89" t="s">
        <v>3043</v>
      </c>
      <c r="BL14" s="94"/>
      <c r="BM14" s="94"/>
      <c r="BN14" s="94"/>
      <c r="BO14" s="94"/>
      <c r="BP14" s="94"/>
      <c r="BQ14" s="94"/>
      <c r="BR14" s="94"/>
      <c r="BS14" s="94"/>
      <c r="BT14" s="94"/>
      <c r="BU14" s="94"/>
      <c r="BV14" s="94"/>
      <c r="BW14" s="95"/>
      <c r="BX14" s="90" t="s">
        <v>3043</v>
      </c>
      <c r="BY14" s="90"/>
      <c r="BZ14" s="90"/>
      <c r="CA14" s="90"/>
      <c r="CB14" s="91"/>
      <c r="CC14" s="91"/>
      <c r="CD14" s="91"/>
      <c r="CE14" s="91"/>
      <c r="CF14" s="91"/>
      <c r="CG14" s="91"/>
      <c r="CH14" s="91"/>
      <c r="CI14" s="91"/>
      <c r="CJ14" s="91"/>
      <c r="CK14" s="91"/>
      <c r="CL14" s="91"/>
      <c r="CM14" s="91"/>
      <c r="CN14" s="91"/>
      <c r="CO14" s="91"/>
      <c r="CQ14" s="83" t="str">
        <f t="shared" si="19"/>
        <v>Tipo_1.3.C_Generación_y_gestión_del_conocimiento_en_turismo_Personal</v>
      </c>
      <c r="CR14" s="83" t="str">
        <f t="shared" si="172"/>
        <v>Apoyo_administrativo</v>
      </c>
      <c r="CS14" s="83" t="str">
        <f t="shared" si="173"/>
        <v>Profesional</v>
      </c>
      <c r="CT14" s="83" t="str">
        <f t="shared" si="174"/>
        <v>Capacitador</v>
      </c>
      <c r="CU14" s="83" t="str">
        <f t="shared" si="175"/>
        <v>Conferencista</v>
      </c>
      <c r="CV14" s="83" t="str">
        <f t="shared" si="176"/>
        <v>Consultoría</v>
      </c>
      <c r="CW14" s="83"/>
      <c r="CX14" s="83" t="str" cm="1">
        <f t="array" ref="CX14:DB14">IFERROR(_xlfn._xlws.FILTER(CR14:CV14,CR14:CV14&lt;&gt;""),"No aplica")</f>
        <v>Apoyo_administrativo</v>
      </c>
      <c r="CY14" s="83" t="str">
        <v>Profesional</v>
      </c>
      <c r="CZ14" s="83" t="str">
        <v>Capacitador</v>
      </c>
      <c r="DA14" s="83" t="str">
        <v>Conferencista</v>
      </c>
      <c r="DB14" s="83" t="str">
        <v>Consultoría</v>
      </c>
      <c r="DC14" s="83"/>
      <c r="DD14" s="83"/>
      <c r="DE14" s="83" t="str">
        <f t="shared" si="25"/>
        <v>Tipo_1.3.C_Generación_y_gestión_del_conocimiento_en_turismo_Eventos</v>
      </c>
      <c r="DF14" s="83" t="str">
        <f t="shared" si="26"/>
        <v>Alimentación</v>
      </c>
      <c r="DG14" s="83" t="str">
        <f t="shared" si="27"/>
        <v>Alquiler_de_baños_y_servicio_de_aseo_portátiles</v>
      </c>
      <c r="DH14" s="83" t="str">
        <f t="shared" si="28"/>
        <v>Alquiler_de_equipos_técnicos</v>
      </c>
      <c r="DI14" s="83" t="str">
        <f t="shared" si="29"/>
        <v>Alquiler_de_espacios</v>
      </c>
      <c r="DJ14" s="83" t="str">
        <f t="shared" si="30"/>
        <v>Alquiler_de_implementos_de_cocina</v>
      </c>
      <c r="DK14" s="83" t="str">
        <f t="shared" si="31"/>
        <v>Alquiler_de_Mobiliario</v>
      </c>
      <c r="DL14" s="83" t="str">
        <f t="shared" si="32"/>
        <v>Alquiler_de_producción</v>
      </c>
      <c r="DM14" s="83" t="str">
        <f t="shared" si="33"/>
        <v>Iluminación_profesional</v>
      </c>
      <c r="DN14" s="83" t="str">
        <f t="shared" si="34"/>
        <v>Papelería</v>
      </c>
      <c r="DO14" s="83" t="str">
        <f t="shared" si="35"/>
        <v>Personal</v>
      </c>
      <c r="DP14" s="83" t="str">
        <f t="shared" si="36"/>
        <v>Plataforma_digital_</v>
      </c>
      <c r="DQ14" s="83" t="str">
        <f t="shared" si="37"/>
        <v>Producción_y_técnica</v>
      </c>
      <c r="DR14" s="83" t="str">
        <f t="shared" si="38"/>
        <v>Salud</v>
      </c>
      <c r="DS14" s="83" t="str">
        <f t="shared" si="39"/>
        <v>Servicios_digitales_</v>
      </c>
      <c r="DT14" s="83" t="str">
        <f t="shared" si="40"/>
        <v>Servicios_en_línea_y_transmisión</v>
      </c>
      <c r="DU14" s="83" t="str">
        <f t="shared" si="41"/>
        <v>Sonido_profesional</v>
      </c>
      <c r="DV14" s="83" t="str">
        <f t="shared" si="42"/>
        <v>Stand</v>
      </c>
      <c r="DW14" s="83" t="str">
        <f t="shared" si="43"/>
        <v>Traducción_simultanea</v>
      </c>
      <c r="DX14" s="83" t="str">
        <f t="shared" si="44"/>
        <v>Transporte_de_equipos</v>
      </c>
      <c r="DY14" s="83" t="str">
        <f t="shared" si="45"/>
        <v>Video</v>
      </c>
      <c r="DZ14" s="83" t="str">
        <f t="shared" si="46"/>
        <v>Stands</v>
      </c>
      <c r="EA14" s="83"/>
      <c r="EB14" s="83" t="str" cm="1">
        <f t="array" ref="EB14:EV14">IFERROR(_xlfn._xlws.FILTER(DF14:DZ14,DF14:DZ14&lt;&gt;""),"No aplica")</f>
        <v>Alimentación</v>
      </c>
      <c r="EC14" s="83" t="str">
        <v>Alquiler_de_baños_y_servicio_de_aseo_portátiles</v>
      </c>
      <c r="ED14" s="83" t="str">
        <v>Alquiler_de_equipos_técnicos</v>
      </c>
      <c r="EE14" s="83" t="str">
        <v>Alquiler_de_espacios</v>
      </c>
      <c r="EF14" s="83" t="str">
        <v>Alquiler_de_implementos_de_cocina</v>
      </c>
      <c r="EG14" s="83" t="str">
        <v>Alquiler_de_Mobiliario</v>
      </c>
      <c r="EH14" s="83" t="str">
        <v>Alquiler_de_producción</v>
      </c>
      <c r="EI14" s="83" t="str">
        <v>Iluminación_profesional</v>
      </c>
      <c r="EJ14" s="83" t="str">
        <v>Papelería</v>
      </c>
      <c r="EK14" s="83" t="str">
        <v>Personal</v>
      </c>
      <c r="EL14" s="83" t="str">
        <v>Plataforma_digital_</v>
      </c>
      <c r="EM14" s="83" t="str">
        <v>Producción_y_técnica</v>
      </c>
      <c r="EN14" s="83" t="str">
        <v>Salud</v>
      </c>
      <c r="EO14" s="83" t="str">
        <v>Servicios_digitales_</v>
      </c>
      <c r="EP14" s="83" t="str">
        <v>Servicios_en_línea_y_transmisión</v>
      </c>
      <c r="EQ14" s="83" t="str">
        <v>Sonido_profesional</v>
      </c>
      <c r="ER14" s="83" t="str">
        <v>Stand</v>
      </c>
      <c r="ES14" s="83" t="str">
        <v>Traducción_simultanea</v>
      </c>
      <c r="ET14" s="83" t="str">
        <v>Transporte_de_equipos</v>
      </c>
      <c r="EU14" s="83" t="str">
        <v>Video</v>
      </c>
      <c r="EV14" s="83" t="str">
        <v>Stands</v>
      </c>
      <c r="EW14" s="83" t="str">
        <f t="shared" si="47"/>
        <v>Tipo_1.3.C_Generación_y_gestión_del_conocimiento_en_turismo_Material</v>
      </c>
      <c r="EX14" s="83" t="str">
        <f t="shared" si="48"/>
        <v>Diseño</v>
      </c>
      <c r="EY14" s="83" t="str">
        <f t="shared" si="49"/>
        <v>Producción_limitada_de_material_</v>
      </c>
      <c r="EZ14" s="83" t="str">
        <f t="shared" si="50"/>
        <v>Producción_limitada_de_piezas_digitales</v>
      </c>
      <c r="FA14" s="83" t="str">
        <f t="shared" si="51"/>
        <v/>
      </c>
      <c r="FB14" s="83" t="str">
        <f t="shared" si="52"/>
        <v/>
      </c>
      <c r="FC14" s="83" t="str">
        <f t="shared" si="53"/>
        <v/>
      </c>
      <c r="FD14" s="83"/>
      <c r="FE14" s="83" t="str" cm="1">
        <f t="array" ref="FE14:FG14">IFERROR(_xlfn._xlws.FILTER(EX14:FC14,EX14:FC14&lt;&gt;""),"No aplica")</f>
        <v>Diseño</v>
      </c>
      <c r="FF14" s="83" t="str">
        <v>Producción_limitada_de_material_</v>
      </c>
      <c r="FG14" s="83" t="str">
        <v>Producción_limitada_de_piezas_digitales</v>
      </c>
      <c r="FH14" s="83"/>
      <c r="FI14" s="83"/>
      <c r="FJ14" s="83"/>
      <c r="FK14" s="83"/>
      <c r="FL14" s="83"/>
      <c r="FM14" s="83" t="str">
        <f t="shared" si="54"/>
        <v>Tipo_1.3.C_Generación_y_gestión_del_conocimiento_en_turismo_Publicidad</v>
      </c>
      <c r="FN14" s="175" t="str">
        <f t="shared" si="55"/>
        <v/>
      </c>
      <c r="FO14" s="175" t="str">
        <f t="shared" si="56"/>
        <v/>
      </c>
      <c r="FQ14" s="83" t="str" cm="1">
        <f t="array" ref="FQ14">IFERROR(_xlfn._xlws.FILTER(FN14:FO14,FN14:FO14&lt;&gt;""),"No aplica")</f>
        <v>No aplica</v>
      </c>
      <c r="FU14" s="83" t="str">
        <f t="shared" si="57"/>
        <v>Tipo_1.3.C_Generación_y_gestión_del_conocimiento_en_turismo_Desarrollos_Tecnológicos</v>
      </c>
      <c r="FV14" s="175" t="str">
        <f t="shared" si="58"/>
        <v>Software</v>
      </c>
      <c r="FW14" s="175" t="str">
        <f t="shared" si="59"/>
        <v/>
      </c>
      <c r="FY14" s="83" t="str" cm="1">
        <f t="array" ref="FY14">IFERROR(_xlfn._xlws.FILTER(FV14:FW14,FV14:FW14&lt;&gt;""),"No aplica")</f>
        <v>Software</v>
      </c>
      <c r="GC14" s="83" t="str">
        <f t="shared" si="60"/>
        <v>Tipo_1.3.C_Generación_y_gestión_del_conocimiento_en_turismo_Gastos_de_viajes_(alimentación_hospedaje_transporte_etc)</v>
      </c>
      <c r="GD14" s="175" t="str">
        <f t="shared" si="61"/>
        <v>G1._Eventos_Nacionales</v>
      </c>
      <c r="GE14" s="175" t="str">
        <f t="shared" si="62"/>
        <v/>
      </c>
      <c r="GF14" s="175" t="str">
        <f t="shared" si="63"/>
        <v/>
      </c>
      <c r="GG14" s="175" t="str">
        <f t="shared" si="64"/>
        <v/>
      </c>
      <c r="GH14" s="175" t="str">
        <f t="shared" si="65"/>
        <v/>
      </c>
      <c r="GI14" s="175" t="str">
        <f t="shared" si="66"/>
        <v/>
      </c>
      <c r="GJ14" s="175" t="str">
        <f t="shared" si="67"/>
        <v/>
      </c>
      <c r="GK14" s="175" t="str">
        <f t="shared" si="68"/>
        <v/>
      </c>
      <c r="GL14" s="175"/>
      <c r="GM14" s="150" t="str" cm="1">
        <f t="array" ref="GM14">IFERROR(_xlfn._xlws.FILTER(GD14:GK14,GD14:GK14&lt;&gt;""),"No aplica")</f>
        <v>G1._Eventos_Nacionales</v>
      </c>
      <c r="GN14" s="175"/>
      <c r="GO14" s="175"/>
      <c r="GP14" s="175"/>
      <c r="GQ14" s="175"/>
      <c r="GR14" s="175"/>
      <c r="GS14" s="175"/>
      <c r="GT14" s="175"/>
      <c r="GU14" s="175"/>
      <c r="GV14" s="175"/>
      <c r="GW14" s="175"/>
      <c r="GX14" s="83" t="str">
        <f t="shared" si="69"/>
        <v>Tipo_1.3.C_Generación_y_gestión_del_conocimiento_en_turismo_Dotaciones_o_Beneficios</v>
      </c>
      <c r="GY14" s="175" t="str">
        <f t="shared" si="70"/>
        <v/>
      </c>
      <c r="GZ14" s="175" t="str">
        <f t="shared" si="71"/>
        <v/>
      </c>
      <c r="HA14" s="175" t="str">
        <f t="shared" si="72"/>
        <v/>
      </c>
      <c r="HB14" s="175" t="str">
        <f t="shared" si="73"/>
        <v/>
      </c>
      <c r="HC14" s="175" t="str">
        <f t="shared" si="74"/>
        <v/>
      </c>
      <c r="HE14" s="150" t="str" cm="1">
        <f t="array" ref="HE14">IFERROR(_xlfn._xlws.FILTER(GY14:HC14,GY14:HC14&lt;&gt;""),"No aplica")</f>
        <v>No aplica</v>
      </c>
      <c r="HL14" s="83" t="str">
        <f t="shared" si="75"/>
        <v>Tipo_1.3.C_Generación_y_gestión_del_conocimiento_en_turismo_Pólizas</v>
      </c>
      <c r="HM14" s="175" t="str">
        <f t="shared" si="6"/>
        <v>Pólizas</v>
      </c>
      <c r="HO14" s="83" t="str" cm="1">
        <f t="array" ref="HO14">IFERROR(_xlfn._xlws.FILTER(HM14:HM14,HM14:HM14&lt;&gt;""),"No aplica")</f>
        <v>Pólizas</v>
      </c>
      <c r="HR14" s="83" t="str">
        <f t="shared" si="76"/>
        <v>Tipo_1.3.C_Generación_y_gestión_del_conocimiento_en_turismo_Otros</v>
      </c>
      <c r="HS14" s="175" t="str">
        <f t="shared" si="77"/>
        <v/>
      </c>
      <c r="HT14" s="175" t="str">
        <f t="shared" si="78"/>
        <v/>
      </c>
      <c r="HU14" s="175" t="str">
        <f t="shared" si="79"/>
        <v/>
      </c>
      <c r="HW14" s="83" t="str" cm="1">
        <f t="array" ref="HW14">IFERROR(_xlfn._xlws.FILTER(HS14:HU14,HS14:HU14&lt;&gt;""),"No aplica")</f>
        <v>No aplica</v>
      </c>
      <c r="IB14" s="83" t="str">
        <f t="shared" si="80"/>
        <v>Tipo_1.3.C_Generación_y_gestión_del_conocimiento_en_turismo_Construcción_y_o_mantenimiento_de_Obra</v>
      </c>
      <c r="IC14" s="175" t="str">
        <f t="shared" si="81"/>
        <v/>
      </c>
      <c r="ID14" s="175" t="str">
        <f t="shared" si="82"/>
        <v/>
      </c>
      <c r="IE14" s="175" t="str">
        <f t="shared" si="83"/>
        <v/>
      </c>
      <c r="IF14" s="175" t="str">
        <f t="shared" si="84"/>
        <v/>
      </c>
      <c r="IG14" s="175" t="str">
        <f t="shared" si="85"/>
        <v/>
      </c>
      <c r="IH14" s="175" t="str">
        <f t="shared" si="86"/>
        <v/>
      </c>
      <c r="II14" s="175" t="str">
        <f t="shared" si="87"/>
        <v/>
      </c>
      <c r="IJ14" s="175" t="str">
        <f t="shared" si="88"/>
        <v/>
      </c>
      <c r="IK14" s="175" t="str">
        <f t="shared" si="89"/>
        <v/>
      </c>
      <c r="IL14" s="175" t="str">
        <f t="shared" si="90"/>
        <v/>
      </c>
      <c r="IM14" s="175" t="str">
        <f t="shared" si="91"/>
        <v/>
      </c>
      <c r="IN14" s="175" t="str">
        <f t="shared" si="92"/>
        <v/>
      </c>
      <c r="IO14" s="175" t="str">
        <f t="shared" si="93"/>
        <v/>
      </c>
      <c r="IP14" s="175" t="str">
        <f t="shared" si="94"/>
        <v/>
      </c>
      <c r="IR14" s="175" t="str" cm="1">
        <f t="array" ref="IR14">IFERROR(_xlfn._xlws.FILTER(IC14:IP14,IC14:IP14&lt;&gt;""),"No aplica")</f>
        <v>No aplica</v>
      </c>
      <c r="JG14" s="83" t="str">
        <f t="shared" si="95"/>
        <v>Tipo_1.3.C_Generación_y_gestión_del_conocimiento_en_turismo</v>
      </c>
      <c r="JH14" s="83" t="str">
        <f t="shared" si="96"/>
        <v>Personal</v>
      </c>
      <c r="JI14" s="83" t="str">
        <f t="shared" si="97"/>
        <v>Personal</v>
      </c>
      <c r="JJ14" s="83" t="str">
        <f t="shared" si="98"/>
        <v>Personal</v>
      </c>
      <c r="JK14" s="83" t="str">
        <f t="shared" si="99"/>
        <v>Personal</v>
      </c>
      <c r="JL14" s="83" t="str">
        <f t="shared" si="100"/>
        <v>Personal</v>
      </c>
      <c r="JM14" s="83" t="str">
        <f t="shared" si="101"/>
        <v>Eventos</v>
      </c>
      <c r="JN14" s="83" t="str">
        <f t="shared" si="102"/>
        <v>Eventos</v>
      </c>
      <c r="JO14" s="83" t="str">
        <f t="shared" si="103"/>
        <v>Eventos</v>
      </c>
      <c r="JP14" s="83" t="str">
        <f t="shared" si="104"/>
        <v>Eventos</v>
      </c>
      <c r="JQ14" s="83" t="str">
        <f t="shared" si="105"/>
        <v>Eventos</v>
      </c>
      <c r="JR14" s="83" t="str">
        <f t="shared" si="106"/>
        <v>Eventos</v>
      </c>
      <c r="JS14" s="83" t="str">
        <f t="shared" si="107"/>
        <v>Eventos</v>
      </c>
      <c r="JT14" s="83" t="str">
        <f t="shared" si="108"/>
        <v>Eventos</v>
      </c>
      <c r="JU14" s="83" t="str">
        <f t="shared" si="109"/>
        <v>Eventos</v>
      </c>
      <c r="JV14" s="83" t="str">
        <f t="shared" si="110"/>
        <v>Eventos</v>
      </c>
      <c r="JW14" s="83" t="str">
        <f t="shared" si="111"/>
        <v>Eventos</v>
      </c>
      <c r="JX14" s="83" t="str">
        <f t="shared" si="112"/>
        <v>Eventos</v>
      </c>
      <c r="JY14" s="83" t="str">
        <f t="shared" si="113"/>
        <v>Eventos</v>
      </c>
      <c r="JZ14" s="83" t="str">
        <f t="shared" si="114"/>
        <v>Eventos</v>
      </c>
      <c r="KA14" s="83" t="str">
        <f t="shared" si="115"/>
        <v>Eventos</v>
      </c>
      <c r="KB14" s="83" t="str">
        <f t="shared" si="116"/>
        <v>Eventos</v>
      </c>
      <c r="KC14" s="83" t="str">
        <f t="shared" si="117"/>
        <v>Eventos</v>
      </c>
      <c r="KD14" s="83" t="str">
        <f t="shared" si="118"/>
        <v>Eventos</v>
      </c>
      <c r="KE14" s="83" t="str">
        <f t="shared" si="119"/>
        <v>Eventos</v>
      </c>
      <c r="KF14" s="83" t="str">
        <f t="shared" si="120"/>
        <v>Eventos</v>
      </c>
      <c r="KG14" s="83" t="str">
        <f t="shared" si="121"/>
        <v>Eventos</v>
      </c>
      <c r="KH14" s="83" t="str">
        <f t="shared" si="122"/>
        <v>Material</v>
      </c>
      <c r="KI14" s="83" t="str">
        <f t="shared" si="123"/>
        <v>Material</v>
      </c>
      <c r="KJ14" s="83" t="str">
        <f t="shared" si="124"/>
        <v>Material</v>
      </c>
      <c r="KK14" s="83" t="str">
        <f t="shared" si="125"/>
        <v/>
      </c>
      <c r="KL14" s="83" t="str">
        <f t="shared" si="126"/>
        <v/>
      </c>
      <c r="KM14" s="83" t="str">
        <f t="shared" si="127"/>
        <v/>
      </c>
      <c r="KN14" s="83" t="str">
        <f t="shared" si="128"/>
        <v/>
      </c>
      <c r="KO14" s="83" t="str">
        <f t="shared" si="129"/>
        <v/>
      </c>
      <c r="KP14" s="83" t="str">
        <f t="shared" si="130"/>
        <v>Desarrollos_Tecnológicos</v>
      </c>
      <c r="KQ14" s="83" t="str">
        <f t="shared" si="131"/>
        <v/>
      </c>
      <c r="KR14" s="83" t="str">
        <f t="shared" si="132"/>
        <v>Gastos_de_viajes_(alimentación_hospedaje_transporte_etc)</v>
      </c>
      <c r="KS14" s="83" t="str">
        <f t="shared" si="133"/>
        <v/>
      </c>
      <c r="KT14" s="83" t="str">
        <f t="shared" si="134"/>
        <v/>
      </c>
      <c r="KU14" s="83" t="str">
        <f t="shared" si="135"/>
        <v/>
      </c>
      <c r="KV14" s="83" t="str">
        <f t="shared" si="136"/>
        <v/>
      </c>
      <c r="KW14" s="83" t="str">
        <f t="shared" si="137"/>
        <v/>
      </c>
      <c r="KX14" s="83" t="str">
        <f t="shared" si="138"/>
        <v/>
      </c>
      <c r="KY14" s="83" t="str">
        <f t="shared" si="139"/>
        <v/>
      </c>
      <c r="KZ14" s="83" t="str">
        <f t="shared" si="140"/>
        <v/>
      </c>
      <c r="LA14" s="83" t="str">
        <f t="shared" si="141"/>
        <v/>
      </c>
      <c r="LB14" s="83" t="str">
        <f t="shared" si="142"/>
        <v/>
      </c>
      <c r="LC14" s="83" t="str">
        <f t="shared" si="143"/>
        <v/>
      </c>
      <c r="LD14" s="83" t="str">
        <f t="shared" si="144"/>
        <v/>
      </c>
      <c r="LE14" s="83" t="str">
        <f t="shared" si="145"/>
        <v>Pólizas</v>
      </c>
      <c r="LF14" s="83" t="str">
        <f t="shared" si="146"/>
        <v/>
      </c>
      <c r="LG14" s="83" t="str">
        <f t="shared" si="147"/>
        <v/>
      </c>
      <c r="LH14" s="83" t="str">
        <f t="shared" si="148"/>
        <v/>
      </c>
      <c r="LI14" s="83" t="str">
        <f t="shared" si="149"/>
        <v/>
      </c>
      <c r="LJ14" s="83" t="str">
        <f t="shared" si="150"/>
        <v/>
      </c>
      <c r="LK14" s="83" t="str">
        <f t="shared" si="151"/>
        <v/>
      </c>
      <c r="LL14" s="83" t="str">
        <f t="shared" si="152"/>
        <v/>
      </c>
      <c r="LM14" s="83" t="str">
        <f t="shared" si="153"/>
        <v/>
      </c>
      <c r="LN14" s="83" t="str">
        <f t="shared" si="154"/>
        <v/>
      </c>
      <c r="LO14" s="83" t="str">
        <f t="shared" si="155"/>
        <v/>
      </c>
      <c r="LP14" s="83" t="str">
        <f t="shared" si="156"/>
        <v/>
      </c>
      <c r="LQ14" s="83" t="str">
        <f t="shared" si="157"/>
        <v/>
      </c>
      <c r="LR14" s="83" t="str">
        <f t="shared" si="158"/>
        <v/>
      </c>
      <c r="LS14" s="83" t="str">
        <f t="shared" si="159"/>
        <v/>
      </c>
      <c r="LT14" s="83" t="str">
        <f t="shared" si="160"/>
        <v/>
      </c>
      <c r="LU14" s="83" t="str">
        <f t="shared" si="161"/>
        <v/>
      </c>
      <c r="LV14" s="83" t="str">
        <f t="shared" si="162"/>
        <v/>
      </c>
      <c r="LX14" s="175" t="str" cm="1">
        <f t="array" ref="LX14:MC14">TRANSPOSE(_xlfn.UNIQUE(_xlfn._xlws.FILTER(TRANSPOSE(JH14:LV14),TRANSPOSE(JH14:LV14)&lt;&gt;"")))</f>
        <v>Personal</v>
      </c>
      <c r="LY14" s="175" t="str">
        <v>Eventos</v>
      </c>
      <c r="LZ14" s="175" t="str">
        <v>Material</v>
      </c>
      <c r="MA14" s="175" t="str">
        <v>Desarrollos_Tecnológicos</v>
      </c>
      <c r="MB14" s="175" t="str">
        <v>Gastos_de_viajes_(alimentación_hospedaje_transporte_etc)</v>
      </c>
      <c r="MC14" s="175" t="str">
        <v>Pólizas</v>
      </c>
      <c r="MI14" s="83" t="str">
        <f t="shared" si="163"/>
        <v>Tipo_1.3.C_Generación_y_gestión_del_conocimiento_en_turismo_productos</v>
      </c>
      <c r="MJ14" s="223" t="s">
        <v>1783</v>
      </c>
      <c r="MK14" s="223" t="s">
        <v>1854</v>
      </c>
      <c r="ML14" s="223" t="s">
        <v>1901</v>
      </c>
      <c r="MM14" s="223" t="s">
        <v>1925</v>
      </c>
      <c r="MN14" s="223"/>
      <c r="MO14" s="223"/>
      <c r="MP14" s="223"/>
      <c r="MQ14" s="223"/>
      <c r="MR14" s="223"/>
      <c r="MS14" s="223"/>
      <c r="MT14" s="223" t="s">
        <v>1643</v>
      </c>
      <c r="MV14" s="150" t="str" cm="1">
        <f t="array" ref="MV14:MZ14">IFERROR(_xlfn._xlws.FILTER(MJ14:MT14,MJ14:MT14&lt;&gt;""),"No aplica")</f>
        <v>Investigaciones básicas, aplicadas y de desarrollo experimental realizadas</v>
      </c>
      <c r="MW14" t="str">
        <v>Documentos técnicos, artículos o informes generados como resultado de las investigaciones</v>
      </c>
      <c r="MX14" t="str">
        <v>Actividades o eventos académicos o científicos para la gestión del conocimiento realizadas para gestionar y difundir el conocimiento en turismo</v>
      </c>
      <c r="MY14" t="str">
        <v>Investigaciones básicas, aplicadas y de desarrollo experimental socializadas</v>
      </c>
      <c r="MZ14" t="str">
        <v>Otro</v>
      </c>
      <c r="NG14" s="150" t="str">
        <f t="shared" si="164"/>
        <v>Tipo_1.3.C_Generación_y_gestión_del_conocimiento_en_turismo_resultados</v>
      </c>
      <c r="NH14" s="223" t="s">
        <v>1613</v>
      </c>
      <c r="NI14" s="223"/>
      <c r="NJ14" s="223"/>
      <c r="NK14" s="223"/>
      <c r="NL14" s="223"/>
      <c r="NM14" s="223"/>
      <c r="NN14" s="223"/>
      <c r="NO14" s="223"/>
      <c r="NP14" s="223"/>
      <c r="NQ14" s="223"/>
      <c r="NR14" s="223" t="s">
        <v>1643</v>
      </c>
      <c r="NT14" s="83" t="str" cm="1">
        <f t="array" ref="NT14:NU14">IFERROR(_xlfn._xlws.FILTER(NH14:NR14,NH14:NR14&lt;&gt;""),"No aplica")</f>
        <v>Percepción de los actores del sector turístico involucrados en el proyecto, en una escala de 1 a 5, respecto a la utilidad de los conocimientos generados</v>
      </c>
      <c r="NU14" t="str">
        <v>Otro</v>
      </c>
    </row>
    <row r="15" spans="1:389" ht="21" thickBot="1">
      <c r="A15" s="509"/>
      <c r="B15" s="487"/>
      <c r="C15" s="490"/>
      <c r="D15" s="512"/>
      <c r="E15" s="81" t="s">
        <v>3066</v>
      </c>
      <c r="F15" s="72" t="str">
        <f t="shared" si="11"/>
        <v>Tipo_1.3.D_Realización_de_eventos_académicos_con_temáticas_de_turismo</v>
      </c>
      <c r="G15" s="73" t="s">
        <v>3043</v>
      </c>
      <c r="H15" s="101" t="s">
        <v>3043</v>
      </c>
      <c r="I15" s="111" t="s">
        <v>3043</v>
      </c>
      <c r="J15" s="111" t="s">
        <v>3043</v>
      </c>
      <c r="K15" s="111" t="s">
        <v>3043</v>
      </c>
      <c r="L15" s="111" t="s">
        <v>3043</v>
      </c>
      <c r="M15" s="110" t="s">
        <v>3043</v>
      </c>
      <c r="O15" s="83" t="str">
        <f t="shared" si="165"/>
        <v>Tipo_1.3.D_Realización_de_eventos_académicos_con_temáticas_de_turismo</v>
      </c>
      <c r="P15" s="83" t="str">
        <f t="shared" si="166"/>
        <v>Tipo_1.3.D_Realización_de_eventos_académicos_con_temáticas_de_turismo</v>
      </c>
      <c r="Q15" s="83" t="str">
        <f t="shared" si="167"/>
        <v>Tipo_1.3.D_Realización_de_eventos_académicos_con_temáticas_de_turismo</v>
      </c>
      <c r="R15" s="83" t="str">
        <f t="shared" si="168"/>
        <v>Tipo_1.3.D_Realización_de_eventos_académicos_con_temáticas_de_turismo</v>
      </c>
      <c r="S15" s="83" t="str">
        <f t="shared" si="169"/>
        <v>Tipo_1.3.D_Realización_de_eventos_académicos_con_temáticas_de_turismo</v>
      </c>
      <c r="T15" s="83" t="str">
        <f t="shared" si="170"/>
        <v>Tipo_1.3.D_Realización_de_eventos_académicos_con_temáticas_de_turismo</v>
      </c>
      <c r="U15" s="83" t="str">
        <f t="shared" si="171"/>
        <v>Tipo_1.3.D_Realización_de_eventos_académicos_con_temáticas_de_turismo</v>
      </c>
      <c r="X15" s="150" t="s">
        <v>3067</v>
      </c>
      <c r="AA15" s="89" t="s">
        <v>3043</v>
      </c>
      <c r="AB15" s="89" t="s">
        <v>3043</v>
      </c>
      <c r="AC15" s="94"/>
      <c r="AD15" s="94"/>
      <c r="AE15" s="94"/>
      <c r="AF15" s="89" t="s">
        <v>3043</v>
      </c>
      <c r="AG15" s="89" t="s">
        <v>3043</v>
      </c>
      <c r="AH15" s="89" t="s">
        <v>3043</v>
      </c>
      <c r="AI15" s="89" t="s">
        <v>3043</v>
      </c>
      <c r="AJ15" s="89" t="s">
        <v>3043</v>
      </c>
      <c r="AK15" s="89" t="s">
        <v>3043</v>
      </c>
      <c r="AL15" s="89" t="s">
        <v>3043</v>
      </c>
      <c r="AM15" s="89" t="s">
        <v>3043</v>
      </c>
      <c r="AN15" s="89" t="s">
        <v>3043</v>
      </c>
      <c r="AO15" s="89" t="s">
        <v>3043</v>
      </c>
      <c r="AP15" s="89" t="s">
        <v>3043</v>
      </c>
      <c r="AQ15" s="89" t="s">
        <v>3043</v>
      </c>
      <c r="AR15" s="89" t="s">
        <v>3043</v>
      </c>
      <c r="AS15" s="89" t="s">
        <v>3043</v>
      </c>
      <c r="AT15" s="89" t="s">
        <v>3043</v>
      </c>
      <c r="AU15" s="89" t="s">
        <v>3043</v>
      </c>
      <c r="AV15" s="89" t="s">
        <v>3043</v>
      </c>
      <c r="AW15" s="89" t="s">
        <v>3043</v>
      </c>
      <c r="AX15" s="89" t="s">
        <v>3043</v>
      </c>
      <c r="AY15" s="89" t="s">
        <v>3043</v>
      </c>
      <c r="AZ15" s="94"/>
      <c r="BA15" s="94"/>
      <c r="BB15" s="94"/>
      <c r="BC15" s="94"/>
      <c r="BD15" s="89" t="s">
        <v>3043</v>
      </c>
      <c r="BE15" s="89" t="s">
        <v>3043</v>
      </c>
      <c r="BF15" s="89" t="s">
        <v>3043</v>
      </c>
      <c r="BG15" s="94"/>
      <c r="BH15" s="94"/>
      <c r="BI15" s="94"/>
      <c r="BJ15" s="94"/>
      <c r="BK15" s="94"/>
      <c r="BL15" s="89" t="s">
        <v>3043</v>
      </c>
      <c r="BM15" s="94"/>
      <c r="BN15" s="94"/>
      <c r="BO15" s="94"/>
      <c r="BP15" s="89" t="s">
        <v>3043</v>
      </c>
      <c r="BQ15" s="94"/>
      <c r="BR15" s="94"/>
      <c r="BS15" s="94"/>
      <c r="BT15" s="94"/>
      <c r="BU15" s="94"/>
      <c r="BV15" s="94"/>
      <c r="BW15" s="95"/>
      <c r="BX15" s="90" t="s">
        <v>3043</v>
      </c>
      <c r="BY15" s="90"/>
      <c r="BZ15" s="90"/>
      <c r="CA15" s="90"/>
      <c r="CB15" s="91"/>
      <c r="CC15" s="91"/>
      <c r="CD15" s="91"/>
      <c r="CE15" s="91"/>
      <c r="CF15" s="91"/>
      <c r="CG15" s="91"/>
      <c r="CH15" s="91"/>
      <c r="CI15" s="91"/>
      <c r="CJ15" s="91"/>
      <c r="CK15" s="91"/>
      <c r="CL15" s="91"/>
      <c r="CM15" s="91"/>
      <c r="CN15" s="91"/>
      <c r="CO15" s="91"/>
      <c r="CQ15" s="83" t="str">
        <f t="shared" si="19"/>
        <v>Tipo_1.3.D_Realización_de_eventos_académicos_con_temáticas_de_turismo_Personal</v>
      </c>
      <c r="CR15" s="83" t="str">
        <f t="shared" si="172"/>
        <v>Apoyo_administrativo</v>
      </c>
      <c r="CS15" s="83" t="str">
        <f t="shared" si="173"/>
        <v>Profesional</v>
      </c>
      <c r="CT15" s="83" t="str">
        <f t="shared" si="174"/>
        <v/>
      </c>
      <c r="CU15" s="83" t="str">
        <f t="shared" si="175"/>
        <v/>
      </c>
      <c r="CV15" s="83" t="str">
        <f t="shared" si="176"/>
        <v/>
      </c>
      <c r="CW15" s="83"/>
      <c r="CX15" s="83" t="str" cm="1">
        <f t="array" ref="CX15:CY15">IFERROR(_xlfn._xlws.FILTER(CR15:CV15,CR15:CV15&lt;&gt;""),"No aplica")</f>
        <v>Apoyo_administrativo</v>
      </c>
      <c r="CY15" s="83" t="str">
        <v>Profesional</v>
      </c>
      <c r="CZ15" s="83"/>
      <c r="DA15" s="83"/>
      <c r="DB15" s="83"/>
      <c r="DC15" s="83"/>
      <c r="DD15" s="83"/>
      <c r="DE15" s="83" t="str">
        <f t="shared" si="25"/>
        <v>Tipo_1.3.D_Realización_de_eventos_académicos_con_temáticas_de_turismo_Eventos</v>
      </c>
      <c r="DF15" s="83" t="str">
        <f t="shared" si="26"/>
        <v>Alimentación</v>
      </c>
      <c r="DG15" s="83" t="str">
        <f t="shared" si="27"/>
        <v>Alquiler_de_baños_y_servicio_de_aseo_portátiles</v>
      </c>
      <c r="DH15" s="83" t="str">
        <f t="shared" si="28"/>
        <v>Alquiler_de_equipos_técnicos</v>
      </c>
      <c r="DI15" s="83" t="str">
        <f t="shared" si="29"/>
        <v>Alquiler_de_espacios</v>
      </c>
      <c r="DJ15" s="83" t="str">
        <f t="shared" si="30"/>
        <v>Alquiler_de_implementos_de_cocina</v>
      </c>
      <c r="DK15" s="83" t="str">
        <f t="shared" si="31"/>
        <v>Alquiler_de_Mobiliario</v>
      </c>
      <c r="DL15" s="83" t="str">
        <f t="shared" si="32"/>
        <v>Alquiler_de_producción</v>
      </c>
      <c r="DM15" s="83" t="str">
        <f t="shared" si="33"/>
        <v>Iluminación_profesional</v>
      </c>
      <c r="DN15" s="83" t="str">
        <f t="shared" si="34"/>
        <v>Papelería</v>
      </c>
      <c r="DO15" s="83" t="str">
        <f t="shared" si="35"/>
        <v>Personal</v>
      </c>
      <c r="DP15" s="83" t="str">
        <f t="shared" si="36"/>
        <v>Plataforma_digital_</v>
      </c>
      <c r="DQ15" s="83" t="str">
        <f t="shared" si="37"/>
        <v>Producción_y_técnica</v>
      </c>
      <c r="DR15" s="83" t="str">
        <f t="shared" si="38"/>
        <v>Salud</v>
      </c>
      <c r="DS15" s="83" t="str">
        <f t="shared" si="39"/>
        <v>Servicios_digitales_</v>
      </c>
      <c r="DT15" s="83" t="str">
        <f t="shared" si="40"/>
        <v>Servicios_en_línea_y_transmisión</v>
      </c>
      <c r="DU15" s="83" t="str">
        <f t="shared" si="41"/>
        <v>Sonido_profesional</v>
      </c>
      <c r="DV15" s="83" t="str">
        <f t="shared" si="42"/>
        <v>Stand</v>
      </c>
      <c r="DW15" s="83" t="str">
        <f t="shared" si="43"/>
        <v>Traducción_simultanea</v>
      </c>
      <c r="DX15" s="83" t="str">
        <f t="shared" si="44"/>
        <v>Transporte_de_equipos</v>
      </c>
      <c r="DY15" s="83" t="str">
        <f t="shared" si="45"/>
        <v>Video</v>
      </c>
      <c r="DZ15" s="83" t="str">
        <f t="shared" si="46"/>
        <v/>
      </c>
      <c r="EA15" s="83"/>
      <c r="EB15" s="83" t="str" cm="1">
        <f t="array" ref="EB15:EU15">IFERROR(_xlfn._xlws.FILTER(DF15:DZ15,DF15:DZ15&lt;&gt;""),"No aplica")</f>
        <v>Alimentación</v>
      </c>
      <c r="EC15" s="83" t="str">
        <v>Alquiler_de_baños_y_servicio_de_aseo_portátiles</v>
      </c>
      <c r="ED15" s="83" t="str">
        <v>Alquiler_de_equipos_técnicos</v>
      </c>
      <c r="EE15" s="83" t="str">
        <v>Alquiler_de_espacios</v>
      </c>
      <c r="EF15" s="83" t="str">
        <v>Alquiler_de_implementos_de_cocina</v>
      </c>
      <c r="EG15" s="83" t="str">
        <v>Alquiler_de_Mobiliario</v>
      </c>
      <c r="EH15" s="83" t="str">
        <v>Alquiler_de_producción</v>
      </c>
      <c r="EI15" s="83" t="str">
        <v>Iluminación_profesional</v>
      </c>
      <c r="EJ15" s="83" t="str">
        <v>Papelería</v>
      </c>
      <c r="EK15" s="83" t="str">
        <v>Personal</v>
      </c>
      <c r="EL15" s="83" t="str">
        <v>Plataforma_digital_</v>
      </c>
      <c r="EM15" s="83" t="str">
        <v>Producción_y_técnica</v>
      </c>
      <c r="EN15" s="83" t="str">
        <v>Salud</v>
      </c>
      <c r="EO15" s="83" t="str">
        <v>Servicios_digitales_</v>
      </c>
      <c r="EP15" s="83" t="str">
        <v>Servicios_en_línea_y_transmisión</v>
      </c>
      <c r="EQ15" s="83" t="str">
        <v>Sonido_profesional</v>
      </c>
      <c r="ER15" s="83" t="str">
        <v>Stand</v>
      </c>
      <c r="ES15" s="83" t="str">
        <v>Traducción_simultanea</v>
      </c>
      <c r="ET15" s="83" t="str">
        <v>Transporte_de_equipos</v>
      </c>
      <c r="EU15" s="83" t="str">
        <v>Video</v>
      </c>
      <c r="EV15" s="83"/>
      <c r="EW15" s="83" t="str">
        <f t="shared" si="47"/>
        <v>Tipo_1.3.D_Realización_de_eventos_académicos_con_temáticas_de_turismo_Material</v>
      </c>
      <c r="EX15" s="83" t="str">
        <f t="shared" si="48"/>
        <v/>
      </c>
      <c r="EY15" s="83" t="str">
        <f t="shared" si="49"/>
        <v/>
      </c>
      <c r="EZ15" s="83" t="str">
        <f t="shared" si="50"/>
        <v/>
      </c>
      <c r="FA15" s="83" t="str">
        <f t="shared" si="51"/>
        <v>Producción_de_piezas_impresas</v>
      </c>
      <c r="FB15" s="83" t="str">
        <f t="shared" si="52"/>
        <v>Producción_de_piezas_digitales</v>
      </c>
      <c r="FC15" s="83" t="str">
        <f t="shared" si="53"/>
        <v>Distribución</v>
      </c>
      <c r="FD15" s="83"/>
      <c r="FE15" s="83" t="str" cm="1">
        <f t="array" ref="FE15:FG15">IFERROR(_xlfn._xlws.FILTER(EX15:FC15,EX15:FC15&lt;&gt;""),"No aplica")</f>
        <v>Producción_de_piezas_impresas</v>
      </c>
      <c r="FF15" s="83" t="str">
        <v>Producción_de_piezas_digitales</v>
      </c>
      <c r="FG15" s="83" t="str">
        <v>Distribución</v>
      </c>
      <c r="FH15" s="83"/>
      <c r="FI15" s="83"/>
      <c r="FJ15" s="83"/>
      <c r="FK15" s="83"/>
      <c r="FL15" s="83"/>
      <c r="FM15" s="83" t="str">
        <f t="shared" si="54"/>
        <v>Tipo_1.3.D_Realización_de_eventos_académicos_con_temáticas_de_turismo_Publicidad</v>
      </c>
      <c r="FN15" s="175" t="str">
        <f t="shared" si="55"/>
        <v/>
      </c>
      <c r="FO15" s="175" t="str">
        <f t="shared" si="56"/>
        <v/>
      </c>
      <c r="FQ15" s="83" t="str" cm="1">
        <f t="array" ref="FQ15">IFERROR(_xlfn._xlws.FILTER(FN15:FO15,FN15:FO15&lt;&gt;""),"No aplica")</f>
        <v>No aplica</v>
      </c>
      <c r="FU15" s="83" t="str">
        <f t="shared" si="57"/>
        <v>Tipo_1.3.D_Realización_de_eventos_académicos_con_temáticas_de_turismo_Desarrollos_Tecnológicos</v>
      </c>
      <c r="FV15" s="175" t="str">
        <f t="shared" si="58"/>
        <v/>
      </c>
      <c r="FW15" s="175" t="str">
        <f t="shared" si="59"/>
        <v/>
      </c>
      <c r="FY15" s="83" t="str" cm="1">
        <f t="array" ref="FY15">IFERROR(_xlfn._xlws.FILTER(FV15:FW15,FV15:FW15&lt;&gt;""),"No aplica")</f>
        <v>No aplica</v>
      </c>
      <c r="GC15" s="83" t="str">
        <f t="shared" si="60"/>
        <v>Tipo_1.3.D_Realización_de_eventos_académicos_con_temáticas_de_turismo_Gastos_de_viajes_(alimentación_hospedaje_transporte_etc)</v>
      </c>
      <c r="GD15" s="175" t="str">
        <f t="shared" si="61"/>
        <v/>
      </c>
      <c r="GE15" s="175" t="str">
        <f t="shared" si="62"/>
        <v>G2._Eventos_en_el_exterior</v>
      </c>
      <c r="GF15" s="175" t="str">
        <f t="shared" si="63"/>
        <v/>
      </c>
      <c r="GG15" s="175" t="str">
        <f t="shared" si="64"/>
        <v/>
      </c>
      <c r="GH15" s="175" t="str">
        <f t="shared" si="65"/>
        <v/>
      </c>
      <c r="GI15" s="175" t="str">
        <f t="shared" si="66"/>
        <v>G6._Reuniones_para_mesas_de_trabajo</v>
      </c>
      <c r="GJ15" s="175" t="str">
        <f t="shared" si="67"/>
        <v/>
      </c>
      <c r="GK15" s="175" t="str">
        <f t="shared" si="68"/>
        <v/>
      </c>
      <c r="GL15" s="175"/>
      <c r="GM15" s="150" t="str" cm="1">
        <f t="array" ref="GM15:GN15">IFERROR(_xlfn._xlws.FILTER(GD15:GK15,GD15:GK15&lt;&gt;""),"No aplica")</f>
        <v>G2._Eventos_en_el_exterior</v>
      </c>
      <c r="GN15" s="175" t="str">
        <v>G6._Reuniones_para_mesas_de_trabajo</v>
      </c>
      <c r="GO15" s="175"/>
      <c r="GP15" s="175"/>
      <c r="GQ15" s="175"/>
      <c r="GR15" s="175"/>
      <c r="GS15" s="175"/>
      <c r="GT15" s="175"/>
      <c r="GU15" s="175"/>
      <c r="GV15" s="175"/>
      <c r="GW15" s="175"/>
      <c r="GX15" s="83" t="str">
        <f t="shared" si="69"/>
        <v>Tipo_1.3.D_Realización_de_eventos_académicos_con_temáticas_de_turismo_Dotaciones_o_Beneficios</v>
      </c>
      <c r="GY15" s="175" t="str">
        <f t="shared" si="70"/>
        <v/>
      </c>
      <c r="GZ15" s="175" t="str">
        <f t="shared" si="71"/>
        <v/>
      </c>
      <c r="HA15" s="175" t="str">
        <f t="shared" si="72"/>
        <v/>
      </c>
      <c r="HB15" s="175" t="str">
        <f t="shared" si="73"/>
        <v/>
      </c>
      <c r="HC15" s="175" t="str">
        <f t="shared" si="74"/>
        <v/>
      </c>
      <c r="HE15" s="150" t="str" cm="1">
        <f t="array" ref="HE15">IFERROR(_xlfn._xlws.FILTER(GY15:HC15,GY15:HC15&lt;&gt;""),"No aplica")</f>
        <v>No aplica</v>
      </c>
      <c r="HL15" s="83" t="str">
        <f t="shared" si="75"/>
        <v>Tipo_1.3.D_Realización_de_eventos_académicos_con_temáticas_de_turismo_Pólizas</v>
      </c>
      <c r="HM15" s="175" t="str">
        <f t="shared" si="6"/>
        <v>Pólizas</v>
      </c>
      <c r="HO15" s="83" t="str" cm="1">
        <f t="array" ref="HO15">IFERROR(_xlfn._xlws.FILTER(HM15:HM15,HM15:HM15&lt;&gt;""),"No aplica")</f>
        <v>Pólizas</v>
      </c>
      <c r="HR15" s="83" t="str">
        <f t="shared" si="76"/>
        <v>Tipo_1.3.D_Realización_de_eventos_académicos_con_temáticas_de_turismo_Otros</v>
      </c>
      <c r="HS15" s="175" t="str">
        <f t="shared" si="77"/>
        <v/>
      </c>
      <c r="HT15" s="175" t="str">
        <f t="shared" si="78"/>
        <v/>
      </c>
      <c r="HU15" s="175" t="str">
        <f t="shared" si="79"/>
        <v/>
      </c>
      <c r="HW15" s="83" t="str" cm="1">
        <f t="array" ref="HW15">IFERROR(_xlfn._xlws.FILTER(HS15:HU15,HS15:HU15&lt;&gt;""),"No aplica")</f>
        <v>No aplica</v>
      </c>
      <c r="IB15" s="83" t="str">
        <f t="shared" si="80"/>
        <v>Tipo_1.3.D_Realización_de_eventos_académicos_con_temáticas_de_turismo_Construcción_y_o_mantenimiento_de_Obra</v>
      </c>
      <c r="IC15" s="175" t="str">
        <f t="shared" si="81"/>
        <v/>
      </c>
      <c r="ID15" s="175" t="str">
        <f t="shared" si="82"/>
        <v/>
      </c>
      <c r="IE15" s="175" t="str">
        <f t="shared" si="83"/>
        <v/>
      </c>
      <c r="IF15" s="175" t="str">
        <f t="shared" si="84"/>
        <v/>
      </c>
      <c r="IG15" s="175" t="str">
        <f t="shared" si="85"/>
        <v/>
      </c>
      <c r="IH15" s="175" t="str">
        <f t="shared" si="86"/>
        <v/>
      </c>
      <c r="II15" s="175" t="str">
        <f t="shared" si="87"/>
        <v/>
      </c>
      <c r="IJ15" s="175" t="str">
        <f t="shared" si="88"/>
        <v/>
      </c>
      <c r="IK15" s="175" t="str">
        <f t="shared" si="89"/>
        <v/>
      </c>
      <c r="IL15" s="175" t="str">
        <f t="shared" si="90"/>
        <v/>
      </c>
      <c r="IM15" s="175" t="str">
        <f t="shared" si="91"/>
        <v/>
      </c>
      <c r="IN15" s="175" t="str">
        <f t="shared" si="92"/>
        <v/>
      </c>
      <c r="IO15" s="175" t="str">
        <f t="shared" si="93"/>
        <v/>
      </c>
      <c r="IP15" s="175" t="str">
        <f t="shared" si="94"/>
        <v/>
      </c>
      <c r="IR15" s="175" t="str" cm="1">
        <f t="array" ref="IR15">IFERROR(_xlfn._xlws.FILTER(IC15:IP15,IC15:IP15&lt;&gt;""),"No aplica")</f>
        <v>No aplica</v>
      </c>
      <c r="JG15" s="83" t="str">
        <f t="shared" si="95"/>
        <v>Tipo_1.3.D_Realización_de_eventos_académicos_con_temáticas_de_turismo</v>
      </c>
      <c r="JH15" s="83" t="str">
        <f t="shared" si="96"/>
        <v>Personal</v>
      </c>
      <c r="JI15" s="83" t="str">
        <f t="shared" si="97"/>
        <v>Personal</v>
      </c>
      <c r="JJ15" s="83" t="str">
        <f t="shared" si="98"/>
        <v/>
      </c>
      <c r="JK15" s="83" t="str">
        <f t="shared" si="99"/>
        <v/>
      </c>
      <c r="JL15" s="83" t="str">
        <f t="shared" si="100"/>
        <v/>
      </c>
      <c r="JM15" s="83" t="str">
        <f t="shared" si="101"/>
        <v>Eventos</v>
      </c>
      <c r="JN15" s="83" t="str">
        <f t="shared" si="102"/>
        <v>Eventos</v>
      </c>
      <c r="JO15" s="83" t="str">
        <f t="shared" si="103"/>
        <v>Eventos</v>
      </c>
      <c r="JP15" s="83" t="str">
        <f t="shared" si="104"/>
        <v>Eventos</v>
      </c>
      <c r="JQ15" s="83" t="str">
        <f t="shared" si="105"/>
        <v>Eventos</v>
      </c>
      <c r="JR15" s="83" t="str">
        <f t="shared" si="106"/>
        <v>Eventos</v>
      </c>
      <c r="JS15" s="83" t="str">
        <f t="shared" si="107"/>
        <v>Eventos</v>
      </c>
      <c r="JT15" s="83" t="str">
        <f t="shared" si="108"/>
        <v>Eventos</v>
      </c>
      <c r="JU15" s="83" t="str">
        <f t="shared" si="109"/>
        <v>Eventos</v>
      </c>
      <c r="JV15" s="83" t="str">
        <f t="shared" si="110"/>
        <v>Eventos</v>
      </c>
      <c r="JW15" s="83" t="str">
        <f t="shared" si="111"/>
        <v>Eventos</v>
      </c>
      <c r="JX15" s="83" t="str">
        <f t="shared" si="112"/>
        <v>Eventos</v>
      </c>
      <c r="JY15" s="83" t="str">
        <f t="shared" si="113"/>
        <v>Eventos</v>
      </c>
      <c r="JZ15" s="83" t="str">
        <f t="shared" si="114"/>
        <v>Eventos</v>
      </c>
      <c r="KA15" s="83" t="str">
        <f t="shared" si="115"/>
        <v>Eventos</v>
      </c>
      <c r="KB15" s="83" t="str">
        <f t="shared" si="116"/>
        <v>Eventos</v>
      </c>
      <c r="KC15" s="83" t="str">
        <f t="shared" si="117"/>
        <v>Eventos</v>
      </c>
      <c r="KD15" s="83" t="str">
        <f t="shared" si="118"/>
        <v>Eventos</v>
      </c>
      <c r="KE15" s="83" t="str">
        <f t="shared" si="119"/>
        <v>Eventos</v>
      </c>
      <c r="KF15" s="83" t="str">
        <f t="shared" si="120"/>
        <v>Eventos</v>
      </c>
      <c r="KG15" s="83" t="str">
        <f t="shared" si="121"/>
        <v/>
      </c>
      <c r="KH15" s="83" t="str">
        <f t="shared" si="122"/>
        <v/>
      </c>
      <c r="KI15" s="83" t="str">
        <f t="shared" si="123"/>
        <v/>
      </c>
      <c r="KJ15" s="83" t="str">
        <f t="shared" si="124"/>
        <v/>
      </c>
      <c r="KK15" s="83" t="str">
        <f t="shared" si="125"/>
        <v>Material</v>
      </c>
      <c r="KL15" s="83" t="str">
        <f t="shared" si="126"/>
        <v>Material</v>
      </c>
      <c r="KM15" s="83" t="str">
        <f t="shared" si="127"/>
        <v>Material</v>
      </c>
      <c r="KN15" s="83" t="str">
        <f t="shared" si="128"/>
        <v/>
      </c>
      <c r="KO15" s="83" t="str">
        <f t="shared" si="129"/>
        <v/>
      </c>
      <c r="KP15" s="83" t="str">
        <f t="shared" si="130"/>
        <v/>
      </c>
      <c r="KQ15" s="83" t="str">
        <f t="shared" si="131"/>
        <v/>
      </c>
      <c r="KR15" s="83" t="str">
        <f t="shared" si="132"/>
        <v/>
      </c>
      <c r="KS15" s="83" t="str">
        <f t="shared" si="133"/>
        <v>Gastos_de_viajes_(alimentación_hospedaje_transporte_etc)</v>
      </c>
      <c r="KT15" s="83" t="str">
        <f t="shared" si="134"/>
        <v/>
      </c>
      <c r="KU15" s="83" t="str">
        <f t="shared" si="135"/>
        <v/>
      </c>
      <c r="KV15" s="83" t="str">
        <f t="shared" si="136"/>
        <v/>
      </c>
      <c r="KW15" s="83" t="str">
        <f t="shared" si="137"/>
        <v>Gastos_de_viajes_(alimentación_hospedaje_transporte_etc)</v>
      </c>
      <c r="KX15" s="83" t="str">
        <f t="shared" si="138"/>
        <v/>
      </c>
      <c r="KY15" s="83" t="str">
        <f t="shared" si="139"/>
        <v/>
      </c>
      <c r="KZ15" s="83" t="str">
        <f t="shared" si="140"/>
        <v/>
      </c>
      <c r="LA15" s="83" t="str">
        <f t="shared" si="141"/>
        <v/>
      </c>
      <c r="LB15" s="83" t="str">
        <f t="shared" si="142"/>
        <v/>
      </c>
      <c r="LC15" s="83" t="str">
        <f t="shared" si="143"/>
        <v/>
      </c>
      <c r="LD15" s="83" t="str">
        <f t="shared" si="144"/>
        <v/>
      </c>
      <c r="LE15" s="83" t="str">
        <f t="shared" si="145"/>
        <v>Pólizas</v>
      </c>
      <c r="LF15" s="83" t="str">
        <f t="shared" si="146"/>
        <v/>
      </c>
      <c r="LG15" s="83" t="str">
        <f t="shared" si="147"/>
        <v/>
      </c>
      <c r="LH15" s="83" t="str">
        <f t="shared" si="148"/>
        <v/>
      </c>
      <c r="LI15" s="83" t="str">
        <f t="shared" si="149"/>
        <v/>
      </c>
      <c r="LJ15" s="83" t="str">
        <f t="shared" si="150"/>
        <v/>
      </c>
      <c r="LK15" s="83" t="str">
        <f t="shared" si="151"/>
        <v/>
      </c>
      <c r="LL15" s="83" t="str">
        <f t="shared" si="152"/>
        <v/>
      </c>
      <c r="LM15" s="83" t="str">
        <f t="shared" si="153"/>
        <v/>
      </c>
      <c r="LN15" s="83" t="str">
        <f t="shared" si="154"/>
        <v/>
      </c>
      <c r="LO15" s="83" t="str">
        <f t="shared" si="155"/>
        <v/>
      </c>
      <c r="LP15" s="83" t="str">
        <f t="shared" si="156"/>
        <v/>
      </c>
      <c r="LQ15" s="83" t="str">
        <f t="shared" si="157"/>
        <v/>
      </c>
      <c r="LR15" s="83" t="str">
        <f t="shared" si="158"/>
        <v/>
      </c>
      <c r="LS15" s="83" t="str">
        <f t="shared" si="159"/>
        <v/>
      </c>
      <c r="LT15" s="83" t="str">
        <f t="shared" si="160"/>
        <v/>
      </c>
      <c r="LU15" s="83" t="str">
        <f t="shared" si="161"/>
        <v/>
      </c>
      <c r="LV15" s="83" t="str">
        <f t="shared" si="162"/>
        <v/>
      </c>
      <c r="LX15" s="175" t="str" cm="1">
        <f t="array" ref="LX15:MB15">TRANSPOSE(_xlfn.UNIQUE(_xlfn._xlws.FILTER(TRANSPOSE(JH15:LV15),TRANSPOSE(JH15:LV15)&lt;&gt;"")))</f>
        <v>Personal</v>
      </c>
      <c r="LY15" s="175" t="str">
        <v>Eventos</v>
      </c>
      <c r="LZ15" s="175" t="str">
        <v>Material</v>
      </c>
      <c r="MA15" s="175" t="str">
        <v>Gastos_de_viajes_(alimentación_hospedaje_transporte_etc)</v>
      </c>
      <c r="MB15" s="175" t="str">
        <v>Pólizas</v>
      </c>
      <c r="MI15" s="83" t="str">
        <f t="shared" si="163"/>
        <v>Tipo_1.3.D_Realización_de_eventos_académicos_con_temáticas_de_turismo_productos</v>
      </c>
      <c r="MJ15" s="223" t="s">
        <v>1784</v>
      </c>
      <c r="MK15" s="223" t="s">
        <v>1855</v>
      </c>
      <c r="ML15" s="223" t="s">
        <v>1902</v>
      </c>
      <c r="MM15" s="223"/>
      <c r="MN15" s="223"/>
      <c r="MO15" s="223"/>
      <c r="MP15" s="223"/>
      <c r="MQ15" s="223"/>
      <c r="MR15" s="223"/>
      <c r="MS15" s="223"/>
      <c r="MT15" s="223" t="s">
        <v>1643</v>
      </c>
      <c r="MV15" s="150" t="str" cm="1">
        <f t="array" ref="MV15:MY15">IFERROR(_xlfn._xlws.FILTER(MJ15:MT15,MJ15:MT15&lt;&gt;""),"No aplica")</f>
        <v>Eventos académicos realizados</v>
      </c>
      <c r="MW15" t="str">
        <v>Participantes en el/los eventos académicos</v>
      </c>
      <c r="MX15" t="str">
        <v>Ponencias, presentaciones o sesiones realizadas durante los eventos académicos</v>
      </c>
      <c r="MY15" t="str">
        <v>Otro</v>
      </c>
      <c r="NG15" s="150" t="str">
        <f t="shared" si="164"/>
        <v>Tipo_1.3.D_Realización_de_eventos_académicos_con_temáticas_de_turismo_resultados</v>
      </c>
      <c r="NH15" s="223" t="s">
        <v>1614</v>
      </c>
      <c r="NI15" s="223" t="s">
        <v>1648</v>
      </c>
      <c r="NJ15" s="223" t="s">
        <v>1671</v>
      </c>
      <c r="NK15" s="223" t="s">
        <v>1682</v>
      </c>
      <c r="NL15" s="223"/>
      <c r="NM15" s="223"/>
      <c r="NN15" s="223"/>
      <c r="NO15" s="223"/>
      <c r="NP15" s="223"/>
      <c r="NQ15" s="223"/>
      <c r="NR15" s="223" t="s">
        <v>1643</v>
      </c>
      <c r="NT15" s="83" t="str" cm="1">
        <f t="array" ref="NT15:NX15">IFERROR(_xlfn._xlws.FILTER(NH15:NR15,NH15:NR15&lt;&gt;""),"No aplica")</f>
        <v>Percepción de los asistentes, en una escala de 1 a 5, respecto a la calidad de los eventos realizados</v>
      </c>
      <c r="NU15" t="str">
        <v>Proporción de prestadores de servicios turísticos asistentes, respecto a la totalidad de prestadores en el(los) territorio(s) objetivo del proyecto</v>
      </c>
      <c r="NV15" t="str">
        <v>Actores de la cadena de valor del sector turístico asistentes a los eventos académicos con temáticas de turismo</v>
      </c>
      <c r="NW15" t="str">
        <v>Percepción de los asistentes, en una escala de 1 a 5, respecto a la  utilidad o relevancia para el sector, de los eventos realizados</v>
      </c>
      <c r="NX15" t="str">
        <v>Otro</v>
      </c>
    </row>
    <row r="16" spans="1:389" ht="21" thickBot="1">
      <c r="A16" s="509"/>
      <c r="B16" s="488"/>
      <c r="C16" s="491"/>
      <c r="D16" s="513"/>
      <c r="E16" s="81" t="s">
        <v>3068</v>
      </c>
      <c r="F16" s="72" t="str">
        <f t="shared" si="11"/>
        <v>Tipo_1.3.E_Jornadas_de_intercambio_de_experiencias_y_lecciones_aprendidas</v>
      </c>
      <c r="G16" s="73" t="s">
        <v>3043</v>
      </c>
      <c r="H16" s="101" t="s">
        <v>3043</v>
      </c>
      <c r="I16" s="111"/>
      <c r="J16" s="111"/>
      <c r="K16" s="111" t="s">
        <v>3043</v>
      </c>
      <c r="L16" s="111"/>
      <c r="M16" s="110"/>
      <c r="O16" s="83" t="str">
        <f t="shared" si="165"/>
        <v>Tipo_1.3.E_Jornadas_de_intercambio_de_experiencias_y_lecciones_aprendidas</v>
      </c>
      <c r="P16" s="83" t="str">
        <f t="shared" si="166"/>
        <v>Tipo_1.3.E_Jornadas_de_intercambio_de_experiencias_y_lecciones_aprendidas</v>
      </c>
      <c r="Q16" s="83" t="str">
        <f t="shared" si="167"/>
        <v/>
      </c>
      <c r="R16" s="83" t="str">
        <f t="shared" si="168"/>
        <v/>
      </c>
      <c r="S16" s="83" t="str">
        <f t="shared" si="169"/>
        <v>Tipo_1.3.E_Jornadas_de_intercambio_de_experiencias_y_lecciones_aprendidas</v>
      </c>
      <c r="T16" s="83" t="str">
        <f t="shared" si="170"/>
        <v/>
      </c>
      <c r="U16" s="83" t="str">
        <f t="shared" si="171"/>
        <v/>
      </c>
      <c r="X16" s="150" t="s">
        <v>3069</v>
      </c>
      <c r="AA16" s="89" t="s">
        <v>3043</v>
      </c>
      <c r="AB16" s="89" t="s">
        <v>3043</v>
      </c>
      <c r="AC16" s="89"/>
      <c r="AD16" s="89"/>
      <c r="AE16" s="89" t="s">
        <v>3043</v>
      </c>
      <c r="AF16" s="89" t="s">
        <v>3043</v>
      </c>
      <c r="AG16" s="89" t="s">
        <v>3043</v>
      </c>
      <c r="AH16" s="89" t="s">
        <v>3043</v>
      </c>
      <c r="AI16" s="89" t="s">
        <v>3043</v>
      </c>
      <c r="AJ16" s="89" t="s">
        <v>3043</v>
      </c>
      <c r="AK16" s="89" t="s">
        <v>3043</v>
      </c>
      <c r="AL16" s="89" t="s">
        <v>3043</v>
      </c>
      <c r="AM16" s="89" t="s">
        <v>3043</v>
      </c>
      <c r="AN16" s="89" t="s">
        <v>3043</v>
      </c>
      <c r="AO16" s="89" t="s">
        <v>3043</v>
      </c>
      <c r="AP16" s="89" t="s">
        <v>3043</v>
      </c>
      <c r="AQ16" s="89" t="s">
        <v>3043</v>
      </c>
      <c r="AR16" s="89" t="s">
        <v>3043</v>
      </c>
      <c r="AS16" s="89" t="s">
        <v>3043</v>
      </c>
      <c r="AT16" s="89" t="s">
        <v>3043</v>
      </c>
      <c r="AU16" s="89" t="s">
        <v>3043</v>
      </c>
      <c r="AV16" s="89" t="s">
        <v>3043</v>
      </c>
      <c r="AW16" s="89" t="s">
        <v>3043</v>
      </c>
      <c r="AX16" s="89" t="s">
        <v>3043</v>
      </c>
      <c r="AY16" s="89" t="s">
        <v>3043</v>
      </c>
      <c r="AZ16" s="89"/>
      <c r="BA16" s="89"/>
      <c r="BB16" s="89"/>
      <c r="BC16" s="89"/>
      <c r="BD16" s="89"/>
      <c r="BE16" s="89"/>
      <c r="BF16" s="89"/>
      <c r="BG16" s="89"/>
      <c r="BH16" s="89"/>
      <c r="BI16" s="89"/>
      <c r="BJ16" s="89"/>
      <c r="BK16" s="89"/>
      <c r="BL16" s="89"/>
      <c r="BM16" s="89"/>
      <c r="BN16" s="89"/>
      <c r="BO16" s="89"/>
      <c r="BP16" s="89"/>
      <c r="BQ16" s="89" t="s">
        <v>3043</v>
      </c>
      <c r="BR16" s="89" t="s">
        <v>3043</v>
      </c>
      <c r="BS16" s="89"/>
      <c r="BT16" s="89"/>
      <c r="BU16" s="89"/>
      <c r="BV16" s="89"/>
      <c r="BW16" s="90"/>
      <c r="BX16" s="90" t="s">
        <v>3043</v>
      </c>
      <c r="BY16" s="90"/>
      <c r="BZ16" s="90"/>
      <c r="CA16" s="90"/>
      <c r="CB16" s="91"/>
      <c r="CC16" s="91"/>
      <c r="CD16" s="91"/>
      <c r="CE16" s="91"/>
      <c r="CF16" s="91"/>
      <c r="CG16" s="91"/>
      <c r="CH16" s="91"/>
      <c r="CI16" s="91"/>
      <c r="CJ16" s="91"/>
      <c r="CK16" s="91"/>
      <c r="CL16" s="91"/>
      <c r="CM16" s="91"/>
      <c r="CN16" s="91"/>
      <c r="CO16" s="91"/>
      <c r="CQ16" s="83" t="str">
        <f t="shared" si="19"/>
        <v>Tipo_1.3.E_Jornadas_de_intercambio_de_experiencias_y_lecciones_aprendidas_Personal</v>
      </c>
      <c r="CR16" s="83" t="str">
        <f t="shared" si="172"/>
        <v>Apoyo_administrativo</v>
      </c>
      <c r="CS16" s="83" t="str">
        <f t="shared" si="173"/>
        <v>Profesional</v>
      </c>
      <c r="CT16" s="83" t="str">
        <f t="shared" si="174"/>
        <v/>
      </c>
      <c r="CU16" s="83" t="str">
        <f t="shared" si="175"/>
        <v/>
      </c>
      <c r="CV16" s="83" t="str">
        <f t="shared" si="176"/>
        <v>Consultoría</v>
      </c>
      <c r="CW16" s="83"/>
      <c r="CX16" s="83" t="str" cm="1">
        <f t="array" ref="CX16:CZ16">IFERROR(_xlfn._xlws.FILTER(CR16:CV16,CR16:CV16&lt;&gt;""),"No aplica")</f>
        <v>Apoyo_administrativo</v>
      </c>
      <c r="CY16" s="83" t="str">
        <v>Profesional</v>
      </c>
      <c r="CZ16" s="83" t="str">
        <v>Consultoría</v>
      </c>
      <c r="DA16" s="83"/>
      <c r="DB16" s="83"/>
      <c r="DC16" s="83"/>
      <c r="DD16" s="83"/>
      <c r="DE16" s="173" t="str">
        <f t="shared" si="25"/>
        <v>Tipo_1.3.E_Jornadas_de_intercambio_de_experiencias_y_lecciones_aprendidas_Eventos</v>
      </c>
      <c r="DF16" s="83" t="str">
        <f t="shared" si="26"/>
        <v>Alimentación</v>
      </c>
      <c r="DG16" s="83" t="str">
        <f t="shared" si="27"/>
        <v>Alquiler_de_baños_y_servicio_de_aseo_portátiles</v>
      </c>
      <c r="DH16" s="83" t="str">
        <f t="shared" si="28"/>
        <v>Alquiler_de_equipos_técnicos</v>
      </c>
      <c r="DI16" s="83" t="str">
        <f t="shared" si="29"/>
        <v>Alquiler_de_espacios</v>
      </c>
      <c r="DJ16" s="83" t="str">
        <f t="shared" si="30"/>
        <v>Alquiler_de_implementos_de_cocina</v>
      </c>
      <c r="DK16" s="83" t="str">
        <f t="shared" si="31"/>
        <v>Alquiler_de_Mobiliario</v>
      </c>
      <c r="DL16" s="83" t="str">
        <f t="shared" si="32"/>
        <v>Alquiler_de_producción</v>
      </c>
      <c r="DM16" s="83" t="str">
        <f t="shared" si="33"/>
        <v>Iluminación_profesional</v>
      </c>
      <c r="DN16" s="83" t="str">
        <f t="shared" si="34"/>
        <v>Papelería</v>
      </c>
      <c r="DO16" s="83" t="str">
        <f t="shared" si="35"/>
        <v>Personal</v>
      </c>
      <c r="DP16" s="83" t="str">
        <f t="shared" si="36"/>
        <v>Plataforma_digital_</v>
      </c>
      <c r="DQ16" s="83" t="str">
        <f t="shared" si="37"/>
        <v>Producción_y_técnica</v>
      </c>
      <c r="DR16" s="83" t="str">
        <f t="shared" si="38"/>
        <v>Salud</v>
      </c>
      <c r="DS16" s="83" t="str">
        <f t="shared" si="39"/>
        <v>Servicios_digitales_</v>
      </c>
      <c r="DT16" s="83" t="str">
        <f t="shared" si="40"/>
        <v>Servicios_en_línea_y_transmisión</v>
      </c>
      <c r="DU16" s="83" t="str">
        <f t="shared" si="41"/>
        <v>Sonido_profesional</v>
      </c>
      <c r="DV16" s="83" t="str">
        <f t="shared" si="42"/>
        <v>Stand</v>
      </c>
      <c r="DW16" s="83" t="str">
        <f t="shared" si="43"/>
        <v>Traducción_simultanea</v>
      </c>
      <c r="DX16" s="83" t="str">
        <f t="shared" si="44"/>
        <v>Transporte_de_equipos</v>
      </c>
      <c r="DY16" s="83" t="str">
        <f t="shared" si="45"/>
        <v>Video</v>
      </c>
      <c r="DZ16" s="83" t="str">
        <f t="shared" si="46"/>
        <v/>
      </c>
      <c r="EA16" s="83"/>
      <c r="EB16" s="83" t="str" cm="1">
        <f t="array" ref="EB16:EU16">IFERROR(_xlfn._xlws.FILTER(DF16:DZ16,DF16:DZ16&lt;&gt;""),"No aplica")</f>
        <v>Alimentación</v>
      </c>
      <c r="EC16" s="83" t="str">
        <v>Alquiler_de_baños_y_servicio_de_aseo_portátiles</v>
      </c>
      <c r="ED16" s="83" t="str">
        <v>Alquiler_de_equipos_técnicos</v>
      </c>
      <c r="EE16" s="83" t="str">
        <v>Alquiler_de_espacios</v>
      </c>
      <c r="EF16" s="83" t="str">
        <v>Alquiler_de_implementos_de_cocina</v>
      </c>
      <c r="EG16" s="83" t="str">
        <v>Alquiler_de_Mobiliario</v>
      </c>
      <c r="EH16" s="83" t="str">
        <v>Alquiler_de_producción</v>
      </c>
      <c r="EI16" s="83" t="str">
        <v>Iluminación_profesional</v>
      </c>
      <c r="EJ16" s="83" t="str">
        <v>Papelería</v>
      </c>
      <c r="EK16" s="83" t="str">
        <v>Personal</v>
      </c>
      <c r="EL16" s="83" t="str">
        <v>Plataforma_digital_</v>
      </c>
      <c r="EM16" s="83" t="str">
        <v>Producción_y_técnica</v>
      </c>
      <c r="EN16" s="83" t="str">
        <v>Salud</v>
      </c>
      <c r="EO16" s="83" t="str">
        <v>Servicios_digitales_</v>
      </c>
      <c r="EP16" s="83" t="str">
        <v>Servicios_en_línea_y_transmisión</v>
      </c>
      <c r="EQ16" s="83" t="str">
        <v>Sonido_profesional</v>
      </c>
      <c r="ER16" s="83" t="str">
        <v>Stand</v>
      </c>
      <c r="ES16" s="83" t="str">
        <v>Traducción_simultanea</v>
      </c>
      <c r="ET16" s="83" t="str">
        <v>Transporte_de_equipos</v>
      </c>
      <c r="EU16" s="83" t="str">
        <v>Video</v>
      </c>
      <c r="EV16" s="83"/>
      <c r="EW16" s="83" t="str">
        <f t="shared" si="47"/>
        <v>Tipo_1.3.E_Jornadas_de_intercambio_de_experiencias_y_lecciones_aprendidas_Material</v>
      </c>
      <c r="EX16" s="83" t="str">
        <f t="shared" si="48"/>
        <v/>
      </c>
      <c r="EY16" s="83" t="str">
        <f t="shared" si="49"/>
        <v/>
      </c>
      <c r="EZ16" s="83" t="str">
        <f t="shared" si="50"/>
        <v/>
      </c>
      <c r="FA16" s="83" t="str">
        <f t="shared" si="51"/>
        <v/>
      </c>
      <c r="FB16" s="83" t="str">
        <f t="shared" si="52"/>
        <v/>
      </c>
      <c r="FC16" s="83" t="str">
        <f t="shared" si="53"/>
        <v/>
      </c>
      <c r="FD16" s="83"/>
      <c r="FE16" s="83" t="str" cm="1">
        <f t="array" ref="FE16">IFERROR(_xlfn._xlws.FILTER(EX16:FC16,EX16:FC16&lt;&gt;""),"No aplica")</f>
        <v>No aplica</v>
      </c>
      <c r="FF16" s="83"/>
      <c r="FG16" s="83"/>
      <c r="FH16" s="83"/>
      <c r="FI16" s="83"/>
      <c r="FJ16" s="83"/>
      <c r="FK16" s="83"/>
      <c r="FL16" s="83"/>
      <c r="FM16" s="83" t="str">
        <f t="shared" si="54"/>
        <v>Tipo_1.3.E_Jornadas_de_intercambio_de_experiencias_y_lecciones_aprendidas_Publicidad</v>
      </c>
      <c r="FN16" s="175" t="str">
        <f t="shared" si="55"/>
        <v/>
      </c>
      <c r="FO16" s="175" t="str">
        <f t="shared" si="56"/>
        <v/>
      </c>
      <c r="FQ16" s="83" t="str" cm="1">
        <f t="array" ref="FQ16">IFERROR(_xlfn._xlws.FILTER(FN16:FO16,FN16:FO16&lt;&gt;""),"No aplica")</f>
        <v>No aplica</v>
      </c>
      <c r="FU16" s="83" t="str">
        <f t="shared" si="57"/>
        <v>Tipo_1.3.E_Jornadas_de_intercambio_de_experiencias_y_lecciones_aprendidas_Desarrollos_Tecnológicos</v>
      </c>
      <c r="FV16" s="175" t="str">
        <f t="shared" si="58"/>
        <v/>
      </c>
      <c r="FW16" s="175" t="str">
        <f t="shared" si="59"/>
        <v/>
      </c>
      <c r="FY16" s="83" t="str" cm="1">
        <f t="array" ref="FY16">IFERROR(_xlfn._xlws.FILTER(FV16:FW16,FV16:FW16&lt;&gt;""),"No aplica")</f>
        <v>No aplica</v>
      </c>
      <c r="GC16" s="83" t="str">
        <f t="shared" si="60"/>
        <v>Tipo_1.3.E_Jornadas_de_intercambio_de_experiencias_y_lecciones_aprendidas_Gastos_de_viajes_(alimentación_hospedaje_transporte_etc)</v>
      </c>
      <c r="GD16" s="175" t="str">
        <f t="shared" si="61"/>
        <v/>
      </c>
      <c r="GE16" s="175" t="str">
        <f t="shared" si="62"/>
        <v/>
      </c>
      <c r="GF16" s="175" t="str">
        <f t="shared" si="63"/>
        <v/>
      </c>
      <c r="GG16" s="175" t="str">
        <f t="shared" si="64"/>
        <v/>
      </c>
      <c r="GH16" s="175" t="str">
        <f t="shared" si="65"/>
        <v/>
      </c>
      <c r="GI16" s="175" t="str">
        <f t="shared" si="66"/>
        <v/>
      </c>
      <c r="GJ16" s="175" t="str">
        <f t="shared" si="67"/>
        <v>G7.__Misiones_Estudio_Nacionales</v>
      </c>
      <c r="GK16" s="175" t="str">
        <f t="shared" si="68"/>
        <v>G8._Misiones_de_estudio_en_el_exterior</v>
      </c>
      <c r="GL16" s="175"/>
      <c r="GM16" s="150" t="str" cm="1">
        <f t="array" ref="GM16:GN16">IFERROR(_xlfn._xlws.FILTER(GD16:GK16,GD16:GK16&lt;&gt;""),"No aplica")</f>
        <v>G7.__Misiones_Estudio_Nacionales</v>
      </c>
      <c r="GN16" s="175" t="str">
        <v>G8._Misiones_de_estudio_en_el_exterior</v>
      </c>
      <c r="GO16" s="175"/>
      <c r="GP16" s="175"/>
      <c r="GQ16" s="175"/>
      <c r="GR16" s="175"/>
      <c r="GS16" s="175"/>
      <c r="GT16" s="175"/>
      <c r="GU16" s="175"/>
      <c r="GV16" s="175"/>
      <c r="GW16" s="175"/>
      <c r="GX16" s="83" t="str">
        <f t="shared" si="69"/>
        <v>Tipo_1.3.E_Jornadas_de_intercambio_de_experiencias_y_lecciones_aprendidas_Dotaciones_o_Beneficios</v>
      </c>
      <c r="GY16" s="175" t="str">
        <f t="shared" si="70"/>
        <v/>
      </c>
      <c r="GZ16" s="175" t="str">
        <f t="shared" si="71"/>
        <v/>
      </c>
      <c r="HA16" s="175" t="str">
        <f t="shared" si="72"/>
        <v/>
      </c>
      <c r="HB16" s="175" t="str">
        <f t="shared" si="73"/>
        <v/>
      </c>
      <c r="HC16" s="175" t="str">
        <f t="shared" si="74"/>
        <v/>
      </c>
      <c r="HE16" s="150" t="str" cm="1">
        <f t="array" ref="HE16">IFERROR(_xlfn._xlws.FILTER(GY16:HC16,GY16:HC16&lt;&gt;""),"No aplica")</f>
        <v>No aplica</v>
      </c>
      <c r="HL16" s="83" t="str">
        <f t="shared" si="75"/>
        <v>Tipo_1.3.E_Jornadas_de_intercambio_de_experiencias_y_lecciones_aprendidas_Pólizas</v>
      </c>
      <c r="HM16" s="175" t="str">
        <f t="shared" si="6"/>
        <v>Pólizas</v>
      </c>
      <c r="HO16" s="83" t="str" cm="1">
        <f t="array" ref="HO16">IFERROR(_xlfn._xlws.FILTER(HM16:HM16,HM16:HM16&lt;&gt;""),"No aplica")</f>
        <v>Pólizas</v>
      </c>
      <c r="HR16" s="83" t="str">
        <f t="shared" si="76"/>
        <v>Tipo_1.3.E_Jornadas_de_intercambio_de_experiencias_y_lecciones_aprendidas_Otros</v>
      </c>
      <c r="HS16" s="175" t="str">
        <f t="shared" si="77"/>
        <v/>
      </c>
      <c r="HT16" s="175" t="str">
        <f t="shared" si="78"/>
        <v/>
      </c>
      <c r="HU16" s="175" t="str">
        <f t="shared" si="79"/>
        <v/>
      </c>
      <c r="HW16" s="83" t="str" cm="1">
        <f t="array" ref="HW16">IFERROR(_xlfn._xlws.FILTER(HS16:HU16,HS16:HU16&lt;&gt;""),"No aplica")</f>
        <v>No aplica</v>
      </c>
      <c r="IB16" s="83" t="str">
        <f t="shared" si="80"/>
        <v>Tipo_1.3.E_Jornadas_de_intercambio_de_experiencias_y_lecciones_aprendidas_Construcción_y_o_mantenimiento_de_Obra</v>
      </c>
      <c r="IC16" s="175" t="str">
        <f t="shared" si="81"/>
        <v/>
      </c>
      <c r="ID16" s="175" t="str">
        <f t="shared" si="82"/>
        <v/>
      </c>
      <c r="IE16" s="175" t="str">
        <f t="shared" si="83"/>
        <v/>
      </c>
      <c r="IF16" s="175" t="str">
        <f t="shared" si="84"/>
        <v/>
      </c>
      <c r="IG16" s="175" t="str">
        <f t="shared" si="85"/>
        <v/>
      </c>
      <c r="IH16" s="175" t="str">
        <f t="shared" si="86"/>
        <v/>
      </c>
      <c r="II16" s="175" t="str">
        <f t="shared" si="87"/>
        <v/>
      </c>
      <c r="IJ16" s="175" t="str">
        <f t="shared" si="88"/>
        <v/>
      </c>
      <c r="IK16" s="175" t="str">
        <f t="shared" si="89"/>
        <v/>
      </c>
      <c r="IL16" s="175" t="str">
        <f t="shared" si="90"/>
        <v/>
      </c>
      <c r="IM16" s="175" t="str">
        <f t="shared" si="91"/>
        <v/>
      </c>
      <c r="IN16" s="175" t="str">
        <f t="shared" si="92"/>
        <v/>
      </c>
      <c r="IO16" s="175" t="str">
        <f t="shared" si="93"/>
        <v/>
      </c>
      <c r="IP16" s="175" t="str">
        <f t="shared" si="94"/>
        <v/>
      </c>
      <c r="IR16" s="175" t="str" cm="1">
        <f t="array" ref="IR16">IFERROR(_xlfn._xlws.FILTER(IC16:IP16,IC16:IP16&lt;&gt;""),"No aplica")</f>
        <v>No aplica</v>
      </c>
      <c r="JG16" s="83" t="str">
        <f t="shared" si="95"/>
        <v>Tipo_1.3.E_Jornadas_de_intercambio_de_experiencias_y_lecciones_aprendidas</v>
      </c>
      <c r="JH16" s="83" t="str">
        <f t="shared" si="96"/>
        <v>Personal</v>
      </c>
      <c r="JI16" s="83" t="str">
        <f t="shared" si="97"/>
        <v>Personal</v>
      </c>
      <c r="JJ16" s="83" t="str">
        <f t="shared" si="98"/>
        <v/>
      </c>
      <c r="JK16" s="83" t="str">
        <f t="shared" si="99"/>
        <v/>
      </c>
      <c r="JL16" s="83" t="str">
        <f t="shared" si="100"/>
        <v>Personal</v>
      </c>
      <c r="JM16" s="83" t="str">
        <f t="shared" si="101"/>
        <v>Eventos</v>
      </c>
      <c r="JN16" s="83" t="str">
        <f t="shared" si="102"/>
        <v>Eventos</v>
      </c>
      <c r="JO16" s="83" t="str">
        <f t="shared" si="103"/>
        <v>Eventos</v>
      </c>
      <c r="JP16" s="83" t="str">
        <f t="shared" si="104"/>
        <v>Eventos</v>
      </c>
      <c r="JQ16" s="83" t="str">
        <f t="shared" si="105"/>
        <v>Eventos</v>
      </c>
      <c r="JR16" s="83" t="str">
        <f t="shared" si="106"/>
        <v>Eventos</v>
      </c>
      <c r="JS16" s="83" t="str">
        <f t="shared" si="107"/>
        <v>Eventos</v>
      </c>
      <c r="JT16" s="83" t="str">
        <f t="shared" si="108"/>
        <v>Eventos</v>
      </c>
      <c r="JU16" s="83" t="str">
        <f t="shared" si="109"/>
        <v>Eventos</v>
      </c>
      <c r="JV16" s="83" t="str">
        <f t="shared" si="110"/>
        <v>Eventos</v>
      </c>
      <c r="JW16" s="83" t="str">
        <f t="shared" si="111"/>
        <v>Eventos</v>
      </c>
      <c r="JX16" s="83" t="str">
        <f t="shared" si="112"/>
        <v>Eventos</v>
      </c>
      <c r="JY16" s="83" t="str">
        <f t="shared" si="113"/>
        <v>Eventos</v>
      </c>
      <c r="JZ16" s="83" t="str">
        <f t="shared" si="114"/>
        <v>Eventos</v>
      </c>
      <c r="KA16" s="83" t="str">
        <f t="shared" si="115"/>
        <v>Eventos</v>
      </c>
      <c r="KB16" s="83" t="str">
        <f t="shared" si="116"/>
        <v>Eventos</v>
      </c>
      <c r="KC16" s="83" t="str">
        <f t="shared" si="117"/>
        <v>Eventos</v>
      </c>
      <c r="KD16" s="83" t="str">
        <f t="shared" si="118"/>
        <v>Eventos</v>
      </c>
      <c r="KE16" s="83" t="str">
        <f t="shared" si="119"/>
        <v>Eventos</v>
      </c>
      <c r="KF16" s="83" t="str">
        <f t="shared" si="120"/>
        <v>Eventos</v>
      </c>
      <c r="KG16" s="83" t="str">
        <f t="shared" si="121"/>
        <v/>
      </c>
      <c r="KH16" s="83" t="str">
        <f t="shared" si="122"/>
        <v/>
      </c>
      <c r="KI16" s="83" t="str">
        <f t="shared" si="123"/>
        <v/>
      </c>
      <c r="KJ16" s="83" t="str">
        <f t="shared" si="124"/>
        <v/>
      </c>
      <c r="KK16" s="83" t="str">
        <f t="shared" si="125"/>
        <v/>
      </c>
      <c r="KL16" s="83" t="str">
        <f t="shared" si="126"/>
        <v/>
      </c>
      <c r="KM16" s="83" t="str">
        <f t="shared" si="127"/>
        <v/>
      </c>
      <c r="KN16" s="83" t="str">
        <f t="shared" si="128"/>
        <v/>
      </c>
      <c r="KO16" s="83" t="str">
        <f t="shared" si="129"/>
        <v/>
      </c>
      <c r="KP16" s="83" t="str">
        <f t="shared" si="130"/>
        <v/>
      </c>
      <c r="KQ16" s="83" t="str">
        <f t="shared" si="131"/>
        <v/>
      </c>
      <c r="KR16" s="83" t="str">
        <f t="shared" si="132"/>
        <v/>
      </c>
      <c r="KS16" s="83" t="str">
        <f t="shared" si="133"/>
        <v/>
      </c>
      <c r="KT16" s="83" t="str">
        <f t="shared" si="134"/>
        <v/>
      </c>
      <c r="KU16" s="83" t="str">
        <f t="shared" si="135"/>
        <v/>
      </c>
      <c r="KV16" s="83" t="str">
        <f t="shared" si="136"/>
        <v/>
      </c>
      <c r="KW16" s="83" t="str">
        <f t="shared" si="137"/>
        <v/>
      </c>
      <c r="KX16" s="83" t="str">
        <f t="shared" si="138"/>
        <v>Gastos_de_viajes_(alimentación_hospedaje_transporte_etc)</v>
      </c>
      <c r="KY16" s="83" t="str">
        <f t="shared" si="139"/>
        <v>Gastos_de_viajes_(alimentación_hospedaje_transporte_etc)</v>
      </c>
      <c r="KZ16" s="83" t="str">
        <f t="shared" si="140"/>
        <v/>
      </c>
      <c r="LA16" s="83" t="str">
        <f t="shared" si="141"/>
        <v/>
      </c>
      <c r="LB16" s="83" t="str">
        <f t="shared" si="142"/>
        <v/>
      </c>
      <c r="LC16" s="83" t="str">
        <f t="shared" si="143"/>
        <v/>
      </c>
      <c r="LD16" s="83" t="str">
        <f t="shared" si="144"/>
        <v/>
      </c>
      <c r="LE16" s="83" t="str">
        <f t="shared" si="145"/>
        <v>Pólizas</v>
      </c>
      <c r="LF16" s="83" t="str">
        <f t="shared" si="146"/>
        <v/>
      </c>
      <c r="LG16" s="83" t="str">
        <f t="shared" si="147"/>
        <v/>
      </c>
      <c r="LH16" s="83" t="str">
        <f t="shared" si="148"/>
        <v/>
      </c>
      <c r="LI16" s="83" t="str">
        <f t="shared" si="149"/>
        <v/>
      </c>
      <c r="LJ16" s="83" t="str">
        <f t="shared" si="150"/>
        <v/>
      </c>
      <c r="LK16" s="83" t="str">
        <f t="shared" si="151"/>
        <v/>
      </c>
      <c r="LL16" s="83" t="str">
        <f t="shared" si="152"/>
        <v/>
      </c>
      <c r="LM16" s="83" t="str">
        <f t="shared" si="153"/>
        <v/>
      </c>
      <c r="LN16" s="83" t="str">
        <f t="shared" si="154"/>
        <v/>
      </c>
      <c r="LO16" s="83" t="str">
        <f t="shared" si="155"/>
        <v/>
      </c>
      <c r="LP16" s="83" t="str">
        <f t="shared" si="156"/>
        <v/>
      </c>
      <c r="LQ16" s="83" t="str">
        <f t="shared" si="157"/>
        <v/>
      </c>
      <c r="LR16" s="83" t="str">
        <f t="shared" si="158"/>
        <v/>
      </c>
      <c r="LS16" s="83" t="str">
        <f t="shared" si="159"/>
        <v/>
      </c>
      <c r="LT16" s="83" t="str">
        <f t="shared" si="160"/>
        <v/>
      </c>
      <c r="LU16" s="83" t="str">
        <f t="shared" si="161"/>
        <v/>
      </c>
      <c r="LV16" s="83" t="str">
        <f t="shared" si="162"/>
        <v/>
      </c>
      <c r="LX16" s="175" t="str" cm="1">
        <f t="array" ref="LX16:MA16">TRANSPOSE(_xlfn.UNIQUE(_xlfn._xlws.FILTER(TRANSPOSE(JH16:LV16),TRANSPOSE(JH16:LV16)&lt;&gt;"")))</f>
        <v>Personal</v>
      </c>
      <c r="LY16" s="175" t="str">
        <v>Eventos</v>
      </c>
      <c r="LZ16" s="175" t="str">
        <v>Gastos_de_viajes_(alimentación_hospedaje_transporte_etc)</v>
      </c>
      <c r="MA16" s="175" t="str">
        <v>Pólizas</v>
      </c>
      <c r="MI16" s="83" t="str">
        <f t="shared" si="163"/>
        <v>Tipo_1.3.E_Jornadas_de_intercambio_de_experiencias_y_lecciones_aprendidas_productos</v>
      </c>
      <c r="MJ16" s="223" t="s">
        <v>1785</v>
      </c>
      <c r="MK16" s="223" t="s">
        <v>1856</v>
      </c>
      <c r="ML16" s="223" t="s">
        <v>1903</v>
      </c>
      <c r="MM16" s="223" t="s">
        <v>1926</v>
      </c>
      <c r="MN16" s="223"/>
      <c r="MO16" s="223"/>
      <c r="MP16" s="223"/>
      <c r="MQ16" s="223"/>
      <c r="MR16" s="223"/>
      <c r="MS16" s="223"/>
      <c r="MT16" s="223" t="s">
        <v>1643</v>
      </c>
      <c r="MV16" s="150" t="str" cm="1">
        <f t="array" ref="MV16:MZ16">IFERROR(_xlfn._xlws.FILTER(MJ16:MT16,MJ16:MT16&lt;&gt;""),"No aplica")</f>
        <v>Jornadas o misiones académicas realizadas</v>
      </c>
      <c r="MW16" t="str">
        <v>Personas participantes en la(s) jornada(s)</v>
      </c>
      <c r="MX16" t="str">
        <v>Modelos de gestión del turismo presentados, documentados y compartidos durante las jornadas de intercambio</v>
      </c>
      <c r="MY16" t="str">
        <v>Territorios del país representados en las jornadas de intercambio</v>
      </c>
      <c r="MZ16" t="str">
        <v>Otro</v>
      </c>
      <c r="NG16" s="150" t="str">
        <f t="shared" si="164"/>
        <v>Tipo_1.3.E_Jornadas_de_intercambio_de_experiencias_y_lecciones_aprendidas_resultados</v>
      </c>
      <c r="NH16" s="223" t="s">
        <v>1615</v>
      </c>
      <c r="NI16" s="223" t="s">
        <v>1649</v>
      </c>
      <c r="NJ16" s="223" t="s">
        <v>1672</v>
      </c>
      <c r="NK16" s="223"/>
      <c r="NL16" s="223"/>
      <c r="NM16" s="223"/>
      <c r="NN16" s="223"/>
      <c r="NO16" s="223"/>
      <c r="NP16" s="223"/>
      <c r="NQ16" s="223"/>
      <c r="NR16" s="223" t="s">
        <v>1643</v>
      </c>
      <c r="NT16" s="83" t="str" cm="1">
        <f t="array" ref="NT16:NW16">IFERROR(_xlfn._xlws.FILTER(NH16:NR16,NH16:NR16&lt;&gt;""),"No aplica")</f>
        <v>Mejoras implementadas en la gestión de atractivos y destinos turísticos como resultado de las metodologías y herramientas aprendidas en las jornadas de intercambio</v>
      </c>
      <c r="NU16" t="str">
        <v>Buenas prácticas / lecciones con plan de implementación en uno o más destinos turísticos</v>
      </c>
      <c r="NV16" t="str">
        <v>Nivel de satisfacción de los participantes, en una escala de 1 a 5, con respecto a la utilidad y relevancia de las jornadas de intercambio</v>
      </c>
      <c r="NW16" t="str">
        <v>Otro</v>
      </c>
    </row>
    <row r="17" spans="1:389" ht="40.5" customHeight="1" thickBot="1">
      <c r="A17" s="509"/>
      <c r="B17" s="480" t="s">
        <v>3070</v>
      </c>
      <c r="C17" s="483" t="s">
        <v>3071</v>
      </c>
      <c r="D17" s="514" t="str">
        <f>CONCATENATE("Categoría_",B17,"_",SUBSTITUTE(SUBSTITUTE(C17,",","")," ","_"))</f>
        <v>Categoría_1.4_Fortalecimiento_de_capacidades_productivas</v>
      </c>
      <c r="E17" s="82" t="s">
        <v>3072</v>
      </c>
      <c r="F17" s="72" t="str">
        <f t="shared" si="11"/>
        <v>Tipo_1.4.A_Acompañamiento_y_apoyo_técnico_y_financiero_para_mejorar_la_productividad_del_sector_turístico</v>
      </c>
      <c r="G17" s="75" t="s">
        <v>3043</v>
      </c>
      <c r="H17" s="102" t="s">
        <v>3043</v>
      </c>
      <c r="I17" s="112" t="s">
        <v>3043</v>
      </c>
      <c r="J17" s="112"/>
      <c r="K17" s="112" t="s">
        <v>3043</v>
      </c>
      <c r="L17" s="114"/>
      <c r="M17" s="115" t="s">
        <v>3043</v>
      </c>
      <c r="O17" s="83" t="str">
        <f t="shared" si="165"/>
        <v>Tipo_1.4.A_Acompañamiento_y_apoyo_técnico_y_financiero_para_mejorar_la_productividad_del_sector_turístico</v>
      </c>
      <c r="P17" s="83" t="str">
        <f t="shared" si="166"/>
        <v>Tipo_1.4.A_Acompañamiento_y_apoyo_técnico_y_financiero_para_mejorar_la_productividad_del_sector_turístico</v>
      </c>
      <c r="Q17" s="83" t="str">
        <f t="shared" si="167"/>
        <v>Tipo_1.4.A_Acompañamiento_y_apoyo_técnico_y_financiero_para_mejorar_la_productividad_del_sector_turístico</v>
      </c>
      <c r="R17" s="83" t="str">
        <f t="shared" si="168"/>
        <v/>
      </c>
      <c r="S17" s="83" t="str">
        <f t="shared" si="169"/>
        <v>Tipo_1.4.A_Acompañamiento_y_apoyo_técnico_y_financiero_para_mejorar_la_productividad_del_sector_turístico</v>
      </c>
      <c r="T17" s="83" t="str">
        <f t="shared" si="170"/>
        <v/>
      </c>
      <c r="U17" s="83" t="str">
        <f t="shared" si="171"/>
        <v>Tipo_1.4.A_Acompañamiento_y_apoyo_técnico_y_financiero_para_mejorar_la_productividad_del_sector_turístico</v>
      </c>
      <c r="X17" s="150" t="s">
        <v>3073</v>
      </c>
      <c r="AA17" s="92" t="s">
        <v>3043</v>
      </c>
      <c r="AB17" s="92" t="s">
        <v>3043</v>
      </c>
      <c r="AC17" s="96"/>
      <c r="AD17" s="96"/>
      <c r="AE17" s="92" t="s">
        <v>3043</v>
      </c>
      <c r="AF17" s="92" t="s">
        <v>3043</v>
      </c>
      <c r="AG17" s="92" t="s">
        <v>3043</v>
      </c>
      <c r="AH17" s="92" t="s">
        <v>3043</v>
      </c>
      <c r="AI17" s="92" t="s">
        <v>3043</v>
      </c>
      <c r="AJ17" s="92" t="s">
        <v>3043</v>
      </c>
      <c r="AK17" s="92" t="s">
        <v>3043</v>
      </c>
      <c r="AL17" s="92" t="s">
        <v>3043</v>
      </c>
      <c r="AM17" s="92" t="s">
        <v>3043</v>
      </c>
      <c r="AN17" s="92" t="s">
        <v>3043</v>
      </c>
      <c r="AO17" s="92" t="s">
        <v>3043</v>
      </c>
      <c r="AP17" s="92" t="s">
        <v>3043</v>
      </c>
      <c r="AQ17" s="92" t="s">
        <v>3043</v>
      </c>
      <c r="AR17" s="92" t="s">
        <v>3043</v>
      </c>
      <c r="AS17" s="92" t="s">
        <v>3043</v>
      </c>
      <c r="AT17" s="92" t="s">
        <v>3043</v>
      </c>
      <c r="AU17" s="92" t="s">
        <v>3043</v>
      </c>
      <c r="AV17" s="92" t="s">
        <v>3043</v>
      </c>
      <c r="AW17" s="92" t="s">
        <v>3043</v>
      </c>
      <c r="AX17" s="92" t="s">
        <v>3043</v>
      </c>
      <c r="AY17" s="92" t="s">
        <v>3043</v>
      </c>
      <c r="AZ17" s="96"/>
      <c r="BA17" s="92" t="s">
        <v>3043</v>
      </c>
      <c r="BB17" s="92" t="s">
        <v>3043</v>
      </c>
      <c r="BC17" s="92" t="s">
        <v>3043</v>
      </c>
      <c r="BD17" s="96"/>
      <c r="BE17" s="96"/>
      <c r="BF17" s="96"/>
      <c r="BG17" s="96"/>
      <c r="BH17" s="96"/>
      <c r="BI17" s="96"/>
      <c r="BJ17" s="96"/>
      <c r="BK17" s="96"/>
      <c r="BL17" s="96"/>
      <c r="BM17" s="96"/>
      <c r="BN17" s="96"/>
      <c r="BO17" s="96"/>
      <c r="BP17" s="92" t="s">
        <v>3043</v>
      </c>
      <c r="BQ17" s="96"/>
      <c r="BR17" s="96"/>
      <c r="BS17" s="96"/>
      <c r="BT17" s="96"/>
      <c r="BU17" s="96"/>
      <c r="BV17" s="96"/>
      <c r="BW17" s="97"/>
      <c r="BX17" s="93" t="s">
        <v>3043</v>
      </c>
      <c r="BY17" s="93"/>
      <c r="BZ17" s="93"/>
      <c r="CA17" s="93"/>
      <c r="CB17" s="91"/>
      <c r="CC17" s="91"/>
      <c r="CD17" s="91"/>
      <c r="CE17" s="91"/>
      <c r="CF17" s="91"/>
      <c r="CG17" s="91"/>
      <c r="CH17" s="91"/>
      <c r="CI17" s="91"/>
      <c r="CJ17" s="91"/>
      <c r="CK17" s="91"/>
      <c r="CL17" s="91"/>
      <c r="CM17" s="91"/>
      <c r="CN17" s="91"/>
      <c r="CO17" s="91"/>
      <c r="CQ17" s="83" t="str">
        <f t="shared" si="19"/>
        <v>Tipo_1.4.A_Acompañamiento_y_apoyo_técnico_y_financiero_para_mejorar_la_productividad_del_sector_turístico_Personal</v>
      </c>
      <c r="CR17" s="83" t="str">
        <f t="shared" si="172"/>
        <v>Apoyo_administrativo</v>
      </c>
      <c r="CS17" s="83" t="str">
        <f t="shared" si="173"/>
        <v>Profesional</v>
      </c>
      <c r="CT17" s="83" t="str">
        <f t="shared" si="174"/>
        <v/>
      </c>
      <c r="CU17" s="83" t="str">
        <f t="shared" si="175"/>
        <v/>
      </c>
      <c r="CV17" s="83" t="str">
        <f t="shared" si="176"/>
        <v>Consultoría</v>
      </c>
      <c r="CW17" s="83"/>
      <c r="CX17" s="83" t="str" cm="1">
        <f t="array" ref="CX17:CZ17">IFERROR(_xlfn._xlws.FILTER(CR17:CV17,CR17:CV17&lt;&gt;""),"No aplica")</f>
        <v>Apoyo_administrativo</v>
      </c>
      <c r="CY17" s="83" t="str">
        <v>Profesional</v>
      </c>
      <c r="CZ17" s="83" t="str">
        <v>Consultoría</v>
      </c>
      <c r="DA17" s="83"/>
      <c r="DB17" s="83"/>
      <c r="DC17" s="83"/>
      <c r="DD17" s="83"/>
      <c r="DE17" s="83" t="str">
        <f t="shared" si="25"/>
        <v>Tipo_1.4.A_Acompañamiento_y_apoyo_técnico_y_financiero_para_mejorar_la_productividad_del_sector_turístico_Eventos</v>
      </c>
      <c r="DF17" s="83" t="str">
        <f t="shared" si="26"/>
        <v>Alimentación</v>
      </c>
      <c r="DG17" s="83" t="str">
        <f t="shared" si="27"/>
        <v>Alquiler_de_baños_y_servicio_de_aseo_portátiles</v>
      </c>
      <c r="DH17" s="83" t="str">
        <f t="shared" si="28"/>
        <v>Alquiler_de_equipos_técnicos</v>
      </c>
      <c r="DI17" s="83" t="str">
        <f t="shared" si="29"/>
        <v>Alquiler_de_espacios</v>
      </c>
      <c r="DJ17" s="83" t="str">
        <f t="shared" si="30"/>
        <v>Alquiler_de_implementos_de_cocina</v>
      </c>
      <c r="DK17" s="83" t="str">
        <f t="shared" si="31"/>
        <v>Alquiler_de_Mobiliario</v>
      </c>
      <c r="DL17" s="83" t="str">
        <f t="shared" si="32"/>
        <v>Alquiler_de_producción</v>
      </c>
      <c r="DM17" s="83" t="str">
        <f t="shared" si="33"/>
        <v>Iluminación_profesional</v>
      </c>
      <c r="DN17" s="83" t="str">
        <f t="shared" si="34"/>
        <v>Papelería</v>
      </c>
      <c r="DO17" s="83" t="str">
        <f t="shared" si="35"/>
        <v>Personal</v>
      </c>
      <c r="DP17" s="83" t="str">
        <f t="shared" si="36"/>
        <v>Plataforma_digital_</v>
      </c>
      <c r="DQ17" s="83" t="str">
        <f t="shared" si="37"/>
        <v>Producción_y_técnica</v>
      </c>
      <c r="DR17" s="83" t="str">
        <f t="shared" si="38"/>
        <v>Salud</v>
      </c>
      <c r="DS17" s="83" t="str">
        <f t="shared" si="39"/>
        <v>Servicios_digitales_</v>
      </c>
      <c r="DT17" s="83" t="str">
        <f t="shared" si="40"/>
        <v>Servicios_en_línea_y_transmisión</v>
      </c>
      <c r="DU17" s="83" t="str">
        <f t="shared" si="41"/>
        <v>Sonido_profesional</v>
      </c>
      <c r="DV17" s="83" t="str">
        <f t="shared" si="42"/>
        <v>Stand</v>
      </c>
      <c r="DW17" s="83" t="str">
        <f t="shared" si="43"/>
        <v>Traducción_simultanea</v>
      </c>
      <c r="DX17" s="83" t="str">
        <f t="shared" si="44"/>
        <v>Transporte_de_equipos</v>
      </c>
      <c r="DY17" s="83" t="str">
        <f t="shared" si="45"/>
        <v>Video</v>
      </c>
      <c r="DZ17" s="83" t="str">
        <f t="shared" si="46"/>
        <v/>
      </c>
      <c r="EA17" s="83"/>
      <c r="EB17" s="83" t="str" cm="1">
        <f t="array" ref="EB17:EU17">IFERROR(_xlfn._xlws.FILTER(DF17:DZ17,DF17:DZ17&lt;&gt;""),"No aplica")</f>
        <v>Alimentación</v>
      </c>
      <c r="EC17" s="83" t="str">
        <v>Alquiler_de_baños_y_servicio_de_aseo_portátiles</v>
      </c>
      <c r="ED17" s="83" t="str">
        <v>Alquiler_de_equipos_técnicos</v>
      </c>
      <c r="EE17" s="83" t="str">
        <v>Alquiler_de_espacios</v>
      </c>
      <c r="EF17" s="83" t="str">
        <v>Alquiler_de_implementos_de_cocina</v>
      </c>
      <c r="EG17" s="83" t="str">
        <v>Alquiler_de_Mobiliario</v>
      </c>
      <c r="EH17" s="83" t="str">
        <v>Alquiler_de_producción</v>
      </c>
      <c r="EI17" s="83" t="str">
        <v>Iluminación_profesional</v>
      </c>
      <c r="EJ17" s="83" t="str">
        <v>Papelería</v>
      </c>
      <c r="EK17" s="83" t="str">
        <v>Personal</v>
      </c>
      <c r="EL17" s="83" t="str">
        <v>Plataforma_digital_</v>
      </c>
      <c r="EM17" s="83" t="str">
        <v>Producción_y_técnica</v>
      </c>
      <c r="EN17" s="83" t="str">
        <v>Salud</v>
      </c>
      <c r="EO17" s="83" t="str">
        <v>Servicios_digitales_</v>
      </c>
      <c r="EP17" s="83" t="str">
        <v>Servicios_en_línea_y_transmisión</v>
      </c>
      <c r="EQ17" s="83" t="str">
        <v>Sonido_profesional</v>
      </c>
      <c r="ER17" s="83" t="str">
        <v>Stand</v>
      </c>
      <c r="ES17" s="83" t="str">
        <v>Traducción_simultanea</v>
      </c>
      <c r="ET17" s="83" t="str">
        <v>Transporte_de_equipos</v>
      </c>
      <c r="EU17" s="83" t="str">
        <v>Video</v>
      </c>
      <c r="EV17" s="83"/>
      <c r="EW17" s="83" t="str">
        <f t="shared" si="47"/>
        <v>Tipo_1.4.A_Acompañamiento_y_apoyo_técnico_y_financiero_para_mejorar_la_productividad_del_sector_turístico_Material</v>
      </c>
      <c r="EX17" s="83" t="str">
        <f t="shared" si="48"/>
        <v>Diseño</v>
      </c>
      <c r="EY17" s="83" t="str">
        <f t="shared" si="49"/>
        <v>Producción_limitada_de_material_</v>
      </c>
      <c r="EZ17" s="83" t="str">
        <f t="shared" si="50"/>
        <v>Producción_limitada_de_piezas_digitales</v>
      </c>
      <c r="FA17" s="83" t="str">
        <f t="shared" si="51"/>
        <v/>
      </c>
      <c r="FB17" s="83" t="str">
        <f t="shared" si="52"/>
        <v/>
      </c>
      <c r="FC17" s="83" t="str">
        <f t="shared" si="53"/>
        <v/>
      </c>
      <c r="FD17" s="83"/>
      <c r="FE17" s="83" t="str" cm="1">
        <f t="array" ref="FE17:FG17">IFERROR(_xlfn._xlws.FILTER(EX17:FC17,EX17:FC17&lt;&gt;""),"No aplica")</f>
        <v>Diseño</v>
      </c>
      <c r="FF17" s="83" t="str">
        <v>Producción_limitada_de_material_</v>
      </c>
      <c r="FG17" s="83" t="str">
        <v>Producción_limitada_de_piezas_digitales</v>
      </c>
      <c r="FH17" s="83"/>
      <c r="FI17" s="83"/>
      <c r="FJ17" s="83"/>
      <c r="FK17" s="83"/>
      <c r="FL17" s="83"/>
      <c r="FM17" s="83" t="str">
        <f t="shared" si="54"/>
        <v>Tipo_1.4.A_Acompañamiento_y_apoyo_técnico_y_financiero_para_mejorar_la_productividad_del_sector_turístico_Publicidad</v>
      </c>
      <c r="FN17" s="175" t="str">
        <f t="shared" si="55"/>
        <v/>
      </c>
      <c r="FO17" s="175" t="str">
        <f t="shared" si="56"/>
        <v/>
      </c>
      <c r="FQ17" s="83" t="str" cm="1">
        <f t="array" ref="FQ17">IFERROR(_xlfn._xlws.FILTER(FN17:FO17,FN17:FO17&lt;&gt;""),"No aplica")</f>
        <v>No aplica</v>
      </c>
      <c r="FU17" s="83" t="str">
        <f t="shared" si="57"/>
        <v>Tipo_1.4.A_Acompañamiento_y_apoyo_técnico_y_financiero_para_mejorar_la_productividad_del_sector_turístico_Desarrollos_Tecnológicos</v>
      </c>
      <c r="FV17" s="175" t="str">
        <f t="shared" si="58"/>
        <v/>
      </c>
      <c r="FW17" s="175" t="str">
        <f t="shared" si="59"/>
        <v/>
      </c>
      <c r="FY17" s="83" t="str" cm="1">
        <f t="array" ref="FY17">IFERROR(_xlfn._xlws.FILTER(FV17:FW17,FV17:FW17&lt;&gt;""),"No aplica")</f>
        <v>No aplica</v>
      </c>
      <c r="GC17" s="83" t="str">
        <f t="shared" si="60"/>
        <v>Tipo_1.4.A_Acompañamiento_y_apoyo_técnico_y_financiero_para_mejorar_la_productividad_del_sector_turístico_Gastos_de_viajes_(alimentación_hospedaje_transporte_etc)</v>
      </c>
      <c r="GD17" s="175" t="str">
        <f t="shared" si="61"/>
        <v/>
      </c>
      <c r="GE17" s="175" t="str">
        <f t="shared" si="62"/>
        <v/>
      </c>
      <c r="GF17" s="175" t="str">
        <f t="shared" si="63"/>
        <v/>
      </c>
      <c r="GG17" s="175" t="str">
        <f t="shared" si="64"/>
        <v/>
      </c>
      <c r="GH17" s="175" t="str">
        <f t="shared" si="65"/>
        <v/>
      </c>
      <c r="GI17" s="175" t="str">
        <f t="shared" si="66"/>
        <v>G6._Reuniones_para_mesas_de_trabajo</v>
      </c>
      <c r="GJ17" s="175" t="str">
        <f t="shared" si="67"/>
        <v/>
      </c>
      <c r="GK17" s="175" t="str">
        <f t="shared" si="68"/>
        <v/>
      </c>
      <c r="GL17" s="175"/>
      <c r="GM17" s="150" t="str" cm="1">
        <f t="array" ref="GM17">IFERROR(_xlfn._xlws.FILTER(GD17:GK17,GD17:GK17&lt;&gt;""),"No aplica")</f>
        <v>G6._Reuniones_para_mesas_de_trabajo</v>
      </c>
      <c r="GN17" s="175"/>
      <c r="GO17" s="175"/>
      <c r="GP17" s="175"/>
      <c r="GQ17" s="175"/>
      <c r="GR17" s="175"/>
      <c r="GS17" s="175"/>
      <c r="GT17" s="175"/>
      <c r="GU17" s="175"/>
      <c r="GV17" s="175"/>
      <c r="GW17" s="175"/>
      <c r="GX17" s="83" t="str">
        <f t="shared" si="69"/>
        <v>Tipo_1.4.A_Acompañamiento_y_apoyo_técnico_y_financiero_para_mejorar_la_productividad_del_sector_turístico_Dotaciones_o_Beneficios</v>
      </c>
      <c r="GY17" s="175" t="str">
        <f t="shared" si="70"/>
        <v/>
      </c>
      <c r="GZ17" s="175" t="str">
        <f t="shared" si="71"/>
        <v/>
      </c>
      <c r="HA17" s="175" t="str">
        <f t="shared" si="72"/>
        <v/>
      </c>
      <c r="HB17" s="175" t="str">
        <f t="shared" si="73"/>
        <v/>
      </c>
      <c r="HC17" s="175" t="str">
        <f t="shared" si="74"/>
        <v/>
      </c>
      <c r="HE17" s="150" t="str" cm="1">
        <f t="array" ref="HE17">IFERROR(_xlfn._xlws.FILTER(GY17:HC17,GY17:HC17&lt;&gt;""),"No aplica")</f>
        <v>No aplica</v>
      </c>
      <c r="HL17" s="83" t="str">
        <f t="shared" si="75"/>
        <v>Tipo_1.4.A_Acompañamiento_y_apoyo_técnico_y_financiero_para_mejorar_la_productividad_del_sector_turístico_Pólizas</v>
      </c>
      <c r="HM17" s="175" t="str">
        <f t="shared" si="6"/>
        <v>Pólizas</v>
      </c>
      <c r="HO17" s="83" t="str" cm="1">
        <f t="array" ref="HO17">IFERROR(_xlfn._xlws.FILTER(HM17:HM17,HM17:HM17&lt;&gt;""),"No aplica")</f>
        <v>Pólizas</v>
      </c>
      <c r="HR17" s="83" t="str">
        <f t="shared" si="76"/>
        <v>Tipo_1.4.A_Acompañamiento_y_apoyo_técnico_y_financiero_para_mejorar_la_productividad_del_sector_turístico_Otros</v>
      </c>
      <c r="HS17" s="175" t="str">
        <f t="shared" si="77"/>
        <v/>
      </c>
      <c r="HT17" s="175" t="str">
        <f t="shared" si="78"/>
        <v/>
      </c>
      <c r="HU17" s="175" t="str">
        <f t="shared" si="79"/>
        <v/>
      </c>
      <c r="HW17" s="83" t="str" cm="1">
        <f t="array" ref="HW17">IFERROR(_xlfn._xlws.FILTER(HS17:HU17,HS17:HU17&lt;&gt;""),"No aplica")</f>
        <v>No aplica</v>
      </c>
      <c r="IB17" s="83" t="str">
        <f t="shared" si="80"/>
        <v>Tipo_1.4.A_Acompañamiento_y_apoyo_técnico_y_financiero_para_mejorar_la_productividad_del_sector_turístico_Construcción_y_o_mantenimiento_de_Obra</v>
      </c>
      <c r="IC17" s="175" t="str">
        <f t="shared" si="81"/>
        <v/>
      </c>
      <c r="ID17" s="175" t="str">
        <f t="shared" si="82"/>
        <v/>
      </c>
      <c r="IE17" s="175" t="str">
        <f t="shared" si="83"/>
        <v/>
      </c>
      <c r="IF17" s="175" t="str">
        <f t="shared" si="84"/>
        <v/>
      </c>
      <c r="IG17" s="175" t="str">
        <f t="shared" si="85"/>
        <v/>
      </c>
      <c r="IH17" s="175" t="str">
        <f t="shared" si="86"/>
        <v/>
      </c>
      <c r="II17" s="175" t="str">
        <f t="shared" si="87"/>
        <v/>
      </c>
      <c r="IJ17" s="175" t="str">
        <f t="shared" si="88"/>
        <v/>
      </c>
      <c r="IK17" s="175" t="str">
        <f t="shared" si="89"/>
        <v/>
      </c>
      <c r="IL17" s="175" t="str">
        <f t="shared" si="90"/>
        <v/>
      </c>
      <c r="IM17" s="175" t="str">
        <f t="shared" si="91"/>
        <v/>
      </c>
      <c r="IN17" s="175" t="str">
        <f t="shared" si="92"/>
        <v/>
      </c>
      <c r="IO17" s="175" t="str">
        <f t="shared" si="93"/>
        <v/>
      </c>
      <c r="IP17" s="175" t="str">
        <f t="shared" si="94"/>
        <v/>
      </c>
      <c r="IR17" s="175" t="str" cm="1">
        <f t="array" ref="IR17">IFERROR(_xlfn._xlws.FILTER(IC17:IP17,IC17:IP17&lt;&gt;""),"No aplica")</f>
        <v>No aplica</v>
      </c>
      <c r="JG17" s="83" t="str">
        <f t="shared" si="95"/>
        <v>Tipo_1.4.A_Acompañamiento_y_apoyo_técnico_y_financiero_para_mejorar_la_productividad_del_sector_turístico</v>
      </c>
      <c r="JH17" s="83" t="str">
        <f t="shared" si="96"/>
        <v>Personal</v>
      </c>
      <c r="JI17" s="83" t="str">
        <f t="shared" si="97"/>
        <v>Personal</v>
      </c>
      <c r="JJ17" s="83" t="str">
        <f t="shared" si="98"/>
        <v/>
      </c>
      <c r="JK17" s="83" t="str">
        <f t="shared" si="99"/>
        <v/>
      </c>
      <c r="JL17" s="83" t="str">
        <f t="shared" si="100"/>
        <v>Personal</v>
      </c>
      <c r="JM17" s="83" t="str">
        <f t="shared" si="101"/>
        <v>Eventos</v>
      </c>
      <c r="JN17" s="83" t="str">
        <f t="shared" si="102"/>
        <v>Eventos</v>
      </c>
      <c r="JO17" s="83" t="str">
        <f t="shared" si="103"/>
        <v>Eventos</v>
      </c>
      <c r="JP17" s="83" t="str">
        <f t="shared" si="104"/>
        <v>Eventos</v>
      </c>
      <c r="JQ17" s="83" t="str">
        <f t="shared" si="105"/>
        <v>Eventos</v>
      </c>
      <c r="JR17" s="83" t="str">
        <f t="shared" si="106"/>
        <v>Eventos</v>
      </c>
      <c r="JS17" s="83" t="str">
        <f t="shared" si="107"/>
        <v>Eventos</v>
      </c>
      <c r="JT17" s="83" t="str">
        <f t="shared" si="108"/>
        <v>Eventos</v>
      </c>
      <c r="JU17" s="83" t="str">
        <f t="shared" si="109"/>
        <v>Eventos</v>
      </c>
      <c r="JV17" s="83" t="str">
        <f t="shared" si="110"/>
        <v>Eventos</v>
      </c>
      <c r="JW17" s="83" t="str">
        <f t="shared" si="111"/>
        <v>Eventos</v>
      </c>
      <c r="JX17" s="83" t="str">
        <f t="shared" si="112"/>
        <v>Eventos</v>
      </c>
      <c r="JY17" s="83" t="str">
        <f t="shared" si="113"/>
        <v>Eventos</v>
      </c>
      <c r="JZ17" s="83" t="str">
        <f t="shared" si="114"/>
        <v>Eventos</v>
      </c>
      <c r="KA17" s="83" t="str">
        <f t="shared" si="115"/>
        <v>Eventos</v>
      </c>
      <c r="KB17" s="83" t="str">
        <f t="shared" si="116"/>
        <v>Eventos</v>
      </c>
      <c r="KC17" s="83" t="str">
        <f t="shared" si="117"/>
        <v>Eventos</v>
      </c>
      <c r="KD17" s="83" t="str">
        <f t="shared" si="118"/>
        <v>Eventos</v>
      </c>
      <c r="KE17" s="83" t="str">
        <f t="shared" si="119"/>
        <v>Eventos</v>
      </c>
      <c r="KF17" s="83" t="str">
        <f t="shared" si="120"/>
        <v>Eventos</v>
      </c>
      <c r="KG17" s="83" t="str">
        <f t="shared" si="121"/>
        <v/>
      </c>
      <c r="KH17" s="83" t="str">
        <f t="shared" si="122"/>
        <v>Material</v>
      </c>
      <c r="KI17" s="83" t="str">
        <f t="shared" si="123"/>
        <v>Material</v>
      </c>
      <c r="KJ17" s="83" t="str">
        <f t="shared" si="124"/>
        <v>Material</v>
      </c>
      <c r="KK17" s="83" t="str">
        <f t="shared" si="125"/>
        <v/>
      </c>
      <c r="KL17" s="83" t="str">
        <f t="shared" si="126"/>
        <v/>
      </c>
      <c r="KM17" s="83" t="str">
        <f t="shared" si="127"/>
        <v/>
      </c>
      <c r="KN17" s="83" t="str">
        <f t="shared" si="128"/>
        <v/>
      </c>
      <c r="KO17" s="83" t="str">
        <f t="shared" si="129"/>
        <v/>
      </c>
      <c r="KP17" s="83" t="str">
        <f t="shared" si="130"/>
        <v/>
      </c>
      <c r="KQ17" s="83" t="str">
        <f t="shared" si="131"/>
        <v/>
      </c>
      <c r="KR17" s="83" t="str">
        <f t="shared" si="132"/>
        <v/>
      </c>
      <c r="KS17" s="83" t="str">
        <f t="shared" si="133"/>
        <v/>
      </c>
      <c r="KT17" s="83" t="str">
        <f t="shared" si="134"/>
        <v/>
      </c>
      <c r="KU17" s="83" t="str">
        <f t="shared" si="135"/>
        <v/>
      </c>
      <c r="KV17" s="83" t="str">
        <f t="shared" si="136"/>
        <v/>
      </c>
      <c r="KW17" s="83" t="str">
        <f t="shared" si="137"/>
        <v>Gastos_de_viajes_(alimentación_hospedaje_transporte_etc)</v>
      </c>
      <c r="KX17" s="83" t="str">
        <f t="shared" si="138"/>
        <v/>
      </c>
      <c r="KY17" s="83" t="str">
        <f t="shared" si="139"/>
        <v/>
      </c>
      <c r="KZ17" s="83" t="str">
        <f t="shared" si="140"/>
        <v/>
      </c>
      <c r="LA17" s="83" t="str">
        <f t="shared" si="141"/>
        <v/>
      </c>
      <c r="LB17" s="83" t="str">
        <f t="shared" si="142"/>
        <v/>
      </c>
      <c r="LC17" s="83" t="str">
        <f t="shared" si="143"/>
        <v/>
      </c>
      <c r="LD17" s="83" t="str">
        <f t="shared" si="144"/>
        <v/>
      </c>
      <c r="LE17" s="83" t="str">
        <f t="shared" si="145"/>
        <v>Pólizas</v>
      </c>
      <c r="LF17" s="83" t="str">
        <f t="shared" si="146"/>
        <v/>
      </c>
      <c r="LG17" s="83" t="str">
        <f t="shared" si="147"/>
        <v/>
      </c>
      <c r="LH17" s="83" t="str">
        <f t="shared" si="148"/>
        <v/>
      </c>
      <c r="LI17" s="83" t="str">
        <f t="shared" si="149"/>
        <v/>
      </c>
      <c r="LJ17" s="83" t="str">
        <f t="shared" si="150"/>
        <v/>
      </c>
      <c r="LK17" s="83" t="str">
        <f t="shared" si="151"/>
        <v/>
      </c>
      <c r="LL17" s="83" t="str">
        <f t="shared" si="152"/>
        <v/>
      </c>
      <c r="LM17" s="83" t="str">
        <f t="shared" si="153"/>
        <v/>
      </c>
      <c r="LN17" s="83" t="str">
        <f t="shared" si="154"/>
        <v/>
      </c>
      <c r="LO17" s="83" t="str">
        <f t="shared" si="155"/>
        <v/>
      </c>
      <c r="LP17" s="83" t="str">
        <f t="shared" si="156"/>
        <v/>
      </c>
      <c r="LQ17" s="83" t="str">
        <f t="shared" si="157"/>
        <v/>
      </c>
      <c r="LR17" s="83" t="str">
        <f t="shared" si="158"/>
        <v/>
      </c>
      <c r="LS17" s="83" t="str">
        <f t="shared" si="159"/>
        <v/>
      </c>
      <c r="LT17" s="83" t="str">
        <f t="shared" si="160"/>
        <v/>
      </c>
      <c r="LU17" s="83" t="str">
        <f t="shared" si="161"/>
        <v/>
      </c>
      <c r="LV17" s="83" t="str">
        <f t="shared" si="162"/>
        <v/>
      </c>
      <c r="LX17" s="175" t="str" cm="1">
        <f t="array" ref="LX17:MB17">TRANSPOSE(_xlfn.UNIQUE(_xlfn._xlws.FILTER(TRANSPOSE(JH17:LV17),TRANSPOSE(JH17:LV17)&lt;&gt;"")))</f>
        <v>Personal</v>
      </c>
      <c r="LY17" s="175" t="str">
        <v>Eventos</v>
      </c>
      <c r="LZ17" s="175" t="str">
        <v>Material</v>
      </c>
      <c r="MA17" s="175" t="str">
        <v>Gastos_de_viajes_(alimentación_hospedaje_transporte_etc)</v>
      </c>
      <c r="MB17" s="175" t="str">
        <v>Pólizas</v>
      </c>
      <c r="MI17" s="83" t="str">
        <f t="shared" si="163"/>
        <v>Tipo_1.4.A_Acompañamiento_y_apoyo_técnico_y_financiero_para_mejorar_la_productividad_del_sector_turístico_productos</v>
      </c>
      <c r="MJ17" s="223" t="s">
        <v>1786</v>
      </c>
      <c r="MK17" s="223" t="s">
        <v>1857</v>
      </c>
      <c r="ML17" s="223" t="s">
        <v>1904</v>
      </c>
      <c r="MM17" s="223" t="s">
        <v>1927</v>
      </c>
      <c r="MN17" s="223"/>
      <c r="MO17" s="223"/>
      <c r="MP17" s="223"/>
      <c r="MQ17" s="223"/>
      <c r="MR17" s="223"/>
      <c r="MS17" s="223"/>
      <c r="MT17" s="223" t="s">
        <v>1643</v>
      </c>
      <c r="MV17" s="150" t="str" cm="1">
        <f t="array" ref="MV17:MZ17">IFERROR(_xlfn._xlws.FILTER(MJ17:MT17,MJ17:MT17&lt;&gt;""),"No aplica")</f>
        <v>Jornadas de acompañamiento y apoyo técnico realizadas</v>
      </c>
      <c r="MW17" t="str">
        <v xml:space="preserve"> Diagnósticos/talleres/capacitaciones técnicas y financieras realizadas</v>
      </c>
      <c r="MX17" t="str">
        <v>Planes de fortalecimiento productivo / herramientas / metologías diseñadas</v>
      </c>
      <c r="MY17" t="str">
        <v>Porcentaje de beneficiarios real sobre el esperado al cierre del proceso de acompañamiento y apoyo técnico y financiero del proyecto</v>
      </c>
      <c r="MZ17" t="str">
        <v>Otro</v>
      </c>
      <c r="NG17" s="150" t="str">
        <f t="shared" si="164"/>
        <v>Tipo_1.4.A_Acompañamiento_y_apoyo_técnico_y_financiero_para_mejorar_la_productividad_del_sector_turístico_resultados</v>
      </c>
      <c r="NH17" s="223" t="s">
        <v>1616</v>
      </c>
      <c r="NI17" s="223" t="s">
        <v>1650</v>
      </c>
      <c r="NJ17" s="223" t="s">
        <v>1673</v>
      </c>
      <c r="NK17" s="223"/>
      <c r="NL17" s="223"/>
      <c r="NM17" s="223"/>
      <c r="NN17" s="223"/>
      <c r="NO17" s="223"/>
      <c r="NP17" s="223"/>
      <c r="NQ17" s="223"/>
      <c r="NR17" s="223" t="s">
        <v>1643</v>
      </c>
      <c r="NT17" s="83" t="str" cm="1">
        <f t="array" ref="NT17:NW17">IFERROR(_xlfn._xlws.FILTER(NH17:NR17,NH17:NR17&lt;&gt;""),"No aplica")</f>
        <v>Proporción de prestadores de servicios turísticos asistidos, respecto a la totalidad de prestadores en el territorio</v>
      </c>
      <c r="NU17" t="str">
        <v>Incremento promedio estimado en las ganancias anuales de las empresas beneficiadas, como resultado de la mejora en la productividad tras la asesoría</v>
      </c>
      <c r="NV17" t="str">
        <v>Percepción de los prestadores de servicios turísticos beneficiados por el proyecto, en una escala de 1 a 5,  respecto a la calidad y del acompañamiento</v>
      </c>
      <c r="NW17" t="str">
        <v>Otro</v>
      </c>
    </row>
    <row r="18" spans="1:389" ht="21" thickBot="1">
      <c r="A18" s="509"/>
      <c r="B18" s="481"/>
      <c r="C18" s="484"/>
      <c r="D18" s="516"/>
      <c r="E18" s="82" t="s">
        <v>3074</v>
      </c>
      <c r="F18" s="72" t="str">
        <f t="shared" si="11"/>
        <v>Tipo_1.4.B_Fortalecimiento_de_la_economía_popular_y_comunitaria_del_turismo</v>
      </c>
      <c r="G18" s="75" t="s">
        <v>3043</v>
      </c>
      <c r="H18" s="102" t="s">
        <v>3043</v>
      </c>
      <c r="I18" s="112" t="s">
        <v>3043</v>
      </c>
      <c r="J18" s="113"/>
      <c r="K18" s="112" t="s">
        <v>3043</v>
      </c>
      <c r="L18" s="114"/>
      <c r="M18" s="115" t="s">
        <v>3043</v>
      </c>
      <c r="O18" s="83" t="str">
        <f t="shared" si="165"/>
        <v>Tipo_1.4.B_Fortalecimiento_de_la_economía_popular_y_comunitaria_del_turismo</v>
      </c>
      <c r="P18" s="83" t="str">
        <f t="shared" si="166"/>
        <v>Tipo_1.4.B_Fortalecimiento_de_la_economía_popular_y_comunitaria_del_turismo</v>
      </c>
      <c r="Q18" s="83" t="str">
        <f t="shared" si="167"/>
        <v>Tipo_1.4.B_Fortalecimiento_de_la_economía_popular_y_comunitaria_del_turismo</v>
      </c>
      <c r="R18" s="83" t="str">
        <f t="shared" si="168"/>
        <v/>
      </c>
      <c r="S18" s="83" t="str">
        <f t="shared" si="169"/>
        <v>Tipo_1.4.B_Fortalecimiento_de_la_economía_popular_y_comunitaria_del_turismo</v>
      </c>
      <c r="T18" s="83" t="str">
        <f t="shared" si="170"/>
        <v/>
      </c>
      <c r="U18" s="83" t="str">
        <f t="shared" si="171"/>
        <v>Tipo_1.4.B_Fortalecimiento_de_la_economía_popular_y_comunitaria_del_turismo</v>
      </c>
      <c r="X18" s="150" t="s">
        <v>3075</v>
      </c>
      <c r="AA18" s="92" t="s">
        <v>3043</v>
      </c>
      <c r="AB18" s="92" t="s">
        <v>3043</v>
      </c>
      <c r="AC18" s="92" t="s">
        <v>3043</v>
      </c>
      <c r="AD18" s="96"/>
      <c r="AE18" s="92" t="s">
        <v>3043</v>
      </c>
      <c r="AF18" s="92" t="s">
        <v>3043</v>
      </c>
      <c r="AG18" s="92" t="s">
        <v>3043</v>
      </c>
      <c r="AH18" s="92" t="s">
        <v>3043</v>
      </c>
      <c r="AI18" s="92" t="s">
        <v>3043</v>
      </c>
      <c r="AJ18" s="92" t="s">
        <v>3043</v>
      </c>
      <c r="AK18" s="92" t="s">
        <v>3043</v>
      </c>
      <c r="AL18" s="92" t="s">
        <v>3043</v>
      </c>
      <c r="AM18" s="92" t="s">
        <v>3043</v>
      </c>
      <c r="AN18" s="92" t="s">
        <v>3043</v>
      </c>
      <c r="AO18" s="92" t="s">
        <v>3043</v>
      </c>
      <c r="AP18" s="92" t="s">
        <v>3043</v>
      </c>
      <c r="AQ18" s="92" t="s">
        <v>3043</v>
      </c>
      <c r="AR18" s="92" t="s">
        <v>3043</v>
      </c>
      <c r="AS18" s="92" t="s">
        <v>3043</v>
      </c>
      <c r="AT18" s="92" t="s">
        <v>3043</v>
      </c>
      <c r="AU18" s="92" t="s">
        <v>3043</v>
      </c>
      <c r="AV18" s="92" t="s">
        <v>3043</v>
      </c>
      <c r="AW18" s="92" t="s">
        <v>3043</v>
      </c>
      <c r="AX18" s="92" t="s">
        <v>3043</v>
      </c>
      <c r="AY18" s="92" t="s">
        <v>3043</v>
      </c>
      <c r="AZ18" s="96"/>
      <c r="BA18" s="92" t="s">
        <v>3043</v>
      </c>
      <c r="BB18" s="92" t="s">
        <v>3043</v>
      </c>
      <c r="BC18" s="92" t="s">
        <v>3043</v>
      </c>
      <c r="BD18" s="96"/>
      <c r="BE18" s="96"/>
      <c r="BF18" s="96"/>
      <c r="BG18" s="96"/>
      <c r="BH18" s="96"/>
      <c r="BI18" s="96"/>
      <c r="BJ18" s="96"/>
      <c r="BK18" s="96"/>
      <c r="BL18" s="96"/>
      <c r="BM18" s="96"/>
      <c r="BN18" s="96"/>
      <c r="BO18" s="96"/>
      <c r="BP18" s="92" t="s">
        <v>3043</v>
      </c>
      <c r="BQ18" s="96"/>
      <c r="BR18" s="96"/>
      <c r="BS18" s="92" t="s">
        <v>3043</v>
      </c>
      <c r="BT18" s="96"/>
      <c r="BU18" s="96"/>
      <c r="BV18" s="96"/>
      <c r="BW18" s="97"/>
      <c r="BX18" s="93" t="s">
        <v>3043</v>
      </c>
      <c r="BY18" s="93"/>
      <c r="BZ18" s="93"/>
      <c r="CA18" s="93"/>
      <c r="CB18" s="91"/>
      <c r="CC18" s="91"/>
      <c r="CD18" s="91"/>
      <c r="CE18" s="91"/>
      <c r="CF18" s="91"/>
      <c r="CG18" s="91"/>
      <c r="CH18" s="91"/>
      <c r="CI18" s="91"/>
      <c r="CJ18" s="91"/>
      <c r="CK18" s="91"/>
      <c r="CL18" s="91"/>
      <c r="CM18" s="91"/>
      <c r="CN18" s="91"/>
      <c r="CO18" s="91"/>
      <c r="CQ18" s="83" t="str">
        <f t="shared" si="19"/>
        <v>Tipo_1.4.B_Fortalecimiento_de_la_economía_popular_y_comunitaria_del_turismo_Personal</v>
      </c>
      <c r="CR18" s="83" t="str">
        <f t="shared" si="172"/>
        <v>Apoyo_administrativo</v>
      </c>
      <c r="CS18" s="83" t="str">
        <f t="shared" si="173"/>
        <v>Profesional</v>
      </c>
      <c r="CT18" s="83" t="str">
        <f t="shared" si="174"/>
        <v>Capacitador</v>
      </c>
      <c r="CU18" s="83" t="str">
        <f t="shared" si="175"/>
        <v/>
      </c>
      <c r="CV18" s="83" t="str">
        <f t="shared" si="176"/>
        <v>Consultoría</v>
      </c>
      <c r="CW18" s="83"/>
      <c r="CX18" s="83" t="str" cm="1">
        <f t="array" ref="CX18:DA18">IFERROR(_xlfn._xlws.FILTER(CR18:CV18,CR18:CV18&lt;&gt;""),"No aplica")</f>
        <v>Apoyo_administrativo</v>
      </c>
      <c r="CY18" s="83" t="str">
        <v>Profesional</v>
      </c>
      <c r="CZ18" s="83" t="str">
        <v>Capacitador</v>
      </c>
      <c r="DA18" s="83" t="str">
        <v>Consultoría</v>
      </c>
      <c r="DB18" s="83"/>
      <c r="DC18" s="83"/>
      <c r="DD18" s="83"/>
      <c r="DE18" s="83" t="str">
        <f t="shared" si="25"/>
        <v>Tipo_1.4.B_Fortalecimiento_de_la_economía_popular_y_comunitaria_del_turismo_Eventos</v>
      </c>
      <c r="DF18" s="83" t="str">
        <f t="shared" si="26"/>
        <v>Alimentación</v>
      </c>
      <c r="DG18" s="83" t="str">
        <f t="shared" si="27"/>
        <v>Alquiler_de_baños_y_servicio_de_aseo_portátiles</v>
      </c>
      <c r="DH18" s="83" t="str">
        <f t="shared" si="28"/>
        <v>Alquiler_de_equipos_técnicos</v>
      </c>
      <c r="DI18" s="83" t="str">
        <f t="shared" si="29"/>
        <v>Alquiler_de_espacios</v>
      </c>
      <c r="DJ18" s="83" t="str">
        <f t="shared" si="30"/>
        <v>Alquiler_de_implementos_de_cocina</v>
      </c>
      <c r="DK18" s="83" t="str">
        <f t="shared" si="31"/>
        <v>Alquiler_de_Mobiliario</v>
      </c>
      <c r="DL18" s="83" t="str">
        <f t="shared" si="32"/>
        <v>Alquiler_de_producción</v>
      </c>
      <c r="DM18" s="83" t="str">
        <f t="shared" si="33"/>
        <v>Iluminación_profesional</v>
      </c>
      <c r="DN18" s="83" t="str">
        <f t="shared" si="34"/>
        <v>Papelería</v>
      </c>
      <c r="DO18" s="83" t="str">
        <f t="shared" si="35"/>
        <v>Personal</v>
      </c>
      <c r="DP18" s="83" t="str">
        <f t="shared" si="36"/>
        <v>Plataforma_digital_</v>
      </c>
      <c r="DQ18" s="83" t="str">
        <f t="shared" si="37"/>
        <v>Producción_y_técnica</v>
      </c>
      <c r="DR18" s="83" t="str">
        <f t="shared" si="38"/>
        <v>Salud</v>
      </c>
      <c r="DS18" s="83" t="str">
        <f t="shared" si="39"/>
        <v>Servicios_digitales_</v>
      </c>
      <c r="DT18" s="83" t="str">
        <f t="shared" si="40"/>
        <v>Servicios_en_línea_y_transmisión</v>
      </c>
      <c r="DU18" s="83" t="str">
        <f t="shared" si="41"/>
        <v>Sonido_profesional</v>
      </c>
      <c r="DV18" s="83" t="str">
        <f t="shared" si="42"/>
        <v>Stand</v>
      </c>
      <c r="DW18" s="83" t="str">
        <f t="shared" si="43"/>
        <v>Traducción_simultanea</v>
      </c>
      <c r="DX18" s="83" t="str">
        <f t="shared" si="44"/>
        <v>Transporte_de_equipos</v>
      </c>
      <c r="DY18" s="83" t="str">
        <f t="shared" si="45"/>
        <v>Video</v>
      </c>
      <c r="DZ18" s="83" t="str">
        <f t="shared" si="46"/>
        <v/>
      </c>
      <c r="EA18" s="83"/>
      <c r="EB18" s="83" t="str" cm="1">
        <f t="array" ref="EB18:EU18">IFERROR(_xlfn._xlws.FILTER(DF18:DZ18,DF18:DZ18&lt;&gt;""),"No aplica")</f>
        <v>Alimentación</v>
      </c>
      <c r="EC18" s="83" t="str">
        <v>Alquiler_de_baños_y_servicio_de_aseo_portátiles</v>
      </c>
      <c r="ED18" s="83" t="str">
        <v>Alquiler_de_equipos_técnicos</v>
      </c>
      <c r="EE18" s="83" t="str">
        <v>Alquiler_de_espacios</v>
      </c>
      <c r="EF18" s="83" t="str">
        <v>Alquiler_de_implementos_de_cocina</v>
      </c>
      <c r="EG18" s="83" t="str">
        <v>Alquiler_de_Mobiliario</v>
      </c>
      <c r="EH18" s="83" t="str">
        <v>Alquiler_de_producción</v>
      </c>
      <c r="EI18" s="83" t="str">
        <v>Iluminación_profesional</v>
      </c>
      <c r="EJ18" s="83" t="str">
        <v>Papelería</v>
      </c>
      <c r="EK18" s="83" t="str">
        <v>Personal</v>
      </c>
      <c r="EL18" s="83" t="str">
        <v>Plataforma_digital_</v>
      </c>
      <c r="EM18" s="83" t="str">
        <v>Producción_y_técnica</v>
      </c>
      <c r="EN18" s="83" t="str">
        <v>Salud</v>
      </c>
      <c r="EO18" s="83" t="str">
        <v>Servicios_digitales_</v>
      </c>
      <c r="EP18" s="83" t="str">
        <v>Servicios_en_línea_y_transmisión</v>
      </c>
      <c r="EQ18" s="83" t="str">
        <v>Sonido_profesional</v>
      </c>
      <c r="ER18" s="83" t="str">
        <v>Stand</v>
      </c>
      <c r="ES18" s="83" t="str">
        <v>Traducción_simultanea</v>
      </c>
      <c r="ET18" s="83" t="str">
        <v>Transporte_de_equipos</v>
      </c>
      <c r="EU18" s="83" t="str">
        <v>Video</v>
      </c>
      <c r="EV18" s="83"/>
      <c r="EW18" s="83" t="str">
        <f t="shared" si="47"/>
        <v>Tipo_1.4.B_Fortalecimiento_de_la_economía_popular_y_comunitaria_del_turismo_Material</v>
      </c>
      <c r="EX18" s="83" t="str">
        <f t="shared" si="48"/>
        <v>Diseño</v>
      </c>
      <c r="EY18" s="83" t="str">
        <f t="shared" si="49"/>
        <v>Producción_limitada_de_material_</v>
      </c>
      <c r="EZ18" s="83" t="str">
        <f t="shared" si="50"/>
        <v>Producción_limitada_de_piezas_digitales</v>
      </c>
      <c r="FA18" s="83" t="str">
        <f t="shared" si="51"/>
        <v/>
      </c>
      <c r="FB18" s="83" t="str">
        <f t="shared" si="52"/>
        <v/>
      </c>
      <c r="FC18" s="83" t="str">
        <f t="shared" si="53"/>
        <v/>
      </c>
      <c r="FD18" s="83"/>
      <c r="FE18" s="83" t="str" cm="1">
        <f t="array" ref="FE18:FG18">IFERROR(_xlfn._xlws.FILTER(EX18:FC18,EX18:FC18&lt;&gt;""),"No aplica")</f>
        <v>Diseño</v>
      </c>
      <c r="FF18" s="83" t="str">
        <v>Producción_limitada_de_material_</v>
      </c>
      <c r="FG18" s="83" t="str">
        <v>Producción_limitada_de_piezas_digitales</v>
      </c>
      <c r="FH18" s="83"/>
      <c r="FI18" s="83"/>
      <c r="FJ18" s="83"/>
      <c r="FK18" s="83"/>
      <c r="FL18" s="83"/>
      <c r="FM18" s="83" t="str">
        <f t="shared" si="54"/>
        <v>Tipo_1.4.B_Fortalecimiento_de_la_economía_popular_y_comunitaria_del_turismo_Publicidad</v>
      </c>
      <c r="FN18" s="175" t="str">
        <f t="shared" si="55"/>
        <v/>
      </c>
      <c r="FO18" s="175" t="str">
        <f t="shared" si="56"/>
        <v/>
      </c>
      <c r="FQ18" s="83" t="str" cm="1">
        <f t="array" ref="FQ18">IFERROR(_xlfn._xlws.FILTER(FN18:FO18,FN18:FO18&lt;&gt;""),"No aplica")</f>
        <v>No aplica</v>
      </c>
      <c r="FU18" s="83" t="str">
        <f t="shared" si="57"/>
        <v>Tipo_1.4.B_Fortalecimiento_de_la_economía_popular_y_comunitaria_del_turismo_Desarrollos_Tecnológicos</v>
      </c>
      <c r="FV18" s="175" t="str">
        <f t="shared" si="58"/>
        <v/>
      </c>
      <c r="FW18" s="175" t="str">
        <f t="shared" si="59"/>
        <v/>
      </c>
      <c r="FY18" s="83" t="str" cm="1">
        <f t="array" ref="FY18">IFERROR(_xlfn._xlws.FILTER(FV18:FW18,FV18:FW18&lt;&gt;""),"No aplica")</f>
        <v>No aplica</v>
      </c>
      <c r="GC18" s="83" t="str">
        <f t="shared" si="60"/>
        <v>Tipo_1.4.B_Fortalecimiento_de_la_economía_popular_y_comunitaria_del_turismo_Gastos_de_viajes_(alimentación_hospedaje_transporte_etc)</v>
      </c>
      <c r="GD18" s="175" t="str">
        <f t="shared" si="61"/>
        <v/>
      </c>
      <c r="GE18" s="175" t="str">
        <f t="shared" si="62"/>
        <v/>
      </c>
      <c r="GF18" s="175" t="str">
        <f t="shared" si="63"/>
        <v/>
      </c>
      <c r="GG18" s="175" t="str">
        <f t="shared" si="64"/>
        <v/>
      </c>
      <c r="GH18" s="175" t="str">
        <f t="shared" si="65"/>
        <v/>
      </c>
      <c r="GI18" s="175" t="str">
        <f t="shared" si="66"/>
        <v>G6._Reuniones_para_mesas_de_trabajo</v>
      </c>
      <c r="GJ18" s="175" t="str">
        <f t="shared" si="67"/>
        <v/>
      </c>
      <c r="GK18" s="175" t="str">
        <f t="shared" si="68"/>
        <v/>
      </c>
      <c r="GL18" s="175"/>
      <c r="GM18" s="150" t="str" cm="1">
        <f t="array" ref="GM18">IFERROR(_xlfn._xlws.FILTER(GD18:GK18,GD18:GK18&lt;&gt;""),"No aplica")</f>
        <v>G6._Reuniones_para_mesas_de_trabajo</v>
      </c>
      <c r="GN18" s="175"/>
      <c r="GO18" s="175"/>
      <c r="GP18" s="175"/>
      <c r="GQ18" s="175"/>
      <c r="GR18" s="175"/>
      <c r="GS18" s="175"/>
      <c r="GT18" s="175"/>
      <c r="GU18" s="175"/>
      <c r="GV18" s="175"/>
      <c r="GW18" s="175"/>
      <c r="GX18" s="83" t="str">
        <f t="shared" si="69"/>
        <v>Tipo_1.4.B_Fortalecimiento_de_la_economía_popular_y_comunitaria_del_turismo_Dotaciones_o_Beneficios</v>
      </c>
      <c r="GY18" s="175" t="str">
        <f t="shared" si="70"/>
        <v>Dotación</v>
      </c>
      <c r="GZ18" s="175" t="str">
        <f t="shared" si="71"/>
        <v/>
      </c>
      <c r="HA18" s="175" t="str">
        <f t="shared" si="72"/>
        <v/>
      </c>
      <c r="HB18" s="175" t="str">
        <f t="shared" si="73"/>
        <v/>
      </c>
      <c r="HC18" s="175" t="str">
        <f t="shared" si="74"/>
        <v/>
      </c>
      <c r="HE18" s="150" t="str" cm="1">
        <f t="array" ref="HE18">IFERROR(_xlfn._xlws.FILTER(GY18:HC18,GY18:HC18&lt;&gt;""),"No aplica")</f>
        <v>Dotación</v>
      </c>
      <c r="HL18" s="83" t="str">
        <f t="shared" si="75"/>
        <v>Tipo_1.4.B_Fortalecimiento_de_la_economía_popular_y_comunitaria_del_turismo_Pólizas</v>
      </c>
      <c r="HM18" s="175" t="str">
        <f t="shared" si="6"/>
        <v>Pólizas</v>
      </c>
      <c r="HO18" s="83" t="str" cm="1">
        <f t="array" ref="HO18">IFERROR(_xlfn._xlws.FILTER(HM18:HM18,HM18:HM18&lt;&gt;""),"No aplica")</f>
        <v>Pólizas</v>
      </c>
      <c r="HR18" s="83" t="str">
        <f t="shared" si="76"/>
        <v>Tipo_1.4.B_Fortalecimiento_de_la_economía_popular_y_comunitaria_del_turismo_Otros</v>
      </c>
      <c r="HS18" s="175" t="str">
        <f t="shared" si="77"/>
        <v/>
      </c>
      <c r="HT18" s="175" t="str">
        <f t="shared" si="78"/>
        <v/>
      </c>
      <c r="HU18" s="175" t="str">
        <f t="shared" si="79"/>
        <v/>
      </c>
      <c r="HW18" s="83" t="str" cm="1">
        <f t="array" ref="HW18">IFERROR(_xlfn._xlws.FILTER(HS18:HU18,HS18:HU18&lt;&gt;""),"No aplica")</f>
        <v>No aplica</v>
      </c>
      <c r="IB18" s="83" t="str">
        <f t="shared" si="80"/>
        <v>Tipo_1.4.B_Fortalecimiento_de_la_economía_popular_y_comunitaria_del_turismo_Construcción_y_o_mantenimiento_de_Obra</v>
      </c>
      <c r="IC18" s="175" t="str">
        <f t="shared" si="81"/>
        <v/>
      </c>
      <c r="ID18" s="175" t="str">
        <f t="shared" si="82"/>
        <v/>
      </c>
      <c r="IE18" s="175" t="str">
        <f t="shared" si="83"/>
        <v/>
      </c>
      <c r="IF18" s="175" t="str">
        <f t="shared" si="84"/>
        <v/>
      </c>
      <c r="IG18" s="175" t="str">
        <f t="shared" si="85"/>
        <v/>
      </c>
      <c r="IH18" s="175" t="str">
        <f t="shared" si="86"/>
        <v/>
      </c>
      <c r="II18" s="175" t="str">
        <f t="shared" si="87"/>
        <v/>
      </c>
      <c r="IJ18" s="175" t="str">
        <f t="shared" si="88"/>
        <v/>
      </c>
      <c r="IK18" s="175" t="str">
        <f t="shared" si="89"/>
        <v/>
      </c>
      <c r="IL18" s="175" t="str">
        <f t="shared" si="90"/>
        <v/>
      </c>
      <c r="IM18" s="175" t="str">
        <f t="shared" si="91"/>
        <v/>
      </c>
      <c r="IN18" s="175" t="str">
        <f t="shared" si="92"/>
        <v/>
      </c>
      <c r="IO18" s="175" t="str">
        <f t="shared" si="93"/>
        <v/>
      </c>
      <c r="IP18" s="175" t="str">
        <f t="shared" si="94"/>
        <v/>
      </c>
      <c r="IR18" s="175" t="str" cm="1">
        <f t="array" ref="IR18">IFERROR(_xlfn._xlws.FILTER(IC18:IP18,IC18:IP18&lt;&gt;""),"No aplica")</f>
        <v>No aplica</v>
      </c>
      <c r="JG18" s="83" t="str">
        <f t="shared" si="95"/>
        <v>Tipo_1.4.B_Fortalecimiento_de_la_economía_popular_y_comunitaria_del_turismo</v>
      </c>
      <c r="JH18" s="83" t="str">
        <f t="shared" si="96"/>
        <v>Personal</v>
      </c>
      <c r="JI18" s="83" t="str">
        <f t="shared" si="97"/>
        <v>Personal</v>
      </c>
      <c r="JJ18" s="83" t="str">
        <f t="shared" si="98"/>
        <v>Personal</v>
      </c>
      <c r="JK18" s="83" t="str">
        <f t="shared" si="99"/>
        <v/>
      </c>
      <c r="JL18" s="83" t="str">
        <f t="shared" si="100"/>
        <v>Personal</v>
      </c>
      <c r="JM18" s="83" t="str">
        <f t="shared" si="101"/>
        <v>Eventos</v>
      </c>
      <c r="JN18" s="83" t="str">
        <f t="shared" si="102"/>
        <v>Eventos</v>
      </c>
      <c r="JO18" s="83" t="str">
        <f t="shared" si="103"/>
        <v>Eventos</v>
      </c>
      <c r="JP18" s="83" t="str">
        <f t="shared" si="104"/>
        <v>Eventos</v>
      </c>
      <c r="JQ18" s="83" t="str">
        <f t="shared" si="105"/>
        <v>Eventos</v>
      </c>
      <c r="JR18" s="83" t="str">
        <f t="shared" si="106"/>
        <v>Eventos</v>
      </c>
      <c r="JS18" s="83" t="str">
        <f t="shared" si="107"/>
        <v>Eventos</v>
      </c>
      <c r="JT18" s="83" t="str">
        <f t="shared" si="108"/>
        <v>Eventos</v>
      </c>
      <c r="JU18" s="83" t="str">
        <f t="shared" si="109"/>
        <v>Eventos</v>
      </c>
      <c r="JV18" s="83" t="str">
        <f t="shared" si="110"/>
        <v>Eventos</v>
      </c>
      <c r="JW18" s="83" t="str">
        <f t="shared" si="111"/>
        <v>Eventos</v>
      </c>
      <c r="JX18" s="83" t="str">
        <f t="shared" si="112"/>
        <v>Eventos</v>
      </c>
      <c r="JY18" s="83" t="str">
        <f t="shared" si="113"/>
        <v>Eventos</v>
      </c>
      <c r="JZ18" s="83" t="str">
        <f t="shared" si="114"/>
        <v>Eventos</v>
      </c>
      <c r="KA18" s="83" t="str">
        <f t="shared" si="115"/>
        <v>Eventos</v>
      </c>
      <c r="KB18" s="83" t="str">
        <f t="shared" si="116"/>
        <v>Eventos</v>
      </c>
      <c r="KC18" s="83" t="str">
        <f t="shared" si="117"/>
        <v>Eventos</v>
      </c>
      <c r="KD18" s="83" t="str">
        <f t="shared" si="118"/>
        <v>Eventos</v>
      </c>
      <c r="KE18" s="83" t="str">
        <f t="shared" si="119"/>
        <v>Eventos</v>
      </c>
      <c r="KF18" s="83" t="str">
        <f t="shared" si="120"/>
        <v>Eventos</v>
      </c>
      <c r="KG18" s="83" t="str">
        <f t="shared" si="121"/>
        <v/>
      </c>
      <c r="KH18" s="83" t="str">
        <f t="shared" si="122"/>
        <v>Material</v>
      </c>
      <c r="KI18" s="83" t="str">
        <f t="shared" si="123"/>
        <v>Material</v>
      </c>
      <c r="KJ18" s="83" t="str">
        <f t="shared" si="124"/>
        <v>Material</v>
      </c>
      <c r="KK18" s="83" t="str">
        <f t="shared" si="125"/>
        <v/>
      </c>
      <c r="KL18" s="83" t="str">
        <f t="shared" si="126"/>
        <v/>
      </c>
      <c r="KM18" s="83" t="str">
        <f t="shared" si="127"/>
        <v/>
      </c>
      <c r="KN18" s="83" t="str">
        <f t="shared" si="128"/>
        <v/>
      </c>
      <c r="KO18" s="83" t="str">
        <f t="shared" si="129"/>
        <v/>
      </c>
      <c r="KP18" s="83" t="str">
        <f t="shared" si="130"/>
        <v/>
      </c>
      <c r="KQ18" s="83" t="str">
        <f t="shared" si="131"/>
        <v/>
      </c>
      <c r="KR18" s="83" t="str">
        <f t="shared" si="132"/>
        <v/>
      </c>
      <c r="KS18" s="83" t="str">
        <f t="shared" si="133"/>
        <v/>
      </c>
      <c r="KT18" s="83" t="str">
        <f t="shared" si="134"/>
        <v/>
      </c>
      <c r="KU18" s="83" t="str">
        <f t="shared" si="135"/>
        <v/>
      </c>
      <c r="KV18" s="83" t="str">
        <f t="shared" si="136"/>
        <v/>
      </c>
      <c r="KW18" s="83" t="str">
        <f t="shared" si="137"/>
        <v>Gastos_de_viajes_(alimentación_hospedaje_transporte_etc)</v>
      </c>
      <c r="KX18" s="83" t="str">
        <f t="shared" si="138"/>
        <v/>
      </c>
      <c r="KY18" s="83" t="str">
        <f t="shared" si="139"/>
        <v/>
      </c>
      <c r="KZ18" s="83" t="str">
        <f t="shared" si="140"/>
        <v>Dotaciones_o_Beneficios</v>
      </c>
      <c r="LA18" s="83" t="str">
        <f t="shared" si="141"/>
        <v/>
      </c>
      <c r="LB18" s="83" t="str">
        <f t="shared" si="142"/>
        <v/>
      </c>
      <c r="LC18" s="83" t="str">
        <f t="shared" si="143"/>
        <v/>
      </c>
      <c r="LD18" s="83" t="str">
        <f t="shared" si="144"/>
        <v/>
      </c>
      <c r="LE18" s="83" t="str">
        <f t="shared" si="145"/>
        <v>Pólizas</v>
      </c>
      <c r="LF18" s="83" t="str">
        <f t="shared" si="146"/>
        <v/>
      </c>
      <c r="LG18" s="83" t="str">
        <f t="shared" si="147"/>
        <v/>
      </c>
      <c r="LH18" s="83" t="str">
        <f t="shared" si="148"/>
        <v/>
      </c>
      <c r="LI18" s="83" t="str">
        <f t="shared" si="149"/>
        <v/>
      </c>
      <c r="LJ18" s="83" t="str">
        <f t="shared" si="150"/>
        <v/>
      </c>
      <c r="LK18" s="83" t="str">
        <f t="shared" si="151"/>
        <v/>
      </c>
      <c r="LL18" s="83" t="str">
        <f t="shared" si="152"/>
        <v/>
      </c>
      <c r="LM18" s="83" t="str">
        <f t="shared" si="153"/>
        <v/>
      </c>
      <c r="LN18" s="83" t="str">
        <f t="shared" si="154"/>
        <v/>
      </c>
      <c r="LO18" s="83" t="str">
        <f t="shared" si="155"/>
        <v/>
      </c>
      <c r="LP18" s="83" t="str">
        <f t="shared" si="156"/>
        <v/>
      </c>
      <c r="LQ18" s="83" t="str">
        <f t="shared" si="157"/>
        <v/>
      </c>
      <c r="LR18" s="83" t="str">
        <f t="shared" si="158"/>
        <v/>
      </c>
      <c r="LS18" s="83" t="str">
        <f t="shared" si="159"/>
        <v/>
      </c>
      <c r="LT18" s="83" t="str">
        <f t="shared" si="160"/>
        <v/>
      </c>
      <c r="LU18" s="83" t="str">
        <f t="shared" si="161"/>
        <v/>
      </c>
      <c r="LV18" s="83" t="str">
        <f t="shared" si="162"/>
        <v/>
      </c>
      <c r="LX18" s="175" t="str" cm="1">
        <f t="array" ref="LX18:MC18">TRANSPOSE(_xlfn.UNIQUE(_xlfn._xlws.FILTER(TRANSPOSE(JH18:LV18),TRANSPOSE(JH18:LV18)&lt;&gt;"")))</f>
        <v>Personal</v>
      </c>
      <c r="LY18" s="175" t="str">
        <v>Eventos</v>
      </c>
      <c r="LZ18" s="175" t="str">
        <v>Material</v>
      </c>
      <c r="MA18" s="175" t="str">
        <v>Gastos_de_viajes_(alimentación_hospedaje_transporte_etc)</v>
      </c>
      <c r="MB18" s="175" t="str">
        <v>Dotaciones_o_Beneficios</v>
      </c>
      <c r="MC18" s="175" t="str">
        <v>Pólizas</v>
      </c>
      <c r="MI18" s="83" t="str">
        <f t="shared" si="163"/>
        <v>Tipo_1.4.B_Fortalecimiento_de_la_economía_popular_y_comunitaria_del_turismo_productos</v>
      </c>
      <c r="MJ18" s="223" t="s">
        <v>1787</v>
      </c>
      <c r="MK18" s="223" t="s">
        <v>1858</v>
      </c>
      <c r="ML18" s="223"/>
      <c r="MM18" s="223"/>
      <c r="MN18" s="223"/>
      <c r="MO18" s="223"/>
      <c r="MP18" s="223"/>
      <c r="MQ18" s="223"/>
      <c r="MR18" s="223"/>
      <c r="MS18" s="223"/>
      <c r="MT18" s="223" t="s">
        <v>1643</v>
      </c>
      <c r="MV18" s="150" t="str" cm="1">
        <f t="array" ref="MV18:MX18">IFERROR(_xlfn._xlws.FILTER(MJ18:MT18,MJ18:MT18&lt;&gt;""),"No aplica")</f>
        <v>Capacitaciones y talleres realizados</v>
      </c>
      <c r="MW18" t="str">
        <v>Estímulos otorgados para el fortalecimiento productivo</v>
      </c>
      <c r="MX18" t="str">
        <v>Otro</v>
      </c>
      <c r="NG18" s="150" t="str">
        <f t="shared" si="164"/>
        <v>Tipo_1.4.B_Fortalecimiento_de_la_economía_popular_y_comunitaria_del_turismo_resultados</v>
      </c>
      <c r="NH18" s="223" t="s">
        <v>1617</v>
      </c>
      <c r="NI18" s="223" t="s">
        <v>1651</v>
      </c>
      <c r="NJ18" s="223" t="s">
        <v>1674</v>
      </c>
      <c r="NK18" s="223" t="s">
        <v>1683</v>
      </c>
      <c r="NL18" s="223"/>
      <c r="NM18" s="223"/>
      <c r="NN18" s="223"/>
      <c r="NO18" s="223"/>
      <c r="NP18" s="223"/>
      <c r="NQ18" s="223"/>
      <c r="NR18" s="223" t="s">
        <v>1643</v>
      </c>
      <c r="NT18" s="83" t="str" cm="1">
        <f t="array" ref="NT18:NX18">IFERROR(_xlfn._xlws.FILTER(NH18:NR18,NH18:NR18&lt;&gt;""),"No aplica")</f>
        <v>Incremento promedio estimado en las ganancias anuales de las personas participantes, como resultado de las actividades ejecutadas en el marco del proyecto</v>
      </c>
      <c r="NU18" t="str">
        <v>Nuevos productos o servicios turísticos desarrollados</v>
      </c>
      <c r="NV18" t="str">
        <v>Proyectos de turismo comunitario fortalecidos</v>
      </c>
      <c r="NW18" t="str">
        <v>Calificación de las personas de la economía popular y comunitaria del turismo beneficiadas, en una escala de 1 a 5, respecto a la calidad o pertinencia del proyecto</v>
      </c>
      <c r="NX18" t="str">
        <v>Otro</v>
      </c>
    </row>
    <row r="19" spans="1:389" ht="15" thickBot="1">
      <c r="A19" s="509"/>
      <c r="B19" s="481"/>
      <c r="C19" s="484"/>
      <c r="D19" s="516"/>
      <c r="E19" s="82" t="s">
        <v>3076</v>
      </c>
      <c r="F19" s="72" t="str">
        <f t="shared" si="11"/>
        <v>Tipo_1.4.C_Encadenamiento_productivo</v>
      </c>
      <c r="G19" s="75" t="s">
        <v>3043</v>
      </c>
      <c r="H19" s="102" t="s">
        <v>3043</v>
      </c>
      <c r="I19" s="113"/>
      <c r="J19" s="113"/>
      <c r="K19" s="112" t="s">
        <v>3043</v>
      </c>
      <c r="L19" s="112" t="s">
        <v>3043</v>
      </c>
      <c r="M19" s="115" t="s">
        <v>3043</v>
      </c>
      <c r="O19" s="83" t="str">
        <f t="shared" si="165"/>
        <v>Tipo_1.4.C_Encadenamiento_productivo</v>
      </c>
      <c r="P19" s="83" t="str">
        <f t="shared" si="166"/>
        <v>Tipo_1.4.C_Encadenamiento_productivo</v>
      </c>
      <c r="Q19" s="83" t="str">
        <f t="shared" si="167"/>
        <v/>
      </c>
      <c r="R19" s="83" t="str">
        <f t="shared" si="168"/>
        <v/>
      </c>
      <c r="S19" s="83" t="str">
        <f t="shared" si="169"/>
        <v>Tipo_1.4.C_Encadenamiento_productivo</v>
      </c>
      <c r="T19" s="83" t="str">
        <f t="shared" si="170"/>
        <v>Tipo_1.4.C_Encadenamiento_productivo</v>
      </c>
      <c r="U19" s="83" t="str">
        <f t="shared" si="171"/>
        <v>Tipo_1.4.C_Encadenamiento_productivo</v>
      </c>
      <c r="X19" s="150" t="s">
        <v>3077</v>
      </c>
      <c r="AA19" s="92" t="s">
        <v>3043</v>
      </c>
      <c r="AB19" s="92" t="s">
        <v>3043</v>
      </c>
      <c r="AC19" s="96"/>
      <c r="AD19" s="96"/>
      <c r="AE19" s="92" t="s">
        <v>3043</v>
      </c>
      <c r="AF19" s="92" t="s">
        <v>3043</v>
      </c>
      <c r="AG19" s="92" t="s">
        <v>3043</v>
      </c>
      <c r="AH19" s="92" t="s">
        <v>3043</v>
      </c>
      <c r="AI19" s="92" t="s">
        <v>3043</v>
      </c>
      <c r="AJ19" s="92" t="s">
        <v>3043</v>
      </c>
      <c r="AK19" s="92" t="s">
        <v>3043</v>
      </c>
      <c r="AL19" s="92" t="s">
        <v>3043</v>
      </c>
      <c r="AM19" s="92" t="s">
        <v>3043</v>
      </c>
      <c r="AN19" s="92" t="s">
        <v>3043</v>
      </c>
      <c r="AO19" s="92" t="s">
        <v>3043</v>
      </c>
      <c r="AP19" s="92" t="s">
        <v>3043</v>
      </c>
      <c r="AQ19" s="92" t="s">
        <v>3043</v>
      </c>
      <c r="AR19" s="92" t="s">
        <v>3043</v>
      </c>
      <c r="AS19" s="92" t="s">
        <v>3043</v>
      </c>
      <c r="AT19" s="92" t="s">
        <v>3043</v>
      </c>
      <c r="AU19" s="92" t="s">
        <v>3043</v>
      </c>
      <c r="AV19" s="92" t="s">
        <v>3043</v>
      </c>
      <c r="AW19" s="92" t="s">
        <v>3043</v>
      </c>
      <c r="AX19" s="92" t="s">
        <v>3043</v>
      </c>
      <c r="AY19" s="92" t="s">
        <v>3043</v>
      </c>
      <c r="AZ19" s="96"/>
      <c r="BA19" s="92" t="s">
        <v>3043</v>
      </c>
      <c r="BB19" s="92" t="s">
        <v>3043</v>
      </c>
      <c r="BC19" s="92" t="s">
        <v>3043</v>
      </c>
      <c r="BD19" s="96"/>
      <c r="BE19" s="96"/>
      <c r="BF19" s="96"/>
      <c r="BG19" s="96"/>
      <c r="BH19" s="96"/>
      <c r="BI19" s="96"/>
      <c r="BJ19" s="96"/>
      <c r="BK19" s="96"/>
      <c r="BL19" s="96"/>
      <c r="BM19" s="92" t="s">
        <v>3043</v>
      </c>
      <c r="BN19" s="92" t="s">
        <v>3043</v>
      </c>
      <c r="BO19" s="96"/>
      <c r="BP19" s="92" t="s">
        <v>3043</v>
      </c>
      <c r="BQ19" s="96"/>
      <c r="BR19" s="96"/>
      <c r="BS19" s="96"/>
      <c r="BT19" s="96"/>
      <c r="BU19" s="96"/>
      <c r="BV19" s="96"/>
      <c r="BW19" s="97"/>
      <c r="BX19" s="93" t="s">
        <v>3043</v>
      </c>
      <c r="BY19" s="93"/>
      <c r="BZ19" s="93"/>
      <c r="CA19" s="93"/>
      <c r="CB19" s="91"/>
      <c r="CC19" s="91"/>
      <c r="CD19" s="91"/>
      <c r="CE19" s="91"/>
      <c r="CF19" s="91"/>
      <c r="CG19" s="91"/>
      <c r="CH19" s="91"/>
      <c r="CI19" s="91"/>
      <c r="CJ19" s="91"/>
      <c r="CK19" s="91"/>
      <c r="CL19" s="91"/>
      <c r="CM19" s="91"/>
      <c r="CN19" s="91"/>
      <c r="CO19" s="91"/>
      <c r="CQ19" s="83" t="str">
        <f t="shared" si="19"/>
        <v>Tipo_1.4.C_Encadenamiento_productivo_Personal</v>
      </c>
      <c r="CR19" s="83" t="str">
        <f t="shared" si="172"/>
        <v>Apoyo_administrativo</v>
      </c>
      <c r="CS19" s="83" t="str">
        <f t="shared" si="173"/>
        <v>Profesional</v>
      </c>
      <c r="CT19" s="83" t="str">
        <f t="shared" si="174"/>
        <v/>
      </c>
      <c r="CU19" s="83" t="str">
        <f t="shared" si="175"/>
        <v/>
      </c>
      <c r="CV19" s="83" t="str">
        <f t="shared" si="176"/>
        <v>Consultoría</v>
      </c>
      <c r="CW19" s="83"/>
      <c r="CX19" s="83" t="str" cm="1">
        <f t="array" ref="CX19:CZ19">IFERROR(_xlfn._xlws.FILTER(CR19:CV19,CR19:CV19&lt;&gt;""),"No aplica")</f>
        <v>Apoyo_administrativo</v>
      </c>
      <c r="CY19" s="83" t="str">
        <v>Profesional</v>
      </c>
      <c r="CZ19" s="83" t="str">
        <v>Consultoría</v>
      </c>
      <c r="DA19" s="83"/>
      <c r="DB19" s="83"/>
      <c r="DC19" s="83"/>
      <c r="DD19" s="83"/>
      <c r="DE19" s="83" t="str">
        <f t="shared" si="25"/>
        <v>Tipo_1.4.C_Encadenamiento_productivo_Eventos</v>
      </c>
      <c r="DF19" s="83" t="str">
        <f t="shared" si="26"/>
        <v>Alimentación</v>
      </c>
      <c r="DG19" s="83" t="str">
        <f t="shared" si="27"/>
        <v>Alquiler_de_baños_y_servicio_de_aseo_portátiles</v>
      </c>
      <c r="DH19" s="83" t="str">
        <f t="shared" si="28"/>
        <v>Alquiler_de_equipos_técnicos</v>
      </c>
      <c r="DI19" s="83" t="str">
        <f t="shared" si="29"/>
        <v>Alquiler_de_espacios</v>
      </c>
      <c r="DJ19" s="83" t="str">
        <f t="shared" si="30"/>
        <v>Alquiler_de_implementos_de_cocina</v>
      </c>
      <c r="DK19" s="83" t="str">
        <f t="shared" si="31"/>
        <v>Alquiler_de_Mobiliario</v>
      </c>
      <c r="DL19" s="83" t="str">
        <f t="shared" si="32"/>
        <v>Alquiler_de_producción</v>
      </c>
      <c r="DM19" s="83" t="str">
        <f t="shared" si="33"/>
        <v>Iluminación_profesional</v>
      </c>
      <c r="DN19" s="83" t="str">
        <f t="shared" si="34"/>
        <v>Papelería</v>
      </c>
      <c r="DO19" s="83" t="str">
        <f t="shared" si="35"/>
        <v>Personal</v>
      </c>
      <c r="DP19" s="83" t="str">
        <f t="shared" si="36"/>
        <v>Plataforma_digital_</v>
      </c>
      <c r="DQ19" s="83" t="str">
        <f t="shared" si="37"/>
        <v>Producción_y_técnica</v>
      </c>
      <c r="DR19" s="83" t="str">
        <f t="shared" si="38"/>
        <v>Salud</v>
      </c>
      <c r="DS19" s="83" t="str">
        <f t="shared" si="39"/>
        <v>Servicios_digitales_</v>
      </c>
      <c r="DT19" s="83" t="str">
        <f t="shared" si="40"/>
        <v>Servicios_en_línea_y_transmisión</v>
      </c>
      <c r="DU19" s="83" t="str">
        <f t="shared" si="41"/>
        <v>Sonido_profesional</v>
      </c>
      <c r="DV19" s="83" t="str">
        <f t="shared" si="42"/>
        <v>Stand</v>
      </c>
      <c r="DW19" s="83" t="str">
        <f t="shared" si="43"/>
        <v>Traducción_simultanea</v>
      </c>
      <c r="DX19" s="83" t="str">
        <f t="shared" si="44"/>
        <v>Transporte_de_equipos</v>
      </c>
      <c r="DY19" s="83" t="str">
        <f t="shared" si="45"/>
        <v>Video</v>
      </c>
      <c r="DZ19" s="83" t="str">
        <f t="shared" si="46"/>
        <v/>
      </c>
      <c r="EA19" s="83"/>
      <c r="EB19" s="83" t="str" cm="1">
        <f t="array" ref="EB19:EU19">IFERROR(_xlfn._xlws.FILTER(DF19:DZ19,DF19:DZ19&lt;&gt;""),"No aplica")</f>
        <v>Alimentación</v>
      </c>
      <c r="EC19" s="83" t="str">
        <v>Alquiler_de_baños_y_servicio_de_aseo_portátiles</v>
      </c>
      <c r="ED19" s="83" t="str">
        <v>Alquiler_de_equipos_técnicos</v>
      </c>
      <c r="EE19" s="83" t="str">
        <v>Alquiler_de_espacios</v>
      </c>
      <c r="EF19" s="83" t="str">
        <v>Alquiler_de_implementos_de_cocina</v>
      </c>
      <c r="EG19" s="83" t="str">
        <v>Alquiler_de_Mobiliario</v>
      </c>
      <c r="EH19" s="83" t="str">
        <v>Alquiler_de_producción</v>
      </c>
      <c r="EI19" s="83" t="str">
        <v>Iluminación_profesional</v>
      </c>
      <c r="EJ19" s="83" t="str">
        <v>Papelería</v>
      </c>
      <c r="EK19" s="83" t="str">
        <v>Personal</v>
      </c>
      <c r="EL19" s="83" t="str">
        <v>Plataforma_digital_</v>
      </c>
      <c r="EM19" s="83" t="str">
        <v>Producción_y_técnica</v>
      </c>
      <c r="EN19" s="83" t="str">
        <v>Salud</v>
      </c>
      <c r="EO19" s="83" t="str">
        <v>Servicios_digitales_</v>
      </c>
      <c r="EP19" s="83" t="str">
        <v>Servicios_en_línea_y_transmisión</v>
      </c>
      <c r="EQ19" s="83" t="str">
        <v>Sonido_profesional</v>
      </c>
      <c r="ER19" s="83" t="str">
        <v>Stand</v>
      </c>
      <c r="ES19" s="83" t="str">
        <v>Traducción_simultanea</v>
      </c>
      <c r="ET19" s="83" t="str">
        <v>Transporte_de_equipos</v>
      </c>
      <c r="EU19" s="83" t="str">
        <v>Video</v>
      </c>
      <c r="EV19" s="83"/>
      <c r="EW19" s="83" t="str">
        <f t="shared" si="47"/>
        <v>Tipo_1.4.C_Encadenamiento_productivo_Material</v>
      </c>
      <c r="EX19" s="83" t="str">
        <f t="shared" si="48"/>
        <v>Diseño</v>
      </c>
      <c r="EY19" s="83" t="str">
        <f t="shared" si="49"/>
        <v>Producción_limitada_de_material_</v>
      </c>
      <c r="EZ19" s="83" t="str">
        <f t="shared" si="50"/>
        <v>Producción_limitada_de_piezas_digitales</v>
      </c>
      <c r="FA19" s="83" t="str">
        <f t="shared" si="51"/>
        <v/>
      </c>
      <c r="FB19" s="83" t="str">
        <f t="shared" si="52"/>
        <v/>
      </c>
      <c r="FC19" s="83" t="str">
        <f t="shared" si="53"/>
        <v/>
      </c>
      <c r="FD19" s="83"/>
      <c r="FE19" s="83" t="str" cm="1">
        <f t="array" ref="FE19:FG19">IFERROR(_xlfn._xlws.FILTER(EX19:FC19,EX19:FC19&lt;&gt;""),"No aplica")</f>
        <v>Diseño</v>
      </c>
      <c r="FF19" s="83" t="str">
        <v>Producción_limitada_de_material_</v>
      </c>
      <c r="FG19" s="83" t="str">
        <v>Producción_limitada_de_piezas_digitales</v>
      </c>
      <c r="FH19" s="83"/>
      <c r="FI19" s="83"/>
      <c r="FJ19" s="83"/>
      <c r="FK19" s="83"/>
      <c r="FL19" s="83"/>
      <c r="FM19" s="83" t="str">
        <f t="shared" si="54"/>
        <v>Tipo_1.4.C_Encadenamiento_productivo_Publicidad</v>
      </c>
      <c r="FN19" s="175" t="str">
        <f t="shared" si="55"/>
        <v/>
      </c>
      <c r="FO19" s="175" t="str">
        <f t="shared" si="56"/>
        <v/>
      </c>
      <c r="FQ19" s="83" t="str" cm="1">
        <f t="array" ref="FQ19">IFERROR(_xlfn._xlws.FILTER(FN19:FO19,FN19:FO19&lt;&gt;""),"No aplica")</f>
        <v>No aplica</v>
      </c>
      <c r="FU19" s="83" t="str">
        <f t="shared" si="57"/>
        <v>Tipo_1.4.C_Encadenamiento_productivo_Desarrollos_Tecnológicos</v>
      </c>
      <c r="FV19" s="175" t="str">
        <f t="shared" si="58"/>
        <v/>
      </c>
      <c r="FW19" s="175" t="str">
        <f t="shared" si="59"/>
        <v/>
      </c>
      <c r="FY19" s="83" t="str" cm="1">
        <f t="array" ref="FY19">IFERROR(_xlfn._xlws.FILTER(FV19:FW19,FV19:FW19&lt;&gt;""),"No aplica")</f>
        <v>No aplica</v>
      </c>
      <c r="GC19" s="83" t="str">
        <f t="shared" si="60"/>
        <v>Tipo_1.4.C_Encadenamiento_productivo_Gastos_de_viajes_(alimentación_hospedaje_transporte_etc)</v>
      </c>
      <c r="GD19" s="175" t="str">
        <f t="shared" si="61"/>
        <v/>
      </c>
      <c r="GE19" s="175" t="str">
        <f t="shared" si="62"/>
        <v/>
      </c>
      <c r="GF19" s="175" t="str">
        <f t="shared" si="63"/>
        <v>G3._Misiones_Comerciales_a_nivel_nacional</v>
      </c>
      <c r="GG19" s="175" t="str">
        <f t="shared" si="64"/>
        <v>G4._Ruedas_de_negocio_a_nivel_nacional</v>
      </c>
      <c r="GH19" s="175" t="str">
        <f t="shared" si="65"/>
        <v/>
      </c>
      <c r="GI19" s="175" t="str">
        <f t="shared" si="66"/>
        <v>G6._Reuniones_para_mesas_de_trabajo</v>
      </c>
      <c r="GJ19" s="175" t="str">
        <f t="shared" si="67"/>
        <v/>
      </c>
      <c r="GK19" s="175" t="str">
        <f t="shared" si="68"/>
        <v/>
      </c>
      <c r="GL19" s="175"/>
      <c r="GM19" s="150" t="str" cm="1">
        <f t="array" ref="GM19:GO19">IFERROR(_xlfn._xlws.FILTER(GD19:GK19,GD19:GK19&lt;&gt;""),"No aplica")</f>
        <v>G3._Misiones_Comerciales_a_nivel_nacional</v>
      </c>
      <c r="GN19" s="175" t="str">
        <v>G4._Ruedas_de_negocio_a_nivel_nacional</v>
      </c>
      <c r="GO19" s="175" t="str">
        <v>G6._Reuniones_para_mesas_de_trabajo</v>
      </c>
      <c r="GP19" s="175"/>
      <c r="GQ19" s="175"/>
      <c r="GR19" s="175"/>
      <c r="GS19" s="175"/>
      <c r="GT19" s="175"/>
      <c r="GU19" s="175"/>
      <c r="GV19" s="175"/>
      <c r="GW19" s="175"/>
      <c r="GX19" s="83" t="str">
        <f t="shared" si="69"/>
        <v>Tipo_1.4.C_Encadenamiento_productivo_Dotaciones_o_Beneficios</v>
      </c>
      <c r="GY19" s="175" t="str">
        <f t="shared" si="70"/>
        <v/>
      </c>
      <c r="GZ19" s="175" t="str">
        <f t="shared" si="71"/>
        <v/>
      </c>
      <c r="HA19" s="175" t="str">
        <f t="shared" si="72"/>
        <v/>
      </c>
      <c r="HB19" s="175" t="str">
        <f t="shared" si="73"/>
        <v/>
      </c>
      <c r="HC19" s="175" t="str">
        <f t="shared" si="74"/>
        <v/>
      </c>
      <c r="HE19" s="150" t="str" cm="1">
        <f t="array" ref="HE19">IFERROR(_xlfn._xlws.FILTER(GY19:HC19,GY19:HC19&lt;&gt;""),"No aplica")</f>
        <v>No aplica</v>
      </c>
      <c r="HL19" s="83" t="str">
        <f t="shared" si="75"/>
        <v>Tipo_1.4.C_Encadenamiento_productivo_Pólizas</v>
      </c>
      <c r="HM19" s="175" t="str">
        <f t="shared" si="6"/>
        <v>Pólizas</v>
      </c>
      <c r="HO19" s="83" t="str" cm="1">
        <f t="array" ref="HO19">IFERROR(_xlfn._xlws.FILTER(HM19:HM19,HM19:HM19&lt;&gt;""),"No aplica")</f>
        <v>Pólizas</v>
      </c>
      <c r="HR19" s="83" t="str">
        <f t="shared" si="76"/>
        <v>Tipo_1.4.C_Encadenamiento_productivo_Otros</v>
      </c>
      <c r="HS19" s="175" t="str">
        <f t="shared" si="77"/>
        <v/>
      </c>
      <c r="HT19" s="175" t="str">
        <f t="shared" si="78"/>
        <v/>
      </c>
      <c r="HU19" s="175" t="str">
        <f t="shared" si="79"/>
        <v/>
      </c>
      <c r="HW19" s="83" t="str" cm="1">
        <f t="array" ref="HW19">IFERROR(_xlfn._xlws.FILTER(HS19:HU19,HS19:HU19&lt;&gt;""),"No aplica")</f>
        <v>No aplica</v>
      </c>
      <c r="IB19" s="83" t="str">
        <f t="shared" si="80"/>
        <v>Tipo_1.4.C_Encadenamiento_productivo_Construcción_y_o_mantenimiento_de_Obra</v>
      </c>
      <c r="IC19" s="175" t="str">
        <f t="shared" si="81"/>
        <v/>
      </c>
      <c r="ID19" s="175" t="str">
        <f t="shared" si="82"/>
        <v/>
      </c>
      <c r="IE19" s="175" t="str">
        <f t="shared" si="83"/>
        <v/>
      </c>
      <c r="IF19" s="175" t="str">
        <f t="shared" si="84"/>
        <v/>
      </c>
      <c r="IG19" s="175" t="str">
        <f t="shared" si="85"/>
        <v/>
      </c>
      <c r="IH19" s="175" t="str">
        <f t="shared" si="86"/>
        <v/>
      </c>
      <c r="II19" s="175" t="str">
        <f t="shared" si="87"/>
        <v/>
      </c>
      <c r="IJ19" s="175" t="str">
        <f t="shared" si="88"/>
        <v/>
      </c>
      <c r="IK19" s="175" t="str">
        <f t="shared" si="89"/>
        <v/>
      </c>
      <c r="IL19" s="175" t="str">
        <f t="shared" si="90"/>
        <v/>
      </c>
      <c r="IM19" s="175" t="str">
        <f t="shared" si="91"/>
        <v/>
      </c>
      <c r="IN19" s="175" t="str">
        <f t="shared" si="92"/>
        <v/>
      </c>
      <c r="IO19" s="175" t="str">
        <f t="shared" si="93"/>
        <v/>
      </c>
      <c r="IP19" s="175" t="str">
        <f t="shared" si="94"/>
        <v/>
      </c>
      <c r="IR19" s="175" t="str" cm="1">
        <f t="array" ref="IR19">IFERROR(_xlfn._xlws.FILTER(IC19:IP19,IC19:IP19&lt;&gt;""),"No aplica")</f>
        <v>No aplica</v>
      </c>
      <c r="JG19" s="83" t="str">
        <f t="shared" si="95"/>
        <v>Tipo_1.4.C_Encadenamiento_productivo</v>
      </c>
      <c r="JH19" s="83" t="str">
        <f t="shared" si="96"/>
        <v>Personal</v>
      </c>
      <c r="JI19" s="83" t="str">
        <f t="shared" si="97"/>
        <v>Personal</v>
      </c>
      <c r="JJ19" s="83" t="str">
        <f t="shared" si="98"/>
        <v/>
      </c>
      <c r="JK19" s="83" t="str">
        <f t="shared" si="99"/>
        <v/>
      </c>
      <c r="JL19" s="83" t="str">
        <f t="shared" si="100"/>
        <v>Personal</v>
      </c>
      <c r="JM19" s="83" t="str">
        <f t="shared" si="101"/>
        <v>Eventos</v>
      </c>
      <c r="JN19" s="83" t="str">
        <f t="shared" si="102"/>
        <v>Eventos</v>
      </c>
      <c r="JO19" s="83" t="str">
        <f t="shared" si="103"/>
        <v>Eventos</v>
      </c>
      <c r="JP19" s="83" t="str">
        <f t="shared" si="104"/>
        <v>Eventos</v>
      </c>
      <c r="JQ19" s="83" t="str">
        <f t="shared" si="105"/>
        <v>Eventos</v>
      </c>
      <c r="JR19" s="83" t="str">
        <f t="shared" si="106"/>
        <v>Eventos</v>
      </c>
      <c r="JS19" s="83" t="str">
        <f t="shared" si="107"/>
        <v>Eventos</v>
      </c>
      <c r="JT19" s="83" t="str">
        <f t="shared" si="108"/>
        <v>Eventos</v>
      </c>
      <c r="JU19" s="83" t="str">
        <f t="shared" si="109"/>
        <v>Eventos</v>
      </c>
      <c r="JV19" s="83" t="str">
        <f t="shared" si="110"/>
        <v>Eventos</v>
      </c>
      <c r="JW19" s="83" t="str">
        <f t="shared" si="111"/>
        <v>Eventos</v>
      </c>
      <c r="JX19" s="83" t="str">
        <f t="shared" si="112"/>
        <v>Eventos</v>
      </c>
      <c r="JY19" s="83" t="str">
        <f t="shared" si="113"/>
        <v>Eventos</v>
      </c>
      <c r="JZ19" s="83" t="str">
        <f t="shared" si="114"/>
        <v>Eventos</v>
      </c>
      <c r="KA19" s="83" t="str">
        <f t="shared" si="115"/>
        <v>Eventos</v>
      </c>
      <c r="KB19" s="83" t="str">
        <f t="shared" si="116"/>
        <v>Eventos</v>
      </c>
      <c r="KC19" s="83" t="str">
        <f t="shared" si="117"/>
        <v>Eventos</v>
      </c>
      <c r="KD19" s="83" t="str">
        <f t="shared" si="118"/>
        <v>Eventos</v>
      </c>
      <c r="KE19" s="83" t="str">
        <f t="shared" si="119"/>
        <v>Eventos</v>
      </c>
      <c r="KF19" s="83" t="str">
        <f t="shared" si="120"/>
        <v>Eventos</v>
      </c>
      <c r="KG19" s="83" t="str">
        <f t="shared" si="121"/>
        <v/>
      </c>
      <c r="KH19" s="83" t="str">
        <f t="shared" si="122"/>
        <v>Material</v>
      </c>
      <c r="KI19" s="83" t="str">
        <f t="shared" si="123"/>
        <v>Material</v>
      </c>
      <c r="KJ19" s="83" t="str">
        <f t="shared" si="124"/>
        <v>Material</v>
      </c>
      <c r="KK19" s="83" t="str">
        <f t="shared" si="125"/>
        <v/>
      </c>
      <c r="KL19" s="83" t="str">
        <f t="shared" si="126"/>
        <v/>
      </c>
      <c r="KM19" s="83" t="str">
        <f t="shared" si="127"/>
        <v/>
      </c>
      <c r="KN19" s="83" t="str">
        <f t="shared" si="128"/>
        <v/>
      </c>
      <c r="KO19" s="83" t="str">
        <f t="shared" si="129"/>
        <v/>
      </c>
      <c r="KP19" s="83" t="str">
        <f t="shared" si="130"/>
        <v/>
      </c>
      <c r="KQ19" s="83" t="str">
        <f t="shared" si="131"/>
        <v/>
      </c>
      <c r="KR19" s="83" t="str">
        <f t="shared" si="132"/>
        <v/>
      </c>
      <c r="KS19" s="83" t="str">
        <f t="shared" si="133"/>
        <v/>
      </c>
      <c r="KT19" s="83" t="str">
        <f t="shared" si="134"/>
        <v>Gastos_de_viajes_(alimentación_hospedaje_transporte_etc)</v>
      </c>
      <c r="KU19" s="83" t="str">
        <f t="shared" si="135"/>
        <v>Gastos_de_viajes_(alimentación_hospedaje_transporte_etc)</v>
      </c>
      <c r="KV19" s="83" t="str">
        <f t="shared" si="136"/>
        <v/>
      </c>
      <c r="KW19" s="83" t="str">
        <f t="shared" si="137"/>
        <v>Gastos_de_viajes_(alimentación_hospedaje_transporte_etc)</v>
      </c>
      <c r="KX19" s="83" t="str">
        <f t="shared" si="138"/>
        <v/>
      </c>
      <c r="KY19" s="83" t="str">
        <f t="shared" si="139"/>
        <v/>
      </c>
      <c r="KZ19" s="83" t="str">
        <f t="shared" si="140"/>
        <v/>
      </c>
      <c r="LA19" s="83" t="str">
        <f t="shared" si="141"/>
        <v/>
      </c>
      <c r="LB19" s="83" t="str">
        <f t="shared" si="142"/>
        <v/>
      </c>
      <c r="LC19" s="83" t="str">
        <f t="shared" si="143"/>
        <v/>
      </c>
      <c r="LD19" s="83" t="str">
        <f t="shared" si="144"/>
        <v/>
      </c>
      <c r="LE19" s="83" t="str">
        <f t="shared" si="145"/>
        <v>Pólizas</v>
      </c>
      <c r="LF19" s="83" t="str">
        <f t="shared" si="146"/>
        <v/>
      </c>
      <c r="LG19" s="83" t="str">
        <f t="shared" si="147"/>
        <v/>
      </c>
      <c r="LH19" s="83" t="str">
        <f t="shared" si="148"/>
        <v/>
      </c>
      <c r="LI19" s="83" t="str">
        <f t="shared" si="149"/>
        <v/>
      </c>
      <c r="LJ19" s="83" t="str">
        <f t="shared" si="150"/>
        <v/>
      </c>
      <c r="LK19" s="83" t="str">
        <f t="shared" si="151"/>
        <v/>
      </c>
      <c r="LL19" s="83" t="str">
        <f t="shared" si="152"/>
        <v/>
      </c>
      <c r="LM19" s="83" t="str">
        <f t="shared" si="153"/>
        <v/>
      </c>
      <c r="LN19" s="83" t="str">
        <f t="shared" si="154"/>
        <v/>
      </c>
      <c r="LO19" s="83" t="str">
        <f t="shared" si="155"/>
        <v/>
      </c>
      <c r="LP19" s="83" t="str">
        <f t="shared" si="156"/>
        <v/>
      </c>
      <c r="LQ19" s="83" t="str">
        <f t="shared" si="157"/>
        <v/>
      </c>
      <c r="LR19" s="83" t="str">
        <f t="shared" si="158"/>
        <v/>
      </c>
      <c r="LS19" s="83" t="str">
        <f t="shared" si="159"/>
        <v/>
      </c>
      <c r="LT19" s="83" t="str">
        <f t="shared" si="160"/>
        <v/>
      </c>
      <c r="LU19" s="83" t="str">
        <f t="shared" si="161"/>
        <v/>
      </c>
      <c r="LV19" s="83" t="str">
        <f t="shared" si="162"/>
        <v/>
      </c>
      <c r="LX19" s="175" t="str" cm="1">
        <f t="array" ref="LX19:MB19">TRANSPOSE(_xlfn.UNIQUE(_xlfn._xlws.FILTER(TRANSPOSE(JH19:LV19),TRANSPOSE(JH19:LV19)&lt;&gt;"")))</f>
        <v>Personal</v>
      </c>
      <c r="LY19" s="175" t="str">
        <v>Eventos</v>
      </c>
      <c r="LZ19" s="175" t="str">
        <v>Material</v>
      </c>
      <c r="MA19" s="175" t="str">
        <v>Gastos_de_viajes_(alimentación_hospedaje_transporte_etc)</v>
      </c>
      <c r="MB19" s="175" t="str">
        <v>Pólizas</v>
      </c>
      <c r="MI19" s="83" t="str">
        <f t="shared" si="163"/>
        <v>Tipo_1.4.C_Encadenamiento_productivo_productos</v>
      </c>
      <c r="MJ19" s="223" t="s">
        <v>1788</v>
      </c>
      <c r="MK19" s="223" t="s">
        <v>1859</v>
      </c>
      <c r="ML19" s="223" t="s">
        <v>1905</v>
      </c>
      <c r="MM19" s="223"/>
      <c r="MN19" s="223"/>
      <c r="MO19" s="223"/>
      <c r="MP19" s="223"/>
      <c r="MQ19" s="223"/>
      <c r="MR19" s="223"/>
      <c r="MS19" s="223"/>
      <c r="MT19" s="223" t="s">
        <v>1643</v>
      </c>
      <c r="MV19" s="150" t="str" cm="1">
        <f t="array" ref="MV19:MY19">IFERROR(_xlfn._xlws.FILTER(MJ19:MT19,MJ19:MT19&lt;&gt;""),"No aplica")</f>
        <v>Ruedas de negocio o sesiones realizadas para contribuir al encadenamiento de actores del sector turismo</v>
      </c>
      <c r="MW19" t="str">
        <v>Misiones comerciales realizadas para contribuir al encadenamiento de actores del sector turismo</v>
      </c>
      <c r="MX19" t="str">
        <v>Porcentaje de cumplimiento del participantes de las ruedas de negocio ejecutados respecto a los planeados</v>
      </c>
      <c r="MY19" t="str">
        <v>Otro</v>
      </c>
      <c r="NG19" s="150" t="str">
        <f t="shared" si="164"/>
        <v>Tipo_1.4.C_Encadenamiento_productivo_resultados</v>
      </c>
      <c r="NH19" s="223" t="s">
        <v>1618</v>
      </c>
      <c r="NI19" s="223" t="s">
        <v>1652</v>
      </c>
      <c r="NJ19" s="223" t="s">
        <v>1675</v>
      </c>
      <c r="NK19" s="223" t="s">
        <v>1684</v>
      </c>
      <c r="NL19" s="223"/>
      <c r="NM19" s="223"/>
      <c r="NN19" s="223"/>
      <c r="NO19" s="223"/>
      <c r="NP19" s="223"/>
      <c r="NQ19" s="223"/>
      <c r="NR19" s="223" t="s">
        <v>1643</v>
      </c>
      <c r="NT19" s="83" t="str" cm="1">
        <f t="array" ref="NT19:NX19">IFERROR(_xlfn._xlws.FILTER(NH19:NR19,NH19:NR19&lt;&gt;""),"No aplica")</f>
        <v xml:space="preserve">Alianzas o acuerdos comerciales establecidas en el marco de las ruedas de negocios </v>
      </c>
      <c r="NU19" t="str">
        <v>Incremento promedio estimado en los ingresos anuales de las empresas beneficiadas, como resultado las alianzas o acuerdos comerciales resultantes del proyecto</v>
      </c>
      <c r="NV19" t="str">
        <v>Proporción de prestadores de servicios turísticos asistentes, respecto a la totalidad de prestadores en el territorio</v>
      </c>
      <c r="NW19" t="str">
        <v>Calificación de los prestadores de servicios turísticos y/o actores de la cadena de valor de sector turismo beneficiados, en una escala de 1 a 5, respecto a la calidad o pertinencia del proyecto</v>
      </c>
      <c r="NX19" t="str">
        <v>Otro</v>
      </c>
    </row>
    <row r="20" spans="1:389" ht="21" thickBot="1">
      <c r="A20" s="509"/>
      <c r="B20" s="482"/>
      <c r="C20" s="485"/>
      <c r="D20" s="515"/>
      <c r="E20" s="82" t="s">
        <v>3078</v>
      </c>
      <c r="F20" s="72" t="str">
        <f t="shared" si="11"/>
        <v>Tipo_1.4.D_Esquemas_de_financiamiento_con_tasas_de_interés_reducidas_y_asunción_parcial_del_riesgo_crediticio</v>
      </c>
      <c r="G20" s="75" t="s">
        <v>3043</v>
      </c>
      <c r="H20" s="103"/>
      <c r="I20" s="113"/>
      <c r="J20" s="113"/>
      <c r="K20" s="113"/>
      <c r="L20" s="114"/>
      <c r="M20" s="115"/>
      <c r="O20" s="83" t="str">
        <f t="shared" si="165"/>
        <v>Tipo_1.4.D_Esquemas_de_financiamiento_con_tasas_de_interés_reducidas_y_asunción_parcial_del_riesgo_crediticio</v>
      </c>
      <c r="P20" s="83" t="str">
        <f t="shared" si="166"/>
        <v/>
      </c>
      <c r="Q20" s="83" t="str">
        <f t="shared" si="167"/>
        <v/>
      </c>
      <c r="R20" s="83" t="str">
        <f t="shared" si="168"/>
        <v/>
      </c>
      <c r="S20" s="83" t="str">
        <f t="shared" si="169"/>
        <v/>
      </c>
      <c r="T20" s="83" t="str">
        <f t="shared" si="170"/>
        <v/>
      </c>
      <c r="U20" s="83" t="str">
        <f t="shared" si="171"/>
        <v/>
      </c>
      <c r="X20" s="150" t="s">
        <v>3079</v>
      </c>
      <c r="AA20" s="92" t="s">
        <v>3043</v>
      </c>
      <c r="AB20" s="92" t="s">
        <v>3043</v>
      </c>
      <c r="AC20" s="96"/>
      <c r="AD20" s="96"/>
      <c r="AE20" s="92" t="s">
        <v>3043</v>
      </c>
      <c r="AF20" s="96"/>
      <c r="AG20" s="96"/>
      <c r="AH20" s="96"/>
      <c r="AI20" s="96"/>
      <c r="AJ20" s="96"/>
      <c r="AK20" s="96"/>
      <c r="AL20" s="96"/>
      <c r="AM20" s="96"/>
      <c r="AN20" s="96"/>
      <c r="AO20" s="96"/>
      <c r="AP20" s="96"/>
      <c r="AQ20" s="96"/>
      <c r="AR20" s="96"/>
      <c r="AS20" s="96"/>
      <c r="AT20" s="96"/>
      <c r="AU20" s="96"/>
      <c r="AV20" s="96"/>
      <c r="AW20" s="96"/>
      <c r="AX20" s="96"/>
      <c r="AY20" s="96"/>
      <c r="AZ20" s="96"/>
      <c r="BA20" s="92" t="s">
        <v>3043</v>
      </c>
      <c r="BB20" s="92" t="s">
        <v>3043</v>
      </c>
      <c r="BC20" s="92" t="s">
        <v>3043</v>
      </c>
      <c r="BD20" s="96"/>
      <c r="BE20" s="96"/>
      <c r="BF20" s="96"/>
      <c r="BG20" s="92" t="s">
        <v>3043</v>
      </c>
      <c r="BH20" s="92" t="s">
        <v>3043</v>
      </c>
      <c r="BI20" s="96"/>
      <c r="BJ20" s="96"/>
      <c r="BK20" s="96"/>
      <c r="BL20" s="96"/>
      <c r="BM20" s="96"/>
      <c r="BN20" s="96"/>
      <c r="BO20" s="96"/>
      <c r="BP20" s="92" t="s">
        <v>3043</v>
      </c>
      <c r="BQ20" s="96"/>
      <c r="BR20" s="96"/>
      <c r="BS20" s="96"/>
      <c r="BT20" s="96"/>
      <c r="BU20" s="96"/>
      <c r="BV20" s="96"/>
      <c r="BW20" s="93" t="s">
        <v>3043</v>
      </c>
      <c r="BX20" s="93" t="s">
        <v>3043</v>
      </c>
      <c r="BY20" s="93"/>
      <c r="BZ20" s="93"/>
      <c r="CA20" s="93"/>
      <c r="CB20" s="91"/>
      <c r="CC20" s="91"/>
      <c r="CD20" s="91"/>
      <c r="CE20" s="91"/>
      <c r="CF20" s="91"/>
      <c r="CG20" s="91"/>
      <c r="CH20" s="91"/>
      <c r="CI20" s="91"/>
      <c r="CJ20" s="91"/>
      <c r="CK20" s="91"/>
      <c r="CL20" s="91"/>
      <c r="CM20" s="91"/>
      <c r="CN20" s="91"/>
      <c r="CO20" s="91"/>
      <c r="CQ20" s="83" t="str">
        <f t="shared" si="19"/>
        <v>Tipo_1.4.D_Esquemas_de_financiamiento_con_tasas_de_interés_reducidas_y_asunción_parcial_del_riesgo_crediticio_Personal</v>
      </c>
      <c r="CR20" s="83" t="str">
        <f t="shared" si="172"/>
        <v>Apoyo_administrativo</v>
      </c>
      <c r="CS20" s="83" t="str">
        <f t="shared" si="173"/>
        <v>Profesional</v>
      </c>
      <c r="CT20" s="83" t="str">
        <f t="shared" si="174"/>
        <v/>
      </c>
      <c r="CU20" s="83" t="str">
        <f t="shared" si="175"/>
        <v/>
      </c>
      <c r="CV20" s="83" t="str">
        <f t="shared" si="176"/>
        <v>Consultoría</v>
      </c>
      <c r="CW20" s="83"/>
      <c r="CX20" s="83" t="str" cm="1">
        <f t="array" ref="CX20:CZ20">IFERROR(_xlfn._xlws.FILTER(CR20:CV20,CR20:CV20&lt;&gt;""),"No aplica")</f>
        <v>Apoyo_administrativo</v>
      </c>
      <c r="CY20" s="83" t="str">
        <v>Profesional</v>
      </c>
      <c r="CZ20" s="83" t="str">
        <v>Consultoría</v>
      </c>
      <c r="DA20" s="83"/>
      <c r="DB20" s="83"/>
      <c r="DC20" s="83"/>
      <c r="DD20" s="83"/>
      <c r="DE20" s="83" t="str">
        <f t="shared" si="25"/>
        <v>Tipo_1.4.D_Esquemas_de_financiamiento_con_tasas_de_interés_reducidas_y_asunción_parcial_del_riesgo_crediticio_Eventos</v>
      </c>
      <c r="DF20" s="83" t="str">
        <f t="shared" si="26"/>
        <v/>
      </c>
      <c r="DG20" s="83" t="str">
        <f t="shared" si="27"/>
        <v/>
      </c>
      <c r="DH20" s="83" t="str">
        <f t="shared" si="28"/>
        <v/>
      </c>
      <c r="DI20" s="83" t="str">
        <f t="shared" si="29"/>
        <v/>
      </c>
      <c r="DJ20" s="83" t="str">
        <f t="shared" si="30"/>
        <v/>
      </c>
      <c r="DK20" s="83" t="str">
        <f t="shared" si="31"/>
        <v/>
      </c>
      <c r="DL20" s="83" t="str">
        <f t="shared" si="32"/>
        <v/>
      </c>
      <c r="DM20" s="83" t="str">
        <f t="shared" si="33"/>
        <v/>
      </c>
      <c r="DN20" s="83" t="str">
        <f t="shared" si="34"/>
        <v/>
      </c>
      <c r="DO20" s="83" t="str">
        <f t="shared" si="35"/>
        <v/>
      </c>
      <c r="DP20" s="83" t="str">
        <f t="shared" si="36"/>
        <v/>
      </c>
      <c r="DQ20" s="83" t="str">
        <f t="shared" si="37"/>
        <v/>
      </c>
      <c r="DR20" s="83" t="str">
        <f t="shared" si="38"/>
        <v/>
      </c>
      <c r="DS20" s="83" t="str">
        <f t="shared" si="39"/>
        <v/>
      </c>
      <c r="DT20" s="83" t="str">
        <f t="shared" si="40"/>
        <v/>
      </c>
      <c r="DU20" s="83" t="str">
        <f t="shared" si="41"/>
        <v/>
      </c>
      <c r="DV20" s="83" t="str">
        <f t="shared" si="42"/>
        <v/>
      </c>
      <c r="DW20" s="83" t="str">
        <f t="shared" si="43"/>
        <v/>
      </c>
      <c r="DX20" s="83" t="str">
        <f t="shared" si="44"/>
        <v/>
      </c>
      <c r="DY20" s="83" t="str">
        <f t="shared" si="45"/>
        <v/>
      </c>
      <c r="DZ20" s="83" t="str">
        <f t="shared" si="46"/>
        <v/>
      </c>
      <c r="EA20" s="83"/>
      <c r="EB20" s="83" t="str" cm="1">
        <f t="array" ref="EB20">IFERROR(_xlfn._xlws.FILTER(DF20:DZ20,DF20:DZ20&lt;&gt;""),"No aplica")</f>
        <v>No aplica</v>
      </c>
      <c r="EC20" s="83"/>
      <c r="ED20" s="83"/>
      <c r="EE20" s="83"/>
      <c r="EF20" s="83"/>
      <c r="EG20" s="83"/>
      <c r="EH20" s="83"/>
      <c r="EI20" s="83"/>
      <c r="EJ20" s="83"/>
      <c r="EK20" s="83"/>
      <c r="EL20" s="83"/>
      <c r="EM20" s="83"/>
      <c r="EN20" s="83"/>
      <c r="EO20" s="83"/>
      <c r="EP20" s="83"/>
      <c r="EQ20" s="83"/>
      <c r="ER20" s="83"/>
      <c r="ES20" s="83"/>
      <c r="ET20" s="83"/>
      <c r="EU20" s="83"/>
      <c r="EV20" s="83"/>
      <c r="EW20" s="83" t="str">
        <f t="shared" si="47"/>
        <v>Tipo_1.4.D_Esquemas_de_financiamiento_con_tasas_de_interés_reducidas_y_asunción_parcial_del_riesgo_crediticio_Material</v>
      </c>
      <c r="EX20" s="83" t="str">
        <f t="shared" si="48"/>
        <v>Diseño</v>
      </c>
      <c r="EY20" s="83" t="str">
        <f t="shared" si="49"/>
        <v>Producción_limitada_de_material_</v>
      </c>
      <c r="EZ20" s="83" t="str">
        <f t="shared" si="50"/>
        <v>Producción_limitada_de_piezas_digitales</v>
      </c>
      <c r="FA20" s="83" t="str">
        <f t="shared" si="51"/>
        <v/>
      </c>
      <c r="FB20" s="83" t="str">
        <f t="shared" si="52"/>
        <v/>
      </c>
      <c r="FC20" s="83" t="str">
        <f t="shared" si="53"/>
        <v/>
      </c>
      <c r="FD20" s="83"/>
      <c r="FE20" s="83" t="str" cm="1">
        <f t="array" ref="FE20:FG20">IFERROR(_xlfn._xlws.FILTER(EX20:FC20,EX20:FC20&lt;&gt;""),"No aplica")</f>
        <v>Diseño</v>
      </c>
      <c r="FF20" s="83" t="str">
        <v>Producción_limitada_de_material_</v>
      </c>
      <c r="FG20" s="83" t="str">
        <v>Producción_limitada_de_piezas_digitales</v>
      </c>
      <c r="FH20" s="83"/>
      <c r="FI20" s="83"/>
      <c r="FJ20" s="83"/>
      <c r="FK20" s="83"/>
      <c r="FL20" s="83"/>
      <c r="FM20" s="83" t="str">
        <f t="shared" si="54"/>
        <v>Tipo_1.4.D_Esquemas_de_financiamiento_con_tasas_de_interés_reducidas_y_asunción_parcial_del_riesgo_crediticio_Publicidad</v>
      </c>
      <c r="FN20" s="175" t="str">
        <f t="shared" si="55"/>
        <v>ATL</v>
      </c>
      <c r="FO20" s="175" t="str">
        <f t="shared" si="56"/>
        <v>BTL</v>
      </c>
      <c r="FQ20" s="83" t="str" cm="1">
        <f t="array" ref="FQ20:FR20">IFERROR(_xlfn._xlws.FILTER(FN20:FO20,FN20:FO20&lt;&gt;""),"No aplica")</f>
        <v>ATL</v>
      </c>
      <c r="FR20" s="83" t="str">
        <v>BTL</v>
      </c>
      <c r="FU20" s="83" t="str">
        <f t="shared" si="57"/>
        <v>Tipo_1.4.D_Esquemas_de_financiamiento_con_tasas_de_interés_reducidas_y_asunción_parcial_del_riesgo_crediticio_Desarrollos_Tecnológicos</v>
      </c>
      <c r="FV20" s="175" t="str">
        <f t="shared" si="58"/>
        <v/>
      </c>
      <c r="FW20" s="175" t="str">
        <f t="shared" si="59"/>
        <v/>
      </c>
      <c r="FY20" s="83" t="str" cm="1">
        <f t="array" ref="FY20">IFERROR(_xlfn._xlws.FILTER(FV20:FW20,FV20:FW20&lt;&gt;""),"No aplica")</f>
        <v>No aplica</v>
      </c>
      <c r="GC20" s="83" t="str">
        <f t="shared" si="60"/>
        <v>Tipo_1.4.D_Esquemas_de_financiamiento_con_tasas_de_interés_reducidas_y_asunción_parcial_del_riesgo_crediticio_Gastos_de_viajes_(alimentación_hospedaje_transporte_etc)</v>
      </c>
      <c r="GD20" s="175" t="str">
        <f t="shared" si="61"/>
        <v/>
      </c>
      <c r="GE20" s="175" t="str">
        <f t="shared" si="62"/>
        <v/>
      </c>
      <c r="GF20" s="175" t="str">
        <f t="shared" si="63"/>
        <v/>
      </c>
      <c r="GG20" s="175" t="str">
        <f t="shared" si="64"/>
        <v/>
      </c>
      <c r="GH20" s="175" t="str">
        <f t="shared" si="65"/>
        <v/>
      </c>
      <c r="GI20" s="175" t="str">
        <f t="shared" si="66"/>
        <v>G6._Reuniones_para_mesas_de_trabajo</v>
      </c>
      <c r="GJ20" s="175" t="str">
        <f t="shared" si="67"/>
        <v/>
      </c>
      <c r="GK20" s="175" t="str">
        <f t="shared" si="68"/>
        <v/>
      </c>
      <c r="GL20" s="175"/>
      <c r="GM20" s="150" t="str" cm="1">
        <f t="array" ref="GM20">IFERROR(_xlfn._xlws.FILTER(GD20:GK20,GD20:GK20&lt;&gt;""),"No aplica")</f>
        <v>G6._Reuniones_para_mesas_de_trabajo</v>
      </c>
      <c r="GN20" s="175"/>
      <c r="GO20" s="175"/>
      <c r="GP20" s="175"/>
      <c r="GQ20" s="175"/>
      <c r="GR20" s="175"/>
      <c r="GS20" s="175"/>
      <c r="GT20" s="175"/>
      <c r="GU20" s="175"/>
      <c r="GV20" s="175"/>
      <c r="GW20" s="175"/>
      <c r="GX20" s="83" t="str">
        <f t="shared" si="69"/>
        <v>Tipo_1.4.D_Esquemas_de_financiamiento_con_tasas_de_interés_reducidas_y_asunción_parcial_del_riesgo_crediticio_Dotaciones_o_Beneficios</v>
      </c>
      <c r="GY20" s="175" t="str">
        <f t="shared" si="70"/>
        <v/>
      </c>
      <c r="GZ20" s="175" t="str">
        <f t="shared" si="71"/>
        <v/>
      </c>
      <c r="HA20" s="175" t="str">
        <f t="shared" si="72"/>
        <v/>
      </c>
      <c r="HB20" s="175" t="str">
        <f t="shared" si="73"/>
        <v/>
      </c>
      <c r="HC20" s="175" t="str">
        <f t="shared" si="74"/>
        <v>Esquemas_de_Financiamiento</v>
      </c>
      <c r="HE20" s="150" t="str" cm="1">
        <f t="array" ref="HE20">IFERROR(_xlfn._xlws.FILTER(GY20:HC20,GY20:HC20&lt;&gt;""),"No aplica")</f>
        <v>Esquemas_de_Financiamiento</v>
      </c>
      <c r="HL20" s="83" t="str">
        <f t="shared" si="75"/>
        <v>Tipo_1.4.D_Esquemas_de_financiamiento_con_tasas_de_interés_reducidas_y_asunción_parcial_del_riesgo_crediticio_Pólizas</v>
      </c>
      <c r="HM20" s="175" t="str">
        <f t="shared" si="6"/>
        <v>Pólizas</v>
      </c>
      <c r="HO20" s="83" t="str" cm="1">
        <f t="array" ref="HO20">IFERROR(_xlfn._xlws.FILTER(HM20:HM20,HM20:HM20&lt;&gt;""),"No aplica")</f>
        <v>Pólizas</v>
      </c>
      <c r="HR20" s="83" t="str">
        <f t="shared" si="76"/>
        <v>Tipo_1.4.D_Esquemas_de_financiamiento_con_tasas_de_interés_reducidas_y_asunción_parcial_del_riesgo_crediticio_Otros</v>
      </c>
      <c r="HS20" s="175" t="str">
        <f t="shared" si="77"/>
        <v/>
      </c>
      <c r="HT20" s="175" t="str">
        <f t="shared" si="78"/>
        <v/>
      </c>
      <c r="HU20" s="175" t="str">
        <f t="shared" si="79"/>
        <v/>
      </c>
      <c r="HW20" s="83" t="str" cm="1">
        <f t="array" ref="HW20">IFERROR(_xlfn._xlws.FILTER(HS20:HU20,HS20:HU20&lt;&gt;""),"No aplica")</f>
        <v>No aplica</v>
      </c>
      <c r="IB20" s="83" t="str">
        <f t="shared" si="80"/>
        <v>Tipo_1.4.D_Esquemas_de_financiamiento_con_tasas_de_interés_reducidas_y_asunción_parcial_del_riesgo_crediticio_Construcción_y_o_mantenimiento_de_Obra</v>
      </c>
      <c r="IC20" s="175" t="str">
        <f t="shared" si="81"/>
        <v/>
      </c>
      <c r="ID20" s="175" t="str">
        <f t="shared" si="82"/>
        <v/>
      </c>
      <c r="IE20" s="175" t="str">
        <f t="shared" si="83"/>
        <v/>
      </c>
      <c r="IF20" s="175" t="str">
        <f t="shared" si="84"/>
        <v/>
      </c>
      <c r="IG20" s="175" t="str">
        <f t="shared" si="85"/>
        <v/>
      </c>
      <c r="IH20" s="175" t="str">
        <f t="shared" si="86"/>
        <v/>
      </c>
      <c r="II20" s="175" t="str">
        <f t="shared" si="87"/>
        <v/>
      </c>
      <c r="IJ20" s="175" t="str">
        <f t="shared" si="88"/>
        <v/>
      </c>
      <c r="IK20" s="175" t="str">
        <f t="shared" si="89"/>
        <v/>
      </c>
      <c r="IL20" s="175" t="str">
        <f t="shared" si="90"/>
        <v/>
      </c>
      <c r="IM20" s="175" t="str">
        <f t="shared" si="91"/>
        <v/>
      </c>
      <c r="IN20" s="175" t="str">
        <f t="shared" si="92"/>
        <v/>
      </c>
      <c r="IO20" s="175" t="str">
        <f t="shared" si="93"/>
        <v/>
      </c>
      <c r="IP20" s="175" t="str">
        <f t="shared" si="94"/>
        <v/>
      </c>
      <c r="IR20" s="175" t="str" cm="1">
        <f t="array" ref="IR20">IFERROR(_xlfn._xlws.FILTER(IC20:IP20,IC20:IP20&lt;&gt;""),"No aplica")</f>
        <v>No aplica</v>
      </c>
      <c r="JG20" s="83" t="str">
        <f t="shared" si="95"/>
        <v>Tipo_1.4.D_Esquemas_de_financiamiento_con_tasas_de_interés_reducidas_y_asunción_parcial_del_riesgo_crediticio</v>
      </c>
      <c r="JH20" s="83" t="str">
        <f t="shared" si="96"/>
        <v>Personal</v>
      </c>
      <c r="JI20" s="83" t="str">
        <f t="shared" si="97"/>
        <v>Personal</v>
      </c>
      <c r="JJ20" s="83" t="str">
        <f t="shared" si="98"/>
        <v/>
      </c>
      <c r="JK20" s="83" t="str">
        <f t="shared" si="99"/>
        <v/>
      </c>
      <c r="JL20" s="83" t="str">
        <f t="shared" si="100"/>
        <v>Personal</v>
      </c>
      <c r="JM20" s="83" t="str">
        <f t="shared" si="101"/>
        <v/>
      </c>
      <c r="JN20" s="83" t="str">
        <f t="shared" si="102"/>
        <v/>
      </c>
      <c r="JO20" s="83" t="str">
        <f t="shared" si="103"/>
        <v/>
      </c>
      <c r="JP20" s="83" t="str">
        <f t="shared" si="104"/>
        <v/>
      </c>
      <c r="JQ20" s="83" t="str">
        <f t="shared" si="105"/>
        <v/>
      </c>
      <c r="JR20" s="83" t="str">
        <f t="shared" si="106"/>
        <v/>
      </c>
      <c r="JS20" s="83" t="str">
        <f t="shared" si="107"/>
        <v/>
      </c>
      <c r="JT20" s="83" t="str">
        <f t="shared" si="108"/>
        <v/>
      </c>
      <c r="JU20" s="83" t="str">
        <f t="shared" si="109"/>
        <v/>
      </c>
      <c r="JV20" s="83" t="str">
        <f t="shared" si="110"/>
        <v/>
      </c>
      <c r="JW20" s="83" t="str">
        <f t="shared" si="111"/>
        <v/>
      </c>
      <c r="JX20" s="83" t="str">
        <f t="shared" si="112"/>
        <v/>
      </c>
      <c r="JY20" s="83" t="str">
        <f t="shared" si="113"/>
        <v/>
      </c>
      <c r="JZ20" s="83" t="str">
        <f t="shared" si="114"/>
        <v/>
      </c>
      <c r="KA20" s="83" t="str">
        <f t="shared" si="115"/>
        <v/>
      </c>
      <c r="KB20" s="83" t="str">
        <f t="shared" si="116"/>
        <v/>
      </c>
      <c r="KC20" s="83" t="str">
        <f t="shared" si="117"/>
        <v/>
      </c>
      <c r="KD20" s="83" t="str">
        <f t="shared" si="118"/>
        <v/>
      </c>
      <c r="KE20" s="83" t="str">
        <f t="shared" si="119"/>
        <v/>
      </c>
      <c r="KF20" s="83" t="str">
        <f t="shared" si="120"/>
        <v/>
      </c>
      <c r="KG20" s="83" t="str">
        <f t="shared" si="121"/>
        <v/>
      </c>
      <c r="KH20" s="83" t="str">
        <f t="shared" si="122"/>
        <v>Material</v>
      </c>
      <c r="KI20" s="83" t="str">
        <f t="shared" si="123"/>
        <v>Material</v>
      </c>
      <c r="KJ20" s="83" t="str">
        <f t="shared" si="124"/>
        <v>Material</v>
      </c>
      <c r="KK20" s="83" t="str">
        <f t="shared" si="125"/>
        <v/>
      </c>
      <c r="KL20" s="83" t="str">
        <f t="shared" si="126"/>
        <v/>
      </c>
      <c r="KM20" s="83" t="str">
        <f t="shared" si="127"/>
        <v/>
      </c>
      <c r="KN20" s="83" t="str">
        <f t="shared" si="128"/>
        <v>Publicidad</v>
      </c>
      <c r="KO20" s="83" t="str">
        <f t="shared" si="129"/>
        <v>Publicidad</v>
      </c>
      <c r="KP20" s="83" t="str">
        <f t="shared" si="130"/>
        <v/>
      </c>
      <c r="KQ20" s="83" t="str">
        <f t="shared" si="131"/>
        <v/>
      </c>
      <c r="KR20" s="83" t="str">
        <f t="shared" si="132"/>
        <v/>
      </c>
      <c r="KS20" s="83" t="str">
        <f t="shared" si="133"/>
        <v/>
      </c>
      <c r="KT20" s="83" t="str">
        <f t="shared" si="134"/>
        <v/>
      </c>
      <c r="KU20" s="83" t="str">
        <f t="shared" si="135"/>
        <v/>
      </c>
      <c r="KV20" s="83" t="str">
        <f t="shared" si="136"/>
        <v/>
      </c>
      <c r="KW20" s="83" t="str">
        <f t="shared" si="137"/>
        <v>Gastos_de_viajes_(alimentación_hospedaje_transporte_etc)</v>
      </c>
      <c r="KX20" s="83" t="str">
        <f t="shared" si="138"/>
        <v/>
      </c>
      <c r="KY20" s="83" t="str">
        <f t="shared" si="139"/>
        <v/>
      </c>
      <c r="KZ20" s="83" t="str">
        <f t="shared" si="140"/>
        <v/>
      </c>
      <c r="LA20" s="83" t="str">
        <f t="shared" si="141"/>
        <v/>
      </c>
      <c r="LB20" s="83" t="str">
        <f t="shared" si="142"/>
        <v/>
      </c>
      <c r="LC20" s="83" t="str">
        <f t="shared" si="143"/>
        <v/>
      </c>
      <c r="LD20" s="83" t="str">
        <f t="shared" si="144"/>
        <v>Dotaciones_o_Beneficios</v>
      </c>
      <c r="LE20" s="83" t="str">
        <f t="shared" si="145"/>
        <v>Pólizas</v>
      </c>
      <c r="LF20" s="83" t="str">
        <f t="shared" si="146"/>
        <v/>
      </c>
      <c r="LG20" s="83" t="str">
        <f t="shared" si="147"/>
        <v/>
      </c>
      <c r="LH20" s="83" t="str">
        <f t="shared" si="148"/>
        <v/>
      </c>
      <c r="LI20" s="83" t="str">
        <f t="shared" si="149"/>
        <v/>
      </c>
      <c r="LJ20" s="83" t="str">
        <f t="shared" si="150"/>
        <v/>
      </c>
      <c r="LK20" s="83" t="str">
        <f t="shared" si="151"/>
        <v/>
      </c>
      <c r="LL20" s="83" t="str">
        <f t="shared" si="152"/>
        <v/>
      </c>
      <c r="LM20" s="83" t="str">
        <f t="shared" si="153"/>
        <v/>
      </c>
      <c r="LN20" s="83" t="str">
        <f t="shared" si="154"/>
        <v/>
      </c>
      <c r="LO20" s="83" t="str">
        <f t="shared" si="155"/>
        <v/>
      </c>
      <c r="LP20" s="83" t="str">
        <f t="shared" si="156"/>
        <v/>
      </c>
      <c r="LQ20" s="83" t="str">
        <f t="shared" si="157"/>
        <v/>
      </c>
      <c r="LR20" s="83" t="str">
        <f t="shared" si="158"/>
        <v/>
      </c>
      <c r="LS20" s="83" t="str">
        <f t="shared" si="159"/>
        <v/>
      </c>
      <c r="LT20" s="83" t="str">
        <f t="shared" si="160"/>
        <v/>
      </c>
      <c r="LU20" s="83" t="str">
        <f t="shared" si="161"/>
        <v/>
      </c>
      <c r="LV20" s="83" t="str">
        <f t="shared" si="162"/>
        <v/>
      </c>
      <c r="LX20" s="175" t="str" cm="1">
        <f t="array" ref="LX20:MC20">TRANSPOSE(_xlfn.UNIQUE(_xlfn._xlws.FILTER(TRANSPOSE(JH20:LV20),TRANSPOSE(JH20:LV20)&lt;&gt;"")))</f>
        <v>Personal</v>
      </c>
      <c r="LY20" s="175" t="str">
        <v>Material</v>
      </c>
      <c r="LZ20" s="175" t="str">
        <v>Publicidad</v>
      </c>
      <c r="MA20" s="175" t="str">
        <v>Gastos_de_viajes_(alimentación_hospedaje_transporte_etc)</v>
      </c>
      <c r="MB20" s="175" t="str">
        <v>Dotaciones_o_Beneficios</v>
      </c>
      <c r="MC20" s="175" t="str">
        <v>Pólizas</v>
      </c>
      <c r="MI20" s="83" t="str">
        <f t="shared" si="163"/>
        <v>Tipo_1.4.D_Esquemas_de_financiamiento_con_tasas_de_interés_reducidas_y_asunción_parcial_del_riesgo_crediticio_productos</v>
      </c>
      <c r="MJ20" s="223" t="s">
        <v>1789</v>
      </c>
      <c r="MK20" s="223" t="s">
        <v>1860</v>
      </c>
      <c r="ML20" s="223"/>
      <c r="MM20" s="223"/>
      <c r="MN20" s="223"/>
      <c r="MO20" s="223"/>
      <c r="MP20" s="223"/>
      <c r="MQ20" s="223"/>
      <c r="MR20" s="223"/>
      <c r="MS20" s="223"/>
      <c r="MT20" s="223" t="s">
        <v>1643</v>
      </c>
      <c r="MV20" s="150" t="str" cm="1">
        <f t="array" ref="MV20:MX20">IFERROR(_xlfn._xlws.FILTER(MJ20:MT20,MJ20:MT20&lt;&gt;""),"No aplica")</f>
        <v>Líneas de crédito habilitadas</v>
      </c>
      <c r="MW20" t="str">
        <v>Monto total de créditos aprobados</v>
      </c>
      <c r="MX20" t="str">
        <v>Otro</v>
      </c>
      <c r="NG20" s="150" t="str">
        <f t="shared" si="164"/>
        <v>Tipo_1.4.D_Esquemas_de_financiamiento_con_tasas_de_interés_reducidas_y_asunción_parcial_del_riesgo_crediticio_resultados</v>
      </c>
      <c r="NH20" s="223" t="s">
        <v>1619</v>
      </c>
      <c r="NI20" s="223" t="s">
        <v>1653</v>
      </c>
      <c r="NJ20" s="223"/>
      <c r="NK20" s="223"/>
      <c r="NL20" s="223"/>
      <c r="NM20" s="223"/>
      <c r="NN20" s="223"/>
      <c r="NO20" s="223"/>
      <c r="NP20" s="223"/>
      <c r="NQ20" s="223"/>
      <c r="NR20" s="223" t="s">
        <v>1643</v>
      </c>
      <c r="NT20" s="83" t="str" cm="1">
        <f t="array" ref="NT20:NV20">IFERROR(_xlfn._xlws.FILTER(NH20:NR20,NH20:NR20&lt;&gt;""),"No aplica")</f>
        <v>Proporción de prestadores de servicios turísticos beneficiados, respecto a la totalidad de prestadores en los territorios donde dse habilitan los créditos</v>
      </c>
      <c r="NU20" t="str">
        <v>Prestadores de servicios turísticos que acceden a un crédito para la financiación de sus actividades por primera vez</v>
      </c>
      <c r="NV20" t="str">
        <v>Otro</v>
      </c>
    </row>
    <row r="21" spans="1:389" ht="60.4" customHeight="1" thickBot="1">
      <c r="A21" s="509"/>
      <c r="B21" s="486" t="s">
        <v>3080</v>
      </c>
      <c r="C21" s="489" t="s">
        <v>3081</v>
      </c>
      <c r="D21" s="511" t="str">
        <f>CONCATENATE("Categoría_",B21,"_",SUBSTITUTE(SUBSTITUTE(C21,",","")," ","_"))</f>
        <v>Categoría_1.5_Calidad_accesibilidad_sostenibilidad_y_seguridad_seguridad_en_el_turismo</v>
      </c>
      <c r="E21" s="81" t="s">
        <v>3082</v>
      </c>
      <c r="F21" s="72" t="str">
        <f t="shared" si="11"/>
        <v>Tipo_1.5.A_Estrategias_para_el_desarrollo_de_soluciones_sostenibles_del_turismo</v>
      </c>
      <c r="G21" s="73" t="s">
        <v>3043</v>
      </c>
      <c r="H21" s="101" t="s">
        <v>3043</v>
      </c>
      <c r="I21" s="108"/>
      <c r="J21" s="111" t="s">
        <v>3043</v>
      </c>
      <c r="K21" s="111" t="s">
        <v>3043</v>
      </c>
      <c r="L21" s="109"/>
      <c r="M21" s="110"/>
      <c r="O21" s="83" t="str">
        <f t="shared" si="165"/>
        <v>Tipo_1.5.A_Estrategias_para_el_desarrollo_de_soluciones_sostenibles_del_turismo</v>
      </c>
      <c r="P21" s="83" t="str">
        <f t="shared" si="166"/>
        <v>Tipo_1.5.A_Estrategias_para_el_desarrollo_de_soluciones_sostenibles_del_turismo</v>
      </c>
      <c r="Q21" s="83" t="str">
        <f t="shared" si="167"/>
        <v/>
      </c>
      <c r="R21" s="83" t="str">
        <f t="shared" si="168"/>
        <v>Tipo_1.5.A_Estrategias_para_el_desarrollo_de_soluciones_sostenibles_del_turismo</v>
      </c>
      <c r="S21" s="83" t="str">
        <f t="shared" si="169"/>
        <v>Tipo_1.5.A_Estrategias_para_el_desarrollo_de_soluciones_sostenibles_del_turismo</v>
      </c>
      <c r="T21" s="83" t="str">
        <f t="shared" si="170"/>
        <v/>
      </c>
      <c r="U21" s="83" t="str">
        <f t="shared" si="171"/>
        <v/>
      </c>
      <c r="X21" s="150" t="s">
        <v>3077</v>
      </c>
      <c r="AA21" s="89" t="s">
        <v>3043</v>
      </c>
      <c r="AB21" s="94"/>
      <c r="AC21" s="98"/>
      <c r="AD21" s="94"/>
      <c r="AE21" s="89" t="s">
        <v>3043</v>
      </c>
      <c r="AF21" s="89" t="s">
        <v>3043</v>
      </c>
      <c r="AG21" s="89" t="s">
        <v>3043</v>
      </c>
      <c r="AH21" s="89" t="s">
        <v>3043</v>
      </c>
      <c r="AI21" s="89" t="s">
        <v>3043</v>
      </c>
      <c r="AJ21" s="89" t="s">
        <v>3043</v>
      </c>
      <c r="AK21" s="89" t="s">
        <v>3043</v>
      </c>
      <c r="AL21" s="89" t="s">
        <v>3043</v>
      </c>
      <c r="AM21" s="89" t="s">
        <v>3043</v>
      </c>
      <c r="AN21" s="89" t="s">
        <v>3043</v>
      </c>
      <c r="AO21" s="89" t="s">
        <v>3043</v>
      </c>
      <c r="AP21" s="89" t="s">
        <v>3043</v>
      </c>
      <c r="AQ21" s="89" t="s">
        <v>3043</v>
      </c>
      <c r="AR21" s="89" t="s">
        <v>3043</v>
      </c>
      <c r="AS21" s="89" t="s">
        <v>3043</v>
      </c>
      <c r="AT21" s="89" t="s">
        <v>3043</v>
      </c>
      <c r="AU21" s="89" t="s">
        <v>3043</v>
      </c>
      <c r="AV21" s="89" t="s">
        <v>3043</v>
      </c>
      <c r="AW21" s="89" t="s">
        <v>3043</v>
      </c>
      <c r="AX21" s="89" t="s">
        <v>3043</v>
      </c>
      <c r="AY21" s="89" t="s">
        <v>3043</v>
      </c>
      <c r="AZ21" s="94"/>
      <c r="BA21" s="94"/>
      <c r="BB21" s="94"/>
      <c r="BC21" s="94"/>
      <c r="BD21" s="94"/>
      <c r="BE21" s="94"/>
      <c r="BF21" s="94"/>
      <c r="BG21" s="94"/>
      <c r="BH21" s="94"/>
      <c r="BI21" s="94"/>
      <c r="BJ21" s="94"/>
      <c r="BK21" s="94"/>
      <c r="BL21" s="94"/>
      <c r="BM21" s="94"/>
      <c r="BN21" s="94"/>
      <c r="BO21" s="94"/>
      <c r="BP21" s="89" t="s">
        <v>3043</v>
      </c>
      <c r="BQ21" s="94"/>
      <c r="BR21" s="94"/>
      <c r="BS21" s="89" t="s">
        <v>3043</v>
      </c>
      <c r="BT21" s="94"/>
      <c r="BU21" s="94"/>
      <c r="BV21" s="94"/>
      <c r="BW21" s="95"/>
      <c r="BX21" s="90" t="s">
        <v>3043</v>
      </c>
      <c r="BY21" s="90"/>
      <c r="BZ21" s="90"/>
      <c r="CA21" s="90"/>
      <c r="CB21" s="91"/>
      <c r="CC21" s="91"/>
      <c r="CD21" s="91"/>
      <c r="CE21" s="91"/>
      <c r="CF21" s="91"/>
      <c r="CG21" s="91"/>
      <c r="CH21" s="91"/>
      <c r="CI21" s="91"/>
      <c r="CJ21" s="91"/>
      <c r="CK21" s="91"/>
      <c r="CL21" s="91"/>
      <c r="CM21" s="91"/>
      <c r="CN21" s="91"/>
      <c r="CO21" s="91"/>
      <c r="CQ21" s="83" t="str">
        <f t="shared" si="19"/>
        <v>Tipo_1.5.A_Estrategias_para_el_desarrollo_de_soluciones_sostenibles_del_turismo_Personal</v>
      </c>
      <c r="CR21" s="83" t="str">
        <f t="shared" si="172"/>
        <v>Apoyo_administrativo</v>
      </c>
      <c r="CS21" s="83" t="str">
        <f t="shared" si="173"/>
        <v/>
      </c>
      <c r="CT21" s="83" t="str">
        <f t="shared" si="174"/>
        <v/>
      </c>
      <c r="CU21" s="83" t="str">
        <f t="shared" si="175"/>
        <v/>
      </c>
      <c r="CV21" s="83" t="str">
        <f t="shared" si="176"/>
        <v>Consultoría</v>
      </c>
      <c r="CW21" s="83"/>
      <c r="CX21" s="83" t="str" cm="1">
        <f t="array" ref="CX21:CY21">IFERROR(_xlfn._xlws.FILTER(CR21:CV21,CR21:CV21&lt;&gt;""),"No aplica")</f>
        <v>Apoyo_administrativo</v>
      </c>
      <c r="CY21" s="83" t="str">
        <v>Consultoría</v>
      </c>
      <c r="CZ21" s="83"/>
      <c r="DA21" s="83"/>
      <c r="DB21" s="83"/>
      <c r="DC21" s="83"/>
      <c r="DD21" s="83"/>
      <c r="DE21" s="83" t="str">
        <f t="shared" si="25"/>
        <v>Tipo_1.5.A_Estrategias_para_el_desarrollo_de_soluciones_sostenibles_del_turismo_Eventos</v>
      </c>
      <c r="DF21" s="83" t="str">
        <f t="shared" si="26"/>
        <v>Alimentación</v>
      </c>
      <c r="DG21" s="83" t="str">
        <f t="shared" si="27"/>
        <v>Alquiler_de_baños_y_servicio_de_aseo_portátiles</v>
      </c>
      <c r="DH21" s="83" t="str">
        <f t="shared" si="28"/>
        <v>Alquiler_de_equipos_técnicos</v>
      </c>
      <c r="DI21" s="83" t="str">
        <f t="shared" si="29"/>
        <v>Alquiler_de_espacios</v>
      </c>
      <c r="DJ21" s="83" t="str">
        <f t="shared" si="30"/>
        <v>Alquiler_de_implementos_de_cocina</v>
      </c>
      <c r="DK21" s="83" t="str">
        <f t="shared" si="31"/>
        <v>Alquiler_de_Mobiliario</v>
      </c>
      <c r="DL21" s="83" t="str">
        <f t="shared" si="32"/>
        <v>Alquiler_de_producción</v>
      </c>
      <c r="DM21" s="83" t="str">
        <f t="shared" si="33"/>
        <v>Iluminación_profesional</v>
      </c>
      <c r="DN21" s="83" t="str">
        <f t="shared" si="34"/>
        <v>Papelería</v>
      </c>
      <c r="DO21" s="83" t="str">
        <f t="shared" si="35"/>
        <v>Personal</v>
      </c>
      <c r="DP21" s="83" t="str">
        <f t="shared" si="36"/>
        <v>Plataforma_digital_</v>
      </c>
      <c r="DQ21" s="83" t="str">
        <f t="shared" si="37"/>
        <v>Producción_y_técnica</v>
      </c>
      <c r="DR21" s="83" t="str">
        <f t="shared" si="38"/>
        <v>Salud</v>
      </c>
      <c r="DS21" s="83" t="str">
        <f t="shared" si="39"/>
        <v>Servicios_digitales_</v>
      </c>
      <c r="DT21" s="83" t="str">
        <f t="shared" si="40"/>
        <v>Servicios_en_línea_y_transmisión</v>
      </c>
      <c r="DU21" s="83" t="str">
        <f t="shared" si="41"/>
        <v>Sonido_profesional</v>
      </c>
      <c r="DV21" s="83" t="str">
        <f t="shared" si="42"/>
        <v>Stand</v>
      </c>
      <c r="DW21" s="83" t="str">
        <f t="shared" si="43"/>
        <v>Traducción_simultanea</v>
      </c>
      <c r="DX21" s="83" t="str">
        <f t="shared" si="44"/>
        <v>Transporte_de_equipos</v>
      </c>
      <c r="DY21" s="83" t="str">
        <f t="shared" si="45"/>
        <v>Video</v>
      </c>
      <c r="DZ21" s="83" t="str">
        <f t="shared" si="46"/>
        <v/>
      </c>
      <c r="EA21" s="83"/>
      <c r="EB21" s="83" t="str" cm="1">
        <f t="array" ref="EB21:EU21">IFERROR(_xlfn._xlws.FILTER(DF21:DZ21,DF21:DZ21&lt;&gt;""),"No aplica")</f>
        <v>Alimentación</v>
      </c>
      <c r="EC21" s="83" t="str">
        <v>Alquiler_de_baños_y_servicio_de_aseo_portátiles</v>
      </c>
      <c r="ED21" s="83" t="str">
        <v>Alquiler_de_equipos_técnicos</v>
      </c>
      <c r="EE21" s="83" t="str">
        <v>Alquiler_de_espacios</v>
      </c>
      <c r="EF21" s="83" t="str">
        <v>Alquiler_de_implementos_de_cocina</v>
      </c>
      <c r="EG21" s="83" t="str">
        <v>Alquiler_de_Mobiliario</v>
      </c>
      <c r="EH21" s="83" t="str">
        <v>Alquiler_de_producción</v>
      </c>
      <c r="EI21" s="83" t="str">
        <v>Iluminación_profesional</v>
      </c>
      <c r="EJ21" s="83" t="str">
        <v>Papelería</v>
      </c>
      <c r="EK21" s="83" t="str">
        <v>Personal</v>
      </c>
      <c r="EL21" s="83" t="str">
        <v>Plataforma_digital_</v>
      </c>
      <c r="EM21" s="83" t="str">
        <v>Producción_y_técnica</v>
      </c>
      <c r="EN21" s="83" t="str">
        <v>Salud</v>
      </c>
      <c r="EO21" s="83" t="str">
        <v>Servicios_digitales_</v>
      </c>
      <c r="EP21" s="83" t="str">
        <v>Servicios_en_línea_y_transmisión</v>
      </c>
      <c r="EQ21" s="83" t="str">
        <v>Sonido_profesional</v>
      </c>
      <c r="ER21" s="83" t="str">
        <v>Stand</v>
      </c>
      <c r="ES21" s="83" t="str">
        <v>Traducción_simultanea</v>
      </c>
      <c r="ET21" s="83" t="str">
        <v>Transporte_de_equipos</v>
      </c>
      <c r="EU21" s="83" t="str">
        <v>Video</v>
      </c>
      <c r="EV21" s="83"/>
      <c r="EW21" s="83" t="str">
        <f t="shared" si="47"/>
        <v>Tipo_1.5.A_Estrategias_para_el_desarrollo_de_soluciones_sostenibles_del_turismo_Material</v>
      </c>
      <c r="EX21" s="83" t="str">
        <f t="shared" si="48"/>
        <v/>
      </c>
      <c r="EY21" s="83" t="str">
        <f t="shared" si="49"/>
        <v/>
      </c>
      <c r="EZ21" s="83" t="str">
        <f t="shared" si="50"/>
        <v/>
      </c>
      <c r="FA21" s="83" t="str">
        <f t="shared" si="51"/>
        <v/>
      </c>
      <c r="FB21" s="83" t="str">
        <f t="shared" si="52"/>
        <v/>
      </c>
      <c r="FC21" s="83" t="str">
        <f t="shared" si="53"/>
        <v/>
      </c>
      <c r="FD21" s="83"/>
      <c r="FE21" s="83" t="str" cm="1">
        <f t="array" ref="FE21">IFERROR(_xlfn._xlws.FILTER(EX21:FC21,EX21:FC21&lt;&gt;""),"No aplica")</f>
        <v>No aplica</v>
      </c>
      <c r="FF21" s="83"/>
      <c r="FG21" s="83"/>
      <c r="FH21" s="83"/>
      <c r="FI21" s="83"/>
      <c r="FJ21" s="83"/>
      <c r="FK21" s="83"/>
      <c r="FL21" s="83"/>
      <c r="FM21" s="83" t="str">
        <f t="shared" si="54"/>
        <v>Tipo_1.5.A_Estrategias_para_el_desarrollo_de_soluciones_sostenibles_del_turismo_Publicidad</v>
      </c>
      <c r="FN21" s="175" t="str">
        <f t="shared" si="55"/>
        <v/>
      </c>
      <c r="FO21" s="175" t="str">
        <f t="shared" si="56"/>
        <v/>
      </c>
      <c r="FQ21" s="83" t="str" cm="1">
        <f t="array" ref="FQ21">IFERROR(_xlfn._xlws.FILTER(FN21:FO21,FN21:FO21&lt;&gt;""),"No aplica")</f>
        <v>No aplica</v>
      </c>
      <c r="FU21" s="83" t="str">
        <f t="shared" si="57"/>
        <v>Tipo_1.5.A_Estrategias_para_el_desarrollo_de_soluciones_sostenibles_del_turismo_Desarrollos_Tecnológicos</v>
      </c>
      <c r="FV21" s="175" t="str">
        <f t="shared" si="58"/>
        <v/>
      </c>
      <c r="FW21" s="175" t="str">
        <f t="shared" si="59"/>
        <v/>
      </c>
      <c r="FY21" s="83" t="str" cm="1">
        <f t="array" ref="FY21">IFERROR(_xlfn._xlws.FILTER(FV21:FW21,FV21:FW21&lt;&gt;""),"No aplica")</f>
        <v>No aplica</v>
      </c>
      <c r="GC21" s="83" t="str">
        <f t="shared" si="60"/>
        <v>Tipo_1.5.A_Estrategias_para_el_desarrollo_de_soluciones_sostenibles_del_turismo_Gastos_de_viajes_(alimentación_hospedaje_transporte_etc)</v>
      </c>
      <c r="GD21" s="175" t="str">
        <f t="shared" si="61"/>
        <v/>
      </c>
      <c r="GE21" s="175" t="str">
        <f t="shared" si="62"/>
        <v/>
      </c>
      <c r="GF21" s="175" t="str">
        <f t="shared" si="63"/>
        <v/>
      </c>
      <c r="GG21" s="175" t="str">
        <f t="shared" si="64"/>
        <v/>
      </c>
      <c r="GH21" s="175" t="str">
        <f t="shared" si="65"/>
        <v/>
      </c>
      <c r="GI21" s="175" t="str">
        <f t="shared" si="66"/>
        <v>G6._Reuniones_para_mesas_de_trabajo</v>
      </c>
      <c r="GJ21" s="175" t="str">
        <f t="shared" si="67"/>
        <v/>
      </c>
      <c r="GK21" s="175" t="str">
        <f t="shared" si="68"/>
        <v/>
      </c>
      <c r="GL21" s="175"/>
      <c r="GM21" s="150" t="str" cm="1">
        <f t="array" ref="GM21">IFERROR(_xlfn._xlws.FILTER(GD21:GK21,GD21:GK21&lt;&gt;""),"No aplica")</f>
        <v>G6._Reuniones_para_mesas_de_trabajo</v>
      </c>
      <c r="GN21" s="175"/>
      <c r="GO21" s="175"/>
      <c r="GP21" s="175"/>
      <c r="GQ21" s="175"/>
      <c r="GR21" s="175"/>
      <c r="GS21" s="175"/>
      <c r="GT21" s="175"/>
      <c r="GU21" s="175"/>
      <c r="GV21" s="175"/>
      <c r="GW21" s="175"/>
      <c r="GX21" s="83" t="str">
        <f t="shared" si="69"/>
        <v>Tipo_1.5.A_Estrategias_para_el_desarrollo_de_soluciones_sostenibles_del_turismo_Dotaciones_o_Beneficios</v>
      </c>
      <c r="GY21" s="175" t="str">
        <f t="shared" si="70"/>
        <v>Dotación</v>
      </c>
      <c r="GZ21" s="175" t="str">
        <f t="shared" si="71"/>
        <v/>
      </c>
      <c r="HA21" s="175" t="str">
        <f t="shared" si="72"/>
        <v/>
      </c>
      <c r="HB21" s="175" t="str">
        <f t="shared" si="73"/>
        <v/>
      </c>
      <c r="HC21" s="175" t="str">
        <f t="shared" si="74"/>
        <v/>
      </c>
      <c r="HE21" s="150" t="str" cm="1">
        <f t="array" ref="HE21">IFERROR(_xlfn._xlws.FILTER(GY21:HC21,GY21:HC21&lt;&gt;""),"No aplica")</f>
        <v>Dotación</v>
      </c>
      <c r="HL21" s="83" t="str">
        <f t="shared" si="75"/>
        <v>Tipo_1.5.A_Estrategias_para_el_desarrollo_de_soluciones_sostenibles_del_turismo_Pólizas</v>
      </c>
      <c r="HM21" s="175" t="str">
        <f t="shared" si="6"/>
        <v>Pólizas</v>
      </c>
      <c r="HO21" s="83" t="str" cm="1">
        <f t="array" ref="HO21">IFERROR(_xlfn._xlws.FILTER(HM21:HM21,HM21:HM21&lt;&gt;""),"No aplica")</f>
        <v>Pólizas</v>
      </c>
      <c r="HR21" s="83" t="str">
        <f t="shared" si="76"/>
        <v>Tipo_1.5.A_Estrategias_para_el_desarrollo_de_soluciones_sostenibles_del_turismo_Otros</v>
      </c>
      <c r="HS21" s="175" t="str">
        <f t="shared" si="77"/>
        <v/>
      </c>
      <c r="HT21" s="175" t="str">
        <f t="shared" si="78"/>
        <v/>
      </c>
      <c r="HU21" s="175" t="str">
        <f t="shared" si="79"/>
        <v/>
      </c>
      <c r="HW21" s="83" t="str" cm="1">
        <f t="array" ref="HW21">IFERROR(_xlfn._xlws.FILTER(HS21:HU21,HS21:HU21&lt;&gt;""),"No aplica")</f>
        <v>No aplica</v>
      </c>
      <c r="IB21" s="83" t="str">
        <f t="shared" si="80"/>
        <v>Tipo_1.5.A_Estrategias_para_el_desarrollo_de_soluciones_sostenibles_del_turismo_Construcción_y_o_mantenimiento_de_Obra</v>
      </c>
      <c r="IC21" s="175" t="str">
        <f t="shared" si="81"/>
        <v/>
      </c>
      <c r="ID21" s="175" t="str">
        <f t="shared" si="82"/>
        <v/>
      </c>
      <c r="IE21" s="175" t="str">
        <f t="shared" si="83"/>
        <v/>
      </c>
      <c r="IF21" s="175" t="str">
        <f t="shared" si="84"/>
        <v/>
      </c>
      <c r="IG21" s="175" t="str">
        <f t="shared" si="85"/>
        <v/>
      </c>
      <c r="IH21" s="175" t="str">
        <f t="shared" si="86"/>
        <v/>
      </c>
      <c r="II21" s="175" t="str">
        <f t="shared" si="87"/>
        <v/>
      </c>
      <c r="IJ21" s="175" t="str">
        <f t="shared" si="88"/>
        <v/>
      </c>
      <c r="IK21" s="175" t="str">
        <f t="shared" si="89"/>
        <v/>
      </c>
      <c r="IL21" s="175" t="str">
        <f t="shared" si="90"/>
        <v/>
      </c>
      <c r="IM21" s="175" t="str">
        <f t="shared" si="91"/>
        <v/>
      </c>
      <c r="IN21" s="175" t="str">
        <f t="shared" si="92"/>
        <v/>
      </c>
      <c r="IO21" s="175" t="str">
        <f t="shared" si="93"/>
        <v/>
      </c>
      <c r="IP21" s="175" t="str">
        <f t="shared" si="94"/>
        <v/>
      </c>
      <c r="IR21" s="175" t="str" cm="1">
        <f t="array" ref="IR21">IFERROR(_xlfn._xlws.FILTER(IC21:IP21,IC21:IP21&lt;&gt;""),"No aplica")</f>
        <v>No aplica</v>
      </c>
      <c r="JG21" s="83" t="str">
        <f t="shared" si="95"/>
        <v>Tipo_1.5.A_Estrategias_para_el_desarrollo_de_soluciones_sostenibles_del_turismo</v>
      </c>
      <c r="JH21" s="83" t="str">
        <f t="shared" si="96"/>
        <v>Personal</v>
      </c>
      <c r="JI21" s="83" t="str">
        <f t="shared" si="97"/>
        <v/>
      </c>
      <c r="JJ21" s="83" t="str">
        <f t="shared" si="98"/>
        <v/>
      </c>
      <c r="JK21" s="83" t="str">
        <f t="shared" si="99"/>
        <v/>
      </c>
      <c r="JL21" s="83" t="str">
        <f t="shared" si="100"/>
        <v>Personal</v>
      </c>
      <c r="JM21" s="83" t="str">
        <f t="shared" si="101"/>
        <v>Eventos</v>
      </c>
      <c r="JN21" s="83" t="str">
        <f t="shared" si="102"/>
        <v>Eventos</v>
      </c>
      <c r="JO21" s="83" t="str">
        <f t="shared" si="103"/>
        <v>Eventos</v>
      </c>
      <c r="JP21" s="83" t="str">
        <f t="shared" si="104"/>
        <v>Eventos</v>
      </c>
      <c r="JQ21" s="83" t="str">
        <f t="shared" si="105"/>
        <v>Eventos</v>
      </c>
      <c r="JR21" s="83" t="str">
        <f t="shared" si="106"/>
        <v>Eventos</v>
      </c>
      <c r="JS21" s="83" t="str">
        <f t="shared" si="107"/>
        <v>Eventos</v>
      </c>
      <c r="JT21" s="83" t="str">
        <f t="shared" si="108"/>
        <v>Eventos</v>
      </c>
      <c r="JU21" s="83" t="str">
        <f t="shared" si="109"/>
        <v>Eventos</v>
      </c>
      <c r="JV21" s="83" t="str">
        <f t="shared" si="110"/>
        <v>Eventos</v>
      </c>
      <c r="JW21" s="83" t="str">
        <f t="shared" si="111"/>
        <v>Eventos</v>
      </c>
      <c r="JX21" s="83" t="str">
        <f t="shared" si="112"/>
        <v>Eventos</v>
      </c>
      <c r="JY21" s="83" t="str">
        <f t="shared" si="113"/>
        <v>Eventos</v>
      </c>
      <c r="JZ21" s="83" t="str">
        <f t="shared" si="114"/>
        <v>Eventos</v>
      </c>
      <c r="KA21" s="83" t="str">
        <f t="shared" si="115"/>
        <v>Eventos</v>
      </c>
      <c r="KB21" s="83" t="str">
        <f t="shared" si="116"/>
        <v>Eventos</v>
      </c>
      <c r="KC21" s="83" t="str">
        <f t="shared" si="117"/>
        <v>Eventos</v>
      </c>
      <c r="KD21" s="83" t="str">
        <f t="shared" si="118"/>
        <v>Eventos</v>
      </c>
      <c r="KE21" s="83" t="str">
        <f t="shared" si="119"/>
        <v>Eventos</v>
      </c>
      <c r="KF21" s="83" t="str">
        <f t="shared" si="120"/>
        <v>Eventos</v>
      </c>
      <c r="KG21" s="83" t="str">
        <f t="shared" si="121"/>
        <v/>
      </c>
      <c r="KH21" s="83" t="str">
        <f t="shared" si="122"/>
        <v/>
      </c>
      <c r="KI21" s="83" t="str">
        <f t="shared" si="123"/>
        <v/>
      </c>
      <c r="KJ21" s="83" t="str">
        <f t="shared" si="124"/>
        <v/>
      </c>
      <c r="KK21" s="83" t="str">
        <f t="shared" si="125"/>
        <v/>
      </c>
      <c r="KL21" s="83" t="str">
        <f t="shared" si="126"/>
        <v/>
      </c>
      <c r="KM21" s="83" t="str">
        <f t="shared" si="127"/>
        <v/>
      </c>
      <c r="KN21" s="83" t="str">
        <f t="shared" si="128"/>
        <v/>
      </c>
      <c r="KO21" s="83" t="str">
        <f t="shared" si="129"/>
        <v/>
      </c>
      <c r="KP21" s="83" t="str">
        <f t="shared" si="130"/>
        <v/>
      </c>
      <c r="KQ21" s="83" t="str">
        <f t="shared" si="131"/>
        <v/>
      </c>
      <c r="KR21" s="83" t="str">
        <f t="shared" si="132"/>
        <v/>
      </c>
      <c r="KS21" s="83" t="str">
        <f t="shared" si="133"/>
        <v/>
      </c>
      <c r="KT21" s="83" t="str">
        <f t="shared" si="134"/>
        <v/>
      </c>
      <c r="KU21" s="83" t="str">
        <f t="shared" si="135"/>
        <v/>
      </c>
      <c r="KV21" s="83" t="str">
        <f t="shared" si="136"/>
        <v/>
      </c>
      <c r="KW21" s="83" t="str">
        <f t="shared" si="137"/>
        <v>Gastos_de_viajes_(alimentación_hospedaje_transporte_etc)</v>
      </c>
      <c r="KX21" s="83" t="str">
        <f t="shared" si="138"/>
        <v/>
      </c>
      <c r="KY21" s="83" t="str">
        <f t="shared" si="139"/>
        <v/>
      </c>
      <c r="KZ21" s="83" t="str">
        <f t="shared" si="140"/>
        <v>Dotaciones_o_Beneficios</v>
      </c>
      <c r="LA21" s="83" t="str">
        <f t="shared" si="141"/>
        <v/>
      </c>
      <c r="LB21" s="83" t="str">
        <f t="shared" si="142"/>
        <v/>
      </c>
      <c r="LC21" s="83" t="str">
        <f t="shared" si="143"/>
        <v/>
      </c>
      <c r="LD21" s="83" t="str">
        <f t="shared" si="144"/>
        <v/>
      </c>
      <c r="LE21" s="83" t="str">
        <f t="shared" si="145"/>
        <v>Pólizas</v>
      </c>
      <c r="LF21" s="83" t="str">
        <f t="shared" si="146"/>
        <v/>
      </c>
      <c r="LG21" s="83" t="str">
        <f t="shared" si="147"/>
        <v/>
      </c>
      <c r="LH21" s="83" t="str">
        <f t="shared" si="148"/>
        <v/>
      </c>
      <c r="LI21" s="83" t="str">
        <f t="shared" si="149"/>
        <v/>
      </c>
      <c r="LJ21" s="83" t="str">
        <f t="shared" si="150"/>
        <v/>
      </c>
      <c r="LK21" s="83" t="str">
        <f t="shared" si="151"/>
        <v/>
      </c>
      <c r="LL21" s="83" t="str">
        <f t="shared" si="152"/>
        <v/>
      </c>
      <c r="LM21" s="83" t="str">
        <f t="shared" si="153"/>
        <v/>
      </c>
      <c r="LN21" s="83" t="str">
        <f t="shared" si="154"/>
        <v/>
      </c>
      <c r="LO21" s="83" t="str">
        <f t="shared" si="155"/>
        <v/>
      </c>
      <c r="LP21" s="83" t="str">
        <f t="shared" si="156"/>
        <v/>
      </c>
      <c r="LQ21" s="83" t="str">
        <f t="shared" si="157"/>
        <v/>
      </c>
      <c r="LR21" s="83" t="str">
        <f t="shared" si="158"/>
        <v/>
      </c>
      <c r="LS21" s="83" t="str">
        <f t="shared" si="159"/>
        <v/>
      </c>
      <c r="LT21" s="83" t="str">
        <f t="shared" si="160"/>
        <v/>
      </c>
      <c r="LU21" s="83" t="str">
        <f t="shared" si="161"/>
        <v/>
      </c>
      <c r="LV21" s="83" t="str">
        <f t="shared" si="162"/>
        <v/>
      </c>
      <c r="LX21" s="175" t="str" cm="1">
        <f t="array" ref="LX21:MB21">TRANSPOSE(_xlfn.UNIQUE(_xlfn._xlws.FILTER(TRANSPOSE(JH21:LV21),TRANSPOSE(JH21:LV21)&lt;&gt;"")))</f>
        <v>Personal</v>
      </c>
      <c r="LY21" s="175" t="str">
        <v>Eventos</v>
      </c>
      <c r="LZ21" s="175" t="str">
        <v>Gastos_de_viajes_(alimentación_hospedaje_transporte_etc)</v>
      </c>
      <c r="MA21" s="175" t="str">
        <v>Dotaciones_o_Beneficios</v>
      </c>
      <c r="MB21" s="175" t="str">
        <v>Pólizas</v>
      </c>
      <c r="MI21" s="83" t="str">
        <f t="shared" si="163"/>
        <v>Tipo_1.5.A_Estrategias_para_el_desarrollo_de_soluciones_sostenibles_del_turismo_productos</v>
      </c>
      <c r="MJ21" s="223" t="s">
        <v>1790</v>
      </c>
      <c r="MK21" s="223" t="s">
        <v>1861</v>
      </c>
      <c r="ML21" s="223" t="s">
        <v>1906</v>
      </c>
      <c r="MM21" s="223"/>
      <c r="MN21" s="223"/>
      <c r="MO21" s="223"/>
      <c r="MP21" s="223"/>
      <c r="MQ21" s="223"/>
      <c r="MR21" s="223"/>
      <c r="MS21" s="223"/>
      <c r="MT21" s="223" t="s">
        <v>1643</v>
      </c>
      <c r="MV21" s="150" t="str" cm="1">
        <f t="array" ref="MV21:MY21">IFERROR(_xlfn._xlws.FILTER(MJ21:MT21,MJ21:MT21&lt;&gt;""),"No aplica")</f>
        <v>Estrategias o soluciones sostenibles desarrolladas</v>
      </c>
      <c r="MW21" t="str">
        <v>Prestadores de servicios turísticos con planes de acción de sostenibilidad implementados</v>
      </c>
      <c r="MX21" t="str">
        <v>Certificaciones obtenidas (ej.: EarthCheck, Green Building, Rainforest Alliance).</v>
      </c>
      <c r="MY21" t="str">
        <v>Otro</v>
      </c>
      <c r="NG21" s="150" t="str">
        <f t="shared" si="164"/>
        <v>Tipo_1.5.A_Estrategias_para_el_desarrollo_de_soluciones_sostenibles_del_turismo_resultados</v>
      </c>
      <c r="NH21" s="223" t="s">
        <v>1620</v>
      </c>
      <c r="NI21" s="223" t="s">
        <v>1654</v>
      </c>
      <c r="NJ21" s="223" t="s">
        <v>1676</v>
      </c>
      <c r="NK21" s="223" t="s">
        <v>1685</v>
      </c>
      <c r="NL21" s="223" t="s">
        <v>1689</v>
      </c>
      <c r="NM21" s="223"/>
      <c r="NN21" s="223"/>
      <c r="NO21" s="223"/>
      <c r="NP21" s="223"/>
      <c r="NQ21" s="223"/>
      <c r="NR21" s="223" t="s">
        <v>1643</v>
      </c>
      <c r="NT21" s="83" t="str" cm="1">
        <f t="array" ref="NT21:NY21">IFERROR(_xlfn._xlws.FILTER(NH21:NR21,NH21:NR21&lt;&gt;""),"No aplica")</f>
        <v>Ahorro potencial anual generado por la(s) solución o soluciones sostenibles desarrolladas</v>
      </c>
      <c r="NU21" t="str">
        <v>Reducción de emisiones de CO₂ anuales potenciales debido al proyecto</v>
      </c>
      <c r="NV21" t="str">
        <v>Reducción de residuos por la implementación de acciones de economía circular</v>
      </c>
      <c r="NW21" t="str">
        <v>Empresarios beneficiados que sostienen en el tiempo las certificaciones otorgadas posterior a la terminación del proyecto (según las certificaciones y sus renovaciones, se debe plantear el tiempo para la medición)</v>
      </c>
      <c r="NX21" t="str">
        <v>Porcentaje de actores locales que demuestran conocimiento sobre las soluciones sostenibles implementadas y su aporte al destino, respecto a la totalidad de actores de la cadena de valor identificados en el territorio</v>
      </c>
      <c r="NY21" t="str">
        <v>Otro</v>
      </c>
    </row>
    <row r="22" spans="1:389" ht="15" thickBot="1">
      <c r="A22" s="509"/>
      <c r="B22" s="487"/>
      <c r="C22" s="490"/>
      <c r="D22" s="512"/>
      <c r="E22" s="81" t="s">
        <v>3083</v>
      </c>
      <c r="F22" s="72" t="str">
        <f t="shared" si="11"/>
        <v>Tipo_1.5.B_Estrategias_para_el_desarrollo_accesible_del_turismo</v>
      </c>
      <c r="G22" s="73" t="s">
        <v>3043</v>
      </c>
      <c r="H22" s="101" t="s">
        <v>3043</v>
      </c>
      <c r="I22" s="108"/>
      <c r="J22" s="111" t="s">
        <v>3043</v>
      </c>
      <c r="K22" s="111" t="s">
        <v>3043</v>
      </c>
      <c r="L22" s="109"/>
      <c r="M22" s="110"/>
      <c r="O22" s="83" t="str">
        <f t="shared" si="165"/>
        <v>Tipo_1.5.B_Estrategias_para_el_desarrollo_accesible_del_turismo</v>
      </c>
      <c r="P22" s="83" t="str">
        <f t="shared" si="166"/>
        <v>Tipo_1.5.B_Estrategias_para_el_desarrollo_accesible_del_turismo</v>
      </c>
      <c r="Q22" s="83" t="str">
        <f t="shared" si="167"/>
        <v/>
      </c>
      <c r="R22" s="83" t="str">
        <f t="shared" si="168"/>
        <v>Tipo_1.5.B_Estrategias_para_el_desarrollo_accesible_del_turismo</v>
      </c>
      <c r="S22" s="83" t="str">
        <f t="shared" si="169"/>
        <v>Tipo_1.5.B_Estrategias_para_el_desarrollo_accesible_del_turismo</v>
      </c>
      <c r="T22" s="83" t="str">
        <f t="shared" si="170"/>
        <v/>
      </c>
      <c r="U22" s="83" t="str">
        <f t="shared" si="171"/>
        <v/>
      </c>
      <c r="X22" s="150" t="s">
        <v>3084</v>
      </c>
      <c r="AA22" s="89" t="s">
        <v>3043</v>
      </c>
      <c r="AB22" s="89" t="s">
        <v>3043</v>
      </c>
      <c r="AC22" s="94"/>
      <c r="AD22" s="94"/>
      <c r="AE22" s="89" t="s">
        <v>3043</v>
      </c>
      <c r="AF22" s="89" t="s">
        <v>3043</v>
      </c>
      <c r="AG22" s="89" t="s">
        <v>3043</v>
      </c>
      <c r="AH22" s="89" t="s">
        <v>3043</v>
      </c>
      <c r="AI22" s="89" t="s">
        <v>3043</v>
      </c>
      <c r="AJ22" s="89" t="s">
        <v>3043</v>
      </c>
      <c r="AK22" s="89" t="s">
        <v>3043</v>
      </c>
      <c r="AL22" s="89" t="s">
        <v>3043</v>
      </c>
      <c r="AM22" s="89" t="s">
        <v>3043</v>
      </c>
      <c r="AN22" s="89" t="s">
        <v>3043</v>
      </c>
      <c r="AO22" s="89" t="s">
        <v>3043</v>
      </c>
      <c r="AP22" s="89" t="s">
        <v>3043</v>
      </c>
      <c r="AQ22" s="89" t="s">
        <v>3043</v>
      </c>
      <c r="AR22" s="89" t="s">
        <v>3043</v>
      </c>
      <c r="AS22" s="89" t="s">
        <v>3043</v>
      </c>
      <c r="AT22" s="89" t="s">
        <v>3043</v>
      </c>
      <c r="AU22" s="89" t="s">
        <v>3043</v>
      </c>
      <c r="AV22" s="89" t="s">
        <v>3043</v>
      </c>
      <c r="AW22" s="89" t="s">
        <v>3043</v>
      </c>
      <c r="AX22" s="89" t="s">
        <v>3043</v>
      </c>
      <c r="AY22" s="89" t="s">
        <v>3043</v>
      </c>
      <c r="AZ22" s="94"/>
      <c r="BA22" s="89" t="s">
        <v>3043</v>
      </c>
      <c r="BB22" s="94"/>
      <c r="BC22" s="94"/>
      <c r="BD22" s="89" t="s">
        <v>3043</v>
      </c>
      <c r="BE22" s="89" t="s">
        <v>3043</v>
      </c>
      <c r="BF22" s="89" t="s">
        <v>3043</v>
      </c>
      <c r="BG22" s="94"/>
      <c r="BH22" s="94"/>
      <c r="BI22" s="94"/>
      <c r="BJ22" s="94"/>
      <c r="BK22" s="94"/>
      <c r="BL22" s="94"/>
      <c r="BM22" s="94"/>
      <c r="BN22" s="94"/>
      <c r="BO22" s="94"/>
      <c r="BP22" s="89" t="s">
        <v>3043</v>
      </c>
      <c r="BQ22" s="94"/>
      <c r="BR22" s="94"/>
      <c r="BS22" s="94"/>
      <c r="BT22" s="94"/>
      <c r="BU22" s="94"/>
      <c r="BV22" s="94"/>
      <c r="BW22" s="95"/>
      <c r="BX22" s="90" t="s">
        <v>3043</v>
      </c>
      <c r="BY22" s="90"/>
      <c r="BZ22" s="90"/>
      <c r="CA22" s="90"/>
      <c r="CB22" s="91"/>
      <c r="CC22" s="91"/>
      <c r="CD22" s="91"/>
      <c r="CE22" s="91"/>
      <c r="CF22" s="91"/>
      <c r="CG22" s="91"/>
      <c r="CH22" s="91"/>
      <c r="CI22" s="91"/>
      <c r="CJ22" s="91"/>
      <c r="CK22" s="91"/>
      <c r="CL22" s="91"/>
      <c r="CM22" s="91"/>
      <c r="CN22" s="91"/>
      <c r="CO22" s="91"/>
      <c r="CQ22" s="83" t="str">
        <f t="shared" si="19"/>
        <v>Tipo_1.5.B_Estrategias_para_el_desarrollo_accesible_del_turismo_Personal</v>
      </c>
      <c r="CR22" s="83" t="str">
        <f t="shared" si="172"/>
        <v>Apoyo_administrativo</v>
      </c>
      <c r="CS22" s="83" t="str">
        <f t="shared" si="173"/>
        <v>Profesional</v>
      </c>
      <c r="CT22" s="83" t="str">
        <f t="shared" si="174"/>
        <v/>
      </c>
      <c r="CU22" s="83" t="str">
        <f t="shared" si="175"/>
        <v/>
      </c>
      <c r="CV22" s="83" t="str">
        <f t="shared" si="176"/>
        <v>Consultoría</v>
      </c>
      <c r="CW22" s="83"/>
      <c r="CX22" s="83" t="str" cm="1">
        <f t="array" ref="CX22:CZ22">IFERROR(_xlfn._xlws.FILTER(CR22:CV22,CR22:CV22&lt;&gt;""),"No aplica")</f>
        <v>Apoyo_administrativo</v>
      </c>
      <c r="CY22" s="83" t="str">
        <v>Profesional</v>
      </c>
      <c r="CZ22" s="83" t="str">
        <v>Consultoría</v>
      </c>
      <c r="DA22" s="83"/>
      <c r="DB22" s="83"/>
      <c r="DC22" s="83"/>
      <c r="DD22" s="83"/>
      <c r="DE22" s="83" t="str">
        <f t="shared" si="25"/>
        <v>Tipo_1.5.B_Estrategias_para_el_desarrollo_accesible_del_turismo_Eventos</v>
      </c>
      <c r="DF22" s="83" t="str">
        <f t="shared" si="26"/>
        <v>Alimentación</v>
      </c>
      <c r="DG22" s="83" t="str">
        <f t="shared" si="27"/>
        <v>Alquiler_de_baños_y_servicio_de_aseo_portátiles</v>
      </c>
      <c r="DH22" s="83" t="str">
        <f t="shared" si="28"/>
        <v>Alquiler_de_equipos_técnicos</v>
      </c>
      <c r="DI22" s="83" t="str">
        <f t="shared" si="29"/>
        <v>Alquiler_de_espacios</v>
      </c>
      <c r="DJ22" s="83" t="str">
        <f t="shared" si="30"/>
        <v>Alquiler_de_implementos_de_cocina</v>
      </c>
      <c r="DK22" s="83" t="str">
        <f t="shared" si="31"/>
        <v>Alquiler_de_Mobiliario</v>
      </c>
      <c r="DL22" s="83" t="str">
        <f t="shared" si="32"/>
        <v>Alquiler_de_producción</v>
      </c>
      <c r="DM22" s="83" t="str">
        <f t="shared" si="33"/>
        <v>Iluminación_profesional</v>
      </c>
      <c r="DN22" s="83" t="str">
        <f t="shared" si="34"/>
        <v>Papelería</v>
      </c>
      <c r="DO22" s="83" t="str">
        <f t="shared" si="35"/>
        <v>Personal</v>
      </c>
      <c r="DP22" s="83" t="str">
        <f t="shared" si="36"/>
        <v>Plataforma_digital_</v>
      </c>
      <c r="DQ22" s="83" t="str">
        <f t="shared" si="37"/>
        <v>Producción_y_técnica</v>
      </c>
      <c r="DR22" s="83" t="str">
        <f t="shared" si="38"/>
        <v>Salud</v>
      </c>
      <c r="DS22" s="83" t="str">
        <f t="shared" si="39"/>
        <v>Servicios_digitales_</v>
      </c>
      <c r="DT22" s="83" t="str">
        <f t="shared" si="40"/>
        <v>Servicios_en_línea_y_transmisión</v>
      </c>
      <c r="DU22" s="83" t="str">
        <f t="shared" si="41"/>
        <v>Sonido_profesional</v>
      </c>
      <c r="DV22" s="83" t="str">
        <f t="shared" si="42"/>
        <v>Stand</v>
      </c>
      <c r="DW22" s="83" t="str">
        <f t="shared" si="43"/>
        <v>Traducción_simultanea</v>
      </c>
      <c r="DX22" s="83" t="str">
        <f t="shared" si="44"/>
        <v>Transporte_de_equipos</v>
      </c>
      <c r="DY22" s="83" t="str">
        <f t="shared" si="45"/>
        <v>Video</v>
      </c>
      <c r="DZ22" s="83" t="str">
        <f t="shared" si="46"/>
        <v/>
      </c>
      <c r="EA22" s="83"/>
      <c r="EB22" s="83" t="str" cm="1">
        <f t="array" ref="EB22:EU22">IFERROR(_xlfn._xlws.FILTER(DF22:DZ22,DF22:DZ22&lt;&gt;""),"No aplica")</f>
        <v>Alimentación</v>
      </c>
      <c r="EC22" s="83" t="str">
        <v>Alquiler_de_baños_y_servicio_de_aseo_portátiles</v>
      </c>
      <c r="ED22" s="83" t="str">
        <v>Alquiler_de_equipos_técnicos</v>
      </c>
      <c r="EE22" s="83" t="str">
        <v>Alquiler_de_espacios</v>
      </c>
      <c r="EF22" s="83" t="str">
        <v>Alquiler_de_implementos_de_cocina</v>
      </c>
      <c r="EG22" s="83" t="str">
        <v>Alquiler_de_Mobiliario</v>
      </c>
      <c r="EH22" s="83" t="str">
        <v>Alquiler_de_producción</v>
      </c>
      <c r="EI22" s="83" t="str">
        <v>Iluminación_profesional</v>
      </c>
      <c r="EJ22" s="83" t="str">
        <v>Papelería</v>
      </c>
      <c r="EK22" s="83" t="str">
        <v>Personal</v>
      </c>
      <c r="EL22" s="83" t="str">
        <v>Plataforma_digital_</v>
      </c>
      <c r="EM22" s="83" t="str">
        <v>Producción_y_técnica</v>
      </c>
      <c r="EN22" s="83" t="str">
        <v>Salud</v>
      </c>
      <c r="EO22" s="83" t="str">
        <v>Servicios_digitales_</v>
      </c>
      <c r="EP22" s="83" t="str">
        <v>Servicios_en_línea_y_transmisión</v>
      </c>
      <c r="EQ22" s="83" t="str">
        <v>Sonido_profesional</v>
      </c>
      <c r="ER22" s="83" t="str">
        <v>Stand</v>
      </c>
      <c r="ES22" s="83" t="str">
        <v>Traducción_simultanea</v>
      </c>
      <c r="ET22" s="83" t="str">
        <v>Transporte_de_equipos</v>
      </c>
      <c r="EU22" s="83" t="str">
        <v>Video</v>
      </c>
      <c r="EV22" s="83"/>
      <c r="EW22" s="83" t="str">
        <f t="shared" si="47"/>
        <v>Tipo_1.5.B_Estrategias_para_el_desarrollo_accesible_del_turismo_Material</v>
      </c>
      <c r="EX22" s="83" t="str">
        <f t="shared" si="48"/>
        <v>Diseño</v>
      </c>
      <c r="EY22" s="83" t="str">
        <f t="shared" si="49"/>
        <v/>
      </c>
      <c r="EZ22" s="83" t="str">
        <f t="shared" si="50"/>
        <v/>
      </c>
      <c r="FA22" s="83" t="str">
        <f t="shared" si="51"/>
        <v>Producción_de_piezas_impresas</v>
      </c>
      <c r="FB22" s="83" t="str">
        <f t="shared" si="52"/>
        <v>Producción_de_piezas_digitales</v>
      </c>
      <c r="FC22" s="83" t="str">
        <f t="shared" si="53"/>
        <v>Distribución</v>
      </c>
      <c r="FD22" s="83"/>
      <c r="FE22" s="83" t="str" cm="1">
        <f t="array" ref="FE22:FH22">IFERROR(_xlfn._xlws.FILTER(EX22:FC22,EX22:FC22&lt;&gt;""),"No aplica")</f>
        <v>Diseño</v>
      </c>
      <c r="FF22" s="83" t="str">
        <v>Producción_de_piezas_impresas</v>
      </c>
      <c r="FG22" s="83" t="str">
        <v>Producción_de_piezas_digitales</v>
      </c>
      <c r="FH22" s="83" t="str">
        <v>Distribución</v>
      </c>
      <c r="FI22" s="83"/>
      <c r="FJ22" s="83"/>
      <c r="FK22" s="83"/>
      <c r="FL22" s="83"/>
      <c r="FM22" s="83" t="str">
        <f t="shared" si="54"/>
        <v>Tipo_1.5.B_Estrategias_para_el_desarrollo_accesible_del_turismo_Publicidad</v>
      </c>
      <c r="FN22" s="175" t="str">
        <f t="shared" si="55"/>
        <v/>
      </c>
      <c r="FO22" s="175" t="str">
        <f t="shared" si="56"/>
        <v/>
      </c>
      <c r="FQ22" s="83" t="str" cm="1">
        <f t="array" ref="FQ22">IFERROR(_xlfn._xlws.FILTER(FN22:FO22,FN22:FO22&lt;&gt;""),"No aplica")</f>
        <v>No aplica</v>
      </c>
      <c r="FU22" s="83" t="str">
        <f t="shared" si="57"/>
        <v>Tipo_1.5.B_Estrategias_para_el_desarrollo_accesible_del_turismo_Desarrollos_Tecnológicos</v>
      </c>
      <c r="FV22" s="175" t="str">
        <f t="shared" si="58"/>
        <v/>
      </c>
      <c r="FW22" s="175" t="str">
        <f t="shared" si="59"/>
        <v/>
      </c>
      <c r="FY22" s="83" t="str" cm="1">
        <f t="array" ref="FY22">IFERROR(_xlfn._xlws.FILTER(FV22:FW22,FV22:FW22&lt;&gt;""),"No aplica")</f>
        <v>No aplica</v>
      </c>
      <c r="GC22" s="83" t="str">
        <f t="shared" si="60"/>
        <v>Tipo_1.5.B_Estrategias_para_el_desarrollo_accesible_del_turismo_Gastos_de_viajes_(alimentación_hospedaje_transporte_etc)</v>
      </c>
      <c r="GD22" s="175" t="str">
        <f t="shared" si="61"/>
        <v/>
      </c>
      <c r="GE22" s="175" t="str">
        <f t="shared" si="62"/>
        <v/>
      </c>
      <c r="GF22" s="175" t="str">
        <f t="shared" si="63"/>
        <v/>
      </c>
      <c r="GG22" s="175" t="str">
        <f t="shared" si="64"/>
        <v/>
      </c>
      <c r="GH22" s="175" t="str">
        <f t="shared" si="65"/>
        <v/>
      </c>
      <c r="GI22" s="175" t="str">
        <f t="shared" si="66"/>
        <v>G6._Reuniones_para_mesas_de_trabajo</v>
      </c>
      <c r="GJ22" s="175" t="str">
        <f t="shared" si="67"/>
        <v/>
      </c>
      <c r="GK22" s="175" t="str">
        <f t="shared" si="68"/>
        <v/>
      </c>
      <c r="GL22" s="175"/>
      <c r="GM22" s="150" t="str" cm="1">
        <f t="array" ref="GM22">IFERROR(_xlfn._xlws.FILTER(GD22:GK22,GD22:GK22&lt;&gt;""),"No aplica")</f>
        <v>G6._Reuniones_para_mesas_de_trabajo</v>
      </c>
      <c r="GN22" s="175"/>
      <c r="GO22" s="175"/>
      <c r="GP22" s="175"/>
      <c r="GQ22" s="175"/>
      <c r="GR22" s="175"/>
      <c r="GS22" s="175"/>
      <c r="GT22" s="175"/>
      <c r="GU22" s="175"/>
      <c r="GV22" s="175"/>
      <c r="GW22" s="175"/>
      <c r="GX22" s="83" t="str">
        <f t="shared" si="69"/>
        <v>Tipo_1.5.B_Estrategias_para_el_desarrollo_accesible_del_turismo_Dotaciones_o_Beneficios</v>
      </c>
      <c r="GY22" s="175" t="str">
        <f t="shared" si="70"/>
        <v/>
      </c>
      <c r="GZ22" s="175" t="str">
        <f t="shared" si="71"/>
        <v/>
      </c>
      <c r="HA22" s="175" t="str">
        <f t="shared" si="72"/>
        <v/>
      </c>
      <c r="HB22" s="175" t="str">
        <f t="shared" si="73"/>
        <v/>
      </c>
      <c r="HC22" s="175" t="str">
        <f t="shared" si="74"/>
        <v/>
      </c>
      <c r="HE22" s="150" t="str" cm="1">
        <f t="array" ref="HE22">IFERROR(_xlfn._xlws.FILTER(GY22:HC22,GY22:HC22&lt;&gt;""),"No aplica")</f>
        <v>No aplica</v>
      </c>
      <c r="HL22" s="83" t="str">
        <f t="shared" si="75"/>
        <v>Tipo_1.5.B_Estrategias_para_el_desarrollo_accesible_del_turismo_Pólizas</v>
      </c>
      <c r="HM22" s="175" t="str">
        <f t="shared" si="6"/>
        <v>Pólizas</v>
      </c>
      <c r="HO22" s="83" t="str" cm="1">
        <f t="array" ref="HO22">IFERROR(_xlfn._xlws.FILTER(HM22:HM22,HM22:HM22&lt;&gt;""),"No aplica")</f>
        <v>Pólizas</v>
      </c>
      <c r="HR22" s="83" t="str">
        <f t="shared" si="76"/>
        <v>Tipo_1.5.B_Estrategias_para_el_desarrollo_accesible_del_turismo_Otros</v>
      </c>
      <c r="HS22" s="175" t="str">
        <f t="shared" si="77"/>
        <v/>
      </c>
      <c r="HT22" s="175" t="str">
        <f t="shared" si="78"/>
        <v/>
      </c>
      <c r="HU22" s="175" t="str">
        <f t="shared" si="79"/>
        <v/>
      </c>
      <c r="HW22" s="83" t="str" cm="1">
        <f t="array" ref="HW22">IFERROR(_xlfn._xlws.FILTER(HS22:HU22,HS22:HU22&lt;&gt;""),"No aplica")</f>
        <v>No aplica</v>
      </c>
      <c r="IB22" s="83" t="str">
        <f t="shared" si="80"/>
        <v>Tipo_1.5.B_Estrategias_para_el_desarrollo_accesible_del_turismo_Construcción_y_o_mantenimiento_de_Obra</v>
      </c>
      <c r="IC22" s="175" t="str">
        <f t="shared" si="81"/>
        <v/>
      </c>
      <c r="ID22" s="175" t="str">
        <f t="shared" si="82"/>
        <v/>
      </c>
      <c r="IE22" s="175" t="str">
        <f t="shared" si="83"/>
        <v/>
      </c>
      <c r="IF22" s="175" t="str">
        <f t="shared" si="84"/>
        <v/>
      </c>
      <c r="IG22" s="175" t="str">
        <f t="shared" si="85"/>
        <v/>
      </c>
      <c r="IH22" s="175" t="str">
        <f t="shared" si="86"/>
        <v/>
      </c>
      <c r="II22" s="175" t="str">
        <f t="shared" si="87"/>
        <v/>
      </c>
      <c r="IJ22" s="175" t="str">
        <f t="shared" si="88"/>
        <v/>
      </c>
      <c r="IK22" s="175" t="str">
        <f t="shared" si="89"/>
        <v/>
      </c>
      <c r="IL22" s="175" t="str">
        <f t="shared" si="90"/>
        <v/>
      </c>
      <c r="IM22" s="175" t="str">
        <f t="shared" si="91"/>
        <v/>
      </c>
      <c r="IN22" s="175" t="str">
        <f t="shared" si="92"/>
        <v/>
      </c>
      <c r="IO22" s="175" t="str">
        <f t="shared" si="93"/>
        <v/>
      </c>
      <c r="IP22" s="175" t="str">
        <f t="shared" si="94"/>
        <v/>
      </c>
      <c r="IR22" s="175" t="str" cm="1">
        <f t="array" ref="IR22">IFERROR(_xlfn._xlws.FILTER(IC22:IP22,IC22:IP22&lt;&gt;""),"No aplica")</f>
        <v>No aplica</v>
      </c>
      <c r="JG22" s="83" t="str">
        <f t="shared" si="95"/>
        <v>Tipo_1.5.B_Estrategias_para_el_desarrollo_accesible_del_turismo</v>
      </c>
      <c r="JH22" s="83" t="str">
        <f t="shared" si="96"/>
        <v>Personal</v>
      </c>
      <c r="JI22" s="83" t="str">
        <f t="shared" si="97"/>
        <v>Personal</v>
      </c>
      <c r="JJ22" s="83" t="str">
        <f t="shared" si="98"/>
        <v/>
      </c>
      <c r="JK22" s="83" t="str">
        <f t="shared" si="99"/>
        <v/>
      </c>
      <c r="JL22" s="83" t="str">
        <f t="shared" si="100"/>
        <v>Personal</v>
      </c>
      <c r="JM22" s="83" t="str">
        <f t="shared" si="101"/>
        <v>Eventos</v>
      </c>
      <c r="JN22" s="83" t="str">
        <f t="shared" si="102"/>
        <v>Eventos</v>
      </c>
      <c r="JO22" s="83" t="str">
        <f t="shared" si="103"/>
        <v>Eventos</v>
      </c>
      <c r="JP22" s="83" t="str">
        <f t="shared" si="104"/>
        <v>Eventos</v>
      </c>
      <c r="JQ22" s="83" t="str">
        <f t="shared" si="105"/>
        <v>Eventos</v>
      </c>
      <c r="JR22" s="83" t="str">
        <f t="shared" si="106"/>
        <v>Eventos</v>
      </c>
      <c r="JS22" s="83" t="str">
        <f t="shared" si="107"/>
        <v>Eventos</v>
      </c>
      <c r="JT22" s="83" t="str">
        <f t="shared" si="108"/>
        <v>Eventos</v>
      </c>
      <c r="JU22" s="83" t="str">
        <f t="shared" si="109"/>
        <v>Eventos</v>
      </c>
      <c r="JV22" s="83" t="str">
        <f t="shared" si="110"/>
        <v>Eventos</v>
      </c>
      <c r="JW22" s="83" t="str">
        <f t="shared" si="111"/>
        <v>Eventos</v>
      </c>
      <c r="JX22" s="83" t="str">
        <f t="shared" si="112"/>
        <v>Eventos</v>
      </c>
      <c r="JY22" s="83" t="str">
        <f t="shared" si="113"/>
        <v>Eventos</v>
      </c>
      <c r="JZ22" s="83" t="str">
        <f t="shared" si="114"/>
        <v>Eventos</v>
      </c>
      <c r="KA22" s="83" t="str">
        <f t="shared" si="115"/>
        <v>Eventos</v>
      </c>
      <c r="KB22" s="83" t="str">
        <f t="shared" si="116"/>
        <v>Eventos</v>
      </c>
      <c r="KC22" s="83" t="str">
        <f t="shared" si="117"/>
        <v>Eventos</v>
      </c>
      <c r="KD22" s="83" t="str">
        <f t="shared" si="118"/>
        <v>Eventos</v>
      </c>
      <c r="KE22" s="83" t="str">
        <f t="shared" si="119"/>
        <v>Eventos</v>
      </c>
      <c r="KF22" s="83" t="str">
        <f t="shared" si="120"/>
        <v>Eventos</v>
      </c>
      <c r="KG22" s="83" t="str">
        <f t="shared" si="121"/>
        <v/>
      </c>
      <c r="KH22" s="83" t="str">
        <f t="shared" si="122"/>
        <v>Material</v>
      </c>
      <c r="KI22" s="83" t="str">
        <f t="shared" si="123"/>
        <v/>
      </c>
      <c r="KJ22" s="83" t="str">
        <f t="shared" si="124"/>
        <v/>
      </c>
      <c r="KK22" s="83" t="str">
        <f t="shared" si="125"/>
        <v>Material</v>
      </c>
      <c r="KL22" s="83" t="str">
        <f t="shared" si="126"/>
        <v>Material</v>
      </c>
      <c r="KM22" s="83" t="str">
        <f t="shared" si="127"/>
        <v>Material</v>
      </c>
      <c r="KN22" s="83" t="str">
        <f t="shared" si="128"/>
        <v/>
      </c>
      <c r="KO22" s="83" t="str">
        <f t="shared" si="129"/>
        <v/>
      </c>
      <c r="KP22" s="83" t="str">
        <f t="shared" si="130"/>
        <v/>
      </c>
      <c r="KQ22" s="83" t="str">
        <f t="shared" si="131"/>
        <v/>
      </c>
      <c r="KR22" s="83" t="str">
        <f t="shared" si="132"/>
        <v/>
      </c>
      <c r="KS22" s="83" t="str">
        <f t="shared" si="133"/>
        <v/>
      </c>
      <c r="KT22" s="83" t="str">
        <f t="shared" si="134"/>
        <v/>
      </c>
      <c r="KU22" s="83" t="str">
        <f t="shared" si="135"/>
        <v/>
      </c>
      <c r="KV22" s="83" t="str">
        <f t="shared" si="136"/>
        <v/>
      </c>
      <c r="KW22" s="83" t="str">
        <f t="shared" si="137"/>
        <v>Gastos_de_viajes_(alimentación_hospedaje_transporte_etc)</v>
      </c>
      <c r="KX22" s="83" t="str">
        <f t="shared" si="138"/>
        <v/>
      </c>
      <c r="KY22" s="83" t="str">
        <f t="shared" si="139"/>
        <v/>
      </c>
      <c r="KZ22" s="83" t="str">
        <f t="shared" si="140"/>
        <v/>
      </c>
      <c r="LA22" s="83" t="str">
        <f t="shared" si="141"/>
        <v/>
      </c>
      <c r="LB22" s="83" t="str">
        <f t="shared" si="142"/>
        <v/>
      </c>
      <c r="LC22" s="83" t="str">
        <f t="shared" si="143"/>
        <v/>
      </c>
      <c r="LD22" s="83" t="str">
        <f t="shared" si="144"/>
        <v/>
      </c>
      <c r="LE22" s="83" t="str">
        <f t="shared" si="145"/>
        <v>Pólizas</v>
      </c>
      <c r="LF22" s="83" t="str">
        <f t="shared" si="146"/>
        <v/>
      </c>
      <c r="LG22" s="83" t="str">
        <f t="shared" si="147"/>
        <v/>
      </c>
      <c r="LH22" s="83" t="str">
        <f t="shared" si="148"/>
        <v/>
      </c>
      <c r="LI22" s="83" t="str">
        <f t="shared" si="149"/>
        <v/>
      </c>
      <c r="LJ22" s="83" t="str">
        <f t="shared" si="150"/>
        <v/>
      </c>
      <c r="LK22" s="83" t="str">
        <f t="shared" si="151"/>
        <v/>
      </c>
      <c r="LL22" s="83" t="str">
        <f t="shared" si="152"/>
        <v/>
      </c>
      <c r="LM22" s="83" t="str">
        <f t="shared" si="153"/>
        <v/>
      </c>
      <c r="LN22" s="83" t="str">
        <f t="shared" si="154"/>
        <v/>
      </c>
      <c r="LO22" s="83" t="str">
        <f t="shared" si="155"/>
        <v/>
      </c>
      <c r="LP22" s="83" t="str">
        <f t="shared" si="156"/>
        <v/>
      </c>
      <c r="LQ22" s="83" t="str">
        <f t="shared" si="157"/>
        <v/>
      </c>
      <c r="LR22" s="83" t="str">
        <f t="shared" si="158"/>
        <v/>
      </c>
      <c r="LS22" s="83" t="str">
        <f t="shared" si="159"/>
        <v/>
      </c>
      <c r="LT22" s="83" t="str">
        <f t="shared" si="160"/>
        <v/>
      </c>
      <c r="LU22" s="83" t="str">
        <f t="shared" si="161"/>
        <v/>
      </c>
      <c r="LV22" s="83" t="str">
        <f t="shared" si="162"/>
        <v/>
      </c>
      <c r="LX22" s="175" t="str" cm="1">
        <f t="array" ref="LX22:MB22">TRANSPOSE(_xlfn.UNIQUE(_xlfn._xlws.FILTER(TRANSPOSE(JH22:LV22),TRANSPOSE(JH22:LV22)&lt;&gt;"")))</f>
        <v>Personal</v>
      </c>
      <c r="LY22" s="175" t="str">
        <v>Eventos</v>
      </c>
      <c r="LZ22" s="175" t="str">
        <v>Material</v>
      </c>
      <c r="MA22" s="175" t="str">
        <v>Gastos_de_viajes_(alimentación_hospedaje_transporte_etc)</v>
      </c>
      <c r="MB22" s="175" t="str">
        <v>Pólizas</v>
      </c>
      <c r="MI22" s="83" t="str">
        <f t="shared" si="163"/>
        <v>Tipo_1.5.B_Estrategias_para_el_desarrollo_accesible_del_turismo_productos</v>
      </c>
      <c r="MJ22" s="223" t="s">
        <v>1791</v>
      </c>
      <c r="MK22" s="223" t="s">
        <v>1862</v>
      </c>
      <c r="ML22" s="223" t="s">
        <v>1907</v>
      </c>
      <c r="MM22" s="223" t="s">
        <v>1928</v>
      </c>
      <c r="MN22" s="223"/>
      <c r="MO22" s="223"/>
      <c r="MP22" s="223"/>
      <c r="MQ22" s="223"/>
      <c r="MR22" s="223"/>
      <c r="MS22" s="223"/>
      <c r="MT22" s="223" t="s">
        <v>1643</v>
      </c>
      <c r="MV22" s="150" t="str" cm="1">
        <f t="array" ref="MV22:MZ22">IFERROR(_xlfn._xlws.FILTER(MJ22:MT22,MJ22:MT22&lt;&gt;""),"No aplica")</f>
        <v>Estrategias o soluciones de accesibilidad desarrolladas</v>
      </c>
      <c r="MW22" t="str">
        <v>Capacitaciones realizadas a prestadores de servicios en temas de accesibilidad</v>
      </c>
      <c r="MX22" t="str">
        <v>Manuales o documentos de accesibilidad turística elaborados.</v>
      </c>
      <c r="MY22" t="str">
        <v>Porcentaje de beneficiarios reales ejecutados respecto a los planeados</v>
      </c>
      <c r="MZ22" t="str">
        <v>Otro</v>
      </c>
      <c r="NG22" s="150" t="str">
        <f t="shared" si="164"/>
        <v>Tipo_1.5.B_Estrategias_para_el_desarrollo_accesible_del_turismo_resultados</v>
      </c>
      <c r="NH22" s="223" t="s">
        <v>1621</v>
      </c>
      <c r="NI22" s="223"/>
      <c r="NJ22" s="223"/>
      <c r="NK22" s="223"/>
      <c r="NL22" s="223"/>
      <c r="NM22" s="223"/>
      <c r="NN22" s="223"/>
      <c r="NO22" s="223"/>
      <c r="NP22" s="223"/>
      <c r="NQ22" s="223"/>
      <c r="NR22" s="223" t="s">
        <v>1643</v>
      </c>
      <c r="NT22" s="83" t="str" cm="1">
        <f t="array" ref="NT22:NU22">IFERROR(_xlfn._xlws.FILTER(NH22:NR22,NH22:NR22&lt;&gt;""),"No aplica")</f>
        <v>Proporción de prestadores de servicios turísticos y/o actores de la cadena de valor de sector turismo que adoptan los estándares de accesibilidad, respecto al total de prestadores de servicios turísticos en los territorios impactados</v>
      </c>
      <c r="NU22" t="str">
        <v>Otro</v>
      </c>
    </row>
    <row r="23" spans="1:389" ht="21" thickBot="1">
      <c r="A23" s="509"/>
      <c r="B23" s="487"/>
      <c r="C23" s="490"/>
      <c r="D23" s="512"/>
      <c r="E23" s="81" t="s">
        <v>3085</v>
      </c>
      <c r="F23" s="72" t="str">
        <f t="shared" si="11"/>
        <v>Tipo_1.5.C_Estudios_para_la_elaboración_actualización_y_o_implementación_de_Normas_en_Turismo</v>
      </c>
      <c r="G23" s="73" t="s">
        <v>3043</v>
      </c>
      <c r="H23" s="104"/>
      <c r="I23" s="108"/>
      <c r="J23" s="108"/>
      <c r="K23" s="108"/>
      <c r="L23" s="109"/>
      <c r="M23" s="110"/>
      <c r="O23" s="83" t="str">
        <f t="shared" si="165"/>
        <v>Tipo_1.5.C_Estudios_para_la_elaboración_actualización_y_o_implementación_de_Normas_en_Turismo</v>
      </c>
      <c r="P23" s="83" t="str">
        <f t="shared" si="166"/>
        <v/>
      </c>
      <c r="Q23" s="83" t="str">
        <f t="shared" si="167"/>
        <v/>
      </c>
      <c r="R23" s="83" t="str">
        <f t="shared" si="168"/>
        <v/>
      </c>
      <c r="S23" s="83" t="str">
        <f t="shared" si="169"/>
        <v/>
      </c>
      <c r="T23" s="83" t="str">
        <f t="shared" si="170"/>
        <v/>
      </c>
      <c r="U23" s="83" t="str">
        <f t="shared" si="171"/>
        <v/>
      </c>
      <c r="X23" s="150" t="s">
        <v>3086</v>
      </c>
      <c r="AA23" s="89" t="s">
        <v>3043</v>
      </c>
      <c r="AB23" s="89" t="s">
        <v>3043</v>
      </c>
      <c r="AC23" s="94"/>
      <c r="AD23" s="94"/>
      <c r="AE23" s="89" t="s">
        <v>3043</v>
      </c>
      <c r="AF23" s="89" t="s">
        <v>3043</v>
      </c>
      <c r="AG23" s="89" t="s">
        <v>3043</v>
      </c>
      <c r="AH23" s="89" t="s">
        <v>3043</v>
      </c>
      <c r="AI23" s="89" t="s">
        <v>3043</v>
      </c>
      <c r="AJ23" s="89" t="s">
        <v>3043</v>
      </c>
      <c r="AK23" s="89" t="s">
        <v>3043</v>
      </c>
      <c r="AL23" s="89" t="s">
        <v>3043</v>
      </c>
      <c r="AM23" s="89" t="s">
        <v>3043</v>
      </c>
      <c r="AN23" s="89" t="s">
        <v>3043</v>
      </c>
      <c r="AO23" s="89" t="s">
        <v>3043</v>
      </c>
      <c r="AP23" s="89" t="s">
        <v>3043</v>
      </c>
      <c r="AQ23" s="89" t="s">
        <v>3043</v>
      </c>
      <c r="AR23" s="89" t="s">
        <v>3043</v>
      </c>
      <c r="AS23" s="89" t="s">
        <v>3043</v>
      </c>
      <c r="AT23" s="89" t="s">
        <v>3043</v>
      </c>
      <c r="AU23" s="89" t="s">
        <v>3043</v>
      </c>
      <c r="AV23" s="89" t="s">
        <v>3043</v>
      </c>
      <c r="AW23" s="89" t="s">
        <v>3043</v>
      </c>
      <c r="AX23" s="89" t="s">
        <v>3043</v>
      </c>
      <c r="AY23" s="89" t="s">
        <v>3043</v>
      </c>
      <c r="AZ23" s="94"/>
      <c r="BA23" s="94"/>
      <c r="BB23" s="94"/>
      <c r="BC23" s="94"/>
      <c r="BD23" s="94"/>
      <c r="BE23" s="94"/>
      <c r="BF23" s="94"/>
      <c r="BG23" s="94"/>
      <c r="BH23" s="94"/>
      <c r="BI23" s="94"/>
      <c r="BJ23" s="94"/>
      <c r="BK23" s="94"/>
      <c r="BL23" s="94"/>
      <c r="BM23" s="94"/>
      <c r="BN23" s="94"/>
      <c r="BO23" s="94"/>
      <c r="BP23" s="89" t="s">
        <v>3043</v>
      </c>
      <c r="BQ23" s="94"/>
      <c r="BR23" s="94"/>
      <c r="BS23" s="94"/>
      <c r="BT23" s="94"/>
      <c r="BU23" s="94"/>
      <c r="BV23" s="94"/>
      <c r="BW23" s="95"/>
      <c r="BX23" s="90" t="s">
        <v>3043</v>
      </c>
      <c r="BY23" s="90"/>
      <c r="BZ23" s="90"/>
      <c r="CA23" s="90"/>
      <c r="CB23" s="91"/>
      <c r="CC23" s="91"/>
      <c r="CD23" s="91"/>
      <c r="CE23" s="91"/>
      <c r="CF23" s="91"/>
      <c r="CG23" s="91"/>
      <c r="CH23" s="91"/>
      <c r="CI23" s="91"/>
      <c r="CJ23" s="91"/>
      <c r="CK23" s="91"/>
      <c r="CL23" s="91"/>
      <c r="CM23" s="91"/>
      <c r="CN23" s="91"/>
      <c r="CO23" s="91"/>
      <c r="CQ23" s="83" t="str">
        <f t="shared" si="19"/>
        <v>Tipo_1.5.C_Estudios_para_la_elaboración_actualización_y_o_implementación_de_Normas_en_Turismo_Personal</v>
      </c>
      <c r="CR23" s="83" t="str">
        <f t="shared" si="172"/>
        <v>Apoyo_administrativo</v>
      </c>
      <c r="CS23" s="83" t="str">
        <f t="shared" si="173"/>
        <v>Profesional</v>
      </c>
      <c r="CT23" s="83" t="str">
        <f t="shared" si="174"/>
        <v/>
      </c>
      <c r="CU23" s="83" t="str">
        <f t="shared" si="175"/>
        <v/>
      </c>
      <c r="CV23" s="83" t="str">
        <f t="shared" si="176"/>
        <v>Consultoría</v>
      </c>
      <c r="CW23" s="83"/>
      <c r="CX23" s="83" t="str" cm="1">
        <f t="array" ref="CX23:CZ23">IFERROR(_xlfn._xlws.FILTER(CR23:CV23,CR23:CV23&lt;&gt;""),"No aplica")</f>
        <v>Apoyo_administrativo</v>
      </c>
      <c r="CY23" s="83" t="str">
        <v>Profesional</v>
      </c>
      <c r="CZ23" s="83" t="str">
        <v>Consultoría</v>
      </c>
      <c r="DA23" s="83"/>
      <c r="DB23" s="83"/>
      <c r="DC23" s="83"/>
      <c r="DD23" s="83"/>
      <c r="DE23" s="83" t="str">
        <f t="shared" si="25"/>
        <v>Tipo_1.5.C_Estudios_para_la_elaboración_actualización_y_o_implementación_de_Normas_en_Turismo_Eventos</v>
      </c>
      <c r="DF23" s="83" t="str">
        <f t="shared" si="26"/>
        <v>Alimentación</v>
      </c>
      <c r="DG23" s="83" t="str">
        <f t="shared" si="27"/>
        <v>Alquiler_de_baños_y_servicio_de_aseo_portátiles</v>
      </c>
      <c r="DH23" s="83" t="str">
        <f t="shared" si="28"/>
        <v>Alquiler_de_equipos_técnicos</v>
      </c>
      <c r="DI23" s="83" t="str">
        <f t="shared" si="29"/>
        <v>Alquiler_de_espacios</v>
      </c>
      <c r="DJ23" s="83" t="str">
        <f t="shared" si="30"/>
        <v>Alquiler_de_implementos_de_cocina</v>
      </c>
      <c r="DK23" s="83" t="str">
        <f t="shared" si="31"/>
        <v>Alquiler_de_Mobiliario</v>
      </c>
      <c r="DL23" s="83" t="str">
        <f t="shared" si="32"/>
        <v>Alquiler_de_producción</v>
      </c>
      <c r="DM23" s="83" t="str">
        <f t="shared" si="33"/>
        <v>Iluminación_profesional</v>
      </c>
      <c r="DN23" s="83" t="str">
        <f t="shared" si="34"/>
        <v>Papelería</v>
      </c>
      <c r="DO23" s="83" t="str">
        <f t="shared" si="35"/>
        <v>Personal</v>
      </c>
      <c r="DP23" s="83" t="str">
        <f t="shared" si="36"/>
        <v>Plataforma_digital_</v>
      </c>
      <c r="DQ23" s="83" t="str">
        <f t="shared" si="37"/>
        <v>Producción_y_técnica</v>
      </c>
      <c r="DR23" s="83" t="str">
        <f t="shared" si="38"/>
        <v>Salud</v>
      </c>
      <c r="DS23" s="83" t="str">
        <f t="shared" si="39"/>
        <v>Servicios_digitales_</v>
      </c>
      <c r="DT23" s="83" t="str">
        <f t="shared" si="40"/>
        <v>Servicios_en_línea_y_transmisión</v>
      </c>
      <c r="DU23" s="83" t="str">
        <f t="shared" si="41"/>
        <v>Sonido_profesional</v>
      </c>
      <c r="DV23" s="83" t="str">
        <f t="shared" si="42"/>
        <v>Stand</v>
      </c>
      <c r="DW23" s="83" t="str">
        <f t="shared" si="43"/>
        <v>Traducción_simultanea</v>
      </c>
      <c r="DX23" s="83" t="str">
        <f t="shared" si="44"/>
        <v>Transporte_de_equipos</v>
      </c>
      <c r="DY23" s="83" t="str">
        <f t="shared" si="45"/>
        <v>Video</v>
      </c>
      <c r="DZ23" s="83" t="str">
        <f t="shared" si="46"/>
        <v/>
      </c>
      <c r="EA23" s="83"/>
      <c r="EB23" s="83" t="str" cm="1">
        <f t="array" ref="EB23:EU23">IFERROR(_xlfn._xlws.FILTER(DF23:DZ23,DF23:DZ23&lt;&gt;""),"No aplica")</f>
        <v>Alimentación</v>
      </c>
      <c r="EC23" s="83" t="str">
        <v>Alquiler_de_baños_y_servicio_de_aseo_portátiles</v>
      </c>
      <c r="ED23" s="83" t="str">
        <v>Alquiler_de_equipos_técnicos</v>
      </c>
      <c r="EE23" s="83" t="str">
        <v>Alquiler_de_espacios</v>
      </c>
      <c r="EF23" s="83" t="str">
        <v>Alquiler_de_implementos_de_cocina</v>
      </c>
      <c r="EG23" s="83" t="str">
        <v>Alquiler_de_Mobiliario</v>
      </c>
      <c r="EH23" s="83" t="str">
        <v>Alquiler_de_producción</v>
      </c>
      <c r="EI23" s="83" t="str">
        <v>Iluminación_profesional</v>
      </c>
      <c r="EJ23" s="83" t="str">
        <v>Papelería</v>
      </c>
      <c r="EK23" s="83" t="str">
        <v>Personal</v>
      </c>
      <c r="EL23" s="83" t="str">
        <v>Plataforma_digital_</v>
      </c>
      <c r="EM23" s="83" t="str">
        <v>Producción_y_técnica</v>
      </c>
      <c r="EN23" s="83" t="str">
        <v>Salud</v>
      </c>
      <c r="EO23" s="83" t="str">
        <v>Servicios_digitales_</v>
      </c>
      <c r="EP23" s="83" t="str">
        <v>Servicios_en_línea_y_transmisión</v>
      </c>
      <c r="EQ23" s="83" t="str">
        <v>Sonido_profesional</v>
      </c>
      <c r="ER23" s="83" t="str">
        <v>Stand</v>
      </c>
      <c r="ES23" s="83" t="str">
        <v>Traducción_simultanea</v>
      </c>
      <c r="ET23" s="83" t="str">
        <v>Transporte_de_equipos</v>
      </c>
      <c r="EU23" s="83" t="str">
        <v>Video</v>
      </c>
      <c r="EV23" s="83"/>
      <c r="EW23" s="83" t="str">
        <f t="shared" si="47"/>
        <v>Tipo_1.5.C_Estudios_para_la_elaboración_actualización_y_o_implementación_de_Normas_en_Turismo_Material</v>
      </c>
      <c r="EX23" s="83" t="str">
        <f t="shared" si="48"/>
        <v/>
      </c>
      <c r="EY23" s="83" t="str">
        <f t="shared" si="49"/>
        <v/>
      </c>
      <c r="EZ23" s="83" t="str">
        <f t="shared" si="50"/>
        <v/>
      </c>
      <c r="FA23" s="83" t="str">
        <f t="shared" si="51"/>
        <v/>
      </c>
      <c r="FB23" s="83" t="str">
        <f t="shared" si="52"/>
        <v/>
      </c>
      <c r="FC23" s="83" t="str">
        <f t="shared" si="53"/>
        <v/>
      </c>
      <c r="FD23" s="83"/>
      <c r="FE23" s="83" t="str" cm="1">
        <f t="array" ref="FE23">IFERROR(_xlfn._xlws.FILTER(EX23:FC23,EX23:FC23&lt;&gt;""),"No aplica")</f>
        <v>No aplica</v>
      </c>
      <c r="FF23" s="83"/>
      <c r="FG23" s="83"/>
      <c r="FH23" s="83"/>
      <c r="FI23" s="83"/>
      <c r="FJ23" s="83"/>
      <c r="FK23" s="83"/>
      <c r="FL23" s="83"/>
      <c r="FM23" s="83" t="str">
        <f t="shared" si="54"/>
        <v>Tipo_1.5.C_Estudios_para_la_elaboración_actualización_y_o_implementación_de_Normas_en_Turismo_Publicidad</v>
      </c>
      <c r="FN23" s="175" t="str">
        <f t="shared" si="55"/>
        <v/>
      </c>
      <c r="FO23" s="175" t="str">
        <f t="shared" si="56"/>
        <v/>
      </c>
      <c r="FQ23" s="83" t="str" cm="1">
        <f t="array" ref="FQ23">IFERROR(_xlfn._xlws.FILTER(FN23:FO23,FN23:FO23&lt;&gt;""),"No aplica")</f>
        <v>No aplica</v>
      </c>
      <c r="FU23" s="83" t="str">
        <f t="shared" si="57"/>
        <v>Tipo_1.5.C_Estudios_para_la_elaboración_actualización_y_o_implementación_de_Normas_en_Turismo_Desarrollos_Tecnológicos</v>
      </c>
      <c r="FV23" s="175" t="str">
        <f t="shared" si="58"/>
        <v/>
      </c>
      <c r="FW23" s="175" t="str">
        <f t="shared" si="59"/>
        <v/>
      </c>
      <c r="FY23" s="83" t="str" cm="1">
        <f t="array" ref="FY23">IFERROR(_xlfn._xlws.FILTER(FV23:FW23,FV23:FW23&lt;&gt;""),"No aplica")</f>
        <v>No aplica</v>
      </c>
      <c r="GC23" s="83" t="str">
        <f t="shared" si="60"/>
        <v>Tipo_1.5.C_Estudios_para_la_elaboración_actualización_y_o_implementación_de_Normas_en_Turismo_Gastos_de_viajes_(alimentación_hospedaje_transporte_etc)</v>
      </c>
      <c r="GD23" s="175" t="str">
        <f t="shared" si="61"/>
        <v/>
      </c>
      <c r="GE23" s="175" t="str">
        <f t="shared" si="62"/>
        <v/>
      </c>
      <c r="GF23" s="175" t="str">
        <f t="shared" si="63"/>
        <v/>
      </c>
      <c r="GG23" s="175" t="str">
        <f t="shared" si="64"/>
        <v/>
      </c>
      <c r="GH23" s="175" t="str">
        <f t="shared" si="65"/>
        <v/>
      </c>
      <c r="GI23" s="175" t="str">
        <f t="shared" si="66"/>
        <v>G6._Reuniones_para_mesas_de_trabajo</v>
      </c>
      <c r="GJ23" s="175" t="str">
        <f t="shared" si="67"/>
        <v/>
      </c>
      <c r="GK23" s="175" t="str">
        <f t="shared" si="68"/>
        <v/>
      </c>
      <c r="GL23" s="175"/>
      <c r="GM23" s="150" t="str" cm="1">
        <f t="array" ref="GM23">IFERROR(_xlfn._xlws.FILTER(GD23:GK23,GD23:GK23&lt;&gt;""),"No aplica")</f>
        <v>G6._Reuniones_para_mesas_de_trabajo</v>
      </c>
      <c r="GN23" s="175"/>
      <c r="GO23" s="175"/>
      <c r="GP23" s="175"/>
      <c r="GQ23" s="175"/>
      <c r="GR23" s="175"/>
      <c r="GS23" s="175"/>
      <c r="GT23" s="175"/>
      <c r="GU23" s="175"/>
      <c r="GV23" s="175"/>
      <c r="GW23" s="175"/>
      <c r="GX23" s="83" t="str">
        <f t="shared" si="69"/>
        <v>Tipo_1.5.C_Estudios_para_la_elaboración_actualización_y_o_implementación_de_Normas_en_Turismo_Dotaciones_o_Beneficios</v>
      </c>
      <c r="GY23" s="175" t="str">
        <f t="shared" si="70"/>
        <v/>
      </c>
      <c r="GZ23" s="175" t="str">
        <f t="shared" si="71"/>
        <v/>
      </c>
      <c r="HA23" s="175" t="str">
        <f t="shared" si="72"/>
        <v/>
      </c>
      <c r="HB23" s="175" t="str">
        <f t="shared" si="73"/>
        <v/>
      </c>
      <c r="HC23" s="175" t="str">
        <f t="shared" si="74"/>
        <v/>
      </c>
      <c r="HE23" s="150" t="str" cm="1">
        <f t="array" ref="HE23">IFERROR(_xlfn._xlws.FILTER(GY23:HC23,GY23:HC23&lt;&gt;""),"No aplica")</f>
        <v>No aplica</v>
      </c>
      <c r="HL23" s="83" t="str">
        <f t="shared" si="75"/>
        <v>Tipo_1.5.C_Estudios_para_la_elaboración_actualización_y_o_implementación_de_Normas_en_Turismo_Pólizas</v>
      </c>
      <c r="HM23" s="175" t="str">
        <f t="shared" si="6"/>
        <v>Pólizas</v>
      </c>
      <c r="HO23" s="83" t="str" cm="1">
        <f t="array" ref="HO23">IFERROR(_xlfn._xlws.FILTER(HM23:HM23,HM23:HM23&lt;&gt;""),"No aplica")</f>
        <v>Pólizas</v>
      </c>
      <c r="HR23" s="83" t="str">
        <f t="shared" si="76"/>
        <v>Tipo_1.5.C_Estudios_para_la_elaboración_actualización_y_o_implementación_de_Normas_en_Turismo_Otros</v>
      </c>
      <c r="HS23" s="175" t="str">
        <f t="shared" si="77"/>
        <v/>
      </c>
      <c r="HT23" s="175" t="str">
        <f t="shared" si="78"/>
        <v/>
      </c>
      <c r="HU23" s="175" t="str">
        <f t="shared" si="79"/>
        <v/>
      </c>
      <c r="HW23" s="83" t="str" cm="1">
        <f t="array" ref="HW23">IFERROR(_xlfn._xlws.FILTER(HS23:HU23,HS23:HU23&lt;&gt;""),"No aplica")</f>
        <v>No aplica</v>
      </c>
      <c r="IB23" s="83" t="str">
        <f t="shared" si="80"/>
        <v>Tipo_1.5.C_Estudios_para_la_elaboración_actualización_y_o_implementación_de_Normas_en_Turismo_Construcción_y_o_mantenimiento_de_Obra</v>
      </c>
      <c r="IC23" s="175" t="str">
        <f t="shared" si="81"/>
        <v/>
      </c>
      <c r="ID23" s="175" t="str">
        <f t="shared" si="82"/>
        <v/>
      </c>
      <c r="IE23" s="175" t="str">
        <f t="shared" si="83"/>
        <v/>
      </c>
      <c r="IF23" s="175" t="str">
        <f t="shared" si="84"/>
        <v/>
      </c>
      <c r="IG23" s="175" t="str">
        <f t="shared" si="85"/>
        <v/>
      </c>
      <c r="IH23" s="175" t="str">
        <f t="shared" si="86"/>
        <v/>
      </c>
      <c r="II23" s="175" t="str">
        <f t="shared" si="87"/>
        <v/>
      </c>
      <c r="IJ23" s="175" t="str">
        <f t="shared" si="88"/>
        <v/>
      </c>
      <c r="IK23" s="175" t="str">
        <f t="shared" si="89"/>
        <v/>
      </c>
      <c r="IL23" s="175" t="str">
        <f t="shared" si="90"/>
        <v/>
      </c>
      <c r="IM23" s="175" t="str">
        <f t="shared" si="91"/>
        <v/>
      </c>
      <c r="IN23" s="175" t="str">
        <f t="shared" si="92"/>
        <v/>
      </c>
      <c r="IO23" s="175" t="str">
        <f t="shared" si="93"/>
        <v/>
      </c>
      <c r="IP23" s="175" t="str">
        <f t="shared" si="94"/>
        <v/>
      </c>
      <c r="IR23" s="175" t="str" cm="1">
        <f t="array" ref="IR23">IFERROR(_xlfn._xlws.FILTER(IC23:IP23,IC23:IP23&lt;&gt;""),"No aplica")</f>
        <v>No aplica</v>
      </c>
      <c r="JG23" s="83" t="str">
        <f t="shared" si="95"/>
        <v>Tipo_1.5.C_Estudios_para_la_elaboración_actualización_y_o_implementación_de_Normas_en_Turismo</v>
      </c>
      <c r="JH23" s="83" t="str">
        <f t="shared" si="96"/>
        <v>Personal</v>
      </c>
      <c r="JI23" s="83" t="str">
        <f t="shared" si="97"/>
        <v>Personal</v>
      </c>
      <c r="JJ23" s="83" t="str">
        <f t="shared" si="98"/>
        <v/>
      </c>
      <c r="JK23" s="83" t="str">
        <f t="shared" si="99"/>
        <v/>
      </c>
      <c r="JL23" s="83" t="str">
        <f t="shared" si="100"/>
        <v>Personal</v>
      </c>
      <c r="JM23" s="83" t="str">
        <f t="shared" si="101"/>
        <v>Eventos</v>
      </c>
      <c r="JN23" s="83" t="str">
        <f t="shared" si="102"/>
        <v>Eventos</v>
      </c>
      <c r="JO23" s="83" t="str">
        <f t="shared" si="103"/>
        <v>Eventos</v>
      </c>
      <c r="JP23" s="83" t="str">
        <f t="shared" si="104"/>
        <v>Eventos</v>
      </c>
      <c r="JQ23" s="83" t="str">
        <f t="shared" si="105"/>
        <v>Eventos</v>
      </c>
      <c r="JR23" s="83" t="str">
        <f t="shared" si="106"/>
        <v>Eventos</v>
      </c>
      <c r="JS23" s="83" t="str">
        <f t="shared" si="107"/>
        <v>Eventos</v>
      </c>
      <c r="JT23" s="83" t="str">
        <f t="shared" si="108"/>
        <v>Eventos</v>
      </c>
      <c r="JU23" s="83" t="str">
        <f t="shared" si="109"/>
        <v>Eventos</v>
      </c>
      <c r="JV23" s="83" t="str">
        <f t="shared" si="110"/>
        <v>Eventos</v>
      </c>
      <c r="JW23" s="83" t="str">
        <f t="shared" si="111"/>
        <v>Eventos</v>
      </c>
      <c r="JX23" s="83" t="str">
        <f t="shared" si="112"/>
        <v>Eventos</v>
      </c>
      <c r="JY23" s="83" t="str">
        <f t="shared" si="113"/>
        <v>Eventos</v>
      </c>
      <c r="JZ23" s="83" t="str">
        <f t="shared" si="114"/>
        <v>Eventos</v>
      </c>
      <c r="KA23" s="83" t="str">
        <f t="shared" si="115"/>
        <v>Eventos</v>
      </c>
      <c r="KB23" s="83" t="str">
        <f t="shared" si="116"/>
        <v>Eventos</v>
      </c>
      <c r="KC23" s="83" t="str">
        <f t="shared" si="117"/>
        <v>Eventos</v>
      </c>
      <c r="KD23" s="83" t="str">
        <f t="shared" si="118"/>
        <v>Eventos</v>
      </c>
      <c r="KE23" s="83" t="str">
        <f t="shared" si="119"/>
        <v>Eventos</v>
      </c>
      <c r="KF23" s="83" t="str">
        <f t="shared" si="120"/>
        <v>Eventos</v>
      </c>
      <c r="KG23" s="83" t="str">
        <f t="shared" si="121"/>
        <v/>
      </c>
      <c r="KH23" s="83" t="str">
        <f t="shared" si="122"/>
        <v/>
      </c>
      <c r="KI23" s="83" t="str">
        <f t="shared" si="123"/>
        <v/>
      </c>
      <c r="KJ23" s="83" t="str">
        <f t="shared" si="124"/>
        <v/>
      </c>
      <c r="KK23" s="83" t="str">
        <f t="shared" si="125"/>
        <v/>
      </c>
      <c r="KL23" s="83" t="str">
        <f t="shared" si="126"/>
        <v/>
      </c>
      <c r="KM23" s="83" t="str">
        <f t="shared" si="127"/>
        <v/>
      </c>
      <c r="KN23" s="83" t="str">
        <f t="shared" si="128"/>
        <v/>
      </c>
      <c r="KO23" s="83" t="str">
        <f t="shared" si="129"/>
        <v/>
      </c>
      <c r="KP23" s="83" t="str">
        <f t="shared" si="130"/>
        <v/>
      </c>
      <c r="KQ23" s="83" t="str">
        <f t="shared" si="131"/>
        <v/>
      </c>
      <c r="KR23" s="83" t="str">
        <f t="shared" si="132"/>
        <v/>
      </c>
      <c r="KS23" s="83" t="str">
        <f t="shared" si="133"/>
        <v/>
      </c>
      <c r="KT23" s="83" t="str">
        <f t="shared" si="134"/>
        <v/>
      </c>
      <c r="KU23" s="83" t="str">
        <f t="shared" si="135"/>
        <v/>
      </c>
      <c r="KV23" s="83" t="str">
        <f t="shared" si="136"/>
        <v/>
      </c>
      <c r="KW23" s="83" t="str">
        <f t="shared" si="137"/>
        <v>Gastos_de_viajes_(alimentación_hospedaje_transporte_etc)</v>
      </c>
      <c r="KX23" s="83" t="str">
        <f t="shared" si="138"/>
        <v/>
      </c>
      <c r="KY23" s="83" t="str">
        <f t="shared" si="139"/>
        <v/>
      </c>
      <c r="KZ23" s="83" t="str">
        <f t="shared" si="140"/>
        <v/>
      </c>
      <c r="LA23" s="83" t="str">
        <f t="shared" si="141"/>
        <v/>
      </c>
      <c r="LB23" s="83" t="str">
        <f t="shared" si="142"/>
        <v/>
      </c>
      <c r="LC23" s="83" t="str">
        <f t="shared" si="143"/>
        <v/>
      </c>
      <c r="LD23" s="83" t="str">
        <f t="shared" si="144"/>
        <v/>
      </c>
      <c r="LE23" s="83" t="str">
        <f t="shared" si="145"/>
        <v>Pólizas</v>
      </c>
      <c r="LF23" s="83" t="str">
        <f t="shared" si="146"/>
        <v/>
      </c>
      <c r="LG23" s="83" t="str">
        <f t="shared" si="147"/>
        <v/>
      </c>
      <c r="LH23" s="83" t="str">
        <f t="shared" si="148"/>
        <v/>
      </c>
      <c r="LI23" s="83" t="str">
        <f t="shared" si="149"/>
        <v/>
      </c>
      <c r="LJ23" s="83" t="str">
        <f t="shared" si="150"/>
        <v/>
      </c>
      <c r="LK23" s="83" t="str">
        <f t="shared" si="151"/>
        <v/>
      </c>
      <c r="LL23" s="83" t="str">
        <f t="shared" si="152"/>
        <v/>
      </c>
      <c r="LM23" s="83" t="str">
        <f t="shared" si="153"/>
        <v/>
      </c>
      <c r="LN23" s="83" t="str">
        <f t="shared" si="154"/>
        <v/>
      </c>
      <c r="LO23" s="83" t="str">
        <f t="shared" si="155"/>
        <v/>
      </c>
      <c r="LP23" s="83" t="str">
        <f t="shared" si="156"/>
        <v/>
      </c>
      <c r="LQ23" s="83" t="str">
        <f t="shared" si="157"/>
        <v/>
      </c>
      <c r="LR23" s="83" t="str">
        <f t="shared" si="158"/>
        <v/>
      </c>
      <c r="LS23" s="83" t="str">
        <f t="shared" si="159"/>
        <v/>
      </c>
      <c r="LT23" s="83" t="str">
        <f t="shared" si="160"/>
        <v/>
      </c>
      <c r="LU23" s="83" t="str">
        <f t="shared" si="161"/>
        <v/>
      </c>
      <c r="LV23" s="83" t="str">
        <f t="shared" si="162"/>
        <v/>
      </c>
      <c r="LX23" s="175" t="str" cm="1">
        <f t="array" ref="LX23:MA23">TRANSPOSE(_xlfn.UNIQUE(_xlfn._xlws.FILTER(TRANSPOSE(JH23:LV23),TRANSPOSE(JH23:LV23)&lt;&gt;"")))</f>
        <v>Personal</v>
      </c>
      <c r="LY23" s="175" t="str">
        <v>Eventos</v>
      </c>
      <c r="LZ23" s="175" t="str">
        <v>Gastos_de_viajes_(alimentación_hospedaje_transporte_etc)</v>
      </c>
      <c r="MA23" s="175" t="str">
        <v>Pólizas</v>
      </c>
      <c r="MI23" s="83" t="str">
        <f t="shared" si="163"/>
        <v>Tipo_1.5.C_Estudios_para_la_elaboración_actualización_y_o_implementación_de_Normas_en_Turismo_productos</v>
      </c>
      <c r="MJ23" s="223" t="s">
        <v>1792</v>
      </c>
      <c r="MK23" s="223" t="s">
        <v>1863</v>
      </c>
      <c r="ML23" s="223" t="s">
        <v>1908</v>
      </c>
      <c r="MM23" s="223"/>
      <c r="MN23" s="223"/>
      <c r="MO23" s="223"/>
      <c r="MP23" s="223"/>
      <c r="MQ23" s="223"/>
      <c r="MR23" s="223"/>
      <c r="MS23" s="223"/>
      <c r="MT23" s="223" t="s">
        <v>1643</v>
      </c>
      <c r="MV23" s="150" t="str" cm="1">
        <f t="array" ref="MV23:MY23">IFERROR(_xlfn._xlws.FILTER(MJ23:MT23,MJ23:MT23&lt;&gt;""),"No aplica")</f>
        <v>Estudios elaborados (Informes de diagnóstico y propuestas normativas)</v>
      </c>
      <c r="MW23" t="str">
        <v>Normas técnicas elaboradas o actualizadas</v>
      </c>
      <c r="MX23" t="str">
        <v>Talleres de socialización de normas realizados.</v>
      </c>
      <c r="MY23" t="str">
        <v>Otro</v>
      </c>
      <c r="NG23" s="150" t="str">
        <f t="shared" si="164"/>
        <v>Tipo_1.5.C_Estudios_para_la_elaboración_actualización_y_o_implementación_de_Normas_en_Turismo_resultados</v>
      </c>
      <c r="NH23" s="223" t="s">
        <v>1622</v>
      </c>
      <c r="NI23" s="223" t="s">
        <v>1655</v>
      </c>
      <c r="NJ23" s="223"/>
      <c r="NK23" s="223"/>
      <c r="NL23" s="223"/>
      <c r="NM23" s="223"/>
      <c r="NN23" s="223"/>
      <c r="NO23" s="223"/>
      <c r="NP23" s="223"/>
      <c r="NQ23" s="223"/>
      <c r="NR23" s="223" t="s">
        <v>1643</v>
      </c>
      <c r="NT23" s="83" t="str" cm="1">
        <f t="array" ref="NT23:NV23">IFERROR(_xlfn._xlws.FILTER(NH23:NR23,NH23:NR23&lt;&gt;""),"No aplica")</f>
        <v>Prestadores de servicios turísticos que implementan las normas elaboradas o actualizadas</v>
      </c>
      <c r="NU23" t="str">
        <v>Proporción de prestadores de servicios turísticos que implementan las normas elaboradas o actualizadas, respecto a la totalidad de prestadores de servicios turísticos en el territorio</v>
      </c>
      <c r="NV23" t="str">
        <v>Otro</v>
      </c>
    </row>
    <row r="24" spans="1:389" ht="31.15" thickBot="1">
      <c r="A24" s="509"/>
      <c r="B24" s="487"/>
      <c r="C24" s="490"/>
      <c r="D24" s="512"/>
      <c r="E24" s="81" t="s">
        <v>3087</v>
      </c>
      <c r="F24" s="72" t="str">
        <f t="shared" si="11"/>
        <v>Tipo_1.5.D_Implementación_certificación_y_mantenimiento_en_Normas_del_sector_turismo_y_metodologías_para_la_gestión_de_la_calidad_turística</v>
      </c>
      <c r="G24" s="73" t="s">
        <v>3043</v>
      </c>
      <c r="H24" s="101" t="s">
        <v>3043</v>
      </c>
      <c r="I24" s="108"/>
      <c r="J24" s="111" t="s">
        <v>3043</v>
      </c>
      <c r="K24" s="111" t="s">
        <v>3043</v>
      </c>
      <c r="L24" s="109"/>
      <c r="M24" s="110"/>
      <c r="O24" s="83" t="str">
        <f t="shared" si="165"/>
        <v>Tipo_1.5.D_Implementación_certificación_y_mantenimiento_en_Normas_del_sector_turismo_y_metodologías_para_la_gestión_de_la_calidad_turística</v>
      </c>
      <c r="P24" s="83" t="str">
        <f t="shared" si="166"/>
        <v>Tipo_1.5.D_Implementación_certificación_y_mantenimiento_en_Normas_del_sector_turismo_y_metodologías_para_la_gestión_de_la_calidad_turística</v>
      </c>
      <c r="Q24" s="83" t="str">
        <f t="shared" si="167"/>
        <v/>
      </c>
      <c r="R24" s="83" t="str">
        <f t="shared" si="168"/>
        <v>Tipo_1.5.D_Implementación_certificación_y_mantenimiento_en_Normas_del_sector_turismo_y_metodologías_para_la_gestión_de_la_calidad_turística</v>
      </c>
      <c r="S24" s="83" t="str">
        <f t="shared" si="169"/>
        <v>Tipo_1.5.D_Implementación_certificación_y_mantenimiento_en_Normas_del_sector_turismo_y_metodologías_para_la_gestión_de_la_calidad_turística</v>
      </c>
      <c r="T24" s="83" t="str">
        <f t="shared" si="170"/>
        <v/>
      </c>
      <c r="U24" s="83" t="str">
        <f t="shared" si="171"/>
        <v/>
      </c>
      <c r="X24" s="150" t="s">
        <v>3088</v>
      </c>
      <c r="AA24" s="89" t="s">
        <v>3043</v>
      </c>
      <c r="AB24" s="89" t="s">
        <v>3043</v>
      </c>
      <c r="AC24" s="94"/>
      <c r="AD24" s="94"/>
      <c r="AE24" s="89" t="s">
        <v>3043</v>
      </c>
      <c r="AF24" s="89" t="s">
        <v>3043</v>
      </c>
      <c r="AG24" s="89" t="s">
        <v>3043</v>
      </c>
      <c r="AH24" s="89" t="s">
        <v>3043</v>
      </c>
      <c r="AI24" s="89" t="s">
        <v>3043</v>
      </c>
      <c r="AJ24" s="89" t="s">
        <v>3043</v>
      </c>
      <c r="AK24" s="89" t="s">
        <v>3043</v>
      </c>
      <c r="AL24" s="89" t="s">
        <v>3043</v>
      </c>
      <c r="AM24" s="89" t="s">
        <v>3043</v>
      </c>
      <c r="AN24" s="89" t="s">
        <v>3043</v>
      </c>
      <c r="AO24" s="89" t="s">
        <v>3043</v>
      </c>
      <c r="AP24" s="89" t="s">
        <v>3043</v>
      </c>
      <c r="AQ24" s="89" t="s">
        <v>3043</v>
      </c>
      <c r="AR24" s="89" t="s">
        <v>3043</v>
      </c>
      <c r="AS24" s="89" t="s">
        <v>3043</v>
      </c>
      <c r="AT24" s="89" t="s">
        <v>3043</v>
      </c>
      <c r="AU24" s="89" t="s">
        <v>3043</v>
      </c>
      <c r="AV24" s="89" t="s">
        <v>3043</v>
      </c>
      <c r="AW24" s="89" t="s">
        <v>3043</v>
      </c>
      <c r="AX24" s="89" t="s">
        <v>3043</v>
      </c>
      <c r="AY24" s="89" t="s">
        <v>3043</v>
      </c>
      <c r="AZ24" s="94"/>
      <c r="BA24" s="94"/>
      <c r="BB24" s="94"/>
      <c r="BC24" s="94"/>
      <c r="BD24" s="94"/>
      <c r="BE24" s="94"/>
      <c r="BF24" s="94"/>
      <c r="BG24" s="94"/>
      <c r="BH24" s="94"/>
      <c r="BI24" s="94"/>
      <c r="BJ24" s="94"/>
      <c r="BK24" s="94"/>
      <c r="BL24" s="94"/>
      <c r="BM24" s="94"/>
      <c r="BN24" s="94"/>
      <c r="BO24" s="94"/>
      <c r="BP24" s="89" t="s">
        <v>3043</v>
      </c>
      <c r="BQ24" s="94"/>
      <c r="BR24" s="94"/>
      <c r="BS24" s="89" t="s">
        <v>3043</v>
      </c>
      <c r="BT24" s="94"/>
      <c r="BU24" s="94"/>
      <c r="BV24" s="94"/>
      <c r="BW24" s="95"/>
      <c r="BX24" s="90" t="s">
        <v>3043</v>
      </c>
      <c r="BY24" s="90"/>
      <c r="BZ24" s="90"/>
      <c r="CA24" s="90"/>
      <c r="CB24" s="91"/>
      <c r="CC24" s="91"/>
      <c r="CD24" s="91"/>
      <c r="CE24" s="91"/>
      <c r="CF24" s="91"/>
      <c r="CG24" s="91"/>
      <c r="CH24" s="91"/>
      <c r="CI24" s="91"/>
      <c r="CJ24" s="91"/>
      <c r="CK24" s="91"/>
      <c r="CL24" s="91"/>
      <c r="CM24" s="91"/>
      <c r="CN24" s="91"/>
      <c r="CO24" s="91"/>
      <c r="CQ24" s="83" t="str">
        <f t="shared" si="19"/>
        <v>Tipo_1.5.D_Implementación_certificación_y_mantenimiento_en_Normas_del_sector_turismo_y_metodologías_para_la_gestión_de_la_calidad_turística_Personal</v>
      </c>
      <c r="CR24" s="83" t="str">
        <f t="shared" si="172"/>
        <v>Apoyo_administrativo</v>
      </c>
      <c r="CS24" s="83" t="str">
        <f t="shared" si="173"/>
        <v>Profesional</v>
      </c>
      <c r="CT24" s="83" t="str">
        <f t="shared" si="174"/>
        <v/>
      </c>
      <c r="CU24" s="83" t="str">
        <f t="shared" si="175"/>
        <v/>
      </c>
      <c r="CV24" s="83" t="str">
        <f t="shared" si="176"/>
        <v>Consultoría</v>
      </c>
      <c r="CW24" s="83"/>
      <c r="CX24" s="83" t="str" cm="1">
        <f t="array" ref="CX24:CZ24">IFERROR(_xlfn._xlws.FILTER(CR24:CV24,CR24:CV24&lt;&gt;""),"No aplica")</f>
        <v>Apoyo_administrativo</v>
      </c>
      <c r="CY24" s="83" t="str">
        <v>Profesional</v>
      </c>
      <c r="CZ24" s="83" t="str">
        <v>Consultoría</v>
      </c>
      <c r="DA24" s="83"/>
      <c r="DB24" s="83"/>
      <c r="DC24" s="83"/>
      <c r="DD24" s="83"/>
      <c r="DE24" s="83" t="str">
        <f t="shared" si="25"/>
        <v>Tipo_1.5.D_Implementación_certificación_y_mantenimiento_en_Normas_del_sector_turismo_y_metodologías_para_la_gestión_de_la_calidad_turística_Eventos</v>
      </c>
      <c r="DF24" s="83" t="str">
        <f t="shared" si="26"/>
        <v>Alimentación</v>
      </c>
      <c r="DG24" s="83" t="str">
        <f t="shared" si="27"/>
        <v>Alquiler_de_baños_y_servicio_de_aseo_portátiles</v>
      </c>
      <c r="DH24" s="83" t="str">
        <f t="shared" si="28"/>
        <v>Alquiler_de_equipos_técnicos</v>
      </c>
      <c r="DI24" s="83" t="str">
        <f t="shared" si="29"/>
        <v>Alquiler_de_espacios</v>
      </c>
      <c r="DJ24" s="83" t="str">
        <f t="shared" si="30"/>
        <v>Alquiler_de_implementos_de_cocina</v>
      </c>
      <c r="DK24" s="83" t="str">
        <f t="shared" si="31"/>
        <v>Alquiler_de_Mobiliario</v>
      </c>
      <c r="DL24" s="83" t="str">
        <f t="shared" si="32"/>
        <v>Alquiler_de_producción</v>
      </c>
      <c r="DM24" s="83" t="str">
        <f t="shared" si="33"/>
        <v>Iluminación_profesional</v>
      </c>
      <c r="DN24" s="83" t="str">
        <f t="shared" si="34"/>
        <v>Papelería</v>
      </c>
      <c r="DO24" s="83" t="str">
        <f t="shared" si="35"/>
        <v>Personal</v>
      </c>
      <c r="DP24" s="83" t="str">
        <f t="shared" si="36"/>
        <v>Plataforma_digital_</v>
      </c>
      <c r="DQ24" s="83" t="str">
        <f t="shared" si="37"/>
        <v>Producción_y_técnica</v>
      </c>
      <c r="DR24" s="83" t="str">
        <f t="shared" si="38"/>
        <v>Salud</v>
      </c>
      <c r="DS24" s="83" t="str">
        <f t="shared" si="39"/>
        <v>Servicios_digitales_</v>
      </c>
      <c r="DT24" s="83" t="str">
        <f t="shared" si="40"/>
        <v>Servicios_en_línea_y_transmisión</v>
      </c>
      <c r="DU24" s="83" t="str">
        <f t="shared" si="41"/>
        <v>Sonido_profesional</v>
      </c>
      <c r="DV24" s="83" t="str">
        <f t="shared" si="42"/>
        <v>Stand</v>
      </c>
      <c r="DW24" s="83" t="str">
        <f t="shared" si="43"/>
        <v>Traducción_simultanea</v>
      </c>
      <c r="DX24" s="83" t="str">
        <f t="shared" si="44"/>
        <v>Transporte_de_equipos</v>
      </c>
      <c r="DY24" s="83" t="str">
        <f t="shared" si="45"/>
        <v>Video</v>
      </c>
      <c r="DZ24" s="83" t="str">
        <f t="shared" si="46"/>
        <v/>
      </c>
      <c r="EA24" s="83"/>
      <c r="EB24" s="83" t="str" cm="1">
        <f t="array" ref="EB24:EU24">IFERROR(_xlfn._xlws.FILTER(DF24:DZ24,DF24:DZ24&lt;&gt;""),"No aplica")</f>
        <v>Alimentación</v>
      </c>
      <c r="EC24" s="83" t="str">
        <v>Alquiler_de_baños_y_servicio_de_aseo_portátiles</v>
      </c>
      <c r="ED24" s="83" t="str">
        <v>Alquiler_de_equipos_técnicos</v>
      </c>
      <c r="EE24" s="83" t="str">
        <v>Alquiler_de_espacios</v>
      </c>
      <c r="EF24" s="83" t="str">
        <v>Alquiler_de_implementos_de_cocina</v>
      </c>
      <c r="EG24" s="83" t="str">
        <v>Alquiler_de_Mobiliario</v>
      </c>
      <c r="EH24" s="83" t="str">
        <v>Alquiler_de_producción</v>
      </c>
      <c r="EI24" s="83" t="str">
        <v>Iluminación_profesional</v>
      </c>
      <c r="EJ24" s="83" t="str">
        <v>Papelería</v>
      </c>
      <c r="EK24" s="83" t="str">
        <v>Personal</v>
      </c>
      <c r="EL24" s="83" t="str">
        <v>Plataforma_digital_</v>
      </c>
      <c r="EM24" s="83" t="str">
        <v>Producción_y_técnica</v>
      </c>
      <c r="EN24" s="83" t="str">
        <v>Salud</v>
      </c>
      <c r="EO24" s="83" t="str">
        <v>Servicios_digitales_</v>
      </c>
      <c r="EP24" s="83" t="str">
        <v>Servicios_en_línea_y_transmisión</v>
      </c>
      <c r="EQ24" s="83" t="str">
        <v>Sonido_profesional</v>
      </c>
      <c r="ER24" s="83" t="str">
        <v>Stand</v>
      </c>
      <c r="ES24" s="83" t="str">
        <v>Traducción_simultanea</v>
      </c>
      <c r="ET24" s="83" t="str">
        <v>Transporte_de_equipos</v>
      </c>
      <c r="EU24" s="83" t="str">
        <v>Video</v>
      </c>
      <c r="EV24" s="83"/>
      <c r="EW24" s="83" t="str">
        <f t="shared" si="47"/>
        <v>Tipo_1.5.D_Implementación_certificación_y_mantenimiento_en_Normas_del_sector_turismo_y_metodologías_para_la_gestión_de_la_calidad_turística_Material</v>
      </c>
      <c r="EX24" s="83" t="str">
        <f t="shared" si="48"/>
        <v/>
      </c>
      <c r="EY24" s="83" t="str">
        <f t="shared" si="49"/>
        <v/>
      </c>
      <c r="EZ24" s="83" t="str">
        <f t="shared" si="50"/>
        <v/>
      </c>
      <c r="FA24" s="83" t="str">
        <f t="shared" si="51"/>
        <v/>
      </c>
      <c r="FB24" s="83" t="str">
        <f t="shared" si="52"/>
        <v/>
      </c>
      <c r="FC24" s="83" t="str">
        <f t="shared" si="53"/>
        <v/>
      </c>
      <c r="FD24" s="83"/>
      <c r="FE24" s="83" t="str" cm="1">
        <f t="array" ref="FE24">IFERROR(_xlfn._xlws.FILTER(EX24:FC24,EX24:FC24&lt;&gt;""),"No aplica")</f>
        <v>No aplica</v>
      </c>
      <c r="FF24" s="83"/>
      <c r="FG24" s="83"/>
      <c r="FH24" s="83"/>
      <c r="FI24" s="83"/>
      <c r="FJ24" s="83"/>
      <c r="FK24" s="83"/>
      <c r="FL24" s="83"/>
      <c r="FM24" s="83" t="str">
        <f t="shared" si="54"/>
        <v>Tipo_1.5.D_Implementación_certificación_y_mantenimiento_en_Normas_del_sector_turismo_y_metodologías_para_la_gestión_de_la_calidad_turística_Publicidad</v>
      </c>
      <c r="FN24" s="175" t="str">
        <f t="shared" si="55"/>
        <v/>
      </c>
      <c r="FO24" s="175" t="str">
        <f t="shared" si="56"/>
        <v/>
      </c>
      <c r="FQ24" s="83" t="str" cm="1">
        <f t="array" ref="FQ24">IFERROR(_xlfn._xlws.FILTER(FN24:FO24,FN24:FO24&lt;&gt;""),"No aplica")</f>
        <v>No aplica</v>
      </c>
      <c r="FU24" s="83" t="str">
        <f t="shared" si="57"/>
        <v>Tipo_1.5.D_Implementación_certificación_y_mantenimiento_en_Normas_del_sector_turismo_y_metodologías_para_la_gestión_de_la_calidad_turística_Desarrollos_Tecnológicos</v>
      </c>
      <c r="FV24" s="175" t="str">
        <f t="shared" si="58"/>
        <v/>
      </c>
      <c r="FW24" s="175" t="str">
        <f t="shared" si="59"/>
        <v/>
      </c>
      <c r="FY24" s="83" t="str" cm="1">
        <f t="array" ref="FY24">IFERROR(_xlfn._xlws.FILTER(FV24:FW24,FV24:FW24&lt;&gt;""),"No aplica")</f>
        <v>No aplica</v>
      </c>
      <c r="GC24" s="83" t="str">
        <f t="shared" si="60"/>
        <v>Tipo_1.5.D_Implementación_certificación_y_mantenimiento_en_Normas_del_sector_turismo_y_metodologías_para_la_gestión_de_la_calidad_turística_Gastos_de_viajes_(alimentación_hospedaje_transporte_etc)</v>
      </c>
      <c r="GD24" s="175" t="str">
        <f t="shared" si="61"/>
        <v/>
      </c>
      <c r="GE24" s="175" t="str">
        <f t="shared" si="62"/>
        <v/>
      </c>
      <c r="GF24" s="175" t="str">
        <f t="shared" si="63"/>
        <v/>
      </c>
      <c r="GG24" s="175" t="str">
        <f t="shared" si="64"/>
        <v/>
      </c>
      <c r="GH24" s="175" t="str">
        <f t="shared" si="65"/>
        <v/>
      </c>
      <c r="GI24" s="175" t="str">
        <f t="shared" si="66"/>
        <v>G6._Reuniones_para_mesas_de_trabajo</v>
      </c>
      <c r="GJ24" s="175" t="str">
        <f t="shared" si="67"/>
        <v/>
      </c>
      <c r="GK24" s="175" t="str">
        <f t="shared" si="68"/>
        <v/>
      </c>
      <c r="GL24" s="175"/>
      <c r="GM24" s="150" t="str" cm="1">
        <f t="array" ref="GM24">IFERROR(_xlfn._xlws.FILTER(GD24:GK24,GD24:GK24&lt;&gt;""),"No aplica")</f>
        <v>G6._Reuniones_para_mesas_de_trabajo</v>
      </c>
      <c r="GN24" s="175"/>
      <c r="GO24" s="175"/>
      <c r="GP24" s="175"/>
      <c r="GQ24" s="175"/>
      <c r="GR24" s="175"/>
      <c r="GS24" s="175"/>
      <c r="GT24" s="175"/>
      <c r="GU24" s="175"/>
      <c r="GV24" s="175"/>
      <c r="GW24" s="175"/>
      <c r="GX24" s="83" t="str">
        <f t="shared" si="69"/>
        <v>Tipo_1.5.D_Implementación_certificación_y_mantenimiento_en_Normas_del_sector_turismo_y_metodologías_para_la_gestión_de_la_calidad_turística_Dotaciones_o_Beneficios</v>
      </c>
      <c r="GY24" s="175" t="str">
        <f t="shared" si="70"/>
        <v>Dotación</v>
      </c>
      <c r="GZ24" s="175" t="str">
        <f t="shared" si="71"/>
        <v/>
      </c>
      <c r="HA24" s="175" t="str">
        <f t="shared" si="72"/>
        <v/>
      </c>
      <c r="HB24" s="175" t="str">
        <f t="shared" si="73"/>
        <v/>
      </c>
      <c r="HC24" s="175" t="str">
        <f t="shared" si="74"/>
        <v/>
      </c>
      <c r="HE24" s="150" t="str" cm="1">
        <f t="array" ref="HE24">IFERROR(_xlfn._xlws.FILTER(GY24:HC24,GY24:HC24&lt;&gt;""),"No aplica")</f>
        <v>Dotación</v>
      </c>
      <c r="HL24" s="83" t="str">
        <f t="shared" si="75"/>
        <v>Tipo_1.5.D_Implementación_certificación_y_mantenimiento_en_Normas_del_sector_turismo_y_metodologías_para_la_gestión_de_la_calidad_turística_Pólizas</v>
      </c>
      <c r="HM24" s="175" t="str">
        <f t="shared" si="6"/>
        <v>Pólizas</v>
      </c>
      <c r="HO24" s="83" t="str" cm="1">
        <f t="array" ref="HO24">IFERROR(_xlfn._xlws.FILTER(HM24:HM24,HM24:HM24&lt;&gt;""),"No aplica")</f>
        <v>Pólizas</v>
      </c>
      <c r="HR24" s="83" t="str">
        <f t="shared" si="76"/>
        <v>Tipo_1.5.D_Implementación_certificación_y_mantenimiento_en_Normas_del_sector_turismo_y_metodologías_para_la_gestión_de_la_calidad_turística_Otros</v>
      </c>
      <c r="HS24" s="175" t="str">
        <f t="shared" si="77"/>
        <v/>
      </c>
      <c r="HT24" s="175" t="str">
        <f t="shared" si="78"/>
        <v/>
      </c>
      <c r="HU24" s="175" t="str">
        <f t="shared" si="79"/>
        <v/>
      </c>
      <c r="HW24" s="83" t="str" cm="1">
        <f t="array" ref="HW24">IFERROR(_xlfn._xlws.FILTER(HS24:HU24,HS24:HU24&lt;&gt;""),"No aplica")</f>
        <v>No aplica</v>
      </c>
      <c r="IB24" s="83" t="str">
        <f t="shared" si="80"/>
        <v>Tipo_1.5.D_Implementación_certificación_y_mantenimiento_en_Normas_del_sector_turismo_y_metodologías_para_la_gestión_de_la_calidad_turística_Construcción_y_o_mantenimiento_de_Obra</v>
      </c>
      <c r="IC24" s="175" t="str">
        <f t="shared" si="81"/>
        <v/>
      </c>
      <c r="ID24" s="175" t="str">
        <f t="shared" si="82"/>
        <v/>
      </c>
      <c r="IE24" s="175" t="str">
        <f t="shared" si="83"/>
        <v/>
      </c>
      <c r="IF24" s="175" t="str">
        <f t="shared" si="84"/>
        <v/>
      </c>
      <c r="IG24" s="175" t="str">
        <f t="shared" si="85"/>
        <v/>
      </c>
      <c r="IH24" s="175" t="str">
        <f t="shared" si="86"/>
        <v/>
      </c>
      <c r="II24" s="175" t="str">
        <f t="shared" si="87"/>
        <v/>
      </c>
      <c r="IJ24" s="175" t="str">
        <f t="shared" si="88"/>
        <v/>
      </c>
      <c r="IK24" s="175" t="str">
        <f t="shared" si="89"/>
        <v/>
      </c>
      <c r="IL24" s="175" t="str">
        <f t="shared" si="90"/>
        <v/>
      </c>
      <c r="IM24" s="175" t="str">
        <f t="shared" si="91"/>
        <v/>
      </c>
      <c r="IN24" s="175" t="str">
        <f t="shared" si="92"/>
        <v/>
      </c>
      <c r="IO24" s="175" t="str">
        <f t="shared" si="93"/>
        <v/>
      </c>
      <c r="IP24" s="175" t="str">
        <f t="shared" si="94"/>
        <v/>
      </c>
      <c r="IR24" s="175" t="str" cm="1">
        <f t="array" ref="IR24">IFERROR(_xlfn._xlws.FILTER(IC24:IP24,IC24:IP24&lt;&gt;""),"No aplica")</f>
        <v>No aplica</v>
      </c>
      <c r="JG24" s="83" t="str">
        <f t="shared" si="95"/>
        <v>Tipo_1.5.D_Implementación_certificación_y_mantenimiento_en_Normas_del_sector_turismo_y_metodologías_para_la_gestión_de_la_calidad_turística</v>
      </c>
      <c r="JH24" s="83" t="str">
        <f t="shared" si="96"/>
        <v>Personal</v>
      </c>
      <c r="JI24" s="83" t="str">
        <f t="shared" si="97"/>
        <v>Personal</v>
      </c>
      <c r="JJ24" s="83" t="str">
        <f t="shared" si="98"/>
        <v/>
      </c>
      <c r="JK24" s="83" t="str">
        <f t="shared" si="99"/>
        <v/>
      </c>
      <c r="JL24" s="83" t="str">
        <f t="shared" si="100"/>
        <v>Personal</v>
      </c>
      <c r="JM24" s="83" t="str">
        <f t="shared" si="101"/>
        <v>Eventos</v>
      </c>
      <c r="JN24" s="83" t="str">
        <f t="shared" si="102"/>
        <v>Eventos</v>
      </c>
      <c r="JO24" s="83" t="str">
        <f t="shared" si="103"/>
        <v>Eventos</v>
      </c>
      <c r="JP24" s="83" t="str">
        <f t="shared" si="104"/>
        <v>Eventos</v>
      </c>
      <c r="JQ24" s="83" t="str">
        <f t="shared" si="105"/>
        <v>Eventos</v>
      </c>
      <c r="JR24" s="83" t="str">
        <f t="shared" si="106"/>
        <v>Eventos</v>
      </c>
      <c r="JS24" s="83" t="str">
        <f t="shared" si="107"/>
        <v>Eventos</v>
      </c>
      <c r="JT24" s="83" t="str">
        <f t="shared" si="108"/>
        <v>Eventos</v>
      </c>
      <c r="JU24" s="83" t="str">
        <f t="shared" si="109"/>
        <v>Eventos</v>
      </c>
      <c r="JV24" s="83" t="str">
        <f t="shared" si="110"/>
        <v>Eventos</v>
      </c>
      <c r="JW24" s="83" t="str">
        <f t="shared" si="111"/>
        <v>Eventos</v>
      </c>
      <c r="JX24" s="83" t="str">
        <f t="shared" si="112"/>
        <v>Eventos</v>
      </c>
      <c r="JY24" s="83" t="str">
        <f t="shared" si="113"/>
        <v>Eventos</v>
      </c>
      <c r="JZ24" s="83" t="str">
        <f t="shared" si="114"/>
        <v>Eventos</v>
      </c>
      <c r="KA24" s="83" t="str">
        <f t="shared" si="115"/>
        <v>Eventos</v>
      </c>
      <c r="KB24" s="83" t="str">
        <f t="shared" si="116"/>
        <v>Eventos</v>
      </c>
      <c r="KC24" s="83" t="str">
        <f t="shared" si="117"/>
        <v>Eventos</v>
      </c>
      <c r="KD24" s="83" t="str">
        <f t="shared" si="118"/>
        <v>Eventos</v>
      </c>
      <c r="KE24" s="83" t="str">
        <f t="shared" si="119"/>
        <v>Eventos</v>
      </c>
      <c r="KF24" s="83" t="str">
        <f t="shared" si="120"/>
        <v>Eventos</v>
      </c>
      <c r="KG24" s="83" t="str">
        <f t="shared" si="121"/>
        <v/>
      </c>
      <c r="KH24" s="83" t="str">
        <f t="shared" si="122"/>
        <v/>
      </c>
      <c r="KI24" s="83" t="str">
        <f t="shared" si="123"/>
        <v/>
      </c>
      <c r="KJ24" s="83" t="str">
        <f t="shared" si="124"/>
        <v/>
      </c>
      <c r="KK24" s="83" t="str">
        <f t="shared" si="125"/>
        <v/>
      </c>
      <c r="KL24" s="83" t="str">
        <f t="shared" si="126"/>
        <v/>
      </c>
      <c r="KM24" s="83" t="str">
        <f t="shared" si="127"/>
        <v/>
      </c>
      <c r="KN24" s="83" t="str">
        <f t="shared" si="128"/>
        <v/>
      </c>
      <c r="KO24" s="83" t="str">
        <f t="shared" si="129"/>
        <v/>
      </c>
      <c r="KP24" s="83" t="str">
        <f t="shared" si="130"/>
        <v/>
      </c>
      <c r="KQ24" s="83" t="str">
        <f t="shared" si="131"/>
        <v/>
      </c>
      <c r="KR24" s="83" t="str">
        <f t="shared" si="132"/>
        <v/>
      </c>
      <c r="KS24" s="83" t="str">
        <f t="shared" si="133"/>
        <v/>
      </c>
      <c r="KT24" s="83" t="str">
        <f t="shared" si="134"/>
        <v/>
      </c>
      <c r="KU24" s="83" t="str">
        <f t="shared" si="135"/>
        <v/>
      </c>
      <c r="KV24" s="83" t="str">
        <f t="shared" si="136"/>
        <v/>
      </c>
      <c r="KW24" s="83" t="str">
        <f t="shared" si="137"/>
        <v>Gastos_de_viajes_(alimentación_hospedaje_transporte_etc)</v>
      </c>
      <c r="KX24" s="83" t="str">
        <f t="shared" si="138"/>
        <v/>
      </c>
      <c r="KY24" s="83" t="str">
        <f t="shared" si="139"/>
        <v/>
      </c>
      <c r="KZ24" s="83" t="str">
        <f t="shared" si="140"/>
        <v>Dotaciones_o_Beneficios</v>
      </c>
      <c r="LA24" s="83" t="str">
        <f t="shared" si="141"/>
        <v/>
      </c>
      <c r="LB24" s="83" t="str">
        <f t="shared" si="142"/>
        <v/>
      </c>
      <c r="LC24" s="83" t="str">
        <f t="shared" si="143"/>
        <v/>
      </c>
      <c r="LD24" s="83" t="str">
        <f t="shared" si="144"/>
        <v/>
      </c>
      <c r="LE24" s="83" t="str">
        <f t="shared" si="145"/>
        <v>Pólizas</v>
      </c>
      <c r="LF24" s="83" t="str">
        <f t="shared" si="146"/>
        <v/>
      </c>
      <c r="LG24" s="83" t="str">
        <f t="shared" si="147"/>
        <v/>
      </c>
      <c r="LH24" s="83" t="str">
        <f t="shared" si="148"/>
        <v/>
      </c>
      <c r="LI24" s="83" t="str">
        <f t="shared" si="149"/>
        <v/>
      </c>
      <c r="LJ24" s="83" t="str">
        <f t="shared" si="150"/>
        <v/>
      </c>
      <c r="LK24" s="83" t="str">
        <f t="shared" si="151"/>
        <v/>
      </c>
      <c r="LL24" s="83" t="str">
        <f t="shared" si="152"/>
        <v/>
      </c>
      <c r="LM24" s="83" t="str">
        <f t="shared" si="153"/>
        <v/>
      </c>
      <c r="LN24" s="83" t="str">
        <f t="shared" si="154"/>
        <v/>
      </c>
      <c r="LO24" s="83" t="str">
        <f t="shared" si="155"/>
        <v/>
      </c>
      <c r="LP24" s="83" t="str">
        <f t="shared" si="156"/>
        <v/>
      </c>
      <c r="LQ24" s="83" t="str">
        <f t="shared" si="157"/>
        <v/>
      </c>
      <c r="LR24" s="83" t="str">
        <f t="shared" si="158"/>
        <v/>
      </c>
      <c r="LS24" s="83" t="str">
        <f t="shared" si="159"/>
        <v/>
      </c>
      <c r="LT24" s="83" t="str">
        <f t="shared" si="160"/>
        <v/>
      </c>
      <c r="LU24" s="83" t="str">
        <f t="shared" si="161"/>
        <v/>
      </c>
      <c r="LV24" s="83" t="str">
        <f t="shared" si="162"/>
        <v/>
      </c>
      <c r="LX24" s="175" t="str" cm="1">
        <f t="array" ref="LX24:MB24">TRANSPOSE(_xlfn.UNIQUE(_xlfn._xlws.FILTER(TRANSPOSE(JH24:LV24),TRANSPOSE(JH24:LV24)&lt;&gt;"")))</f>
        <v>Personal</v>
      </c>
      <c r="LY24" s="175" t="str">
        <v>Eventos</v>
      </c>
      <c r="LZ24" s="175" t="str">
        <v>Gastos_de_viajes_(alimentación_hospedaje_transporte_etc)</v>
      </c>
      <c r="MA24" s="175" t="str">
        <v>Dotaciones_o_Beneficios</v>
      </c>
      <c r="MB24" s="175" t="str">
        <v>Pólizas</v>
      </c>
      <c r="MI24" s="83" t="str">
        <f t="shared" si="163"/>
        <v>Tipo_1.5.D_Implementación_certificación_y_mantenimiento_en_Normas_del_sector_turismo_y_metodologías_para_la_gestión_de_la_calidad_turística_productos</v>
      </c>
      <c r="MJ24" s="223" t="s">
        <v>1793</v>
      </c>
      <c r="MK24" s="223" t="s">
        <v>1864</v>
      </c>
      <c r="ML24" s="223" t="s">
        <v>1909</v>
      </c>
      <c r="MM24" s="223" t="s">
        <v>1929</v>
      </c>
      <c r="MN24" s="223" t="s">
        <v>1935</v>
      </c>
      <c r="MO24" s="223" t="s">
        <v>1938</v>
      </c>
      <c r="MP24" s="223" t="s">
        <v>1938</v>
      </c>
      <c r="MQ24" s="223" t="s">
        <v>1939</v>
      </c>
      <c r="MR24" s="223" t="s">
        <v>1940</v>
      </c>
      <c r="MS24" s="223" t="s">
        <v>1941</v>
      </c>
      <c r="MT24" s="223" t="s">
        <v>1643</v>
      </c>
      <c r="MV24" s="150" t="str" cm="1">
        <f t="array" ref="MV24:NF24">IFERROR(_xlfn._xlws.FILTER(MJ24:MT24,MJ24:MT24&lt;&gt;""),"No aplica")</f>
        <v>Destinos turísticos certificados en las normas técnicas definidas en el proyecto</v>
      </c>
      <c r="MW24" t="str">
        <v>Auditorías de calidad realizadas</v>
      </c>
      <c r="MX24" t="str">
        <v>Normas técnicas implementadas</v>
      </c>
      <c r="MY24" t="str">
        <v>Norma técnicas con certificación de su implementación</v>
      </c>
      <c r="MZ24" t="str">
        <v>Destino(s) turístico(s) con auditoria(s) de otorgamiento planeado/ ejecutado</v>
      </c>
      <c r="NA24" t="str">
        <v>Destino(s) turístico(s) con auditoria(s) de seguimiento planeado/ ejecutado</v>
      </c>
      <c r="NB24" t="str">
        <v>Destino(s) turístico(s) con auditoria(s) de seguimiento planeado/ ejecutado</v>
      </c>
      <c r="NC24" t="str">
        <v>Destino(s) turístico(s) con metodología(s) de gestión de calidad turísticas implementadas planeado/ ejecutado</v>
      </c>
      <c r="ND24" t="str">
        <v>Prestadore(s) de servicio(s) turístico(s) con auditorias de otorgamiento planeado/ ejecutado</v>
      </c>
      <c r="NE24" t="str">
        <v>Prestadore(s) de servicio(s) turístico(s) con auditorias de seguimiento planeado/ ejecutado</v>
      </c>
      <c r="NF24" t="str">
        <v>Otro</v>
      </c>
      <c r="NG24" s="150" t="str">
        <f t="shared" si="164"/>
        <v>Tipo_1.5.D_Implementación_certificación_y_mantenimiento_en_Normas_del_sector_turismo_y_metodologías_para_la_gestión_de_la_calidad_turística_resultados</v>
      </c>
      <c r="NH24" s="223" t="s">
        <v>1623</v>
      </c>
      <c r="NI24" s="223" t="s">
        <v>1656</v>
      </c>
      <c r="NJ24" s="223"/>
      <c r="NK24" s="223"/>
      <c r="NL24" s="223"/>
      <c r="NM24" s="223"/>
      <c r="NN24" s="223"/>
      <c r="NO24" s="223"/>
      <c r="NP24" s="223"/>
      <c r="NQ24" s="223"/>
      <c r="NR24" s="223" t="s">
        <v>1643</v>
      </c>
      <c r="NT24" s="83" t="str" cm="1">
        <f t="array" ref="NT24:NV24">IFERROR(_xlfn._xlws.FILTER(NH24:NR24,NH24:NR24&lt;&gt;""),"No aplica")</f>
        <v>Prestadores de servicios turísticos certificados en la implementación de las normas</v>
      </c>
      <c r="NU24" t="str">
        <v>Proporción de prestadores de servicios turísticos certificados en la implementación de las normas, respecto a la totalidad de prestadores de servicios turísticos en los territorios impactados</v>
      </c>
      <c r="NV24" t="str">
        <v>Otro</v>
      </c>
    </row>
    <row r="25" spans="1:389" ht="21" thickBot="1">
      <c r="A25" s="509"/>
      <c r="B25" s="487"/>
      <c r="C25" s="490"/>
      <c r="D25" s="512"/>
      <c r="E25" s="81" t="s">
        <v>3089</v>
      </c>
      <c r="F25" s="72" t="str">
        <f t="shared" si="11"/>
        <v>Tipo_1.5.E_Mejora_continua_de_los_niveles_de_calidad_y_la_excelencia_turística</v>
      </c>
      <c r="G25" s="73" t="s">
        <v>3043</v>
      </c>
      <c r="H25" s="105"/>
      <c r="I25" s="109"/>
      <c r="J25" s="109"/>
      <c r="K25" s="109"/>
      <c r="L25" s="109"/>
      <c r="M25" s="110"/>
      <c r="O25" s="83" t="str">
        <f t="shared" si="165"/>
        <v>Tipo_1.5.E_Mejora_continua_de_los_niveles_de_calidad_y_la_excelencia_turística</v>
      </c>
      <c r="P25" s="83" t="str">
        <f t="shared" si="166"/>
        <v/>
      </c>
      <c r="Q25" s="83" t="str">
        <f t="shared" si="167"/>
        <v/>
      </c>
      <c r="R25" s="83" t="str">
        <f t="shared" si="168"/>
        <v/>
      </c>
      <c r="S25" s="83" t="str">
        <f t="shared" si="169"/>
        <v/>
      </c>
      <c r="T25" s="83" t="str">
        <f t="shared" si="170"/>
        <v/>
      </c>
      <c r="U25" s="83" t="str">
        <f t="shared" si="171"/>
        <v/>
      </c>
      <c r="X25" s="150" t="s">
        <v>3090</v>
      </c>
      <c r="AA25" s="89" t="s">
        <v>3043</v>
      </c>
      <c r="AB25" s="89" t="s">
        <v>3043</v>
      </c>
      <c r="AC25" s="94"/>
      <c r="AD25" s="94"/>
      <c r="AE25" s="89" t="s">
        <v>3043</v>
      </c>
      <c r="AF25" s="89" t="s">
        <v>3043</v>
      </c>
      <c r="AG25" s="89" t="s">
        <v>3043</v>
      </c>
      <c r="AH25" s="89" t="s">
        <v>3043</v>
      </c>
      <c r="AI25" s="89" t="s">
        <v>3043</v>
      </c>
      <c r="AJ25" s="89" t="s">
        <v>3043</v>
      </c>
      <c r="AK25" s="89" t="s">
        <v>3043</v>
      </c>
      <c r="AL25" s="89" t="s">
        <v>3043</v>
      </c>
      <c r="AM25" s="89" t="s">
        <v>3043</v>
      </c>
      <c r="AN25" s="89" t="s">
        <v>3043</v>
      </c>
      <c r="AO25" s="89" t="s">
        <v>3043</v>
      </c>
      <c r="AP25" s="89" t="s">
        <v>3043</v>
      </c>
      <c r="AQ25" s="89" t="s">
        <v>3043</v>
      </c>
      <c r="AR25" s="89" t="s">
        <v>3043</v>
      </c>
      <c r="AS25" s="89" t="s">
        <v>3043</v>
      </c>
      <c r="AT25" s="89" t="s">
        <v>3043</v>
      </c>
      <c r="AU25" s="89" t="s">
        <v>3043</v>
      </c>
      <c r="AV25" s="89" t="s">
        <v>3043</v>
      </c>
      <c r="AW25" s="89" t="s">
        <v>3043</v>
      </c>
      <c r="AX25" s="89" t="s">
        <v>3043</v>
      </c>
      <c r="AY25" s="89" t="s">
        <v>3043</v>
      </c>
      <c r="AZ25" s="94"/>
      <c r="BA25" s="94"/>
      <c r="BB25" s="94"/>
      <c r="BC25" s="94"/>
      <c r="BD25" s="94"/>
      <c r="BE25" s="94"/>
      <c r="BF25" s="94"/>
      <c r="BG25" s="94"/>
      <c r="BH25" s="94"/>
      <c r="BI25" s="94"/>
      <c r="BJ25" s="94"/>
      <c r="BK25" s="94"/>
      <c r="BL25" s="94"/>
      <c r="BM25" s="94"/>
      <c r="BN25" s="94"/>
      <c r="BO25" s="94"/>
      <c r="BP25" s="89" t="s">
        <v>3043</v>
      </c>
      <c r="BQ25" s="94"/>
      <c r="BR25" s="94"/>
      <c r="BS25" s="89" t="s">
        <v>3043</v>
      </c>
      <c r="BT25" s="94"/>
      <c r="BU25" s="94"/>
      <c r="BV25" s="94"/>
      <c r="BW25" s="95"/>
      <c r="BX25" s="90" t="s">
        <v>3043</v>
      </c>
      <c r="BY25" s="90"/>
      <c r="BZ25" s="90"/>
      <c r="CA25" s="90"/>
      <c r="CB25" s="91"/>
      <c r="CC25" s="91"/>
      <c r="CD25" s="91"/>
      <c r="CE25" s="91"/>
      <c r="CF25" s="91"/>
      <c r="CG25" s="91"/>
      <c r="CH25" s="91"/>
      <c r="CI25" s="91"/>
      <c r="CJ25" s="91"/>
      <c r="CK25" s="91"/>
      <c r="CL25" s="91"/>
      <c r="CM25" s="91"/>
      <c r="CN25" s="91"/>
      <c r="CO25" s="91"/>
      <c r="CQ25" s="83" t="str">
        <f t="shared" si="19"/>
        <v>Tipo_1.5.E_Mejora_continua_de_los_niveles_de_calidad_y_la_excelencia_turística_Personal</v>
      </c>
      <c r="CR25" s="83" t="str">
        <f t="shared" si="172"/>
        <v>Apoyo_administrativo</v>
      </c>
      <c r="CS25" s="83" t="str">
        <f t="shared" si="173"/>
        <v>Profesional</v>
      </c>
      <c r="CT25" s="83" t="str">
        <f t="shared" si="174"/>
        <v/>
      </c>
      <c r="CU25" s="83" t="str">
        <f t="shared" si="175"/>
        <v/>
      </c>
      <c r="CV25" s="83" t="str">
        <f t="shared" si="176"/>
        <v>Consultoría</v>
      </c>
      <c r="CW25" s="83"/>
      <c r="CX25" s="83" t="str" cm="1">
        <f t="array" ref="CX25:CZ25">IFERROR(_xlfn._xlws.FILTER(CR25:CV25,CR25:CV25&lt;&gt;""),"No aplica")</f>
        <v>Apoyo_administrativo</v>
      </c>
      <c r="CY25" s="83" t="str">
        <v>Profesional</v>
      </c>
      <c r="CZ25" s="83" t="str">
        <v>Consultoría</v>
      </c>
      <c r="DA25" s="83"/>
      <c r="DB25" s="83"/>
      <c r="DC25" s="83"/>
      <c r="DD25" s="83"/>
      <c r="DE25" s="83" t="str">
        <f t="shared" si="25"/>
        <v>Tipo_1.5.E_Mejora_continua_de_los_niveles_de_calidad_y_la_excelencia_turística_Eventos</v>
      </c>
      <c r="DF25" s="83" t="str">
        <f t="shared" si="26"/>
        <v>Alimentación</v>
      </c>
      <c r="DG25" s="83" t="str">
        <f t="shared" si="27"/>
        <v>Alquiler_de_baños_y_servicio_de_aseo_portátiles</v>
      </c>
      <c r="DH25" s="83" t="str">
        <f t="shared" si="28"/>
        <v>Alquiler_de_equipos_técnicos</v>
      </c>
      <c r="DI25" s="83" t="str">
        <f t="shared" si="29"/>
        <v>Alquiler_de_espacios</v>
      </c>
      <c r="DJ25" s="83" t="str">
        <f t="shared" si="30"/>
        <v>Alquiler_de_implementos_de_cocina</v>
      </c>
      <c r="DK25" s="83" t="str">
        <f t="shared" si="31"/>
        <v>Alquiler_de_Mobiliario</v>
      </c>
      <c r="DL25" s="83" t="str">
        <f t="shared" si="32"/>
        <v>Alquiler_de_producción</v>
      </c>
      <c r="DM25" s="83" t="str">
        <f t="shared" si="33"/>
        <v>Iluminación_profesional</v>
      </c>
      <c r="DN25" s="83" t="str">
        <f t="shared" si="34"/>
        <v>Papelería</v>
      </c>
      <c r="DO25" s="83" t="str">
        <f t="shared" si="35"/>
        <v>Personal</v>
      </c>
      <c r="DP25" s="83" t="str">
        <f t="shared" si="36"/>
        <v>Plataforma_digital_</v>
      </c>
      <c r="DQ25" s="83" t="str">
        <f t="shared" si="37"/>
        <v>Producción_y_técnica</v>
      </c>
      <c r="DR25" s="83" t="str">
        <f t="shared" si="38"/>
        <v>Salud</v>
      </c>
      <c r="DS25" s="83" t="str">
        <f t="shared" si="39"/>
        <v>Servicios_digitales_</v>
      </c>
      <c r="DT25" s="83" t="str">
        <f t="shared" si="40"/>
        <v>Servicios_en_línea_y_transmisión</v>
      </c>
      <c r="DU25" s="83" t="str">
        <f t="shared" si="41"/>
        <v>Sonido_profesional</v>
      </c>
      <c r="DV25" s="83" t="str">
        <f t="shared" si="42"/>
        <v>Stand</v>
      </c>
      <c r="DW25" s="83" t="str">
        <f t="shared" si="43"/>
        <v>Traducción_simultanea</v>
      </c>
      <c r="DX25" s="83" t="str">
        <f t="shared" si="44"/>
        <v>Transporte_de_equipos</v>
      </c>
      <c r="DY25" s="83" t="str">
        <f t="shared" si="45"/>
        <v>Video</v>
      </c>
      <c r="DZ25" s="83" t="str">
        <f t="shared" si="46"/>
        <v/>
      </c>
      <c r="EA25" s="83"/>
      <c r="EB25" s="83" t="str" cm="1">
        <f t="array" ref="EB25:EU25">IFERROR(_xlfn._xlws.FILTER(DF25:DZ25,DF25:DZ25&lt;&gt;""),"No aplica")</f>
        <v>Alimentación</v>
      </c>
      <c r="EC25" s="83" t="str">
        <v>Alquiler_de_baños_y_servicio_de_aseo_portátiles</v>
      </c>
      <c r="ED25" s="83" t="str">
        <v>Alquiler_de_equipos_técnicos</v>
      </c>
      <c r="EE25" s="83" t="str">
        <v>Alquiler_de_espacios</v>
      </c>
      <c r="EF25" s="83" t="str">
        <v>Alquiler_de_implementos_de_cocina</v>
      </c>
      <c r="EG25" s="83" t="str">
        <v>Alquiler_de_Mobiliario</v>
      </c>
      <c r="EH25" s="83" t="str">
        <v>Alquiler_de_producción</v>
      </c>
      <c r="EI25" s="83" t="str">
        <v>Iluminación_profesional</v>
      </c>
      <c r="EJ25" s="83" t="str">
        <v>Papelería</v>
      </c>
      <c r="EK25" s="83" t="str">
        <v>Personal</v>
      </c>
      <c r="EL25" s="83" t="str">
        <v>Plataforma_digital_</v>
      </c>
      <c r="EM25" s="83" t="str">
        <v>Producción_y_técnica</v>
      </c>
      <c r="EN25" s="83" t="str">
        <v>Salud</v>
      </c>
      <c r="EO25" s="83" t="str">
        <v>Servicios_digitales_</v>
      </c>
      <c r="EP25" s="83" t="str">
        <v>Servicios_en_línea_y_transmisión</v>
      </c>
      <c r="EQ25" s="83" t="str">
        <v>Sonido_profesional</v>
      </c>
      <c r="ER25" s="83" t="str">
        <v>Stand</v>
      </c>
      <c r="ES25" s="83" t="str">
        <v>Traducción_simultanea</v>
      </c>
      <c r="ET25" s="83" t="str">
        <v>Transporte_de_equipos</v>
      </c>
      <c r="EU25" s="83" t="str">
        <v>Video</v>
      </c>
      <c r="EV25" s="83"/>
      <c r="EW25" s="83" t="str">
        <f t="shared" si="47"/>
        <v>Tipo_1.5.E_Mejora_continua_de_los_niveles_de_calidad_y_la_excelencia_turística_Material</v>
      </c>
      <c r="EX25" s="83" t="str">
        <f t="shared" si="48"/>
        <v/>
      </c>
      <c r="EY25" s="83" t="str">
        <f t="shared" si="49"/>
        <v/>
      </c>
      <c r="EZ25" s="83" t="str">
        <f t="shared" si="50"/>
        <v/>
      </c>
      <c r="FA25" s="83" t="str">
        <f t="shared" si="51"/>
        <v/>
      </c>
      <c r="FB25" s="83" t="str">
        <f t="shared" si="52"/>
        <v/>
      </c>
      <c r="FC25" s="83" t="str">
        <f t="shared" si="53"/>
        <v/>
      </c>
      <c r="FD25" s="83"/>
      <c r="FE25" s="83" t="str" cm="1">
        <f t="array" ref="FE25">IFERROR(_xlfn._xlws.FILTER(EX25:FC25,EX25:FC25&lt;&gt;""),"No aplica")</f>
        <v>No aplica</v>
      </c>
      <c r="FF25" s="83"/>
      <c r="FG25" s="83"/>
      <c r="FH25" s="83"/>
      <c r="FI25" s="83"/>
      <c r="FJ25" s="83"/>
      <c r="FK25" s="83"/>
      <c r="FL25" s="83"/>
      <c r="FM25" s="83" t="str">
        <f t="shared" si="54"/>
        <v>Tipo_1.5.E_Mejora_continua_de_los_niveles_de_calidad_y_la_excelencia_turística_Publicidad</v>
      </c>
      <c r="FN25" s="175" t="str">
        <f t="shared" si="55"/>
        <v/>
      </c>
      <c r="FO25" s="175" t="str">
        <f t="shared" si="56"/>
        <v/>
      </c>
      <c r="FQ25" s="83" t="str" cm="1">
        <f t="array" ref="FQ25">IFERROR(_xlfn._xlws.FILTER(FN25:FO25,FN25:FO25&lt;&gt;""),"No aplica")</f>
        <v>No aplica</v>
      </c>
      <c r="FU25" s="83" t="str">
        <f t="shared" si="57"/>
        <v>Tipo_1.5.E_Mejora_continua_de_los_niveles_de_calidad_y_la_excelencia_turística_Desarrollos_Tecnológicos</v>
      </c>
      <c r="FV25" s="175" t="str">
        <f t="shared" si="58"/>
        <v/>
      </c>
      <c r="FW25" s="175" t="str">
        <f t="shared" si="59"/>
        <v/>
      </c>
      <c r="FY25" s="83" t="str" cm="1">
        <f t="array" ref="FY25">IFERROR(_xlfn._xlws.FILTER(FV25:FW25,FV25:FW25&lt;&gt;""),"No aplica")</f>
        <v>No aplica</v>
      </c>
      <c r="GC25" s="83" t="str">
        <f t="shared" si="60"/>
        <v>Tipo_1.5.E_Mejora_continua_de_los_niveles_de_calidad_y_la_excelencia_turística_Gastos_de_viajes_(alimentación_hospedaje_transporte_etc)</v>
      </c>
      <c r="GD25" s="175" t="str">
        <f t="shared" si="61"/>
        <v/>
      </c>
      <c r="GE25" s="175" t="str">
        <f t="shared" si="62"/>
        <v/>
      </c>
      <c r="GF25" s="175" t="str">
        <f t="shared" si="63"/>
        <v/>
      </c>
      <c r="GG25" s="175" t="str">
        <f t="shared" si="64"/>
        <v/>
      </c>
      <c r="GH25" s="175" t="str">
        <f t="shared" si="65"/>
        <v/>
      </c>
      <c r="GI25" s="175" t="str">
        <f t="shared" si="66"/>
        <v>G6._Reuniones_para_mesas_de_trabajo</v>
      </c>
      <c r="GJ25" s="175" t="str">
        <f t="shared" si="67"/>
        <v/>
      </c>
      <c r="GK25" s="175" t="str">
        <f t="shared" si="68"/>
        <v/>
      </c>
      <c r="GL25" s="175"/>
      <c r="GM25" s="150" t="str" cm="1">
        <f t="array" ref="GM25">IFERROR(_xlfn._xlws.FILTER(GD25:GK25,GD25:GK25&lt;&gt;""),"No aplica")</f>
        <v>G6._Reuniones_para_mesas_de_trabajo</v>
      </c>
      <c r="GN25" s="175"/>
      <c r="GO25" s="175"/>
      <c r="GP25" s="175"/>
      <c r="GQ25" s="175"/>
      <c r="GR25" s="175"/>
      <c r="GS25" s="175"/>
      <c r="GT25" s="175"/>
      <c r="GU25" s="175"/>
      <c r="GV25" s="175"/>
      <c r="GW25" s="175"/>
      <c r="GX25" s="83" t="str">
        <f t="shared" si="69"/>
        <v>Tipo_1.5.E_Mejora_continua_de_los_niveles_de_calidad_y_la_excelencia_turística_Dotaciones_o_Beneficios</v>
      </c>
      <c r="GY25" s="175" t="str">
        <f t="shared" si="70"/>
        <v>Dotación</v>
      </c>
      <c r="GZ25" s="175" t="str">
        <f t="shared" si="71"/>
        <v/>
      </c>
      <c r="HA25" s="175" t="str">
        <f t="shared" si="72"/>
        <v/>
      </c>
      <c r="HB25" s="175" t="str">
        <f t="shared" si="73"/>
        <v/>
      </c>
      <c r="HC25" s="175" t="str">
        <f t="shared" si="74"/>
        <v/>
      </c>
      <c r="HE25" s="150" t="str" cm="1">
        <f t="array" ref="HE25">IFERROR(_xlfn._xlws.FILTER(GY25:HC25,GY25:HC25&lt;&gt;""),"No aplica")</f>
        <v>Dotación</v>
      </c>
      <c r="HL25" s="83" t="str">
        <f t="shared" si="75"/>
        <v>Tipo_1.5.E_Mejora_continua_de_los_niveles_de_calidad_y_la_excelencia_turística_Pólizas</v>
      </c>
      <c r="HM25" s="175" t="str">
        <f t="shared" si="6"/>
        <v>Pólizas</v>
      </c>
      <c r="HO25" s="83" t="str" cm="1">
        <f t="array" ref="HO25">IFERROR(_xlfn._xlws.FILTER(HM25:HM25,HM25:HM25&lt;&gt;""),"No aplica")</f>
        <v>Pólizas</v>
      </c>
      <c r="HR25" s="83" t="str">
        <f t="shared" si="76"/>
        <v>Tipo_1.5.E_Mejora_continua_de_los_niveles_de_calidad_y_la_excelencia_turística_Otros</v>
      </c>
      <c r="HS25" s="175" t="str">
        <f t="shared" si="77"/>
        <v/>
      </c>
      <c r="HT25" s="175" t="str">
        <f t="shared" si="78"/>
        <v/>
      </c>
      <c r="HU25" s="175" t="str">
        <f t="shared" si="79"/>
        <v/>
      </c>
      <c r="HW25" s="83" t="str" cm="1">
        <f t="array" ref="HW25">IFERROR(_xlfn._xlws.FILTER(HS25:HU25,HS25:HU25&lt;&gt;""),"No aplica")</f>
        <v>No aplica</v>
      </c>
      <c r="IB25" s="83" t="str">
        <f t="shared" si="80"/>
        <v>Tipo_1.5.E_Mejora_continua_de_los_niveles_de_calidad_y_la_excelencia_turística_Construcción_y_o_mantenimiento_de_Obra</v>
      </c>
      <c r="IC25" s="175" t="str">
        <f t="shared" si="81"/>
        <v/>
      </c>
      <c r="ID25" s="175" t="str">
        <f t="shared" si="82"/>
        <v/>
      </c>
      <c r="IE25" s="175" t="str">
        <f t="shared" si="83"/>
        <v/>
      </c>
      <c r="IF25" s="175" t="str">
        <f t="shared" si="84"/>
        <v/>
      </c>
      <c r="IG25" s="175" t="str">
        <f t="shared" si="85"/>
        <v/>
      </c>
      <c r="IH25" s="175" t="str">
        <f t="shared" si="86"/>
        <v/>
      </c>
      <c r="II25" s="175" t="str">
        <f t="shared" si="87"/>
        <v/>
      </c>
      <c r="IJ25" s="175" t="str">
        <f t="shared" si="88"/>
        <v/>
      </c>
      <c r="IK25" s="175" t="str">
        <f t="shared" si="89"/>
        <v/>
      </c>
      <c r="IL25" s="175" t="str">
        <f t="shared" si="90"/>
        <v/>
      </c>
      <c r="IM25" s="175" t="str">
        <f t="shared" si="91"/>
        <v/>
      </c>
      <c r="IN25" s="175" t="str">
        <f t="shared" si="92"/>
        <v/>
      </c>
      <c r="IO25" s="175" t="str">
        <f t="shared" si="93"/>
        <v/>
      </c>
      <c r="IP25" s="175" t="str">
        <f t="shared" si="94"/>
        <v/>
      </c>
      <c r="IR25" s="175" t="str" cm="1">
        <f t="array" ref="IR25">IFERROR(_xlfn._xlws.FILTER(IC25:IP25,IC25:IP25&lt;&gt;""),"No aplica")</f>
        <v>No aplica</v>
      </c>
      <c r="JG25" s="83" t="str">
        <f t="shared" si="95"/>
        <v>Tipo_1.5.E_Mejora_continua_de_los_niveles_de_calidad_y_la_excelencia_turística</v>
      </c>
      <c r="JH25" s="83" t="str">
        <f t="shared" si="96"/>
        <v>Personal</v>
      </c>
      <c r="JI25" s="83" t="str">
        <f t="shared" si="97"/>
        <v>Personal</v>
      </c>
      <c r="JJ25" s="83" t="str">
        <f t="shared" si="98"/>
        <v/>
      </c>
      <c r="JK25" s="83" t="str">
        <f t="shared" si="99"/>
        <v/>
      </c>
      <c r="JL25" s="83" t="str">
        <f t="shared" si="100"/>
        <v>Personal</v>
      </c>
      <c r="JM25" s="83" t="str">
        <f t="shared" si="101"/>
        <v>Eventos</v>
      </c>
      <c r="JN25" s="83" t="str">
        <f t="shared" si="102"/>
        <v>Eventos</v>
      </c>
      <c r="JO25" s="83" t="str">
        <f t="shared" si="103"/>
        <v>Eventos</v>
      </c>
      <c r="JP25" s="83" t="str">
        <f t="shared" si="104"/>
        <v>Eventos</v>
      </c>
      <c r="JQ25" s="83" t="str">
        <f t="shared" si="105"/>
        <v>Eventos</v>
      </c>
      <c r="JR25" s="83" t="str">
        <f t="shared" si="106"/>
        <v>Eventos</v>
      </c>
      <c r="JS25" s="83" t="str">
        <f t="shared" si="107"/>
        <v>Eventos</v>
      </c>
      <c r="JT25" s="83" t="str">
        <f t="shared" si="108"/>
        <v>Eventos</v>
      </c>
      <c r="JU25" s="83" t="str">
        <f t="shared" si="109"/>
        <v>Eventos</v>
      </c>
      <c r="JV25" s="83" t="str">
        <f t="shared" si="110"/>
        <v>Eventos</v>
      </c>
      <c r="JW25" s="83" t="str">
        <f t="shared" si="111"/>
        <v>Eventos</v>
      </c>
      <c r="JX25" s="83" t="str">
        <f t="shared" si="112"/>
        <v>Eventos</v>
      </c>
      <c r="JY25" s="83" t="str">
        <f t="shared" si="113"/>
        <v>Eventos</v>
      </c>
      <c r="JZ25" s="83" t="str">
        <f t="shared" si="114"/>
        <v>Eventos</v>
      </c>
      <c r="KA25" s="83" t="str">
        <f t="shared" si="115"/>
        <v>Eventos</v>
      </c>
      <c r="KB25" s="83" t="str">
        <f t="shared" si="116"/>
        <v>Eventos</v>
      </c>
      <c r="KC25" s="83" t="str">
        <f t="shared" si="117"/>
        <v>Eventos</v>
      </c>
      <c r="KD25" s="83" t="str">
        <f t="shared" si="118"/>
        <v>Eventos</v>
      </c>
      <c r="KE25" s="83" t="str">
        <f t="shared" si="119"/>
        <v>Eventos</v>
      </c>
      <c r="KF25" s="83" t="str">
        <f t="shared" si="120"/>
        <v>Eventos</v>
      </c>
      <c r="KG25" s="83" t="str">
        <f t="shared" si="121"/>
        <v/>
      </c>
      <c r="KH25" s="83" t="str">
        <f t="shared" si="122"/>
        <v/>
      </c>
      <c r="KI25" s="83" t="str">
        <f t="shared" si="123"/>
        <v/>
      </c>
      <c r="KJ25" s="83" t="str">
        <f t="shared" si="124"/>
        <v/>
      </c>
      <c r="KK25" s="83" t="str">
        <f t="shared" si="125"/>
        <v/>
      </c>
      <c r="KL25" s="83" t="str">
        <f t="shared" si="126"/>
        <v/>
      </c>
      <c r="KM25" s="83" t="str">
        <f t="shared" si="127"/>
        <v/>
      </c>
      <c r="KN25" s="83" t="str">
        <f t="shared" si="128"/>
        <v/>
      </c>
      <c r="KO25" s="83" t="str">
        <f t="shared" si="129"/>
        <v/>
      </c>
      <c r="KP25" s="83" t="str">
        <f t="shared" si="130"/>
        <v/>
      </c>
      <c r="KQ25" s="83" t="str">
        <f t="shared" si="131"/>
        <v/>
      </c>
      <c r="KR25" s="83" t="str">
        <f t="shared" si="132"/>
        <v/>
      </c>
      <c r="KS25" s="83" t="str">
        <f t="shared" si="133"/>
        <v/>
      </c>
      <c r="KT25" s="83" t="str">
        <f t="shared" si="134"/>
        <v/>
      </c>
      <c r="KU25" s="83" t="str">
        <f t="shared" si="135"/>
        <v/>
      </c>
      <c r="KV25" s="83" t="str">
        <f t="shared" si="136"/>
        <v/>
      </c>
      <c r="KW25" s="83" t="str">
        <f t="shared" si="137"/>
        <v>Gastos_de_viajes_(alimentación_hospedaje_transporte_etc)</v>
      </c>
      <c r="KX25" s="83" t="str">
        <f t="shared" si="138"/>
        <v/>
      </c>
      <c r="KY25" s="83" t="str">
        <f t="shared" si="139"/>
        <v/>
      </c>
      <c r="KZ25" s="83" t="str">
        <f t="shared" si="140"/>
        <v>Dotaciones_o_Beneficios</v>
      </c>
      <c r="LA25" s="83" t="str">
        <f t="shared" si="141"/>
        <v/>
      </c>
      <c r="LB25" s="83" t="str">
        <f t="shared" si="142"/>
        <v/>
      </c>
      <c r="LC25" s="83" t="str">
        <f t="shared" si="143"/>
        <v/>
      </c>
      <c r="LD25" s="83" t="str">
        <f t="shared" si="144"/>
        <v/>
      </c>
      <c r="LE25" s="83" t="str">
        <f t="shared" si="145"/>
        <v>Pólizas</v>
      </c>
      <c r="LF25" s="83" t="str">
        <f t="shared" si="146"/>
        <v/>
      </c>
      <c r="LG25" s="83" t="str">
        <f t="shared" si="147"/>
        <v/>
      </c>
      <c r="LH25" s="83" t="str">
        <f t="shared" si="148"/>
        <v/>
      </c>
      <c r="LI25" s="83" t="str">
        <f t="shared" si="149"/>
        <v/>
      </c>
      <c r="LJ25" s="83" t="str">
        <f t="shared" si="150"/>
        <v/>
      </c>
      <c r="LK25" s="83" t="str">
        <f t="shared" si="151"/>
        <v/>
      </c>
      <c r="LL25" s="83" t="str">
        <f t="shared" si="152"/>
        <v/>
      </c>
      <c r="LM25" s="83" t="str">
        <f t="shared" si="153"/>
        <v/>
      </c>
      <c r="LN25" s="83" t="str">
        <f t="shared" si="154"/>
        <v/>
      </c>
      <c r="LO25" s="83" t="str">
        <f t="shared" si="155"/>
        <v/>
      </c>
      <c r="LP25" s="83" t="str">
        <f t="shared" si="156"/>
        <v/>
      </c>
      <c r="LQ25" s="83" t="str">
        <f t="shared" si="157"/>
        <v/>
      </c>
      <c r="LR25" s="83" t="str">
        <f t="shared" si="158"/>
        <v/>
      </c>
      <c r="LS25" s="83" t="str">
        <f t="shared" si="159"/>
        <v/>
      </c>
      <c r="LT25" s="83" t="str">
        <f t="shared" si="160"/>
        <v/>
      </c>
      <c r="LU25" s="83" t="str">
        <f t="shared" si="161"/>
        <v/>
      </c>
      <c r="LV25" s="83" t="str">
        <f t="shared" si="162"/>
        <v/>
      </c>
      <c r="LX25" s="175" t="str" cm="1">
        <f t="array" ref="LX25:MB25">TRANSPOSE(_xlfn.UNIQUE(_xlfn._xlws.FILTER(TRANSPOSE(JH25:LV25),TRANSPOSE(JH25:LV25)&lt;&gt;"")))</f>
        <v>Personal</v>
      </c>
      <c r="LY25" s="175" t="str">
        <v>Eventos</v>
      </c>
      <c r="LZ25" s="175" t="str">
        <v>Gastos_de_viajes_(alimentación_hospedaje_transporte_etc)</v>
      </c>
      <c r="MA25" s="175" t="str">
        <v>Dotaciones_o_Beneficios</v>
      </c>
      <c r="MB25" s="175" t="str">
        <v>Pólizas</v>
      </c>
      <c r="MI25" s="83" t="str">
        <f t="shared" si="163"/>
        <v>Tipo_1.5.E_Mejora_continua_de_los_niveles_de_calidad_y_la_excelencia_turística_productos</v>
      </c>
      <c r="MJ25" s="223" t="s">
        <v>1794</v>
      </c>
      <c r="MK25" s="223" t="s">
        <v>1865</v>
      </c>
      <c r="ML25" s="223" t="s">
        <v>1910</v>
      </c>
      <c r="MM25" s="223" t="s">
        <v>1930</v>
      </c>
      <c r="MN25" s="223"/>
      <c r="MO25" s="223"/>
      <c r="MP25" s="223"/>
      <c r="MQ25" s="223"/>
      <c r="MR25" s="223"/>
      <c r="MS25" s="223"/>
      <c r="MT25" s="223" t="s">
        <v>1643</v>
      </c>
      <c r="MV25" s="150" t="str" cm="1">
        <f t="array" ref="MV25:MZ25">IFERROR(_xlfn._xlws.FILTER(MJ25:MT25,MJ25:MT25&lt;&gt;""),"No aplica")</f>
        <v>Prestadores de servicios turísticos  beneficiados con dotaciones para el cumplimiento de criterios de calidad y sostenibilidad</v>
      </c>
      <c r="MW25" t="str">
        <v xml:space="preserve">Estrategias de sensibilización realizadas para la mejora continua de los niveles de calidad </v>
      </c>
      <c r="MX25" t="str">
        <v>Actores de la cadena de valor del sector turismo beneficiados con dotaciones para el cumplimiento de criterios de calidad y sostenibilidad</v>
      </c>
      <c r="MY25" t="str">
        <v>Atractivos o destinos turísticos beneficiados con dotaciones para el cumplimiento de criterios de calidad y sostenibilidad</v>
      </c>
      <c r="MZ25" t="str">
        <v>Otro</v>
      </c>
      <c r="NG25" s="150" t="str">
        <f t="shared" si="164"/>
        <v>Tipo_1.5.E_Mejora_continua_de_los_niveles_de_calidad_y_la_excelencia_turística_resultados</v>
      </c>
      <c r="NH25" s="223" t="s">
        <v>1624</v>
      </c>
      <c r="NI25" s="223" t="s">
        <v>1657</v>
      </c>
      <c r="NJ25" s="223"/>
      <c r="NK25" s="223"/>
      <c r="NL25" s="223"/>
      <c r="NM25" s="223"/>
      <c r="NN25" s="223"/>
      <c r="NO25" s="223"/>
      <c r="NP25" s="223"/>
      <c r="NQ25" s="223"/>
      <c r="NR25" s="223" t="s">
        <v>1643</v>
      </c>
      <c r="NT25" s="83" t="str" cm="1">
        <f t="array" ref="NT25:NV25">IFERROR(_xlfn._xlws.FILTER(NH25:NR25,NH25:NR25&lt;&gt;""),"No aplica")</f>
        <v>Prestadores de servicios turísticos que incorporan mejoras en sus servicios, con criterios de calidad y sostenibilidad, debido a la ejecución del proyecto</v>
      </c>
      <c r="NU25" t="str">
        <v>Percepción de una muestra representativa de los beneficiados por el proyecto, en una escala de 1 a 5,  respecto a la calidad y potencial del proyecto para generar impactos positivos en el sector</v>
      </c>
      <c r="NV25" t="str">
        <v>Otro</v>
      </c>
    </row>
    <row r="26" spans="1:389" ht="21" thickBot="1">
      <c r="A26" s="509"/>
      <c r="B26" s="488"/>
      <c r="C26" s="491"/>
      <c r="D26" s="513"/>
      <c r="E26" s="81" t="s">
        <v>3091</v>
      </c>
      <c r="F26" s="72" t="str">
        <f t="shared" si="11"/>
        <v>Tipo_1.5.F_Gestión_para_la_seguridad_turística_y_la_prevención_y_mitigación_de_riesgos_de_los_destinos</v>
      </c>
      <c r="G26" s="73" t="s">
        <v>3043</v>
      </c>
      <c r="H26" s="101" t="s">
        <v>3043</v>
      </c>
      <c r="I26" s="108"/>
      <c r="J26" s="108"/>
      <c r="K26" s="108"/>
      <c r="L26" s="109"/>
      <c r="M26" s="110"/>
      <c r="O26" s="83" t="str">
        <f t="shared" si="165"/>
        <v>Tipo_1.5.F_Gestión_para_la_seguridad_turística_y_la_prevención_y_mitigación_de_riesgos_de_los_destinos</v>
      </c>
      <c r="P26" s="83" t="str">
        <f t="shared" si="166"/>
        <v>Tipo_1.5.F_Gestión_para_la_seguridad_turística_y_la_prevención_y_mitigación_de_riesgos_de_los_destinos</v>
      </c>
      <c r="Q26" s="83" t="str">
        <f t="shared" si="167"/>
        <v/>
      </c>
      <c r="R26" s="83" t="str">
        <f t="shared" si="168"/>
        <v/>
      </c>
      <c r="S26" s="83" t="str">
        <f t="shared" si="169"/>
        <v/>
      </c>
      <c r="T26" s="83" t="str">
        <f t="shared" si="170"/>
        <v/>
      </c>
      <c r="U26" s="83" t="str">
        <f t="shared" si="171"/>
        <v/>
      </c>
      <c r="X26" s="150" t="s">
        <v>3090</v>
      </c>
      <c r="AA26" s="89" t="s">
        <v>3043</v>
      </c>
      <c r="AB26" s="89" t="s">
        <v>3043</v>
      </c>
      <c r="AC26" s="94"/>
      <c r="AD26" s="94"/>
      <c r="AE26" s="89" t="s">
        <v>3043</v>
      </c>
      <c r="AF26" s="89" t="s">
        <v>3043</v>
      </c>
      <c r="AG26" s="89" t="s">
        <v>3043</v>
      </c>
      <c r="AH26" s="89" t="s">
        <v>3043</v>
      </c>
      <c r="AI26" s="89" t="s">
        <v>3043</v>
      </c>
      <c r="AJ26" s="89" t="s">
        <v>3043</v>
      </c>
      <c r="AK26" s="89" t="s">
        <v>3043</v>
      </c>
      <c r="AL26" s="89" t="s">
        <v>3043</v>
      </c>
      <c r="AM26" s="89" t="s">
        <v>3043</v>
      </c>
      <c r="AN26" s="89" t="s">
        <v>3043</v>
      </c>
      <c r="AO26" s="89" t="s">
        <v>3043</v>
      </c>
      <c r="AP26" s="89" t="s">
        <v>3043</v>
      </c>
      <c r="AQ26" s="89" t="s">
        <v>3043</v>
      </c>
      <c r="AR26" s="89" t="s">
        <v>3043</v>
      </c>
      <c r="AS26" s="89" t="s">
        <v>3043</v>
      </c>
      <c r="AT26" s="89" t="s">
        <v>3043</v>
      </c>
      <c r="AU26" s="89" t="s">
        <v>3043</v>
      </c>
      <c r="AV26" s="89" t="s">
        <v>3043</v>
      </c>
      <c r="AW26" s="89" t="s">
        <v>3043</v>
      </c>
      <c r="AX26" s="89" t="s">
        <v>3043</v>
      </c>
      <c r="AY26" s="89" t="s">
        <v>3043</v>
      </c>
      <c r="AZ26" s="94"/>
      <c r="BA26" s="94"/>
      <c r="BB26" s="94"/>
      <c r="BC26" s="94"/>
      <c r="BD26" s="94"/>
      <c r="BE26" s="94"/>
      <c r="BF26" s="94"/>
      <c r="BG26" s="94"/>
      <c r="BH26" s="94"/>
      <c r="BI26" s="94"/>
      <c r="BJ26" s="94"/>
      <c r="BK26" s="94"/>
      <c r="BL26" s="94"/>
      <c r="BM26" s="94"/>
      <c r="BN26" s="94"/>
      <c r="BO26" s="94"/>
      <c r="BP26" s="89" t="s">
        <v>3043</v>
      </c>
      <c r="BQ26" s="94"/>
      <c r="BR26" s="94"/>
      <c r="BS26" s="89" t="s">
        <v>3043</v>
      </c>
      <c r="BT26" s="94"/>
      <c r="BU26" s="94"/>
      <c r="BV26" s="94"/>
      <c r="BW26" s="95"/>
      <c r="BX26" s="90" t="s">
        <v>3043</v>
      </c>
      <c r="BY26" s="90"/>
      <c r="BZ26" s="90"/>
      <c r="CA26" s="90"/>
      <c r="CB26" s="91"/>
      <c r="CC26" s="91"/>
      <c r="CD26" s="91"/>
      <c r="CE26" s="91"/>
      <c r="CF26" s="91"/>
      <c r="CG26" s="91"/>
      <c r="CH26" s="91"/>
      <c r="CI26" s="91"/>
      <c r="CJ26" s="91"/>
      <c r="CK26" s="91"/>
      <c r="CL26" s="91"/>
      <c r="CM26" s="91"/>
      <c r="CN26" s="91"/>
      <c r="CO26" s="91"/>
      <c r="CQ26" s="83" t="str">
        <f t="shared" si="19"/>
        <v>Tipo_1.5.F_Gestión_para_la_seguridad_turística_y_la_prevención_y_mitigación_de_riesgos_de_los_destinos_Personal</v>
      </c>
      <c r="CR26" s="83" t="str">
        <f t="shared" si="172"/>
        <v>Apoyo_administrativo</v>
      </c>
      <c r="CS26" s="83" t="str">
        <f t="shared" si="173"/>
        <v>Profesional</v>
      </c>
      <c r="CT26" s="83" t="str">
        <f t="shared" si="174"/>
        <v/>
      </c>
      <c r="CU26" s="83" t="str">
        <f t="shared" si="175"/>
        <v/>
      </c>
      <c r="CV26" s="83" t="str">
        <f t="shared" si="176"/>
        <v>Consultoría</v>
      </c>
      <c r="CW26" s="83"/>
      <c r="CX26" s="83" t="str" cm="1">
        <f t="array" ref="CX26:CZ26">IFERROR(_xlfn._xlws.FILTER(CR26:CV26,CR26:CV26&lt;&gt;""),"No aplica")</f>
        <v>Apoyo_administrativo</v>
      </c>
      <c r="CY26" s="83" t="str">
        <v>Profesional</v>
      </c>
      <c r="CZ26" s="83" t="str">
        <v>Consultoría</v>
      </c>
      <c r="DA26" s="83"/>
      <c r="DB26" s="83"/>
      <c r="DC26" s="83"/>
      <c r="DD26" s="83"/>
      <c r="DE26" s="83" t="str">
        <f t="shared" si="25"/>
        <v>Tipo_1.5.F_Gestión_para_la_seguridad_turística_y_la_prevención_y_mitigación_de_riesgos_de_los_destinos_Eventos</v>
      </c>
      <c r="DF26" s="83" t="str">
        <f t="shared" si="26"/>
        <v>Alimentación</v>
      </c>
      <c r="DG26" s="83" t="str">
        <f t="shared" si="27"/>
        <v>Alquiler_de_baños_y_servicio_de_aseo_portátiles</v>
      </c>
      <c r="DH26" s="83" t="str">
        <f t="shared" si="28"/>
        <v>Alquiler_de_equipos_técnicos</v>
      </c>
      <c r="DI26" s="83" t="str">
        <f t="shared" si="29"/>
        <v>Alquiler_de_espacios</v>
      </c>
      <c r="DJ26" s="83" t="str">
        <f t="shared" si="30"/>
        <v>Alquiler_de_implementos_de_cocina</v>
      </c>
      <c r="DK26" s="83" t="str">
        <f t="shared" si="31"/>
        <v>Alquiler_de_Mobiliario</v>
      </c>
      <c r="DL26" s="83" t="str">
        <f t="shared" si="32"/>
        <v>Alquiler_de_producción</v>
      </c>
      <c r="DM26" s="83" t="str">
        <f t="shared" si="33"/>
        <v>Iluminación_profesional</v>
      </c>
      <c r="DN26" s="83" t="str">
        <f t="shared" si="34"/>
        <v>Papelería</v>
      </c>
      <c r="DO26" s="83" t="str">
        <f t="shared" si="35"/>
        <v>Personal</v>
      </c>
      <c r="DP26" s="83" t="str">
        <f t="shared" si="36"/>
        <v>Plataforma_digital_</v>
      </c>
      <c r="DQ26" s="83" t="str">
        <f t="shared" si="37"/>
        <v>Producción_y_técnica</v>
      </c>
      <c r="DR26" s="83" t="str">
        <f t="shared" si="38"/>
        <v>Salud</v>
      </c>
      <c r="DS26" s="83" t="str">
        <f t="shared" si="39"/>
        <v>Servicios_digitales_</v>
      </c>
      <c r="DT26" s="83" t="str">
        <f t="shared" si="40"/>
        <v>Servicios_en_línea_y_transmisión</v>
      </c>
      <c r="DU26" s="83" t="str">
        <f t="shared" si="41"/>
        <v>Sonido_profesional</v>
      </c>
      <c r="DV26" s="83" t="str">
        <f t="shared" si="42"/>
        <v>Stand</v>
      </c>
      <c r="DW26" s="83" t="str">
        <f t="shared" si="43"/>
        <v>Traducción_simultanea</v>
      </c>
      <c r="DX26" s="83" t="str">
        <f t="shared" si="44"/>
        <v>Transporte_de_equipos</v>
      </c>
      <c r="DY26" s="83" t="str">
        <f t="shared" si="45"/>
        <v>Video</v>
      </c>
      <c r="DZ26" s="83" t="str">
        <f t="shared" si="46"/>
        <v/>
      </c>
      <c r="EA26" s="83"/>
      <c r="EB26" s="83" t="str" cm="1">
        <f t="array" ref="EB26:EU26">IFERROR(_xlfn._xlws.FILTER(DF26:DZ26,DF26:DZ26&lt;&gt;""),"No aplica")</f>
        <v>Alimentación</v>
      </c>
      <c r="EC26" s="83" t="str">
        <v>Alquiler_de_baños_y_servicio_de_aseo_portátiles</v>
      </c>
      <c r="ED26" s="83" t="str">
        <v>Alquiler_de_equipos_técnicos</v>
      </c>
      <c r="EE26" s="83" t="str">
        <v>Alquiler_de_espacios</v>
      </c>
      <c r="EF26" s="83" t="str">
        <v>Alquiler_de_implementos_de_cocina</v>
      </c>
      <c r="EG26" s="83" t="str">
        <v>Alquiler_de_Mobiliario</v>
      </c>
      <c r="EH26" s="83" t="str">
        <v>Alquiler_de_producción</v>
      </c>
      <c r="EI26" s="83" t="str">
        <v>Iluminación_profesional</v>
      </c>
      <c r="EJ26" s="83" t="str">
        <v>Papelería</v>
      </c>
      <c r="EK26" s="83" t="str">
        <v>Personal</v>
      </c>
      <c r="EL26" s="83" t="str">
        <v>Plataforma_digital_</v>
      </c>
      <c r="EM26" s="83" t="str">
        <v>Producción_y_técnica</v>
      </c>
      <c r="EN26" s="83" t="str">
        <v>Salud</v>
      </c>
      <c r="EO26" s="83" t="str">
        <v>Servicios_digitales_</v>
      </c>
      <c r="EP26" s="83" t="str">
        <v>Servicios_en_línea_y_transmisión</v>
      </c>
      <c r="EQ26" s="83" t="str">
        <v>Sonido_profesional</v>
      </c>
      <c r="ER26" s="83" t="str">
        <v>Stand</v>
      </c>
      <c r="ES26" s="83" t="str">
        <v>Traducción_simultanea</v>
      </c>
      <c r="ET26" s="83" t="str">
        <v>Transporte_de_equipos</v>
      </c>
      <c r="EU26" s="83" t="str">
        <v>Video</v>
      </c>
      <c r="EV26" s="83"/>
      <c r="EW26" s="83" t="str">
        <f t="shared" si="47"/>
        <v>Tipo_1.5.F_Gestión_para_la_seguridad_turística_y_la_prevención_y_mitigación_de_riesgos_de_los_destinos_Material</v>
      </c>
      <c r="EX26" s="83" t="str">
        <f t="shared" si="48"/>
        <v/>
      </c>
      <c r="EY26" s="83" t="str">
        <f t="shared" si="49"/>
        <v/>
      </c>
      <c r="EZ26" s="83" t="str">
        <f t="shared" si="50"/>
        <v/>
      </c>
      <c r="FA26" s="83" t="str">
        <f t="shared" si="51"/>
        <v/>
      </c>
      <c r="FB26" s="83" t="str">
        <f t="shared" si="52"/>
        <v/>
      </c>
      <c r="FC26" s="83" t="str">
        <f t="shared" si="53"/>
        <v/>
      </c>
      <c r="FD26" s="83"/>
      <c r="FE26" s="83" t="str" cm="1">
        <f t="array" ref="FE26">IFERROR(_xlfn._xlws.FILTER(EX26:FC26,EX26:FC26&lt;&gt;""),"No aplica")</f>
        <v>No aplica</v>
      </c>
      <c r="FF26" s="83"/>
      <c r="FG26" s="83"/>
      <c r="FH26" s="83"/>
      <c r="FI26" s="83"/>
      <c r="FJ26" s="83"/>
      <c r="FK26" s="83"/>
      <c r="FL26" s="83"/>
      <c r="FM26" s="83" t="str">
        <f t="shared" si="54"/>
        <v>Tipo_1.5.F_Gestión_para_la_seguridad_turística_y_la_prevención_y_mitigación_de_riesgos_de_los_destinos_Publicidad</v>
      </c>
      <c r="FN26" s="175" t="str">
        <f t="shared" si="55"/>
        <v/>
      </c>
      <c r="FO26" s="175" t="str">
        <f t="shared" si="56"/>
        <v/>
      </c>
      <c r="FQ26" s="83" t="str" cm="1">
        <f t="array" ref="FQ26">IFERROR(_xlfn._xlws.FILTER(FN26:FO26,FN26:FO26&lt;&gt;""),"No aplica")</f>
        <v>No aplica</v>
      </c>
      <c r="FU26" s="83" t="str">
        <f t="shared" si="57"/>
        <v>Tipo_1.5.F_Gestión_para_la_seguridad_turística_y_la_prevención_y_mitigación_de_riesgos_de_los_destinos_Desarrollos_Tecnológicos</v>
      </c>
      <c r="FV26" s="175" t="str">
        <f t="shared" si="58"/>
        <v/>
      </c>
      <c r="FW26" s="175" t="str">
        <f t="shared" si="59"/>
        <v/>
      </c>
      <c r="FY26" s="83" t="str" cm="1">
        <f t="array" ref="FY26">IFERROR(_xlfn._xlws.FILTER(FV26:FW26,FV26:FW26&lt;&gt;""),"No aplica")</f>
        <v>No aplica</v>
      </c>
      <c r="GC26" s="83" t="str">
        <f t="shared" si="60"/>
        <v>Tipo_1.5.F_Gestión_para_la_seguridad_turística_y_la_prevención_y_mitigación_de_riesgos_de_los_destinos_Gastos_de_viajes_(alimentación_hospedaje_transporte_etc)</v>
      </c>
      <c r="GD26" s="175" t="str">
        <f t="shared" si="61"/>
        <v/>
      </c>
      <c r="GE26" s="175" t="str">
        <f t="shared" si="62"/>
        <v/>
      </c>
      <c r="GF26" s="175" t="str">
        <f t="shared" si="63"/>
        <v/>
      </c>
      <c r="GG26" s="175" t="str">
        <f t="shared" si="64"/>
        <v/>
      </c>
      <c r="GH26" s="175" t="str">
        <f t="shared" si="65"/>
        <v/>
      </c>
      <c r="GI26" s="175" t="str">
        <f t="shared" si="66"/>
        <v>G6._Reuniones_para_mesas_de_trabajo</v>
      </c>
      <c r="GJ26" s="175" t="str">
        <f t="shared" si="67"/>
        <v/>
      </c>
      <c r="GK26" s="175" t="str">
        <f t="shared" si="68"/>
        <v/>
      </c>
      <c r="GL26" s="175"/>
      <c r="GM26" s="150" t="str" cm="1">
        <f t="array" ref="GM26">IFERROR(_xlfn._xlws.FILTER(GD26:GK26,GD26:GK26&lt;&gt;""),"No aplica")</f>
        <v>G6._Reuniones_para_mesas_de_trabajo</v>
      </c>
      <c r="GN26" s="175"/>
      <c r="GO26" s="175"/>
      <c r="GP26" s="175"/>
      <c r="GQ26" s="175"/>
      <c r="GR26" s="175"/>
      <c r="GS26" s="175"/>
      <c r="GT26" s="175"/>
      <c r="GU26" s="175"/>
      <c r="GV26" s="175"/>
      <c r="GW26" s="175"/>
      <c r="GX26" s="83" t="str">
        <f t="shared" si="69"/>
        <v>Tipo_1.5.F_Gestión_para_la_seguridad_turística_y_la_prevención_y_mitigación_de_riesgos_de_los_destinos_Dotaciones_o_Beneficios</v>
      </c>
      <c r="GY26" s="175" t="str">
        <f t="shared" si="70"/>
        <v>Dotación</v>
      </c>
      <c r="GZ26" s="175" t="str">
        <f t="shared" si="71"/>
        <v/>
      </c>
      <c r="HA26" s="175" t="str">
        <f t="shared" si="72"/>
        <v/>
      </c>
      <c r="HB26" s="175" t="str">
        <f t="shared" si="73"/>
        <v/>
      </c>
      <c r="HC26" s="175" t="str">
        <f t="shared" si="74"/>
        <v/>
      </c>
      <c r="HE26" s="150" t="str" cm="1">
        <f t="array" ref="HE26">IFERROR(_xlfn._xlws.FILTER(GY26:HC26,GY26:HC26&lt;&gt;""),"No aplica")</f>
        <v>Dotación</v>
      </c>
      <c r="HL26" s="83" t="str">
        <f t="shared" si="75"/>
        <v>Tipo_1.5.F_Gestión_para_la_seguridad_turística_y_la_prevención_y_mitigación_de_riesgos_de_los_destinos_Pólizas</v>
      </c>
      <c r="HM26" s="175" t="str">
        <f t="shared" si="6"/>
        <v>Pólizas</v>
      </c>
      <c r="HO26" s="83" t="str" cm="1">
        <f t="array" ref="HO26">IFERROR(_xlfn._xlws.FILTER(HM26:HM26,HM26:HM26&lt;&gt;""),"No aplica")</f>
        <v>Pólizas</v>
      </c>
      <c r="HR26" s="83" t="str">
        <f t="shared" si="76"/>
        <v>Tipo_1.5.F_Gestión_para_la_seguridad_turística_y_la_prevención_y_mitigación_de_riesgos_de_los_destinos_Otros</v>
      </c>
      <c r="HS26" s="175" t="str">
        <f t="shared" si="77"/>
        <v/>
      </c>
      <c r="HT26" s="175" t="str">
        <f t="shared" si="78"/>
        <v/>
      </c>
      <c r="HU26" s="175" t="str">
        <f t="shared" si="79"/>
        <v/>
      </c>
      <c r="HW26" s="83" t="str" cm="1">
        <f t="array" ref="HW26">IFERROR(_xlfn._xlws.FILTER(HS26:HU26,HS26:HU26&lt;&gt;""),"No aplica")</f>
        <v>No aplica</v>
      </c>
      <c r="IB26" s="83" t="str">
        <f t="shared" si="80"/>
        <v>Tipo_1.5.F_Gestión_para_la_seguridad_turística_y_la_prevención_y_mitigación_de_riesgos_de_los_destinos_Construcción_y_o_mantenimiento_de_Obra</v>
      </c>
      <c r="IC26" s="175" t="str">
        <f t="shared" si="81"/>
        <v/>
      </c>
      <c r="ID26" s="175" t="str">
        <f t="shared" si="82"/>
        <v/>
      </c>
      <c r="IE26" s="175" t="str">
        <f t="shared" si="83"/>
        <v/>
      </c>
      <c r="IF26" s="175" t="str">
        <f t="shared" si="84"/>
        <v/>
      </c>
      <c r="IG26" s="175" t="str">
        <f t="shared" si="85"/>
        <v/>
      </c>
      <c r="IH26" s="175" t="str">
        <f t="shared" si="86"/>
        <v/>
      </c>
      <c r="II26" s="175" t="str">
        <f t="shared" si="87"/>
        <v/>
      </c>
      <c r="IJ26" s="175" t="str">
        <f t="shared" si="88"/>
        <v/>
      </c>
      <c r="IK26" s="175" t="str">
        <f t="shared" si="89"/>
        <v/>
      </c>
      <c r="IL26" s="175" t="str">
        <f t="shared" si="90"/>
        <v/>
      </c>
      <c r="IM26" s="175" t="str">
        <f t="shared" si="91"/>
        <v/>
      </c>
      <c r="IN26" s="175" t="str">
        <f t="shared" si="92"/>
        <v/>
      </c>
      <c r="IO26" s="175" t="str">
        <f t="shared" si="93"/>
        <v/>
      </c>
      <c r="IP26" s="175" t="str">
        <f t="shared" si="94"/>
        <v/>
      </c>
      <c r="IR26" s="175" t="str" cm="1">
        <f t="array" ref="IR26">IFERROR(_xlfn._xlws.FILTER(IC26:IP26,IC26:IP26&lt;&gt;""),"No aplica")</f>
        <v>No aplica</v>
      </c>
      <c r="JG26" s="83" t="str">
        <f t="shared" si="95"/>
        <v>Tipo_1.5.F_Gestión_para_la_seguridad_turística_y_la_prevención_y_mitigación_de_riesgos_de_los_destinos</v>
      </c>
      <c r="JH26" s="83" t="str">
        <f t="shared" si="96"/>
        <v>Personal</v>
      </c>
      <c r="JI26" s="83" t="str">
        <f t="shared" si="97"/>
        <v>Personal</v>
      </c>
      <c r="JJ26" s="83" t="str">
        <f t="shared" si="98"/>
        <v/>
      </c>
      <c r="JK26" s="83" t="str">
        <f t="shared" si="99"/>
        <v/>
      </c>
      <c r="JL26" s="83" t="str">
        <f t="shared" si="100"/>
        <v>Personal</v>
      </c>
      <c r="JM26" s="83" t="str">
        <f t="shared" si="101"/>
        <v>Eventos</v>
      </c>
      <c r="JN26" s="83" t="str">
        <f t="shared" si="102"/>
        <v>Eventos</v>
      </c>
      <c r="JO26" s="83" t="str">
        <f t="shared" si="103"/>
        <v>Eventos</v>
      </c>
      <c r="JP26" s="83" t="str">
        <f t="shared" si="104"/>
        <v>Eventos</v>
      </c>
      <c r="JQ26" s="83" t="str">
        <f t="shared" si="105"/>
        <v>Eventos</v>
      </c>
      <c r="JR26" s="83" t="str">
        <f t="shared" si="106"/>
        <v>Eventos</v>
      </c>
      <c r="JS26" s="83" t="str">
        <f t="shared" si="107"/>
        <v>Eventos</v>
      </c>
      <c r="JT26" s="83" t="str">
        <f t="shared" si="108"/>
        <v>Eventos</v>
      </c>
      <c r="JU26" s="83" t="str">
        <f t="shared" si="109"/>
        <v>Eventos</v>
      </c>
      <c r="JV26" s="83" t="str">
        <f t="shared" si="110"/>
        <v>Eventos</v>
      </c>
      <c r="JW26" s="83" t="str">
        <f t="shared" si="111"/>
        <v>Eventos</v>
      </c>
      <c r="JX26" s="83" t="str">
        <f t="shared" si="112"/>
        <v>Eventos</v>
      </c>
      <c r="JY26" s="83" t="str">
        <f t="shared" si="113"/>
        <v>Eventos</v>
      </c>
      <c r="JZ26" s="83" t="str">
        <f t="shared" si="114"/>
        <v>Eventos</v>
      </c>
      <c r="KA26" s="83" t="str">
        <f t="shared" si="115"/>
        <v>Eventos</v>
      </c>
      <c r="KB26" s="83" t="str">
        <f t="shared" si="116"/>
        <v>Eventos</v>
      </c>
      <c r="KC26" s="83" t="str">
        <f t="shared" si="117"/>
        <v>Eventos</v>
      </c>
      <c r="KD26" s="83" t="str">
        <f t="shared" si="118"/>
        <v>Eventos</v>
      </c>
      <c r="KE26" s="83" t="str">
        <f t="shared" si="119"/>
        <v>Eventos</v>
      </c>
      <c r="KF26" s="83" t="str">
        <f t="shared" si="120"/>
        <v>Eventos</v>
      </c>
      <c r="KG26" s="83" t="str">
        <f t="shared" si="121"/>
        <v/>
      </c>
      <c r="KH26" s="83" t="str">
        <f t="shared" si="122"/>
        <v/>
      </c>
      <c r="KI26" s="83" t="str">
        <f t="shared" si="123"/>
        <v/>
      </c>
      <c r="KJ26" s="83" t="str">
        <f t="shared" si="124"/>
        <v/>
      </c>
      <c r="KK26" s="83" t="str">
        <f t="shared" si="125"/>
        <v/>
      </c>
      <c r="KL26" s="83" t="str">
        <f t="shared" si="126"/>
        <v/>
      </c>
      <c r="KM26" s="83" t="str">
        <f t="shared" si="127"/>
        <v/>
      </c>
      <c r="KN26" s="83" t="str">
        <f t="shared" si="128"/>
        <v/>
      </c>
      <c r="KO26" s="83" t="str">
        <f t="shared" si="129"/>
        <v/>
      </c>
      <c r="KP26" s="83" t="str">
        <f t="shared" si="130"/>
        <v/>
      </c>
      <c r="KQ26" s="83" t="str">
        <f t="shared" si="131"/>
        <v/>
      </c>
      <c r="KR26" s="83" t="str">
        <f t="shared" si="132"/>
        <v/>
      </c>
      <c r="KS26" s="83" t="str">
        <f t="shared" si="133"/>
        <v/>
      </c>
      <c r="KT26" s="83" t="str">
        <f t="shared" si="134"/>
        <v/>
      </c>
      <c r="KU26" s="83" t="str">
        <f t="shared" si="135"/>
        <v/>
      </c>
      <c r="KV26" s="83" t="str">
        <f t="shared" si="136"/>
        <v/>
      </c>
      <c r="KW26" s="83" t="str">
        <f t="shared" si="137"/>
        <v>Gastos_de_viajes_(alimentación_hospedaje_transporte_etc)</v>
      </c>
      <c r="KX26" s="83" t="str">
        <f t="shared" si="138"/>
        <v/>
      </c>
      <c r="KY26" s="83" t="str">
        <f t="shared" si="139"/>
        <v/>
      </c>
      <c r="KZ26" s="83" t="str">
        <f t="shared" si="140"/>
        <v>Dotaciones_o_Beneficios</v>
      </c>
      <c r="LA26" s="83" t="str">
        <f t="shared" si="141"/>
        <v/>
      </c>
      <c r="LB26" s="83" t="str">
        <f t="shared" si="142"/>
        <v/>
      </c>
      <c r="LC26" s="83" t="str">
        <f t="shared" si="143"/>
        <v/>
      </c>
      <c r="LD26" s="83" t="str">
        <f t="shared" si="144"/>
        <v/>
      </c>
      <c r="LE26" s="83" t="str">
        <f t="shared" si="145"/>
        <v>Pólizas</v>
      </c>
      <c r="LF26" s="83" t="str">
        <f t="shared" si="146"/>
        <v/>
      </c>
      <c r="LG26" s="83" t="str">
        <f t="shared" si="147"/>
        <v/>
      </c>
      <c r="LH26" s="83" t="str">
        <f t="shared" si="148"/>
        <v/>
      </c>
      <c r="LI26" s="83" t="str">
        <f t="shared" si="149"/>
        <v/>
      </c>
      <c r="LJ26" s="83" t="str">
        <f t="shared" si="150"/>
        <v/>
      </c>
      <c r="LK26" s="83" t="str">
        <f t="shared" si="151"/>
        <v/>
      </c>
      <c r="LL26" s="83" t="str">
        <f t="shared" si="152"/>
        <v/>
      </c>
      <c r="LM26" s="83" t="str">
        <f t="shared" si="153"/>
        <v/>
      </c>
      <c r="LN26" s="83" t="str">
        <f t="shared" si="154"/>
        <v/>
      </c>
      <c r="LO26" s="83" t="str">
        <f t="shared" si="155"/>
        <v/>
      </c>
      <c r="LP26" s="83" t="str">
        <f t="shared" si="156"/>
        <v/>
      </c>
      <c r="LQ26" s="83" t="str">
        <f t="shared" si="157"/>
        <v/>
      </c>
      <c r="LR26" s="83" t="str">
        <f t="shared" si="158"/>
        <v/>
      </c>
      <c r="LS26" s="83" t="str">
        <f t="shared" si="159"/>
        <v/>
      </c>
      <c r="LT26" s="83" t="str">
        <f t="shared" si="160"/>
        <v/>
      </c>
      <c r="LU26" s="83" t="str">
        <f t="shared" si="161"/>
        <v/>
      </c>
      <c r="LV26" s="83" t="str">
        <f t="shared" si="162"/>
        <v/>
      </c>
      <c r="LX26" s="175" t="str" cm="1">
        <f t="array" ref="LX26:MB26">TRANSPOSE(_xlfn.UNIQUE(_xlfn._xlws.FILTER(TRANSPOSE(JH26:LV26),TRANSPOSE(JH26:LV26)&lt;&gt;"")))</f>
        <v>Personal</v>
      </c>
      <c r="LY26" s="175" t="str">
        <v>Eventos</v>
      </c>
      <c r="LZ26" s="175" t="str">
        <v>Gastos_de_viajes_(alimentación_hospedaje_transporte_etc)</v>
      </c>
      <c r="MA26" s="175" t="str">
        <v>Dotaciones_o_Beneficios</v>
      </c>
      <c r="MB26" s="175" t="str">
        <v>Pólizas</v>
      </c>
      <c r="MI26" s="83" t="str">
        <f t="shared" si="163"/>
        <v>Tipo_1.5.F_Gestión_para_la_seguridad_turística_y_la_prevención_y_mitigación_de_riesgos_de_los_destinos_productos</v>
      </c>
      <c r="MJ26" s="223" t="s">
        <v>1795</v>
      </c>
      <c r="MK26" s="223" t="s">
        <v>1866</v>
      </c>
      <c r="ML26" s="223" t="s">
        <v>1911</v>
      </c>
      <c r="MM26" s="223" t="s">
        <v>1931</v>
      </c>
      <c r="MN26" s="223"/>
      <c r="MO26" s="223"/>
      <c r="MP26" s="223"/>
      <c r="MQ26" s="223"/>
      <c r="MR26" s="223"/>
      <c r="MS26" s="223"/>
      <c r="MT26" s="223" t="s">
        <v>1643</v>
      </c>
      <c r="MV26" s="150" t="str" cm="1">
        <f t="array" ref="MV26:MZ26">IFERROR(_xlfn._xlws.FILTER(MJ26:MT26,MJ26:MT26&lt;&gt;""),"No aplica")</f>
        <v>Campañas sensibilizadas y difusión de mensajes asociados a la normatividad o seguridad turística</v>
      </c>
      <c r="MW26" t="str">
        <v>Jornadas de sensibilización y/o capacitación</v>
      </c>
      <c r="MX26" t="str">
        <v>Dotación funcional a la Policía de Turismo entregadas</v>
      </c>
      <c r="MY26" t="str">
        <v>Brigadas de prevención y/o atención de riesgos desarrolladas  </v>
      </c>
      <c r="MZ26" t="str">
        <v>Otro</v>
      </c>
      <c r="NG26" s="150" t="str">
        <f t="shared" si="164"/>
        <v>Tipo_1.5.F_Gestión_para_la_seguridad_turística_y_la_prevención_y_mitigación_de_riesgos_de_los_destinos_resultados</v>
      </c>
      <c r="NH26" s="223" t="s">
        <v>1625</v>
      </c>
      <c r="NI26" s="223" t="s">
        <v>1658</v>
      </c>
      <c r="NJ26" s="223" t="s">
        <v>1677</v>
      </c>
      <c r="NK26" s="223" t="s">
        <v>1686</v>
      </c>
      <c r="NL26" s="223" t="s">
        <v>1657</v>
      </c>
      <c r="NM26" s="223"/>
      <c r="NN26" s="223"/>
      <c r="NO26" s="223"/>
      <c r="NP26" s="223"/>
      <c r="NQ26" s="223"/>
      <c r="NR26" s="223" t="s">
        <v>1643</v>
      </c>
      <c r="NT26" s="83" t="str" cm="1">
        <f t="array" ref="NT26:NY26">IFERROR(_xlfn._xlws.FILTER(NH26:NR26,NH26:NR26&lt;&gt;""),"No aplica")</f>
        <v>Prestadores de servicios turísticos que mejoran su gestión en seguridad turística</v>
      </c>
      <c r="NU26" t="str">
        <v>Proporción de prestadores de servicios turísticos que mejoran su gestión en seguridad turística respecto a la totalidad de prestadores de servicios turísticos en los territorios impactados</v>
      </c>
      <c r="NV26" t="str">
        <v>Mejora de la percepción de seguridad en destinos o áreas turísticas</v>
      </c>
      <c r="NW26" t="str">
        <v>Reducción de delitos asociados a actividades de turismo</v>
      </c>
      <c r="NX26" t="str">
        <v>Percepción de una muestra representativa de los beneficiados por el proyecto, en una escala de 1 a 5,  respecto a la calidad y potencial del proyecto para generar impactos positivos en el sector</v>
      </c>
      <c r="NY26" t="str">
        <v>Otro</v>
      </c>
    </row>
    <row r="27" spans="1:389" ht="20.65" customHeight="1" thickBot="1">
      <c r="A27" s="509"/>
      <c r="B27" s="480" t="s">
        <v>3092</v>
      </c>
      <c r="C27" s="483" t="s">
        <v>3093</v>
      </c>
      <c r="D27" s="514" t="str">
        <f>CONCATENATE("Categoría_",B27,"_",SUBSTITUTE(SUBSTITUTE(C27,",","")," ","_"))</f>
        <v>Categoría_1.6_Innovación_y_transformación_digital_en_el_turismo</v>
      </c>
      <c r="E27" s="82" t="s">
        <v>3094</v>
      </c>
      <c r="F27" s="72" t="str">
        <f t="shared" si="11"/>
        <v>Tipo_1.6.A_Estudios_técnicos_para_la_innovación_y_transformación_digital_del_sector</v>
      </c>
      <c r="G27" s="75" t="s">
        <v>3043</v>
      </c>
      <c r="H27" s="102" t="s">
        <v>3043</v>
      </c>
      <c r="I27" s="112"/>
      <c r="J27" s="112"/>
      <c r="K27" s="112" t="s">
        <v>3043</v>
      </c>
      <c r="L27" s="114"/>
      <c r="M27" s="115" t="s">
        <v>3043</v>
      </c>
      <c r="O27" s="83" t="str">
        <f t="shared" si="165"/>
        <v>Tipo_1.6.A_Estudios_técnicos_para_la_innovación_y_transformación_digital_del_sector</v>
      </c>
      <c r="P27" s="83" t="str">
        <f t="shared" si="166"/>
        <v>Tipo_1.6.A_Estudios_técnicos_para_la_innovación_y_transformación_digital_del_sector</v>
      </c>
      <c r="Q27" s="83" t="str">
        <f t="shared" si="167"/>
        <v/>
      </c>
      <c r="R27" s="83" t="str">
        <f t="shared" si="168"/>
        <v/>
      </c>
      <c r="S27" s="83" t="str">
        <f t="shared" si="169"/>
        <v>Tipo_1.6.A_Estudios_técnicos_para_la_innovación_y_transformación_digital_del_sector</v>
      </c>
      <c r="T27" s="83" t="str">
        <f t="shared" si="170"/>
        <v/>
      </c>
      <c r="U27" s="83" t="str">
        <f t="shared" si="171"/>
        <v>Tipo_1.6.A_Estudios_técnicos_para_la_innovación_y_transformación_digital_del_sector</v>
      </c>
      <c r="X27" s="150" t="s">
        <v>3095</v>
      </c>
      <c r="AA27" s="92" t="s">
        <v>3043</v>
      </c>
      <c r="AB27" s="92" t="s">
        <v>3043</v>
      </c>
      <c r="AC27" s="96"/>
      <c r="AD27" s="96"/>
      <c r="AE27" s="92" t="s">
        <v>3043</v>
      </c>
      <c r="AF27" s="92" t="s">
        <v>3043</v>
      </c>
      <c r="AG27" s="92" t="s">
        <v>3043</v>
      </c>
      <c r="AH27" s="92" t="s">
        <v>3043</v>
      </c>
      <c r="AI27" s="92" t="s">
        <v>3043</v>
      </c>
      <c r="AJ27" s="92" t="s">
        <v>3043</v>
      </c>
      <c r="AK27" s="92" t="s">
        <v>3043</v>
      </c>
      <c r="AL27" s="92" t="s">
        <v>3043</v>
      </c>
      <c r="AM27" s="92" t="s">
        <v>3043</v>
      </c>
      <c r="AN27" s="92" t="s">
        <v>3043</v>
      </c>
      <c r="AO27" s="92" t="s">
        <v>3043</v>
      </c>
      <c r="AP27" s="92" t="s">
        <v>3043</v>
      </c>
      <c r="AQ27" s="92" t="s">
        <v>3043</v>
      </c>
      <c r="AR27" s="92" t="s">
        <v>3043</v>
      </c>
      <c r="AS27" s="92" t="s">
        <v>3043</v>
      </c>
      <c r="AT27" s="92" t="s">
        <v>3043</v>
      </c>
      <c r="AU27" s="92" t="s">
        <v>3043</v>
      </c>
      <c r="AV27" s="92" t="s">
        <v>3043</v>
      </c>
      <c r="AW27" s="92" t="s">
        <v>3043</v>
      </c>
      <c r="AX27" s="92" t="s">
        <v>3043</v>
      </c>
      <c r="AY27" s="92" t="s">
        <v>3043</v>
      </c>
      <c r="AZ27" s="96"/>
      <c r="BA27" s="96"/>
      <c r="BB27" s="96"/>
      <c r="BC27" s="96"/>
      <c r="BD27" s="96"/>
      <c r="BE27" s="96"/>
      <c r="BF27" s="96"/>
      <c r="BG27" s="96"/>
      <c r="BH27" s="96"/>
      <c r="BI27" s="96"/>
      <c r="BJ27" s="96"/>
      <c r="BK27" s="96"/>
      <c r="BL27" s="96"/>
      <c r="BM27" s="96"/>
      <c r="BN27" s="96"/>
      <c r="BO27" s="96"/>
      <c r="BP27" s="92" t="s">
        <v>3043</v>
      </c>
      <c r="BQ27" s="96"/>
      <c r="BR27" s="96"/>
      <c r="BS27" s="96"/>
      <c r="BT27" s="96"/>
      <c r="BU27" s="96"/>
      <c r="BV27" s="96"/>
      <c r="BW27" s="97"/>
      <c r="BX27" s="93" t="s">
        <v>3043</v>
      </c>
      <c r="BY27" s="93"/>
      <c r="BZ27" s="93"/>
      <c r="CA27" s="93"/>
      <c r="CB27" s="91"/>
      <c r="CC27" s="91"/>
      <c r="CD27" s="91"/>
      <c r="CE27" s="91"/>
      <c r="CF27" s="91"/>
      <c r="CG27" s="91"/>
      <c r="CH27" s="91"/>
      <c r="CI27" s="91"/>
      <c r="CJ27" s="91"/>
      <c r="CK27" s="91"/>
      <c r="CL27" s="91"/>
      <c r="CM27" s="91"/>
      <c r="CN27" s="91"/>
      <c r="CO27" s="91"/>
      <c r="CQ27" s="83" t="str">
        <f t="shared" si="19"/>
        <v>Tipo_1.6.A_Estudios_técnicos_para_la_innovación_y_transformación_digital_del_sector_Personal</v>
      </c>
      <c r="CR27" s="83" t="str">
        <f t="shared" si="172"/>
        <v>Apoyo_administrativo</v>
      </c>
      <c r="CS27" s="83" t="str">
        <f t="shared" si="173"/>
        <v>Profesional</v>
      </c>
      <c r="CT27" s="83" t="str">
        <f t="shared" si="174"/>
        <v/>
      </c>
      <c r="CU27" s="83" t="str">
        <f t="shared" si="175"/>
        <v/>
      </c>
      <c r="CV27" s="83" t="str">
        <f t="shared" si="176"/>
        <v>Consultoría</v>
      </c>
      <c r="CW27" s="83"/>
      <c r="CX27" s="83" t="str" cm="1">
        <f t="array" ref="CX27:CZ27">IFERROR(_xlfn._xlws.FILTER(CR27:CV27,CR27:CV27&lt;&gt;""),"No aplica")</f>
        <v>Apoyo_administrativo</v>
      </c>
      <c r="CY27" s="83" t="str">
        <v>Profesional</v>
      </c>
      <c r="CZ27" s="83" t="str">
        <v>Consultoría</v>
      </c>
      <c r="DA27" s="83"/>
      <c r="DB27" s="83"/>
      <c r="DC27" s="83"/>
      <c r="DD27" s="83"/>
      <c r="DE27" s="83" t="str">
        <f t="shared" si="25"/>
        <v>Tipo_1.6.A_Estudios_técnicos_para_la_innovación_y_transformación_digital_del_sector_Eventos</v>
      </c>
      <c r="DF27" s="83" t="str">
        <f t="shared" si="26"/>
        <v>Alimentación</v>
      </c>
      <c r="DG27" s="83" t="str">
        <f t="shared" si="27"/>
        <v>Alquiler_de_baños_y_servicio_de_aseo_portátiles</v>
      </c>
      <c r="DH27" s="83" t="str">
        <f t="shared" si="28"/>
        <v>Alquiler_de_equipos_técnicos</v>
      </c>
      <c r="DI27" s="83" t="str">
        <f t="shared" si="29"/>
        <v>Alquiler_de_espacios</v>
      </c>
      <c r="DJ27" s="83" t="str">
        <f t="shared" si="30"/>
        <v>Alquiler_de_implementos_de_cocina</v>
      </c>
      <c r="DK27" s="83" t="str">
        <f t="shared" si="31"/>
        <v>Alquiler_de_Mobiliario</v>
      </c>
      <c r="DL27" s="83" t="str">
        <f t="shared" si="32"/>
        <v>Alquiler_de_producción</v>
      </c>
      <c r="DM27" s="83" t="str">
        <f t="shared" si="33"/>
        <v>Iluminación_profesional</v>
      </c>
      <c r="DN27" s="83" t="str">
        <f t="shared" si="34"/>
        <v>Papelería</v>
      </c>
      <c r="DO27" s="83" t="str">
        <f t="shared" si="35"/>
        <v>Personal</v>
      </c>
      <c r="DP27" s="83" t="str">
        <f t="shared" si="36"/>
        <v>Plataforma_digital_</v>
      </c>
      <c r="DQ27" s="83" t="str">
        <f t="shared" si="37"/>
        <v>Producción_y_técnica</v>
      </c>
      <c r="DR27" s="83" t="str">
        <f t="shared" si="38"/>
        <v>Salud</v>
      </c>
      <c r="DS27" s="83" t="str">
        <f t="shared" si="39"/>
        <v>Servicios_digitales_</v>
      </c>
      <c r="DT27" s="83" t="str">
        <f t="shared" si="40"/>
        <v>Servicios_en_línea_y_transmisión</v>
      </c>
      <c r="DU27" s="83" t="str">
        <f t="shared" si="41"/>
        <v>Sonido_profesional</v>
      </c>
      <c r="DV27" s="83" t="str">
        <f t="shared" si="42"/>
        <v>Stand</v>
      </c>
      <c r="DW27" s="83" t="str">
        <f t="shared" si="43"/>
        <v>Traducción_simultanea</v>
      </c>
      <c r="DX27" s="83" t="str">
        <f t="shared" si="44"/>
        <v>Transporte_de_equipos</v>
      </c>
      <c r="DY27" s="83" t="str">
        <f t="shared" si="45"/>
        <v>Video</v>
      </c>
      <c r="DZ27" s="83" t="str">
        <f t="shared" si="46"/>
        <v/>
      </c>
      <c r="EA27" s="83"/>
      <c r="EB27" s="83" t="str" cm="1">
        <f t="array" ref="EB27:EU27">IFERROR(_xlfn._xlws.FILTER(DF27:DZ27,DF27:DZ27&lt;&gt;""),"No aplica")</f>
        <v>Alimentación</v>
      </c>
      <c r="EC27" s="83" t="str">
        <v>Alquiler_de_baños_y_servicio_de_aseo_portátiles</v>
      </c>
      <c r="ED27" s="83" t="str">
        <v>Alquiler_de_equipos_técnicos</v>
      </c>
      <c r="EE27" s="83" t="str">
        <v>Alquiler_de_espacios</v>
      </c>
      <c r="EF27" s="83" t="str">
        <v>Alquiler_de_implementos_de_cocina</v>
      </c>
      <c r="EG27" s="83" t="str">
        <v>Alquiler_de_Mobiliario</v>
      </c>
      <c r="EH27" s="83" t="str">
        <v>Alquiler_de_producción</v>
      </c>
      <c r="EI27" s="83" t="str">
        <v>Iluminación_profesional</v>
      </c>
      <c r="EJ27" s="83" t="str">
        <v>Papelería</v>
      </c>
      <c r="EK27" s="83" t="str">
        <v>Personal</v>
      </c>
      <c r="EL27" s="83" t="str">
        <v>Plataforma_digital_</v>
      </c>
      <c r="EM27" s="83" t="str">
        <v>Producción_y_técnica</v>
      </c>
      <c r="EN27" s="83" t="str">
        <v>Salud</v>
      </c>
      <c r="EO27" s="83" t="str">
        <v>Servicios_digitales_</v>
      </c>
      <c r="EP27" s="83" t="str">
        <v>Servicios_en_línea_y_transmisión</v>
      </c>
      <c r="EQ27" s="83" t="str">
        <v>Sonido_profesional</v>
      </c>
      <c r="ER27" s="83" t="str">
        <v>Stand</v>
      </c>
      <c r="ES27" s="83" t="str">
        <v>Traducción_simultanea</v>
      </c>
      <c r="ET27" s="83" t="str">
        <v>Transporte_de_equipos</v>
      </c>
      <c r="EU27" s="83" t="str">
        <v>Video</v>
      </c>
      <c r="EV27" s="83"/>
      <c r="EW27" s="83" t="str">
        <f t="shared" si="47"/>
        <v>Tipo_1.6.A_Estudios_técnicos_para_la_innovación_y_transformación_digital_del_sector_Material</v>
      </c>
      <c r="EX27" s="83" t="str">
        <f t="shared" si="48"/>
        <v/>
      </c>
      <c r="EY27" s="83" t="str">
        <f t="shared" si="49"/>
        <v/>
      </c>
      <c r="EZ27" s="83" t="str">
        <f t="shared" si="50"/>
        <v/>
      </c>
      <c r="FA27" s="83" t="str">
        <f t="shared" si="51"/>
        <v/>
      </c>
      <c r="FB27" s="83" t="str">
        <f t="shared" si="52"/>
        <v/>
      </c>
      <c r="FC27" s="83" t="str">
        <f t="shared" si="53"/>
        <v/>
      </c>
      <c r="FD27" s="83"/>
      <c r="FE27" s="83" t="str" cm="1">
        <f t="array" ref="FE27">IFERROR(_xlfn._xlws.FILTER(EX27:FC27,EX27:FC27&lt;&gt;""),"No aplica")</f>
        <v>No aplica</v>
      </c>
      <c r="FF27" s="83"/>
      <c r="FG27" s="83"/>
      <c r="FH27" s="83"/>
      <c r="FI27" s="83"/>
      <c r="FJ27" s="83"/>
      <c r="FK27" s="83"/>
      <c r="FL27" s="83"/>
      <c r="FM27" s="83" t="str">
        <f t="shared" si="54"/>
        <v>Tipo_1.6.A_Estudios_técnicos_para_la_innovación_y_transformación_digital_del_sector_Publicidad</v>
      </c>
      <c r="FN27" s="175" t="str">
        <f t="shared" si="55"/>
        <v/>
      </c>
      <c r="FO27" s="175" t="str">
        <f t="shared" si="56"/>
        <v/>
      </c>
      <c r="FQ27" s="83" t="str" cm="1">
        <f t="array" ref="FQ27">IFERROR(_xlfn._xlws.FILTER(FN27:FO27,FN27:FO27&lt;&gt;""),"No aplica")</f>
        <v>No aplica</v>
      </c>
      <c r="FU27" s="83" t="str">
        <f t="shared" si="57"/>
        <v>Tipo_1.6.A_Estudios_técnicos_para_la_innovación_y_transformación_digital_del_sector_Desarrollos_Tecnológicos</v>
      </c>
      <c r="FV27" s="175" t="str">
        <f t="shared" si="58"/>
        <v/>
      </c>
      <c r="FW27" s="175" t="str">
        <f t="shared" si="59"/>
        <v/>
      </c>
      <c r="FY27" s="83" t="str" cm="1">
        <f t="array" ref="FY27">IFERROR(_xlfn._xlws.FILTER(FV27:FW27,FV27:FW27&lt;&gt;""),"No aplica")</f>
        <v>No aplica</v>
      </c>
      <c r="GC27" s="83" t="str">
        <f t="shared" si="60"/>
        <v>Tipo_1.6.A_Estudios_técnicos_para_la_innovación_y_transformación_digital_del_sector_Gastos_de_viajes_(alimentación_hospedaje_transporte_etc)</v>
      </c>
      <c r="GD27" s="175" t="str">
        <f t="shared" si="61"/>
        <v/>
      </c>
      <c r="GE27" s="175" t="str">
        <f t="shared" si="62"/>
        <v/>
      </c>
      <c r="GF27" s="175" t="str">
        <f t="shared" si="63"/>
        <v/>
      </c>
      <c r="GG27" s="175" t="str">
        <f t="shared" si="64"/>
        <v/>
      </c>
      <c r="GH27" s="175" t="str">
        <f t="shared" si="65"/>
        <v/>
      </c>
      <c r="GI27" s="175" t="str">
        <f t="shared" si="66"/>
        <v>G6._Reuniones_para_mesas_de_trabajo</v>
      </c>
      <c r="GJ27" s="175" t="str">
        <f t="shared" si="67"/>
        <v/>
      </c>
      <c r="GK27" s="175" t="str">
        <f t="shared" si="68"/>
        <v/>
      </c>
      <c r="GL27" s="175"/>
      <c r="GM27" s="150" t="str" cm="1">
        <f t="array" ref="GM27">IFERROR(_xlfn._xlws.FILTER(GD27:GK27,GD27:GK27&lt;&gt;""),"No aplica")</f>
        <v>G6._Reuniones_para_mesas_de_trabajo</v>
      </c>
      <c r="GN27" s="175"/>
      <c r="GO27" s="175"/>
      <c r="GP27" s="175"/>
      <c r="GQ27" s="175"/>
      <c r="GR27" s="175"/>
      <c r="GS27" s="175"/>
      <c r="GT27" s="175"/>
      <c r="GU27" s="175"/>
      <c r="GV27" s="175"/>
      <c r="GW27" s="175"/>
      <c r="GX27" s="83" t="str">
        <f t="shared" si="69"/>
        <v>Tipo_1.6.A_Estudios_técnicos_para_la_innovación_y_transformación_digital_del_sector_Dotaciones_o_Beneficios</v>
      </c>
      <c r="GY27" s="175" t="str">
        <f t="shared" si="70"/>
        <v/>
      </c>
      <c r="GZ27" s="175" t="str">
        <f t="shared" si="71"/>
        <v/>
      </c>
      <c r="HA27" s="175" t="str">
        <f t="shared" si="72"/>
        <v/>
      </c>
      <c r="HB27" s="175" t="str">
        <f t="shared" si="73"/>
        <v/>
      </c>
      <c r="HC27" s="175" t="str">
        <f t="shared" si="74"/>
        <v/>
      </c>
      <c r="HE27" s="150" t="str" cm="1">
        <f t="array" ref="HE27">IFERROR(_xlfn._xlws.FILTER(GY27:HC27,GY27:HC27&lt;&gt;""),"No aplica")</f>
        <v>No aplica</v>
      </c>
      <c r="HL27" s="83" t="str">
        <f t="shared" si="75"/>
        <v>Tipo_1.6.A_Estudios_técnicos_para_la_innovación_y_transformación_digital_del_sector_Pólizas</v>
      </c>
      <c r="HM27" s="175" t="str">
        <f t="shared" si="6"/>
        <v>Pólizas</v>
      </c>
      <c r="HO27" s="83" t="str" cm="1">
        <f t="array" ref="HO27">IFERROR(_xlfn._xlws.FILTER(HM27:HM27,HM27:HM27&lt;&gt;""),"No aplica")</f>
        <v>Pólizas</v>
      </c>
      <c r="HR27" s="83" t="str">
        <f t="shared" si="76"/>
        <v>Tipo_1.6.A_Estudios_técnicos_para_la_innovación_y_transformación_digital_del_sector_Otros</v>
      </c>
      <c r="HS27" s="175" t="str">
        <f t="shared" si="77"/>
        <v/>
      </c>
      <c r="HT27" s="175" t="str">
        <f t="shared" si="78"/>
        <v/>
      </c>
      <c r="HU27" s="175" t="str">
        <f t="shared" si="79"/>
        <v/>
      </c>
      <c r="HW27" s="83" t="str" cm="1">
        <f t="array" ref="HW27">IFERROR(_xlfn._xlws.FILTER(HS27:HU27,HS27:HU27&lt;&gt;""),"No aplica")</f>
        <v>No aplica</v>
      </c>
      <c r="IB27" s="83" t="str">
        <f t="shared" si="80"/>
        <v>Tipo_1.6.A_Estudios_técnicos_para_la_innovación_y_transformación_digital_del_sector_Construcción_y_o_mantenimiento_de_Obra</v>
      </c>
      <c r="IC27" s="175" t="str">
        <f t="shared" si="81"/>
        <v/>
      </c>
      <c r="ID27" s="175" t="str">
        <f t="shared" si="82"/>
        <v/>
      </c>
      <c r="IE27" s="175" t="str">
        <f t="shared" si="83"/>
        <v/>
      </c>
      <c r="IF27" s="175" t="str">
        <f t="shared" si="84"/>
        <v/>
      </c>
      <c r="IG27" s="175" t="str">
        <f t="shared" si="85"/>
        <v/>
      </c>
      <c r="IH27" s="175" t="str">
        <f t="shared" si="86"/>
        <v/>
      </c>
      <c r="II27" s="175" t="str">
        <f t="shared" si="87"/>
        <v/>
      </c>
      <c r="IJ27" s="175" t="str">
        <f t="shared" si="88"/>
        <v/>
      </c>
      <c r="IK27" s="175" t="str">
        <f t="shared" si="89"/>
        <v/>
      </c>
      <c r="IL27" s="175" t="str">
        <f t="shared" si="90"/>
        <v/>
      </c>
      <c r="IM27" s="175" t="str">
        <f t="shared" si="91"/>
        <v/>
      </c>
      <c r="IN27" s="175" t="str">
        <f t="shared" si="92"/>
        <v/>
      </c>
      <c r="IO27" s="175" t="str">
        <f t="shared" si="93"/>
        <v/>
      </c>
      <c r="IP27" s="175" t="str">
        <f t="shared" si="94"/>
        <v/>
      </c>
      <c r="IR27" s="175" t="str" cm="1">
        <f t="array" ref="IR27">IFERROR(_xlfn._xlws.FILTER(IC27:IP27,IC27:IP27&lt;&gt;""),"No aplica")</f>
        <v>No aplica</v>
      </c>
      <c r="JG27" s="83" t="str">
        <f t="shared" si="95"/>
        <v>Tipo_1.6.A_Estudios_técnicos_para_la_innovación_y_transformación_digital_del_sector</v>
      </c>
      <c r="JH27" s="83" t="str">
        <f t="shared" si="96"/>
        <v>Personal</v>
      </c>
      <c r="JI27" s="83" t="str">
        <f t="shared" si="97"/>
        <v>Personal</v>
      </c>
      <c r="JJ27" s="83" t="str">
        <f t="shared" si="98"/>
        <v/>
      </c>
      <c r="JK27" s="83" t="str">
        <f t="shared" si="99"/>
        <v/>
      </c>
      <c r="JL27" s="83" t="str">
        <f t="shared" si="100"/>
        <v>Personal</v>
      </c>
      <c r="JM27" s="83" t="str">
        <f t="shared" si="101"/>
        <v>Eventos</v>
      </c>
      <c r="JN27" s="83" t="str">
        <f t="shared" si="102"/>
        <v>Eventos</v>
      </c>
      <c r="JO27" s="83" t="str">
        <f t="shared" si="103"/>
        <v>Eventos</v>
      </c>
      <c r="JP27" s="83" t="str">
        <f t="shared" si="104"/>
        <v>Eventos</v>
      </c>
      <c r="JQ27" s="83" t="str">
        <f t="shared" si="105"/>
        <v>Eventos</v>
      </c>
      <c r="JR27" s="83" t="str">
        <f t="shared" si="106"/>
        <v>Eventos</v>
      </c>
      <c r="JS27" s="83" t="str">
        <f t="shared" si="107"/>
        <v>Eventos</v>
      </c>
      <c r="JT27" s="83" t="str">
        <f t="shared" si="108"/>
        <v>Eventos</v>
      </c>
      <c r="JU27" s="83" t="str">
        <f t="shared" si="109"/>
        <v>Eventos</v>
      </c>
      <c r="JV27" s="83" t="str">
        <f t="shared" si="110"/>
        <v>Eventos</v>
      </c>
      <c r="JW27" s="83" t="str">
        <f t="shared" si="111"/>
        <v>Eventos</v>
      </c>
      <c r="JX27" s="83" t="str">
        <f t="shared" si="112"/>
        <v>Eventos</v>
      </c>
      <c r="JY27" s="83" t="str">
        <f t="shared" si="113"/>
        <v>Eventos</v>
      </c>
      <c r="JZ27" s="83" t="str">
        <f t="shared" si="114"/>
        <v>Eventos</v>
      </c>
      <c r="KA27" s="83" t="str">
        <f t="shared" si="115"/>
        <v>Eventos</v>
      </c>
      <c r="KB27" s="83" t="str">
        <f t="shared" si="116"/>
        <v>Eventos</v>
      </c>
      <c r="KC27" s="83" t="str">
        <f t="shared" si="117"/>
        <v>Eventos</v>
      </c>
      <c r="KD27" s="83" t="str">
        <f t="shared" si="118"/>
        <v>Eventos</v>
      </c>
      <c r="KE27" s="83" t="str">
        <f t="shared" si="119"/>
        <v>Eventos</v>
      </c>
      <c r="KF27" s="83" t="str">
        <f t="shared" si="120"/>
        <v>Eventos</v>
      </c>
      <c r="KG27" s="83" t="str">
        <f t="shared" si="121"/>
        <v/>
      </c>
      <c r="KH27" s="83" t="str">
        <f t="shared" si="122"/>
        <v/>
      </c>
      <c r="KI27" s="83" t="str">
        <f t="shared" si="123"/>
        <v/>
      </c>
      <c r="KJ27" s="83" t="str">
        <f t="shared" si="124"/>
        <v/>
      </c>
      <c r="KK27" s="83" t="str">
        <f t="shared" si="125"/>
        <v/>
      </c>
      <c r="KL27" s="83" t="str">
        <f t="shared" si="126"/>
        <v/>
      </c>
      <c r="KM27" s="83" t="str">
        <f t="shared" si="127"/>
        <v/>
      </c>
      <c r="KN27" s="83" t="str">
        <f t="shared" si="128"/>
        <v/>
      </c>
      <c r="KO27" s="83" t="str">
        <f t="shared" si="129"/>
        <v/>
      </c>
      <c r="KP27" s="83" t="str">
        <f t="shared" si="130"/>
        <v/>
      </c>
      <c r="KQ27" s="83" t="str">
        <f t="shared" si="131"/>
        <v/>
      </c>
      <c r="KR27" s="83" t="str">
        <f t="shared" si="132"/>
        <v/>
      </c>
      <c r="KS27" s="83" t="str">
        <f t="shared" si="133"/>
        <v/>
      </c>
      <c r="KT27" s="83" t="str">
        <f t="shared" si="134"/>
        <v/>
      </c>
      <c r="KU27" s="83" t="str">
        <f t="shared" si="135"/>
        <v/>
      </c>
      <c r="KV27" s="83" t="str">
        <f t="shared" si="136"/>
        <v/>
      </c>
      <c r="KW27" s="83" t="str">
        <f t="shared" si="137"/>
        <v>Gastos_de_viajes_(alimentación_hospedaje_transporte_etc)</v>
      </c>
      <c r="KX27" s="83" t="str">
        <f t="shared" si="138"/>
        <v/>
      </c>
      <c r="KY27" s="83" t="str">
        <f t="shared" si="139"/>
        <v/>
      </c>
      <c r="KZ27" s="83" t="str">
        <f t="shared" si="140"/>
        <v/>
      </c>
      <c r="LA27" s="83" t="str">
        <f t="shared" si="141"/>
        <v/>
      </c>
      <c r="LB27" s="83" t="str">
        <f t="shared" si="142"/>
        <v/>
      </c>
      <c r="LC27" s="83" t="str">
        <f t="shared" si="143"/>
        <v/>
      </c>
      <c r="LD27" s="83" t="str">
        <f t="shared" si="144"/>
        <v/>
      </c>
      <c r="LE27" s="83" t="str">
        <f t="shared" si="145"/>
        <v>Pólizas</v>
      </c>
      <c r="LF27" s="83" t="str">
        <f t="shared" si="146"/>
        <v/>
      </c>
      <c r="LG27" s="83" t="str">
        <f t="shared" si="147"/>
        <v/>
      </c>
      <c r="LH27" s="83" t="str">
        <f t="shared" si="148"/>
        <v/>
      </c>
      <c r="LI27" s="83" t="str">
        <f t="shared" si="149"/>
        <v/>
      </c>
      <c r="LJ27" s="83" t="str">
        <f t="shared" si="150"/>
        <v/>
      </c>
      <c r="LK27" s="83" t="str">
        <f t="shared" si="151"/>
        <v/>
      </c>
      <c r="LL27" s="83" t="str">
        <f t="shared" si="152"/>
        <v/>
      </c>
      <c r="LM27" s="83" t="str">
        <f t="shared" si="153"/>
        <v/>
      </c>
      <c r="LN27" s="83" t="str">
        <f t="shared" si="154"/>
        <v/>
      </c>
      <c r="LO27" s="83" t="str">
        <f t="shared" si="155"/>
        <v/>
      </c>
      <c r="LP27" s="83" t="str">
        <f t="shared" si="156"/>
        <v/>
      </c>
      <c r="LQ27" s="83" t="str">
        <f t="shared" si="157"/>
        <v/>
      </c>
      <c r="LR27" s="83" t="str">
        <f t="shared" si="158"/>
        <v/>
      </c>
      <c r="LS27" s="83" t="str">
        <f t="shared" si="159"/>
        <v/>
      </c>
      <c r="LT27" s="83" t="str">
        <f t="shared" si="160"/>
        <v/>
      </c>
      <c r="LU27" s="83" t="str">
        <f t="shared" si="161"/>
        <v/>
      </c>
      <c r="LV27" s="83" t="str">
        <f t="shared" si="162"/>
        <v/>
      </c>
      <c r="LX27" s="175" t="str" cm="1">
        <f t="array" ref="LX27:MA27">TRANSPOSE(_xlfn.UNIQUE(_xlfn._xlws.FILTER(TRANSPOSE(JH27:LV27),TRANSPOSE(JH27:LV27)&lt;&gt;"")))</f>
        <v>Personal</v>
      </c>
      <c r="LY27" s="175" t="str">
        <v>Eventos</v>
      </c>
      <c r="LZ27" s="175" t="str">
        <v>Gastos_de_viajes_(alimentación_hospedaje_transporte_etc)</v>
      </c>
      <c r="MA27" s="175" t="str">
        <v>Pólizas</v>
      </c>
      <c r="MI27" s="83" t="str">
        <f t="shared" si="163"/>
        <v>Tipo_1.6.A_Estudios_técnicos_para_la_innovación_y_transformación_digital_del_sector_productos</v>
      </c>
      <c r="MJ27" s="223" t="s">
        <v>1796</v>
      </c>
      <c r="MK27" s="223" t="s">
        <v>1867</v>
      </c>
      <c r="ML27" s="223" t="s">
        <v>1912</v>
      </c>
      <c r="MM27" s="223" t="s">
        <v>1869</v>
      </c>
      <c r="MN27" s="223"/>
      <c r="MO27" s="223"/>
      <c r="MP27" s="223"/>
      <c r="MQ27" s="223"/>
      <c r="MR27" s="223"/>
      <c r="MS27" s="223"/>
      <c r="MT27" s="223" t="s">
        <v>1643</v>
      </c>
      <c r="MV27" s="150" t="str" cm="1">
        <f t="array" ref="MV27:MZ27">IFERROR(_xlfn._xlws.FILTER(MJ27:MT27,MJ27:MT27&lt;&gt;""),"No aplica")</f>
        <v>Estudios elaborados</v>
      </c>
      <c r="MW27" t="str">
        <v>Estrategias de innovación y transformación digital identificadas y detalladas</v>
      </c>
      <c r="MX27" t="str">
        <v>Diagnósticos de innovación y transformación digital identificados y detallados</v>
      </c>
      <c r="MY27" t="str">
        <v>Talleres de socialización de resultados con actores clave</v>
      </c>
      <c r="MZ27" t="str">
        <v>Otro</v>
      </c>
      <c r="NG27" s="150" t="str">
        <f t="shared" si="164"/>
        <v>Tipo_1.6.A_Estudios_técnicos_para_la_innovación_y_transformación_digital_del_sector_resultados</v>
      </c>
      <c r="NH27" s="223" t="s">
        <v>1626</v>
      </c>
      <c r="NI27" s="223" t="s">
        <v>1659</v>
      </c>
      <c r="NJ27" s="223" t="s">
        <v>1633</v>
      </c>
      <c r="NK27" s="223"/>
      <c r="NL27" s="223"/>
      <c r="NM27" s="223"/>
      <c r="NN27" s="223"/>
      <c r="NO27" s="223"/>
      <c r="NP27" s="223"/>
      <c r="NQ27" s="223"/>
      <c r="NR27" s="223" t="s">
        <v>1643</v>
      </c>
      <c r="NT27" s="83" t="str" cm="1">
        <f t="array" ref="NT27:NW27">IFERROR(_xlfn._xlws.FILTER(NH27:NR27,NH27:NR27&lt;&gt;""),"No aplica")</f>
        <v>Prestadores de servicios turísticos que adoptan nuevas tecnologías o estrategias de innovación o transformación digital</v>
      </c>
      <c r="NU27" t="str">
        <v>Entidades vinculadas al sector público identificadas con potencial de vincularse a la estrategias de transformación digital</v>
      </c>
      <c r="NV27" t="str">
        <v>Percepción de actores de la cadena de valor del sector turismo a los cuales fueron socializados los resultados del proyecto, en una escala de 1 a 5,  respecto a la calidad y potencial del proyecto para generar impactos positivos en el sector</v>
      </c>
      <c r="NW27" t="str">
        <v>Otro</v>
      </c>
    </row>
    <row r="28" spans="1:389" ht="31.15" thickBot="1">
      <c r="A28" s="509"/>
      <c r="B28" s="482"/>
      <c r="C28" s="485"/>
      <c r="D28" s="515"/>
      <c r="E28" s="82" t="s">
        <v>3096</v>
      </c>
      <c r="F28" s="72" t="str">
        <f t="shared" si="11"/>
        <v>Tipo_1.6.B_Estrategias_para_mejorar_la_eficiencia_y_el_valor_agregado_de_la_gestión_operación_y_desarrollo_de_actividades_dentro_de_la_cadena_de_valor_del_sector_turismo</v>
      </c>
      <c r="G28" s="75" t="s">
        <v>3043</v>
      </c>
      <c r="H28" s="102" t="s">
        <v>3043</v>
      </c>
      <c r="I28" s="112"/>
      <c r="J28" s="112"/>
      <c r="K28" s="112" t="s">
        <v>3043</v>
      </c>
      <c r="L28" s="114"/>
      <c r="M28" s="115"/>
      <c r="O28" s="83" t="str">
        <f t="shared" si="165"/>
        <v>Tipo_1.6.B_Estrategias_para_mejorar_la_eficiencia_y_el_valor_agregado_de_la_gestión_operación_y_desarrollo_de_actividades_dentro_de_la_cadena_de_valor_del_sector_turismo</v>
      </c>
      <c r="P28" s="83" t="str">
        <f t="shared" si="166"/>
        <v>Tipo_1.6.B_Estrategias_para_mejorar_la_eficiencia_y_el_valor_agregado_de_la_gestión_operación_y_desarrollo_de_actividades_dentro_de_la_cadena_de_valor_del_sector_turismo</v>
      </c>
      <c r="Q28" s="83" t="str">
        <f t="shared" si="167"/>
        <v/>
      </c>
      <c r="R28" s="83" t="str">
        <f t="shared" si="168"/>
        <v/>
      </c>
      <c r="S28" s="83" t="str">
        <f t="shared" si="169"/>
        <v>Tipo_1.6.B_Estrategias_para_mejorar_la_eficiencia_y_el_valor_agregado_de_la_gestión_operación_y_desarrollo_de_actividades_dentro_de_la_cadena_de_valor_del_sector_turismo</v>
      </c>
      <c r="T28" s="83" t="str">
        <f t="shared" si="170"/>
        <v/>
      </c>
      <c r="U28" s="83" t="str">
        <f t="shared" si="171"/>
        <v/>
      </c>
      <c r="X28" s="150" t="s">
        <v>3097</v>
      </c>
      <c r="AA28" s="92" t="s">
        <v>3043</v>
      </c>
      <c r="AB28" s="92" t="s">
        <v>3043</v>
      </c>
      <c r="AC28" s="96"/>
      <c r="AD28" s="96"/>
      <c r="AE28" s="92" t="s">
        <v>3043</v>
      </c>
      <c r="AF28" s="92" t="s">
        <v>3043</v>
      </c>
      <c r="AG28" s="92" t="s">
        <v>3043</v>
      </c>
      <c r="AH28" s="92" t="s">
        <v>3043</v>
      </c>
      <c r="AI28" s="92" t="s">
        <v>3043</v>
      </c>
      <c r="AJ28" s="92" t="s">
        <v>3043</v>
      </c>
      <c r="AK28" s="92" t="s">
        <v>3043</v>
      </c>
      <c r="AL28" s="92" t="s">
        <v>3043</v>
      </c>
      <c r="AM28" s="92" t="s">
        <v>3043</v>
      </c>
      <c r="AN28" s="92" t="s">
        <v>3043</v>
      </c>
      <c r="AO28" s="92" t="s">
        <v>3043</v>
      </c>
      <c r="AP28" s="92" t="s">
        <v>3043</v>
      </c>
      <c r="AQ28" s="92" t="s">
        <v>3043</v>
      </c>
      <c r="AR28" s="92" t="s">
        <v>3043</v>
      </c>
      <c r="AS28" s="92" t="s">
        <v>3043</v>
      </c>
      <c r="AT28" s="92" t="s">
        <v>3043</v>
      </c>
      <c r="AU28" s="92" t="s">
        <v>3043</v>
      </c>
      <c r="AV28" s="92" t="s">
        <v>3043</v>
      </c>
      <c r="AW28" s="92" t="s">
        <v>3043</v>
      </c>
      <c r="AX28" s="92" t="s">
        <v>3043</v>
      </c>
      <c r="AY28" s="92" t="s">
        <v>3043</v>
      </c>
      <c r="AZ28" s="96"/>
      <c r="BA28" s="96"/>
      <c r="BB28" s="96"/>
      <c r="BC28" s="96"/>
      <c r="BD28" s="96"/>
      <c r="BE28" s="96"/>
      <c r="BF28" s="96"/>
      <c r="BG28" s="96"/>
      <c r="BH28" s="96"/>
      <c r="BI28" s="92" t="s">
        <v>3043</v>
      </c>
      <c r="BJ28" s="96"/>
      <c r="BK28" s="96"/>
      <c r="BL28" s="96"/>
      <c r="BM28" s="96"/>
      <c r="BN28" s="96"/>
      <c r="BO28" s="96"/>
      <c r="BP28" s="92" t="s">
        <v>3043</v>
      </c>
      <c r="BQ28" s="96"/>
      <c r="BR28" s="96"/>
      <c r="BS28" s="92" t="s">
        <v>3043</v>
      </c>
      <c r="BT28" s="96"/>
      <c r="BU28" s="96"/>
      <c r="BV28" s="92" t="s">
        <v>3043</v>
      </c>
      <c r="BW28" s="97"/>
      <c r="BX28" s="93" t="s">
        <v>3043</v>
      </c>
      <c r="BY28" s="93"/>
      <c r="BZ28" s="93"/>
      <c r="CA28" s="93"/>
      <c r="CB28" s="91"/>
      <c r="CC28" s="91"/>
      <c r="CD28" s="91"/>
      <c r="CE28" s="91"/>
      <c r="CF28" s="91"/>
      <c r="CG28" s="91"/>
      <c r="CH28" s="91"/>
      <c r="CI28" s="91"/>
      <c r="CJ28" s="91"/>
      <c r="CK28" s="91"/>
      <c r="CL28" s="91"/>
      <c r="CM28" s="91"/>
      <c r="CN28" s="91"/>
      <c r="CO28" s="91"/>
      <c r="CQ28" s="83" t="str">
        <f t="shared" si="19"/>
        <v>Tipo_1.6.B_Estrategias_para_mejorar_la_eficiencia_y_el_valor_agregado_de_la_gestión_operación_y_desarrollo_de_actividades_dentro_de_la_cadena_de_valor_del_sector_turismo_Personal</v>
      </c>
      <c r="CR28" s="83" t="str">
        <f t="shared" si="172"/>
        <v>Apoyo_administrativo</v>
      </c>
      <c r="CS28" s="83" t="str">
        <f t="shared" si="173"/>
        <v>Profesional</v>
      </c>
      <c r="CT28" s="83" t="str">
        <f t="shared" si="174"/>
        <v/>
      </c>
      <c r="CU28" s="83" t="str">
        <f t="shared" si="175"/>
        <v/>
      </c>
      <c r="CV28" s="83" t="str">
        <f t="shared" si="176"/>
        <v>Consultoría</v>
      </c>
      <c r="CW28" s="83"/>
      <c r="CX28" s="83" t="str" cm="1">
        <f t="array" ref="CX28:CZ28">IFERROR(_xlfn._xlws.FILTER(CR28:CV28,CR28:CV28&lt;&gt;""),"No aplica")</f>
        <v>Apoyo_administrativo</v>
      </c>
      <c r="CY28" s="83" t="str">
        <v>Profesional</v>
      </c>
      <c r="CZ28" s="83" t="str">
        <v>Consultoría</v>
      </c>
      <c r="DA28" s="83"/>
      <c r="DB28" s="83"/>
      <c r="DC28" s="83"/>
      <c r="DD28" s="83"/>
      <c r="DE28" s="83" t="str">
        <f t="shared" si="25"/>
        <v>Tipo_1.6.B_Estrategias_para_mejorar_la_eficiencia_y_el_valor_agregado_de_la_gestión_operación_y_desarrollo_de_actividades_dentro_de_la_cadena_de_valor_del_sector_turismo_Eventos</v>
      </c>
      <c r="DF28" s="83" t="str">
        <f t="shared" si="26"/>
        <v>Alimentación</v>
      </c>
      <c r="DG28" s="83" t="str">
        <f t="shared" si="27"/>
        <v>Alquiler_de_baños_y_servicio_de_aseo_portátiles</v>
      </c>
      <c r="DH28" s="83" t="str">
        <f t="shared" si="28"/>
        <v>Alquiler_de_equipos_técnicos</v>
      </c>
      <c r="DI28" s="83" t="str">
        <f t="shared" si="29"/>
        <v>Alquiler_de_espacios</v>
      </c>
      <c r="DJ28" s="83" t="str">
        <f t="shared" si="30"/>
        <v>Alquiler_de_implementos_de_cocina</v>
      </c>
      <c r="DK28" s="83" t="str">
        <f t="shared" si="31"/>
        <v>Alquiler_de_Mobiliario</v>
      </c>
      <c r="DL28" s="83" t="str">
        <f t="shared" si="32"/>
        <v>Alquiler_de_producción</v>
      </c>
      <c r="DM28" s="83" t="str">
        <f t="shared" si="33"/>
        <v>Iluminación_profesional</v>
      </c>
      <c r="DN28" s="83" t="str">
        <f t="shared" si="34"/>
        <v>Papelería</v>
      </c>
      <c r="DO28" s="83" t="str">
        <f t="shared" si="35"/>
        <v>Personal</v>
      </c>
      <c r="DP28" s="83" t="str">
        <f t="shared" si="36"/>
        <v>Plataforma_digital_</v>
      </c>
      <c r="DQ28" s="83" t="str">
        <f t="shared" si="37"/>
        <v>Producción_y_técnica</v>
      </c>
      <c r="DR28" s="83" t="str">
        <f t="shared" si="38"/>
        <v>Salud</v>
      </c>
      <c r="DS28" s="83" t="str">
        <f t="shared" si="39"/>
        <v>Servicios_digitales_</v>
      </c>
      <c r="DT28" s="83" t="str">
        <f t="shared" si="40"/>
        <v>Servicios_en_línea_y_transmisión</v>
      </c>
      <c r="DU28" s="83" t="str">
        <f t="shared" si="41"/>
        <v>Sonido_profesional</v>
      </c>
      <c r="DV28" s="83" t="str">
        <f t="shared" si="42"/>
        <v>Stand</v>
      </c>
      <c r="DW28" s="83" t="str">
        <f t="shared" si="43"/>
        <v>Traducción_simultanea</v>
      </c>
      <c r="DX28" s="83" t="str">
        <f t="shared" si="44"/>
        <v>Transporte_de_equipos</v>
      </c>
      <c r="DY28" s="83" t="str">
        <f t="shared" si="45"/>
        <v>Video</v>
      </c>
      <c r="DZ28" s="83" t="str">
        <f t="shared" si="46"/>
        <v/>
      </c>
      <c r="EA28" s="83"/>
      <c r="EB28" s="83" t="str" cm="1">
        <f t="array" ref="EB28:EU28">IFERROR(_xlfn._xlws.FILTER(DF28:DZ28,DF28:DZ28&lt;&gt;""),"No aplica")</f>
        <v>Alimentación</v>
      </c>
      <c r="EC28" s="83" t="str">
        <v>Alquiler_de_baños_y_servicio_de_aseo_portátiles</v>
      </c>
      <c r="ED28" s="83" t="str">
        <v>Alquiler_de_equipos_técnicos</v>
      </c>
      <c r="EE28" s="83" t="str">
        <v>Alquiler_de_espacios</v>
      </c>
      <c r="EF28" s="83" t="str">
        <v>Alquiler_de_implementos_de_cocina</v>
      </c>
      <c r="EG28" s="83" t="str">
        <v>Alquiler_de_Mobiliario</v>
      </c>
      <c r="EH28" s="83" t="str">
        <v>Alquiler_de_producción</v>
      </c>
      <c r="EI28" s="83" t="str">
        <v>Iluminación_profesional</v>
      </c>
      <c r="EJ28" s="83" t="str">
        <v>Papelería</v>
      </c>
      <c r="EK28" s="83" t="str">
        <v>Personal</v>
      </c>
      <c r="EL28" s="83" t="str">
        <v>Plataforma_digital_</v>
      </c>
      <c r="EM28" s="83" t="str">
        <v>Producción_y_técnica</v>
      </c>
      <c r="EN28" s="83" t="str">
        <v>Salud</v>
      </c>
      <c r="EO28" s="83" t="str">
        <v>Servicios_digitales_</v>
      </c>
      <c r="EP28" s="83" t="str">
        <v>Servicios_en_línea_y_transmisión</v>
      </c>
      <c r="EQ28" s="83" t="str">
        <v>Sonido_profesional</v>
      </c>
      <c r="ER28" s="83" t="str">
        <v>Stand</v>
      </c>
      <c r="ES28" s="83" t="str">
        <v>Traducción_simultanea</v>
      </c>
      <c r="ET28" s="83" t="str">
        <v>Transporte_de_equipos</v>
      </c>
      <c r="EU28" s="83" t="str">
        <v>Video</v>
      </c>
      <c r="EV28" s="83"/>
      <c r="EW28" s="83" t="str">
        <f t="shared" si="47"/>
        <v>Tipo_1.6.B_Estrategias_para_mejorar_la_eficiencia_y_el_valor_agregado_de_la_gestión_operación_y_desarrollo_de_actividades_dentro_de_la_cadena_de_valor_del_sector_turismo_Material</v>
      </c>
      <c r="EX28" s="83" t="str">
        <f t="shared" si="48"/>
        <v/>
      </c>
      <c r="EY28" s="83" t="str">
        <f t="shared" si="49"/>
        <v/>
      </c>
      <c r="EZ28" s="83" t="str">
        <f t="shared" si="50"/>
        <v/>
      </c>
      <c r="FA28" s="83" t="str">
        <f t="shared" si="51"/>
        <v/>
      </c>
      <c r="FB28" s="83" t="str">
        <f t="shared" si="52"/>
        <v/>
      </c>
      <c r="FC28" s="83" t="str">
        <f t="shared" si="53"/>
        <v/>
      </c>
      <c r="FD28" s="83"/>
      <c r="FE28" s="83" t="str" cm="1">
        <f t="array" ref="FE28">IFERROR(_xlfn._xlws.FILTER(EX28:FC28,EX28:FC28&lt;&gt;""),"No aplica")</f>
        <v>No aplica</v>
      </c>
      <c r="FF28" s="83"/>
      <c r="FG28" s="83"/>
      <c r="FH28" s="83"/>
      <c r="FI28" s="83"/>
      <c r="FJ28" s="83"/>
      <c r="FK28" s="83"/>
      <c r="FL28" s="83"/>
      <c r="FM28" s="83" t="str">
        <f t="shared" si="54"/>
        <v>Tipo_1.6.B_Estrategias_para_mejorar_la_eficiencia_y_el_valor_agregado_de_la_gestión_operación_y_desarrollo_de_actividades_dentro_de_la_cadena_de_valor_del_sector_turismo_Publicidad</v>
      </c>
      <c r="FN28" s="175" t="str">
        <f t="shared" si="55"/>
        <v/>
      </c>
      <c r="FO28" s="175" t="str">
        <f t="shared" si="56"/>
        <v/>
      </c>
      <c r="FQ28" s="83" t="str" cm="1">
        <f t="array" ref="FQ28">IFERROR(_xlfn._xlws.FILTER(FN28:FO28,FN28:FO28&lt;&gt;""),"No aplica")</f>
        <v>No aplica</v>
      </c>
      <c r="FU28" s="83" t="str">
        <f t="shared" si="57"/>
        <v>Tipo_1.6.B_Estrategias_para_mejorar_la_eficiencia_y_el_valor_agregado_de_la_gestión_operación_y_desarrollo_de_actividades_dentro_de_la_cadena_de_valor_del_sector_turismo_Desarrollos_Tecnológicos</v>
      </c>
      <c r="FV28" s="175" t="str">
        <f t="shared" si="58"/>
        <v>Software</v>
      </c>
      <c r="FW28" s="175" t="str">
        <f t="shared" si="59"/>
        <v/>
      </c>
      <c r="FY28" s="83" t="str" cm="1">
        <f t="array" ref="FY28">IFERROR(_xlfn._xlws.FILTER(FV28:FW28,FV28:FW28&lt;&gt;""),"No aplica")</f>
        <v>Software</v>
      </c>
      <c r="GC28" s="83" t="str">
        <f t="shared" si="60"/>
        <v>Tipo_1.6.B_Estrategias_para_mejorar_la_eficiencia_y_el_valor_agregado_de_la_gestión_operación_y_desarrollo_de_actividades_dentro_de_la_cadena_de_valor_del_sector_turismo_Gastos_de_viajes_(alimentación_hospedaje_transporte_etc)</v>
      </c>
      <c r="GD28" s="175" t="str">
        <f t="shared" si="61"/>
        <v/>
      </c>
      <c r="GE28" s="175" t="str">
        <f t="shared" si="62"/>
        <v/>
      </c>
      <c r="GF28" s="175" t="str">
        <f t="shared" si="63"/>
        <v/>
      </c>
      <c r="GG28" s="175" t="str">
        <f t="shared" si="64"/>
        <v/>
      </c>
      <c r="GH28" s="175" t="str">
        <f t="shared" si="65"/>
        <v/>
      </c>
      <c r="GI28" s="175" t="str">
        <f t="shared" si="66"/>
        <v>G6._Reuniones_para_mesas_de_trabajo</v>
      </c>
      <c r="GJ28" s="175" t="str">
        <f t="shared" si="67"/>
        <v/>
      </c>
      <c r="GK28" s="175" t="str">
        <f t="shared" si="68"/>
        <v/>
      </c>
      <c r="GL28" s="175"/>
      <c r="GM28" s="150" t="str" cm="1">
        <f t="array" ref="GM28">IFERROR(_xlfn._xlws.FILTER(GD28:GK28,GD28:GK28&lt;&gt;""),"No aplica")</f>
        <v>G6._Reuniones_para_mesas_de_trabajo</v>
      </c>
      <c r="GN28" s="175"/>
      <c r="GO28" s="175"/>
      <c r="GP28" s="175"/>
      <c r="GQ28" s="175"/>
      <c r="GR28" s="175"/>
      <c r="GS28" s="175"/>
      <c r="GT28" s="175"/>
      <c r="GU28" s="175"/>
      <c r="GV28" s="175"/>
      <c r="GW28" s="175"/>
      <c r="GX28" s="83" t="str">
        <f t="shared" si="69"/>
        <v>Tipo_1.6.B_Estrategias_para_mejorar_la_eficiencia_y_el_valor_agregado_de_la_gestión_operación_y_desarrollo_de_actividades_dentro_de_la_cadena_de_valor_del_sector_turismo_Dotaciones_o_Beneficios</v>
      </c>
      <c r="GY28" s="175" t="str">
        <f t="shared" si="70"/>
        <v>Dotación</v>
      </c>
      <c r="GZ28" s="175" t="str">
        <f t="shared" si="71"/>
        <v/>
      </c>
      <c r="HA28" s="175" t="str">
        <f t="shared" si="72"/>
        <v/>
      </c>
      <c r="HB28" s="175" t="str">
        <f t="shared" si="73"/>
        <v>Membresías,_suscripciones_o_afiliaciones</v>
      </c>
      <c r="HC28" s="175" t="str">
        <f t="shared" si="74"/>
        <v/>
      </c>
      <c r="HE28" s="150" t="str" cm="1">
        <f t="array" ref="HE28:HF28">IFERROR(_xlfn._xlws.FILTER(GY28:HC28,GY28:HC28&lt;&gt;""),"No aplica")</f>
        <v>Dotación</v>
      </c>
      <c r="HF28" t="str">
        <v>Membresías,_suscripciones_o_afiliaciones</v>
      </c>
      <c r="HL28" s="83" t="str">
        <f t="shared" si="75"/>
        <v>Tipo_1.6.B_Estrategias_para_mejorar_la_eficiencia_y_el_valor_agregado_de_la_gestión_operación_y_desarrollo_de_actividades_dentro_de_la_cadena_de_valor_del_sector_turismo_Pólizas</v>
      </c>
      <c r="HM28" s="175" t="str">
        <f t="shared" si="6"/>
        <v>Pólizas</v>
      </c>
      <c r="HO28" s="83" t="str" cm="1">
        <f t="array" ref="HO28">IFERROR(_xlfn._xlws.FILTER(HM28:HM28,HM28:HM28&lt;&gt;""),"No aplica")</f>
        <v>Pólizas</v>
      </c>
      <c r="HR28" s="83" t="str">
        <f t="shared" si="76"/>
        <v>Tipo_1.6.B_Estrategias_para_mejorar_la_eficiencia_y_el_valor_agregado_de_la_gestión_operación_y_desarrollo_de_actividades_dentro_de_la_cadena_de_valor_del_sector_turismo_Otros</v>
      </c>
      <c r="HS28" s="175" t="str">
        <f t="shared" si="77"/>
        <v/>
      </c>
      <c r="HT28" s="175" t="str">
        <f t="shared" si="78"/>
        <v/>
      </c>
      <c r="HU28" s="175" t="str">
        <f t="shared" si="79"/>
        <v/>
      </c>
      <c r="HW28" s="83" t="str" cm="1">
        <f t="array" ref="HW28">IFERROR(_xlfn._xlws.FILTER(HS28:HU28,HS28:HU28&lt;&gt;""),"No aplica")</f>
        <v>No aplica</v>
      </c>
      <c r="IB28" s="83" t="str">
        <f t="shared" si="80"/>
        <v>Tipo_1.6.B_Estrategias_para_mejorar_la_eficiencia_y_el_valor_agregado_de_la_gestión_operación_y_desarrollo_de_actividades_dentro_de_la_cadena_de_valor_del_sector_turismo_Construcción_y_o_mantenimiento_de_Obra</v>
      </c>
      <c r="IC28" s="175" t="str">
        <f t="shared" si="81"/>
        <v/>
      </c>
      <c r="ID28" s="175" t="str">
        <f t="shared" si="82"/>
        <v/>
      </c>
      <c r="IE28" s="175" t="str">
        <f t="shared" si="83"/>
        <v/>
      </c>
      <c r="IF28" s="175" t="str">
        <f t="shared" si="84"/>
        <v/>
      </c>
      <c r="IG28" s="175" t="str">
        <f t="shared" si="85"/>
        <v/>
      </c>
      <c r="IH28" s="175" t="str">
        <f t="shared" si="86"/>
        <v/>
      </c>
      <c r="II28" s="175" t="str">
        <f t="shared" si="87"/>
        <v/>
      </c>
      <c r="IJ28" s="175" t="str">
        <f t="shared" si="88"/>
        <v/>
      </c>
      <c r="IK28" s="175" t="str">
        <f t="shared" si="89"/>
        <v/>
      </c>
      <c r="IL28" s="175" t="str">
        <f t="shared" si="90"/>
        <v/>
      </c>
      <c r="IM28" s="175" t="str">
        <f t="shared" si="91"/>
        <v/>
      </c>
      <c r="IN28" s="175" t="str">
        <f t="shared" si="92"/>
        <v/>
      </c>
      <c r="IO28" s="175" t="str">
        <f t="shared" si="93"/>
        <v/>
      </c>
      <c r="IP28" s="175" t="str">
        <f t="shared" si="94"/>
        <v/>
      </c>
      <c r="IR28" s="175" t="str" cm="1">
        <f t="array" ref="IR28">IFERROR(_xlfn._xlws.FILTER(IC28:IP28,IC28:IP28&lt;&gt;""),"No aplica")</f>
        <v>No aplica</v>
      </c>
      <c r="JG28" s="83" t="str">
        <f t="shared" si="95"/>
        <v>Tipo_1.6.B_Estrategias_para_mejorar_la_eficiencia_y_el_valor_agregado_de_la_gestión_operación_y_desarrollo_de_actividades_dentro_de_la_cadena_de_valor_del_sector_turismo</v>
      </c>
      <c r="JH28" s="83" t="str">
        <f t="shared" si="96"/>
        <v>Personal</v>
      </c>
      <c r="JI28" s="83" t="str">
        <f t="shared" si="97"/>
        <v>Personal</v>
      </c>
      <c r="JJ28" s="83" t="str">
        <f t="shared" si="98"/>
        <v/>
      </c>
      <c r="JK28" s="83" t="str">
        <f t="shared" si="99"/>
        <v/>
      </c>
      <c r="JL28" s="83" t="str">
        <f t="shared" si="100"/>
        <v>Personal</v>
      </c>
      <c r="JM28" s="83" t="str">
        <f t="shared" si="101"/>
        <v>Eventos</v>
      </c>
      <c r="JN28" s="83" t="str">
        <f t="shared" si="102"/>
        <v>Eventos</v>
      </c>
      <c r="JO28" s="83" t="str">
        <f t="shared" si="103"/>
        <v>Eventos</v>
      </c>
      <c r="JP28" s="83" t="str">
        <f t="shared" si="104"/>
        <v>Eventos</v>
      </c>
      <c r="JQ28" s="83" t="str">
        <f t="shared" si="105"/>
        <v>Eventos</v>
      </c>
      <c r="JR28" s="83" t="str">
        <f t="shared" si="106"/>
        <v>Eventos</v>
      </c>
      <c r="JS28" s="83" t="str">
        <f t="shared" si="107"/>
        <v>Eventos</v>
      </c>
      <c r="JT28" s="83" t="str">
        <f t="shared" si="108"/>
        <v>Eventos</v>
      </c>
      <c r="JU28" s="83" t="str">
        <f t="shared" si="109"/>
        <v>Eventos</v>
      </c>
      <c r="JV28" s="83" t="str">
        <f t="shared" si="110"/>
        <v>Eventos</v>
      </c>
      <c r="JW28" s="83" t="str">
        <f t="shared" si="111"/>
        <v>Eventos</v>
      </c>
      <c r="JX28" s="83" t="str">
        <f t="shared" si="112"/>
        <v>Eventos</v>
      </c>
      <c r="JY28" s="83" t="str">
        <f t="shared" si="113"/>
        <v>Eventos</v>
      </c>
      <c r="JZ28" s="83" t="str">
        <f t="shared" si="114"/>
        <v>Eventos</v>
      </c>
      <c r="KA28" s="83" t="str">
        <f t="shared" si="115"/>
        <v>Eventos</v>
      </c>
      <c r="KB28" s="83" t="str">
        <f t="shared" si="116"/>
        <v>Eventos</v>
      </c>
      <c r="KC28" s="83" t="str">
        <f t="shared" si="117"/>
        <v>Eventos</v>
      </c>
      <c r="KD28" s="83" t="str">
        <f t="shared" si="118"/>
        <v>Eventos</v>
      </c>
      <c r="KE28" s="83" t="str">
        <f t="shared" si="119"/>
        <v>Eventos</v>
      </c>
      <c r="KF28" s="83" t="str">
        <f t="shared" si="120"/>
        <v>Eventos</v>
      </c>
      <c r="KG28" s="83" t="str">
        <f t="shared" si="121"/>
        <v/>
      </c>
      <c r="KH28" s="83" t="str">
        <f t="shared" si="122"/>
        <v/>
      </c>
      <c r="KI28" s="83" t="str">
        <f t="shared" si="123"/>
        <v/>
      </c>
      <c r="KJ28" s="83" t="str">
        <f t="shared" si="124"/>
        <v/>
      </c>
      <c r="KK28" s="83" t="str">
        <f t="shared" si="125"/>
        <v/>
      </c>
      <c r="KL28" s="83" t="str">
        <f t="shared" si="126"/>
        <v/>
      </c>
      <c r="KM28" s="83" t="str">
        <f t="shared" si="127"/>
        <v/>
      </c>
      <c r="KN28" s="83" t="str">
        <f t="shared" si="128"/>
        <v/>
      </c>
      <c r="KO28" s="83" t="str">
        <f t="shared" si="129"/>
        <v/>
      </c>
      <c r="KP28" s="83" t="str">
        <f t="shared" si="130"/>
        <v>Desarrollos_Tecnológicos</v>
      </c>
      <c r="KQ28" s="83" t="str">
        <f t="shared" si="131"/>
        <v/>
      </c>
      <c r="KR28" s="83" t="str">
        <f t="shared" si="132"/>
        <v/>
      </c>
      <c r="KS28" s="83" t="str">
        <f t="shared" si="133"/>
        <v/>
      </c>
      <c r="KT28" s="83" t="str">
        <f t="shared" si="134"/>
        <v/>
      </c>
      <c r="KU28" s="83" t="str">
        <f t="shared" si="135"/>
        <v/>
      </c>
      <c r="KV28" s="83" t="str">
        <f t="shared" si="136"/>
        <v/>
      </c>
      <c r="KW28" s="83" t="str">
        <f t="shared" si="137"/>
        <v>Gastos_de_viajes_(alimentación_hospedaje_transporte_etc)</v>
      </c>
      <c r="KX28" s="83" t="str">
        <f t="shared" si="138"/>
        <v/>
      </c>
      <c r="KY28" s="83" t="str">
        <f t="shared" si="139"/>
        <v/>
      </c>
      <c r="KZ28" s="83" t="str">
        <f t="shared" si="140"/>
        <v>Dotaciones_o_Beneficios</v>
      </c>
      <c r="LA28" s="83" t="str">
        <f t="shared" si="141"/>
        <v/>
      </c>
      <c r="LB28" s="83" t="str">
        <f t="shared" si="142"/>
        <v/>
      </c>
      <c r="LC28" s="83" t="str">
        <f t="shared" si="143"/>
        <v>Dotaciones_o_Beneficios</v>
      </c>
      <c r="LD28" s="83" t="str">
        <f t="shared" si="144"/>
        <v/>
      </c>
      <c r="LE28" s="83" t="str">
        <f t="shared" si="145"/>
        <v>Pólizas</v>
      </c>
      <c r="LF28" s="83" t="str">
        <f t="shared" si="146"/>
        <v/>
      </c>
      <c r="LG28" s="83" t="str">
        <f t="shared" si="147"/>
        <v/>
      </c>
      <c r="LH28" s="83" t="str">
        <f t="shared" si="148"/>
        <v/>
      </c>
      <c r="LI28" s="83" t="str">
        <f t="shared" si="149"/>
        <v/>
      </c>
      <c r="LJ28" s="83" t="str">
        <f t="shared" si="150"/>
        <v/>
      </c>
      <c r="LK28" s="83" t="str">
        <f t="shared" si="151"/>
        <v/>
      </c>
      <c r="LL28" s="83" t="str">
        <f t="shared" si="152"/>
        <v/>
      </c>
      <c r="LM28" s="83" t="str">
        <f t="shared" si="153"/>
        <v/>
      </c>
      <c r="LN28" s="83" t="str">
        <f t="shared" si="154"/>
        <v/>
      </c>
      <c r="LO28" s="83" t="str">
        <f t="shared" si="155"/>
        <v/>
      </c>
      <c r="LP28" s="83" t="str">
        <f t="shared" si="156"/>
        <v/>
      </c>
      <c r="LQ28" s="83" t="str">
        <f t="shared" si="157"/>
        <v/>
      </c>
      <c r="LR28" s="83" t="str">
        <f t="shared" si="158"/>
        <v/>
      </c>
      <c r="LS28" s="83" t="str">
        <f t="shared" si="159"/>
        <v/>
      </c>
      <c r="LT28" s="83" t="str">
        <f t="shared" si="160"/>
        <v/>
      </c>
      <c r="LU28" s="83" t="str">
        <f t="shared" si="161"/>
        <v/>
      </c>
      <c r="LV28" s="83" t="str">
        <f t="shared" si="162"/>
        <v/>
      </c>
      <c r="LX28" s="175" t="str" cm="1">
        <f t="array" ref="LX28:MC28">TRANSPOSE(_xlfn.UNIQUE(_xlfn._xlws.FILTER(TRANSPOSE(JH28:LV28),TRANSPOSE(JH28:LV28)&lt;&gt;"")))</f>
        <v>Personal</v>
      </c>
      <c r="LY28" s="175" t="str">
        <v>Eventos</v>
      </c>
      <c r="LZ28" s="175" t="str">
        <v>Desarrollos_Tecnológicos</v>
      </c>
      <c r="MA28" s="175" t="str">
        <v>Gastos_de_viajes_(alimentación_hospedaje_transporte_etc)</v>
      </c>
      <c r="MB28" s="175" t="str">
        <v>Dotaciones_o_Beneficios</v>
      </c>
      <c r="MC28" s="175" t="str">
        <v>Pólizas</v>
      </c>
      <c r="MI28" s="83" t="str">
        <f t="shared" si="163"/>
        <v>Tipo_1.6.B_Estrategias_para_mejorar_la_eficiencia_y_el_valor_agregado_de_la_gestión_operación_y_desarrollo_de_actividades_dentro_de_la_cadena_de_valor_del_sector_turismo_productos</v>
      </c>
      <c r="MJ28" s="223" t="s">
        <v>1797</v>
      </c>
      <c r="MK28" s="223" t="s">
        <v>1868</v>
      </c>
      <c r="ML28" s="223" t="s">
        <v>1913</v>
      </c>
      <c r="MM28" s="223"/>
      <c r="MN28" s="223"/>
      <c r="MO28" s="223"/>
      <c r="MP28" s="223"/>
      <c r="MQ28" s="223"/>
      <c r="MR28" s="223"/>
      <c r="MS28" s="223"/>
      <c r="MT28" s="223" t="s">
        <v>1643</v>
      </c>
      <c r="MV28" s="150" t="str" cm="1">
        <f t="array" ref="MV28:MY28">IFERROR(_xlfn._xlws.FILTER(MJ28:MT28,MJ28:MT28&lt;&gt;""),"No aplica")</f>
        <v xml:space="preserve">Plataformas/software/aplicaciones desarrollados o actualizados </v>
      </c>
      <c r="MW28" t="str">
        <v>Procesos digitalizados o automatizados</v>
      </c>
      <c r="MX28" t="str">
        <v>Sistemas de análisis de datos implementados</v>
      </c>
      <c r="MY28" t="str">
        <v>Otro</v>
      </c>
      <c r="NG28" s="150" t="str">
        <f t="shared" si="164"/>
        <v>Tipo_1.6.B_Estrategias_para_mejorar_la_eficiencia_y_el_valor_agregado_de_la_gestión_operación_y_desarrollo_de_actividades_dentro_de_la_cadena_de_valor_del_sector_turismo_resultados</v>
      </c>
      <c r="NH28" s="223" t="s">
        <v>1627</v>
      </c>
      <c r="NI28" s="223" t="s">
        <v>1660</v>
      </c>
      <c r="NJ28" s="223" t="s">
        <v>1633</v>
      </c>
      <c r="NK28" s="223"/>
      <c r="NL28" s="223"/>
      <c r="NM28" s="223"/>
      <c r="NN28" s="223"/>
      <c r="NO28" s="223"/>
      <c r="NP28" s="223"/>
      <c r="NQ28" s="223"/>
      <c r="NR28" s="223" t="s">
        <v>1643</v>
      </c>
      <c r="NT28" s="83" t="str" cm="1">
        <f t="array" ref="NT28:NW28">IFERROR(_xlfn._xlws.FILTER(NH28:NR28,NH28:NR28&lt;&gt;""),"No aplica")</f>
        <v>Ahorro potencial anual en efectivo, generado por la(s) metodologías, herramientas o desarrollos tecnológicos establecidos</v>
      </c>
      <c r="NU28" t="str">
        <v>Ahorro potencial anual en tiempo, generado por la(s) metodologías, herramientas o desarrollos tecnológicos establecidos</v>
      </c>
      <c r="NV28" t="str">
        <v>Percepción de actores de la cadena de valor del sector turismo a los cuales fueron socializados los resultados del proyecto, en una escala de 1 a 5,  respecto a la calidad y potencial del proyecto para generar impactos positivos en el sector</v>
      </c>
      <c r="NW28" t="str">
        <v>Otro</v>
      </c>
    </row>
    <row r="29" spans="1:389" ht="40.5" customHeight="1" thickBot="1">
      <c r="A29" s="510"/>
      <c r="B29" s="73" t="s">
        <v>3098</v>
      </c>
      <c r="C29" s="77" t="s">
        <v>3099</v>
      </c>
      <c r="D29" s="74" t="str">
        <f>CONCATENATE("Categoría_",B29,"_",SUBSTITUTE(SUBSTITUTE(C29,",","")," ","_"))</f>
        <v>Categoría_1.7_Evaluación_de_resultados_o_de_impacto</v>
      </c>
      <c r="E29" s="81" t="s">
        <v>3100</v>
      </c>
      <c r="F29" s="72" t="str">
        <f t="shared" si="11"/>
        <v>Tipo_1.7.A_Evaluación_de_resultados_o_de_impacto_de_políticas_planes_programas_y_proyectos_en_el_sector_turismo</v>
      </c>
      <c r="G29" s="73" t="s">
        <v>3043</v>
      </c>
      <c r="H29" s="101" t="s">
        <v>3043</v>
      </c>
      <c r="I29" s="111" t="s">
        <v>3043</v>
      </c>
      <c r="J29" s="111" t="s">
        <v>3043</v>
      </c>
      <c r="K29" s="111" t="s">
        <v>3043</v>
      </c>
      <c r="L29" s="109"/>
      <c r="M29" s="110"/>
      <c r="O29" s="83" t="str">
        <f t="shared" si="165"/>
        <v>Tipo_1.7.A_Evaluación_de_resultados_o_de_impacto_de_políticas_planes_programas_y_proyectos_en_el_sector_turismo</v>
      </c>
      <c r="P29" s="83" t="str">
        <f t="shared" si="166"/>
        <v>Tipo_1.7.A_Evaluación_de_resultados_o_de_impacto_de_políticas_planes_programas_y_proyectos_en_el_sector_turismo</v>
      </c>
      <c r="Q29" s="83" t="str">
        <f t="shared" si="167"/>
        <v>Tipo_1.7.A_Evaluación_de_resultados_o_de_impacto_de_políticas_planes_programas_y_proyectos_en_el_sector_turismo</v>
      </c>
      <c r="R29" s="83" t="str">
        <f t="shared" si="168"/>
        <v>Tipo_1.7.A_Evaluación_de_resultados_o_de_impacto_de_políticas_planes_programas_y_proyectos_en_el_sector_turismo</v>
      </c>
      <c r="S29" s="83" t="str">
        <f t="shared" si="169"/>
        <v>Tipo_1.7.A_Evaluación_de_resultados_o_de_impacto_de_políticas_planes_programas_y_proyectos_en_el_sector_turismo</v>
      </c>
      <c r="T29" s="83" t="str">
        <f t="shared" si="170"/>
        <v/>
      </c>
      <c r="U29" s="83" t="str">
        <f t="shared" si="171"/>
        <v/>
      </c>
      <c r="X29" s="150" t="s">
        <v>3101</v>
      </c>
      <c r="AA29" s="89" t="s">
        <v>3043</v>
      </c>
      <c r="AB29" s="89" t="s">
        <v>3043</v>
      </c>
      <c r="AC29" s="94"/>
      <c r="AD29" s="94"/>
      <c r="AE29" s="89" t="s">
        <v>3043</v>
      </c>
      <c r="AF29" s="89" t="s">
        <v>3043</v>
      </c>
      <c r="AG29" s="89" t="s">
        <v>3043</v>
      </c>
      <c r="AH29" s="89" t="s">
        <v>3043</v>
      </c>
      <c r="AI29" s="89" t="s">
        <v>3043</v>
      </c>
      <c r="AJ29" s="89" t="s">
        <v>3043</v>
      </c>
      <c r="AK29" s="89" t="s">
        <v>3043</v>
      </c>
      <c r="AL29" s="89" t="s">
        <v>3043</v>
      </c>
      <c r="AM29" s="89" t="s">
        <v>3043</v>
      </c>
      <c r="AN29" s="89" t="s">
        <v>3043</v>
      </c>
      <c r="AO29" s="89" t="s">
        <v>3043</v>
      </c>
      <c r="AP29" s="89" t="s">
        <v>3043</v>
      </c>
      <c r="AQ29" s="89" t="s">
        <v>3043</v>
      </c>
      <c r="AR29" s="89" t="s">
        <v>3043</v>
      </c>
      <c r="AS29" s="89" t="s">
        <v>3043</v>
      </c>
      <c r="AT29" s="89" t="s">
        <v>3043</v>
      </c>
      <c r="AU29" s="89" t="s">
        <v>3043</v>
      </c>
      <c r="AV29" s="89" t="s">
        <v>3043</v>
      </c>
      <c r="AW29" s="89" t="s">
        <v>3043</v>
      </c>
      <c r="AX29" s="89" t="s">
        <v>3043</v>
      </c>
      <c r="AY29" s="89" t="s">
        <v>3043</v>
      </c>
      <c r="AZ29" s="94"/>
      <c r="BA29" s="89" t="s">
        <v>3043</v>
      </c>
      <c r="BB29" s="89" t="s">
        <v>3043</v>
      </c>
      <c r="BC29" s="89" t="s">
        <v>3043</v>
      </c>
      <c r="BD29" s="94"/>
      <c r="BE29" s="94"/>
      <c r="BF29" s="94"/>
      <c r="BG29" s="94"/>
      <c r="BH29" s="94"/>
      <c r="BI29" s="94"/>
      <c r="BJ29" s="94"/>
      <c r="BK29" s="94"/>
      <c r="BL29" s="94"/>
      <c r="BM29" s="94"/>
      <c r="BN29" s="94"/>
      <c r="BO29" s="94"/>
      <c r="BP29" s="89" t="s">
        <v>3043</v>
      </c>
      <c r="BQ29" s="94"/>
      <c r="BR29" s="94"/>
      <c r="BS29" s="94"/>
      <c r="BT29" s="94"/>
      <c r="BU29" s="94"/>
      <c r="BV29" s="94"/>
      <c r="BW29" s="95"/>
      <c r="BX29" s="90" t="s">
        <v>3043</v>
      </c>
      <c r="BY29" s="90"/>
      <c r="BZ29" s="90"/>
      <c r="CA29" s="90"/>
      <c r="CB29" s="91"/>
      <c r="CC29" s="91"/>
      <c r="CD29" s="91"/>
      <c r="CE29" s="91"/>
      <c r="CF29" s="91"/>
      <c r="CG29" s="91"/>
      <c r="CH29" s="91"/>
      <c r="CI29" s="91"/>
      <c r="CJ29" s="91"/>
      <c r="CK29" s="91"/>
      <c r="CL29" s="91"/>
      <c r="CM29" s="91"/>
      <c r="CN29" s="91"/>
      <c r="CO29" s="91"/>
      <c r="CQ29" s="83" t="str">
        <f t="shared" si="19"/>
        <v>Tipo_1.7.A_Evaluación_de_resultados_o_de_impacto_de_políticas_planes_programas_y_proyectos_en_el_sector_turismo_Personal</v>
      </c>
      <c r="CR29" s="83" t="str">
        <f t="shared" si="172"/>
        <v>Apoyo_administrativo</v>
      </c>
      <c r="CS29" s="83" t="str">
        <f t="shared" si="173"/>
        <v>Profesional</v>
      </c>
      <c r="CT29" s="83" t="str">
        <f t="shared" si="174"/>
        <v/>
      </c>
      <c r="CU29" s="83" t="str">
        <f t="shared" si="175"/>
        <v/>
      </c>
      <c r="CV29" s="83" t="str">
        <f t="shared" si="176"/>
        <v>Consultoría</v>
      </c>
      <c r="CW29" s="83"/>
      <c r="CX29" s="83" t="str" cm="1">
        <f t="array" ref="CX29:CZ29">IFERROR(_xlfn._xlws.FILTER(CR29:CV29,CR29:CV29&lt;&gt;""),"No aplica")</f>
        <v>Apoyo_administrativo</v>
      </c>
      <c r="CY29" s="83" t="str">
        <v>Profesional</v>
      </c>
      <c r="CZ29" s="83" t="str">
        <v>Consultoría</v>
      </c>
      <c r="DA29" s="83"/>
      <c r="DB29" s="83"/>
      <c r="DC29" s="83"/>
      <c r="DD29" s="83"/>
      <c r="DE29" s="83" t="str">
        <f t="shared" si="25"/>
        <v>Tipo_1.7.A_Evaluación_de_resultados_o_de_impacto_de_políticas_planes_programas_y_proyectos_en_el_sector_turismo_Eventos</v>
      </c>
      <c r="DF29" s="83" t="str">
        <f t="shared" si="26"/>
        <v>Alimentación</v>
      </c>
      <c r="DG29" s="83" t="str">
        <f t="shared" si="27"/>
        <v>Alquiler_de_baños_y_servicio_de_aseo_portátiles</v>
      </c>
      <c r="DH29" s="83" t="str">
        <f t="shared" si="28"/>
        <v>Alquiler_de_equipos_técnicos</v>
      </c>
      <c r="DI29" s="83" t="str">
        <f t="shared" si="29"/>
        <v>Alquiler_de_espacios</v>
      </c>
      <c r="DJ29" s="83" t="str">
        <f t="shared" si="30"/>
        <v>Alquiler_de_implementos_de_cocina</v>
      </c>
      <c r="DK29" s="83" t="str">
        <f t="shared" si="31"/>
        <v>Alquiler_de_Mobiliario</v>
      </c>
      <c r="DL29" s="83" t="str">
        <f t="shared" si="32"/>
        <v>Alquiler_de_producción</v>
      </c>
      <c r="DM29" s="83" t="str">
        <f t="shared" si="33"/>
        <v>Iluminación_profesional</v>
      </c>
      <c r="DN29" s="83" t="str">
        <f t="shared" si="34"/>
        <v>Papelería</v>
      </c>
      <c r="DO29" s="83" t="str">
        <f t="shared" si="35"/>
        <v>Personal</v>
      </c>
      <c r="DP29" s="83" t="str">
        <f t="shared" si="36"/>
        <v>Plataforma_digital_</v>
      </c>
      <c r="DQ29" s="83" t="str">
        <f t="shared" si="37"/>
        <v>Producción_y_técnica</v>
      </c>
      <c r="DR29" s="83" t="str">
        <f t="shared" si="38"/>
        <v>Salud</v>
      </c>
      <c r="DS29" s="83" t="str">
        <f t="shared" si="39"/>
        <v>Servicios_digitales_</v>
      </c>
      <c r="DT29" s="83" t="str">
        <f t="shared" si="40"/>
        <v>Servicios_en_línea_y_transmisión</v>
      </c>
      <c r="DU29" s="83" t="str">
        <f t="shared" si="41"/>
        <v>Sonido_profesional</v>
      </c>
      <c r="DV29" s="83" t="str">
        <f t="shared" si="42"/>
        <v>Stand</v>
      </c>
      <c r="DW29" s="83" t="str">
        <f t="shared" si="43"/>
        <v>Traducción_simultanea</v>
      </c>
      <c r="DX29" s="83" t="str">
        <f t="shared" si="44"/>
        <v>Transporte_de_equipos</v>
      </c>
      <c r="DY29" s="83" t="str">
        <f t="shared" si="45"/>
        <v>Video</v>
      </c>
      <c r="DZ29" s="83" t="str">
        <f t="shared" si="46"/>
        <v/>
      </c>
      <c r="EA29" s="83"/>
      <c r="EB29" s="83" t="str" cm="1">
        <f t="array" ref="EB29:EU29">IFERROR(_xlfn._xlws.FILTER(DF29:DZ29,DF29:DZ29&lt;&gt;""),"No aplica")</f>
        <v>Alimentación</v>
      </c>
      <c r="EC29" s="83" t="str">
        <v>Alquiler_de_baños_y_servicio_de_aseo_portátiles</v>
      </c>
      <c r="ED29" s="83" t="str">
        <v>Alquiler_de_equipos_técnicos</v>
      </c>
      <c r="EE29" s="83" t="str">
        <v>Alquiler_de_espacios</v>
      </c>
      <c r="EF29" s="83" t="str">
        <v>Alquiler_de_implementos_de_cocina</v>
      </c>
      <c r="EG29" s="83" t="str">
        <v>Alquiler_de_Mobiliario</v>
      </c>
      <c r="EH29" s="83" t="str">
        <v>Alquiler_de_producción</v>
      </c>
      <c r="EI29" s="83" t="str">
        <v>Iluminación_profesional</v>
      </c>
      <c r="EJ29" s="83" t="str">
        <v>Papelería</v>
      </c>
      <c r="EK29" s="83" t="str">
        <v>Personal</v>
      </c>
      <c r="EL29" s="83" t="str">
        <v>Plataforma_digital_</v>
      </c>
      <c r="EM29" s="83" t="str">
        <v>Producción_y_técnica</v>
      </c>
      <c r="EN29" s="83" t="str">
        <v>Salud</v>
      </c>
      <c r="EO29" s="83" t="str">
        <v>Servicios_digitales_</v>
      </c>
      <c r="EP29" s="83" t="str">
        <v>Servicios_en_línea_y_transmisión</v>
      </c>
      <c r="EQ29" s="83" t="str">
        <v>Sonido_profesional</v>
      </c>
      <c r="ER29" s="83" t="str">
        <v>Stand</v>
      </c>
      <c r="ES29" s="83" t="str">
        <v>Traducción_simultanea</v>
      </c>
      <c r="ET29" s="83" t="str">
        <v>Transporte_de_equipos</v>
      </c>
      <c r="EU29" s="83" t="str">
        <v>Video</v>
      </c>
      <c r="EV29" s="83"/>
      <c r="EW29" s="83" t="str">
        <f t="shared" si="47"/>
        <v>Tipo_1.7.A_Evaluación_de_resultados_o_de_impacto_de_políticas_planes_programas_y_proyectos_en_el_sector_turismo_Material</v>
      </c>
      <c r="EX29" s="83" t="str">
        <f t="shared" si="48"/>
        <v>Diseño</v>
      </c>
      <c r="EY29" s="83" t="str">
        <f t="shared" si="49"/>
        <v>Producción_limitada_de_material_</v>
      </c>
      <c r="EZ29" s="83" t="str">
        <f t="shared" si="50"/>
        <v>Producción_limitada_de_piezas_digitales</v>
      </c>
      <c r="FA29" s="83" t="str">
        <f t="shared" si="51"/>
        <v/>
      </c>
      <c r="FB29" s="83" t="str">
        <f t="shared" si="52"/>
        <v/>
      </c>
      <c r="FC29" s="83" t="str">
        <f t="shared" si="53"/>
        <v/>
      </c>
      <c r="FD29" s="83"/>
      <c r="FE29" s="83" t="str" cm="1">
        <f t="array" ref="FE29:FG29">IFERROR(_xlfn._xlws.FILTER(EX29:FC29,EX29:FC29&lt;&gt;""),"No aplica")</f>
        <v>Diseño</v>
      </c>
      <c r="FF29" s="83" t="str">
        <v>Producción_limitada_de_material_</v>
      </c>
      <c r="FG29" s="83" t="str">
        <v>Producción_limitada_de_piezas_digitales</v>
      </c>
      <c r="FH29" s="83"/>
      <c r="FI29" s="83"/>
      <c r="FJ29" s="83"/>
      <c r="FK29" s="83"/>
      <c r="FL29" s="83"/>
      <c r="FM29" s="83" t="str">
        <f t="shared" si="54"/>
        <v>Tipo_1.7.A_Evaluación_de_resultados_o_de_impacto_de_políticas_planes_programas_y_proyectos_en_el_sector_turismo_Publicidad</v>
      </c>
      <c r="FN29" s="175" t="str">
        <f t="shared" si="55"/>
        <v/>
      </c>
      <c r="FO29" s="175" t="str">
        <f t="shared" si="56"/>
        <v/>
      </c>
      <c r="FQ29" s="83" t="str" cm="1">
        <f t="array" ref="FQ29">IFERROR(_xlfn._xlws.FILTER(FN29:FO29,FN29:FO29&lt;&gt;""),"No aplica")</f>
        <v>No aplica</v>
      </c>
      <c r="FU29" s="83" t="str">
        <f t="shared" si="57"/>
        <v>Tipo_1.7.A_Evaluación_de_resultados_o_de_impacto_de_políticas_planes_programas_y_proyectos_en_el_sector_turismo_Desarrollos_Tecnológicos</v>
      </c>
      <c r="FV29" s="175" t="str">
        <f t="shared" si="58"/>
        <v/>
      </c>
      <c r="FW29" s="175" t="str">
        <f t="shared" si="59"/>
        <v/>
      </c>
      <c r="FY29" s="83" t="str" cm="1">
        <f t="array" ref="FY29">IFERROR(_xlfn._xlws.FILTER(FV29:FW29,FV29:FW29&lt;&gt;""),"No aplica")</f>
        <v>No aplica</v>
      </c>
      <c r="GC29" s="83" t="str">
        <f t="shared" si="60"/>
        <v>Tipo_1.7.A_Evaluación_de_resultados_o_de_impacto_de_políticas_planes_programas_y_proyectos_en_el_sector_turismo_Gastos_de_viajes_(alimentación_hospedaje_transporte_etc)</v>
      </c>
      <c r="GD29" s="175" t="str">
        <f t="shared" si="61"/>
        <v/>
      </c>
      <c r="GE29" s="175" t="str">
        <f t="shared" si="62"/>
        <v/>
      </c>
      <c r="GF29" s="175" t="str">
        <f t="shared" si="63"/>
        <v/>
      </c>
      <c r="GG29" s="175" t="str">
        <f t="shared" si="64"/>
        <v/>
      </c>
      <c r="GH29" s="175" t="str">
        <f t="shared" si="65"/>
        <v/>
      </c>
      <c r="GI29" s="175" t="str">
        <f t="shared" si="66"/>
        <v>G6._Reuniones_para_mesas_de_trabajo</v>
      </c>
      <c r="GJ29" s="175" t="str">
        <f t="shared" si="67"/>
        <v/>
      </c>
      <c r="GK29" s="175" t="str">
        <f t="shared" si="68"/>
        <v/>
      </c>
      <c r="GL29" s="175"/>
      <c r="GM29" s="150" t="str" cm="1">
        <f t="array" ref="GM29">IFERROR(_xlfn._xlws.FILTER(GD29:GK29,GD29:GK29&lt;&gt;""),"No aplica")</f>
        <v>G6._Reuniones_para_mesas_de_trabajo</v>
      </c>
      <c r="GN29" s="175"/>
      <c r="GO29" s="175"/>
      <c r="GP29" s="175"/>
      <c r="GQ29" s="175"/>
      <c r="GR29" s="175"/>
      <c r="GS29" s="175"/>
      <c r="GT29" s="175"/>
      <c r="GU29" s="175"/>
      <c r="GV29" s="175"/>
      <c r="GW29" s="175"/>
      <c r="GX29" s="83" t="str">
        <f t="shared" si="69"/>
        <v>Tipo_1.7.A_Evaluación_de_resultados_o_de_impacto_de_políticas_planes_programas_y_proyectos_en_el_sector_turismo_Dotaciones_o_Beneficios</v>
      </c>
      <c r="GY29" s="175" t="str">
        <f t="shared" si="70"/>
        <v/>
      </c>
      <c r="GZ29" s="175" t="str">
        <f t="shared" si="71"/>
        <v/>
      </c>
      <c r="HA29" s="175" t="str">
        <f t="shared" si="72"/>
        <v/>
      </c>
      <c r="HB29" s="175" t="str">
        <f t="shared" si="73"/>
        <v/>
      </c>
      <c r="HC29" s="175" t="str">
        <f t="shared" si="74"/>
        <v/>
      </c>
      <c r="HE29" s="150" t="str" cm="1">
        <f t="array" ref="HE29">IFERROR(_xlfn._xlws.FILTER(GY29:HC29,GY29:HC29&lt;&gt;""),"No aplica")</f>
        <v>No aplica</v>
      </c>
      <c r="HL29" s="83" t="str">
        <f t="shared" si="75"/>
        <v>Tipo_1.7.A_Evaluación_de_resultados_o_de_impacto_de_políticas_planes_programas_y_proyectos_en_el_sector_turismo_Pólizas</v>
      </c>
      <c r="HM29" s="175" t="str">
        <f t="shared" si="6"/>
        <v>Pólizas</v>
      </c>
      <c r="HO29" s="83" t="str" cm="1">
        <f t="array" ref="HO29">IFERROR(_xlfn._xlws.FILTER(HM29:HM29,HM29:HM29&lt;&gt;""),"No aplica")</f>
        <v>Pólizas</v>
      </c>
      <c r="HR29" s="83" t="str">
        <f t="shared" si="76"/>
        <v>Tipo_1.7.A_Evaluación_de_resultados_o_de_impacto_de_políticas_planes_programas_y_proyectos_en_el_sector_turismo_Otros</v>
      </c>
      <c r="HS29" s="175" t="str">
        <f t="shared" si="77"/>
        <v/>
      </c>
      <c r="HT29" s="175" t="str">
        <f t="shared" si="78"/>
        <v/>
      </c>
      <c r="HU29" s="175" t="str">
        <f t="shared" si="79"/>
        <v/>
      </c>
      <c r="HW29" s="83" t="str" cm="1">
        <f t="array" ref="HW29">IFERROR(_xlfn._xlws.FILTER(HS29:HU29,HS29:HU29&lt;&gt;""),"No aplica")</f>
        <v>No aplica</v>
      </c>
      <c r="IB29" s="83" t="str">
        <f t="shared" si="80"/>
        <v>Tipo_1.7.A_Evaluación_de_resultados_o_de_impacto_de_políticas_planes_programas_y_proyectos_en_el_sector_turismo_Construcción_y_o_mantenimiento_de_Obra</v>
      </c>
      <c r="IC29" s="175" t="str">
        <f t="shared" si="81"/>
        <v/>
      </c>
      <c r="ID29" s="175" t="str">
        <f t="shared" si="82"/>
        <v/>
      </c>
      <c r="IE29" s="175" t="str">
        <f t="shared" si="83"/>
        <v/>
      </c>
      <c r="IF29" s="175" t="str">
        <f t="shared" si="84"/>
        <v/>
      </c>
      <c r="IG29" s="175" t="str">
        <f t="shared" si="85"/>
        <v/>
      </c>
      <c r="IH29" s="175" t="str">
        <f t="shared" si="86"/>
        <v/>
      </c>
      <c r="II29" s="175" t="str">
        <f t="shared" si="87"/>
        <v/>
      </c>
      <c r="IJ29" s="175" t="str">
        <f t="shared" si="88"/>
        <v/>
      </c>
      <c r="IK29" s="175" t="str">
        <f t="shared" si="89"/>
        <v/>
      </c>
      <c r="IL29" s="175" t="str">
        <f t="shared" si="90"/>
        <v/>
      </c>
      <c r="IM29" s="175" t="str">
        <f t="shared" si="91"/>
        <v/>
      </c>
      <c r="IN29" s="175" t="str">
        <f t="shared" si="92"/>
        <v/>
      </c>
      <c r="IO29" s="175" t="str">
        <f t="shared" si="93"/>
        <v/>
      </c>
      <c r="IP29" s="175" t="str">
        <f t="shared" si="94"/>
        <v/>
      </c>
      <c r="IR29" s="175" t="str" cm="1">
        <f t="array" ref="IR29">IFERROR(_xlfn._xlws.FILTER(IC29:IP29,IC29:IP29&lt;&gt;""),"No aplica")</f>
        <v>No aplica</v>
      </c>
      <c r="JG29" s="83" t="str">
        <f t="shared" si="95"/>
        <v>Tipo_1.7.A_Evaluación_de_resultados_o_de_impacto_de_políticas_planes_programas_y_proyectos_en_el_sector_turismo</v>
      </c>
      <c r="JH29" s="83" t="str">
        <f t="shared" si="96"/>
        <v>Personal</v>
      </c>
      <c r="JI29" s="83" t="str">
        <f t="shared" si="97"/>
        <v>Personal</v>
      </c>
      <c r="JJ29" s="83" t="str">
        <f t="shared" si="98"/>
        <v/>
      </c>
      <c r="JK29" s="83" t="str">
        <f t="shared" si="99"/>
        <v/>
      </c>
      <c r="JL29" s="83" t="str">
        <f t="shared" si="100"/>
        <v>Personal</v>
      </c>
      <c r="JM29" s="83" t="str">
        <f t="shared" si="101"/>
        <v>Eventos</v>
      </c>
      <c r="JN29" s="83" t="str">
        <f t="shared" si="102"/>
        <v>Eventos</v>
      </c>
      <c r="JO29" s="83" t="str">
        <f t="shared" si="103"/>
        <v>Eventos</v>
      </c>
      <c r="JP29" s="83" t="str">
        <f t="shared" si="104"/>
        <v>Eventos</v>
      </c>
      <c r="JQ29" s="83" t="str">
        <f t="shared" si="105"/>
        <v>Eventos</v>
      </c>
      <c r="JR29" s="83" t="str">
        <f t="shared" si="106"/>
        <v>Eventos</v>
      </c>
      <c r="JS29" s="83" t="str">
        <f t="shared" si="107"/>
        <v>Eventos</v>
      </c>
      <c r="JT29" s="83" t="str">
        <f t="shared" si="108"/>
        <v>Eventos</v>
      </c>
      <c r="JU29" s="83" t="str">
        <f t="shared" si="109"/>
        <v>Eventos</v>
      </c>
      <c r="JV29" s="83" t="str">
        <f t="shared" si="110"/>
        <v>Eventos</v>
      </c>
      <c r="JW29" s="83" t="str">
        <f t="shared" si="111"/>
        <v>Eventos</v>
      </c>
      <c r="JX29" s="83" t="str">
        <f t="shared" si="112"/>
        <v>Eventos</v>
      </c>
      <c r="JY29" s="83" t="str">
        <f t="shared" si="113"/>
        <v>Eventos</v>
      </c>
      <c r="JZ29" s="83" t="str">
        <f t="shared" si="114"/>
        <v>Eventos</v>
      </c>
      <c r="KA29" s="83" t="str">
        <f t="shared" si="115"/>
        <v>Eventos</v>
      </c>
      <c r="KB29" s="83" t="str">
        <f t="shared" si="116"/>
        <v>Eventos</v>
      </c>
      <c r="KC29" s="83" t="str">
        <f t="shared" si="117"/>
        <v>Eventos</v>
      </c>
      <c r="KD29" s="83" t="str">
        <f t="shared" si="118"/>
        <v>Eventos</v>
      </c>
      <c r="KE29" s="83" t="str">
        <f t="shared" si="119"/>
        <v>Eventos</v>
      </c>
      <c r="KF29" s="83" t="str">
        <f t="shared" si="120"/>
        <v>Eventos</v>
      </c>
      <c r="KG29" s="83" t="str">
        <f t="shared" si="121"/>
        <v/>
      </c>
      <c r="KH29" s="83" t="str">
        <f t="shared" si="122"/>
        <v>Material</v>
      </c>
      <c r="KI29" s="83" t="str">
        <f t="shared" si="123"/>
        <v>Material</v>
      </c>
      <c r="KJ29" s="83" t="str">
        <f t="shared" si="124"/>
        <v>Material</v>
      </c>
      <c r="KK29" s="83" t="str">
        <f t="shared" si="125"/>
        <v/>
      </c>
      <c r="KL29" s="83" t="str">
        <f t="shared" si="126"/>
        <v/>
      </c>
      <c r="KM29" s="83" t="str">
        <f t="shared" si="127"/>
        <v/>
      </c>
      <c r="KN29" s="83" t="str">
        <f t="shared" si="128"/>
        <v/>
      </c>
      <c r="KO29" s="83" t="str">
        <f t="shared" si="129"/>
        <v/>
      </c>
      <c r="KP29" s="83" t="str">
        <f t="shared" si="130"/>
        <v/>
      </c>
      <c r="KQ29" s="83" t="str">
        <f t="shared" si="131"/>
        <v/>
      </c>
      <c r="KR29" s="83" t="str">
        <f t="shared" si="132"/>
        <v/>
      </c>
      <c r="KS29" s="83" t="str">
        <f t="shared" si="133"/>
        <v/>
      </c>
      <c r="KT29" s="83" t="str">
        <f t="shared" si="134"/>
        <v/>
      </c>
      <c r="KU29" s="83" t="str">
        <f t="shared" si="135"/>
        <v/>
      </c>
      <c r="KV29" s="83" t="str">
        <f t="shared" si="136"/>
        <v/>
      </c>
      <c r="KW29" s="83" t="str">
        <f t="shared" si="137"/>
        <v>Gastos_de_viajes_(alimentación_hospedaje_transporte_etc)</v>
      </c>
      <c r="KX29" s="83" t="str">
        <f t="shared" si="138"/>
        <v/>
      </c>
      <c r="KY29" s="83" t="str">
        <f t="shared" si="139"/>
        <v/>
      </c>
      <c r="KZ29" s="83" t="str">
        <f t="shared" si="140"/>
        <v/>
      </c>
      <c r="LA29" s="83" t="str">
        <f t="shared" si="141"/>
        <v/>
      </c>
      <c r="LB29" s="83" t="str">
        <f t="shared" si="142"/>
        <v/>
      </c>
      <c r="LC29" s="83" t="str">
        <f t="shared" si="143"/>
        <v/>
      </c>
      <c r="LD29" s="83" t="str">
        <f t="shared" si="144"/>
        <v/>
      </c>
      <c r="LE29" s="83" t="str">
        <f t="shared" si="145"/>
        <v>Pólizas</v>
      </c>
      <c r="LF29" s="83" t="str">
        <f t="shared" si="146"/>
        <v/>
      </c>
      <c r="LG29" s="83" t="str">
        <f t="shared" si="147"/>
        <v/>
      </c>
      <c r="LH29" s="83" t="str">
        <f t="shared" si="148"/>
        <v/>
      </c>
      <c r="LI29" s="83" t="str">
        <f t="shared" si="149"/>
        <v/>
      </c>
      <c r="LJ29" s="83" t="str">
        <f t="shared" si="150"/>
        <v/>
      </c>
      <c r="LK29" s="83" t="str">
        <f t="shared" si="151"/>
        <v/>
      </c>
      <c r="LL29" s="83" t="str">
        <f t="shared" si="152"/>
        <v/>
      </c>
      <c r="LM29" s="83" t="str">
        <f t="shared" si="153"/>
        <v/>
      </c>
      <c r="LN29" s="83" t="str">
        <f t="shared" si="154"/>
        <v/>
      </c>
      <c r="LO29" s="83" t="str">
        <f t="shared" si="155"/>
        <v/>
      </c>
      <c r="LP29" s="83" t="str">
        <f t="shared" si="156"/>
        <v/>
      </c>
      <c r="LQ29" s="83" t="str">
        <f t="shared" si="157"/>
        <v/>
      </c>
      <c r="LR29" s="83" t="str">
        <f t="shared" si="158"/>
        <v/>
      </c>
      <c r="LS29" s="83" t="str">
        <f t="shared" si="159"/>
        <v/>
      </c>
      <c r="LT29" s="83" t="str">
        <f t="shared" si="160"/>
        <v/>
      </c>
      <c r="LU29" s="83" t="str">
        <f t="shared" si="161"/>
        <v/>
      </c>
      <c r="LV29" s="83" t="str">
        <f t="shared" si="162"/>
        <v/>
      </c>
      <c r="LX29" s="175" t="str" cm="1">
        <f t="array" ref="LX29:MB29">TRANSPOSE(_xlfn.UNIQUE(_xlfn._xlws.FILTER(TRANSPOSE(JH29:LV29),TRANSPOSE(JH29:LV29)&lt;&gt;"")))</f>
        <v>Personal</v>
      </c>
      <c r="LY29" s="175" t="str">
        <v>Eventos</v>
      </c>
      <c r="LZ29" s="175" t="str">
        <v>Material</v>
      </c>
      <c r="MA29" s="175" t="str">
        <v>Gastos_de_viajes_(alimentación_hospedaje_transporte_etc)</v>
      </c>
      <c r="MB29" s="175" t="str">
        <v>Pólizas</v>
      </c>
      <c r="MI29" s="83" t="str">
        <f t="shared" si="163"/>
        <v>Tipo_1.7.A_Evaluación_de_resultados_o_de_impacto_de_políticas_planes_programas_y_proyectos_en_el_sector_turismo_productos</v>
      </c>
      <c r="MJ29" s="223" t="s">
        <v>1798</v>
      </c>
      <c r="MK29" s="223" t="s">
        <v>1869</v>
      </c>
      <c r="ML29" s="223" t="s">
        <v>1914</v>
      </c>
      <c r="MM29" s="223" t="s">
        <v>1932</v>
      </c>
      <c r="MN29" s="223" t="s">
        <v>1936</v>
      </c>
      <c r="MO29" s="223"/>
      <c r="MP29" s="223"/>
      <c r="MQ29" s="223"/>
      <c r="MR29" s="223"/>
      <c r="MS29" s="223"/>
      <c r="MT29" s="223" t="s">
        <v>1643</v>
      </c>
      <c r="MV29" s="150" t="str" cm="1">
        <f t="array" ref="MV29:NA29">IFERROR(_xlfn._xlws.FILTER(MJ29:MT29,MJ29:MT29&lt;&gt;""),"No aplica")</f>
        <v>Evaluaciones de resultados o de impacto realizadas</v>
      </c>
      <c r="MW29" t="str">
        <v>Talleres de socialización de resultados con actores clave</v>
      </c>
      <c r="MX29" t="str">
        <v>Programas, políticas o proyectos del sector turismo evaluados</v>
      </c>
      <c r="MY29" t="str">
        <v>Herramientas metodológicas del Sistema Nacional de Evaluación de Gestión y Resultados SINERGIA empleadas en las evaluaciones</v>
      </c>
      <c r="MZ29" t="str">
        <v>Informes de evaluación detallados elaborados</v>
      </c>
      <c r="NA29" t="str">
        <v>Otro</v>
      </c>
      <c r="NG29" s="150" t="str">
        <f t="shared" si="164"/>
        <v>Tipo_1.7.A_Evaluación_de_resultados_o_de_impacto_de_políticas_planes_programas_y_proyectos_en_el_sector_turismo_resultados</v>
      </c>
      <c r="NH29" s="223" t="s">
        <v>1628</v>
      </c>
      <c r="NI29" s="223" t="s">
        <v>1661</v>
      </c>
      <c r="NJ29" s="223" t="s">
        <v>1678</v>
      </c>
      <c r="NK29" s="223"/>
      <c r="NL29" s="223"/>
      <c r="NM29" s="223"/>
      <c r="NN29" s="223"/>
      <c r="NO29" s="223"/>
      <c r="NP29" s="223"/>
      <c r="NQ29" s="223"/>
      <c r="NR29" s="223" t="s">
        <v>1643</v>
      </c>
      <c r="NT29" s="83" t="str" cm="1">
        <f t="array" ref="NT29:NW29">IFERROR(_xlfn._xlws.FILTER(NH29:NR29,NH29:NR29&lt;&gt;""),"No aplica")</f>
        <v>Resultado obtenido por la evaluación de impacto para el cambio en la variable objeto de estudio, en términos porcentuales</v>
      </c>
      <c r="NU29" t="str">
        <v>Resultado obtenido por la evaluación de resultado para el cambio en la variable objeto de estudio, en términos porcentuales</v>
      </c>
      <c r="NV29" t="str">
        <v>Nivel de satisfacción de los actores del sector turístico a los cuales fueron socializados los resultados del proyecto, en una escala de 1 a 5, con respecto a la utilidad y relevancia de las evaluaciones realizadas</v>
      </c>
      <c r="NW29" t="str">
        <v>Otro</v>
      </c>
    </row>
    <row r="30" spans="1:389" ht="31.15" thickBot="1">
      <c r="A30" s="508">
        <v>2</v>
      </c>
      <c r="B30" s="75" t="s">
        <v>1149</v>
      </c>
      <c r="C30" s="78" t="s">
        <v>3102</v>
      </c>
      <c r="D30" s="74" t="str">
        <f>CONCATENATE("Categoría_",B30,"_",SUBSTITUTE(SUBSTITUTE(C30,",","")," ","_"))</f>
        <v>Categoría_2.1_Estudios_de_prefactibilidad_y_factibilidad</v>
      </c>
      <c r="E30" s="82" t="s">
        <v>3103</v>
      </c>
      <c r="F30" s="72" t="str">
        <f t="shared" si="11"/>
        <v>Tipo_2.1.A_Elaboración_de_estudios_de_prefactibilidad_o_factibilidad</v>
      </c>
      <c r="G30" s="76" t="s">
        <v>3043</v>
      </c>
      <c r="H30" s="106"/>
      <c r="I30" s="112"/>
      <c r="J30" s="112"/>
      <c r="K30" s="112"/>
      <c r="L30" s="112"/>
      <c r="M30" s="115"/>
      <c r="O30" s="83" t="str">
        <f t="shared" si="165"/>
        <v>Tipo_2.1.A_Elaboración_de_estudios_de_prefactibilidad_o_factibilidad</v>
      </c>
      <c r="P30" s="83" t="str">
        <f t="shared" si="166"/>
        <v/>
      </c>
      <c r="Q30" s="83" t="str">
        <f t="shared" si="167"/>
        <v/>
      </c>
      <c r="R30" s="83" t="str">
        <f t="shared" si="168"/>
        <v/>
      </c>
      <c r="S30" s="83" t="str">
        <f t="shared" si="169"/>
        <v/>
      </c>
      <c r="T30" s="83" t="str">
        <f t="shared" si="170"/>
        <v/>
      </c>
      <c r="U30" s="83" t="str">
        <f t="shared" si="171"/>
        <v/>
      </c>
      <c r="X30" s="150" t="s">
        <v>3104</v>
      </c>
      <c r="AA30" s="92" t="s">
        <v>3043</v>
      </c>
      <c r="AB30" s="92" t="s">
        <v>3043</v>
      </c>
      <c r="AC30" s="92"/>
      <c r="AD30" s="92"/>
      <c r="AE30" s="92" t="s">
        <v>3043</v>
      </c>
      <c r="AF30" s="92" t="s">
        <v>3043</v>
      </c>
      <c r="AG30" s="92" t="s">
        <v>3043</v>
      </c>
      <c r="AH30" s="92" t="s">
        <v>3043</v>
      </c>
      <c r="AI30" s="92" t="s">
        <v>3043</v>
      </c>
      <c r="AJ30" s="92" t="s">
        <v>3043</v>
      </c>
      <c r="AK30" s="92" t="s">
        <v>3043</v>
      </c>
      <c r="AL30" s="92" t="s">
        <v>3043</v>
      </c>
      <c r="AM30" s="92" t="s">
        <v>3043</v>
      </c>
      <c r="AN30" s="92" t="s">
        <v>3043</v>
      </c>
      <c r="AO30" s="92" t="s">
        <v>3043</v>
      </c>
      <c r="AP30" s="92" t="s">
        <v>3043</v>
      </c>
      <c r="AQ30" s="92" t="s">
        <v>3043</v>
      </c>
      <c r="AR30" s="92" t="s">
        <v>3043</v>
      </c>
      <c r="AS30" s="92" t="s">
        <v>3043</v>
      </c>
      <c r="AT30" s="92" t="s">
        <v>3043</v>
      </c>
      <c r="AU30" s="92" t="s">
        <v>3043</v>
      </c>
      <c r="AV30" s="92" t="s">
        <v>3043</v>
      </c>
      <c r="AW30" s="92" t="s">
        <v>3043</v>
      </c>
      <c r="AX30" s="92" t="s">
        <v>3043</v>
      </c>
      <c r="AY30" s="92" t="s">
        <v>3043</v>
      </c>
      <c r="AZ30" s="92"/>
      <c r="BA30" s="92"/>
      <c r="BB30" s="92"/>
      <c r="BC30" s="92"/>
      <c r="BD30" s="92"/>
      <c r="BE30" s="92"/>
      <c r="BF30" s="92"/>
      <c r="BG30" s="92"/>
      <c r="BH30" s="92"/>
      <c r="BI30" s="92" t="s">
        <v>3043</v>
      </c>
      <c r="BJ30" s="92"/>
      <c r="BK30" s="92"/>
      <c r="BL30" s="92"/>
      <c r="BM30" s="92"/>
      <c r="BN30" s="92"/>
      <c r="BO30" s="92"/>
      <c r="BP30" s="92" t="s">
        <v>3043</v>
      </c>
      <c r="BQ30" s="92"/>
      <c r="BR30" s="92"/>
      <c r="BS30" s="92"/>
      <c r="BT30" s="92"/>
      <c r="BU30" s="92"/>
      <c r="BV30" s="92"/>
      <c r="BW30" s="93"/>
      <c r="BX30" s="93"/>
      <c r="BY30" s="93" t="s">
        <v>3043</v>
      </c>
      <c r="BZ30" s="93" t="s">
        <v>3043</v>
      </c>
      <c r="CA30" s="93" t="s">
        <v>3043</v>
      </c>
      <c r="CB30" s="91"/>
      <c r="CC30" s="91"/>
      <c r="CD30" s="91"/>
      <c r="CE30" s="91"/>
      <c r="CF30" s="91"/>
      <c r="CG30" s="91"/>
      <c r="CH30" s="91"/>
      <c r="CI30" s="91"/>
      <c r="CJ30" s="91"/>
      <c r="CK30" s="91"/>
      <c r="CL30" s="91"/>
      <c r="CM30" s="91"/>
      <c r="CN30" s="91"/>
      <c r="CO30" s="91"/>
      <c r="CQ30" s="83" t="str">
        <f t="shared" si="19"/>
        <v>Tipo_2.1.A_Elaboración_de_estudios_de_prefactibilidad_o_factibilidad_Personal</v>
      </c>
      <c r="CR30" s="83" t="str">
        <f t="shared" si="172"/>
        <v>Apoyo_administrativo</v>
      </c>
      <c r="CS30" s="83" t="str">
        <f t="shared" si="173"/>
        <v>Profesional</v>
      </c>
      <c r="CT30" s="83" t="str">
        <f t="shared" si="174"/>
        <v/>
      </c>
      <c r="CU30" s="83" t="str">
        <f t="shared" si="175"/>
        <v/>
      </c>
      <c r="CV30" s="83" t="str">
        <f t="shared" si="176"/>
        <v>Consultoría</v>
      </c>
      <c r="CW30" s="83"/>
      <c r="CX30" s="83" t="str" cm="1">
        <f t="array" ref="CX30:CZ30">IFERROR(_xlfn._xlws.FILTER(CR30:CV30,CR30:CV30&lt;&gt;""),"No aplica")</f>
        <v>Apoyo_administrativo</v>
      </c>
      <c r="CY30" s="83" t="str">
        <v>Profesional</v>
      </c>
      <c r="CZ30" s="83" t="str">
        <v>Consultoría</v>
      </c>
      <c r="DA30" s="83"/>
      <c r="DB30" s="83"/>
      <c r="DC30" s="83"/>
      <c r="DD30" s="83"/>
      <c r="DE30" s="83" t="str">
        <f t="shared" si="25"/>
        <v>Tipo_2.1.A_Elaboración_de_estudios_de_prefactibilidad_o_factibilidad_Eventos</v>
      </c>
      <c r="DF30" s="83" t="str">
        <f t="shared" si="26"/>
        <v>Alimentación</v>
      </c>
      <c r="DG30" s="83" t="str">
        <f t="shared" si="27"/>
        <v>Alquiler_de_baños_y_servicio_de_aseo_portátiles</v>
      </c>
      <c r="DH30" s="83" t="str">
        <f t="shared" si="28"/>
        <v>Alquiler_de_equipos_técnicos</v>
      </c>
      <c r="DI30" s="83" t="str">
        <f t="shared" si="29"/>
        <v>Alquiler_de_espacios</v>
      </c>
      <c r="DJ30" s="83" t="str">
        <f t="shared" si="30"/>
        <v>Alquiler_de_implementos_de_cocina</v>
      </c>
      <c r="DK30" s="83" t="str">
        <f t="shared" si="31"/>
        <v>Alquiler_de_Mobiliario</v>
      </c>
      <c r="DL30" s="83" t="str">
        <f t="shared" si="32"/>
        <v>Alquiler_de_producción</v>
      </c>
      <c r="DM30" s="83" t="str">
        <f t="shared" si="33"/>
        <v>Iluminación_profesional</v>
      </c>
      <c r="DN30" s="83" t="str">
        <f t="shared" si="34"/>
        <v>Papelería</v>
      </c>
      <c r="DO30" s="83" t="str">
        <f t="shared" si="35"/>
        <v>Personal</v>
      </c>
      <c r="DP30" s="83" t="str">
        <f t="shared" si="36"/>
        <v>Plataforma_digital_</v>
      </c>
      <c r="DQ30" s="83" t="str">
        <f t="shared" si="37"/>
        <v>Producción_y_técnica</v>
      </c>
      <c r="DR30" s="83" t="str">
        <f t="shared" si="38"/>
        <v>Salud</v>
      </c>
      <c r="DS30" s="83" t="str">
        <f t="shared" si="39"/>
        <v>Servicios_digitales_</v>
      </c>
      <c r="DT30" s="83" t="str">
        <f t="shared" si="40"/>
        <v>Servicios_en_línea_y_transmisión</v>
      </c>
      <c r="DU30" s="83" t="str">
        <f t="shared" si="41"/>
        <v>Sonido_profesional</v>
      </c>
      <c r="DV30" s="83" t="str">
        <f t="shared" si="42"/>
        <v>Stand</v>
      </c>
      <c r="DW30" s="83" t="str">
        <f t="shared" si="43"/>
        <v>Traducción_simultanea</v>
      </c>
      <c r="DX30" s="83" t="str">
        <f t="shared" si="44"/>
        <v>Transporte_de_equipos</v>
      </c>
      <c r="DY30" s="83" t="str">
        <f t="shared" si="45"/>
        <v>Video</v>
      </c>
      <c r="DZ30" s="83" t="str">
        <f t="shared" si="46"/>
        <v/>
      </c>
      <c r="EA30" s="83"/>
      <c r="EB30" s="83" t="str" cm="1">
        <f t="array" ref="EB30:EU30">IFERROR(_xlfn._xlws.FILTER(DF30:DZ30,DF30:DZ30&lt;&gt;""),"No aplica")</f>
        <v>Alimentación</v>
      </c>
      <c r="EC30" s="83" t="str">
        <v>Alquiler_de_baños_y_servicio_de_aseo_portátiles</v>
      </c>
      <c r="ED30" s="83" t="str">
        <v>Alquiler_de_equipos_técnicos</v>
      </c>
      <c r="EE30" s="83" t="str">
        <v>Alquiler_de_espacios</v>
      </c>
      <c r="EF30" s="83" t="str">
        <v>Alquiler_de_implementos_de_cocina</v>
      </c>
      <c r="EG30" s="83" t="str">
        <v>Alquiler_de_Mobiliario</v>
      </c>
      <c r="EH30" s="83" t="str">
        <v>Alquiler_de_producción</v>
      </c>
      <c r="EI30" s="83" t="str">
        <v>Iluminación_profesional</v>
      </c>
      <c r="EJ30" s="83" t="str">
        <v>Papelería</v>
      </c>
      <c r="EK30" s="83" t="str">
        <v>Personal</v>
      </c>
      <c r="EL30" s="83" t="str">
        <v>Plataforma_digital_</v>
      </c>
      <c r="EM30" s="83" t="str">
        <v>Producción_y_técnica</v>
      </c>
      <c r="EN30" s="83" t="str">
        <v>Salud</v>
      </c>
      <c r="EO30" s="83" t="str">
        <v>Servicios_digitales_</v>
      </c>
      <c r="EP30" s="83" t="str">
        <v>Servicios_en_línea_y_transmisión</v>
      </c>
      <c r="EQ30" s="83" t="str">
        <v>Sonido_profesional</v>
      </c>
      <c r="ER30" s="83" t="str">
        <v>Stand</v>
      </c>
      <c r="ES30" s="83" t="str">
        <v>Traducción_simultanea</v>
      </c>
      <c r="ET30" s="83" t="str">
        <v>Transporte_de_equipos</v>
      </c>
      <c r="EU30" s="83" t="str">
        <v>Video</v>
      </c>
      <c r="EV30" s="83"/>
      <c r="EW30" s="83" t="str">
        <f t="shared" si="47"/>
        <v>Tipo_2.1.A_Elaboración_de_estudios_de_prefactibilidad_o_factibilidad_Material</v>
      </c>
      <c r="EX30" s="83" t="str">
        <f t="shared" si="48"/>
        <v/>
      </c>
      <c r="EY30" s="83" t="str">
        <f t="shared" si="49"/>
        <v/>
      </c>
      <c r="EZ30" s="83" t="str">
        <f t="shared" si="50"/>
        <v/>
      </c>
      <c r="FA30" s="83" t="str">
        <f t="shared" si="51"/>
        <v/>
      </c>
      <c r="FB30" s="83" t="str">
        <f t="shared" si="52"/>
        <v/>
      </c>
      <c r="FC30" s="83" t="str">
        <f t="shared" si="53"/>
        <v/>
      </c>
      <c r="FD30" s="83"/>
      <c r="FE30" s="83" t="str" cm="1">
        <f t="array" ref="FE30">IFERROR(_xlfn._xlws.FILTER(EX30:FC30,EX30:FC30&lt;&gt;""),"No aplica")</f>
        <v>No aplica</v>
      </c>
      <c r="FF30" s="83"/>
      <c r="FG30" s="83"/>
      <c r="FH30" s="83"/>
      <c r="FI30" s="83"/>
      <c r="FJ30" s="83"/>
      <c r="FK30" s="83"/>
      <c r="FL30" s="83"/>
      <c r="FM30" s="83" t="str">
        <f t="shared" si="54"/>
        <v>Tipo_2.1.A_Elaboración_de_estudios_de_prefactibilidad_o_factibilidad_Publicidad</v>
      </c>
      <c r="FN30" s="175" t="str">
        <f t="shared" si="55"/>
        <v/>
      </c>
      <c r="FO30" s="175" t="str">
        <f t="shared" si="56"/>
        <v/>
      </c>
      <c r="FQ30" s="83" t="str" cm="1">
        <f t="array" ref="FQ30">IFERROR(_xlfn._xlws.FILTER(FN30:FO30,FN30:FO30&lt;&gt;""),"No aplica")</f>
        <v>No aplica</v>
      </c>
      <c r="FU30" s="83" t="str">
        <f t="shared" si="57"/>
        <v>Tipo_2.1.A_Elaboración_de_estudios_de_prefactibilidad_o_factibilidad_Desarrollos_Tecnológicos</v>
      </c>
      <c r="FV30" s="175" t="str">
        <f t="shared" si="58"/>
        <v>Software</v>
      </c>
      <c r="FW30" s="175" t="str">
        <f t="shared" si="59"/>
        <v/>
      </c>
      <c r="FY30" s="83" t="str" cm="1">
        <f t="array" ref="FY30">IFERROR(_xlfn._xlws.FILTER(FV30:FW30,FV30:FW30&lt;&gt;""),"No aplica")</f>
        <v>Software</v>
      </c>
      <c r="GC30" s="83" t="str">
        <f t="shared" si="60"/>
        <v>Tipo_2.1.A_Elaboración_de_estudios_de_prefactibilidad_o_factibilidad_Gastos_de_viajes_(alimentación_hospedaje_transporte_etc)</v>
      </c>
      <c r="GD30" s="175" t="str">
        <f t="shared" si="61"/>
        <v/>
      </c>
      <c r="GE30" s="175" t="str">
        <f t="shared" si="62"/>
        <v/>
      </c>
      <c r="GF30" s="175" t="str">
        <f t="shared" si="63"/>
        <v/>
      </c>
      <c r="GG30" s="175" t="str">
        <f t="shared" si="64"/>
        <v/>
      </c>
      <c r="GH30" s="175" t="str">
        <f t="shared" si="65"/>
        <v/>
      </c>
      <c r="GI30" s="175" t="str">
        <f t="shared" si="66"/>
        <v>G6._Reuniones_para_mesas_de_trabajo</v>
      </c>
      <c r="GJ30" s="175" t="str">
        <f t="shared" si="67"/>
        <v/>
      </c>
      <c r="GK30" s="175" t="str">
        <f t="shared" si="68"/>
        <v/>
      </c>
      <c r="GL30" s="175"/>
      <c r="GM30" s="150" t="str" cm="1">
        <f t="array" ref="GM30">IFERROR(_xlfn._xlws.FILTER(GD30:GK30,GD30:GK30&lt;&gt;""),"No aplica")</f>
        <v>G6._Reuniones_para_mesas_de_trabajo</v>
      </c>
      <c r="GN30" s="175"/>
      <c r="GO30" s="175"/>
      <c r="GP30" s="175"/>
      <c r="GQ30" s="175"/>
      <c r="GR30" s="175"/>
      <c r="GS30" s="175"/>
      <c r="GT30" s="175"/>
      <c r="GU30" s="175"/>
      <c r="GV30" s="175"/>
      <c r="GW30" s="175"/>
      <c r="GX30" s="83" t="str">
        <f t="shared" si="69"/>
        <v>Tipo_2.1.A_Elaboración_de_estudios_de_prefactibilidad_o_factibilidad_Dotaciones_o_Beneficios</v>
      </c>
      <c r="GY30" s="175" t="str">
        <f t="shared" si="70"/>
        <v/>
      </c>
      <c r="GZ30" s="175" t="str">
        <f t="shared" si="71"/>
        <v/>
      </c>
      <c r="HA30" s="175" t="str">
        <f t="shared" si="72"/>
        <v/>
      </c>
      <c r="HB30" s="175" t="str">
        <f t="shared" si="73"/>
        <v/>
      </c>
      <c r="HC30" s="175" t="str">
        <f t="shared" si="74"/>
        <v/>
      </c>
      <c r="HE30" s="150" t="str" cm="1">
        <f t="array" ref="HE30">IFERROR(_xlfn._xlws.FILTER(GY30:HC30,GY30:HC30&lt;&gt;""),"No aplica")</f>
        <v>No aplica</v>
      </c>
      <c r="HL30" s="83" t="str">
        <f t="shared" si="75"/>
        <v>Tipo_2.1.A_Elaboración_de_estudios_de_prefactibilidad_o_factibilidad_Pólizas</v>
      </c>
      <c r="HM30" s="175" t="str">
        <f t="shared" si="6"/>
        <v/>
      </c>
      <c r="HO30" s="83" t="str" cm="1">
        <f t="array" ref="HO30">IFERROR(_xlfn._xlws.FILTER(HM30:HM30,HM30:HM30&lt;&gt;""),"No aplica")</f>
        <v>No aplica</v>
      </c>
      <c r="HR30" s="83" t="str">
        <f t="shared" si="76"/>
        <v>Tipo_2.1.A_Elaboración_de_estudios_de_prefactibilidad_o_factibilidad_Otros</v>
      </c>
      <c r="HS30" s="175" t="str">
        <f t="shared" si="77"/>
        <v>Impuestos</v>
      </c>
      <c r="HT30" s="175" t="str">
        <f t="shared" si="78"/>
        <v>Costos_administrativos_(papelería,_alquiler_de_oficina_temporal,_seguros,_comunicaciones,_servicios_domiciliarios,_entre_otros.)</v>
      </c>
      <c r="HU30" s="175" t="str">
        <f t="shared" si="79"/>
        <v>Otros</v>
      </c>
      <c r="HW30" s="83" t="str" cm="1">
        <f t="array" ref="HW30:HY30">IFERROR(_xlfn._xlws.FILTER(HS30:HU30,HS30:HU30&lt;&gt;""),"No aplica")</f>
        <v>Impuestos</v>
      </c>
      <c r="HX30" t="str">
        <v>Costos_administrativos_(papelería,_alquiler_de_oficina_temporal,_seguros,_comunicaciones,_servicios_domiciliarios,_entre_otros.)</v>
      </c>
      <c r="HY30" t="str">
        <v>Otros</v>
      </c>
      <c r="IB30" s="83" t="str">
        <f t="shared" si="80"/>
        <v>Tipo_2.1.A_Elaboración_de_estudios_de_prefactibilidad_o_factibilidad_Construcción_y_o_mantenimiento_de_Obra</v>
      </c>
      <c r="IC30" s="175" t="str">
        <f t="shared" si="81"/>
        <v/>
      </c>
      <c r="ID30" s="175" t="str">
        <f t="shared" si="82"/>
        <v/>
      </c>
      <c r="IE30" s="175" t="str">
        <f t="shared" si="83"/>
        <v/>
      </c>
      <c r="IF30" s="175" t="str">
        <f t="shared" si="84"/>
        <v/>
      </c>
      <c r="IG30" s="175" t="str">
        <f t="shared" si="85"/>
        <v/>
      </c>
      <c r="IH30" s="175" t="str">
        <f t="shared" si="86"/>
        <v/>
      </c>
      <c r="II30" s="175" t="str">
        <f t="shared" si="87"/>
        <v/>
      </c>
      <c r="IJ30" s="175" t="str">
        <f t="shared" si="88"/>
        <v/>
      </c>
      <c r="IK30" s="175" t="str">
        <f t="shared" si="89"/>
        <v/>
      </c>
      <c r="IL30" s="175" t="str">
        <f t="shared" si="90"/>
        <v/>
      </c>
      <c r="IM30" s="175" t="str">
        <f t="shared" si="91"/>
        <v/>
      </c>
      <c r="IN30" s="175" t="str">
        <f t="shared" si="92"/>
        <v/>
      </c>
      <c r="IO30" s="175" t="str">
        <f t="shared" si="93"/>
        <v/>
      </c>
      <c r="IP30" s="175" t="str">
        <f t="shared" si="94"/>
        <v/>
      </c>
      <c r="IR30" s="175" t="str" cm="1">
        <f t="array" ref="IR30">IFERROR(_xlfn._xlws.FILTER(IC30:IP30,IC30:IP30&lt;&gt;""),"No aplica")</f>
        <v>No aplica</v>
      </c>
      <c r="JG30" s="83" t="str">
        <f t="shared" si="95"/>
        <v>Tipo_2.1.A_Elaboración_de_estudios_de_prefactibilidad_o_factibilidad</v>
      </c>
      <c r="JH30" s="83" t="str">
        <f t="shared" si="96"/>
        <v>Personal</v>
      </c>
      <c r="JI30" s="83" t="str">
        <f t="shared" si="97"/>
        <v>Personal</v>
      </c>
      <c r="JJ30" s="83" t="str">
        <f t="shared" si="98"/>
        <v/>
      </c>
      <c r="JK30" s="83" t="str">
        <f t="shared" si="99"/>
        <v/>
      </c>
      <c r="JL30" s="83" t="str">
        <f t="shared" si="100"/>
        <v>Personal</v>
      </c>
      <c r="JM30" s="83" t="str">
        <f t="shared" si="101"/>
        <v>Eventos</v>
      </c>
      <c r="JN30" s="83" t="str">
        <f t="shared" si="102"/>
        <v>Eventos</v>
      </c>
      <c r="JO30" s="83" t="str">
        <f t="shared" si="103"/>
        <v>Eventos</v>
      </c>
      <c r="JP30" s="83" t="str">
        <f t="shared" si="104"/>
        <v>Eventos</v>
      </c>
      <c r="JQ30" s="83" t="str">
        <f t="shared" si="105"/>
        <v>Eventos</v>
      </c>
      <c r="JR30" s="83" t="str">
        <f t="shared" si="106"/>
        <v>Eventos</v>
      </c>
      <c r="JS30" s="83" t="str">
        <f t="shared" si="107"/>
        <v>Eventos</v>
      </c>
      <c r="JT30" s="83" t="str">
        <f t="shared" si="108"/>
        <v>Eventos</v>
      </c>
      <c r="JU30" s="83" t="str">
        <f t="shared" si="109"/>
        <v>Eventos</v>
      </c>
      <c r="JV30" s="83" t="str">
        <f t="shared" si="110"/>
        <v>Eventos</v>
      </c>
      <c r="JW30" s="83" t="str">
        <f t="shared" si="111"/>
        <v>Eventos</v>
      </c>
      <c r="JX30" s="83" t="str">
        <f t="shared" si="112"/>
        <v>Eventos</v>
      </c>
      <c r="JY30" s="83" t="str">
        <f t="shared" si="113"/>
        <v>Eventos</v>
      </c>
      <c r="JZ30" s="83" t="str">
        <f t="shared" si="114"/>
        <v>Eventos</v>
      </c>
      <c r="KA30" s="83" t="str">
        <f t="shared" si="115"/>
        <v>Eventos</v>
      </c>
      <c r="KB30" s="83" t="str">
        <f t="shared" si="116"/>
        <v>Eventos</v>
      </c>
      <c r="KC30" s="83" t="str">
        <f t="shared" si="117"/>
        <v>Eventos</v>
      </c>
      <c r="KD30" s="83" t="str">
        <f t="shared" si="118"/>
        <v>Eventos</v>
      </c>
      <c r="KE30" s="83" t="str">
        <f t="shared" si="119"/>
        <v>Eventos</v>
      </c>
      <c r="KF30" s="83" t="str">
        <f t="shared" si="120"/>
        <v>Eventos</v>
      </c>
      <c r="KG30" s="83" t="str">
        <f t="shared" si="121"/>
        <v/>
      </c>
      <c r="KH30" s="83" t="str">
        <f t="shared" si="122"/>
        <v/>
      </c>
      <c r="KI30" s="83" t="str">
        <f t="shared" si="123"/>
        <v/>
      </c>
      <c r="KJ30" s="83" t="str">
        <f t="shared" si="124"/>
        <v/>
      </c>
      <c r="KK30" s="83" t="str">
        <f t="shared" si="125"/>
        <v/>
      </c>
      <c r="KL30" s="83" t="str">
        <f t="shared" si="126"/>
        <v/>
      </c>
      <c r="KM30" s="83" t="str">
        <f t="shared" si="127"/>
        <v/>
      </c>
      <c r="KN30" s="83" t="str">
        <f t="shared" si="128"/>
        <v/>
      </c>
      <c r="KO30" s="83" t="str">
        <f t="shared" si="129"/>
        <v/>
      </c>
      <c r="KP30" s="83" t="str">
        <f t="shared" si="130"/>
        <v>Desarrollos_Tecnológicos</v>
      </c>
      <c r="KQ30" s="83" t="str">
        <f t="shared" si="131"/>
        <v/>
      </c>
      <c r="KR30" s="83" t="str">
        <f t="shared" si="132"/>
        <v/>
      </c>
      <c r="KS30" s="83" t="str">
        <f t="shared" si="133"/>
        <v/>
      </c>
      <c r="KT30" s="83" t="str">
        <f t="shared" si="134"/>
        <v/>
      </c>
      <c r="KU30" s="83" t="str">
        <f t="shared" si="135"/>
        <v/>
      </c>
      <c r="KV30" s="83" t="str">
        <f t="shared" si="136"/>
        <v/>
      </c>
      <c r="KW30" s="83" t="str">
        <f t="shared" si="137"/>
        <v>Gastos_de_viajes_(alimentación_hospedaje_transporte_etc)</v>
      </c>
      <c r="KX30" s="83" t="str">
        <f t="shared" si="138"/>
        <v/>
      </c>
      <c r="KY30" s="83" t="str">
        <f t="shared" si="139"/>
        <v/>
      </c>
      <c r="KZ30" s="83" t="str">
        <f t="shared" si="140"/>
        <v/>
      </c>
      <c r="LA30" s="83" t="str">
        <f t="shared" si="141"/>
        <v/>
      </c>
      <c r="LB30" s="83" t="str">
        <f t="shared" si="142"/>
        <v/>
      </c>
      <c r="LC30" s="83" t="str">
        <f t="shared" si="143"/>
        <v/>
      </c>
      <c r="LD30" s="83" t="str">
        <f t="shared" si="144"/>
        <v/>
      </c>
      <c r="LE30" s="83" t="str">
        <f t="shared" si="145"/>
        <v/>
      </c>
      <c r="LF30" s="83" t="str">
        <f t="shared" si="146"/>
        <v>Otros</v>
      </c>
      <c r="LG30" s="83" t="str">
        <f t="shared" si="147"/>
        <v>Otros</v>
      </c>
      <c r="LH30" s="83" t="str">
        <f t="shared" si="148"/>
        <v>Otros</v>
      </c>
      <c r="LI30" s="83" t="str">
        <f t="shared" si="149"/>
        <v/>
      </c>
      <c r="LJ30" s="83" t="str">
        <f t="shared" si="150"/>
        <v/>
      </c>
      <c r="LK30" s="83" t="str">
        <f t="shared" si="151"/>
        <v/>
      </c>
      <c r="LL30" s="83" t="str">
        <f t="shared" si="152"/>
        <v/>
      </c>
      <c r="LM30" s="83" t="str">
        <f t="shared" si="153"/>
        <v/>
      </c>
      <c r="LN30" s="83" t="str">
        <f t="shared" si="154"/>
        <v/>
      </c>
      <c r="LO30" s="83" t="str">
        <f t="shared" si="155"/>
        <v/>
      </c>
      <c r="LP30" s="83" t="str">
        <f t="shared" si="156"/>
        <v/>
      </c>
      <c r="LQ30" s="83" t="str">
        <f t="shared" si="157"/>
        <v/>
      </c>
      <c r="LR30" s="83" t="str">
        <f t="shared" si="158"/>
        <v/>
      </c>
      <c r="LS30" s="83" t="str">
        <f t="shared" si="159"/>
        <v/>
      </c>
      <c r="LT30" s="83" t="str">
        <f t="shared" si="160"/>
        <v/>
      </c>
      <c r="LU30" s="83" t="str">
        <f t="shared" si="161"/>
        <v/>
      </c>
      <c r="LV30" s="83" t="str">
        <f t="shared" si="162"/>
        <v/>
      </c>
      <c r="LX30" s="175" t="str" cm="1">
        <f t="array" ref="LX30:MB30">TRANSPOSE(_xlfn.UNIQUE(_xlfn._xlws.FILTER(TRANSPOSE(JH30:LV30),TRANSPOSE(JH30:LV30)&lt;&gt;"")))</f>
        <v>Personal</v>
      </c>
      <c r="LY30" s="175" t="str">
        <v>Eventos</v>
      </c>
      <c r="LZ30" s="175" t="str">
        <v>Desarrollos_Tecnológicos</v>
      </c>
      <c r="MA30" s="175" t="str">
        <v>Gastos_de_viajes_(alimentación_hospedaje_transporte_etc)</v>
      </c>
      <c r="MB30" s="175" t="str">
        <v>Otros</v>
      </c>
      <c r="MI30" s="83" t="str">
        <f t="shared" si="163"/>
        <v>Tipo_2.1.A_Elaboración_de_estudios_de_prefactibilidad_o_factibilidad_productos</v>
      </c>
      <c r="MJ30" s="223" t="s">
        <v>1799</v>
      </c>
      <c r="MK30" s="223" t="s">
        <v>1870</v>
      </c>
      <c r="ML30" s="223" t="s">
        <v>3047</v>
      </c>
      <c r="MM30" s="223"/>
      <c r="MN30" s="223"/>
      <c r="MO30" s="223"/>
      <c r="MP30" s="223"/>
      <c r="MQ30" s="223"/>
      <c r="MR30" s="223"/>
      <c r="MS30" s="223"/>
      <c r="MT30" s="223" t="s">
        <v>1643</v>
      </c>
      <c r="MV30" s="150" t="str" cm="1">
        <f t="array" ref="MV30:MX30">IFERROR(_xlfn._xlws.FILTER(MJ30:MT30,MJ30:MT30&lt;&gt;""),"No aplica")</f>
        <v>Estudios de prefactibilidad elaborados</v>
      </c>
      <c r="MW30" t="str">
        <v>Estudios de factibilidad elaborados</v>
      </c>
      <c r="MX30" t="str">
        <v>Otro</v>
      </c>
      <c r="NG30" s="150" t="str">
        <f t="shared" si="164"/>
        <v>Tipo_2.1.A_Elaboración_de_estudios_de_prefactibilidad_o_factibilidad_resultados</v>
      </c>
      <c r="NH30" s="223" t="s">
        <v>1629</v>
      </c>
      <c r="NI30" s="223"/>
      <c r="NJ30" s="223"/>
      <c r="NK30" s="223"/>
      <c r="NL30" s="223"/>
      <c r="NM30" s="223"/>
      <c r="NN30" s="223"/>
      <c r="NO30" s="223"/>
      <c r="NP30" s="223"/>
      <c r="NQ30" s="223"/>
      <c r="NR30" s="223" t="s">
        <v>1643</v>
      </c>
      <c r="NT30" s="83" t="str" cm="1">
        <f t="array" ref="NT30:NU30">IFERROR(_xlfn._xlws.FILTER(NH30:NR30,NH30:NR30&lt;&gt;""),"No aplica")</f>
        <v>Percepción de una muestra de los habitantes del territorio a los cuales se socializa/presenta los estudios y la obra potencial, en una escala de 1 a 5, sobre la relevancia del proyecto para el desarrollo turístico del territorio</v>
      </c>
      <c r="NU30" t="str">
        <v>Otro</v>
      </c>
    </row>
    <row r="31" spans="1:389" ht="41.45" thickBot="1">
      <c r="A31" s="509"/>
      <c r="B31" s="73" t="s">
        <v>1153</v>
      </c>
      <c r="C31" s="77" t="s">
        <v>3105</v>
      </c>
      <c r="D31" s="74" t="str">
        <f t="shared" ref="D31:D81" si="177">CONCATENATE("Categoría_",B31,"_",SUBSTITUTE(SUBSTITUTE(C31,",","")," ","_"))</f>
        <v>Categoría_2.2_Estudios_y_diseños_de_infraestructura_turística</v>
      </c>
      <c r="E31" s="124" t="s">
        <v>3106</v>
      </c>
      <c r="F31" s="72" t="str">
        <f t="shared" si="11"/>
        <v>Tipo_2.2.A_Elaboración_de_estudios_o_diseños_de_infraestructura_turística</v>
      </c>
      <c r="G31" s="122" t="s">
        <v>3043</v>
      </c>
      <c r="H31" s="123" t="s">
        <v>3043</v>
      </c>
      <c r="I31" s="111"/>
      <c r="J31" s="111"/>
      <c r="K31" s="111"/>
      <c r="L31" s="111"/>
      <c r="M31" s="110"/>
      <c r="O31" s="83" t="str">
        <f t="shared" si="165"/>
        <v>Tipo_2.2.A_Elaboración_de_estudios_o_diseños_de_infraestructura_turística</v>
      </c>
      <c r="P31" s="83" t="str">
        <f t="shared" si="166"/>
        <v>Tipo_2.2.A_Elaboración_de_estudios_o_diseños_de_infraestructura_turística</v>
      </c>
      <c r="Q31" s="83" t="str">
        <f t="shared" si="167"/>
        <v/>
      </c>
      <c r="R31" s="83" t="str">
        <f t="shared" si="168"/>
        <v/>
      </c>
      <c r="S31" s="83" t="str">
        <f t="shared" si="169"/>
        <v/>
      </c>
      <c r="T31" s="83" t="str">
        <f t="shared" si="170"/>
        <v/>
      </c>
      <c r="U31" s="83" t="str">
        <f t="shared" si="171"/>
        <v/>
      </c>
      <c r="X31" s="150" t="s">
        <v>3104</v>
      </c>
      <c r="AA31" s="89" t="s">
        <v>3043</v>
      </c>
      <c r="AB31" s="89" t="s">
        <v>3043</v>
      </c>
      <c r="AC31" s="89"/>
      <c r="AD31" s="89"/>
      <c r="AE31" s="89" t="s">
        <v>3043</v>
      </c>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t="s">
        <v>3043</v>
      </c>
      <c r="BJ31" s="89"/>
      <c r="BK31" s="89"/>
      <c r="BL31" s="89"/>
      <c r="BM31" s="89"/>
      <c r="BN31" s="89"/>
      <c r="BO31" s="89"/>
      <c r="BP31" s="89" t="s">
        <v>3043</v>
      </c>
      <c r="BQ31" s="89"/>
      <c r="BR31" s="89"/>
      <c r="BS31" s="89"/>
      <c r="BT31" s="89"/>
      <c r="BU31" s="89"/>
      <c r="BV31" s="89"/>
      <c r="BW31" s="90"/>
      <c r="BX31" s="90"/>
      <c r="BY31" s="90" t="s">
        <v>3043</v>
      </c>
      <c r="BZ31" s="90" t="s">
        <v>3043</v>
      </c>
      <c r="CA31" s="90" t="s">
        <v>3043</v>
      </c>
      <c r="CB31" s="91"/>
      <c r="CC31" s="91"/>
      <c r="CD31" s="91"/>
      <c r="CE31" s="91"/>
      <c r="CF31" s="91"/>
      <c r="CG31" s="91"/>
      <c r="CH31" s="91"/>
      <c r="CI31" s="91"/>
      <c r="CJ31" s="91"/>
      <c r="CK31" s="91"/>
      <c r="CL31" s="91"/>
      <c r="CM31" s="91"/>
      <c r="CN31" s="91"/>
      <c r="CO31" s="91"/>
      <c r="CQ31" s="83" t="str">
        <f t="shared" si="19"/>
        <v>Tipo_2.2.A_Elaboración_de_estudios_o_diseños_de_infraestructura_turística_Personal</v>
      </c>
      <c r="CR31" s="83" t="str">
        <f t="shared" si="172"/>
        <v>Apoyo_administrativo</v>
      </c>
      <c r="CS31" s="83" t="str">
        <f t="shared" si="173"/>
        <v>Profesional</v>
      </c>
      <c r="CT31" s="83" t="str">
        <f t="shared" si="174"/>
        <v/>
      </c>
      <c r="CU31" s="83" t="str">
        <f t="shared" si="175"/>
        <v/>
      </c>
      <c r="CV31" s="83" t="str">
        <f t="shared" si="176"/>
        <v>Consultoría</v>
      </c>
      <c r="CW31" s="83"/>
      <c r="CX31" s="83" t="str" cm="1">
        <f t="array" ref="CX31:CZ31">IFERROR(_xlfn._xlws.FILTER(CR31:CV31,CR31:CV31&lt;&gt;""),"No aplica")</f>
        <v>Apoyo_administrativo</v>
      </c>
      <c r="CY31" s="83" t="str">
        <v>Profesional</v>
      </c>
      <c r="CZ31" s="83" t="str">
        <v>Consultoría</v>
      </c>
      <c r="DA31" s="83"/>
      <c r="DB31" s="83"/>
      <c r="DC31" s="83"/>
      <c r="DD31" s="83"/>
      <c r="DE31" s="83" t="str">
        <f t="shared" si="25"/>
        <v>Tipo_2.2.A_Elaboración_de_estudios_o_diseños_de_infraestructura_turística_Eventos</v>
      </c>
      <c r="DF31" s="83" t="str">
        <f t="shared" si="26"/>
        <v/>
      </c>
      <c r="DG31" s="83" t="str">
        <f t="shared" si="27"/>
        <v/>
      </c>
      <c r="DH31" s="83" t="str">
        <f t="shared" si="28"/>
        <v/>
      </c>
      <c r="DI31" s="83" t="str">
        <f t="shared" si="29"/>
        <v/>
      </c>
      <c r="DJ31" s="83" t="str">
        <f t="shared" si="30"/>
        <v/>
      </c>
      <c r="DK31" s="83" t="str">
        <f t="shared" si="31"/>
        <v/>
      </c>
      <c r="DL31" s="83" t="str">
        <f t="shared" si="32"/>
        <v/>
      </c>
      <c r="DM31" s="83" t="str">
        <f t="shared" si="33"/>
        <v/>
      </c>
      <c r="DN31" s="83" t="str">
        <f t="shared" si="34"/>
        <v/>
      </c>
      <c r="DO31" s="83" t="str">
        <f t="shared" si="35"/>
        <v/>
      </c>
      <c r="DP31" s="83" t="str">
        <f t="shared" si="36"/>
        <v/>
      </c>
      <c r="DQ31" s="83" t="str">
        <f t="shared" si="37"/>
        <v/>
      </c>
      <c r="DR31" s="83" t="str">
        <f t="shared" si="38"/>
        <v/>
      </c>
      <c r="DS31" s="83" t="str">
        <f t="shared" si="39"/>
        <v/>
      </c>
      <c r="DT31" s="83" t="str">
        <f t="shared" si="40"/>
        <v/>
      </c>
      <c r="DU31" s="83" t="str">
        <f t="shared" si="41"/>
        <v/>
      </c>
      <c r="DV31" s="83" t="str">
        <f t="shared" si="42"/>
        <v/>
      </c>
      <c r="DW31" s="83" t="str">
        <f t="shared" si="43"/>
        <v/>
      </c>
      <c r="DX31" s="83" t="str">
        <f t="shared" si="44"/>
        <v/>
      </c>
      <c r="DY31" s="83" t="str">
        <f t="shared" si="45"/>
        <v/>
      </c>
      <c r="DZ31" s="83" t="str">
        <f t="shared" si="46"/>
        <v/>
      </c>
      <c r="EA31" s="83"/>
      <c r="EB31" s="83" t="str" cm="1">
        <f t="array" ref="EB31">IFERROR(_xlfn._xlws.FILTER(DF31:DZ31,DF31:DZ31&lt;&gt;""),"No aplica")</f>
        <v>No aplica</v>
      </c>
      <c r="EC31" s="83"/>
      <c r="ED31" s="83"/>
      <c r="EE31" s="83"/>
      <c r="EF31" s="83"/>
      <c r="EG31" s="83"/>
      <c r="EH31" s="83"/>
      <c r="EI31" s="83"/>
      <c r="EJ31" s="83"/>
      <c r="EK31" s="83"/>
      <c r="EL31" s="83"/>
      <c r="EM31" s="83"/>
      <c r="EN31" s="83"/>
      <c r="EO31" s="83"/>
      <c r="EP31" s="83"/>
      <c r="EQ31" s="83"/>
      <c r="ER31" s="83"/>
      <c r="ES31" s="83"/>
      <c r="ET31" s="83"/>
      <c r="EU31" s="83"/>
      <c r="EV31" s="83"/>
      <c r="EW31" s="83" t="str">
        <f t="shared" si="47"/>
        <v>Tipo_2.2.A_Elaboración_de_estudios_o_diseños_de_infraestructura_turística_Material</v>
      </c>
      <c r="EX31" s="83" t="str">
        <f t="shared" si="48"/>
        <v/>
      </c>
      <c r="EY31" s="83" t="str">
        <f t="shared" si="49"/>
        <v/>
      </c>
      <c r="EZ31" s="83" t="str">
        <f t="shared" si="50"/>
        <v/>
      </c>
      <c r="FA31" s="83" t="str">
        <f t="shared" si="51"/>
        <v/>
      </c>
      <c r="FB31" s="83" t="str">
        <f t="shared" si="52"/>
        <v/>
      </c>
      <c r="FC31" s="83" t="str">
        <f t="shared" si="53"/>
        <v/>
      </c>
      <c r="FD31" s="83"/>
      <c r="FE31" s="83" t="str" cm="1">
        <f t="array" ref="FE31">IFERROR(_xlfn._xlws.FILTER(EX31:FC31,EX31:FC31&lt;&gt;""),"No aplica")</f>
        <v>No aplica</v>
      </c>
      <c r="FF31" s="83"/>
      <c r="FG31" s="83"/>
      <c r="FH31" s="83"/>
      <c r="FI31" s="83"/>
      <c r="FJ31" s="83"/>
      <c r="FK31" s="83"/>
      <c r="FL31" s="83"/>
      <c r="FM31" s="83" t="str">
        <f t="shared" si="54"/>
        <v>Tipo_2.2.A_Elaboración_de_estudios_o_diseños_de_infraestructura_turística_Publicidad</v>
      </c>
      <c r="FN31" s="175" t="str">
        <f t="shared" si="55"/>
        <v/>
      </c>
      <c r="FO31" s="175" t="str">
        <f t="shared" si="56"/>
        <v/>
      </c>
      <c r="FQ31" s="83" t="str" cm="1">
        <f t="array" ref="FQ31">IFERROR(_xlfn._xlws.FILTER(FN31:FO31,FN31:FO31&lt;&gt;""),"No aplica")</f>
        <v>No aplica</v>
      </c>
      <c r="FU31" s="83" t="str">
        <f t="shared" si="57"/>
        <v>Tipo_2.2.A_Elaboración_de_estudios_o_diseños_de_infraestructura_turística_Desarrollos_Tecnológicos</v>
      </c>
      <c r="FV31" s="175" t="str">
        <f t="shared" si="58"/>
        <v>Software</v>
      </c>
      <c r="FW31" s="175" t="str">
        <f t="shared" si="59"/>
        <v/>
      </c>
      <c r="FY31" s="83" t="str" cm="1">
        <f t="array" ref="FY31">IFERROR(_xlfn._xlws.FILTER(FV31:FW31,FV31:FW31&lt;&gt;""),"No aplica")</f>
        <v>Software</v>
      </c>
      <c r="GC31" s="83" t="str">
        <f t="shared" si="60"/>
        <v>Tipo_2.2.A_Elaboración_de_estudios_o_diseños_de_infraestructura_turística_Gastos_de_viajes_(alimentación_hospedaje_transporte_etc)</v>
      </c>
      <c r="GD31" s="175" t="str">
        <f t="shared" si="61"/>
        <v/>
      </c>
      <c r="GE31" s="175" t="str">
        <f t="shared" si="62"/>
        <v/>
      </c>
      <c r="GF31" s="175" t="str">
        <f t="shared" si="63"/>
        <v/>
      </c>
      <c r="GG31" s="175" t="str">
        <f t="shared" si="64"/>
        <v/>
      </c>
      <c r="GH31" s="175" t="str">
        <f t="shared" si="65"/>
        <v/>
      </c>
      <c r="GI31" s="175" t="str">
        <f t="shared" si="66"/>
        <v>G6._Reuniones_para_mesas_de_trabajo</v>
      </c>
      <c r="GJ31" s="175" t="str">
        <f t="shared" si="67"/>
        <v/>
      </c>
      <c r="GK31" s="175" t="str">
        <f t="shared" si="68"/>
        <v/>
      </c>
      <c r="GL31" s="175"/>
      <c r="GM31" s="150" t="str" cm="1">
        <f t="array" ref="GM31">IFERROR(_xlfn._xlws.FILTER(GD31:GK31,GD31:GK31&lt;&gt;""),"No aplica")</f>
        <v>G6._Reuniones_para_mesas_de_trabajo</v>
      </c>
      <c r="GN31" s="175"/>
      <c r="GO31" s="175"/>
      <c r="GP31" s="175"/>
      <c r="GQ31" s="175"/>
      <c r="GR31" s="175"/>
      <c r="GS31" s="175"/>
      <c r="GT31" s="175"/>
      <c r="GU31" s="175"/>
      <c r="GV31" s="175"/>
      <c r="GW31" s="175"/>
      <c r="GX31" s="83" t="str">
        <f t="shared" si="69"/>
        <v>Tipo_2.2.A_Elaboración_de_estudios_o_diseños_de_infraestructura_turística_Dotaciones_o_Beneficios</v>
      </c>
      <c r="GY31" s="175" t="str">
        <f t="shared" si="70"/>
        <v/>
      </c>
      <c r="GZ31" s="175" t="str">
        <f t="shared" si="71"/>
        <v/>
      </c>
      <c r="HA31" s="175" t="str">
        <f t="shared" si="72"/>
        <v/>
      </c>
      <c r="HB31" s="175" t="str">
        <f t="shared" si="73"/>
        <v/>
      </c>
      <c r="HC31" s="175" t="str">
        <f t="shared" si="74"/>
        <v/>
      </c>
      <c r="HE31" s="150" t="str" cm="1">
        <f t="array" ref="HE31">IFERROR(_xlfn._xlws.FILTER(GY31:HC31,GY31:HC31&lt;&gt;""),"No aplica")</f>
        <v>No aplica</v>
      </c>
      <c r="HL31" s="83" t="str">
        <f t="shared" si="75"/>
        <v>Tipo_2.2.A_Elaboración_de_estudios_o_diseños_de_infraestructura_turística_Pólizas</v>
      </c>
      <c r="HM31" s="175" t="str">
        <f t="shared" si="6"/>
        <v/>
      </c>
      <c r="HO31" s="83" t="str" cm="1">
        <f t="array" ref="HO31">IFERROR(_xlfn._xlws.FILTER(HM31:HM31,HM31:HM31&lt;&gt;""),"No aplica")</f>
        <v>No aplica</v>
      </c>
      <c r="HR31" s="83" t="str">
        <f t="shared" si="76"/>
        <v>Tipo_2.2.A_Elaboración_de_estudios_o_diseños_de_infraestructura_turística_Otros</v>
      </c>
      <c r="HS31" s="175" t="str">
        <f t="shared" si="77"/>
        <v>Impuestos</v>
      </c>
      <c r="HT31" s="175" t="str">
        <f t="shared" si="78"/>
        <v>Costos_administrativos_(papelería,_alquiler_de_oficina_temporal,_seguros,_comunicaciones,_servicios_domiciliarios,_entre_otros.)</v>
      </c>
      <c r="HU31" s="175" t="str">
        <f t="shared" si="79"/>
        <v>Otros</v>
      </c>
      <c r="HW31" s="83" t="str" cm="1">
        <f t="array" ref="HW31:HY31">IFERROR(_xlfn._xlws.FILTER(HS31:HU31,HS31:HU31&lt;&gt;""),"No aplica")</f>
        <v>Impuestos</v>
      </c>
      <c r="HX31" t="str">
        <v>Costos_administrativos_(papelería,_alquiler_de_oficina_temporal,_seguros,_comunicaciones,_servicios_domiciliarios,_entre_otros.)</v>
      </c>
      <c r="HY31" t="str">
        <v>Otros</v>
      </c>
      <c r="IB31" s="83" t="str">
        <f t="shared" si="80"/>
        <v>Tipo_2.2.A_Elaboración_de_estudios_o_diseños_de_infraestructura_turística_Construcción_y_o_mantenimiento_de_Obra</v>
      </c>
      <c r="IC31" s="175" t="str">
        <f t="shared" si="81"/>
        <v/>
      </c>
      <c r="ID31" s="175" t="str">
        <f t="shared" si="82"/>
        <v/>
      </c>
      <c r="IE31" s="175" t="str">
        <f t="shared" si="83"/>
        <v/>
      </c>
      <c r="IF31" s="175" t="str">
        <f t="shared" si="84"/>
        <v/>
      </c>
      <c r="IG31" s="175" t="str">
        <f t="shared" si="85"/>
        <v/>
      </c>
      <c r="IH31" s="175" t="str">
        <f t="shared" si="86"/>
        <v/>
      </c>
      <c r="II31" s="175" t="str">
        <f t="shared" si="87"/>
        <v/>
      </c>
      <c r="IJ31" s="175" t="str">
        <f t="shared" si="88"/>
        <v/>
      </c>
      <c r="IK31" s="175" t="str">
        <f t="shared" si="89"/>
        <v/>
      </c>
      <c r="IL31" s="175" t="str">
        <f t="shared" si="90"/>
        <v/>
      </c>
      <c r="IM31" s="175" t="str">
        <f t="shared" si="91"/>
        <v/>
      </c>
      <c r="IN31" s="175" t="str">
        <f t="shared" si="92"/>
        <v/>
      </c>
      <c r="IO31" s="175" t="str">
        <f t="shared" si="93"/>
        <v/>
      </c>
      <c r="IP31" s="175" t="str">
        <f t="shared" si="94"/>
        <v/>
      </c>
      <c r="IR31" s="175" t="str" cm="1">
        <f t="array" ref="IR31">IFERROR(_xlfn._xlws.FILTER(IC31:IP31,IC31:IP31&lt;&gt;""),"No aplica")</f>
        <v>No aplica</v>
      </c>
      <c r="JG31" s="83" t="str">
        <f t="shared" si="95"/>
        <v>Tipo_2.2.A_Elaboración_de_estudios_o_diseños_de_infraestructura_turística</v>
      </c>
      <c r="JH31" s="83" t="str">
        <f t="shared" si="96"/>
        <v>Personal</v>
      </c>
      <c r="JI31" s="83" t="str">
        <f t="shared" si="97"/>
        <v>Personal</v>
      </c>
      <c r="JJ31" s="83" t="str">
        <f t="shared" si="98"/>
        <v/>
      </c>
      <c r="JK31" s="83" t="str">
        <f t="shared" si="99"/>
        <v/>
      </c>
      <c r="JL31" s="83" t="str">
        <f t="shared" si="100"/>
        <v>Personal</v>
      </c>
      <c r="JM31" s="83" t="str">
        <f t="shared" si="101"/>
        <v/>
      </c>
      <c r="JN31" s="83" t="str">
        <f t="shared" si="102"/>
        <v/>
      </c>
      <c r="JO31" s="83" t="str">
        <f t="shared" si="103"/>
        <v/>
      </c>
      <c r="JP31" s="83" t="str">
        <f t="shared" si="104"/>
        <v/>
      </c>
      <c r="JQ31" s="83" t="str">
        <f t="shared" si="105"/>
        <v/>
      </c>
      <c r="JR31" s="83" t="str">
        <f t="shared" si="106"/>
        <v/>
      </c>
      <c r="JS31" s="83" t="str">
        <f t="shared" si="107"/>
        <v/>
      </c>
      <c r="JT31" s="83" t="str">
        <f t="shared" si="108"/>
        <v/>
      </c>
      <c r="JU31" s="83" t="str">
        <f t="shared" si="109"/>
        <v/>
      </c>
      <c r="JV31" s="83" t="str">
        <f t="shared" si="110"/>
        <v/>
      </c>
      <c r="JW31" s="83" t="str">
        <f t="shared" si="111"/>
        <v/>
      </c>
      <c r="JX31" s="83" t="str">
        <f t="shared" si="112"/>
        <v/>
      </c>
      <c r="JY31" s="83" t="str">
        <f t="shared" si="113"/>
        <v/>
      </c>
      <c r="JZ31" s="83" t="str">
        <f t="shared" si="114"/>
        <v/>
      </c>
      <c r="KA31" s="83" t="str">
        <f t="shared" si="115"/>
        <v/>
      </c>
      <c r="KB31" s="83" t="str">
        <f t="shared" si="116"/>
        <v/>
      </c>
      <c r="KC31" s="83" t="str">
        <f t="shared" si="117"/>
        <v/>
      </c>
      <c r="KD31" s="83" t="str">
        <f t="shared" si="118"/>
        <v/>
      </c>
      <c r="KE31" s="83" t="str">
        <f t="shared" si="119"/>
        <v/>
      </c>
      <c r="KF31" s="83" t="str">
        <f t="shared" si="120"/>
        <v/>
      </c>
      <c r="KG31" s="83" t="str">
        <f t="shared" si="121"/>
        <v/>
      </c>
      <c r="KH31" s="83" t="str">
        <f t="shared" si="122"/>
        <v/>
      </c>
      <c r="KI31" s="83" t="str">
        <f t="shared" si="123"/>
        <v/>
      </c>
      <c r="KJ31" s="83" t="str">
        <f t="shared" si="124"/>
        <v/>
      </c>
      <c r="KK31" s="83" t="str">
        <f t="shared" si="125"/>
        <v/>
      </c>
      <c r="KL31" s="83" t="str">
        <f t="shared" si="126"/>
        <v/>
      </c>
      <c r="KM31" s="83" t="str">
        <f t="shared" si="127"/>
        <v/>
      </c>
      <c r="KN31" s="83" t="str">
        <f t="shared" si="128"/>
        <v/>
      </c>
      <c r="KO31" s="83" t="str">
        <f t="shared" si="129"/>
        <v/>
      </c>
      <c r="KP31" s="83" t="str">
        <f t="shared" si="130"/>
        <v>Desarrollos_Tecnológicos</v>
      </c>
      <c r="KQ31" s="83" t="str">
        <f t="shared" si="131"/>
        <v/>
      </c>
      <c r="KR31" s="83" t="str">
        <f t="shared" si="132"/>
        <v/>
      </c>
      <c r="KS31" s="83" t="str">
        <f t="shared" si="133"/>
        <v/>
      </c>
      <c r="KT31" s="83" t="str">
        <f t="shared" si="134"/>
        <v/>
      </c>
      <c r="KU31" s="83" t="str">
        <f t="shared" si="135"/>
        <v/>
      </c>
      <c r="KV31" s="83" t="str">
        <f t="shared" si="136"/>
        <v/>
      </c>
      <c r="KW31" s="83" t="str">
        <f t="shared" si="137"/>
        <v>Gastos_de_viajes_(alimentación_hospedaje_transporte_etc)</v>
      </c>
      <c r="KX31" s="83" t="str">
        <f t="shared" si="138"/>
        <v/>
      </c>
      <c r="KY31" s="83" t="str">
        <f t="shared" si="139"/>
        <v/>
      </c>
      <c r="KZ31" s="83" t="str">
        <f t="shared" si="140"/>
        <v/>
      </c>
      <c r="LA31" s="83" t="str">
        <f t="shared" si="141"/>
        <v/>
      </c>
      <c r="LB31" s="83" t="str">
        <f t="shared" si="142"/>
        <v/>
      </c>
      <c r="LC31" s="83" t="str">
        <f t="shared" si="143"/>
        <v/>
      </c>
      <c r="LD31" s="83" t="str">
        <f t="shared" si="144"/>
        <v/>
      </c>
      <c r="LE31" s="83" t="str">
        <f t="shared" si="145"/>
        <v/>
      </c>
      <c r="LF31" s="83" t="str">
        <f t="shared" si="146"/>
        <v>Otros</v>
      </c>
      <c r="LG31" s="83" t="str">
        <f t="shared" si="147"/>
        <v>Otros</v>
      </c>
      <c r="LH31" s="83" t="str">
        <f t="shared" si="148"/>
        <v>Otros</v>
      </c>
      <c r="LI31" s="83" t="str">
        <f t="shared" si="149"/>
        <v/>
      </c>
      <c r="LJ31" s="83" t="str">
        <f t="shared" si="150"/>
        <v/>
      </c>
      <c r="LK31" s="83" t="str">
        <f t="shared" si="151"/>
        <v/>
      </c>
      <c r="LL31" s="83" t="str">
        <f t="shared" si="152"/>
        <v/>
      </c>
      <c r="LM31" s="83" t="str">
        <f t="shared" si="153"/>
        <v/>
      </c>
      <c r="LN31" s="83" t="str">
        <f t="shared" si="154"/>
        <v/>
      </c>
      <c r="LO31" s="83" t="str">
        <f t="shared" si="155"/>
        <v/>
      </c>
      <c r="LP31" s="83" t="str">
        <f t="shared" si="156"/>
        <v/>
      </c>
      <c r="LQ31" s="83" t="str">
        <f t="shared" si="157"/>
        <v/>
      </c>
      <c r="LR31" s="83" t="str">
        <f t="shared" si="158"/>
        <v/>
      </c>
      <c r="LS31" s="83" t="str">
        <f t="shared" si="159"/>
        <v/>
      </c>
      <c r="LT31" s="83" t="str">
        <f t="shared" si="160"/>
        <v/>
      </c>
      <c r="LU31" s="83" t="str">
        <f t="shared" si="161"/>
        <v/>
      </c>
      <c r="LV31" s="83" t="str">
        <f t="shared" si="162"/>
        <v/>
      </c>
      <c r="LX31" s="175" t="str" cm="1">
        <f t="array" ref="LX31:MA31">TRANSPOSE(_xlfn.UNIQUE(_xlfn._xlws.FILTER(TRANSPOSE(JH31:LV31),TRANSPOSE(JH31:LV31)&lt;&gt;"")))</f>
        <v>Personal</v>
      </c>
      <c r="LY31" s="175" t="str">
        <v>Desarrollos_Tecnológicos</v>
      </c>
      <c r="LZ31" s="175" t="str">
        <v>Gastos_de_viajes_(alimentación_hospedaje_transporte_etc)</v>
      </c>
      <c r="MA31" s="175" t="str">
        <v>Otros</v>
      </c>
      <c r="MI31" s="83" t="str">
        <f t="shared" si="163"/>
        <v>Tipo_2.2.A_Elaboración_de_estudios_o_diseños_de_infraestructura_turística_productos</v>
      </c>
      <c r="MJ31" s="223" t="s">
        <v>1800</v>
      </c>
      <c r="MK31" s="223" t="s">
        <v>3047</v>
      </c>
      <c r="ML31" s="223" t="s">
        <v>3047</v>
      </c>
      <c r="MM31" s="223"/>
      <c r="MN31" s="223"/>
      <c r="MO31" s="223"/>
      <c r="MP31" s="223"/>
      <c r="MQ31" s="223"/>
      <c r="MR31" s="223"/>
      <c r="MS31" s="223"/>
      <c r="MT31" s="223" t="s">
        <v>1643</v>
      </c>
      <c r="MV31" s="150" t="str" cm="1">
        <f t="array" ref="MV31:MW31">IFERROR(_xlfn._xlws.FILTER(MJ31:MT31,MJ31:MT31&lt;&gt;""),"No aplica")</f>
        <v>Estudios y diseños de infraestructura turística elaborados</v>
      </c>
      <c r="MW31" t="str">
        <v>Otro</v>
      </c>
      <c r="NG31" s="150" t="str">
        <f t="shared" si="164"/>
        <v>Tipo_2.2.A_Elaboración_de_estudios_o_diseños_de_infraestructura_turística_resultados</v>
      </c>
      <c r="NH31" s="223" t="s">
        <v>1629</v>
      </c>
      <c r="NI31" s="223"/>
      <c r="NJ31" s="223"/>
      <c r="NK31" s="223"/>
      <c r="NL31" s="223"/>
      <c r="NM31" s="223"/>
      <c r="NN31" s="223"/>
      <c r="NO31" s="223"/>
      <c r="NP31" s="223"/>
      <c r="NQ31" s="223"/>
      <c r="NR31" s="223" t="s">
        <v>1643</v>
      </c>
      <c r="NT31" s="83" t="str" cm="1">
        <f t="array" ref="NT31:NU31">IFERROR(_xlfn._xlws.FILTER(NH31:NR31,NH31:NR31&lt;&gt;""),"No aplica")</f>
        <v>Percepción de una muestra de los habitantes del territorio a los cuales se socializa/presenta los estudios y la obra potencial, en una escala de 1 a 5, sobre la relevancia del proyecto para el desarrollo turístico del territorio</v>
      </c>
      <c r="NU31" t="str">
        <v>Otro</v>
      </c>
    </row>
    <row r="32" spans="1:389" ht="31.15" thickBot="1">
      <c r="A32" s="509"/>
      <c r="B32" s="480" t="s">
        <v>1157</v>
      </c>
      <c r="C32" s="483" t="s">
        <v>3107</v>
      </c>
      <c r="D32" s="74" t="str">
        <f>CONCATENATE("Categoría_",$B$32,"_",SUBSTITUTE(SUBSTITUTE($C$32,",","")," ","_"))</f>
        <v>Categoría_2.3_Construcción_de_obras_de_infraestructura_turística</v>
      </c>
      <c r="E32" s="125" t="s">
        <v>3108</v>
      </c>
      <c r="F32" s="121" t="str">
        <f t="shared" si="11"/>
        <v>Tipo_2.3.A_Malecones_construidos_y_o_rehabilitados</v>
      </c>
      <c r="G32" s="115" t="s">
        <v>3043</v>
      </c>
      <c r="H32" s="115" t="s">
        <v>3043</v>
      </c>
      <c r="I32" s="119"/>
      <c r="J32" s="119"/>
      <c r="K32" s="119"/>
      <c r="L32" s="112"/>
      <c r="M32" s="120"/>
      <c r="O32" s="83" t="str">
        <f t="shared" si="165"/>
        <v>Tipo_2.3.A_Malecones_construidos_y_o_rehabilitados</v>
      </c>
      <c r="P32" s="83" t="str">
        <f t="shared" si="166"/>
        <v>Tipo_2.3.A_Malecones_construidos_y_o_rehabilitados</v>
      </c>
      <c r="Q32" s="83" t="str">
        <f t="shared" si="167"/>
        <v/>
      </c>
      <c r="R32" s="83" t="str">
        <f t="shared" si="168"/>
        <v/>
      </c>
      <c r="S32" s="83" t="str">
        <f t="shared" si="169"/>
        <v/>
      </c>
      <c r="T32" s="83" t="str">
        <f t="shared" si="170"/>
        <v/>
      </c>
      <c r="U32" s="83" t="str">
        <f t="shared" si="171"/>
        <v/>
      </c>
      <c r="X32" s="150" t="s">
        <v>3109</v>
      </c>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90"/>
      <c r="BX32" s="90"/>
      <c r="BY32" s="90"/>
      <c r="BZ32" s="90"/>
      <c r="CA32" s="90"/>
      <c r="CB32" s="99" t="s">
        <v>3043</v>
      </c>
      <c r="CC32" s="99" t="s">
        <v>3043</v>
      </c>
      <c r="CD32" s="99" t="s">
        <v>3043</v>
      </c>
      <c r="CE32" s="99" t="s">
        <v>3043</v>
      </c>
      <c r="CF32" s="99" t="s">
        <v>3043</v>
      </c>
      <c r="CG32" s="99" t="s">
        <v>3043</v>
      </c>
      <c r="CH32" s="99" t="s">
        <v>3043</v>
      </c>
      <c r="CI32" s="99" t="s">
        <v>3043</v>
      </c>
      <c r="CJ32" s="99" t="s">
        <v>3043</v>
      </c>
      <c r="CK32" s="99" t="s">
        <v>3043</v>
      </c>
      <c r="CL32" s="99" t="s">
        <v>3043</v>
      </c>
      <c r="CM32" s="99" t="s">
        <v>3043</v>
      </c>
      <c r="CN32" s="99" t="s">
        <v>3043</v>
      </c>
      <c r="CO32" s="99" t="s">
        <v>3043</v>
      </c>
      <c r="CQ32" s="83" t="str">
        <f t="shared" si="19"/>
        <v>Tipo_2.3.A_Malecones_construidos_y_o_rehabilitados_Personal</v>
      </c>
      <c r="CR32" s="83" t="str">
        <f t="shared" si="172"/>
        <v/>
      </c>
      <c r="CS32" s="83" t="str">
        <f t="shared" si="173"/>
        <v/>
      </c>
      <c r="CT32" s="83" t="str">
        <f t="shared" si="174"/>
        <v/>
      </c>
      <c r="CU32" s="83" t="str">
        <f t="shared" si="175"/>
        <v/>
      </c>
      <c r="CV32" s="83" t="str">
        <f t="shared" si="176"/>
        <v/>
      </c>
      <c r="CW32" s="83"/>
      <c r="CX32" s="83" t="str" cm="1">
        <f t="array" ref="CX32">IFERROR(_xlfn._xlws.FILTER(CR32:CV32,CR32:CV32&lt;&gt;""),"No aplica")</f>
        <v>No aplica</v>
      </c>
      <c r="CY32" s="83"/>
      <c r="CZ32" s="83"/>
      <c r="DA32" s="83"/>
      <c r="DB32" s="83"/>
      <c r="DC32" s="83"/>
      <c r="DD32" s="83"/>
      <c r="DE32" s="83" t="str">
        <f t="shared" si="25"/>
        <v>Tipo_2.3.A_Malecones_construidos_y_o_rehabilitados_Eventos</v>
      </c>
      <c r="DF32" s="83" t="str">
        <f t="shared" si="26"/>
        <v/>
      </c>
      <c r="DG32" s="83" t="str">
        <f t="shared" si="27"/>
        <v/>
      </c>
      <c r="DH32" s="83" t="str">
        <f t="shared" si="28"/>
        <v/>
      </c>
      <c r="DI32" s="83" t="str">
        <f t="shared" si="29"/>
        <v/>
      </c>
      <c r="DJ32" s="83" t="str">
        <f t="shared" si="30"/>
        <v/>
      </c>
      <c r="DK32" s="83" t="str">
        <f t="shared" si="31"/>
        <v/>
      </c>
      <c r="DL32" s="83" t="str">
        <f t="shared" si="32"/>
        <v/>
      </c>
      <c r="DM32" s="83" t="str">
        <f t="shared" si="33"/>
        <v/>
      </c>
      <c r="DN32" s="83" t="str">
        <f t="shared" si="34"/>
        <v/>
      </c>
      <c r="DO32" s="83" t="str">
        <f t="shared" si="35"/>
        <v/>
      </c>
      <c r="DP32" s="83" t="str">
        <f t="shared" si="36"/>
        <v/>
      </c>
      <c r="DQ32" s="83" t="str">
        <f t="shared" si="37"/>
        <v/>
      </c>
      <c r="DR32" s="83" t="str">
        <f t="shared" si="38"/>
        <v/>
      </c>
      <c r="DS32" s="83" t="str">
        <f t="shared" si="39"/>
        <v/>
      </c>
      <c r="DT32" s="83" t="str">
        <f t="shared" si="40"/>
        <v/>
      </c>
      <c r="DU32" s="83" t="str">
        <f t="shared" si="41"/>
        <v/>
      </c>
      <c r="DV32" s="83" t="str">
        <f t="shared" si="42"/>
        <v/>
      </c>
      <c r="DW32" s="83" t="str">
        <f t="shared" si="43"/>
        <v/>
      </c>
      <c r="DX32" s="83" t="str">
        <f t="shared" si="44"/>
        <v/>
      </c>
      <c r="DY32" s="83" t="str">
        <f t="shared" si="45"/>
        <v/>
      </c>
      <c r="DZ32" s="83" t="str">
        <f t="shared" si="46"/>
        <v/>
      </c>
      <c r="EA32" s="83"/>
      <c r="EB32" s="83" t="str" cm="1">
        <f t="array" ref="EB32">IFERROR(_xlfn._xlws.FILTER(DF32:DZ32,DF32:DZ32&lt;&gt;""),"No aplica")</f>
        <v>No aplica</v>
      </c>
      <c r="EC32" s="83"/>
      <c r="ED32" s="83"/>
      <c r="EE32" s="83"/>
      <c r="EF32" s="83"/>
      <c r="EG32" s="83"/>
      <c r="EH32" s="83"/>
      <c r="EI32" s="83"/>
      <c r="EJ32" s="83"/>
      <c r="EK32" s="83"/>
      <c r="EL32" s="83"/>
      <c r="EM32" s="83"/>
      <c r="EN32" s="83"/>
      <c r="EO32" s="83"/>
      <c r="EP32" s="83"/>
      <c r="EQ32" s="83"/>
      <c r="ER32" s="83"/>
      <c r="ES32" s="83"/>
      <c r="ET32" s="83"/>
      <c r="EU32" s="83"/>
      <c r="EV32" s="83"/>
      <c r="EW32" s="83" t="str">
        <f t="shared" si="47"/>
        <v>Tipo_2.3.A_Malecones_construidos_y_o_rehabilitados_Material</v>
      </c>
      <c r="EX32" s="83" t="str">
        <f t="shared" si="48"/>
        <v/>
      </c>
      <c r="EY32" s="83" t="str">
        <f t="shared" si="49"/>
        <v/>
      </c>
      <c r="EZ32" s="83" t="str">
        <f t="shared" si="50"/>
        <v/>
      </c>
      <c r="FA32" s="83" t="str">
        <f t="shared" si="51"/>
        <v/>
      </c>
      <c r="FB32" s="83" t="str">
        <f t="shared" si="52"/>
        <v/>
      </c>
      <c r="FC32" s="83" t="str">
        <f t="shared" si="53"/>
        <v/>
      </c>
      <c r="FD32" s="83"/>
      <c r="FE32" s="83" t="str" cm="1">
        <f t="array" ref="FE32">IFERROR(_xlfn._xlws.FILTER(EX32:FC32,EX32:FC32&lt;&gt;""),"No aplica")</f>
        <v>No aplica</v>
      </c>
      <c r="FF32" s="83"/>
      <c r="FG32" s="83"/>
      <c r="FH32" s="83"/>
      <c r="FI32" s="83"/>
      <c r="FJ32" s="83"/>
      <c r="FK32" s="83"/>
      <c r="FL32" s="83"/>
      <c r="FM32" s="83" t="str">
        <f t="shared" si="54"/>
        <v>Tipo_2.3.A_Malecones_construidos_y_o_rehabilitados_Publicidad</v>
      </c>
      <c r="FN32" s="175" t="str">
        <f t="shared" si="55"/>
        <v/>
      </c>
      <c r="FO32" s="175" t="str">
        <f t="shared" si="56"/>
        <v/>
      </c>
      <c r="FQ32" s="83" t="str" cm="1">
        <f t="array" ref="FQ32">IFERROR(_xlfn._xlws.FILTER(FN32:FO32,FN32:FO32&lt;&gt;""),"No aplica")</f>
        <v>No aplica</v>
      </c>
      <c r="FU32" s="83" t="str">
        <f t="shared" si="57"/>
        <v>Tipo_2.3.A_Malecones_construidos_y_o_rehabilitados_Desarrollos_Tecnológicos</v>
      </c>
      <c r="FV32" s="175" t="str">
        <f t="shared" si="58"/>
        <v/>
      </c>
      <c r="FW32" s="175" t="str">
        <f t="shared" si="59"/>
        <v/>
      </c>
      <c r="FY32" s="83" t="str" cm="1">
        <f t="array" ref="FY32">IFERROR(_xlfn._xlws.FILTER(FV32:FW32,FV32:FW32&lt;&gt;""),"No aplica")</f>
        <v>No aplica</v>
      </c>
      <c r="GC32" s="83" t="str">
        <f t="shared" si="60"/>
        <v>Tipo_2.3.A_Malecones_construidos_y_o_rehabilitados_Gastos_de_viajes_(alimentación_hospedaje_transporte_etc)</v>
      </c>
      <c r="GD32" s="175" t="str">
        <f t="shared" si="61"/>
        <v/>
      </c>
      <c r="GE32" s="175" t="str">
        <f t="shared" si="62"/>
        <v/>
      </c>
      <c r="GF32" s="175" t="str">
        <f t="shared" si="63"/>
        <v/>
      </c>
      <c r="GG32" s="175" t="str">
        <f t="shared" si="64"/>
        <v/>
      </c>
      <c r="GH32" s="175" t="str">
        <f t="shared" si="65"/>
        <v/>
      </c>
      <c r="GI32" s="175" t="str">
        <f t="shared" si="66"/>
        <v/>
      </c>
      <c r="GJ32" s="175" t="str">
        <f t="shared" si="67"/>
        <v/>
      </c>
      <c r="GK32" s="175" t="str">
        <f t="shared" si="68"/>
        <v/>
      </c>
      <c r="GL32" s="175"/>
      <c r="GM32" s="150" t="str" cm="1">
        <f t="array" ref="GM32">IFERROR(_xlfn._xlws.FILTER(GD32:GK32,GD32:GK32&lt;&gt;""),"No aplica")</f>
        <v>No aplica</v>
      </c>
      <c r="GN32" s="175"/>
      <c r="GO32" s="175"/>
      <c r="GP32" s="175"/>
      <c r="GQ32" s="175"/>
      <c r="GR32" s="175"/>
      <c r="GS32" s="175"/>
      <c r="GT32" s="175"/>
      <c r="GU32" s="175"/>
      <c r="GV32" s="175"/>
      <c r="GW32" s="175"/>
      <c r="GX32" s="83" t="str">
        <f t="shared" si="69"/>
        <v>Tipo_2.3.A_Malecones_construidos_y_o_rehabilitados_Dotaciones_o_Beneficios</v>
      </c>
      <c r="GY32" s="175" t="str">
        <f t="shared" si="70"/>
        <v/>
      </c>
      <c r="GZ32" s="175" t="str">
        <f t="shared" si="71"/>
        <v/>
      </c>
      <c r="HA32" s="175" t="str">
        <f t="shared" si="72"/>
        <v/>
      </c>
      <c r="HB32" s="175" t="str">
        <f t="shared" si="73"/>
        <v/>
      </c>
      <c r="HC32" s="175" t="str">
        <f t="shared" si="74"/>
        <v/>
      </c>
      <c r="HE32" s="150" t="str" cm="1">
        <f t="array" ref="HE32">IFERROR(_xlfn._xlws.FILTER(GY32:HC32,GY32:HC32&lt;&gt;""),"No aplica")</f>
        <v>No aplica</v>
      </c>
      <c r="HL32" s="83" t="str">
        <f t="shared" si="75"/>
        <v>Tipo_2.3.A_Malecones_construidos_y_o_rehabilitados_Pólizas</v>
      </c>
      <c r="HM32" s="175" t="str">
        <f t="shared" si="6"/>
        <v/>
      </c>
      <c r="HO32" s="83" t="str" cm="1">
        <f t="array" ref="HO32">IFERROR(_xlfn._xlws.FILTER(HM32:HM32,HM32:HM32&lt;&gt;""),"No aplica")</f>
        <v>No aplica</v>
      </c>
      <c r="HR32" s="83" t="str">
        <f t="shared" si="76"/>
        <v>Tipo_2.3.A_Malecones_construidos_y_o_rehabilitados_Otros</v>
      </c>
      <c r="HS32" s="175" t="str">
        <f t="shared" si="77"/>
        <v/>
      </c>
      <c r="HT32" s="175" t="str">
        <f t="shared" si="78"/>
        <v/>
      </c>
      <c r="HU32" s="175" t="str">
        <f t="shared" si="79"/>
        <v/>
      </c>
      <c r="HW32" s="83" t="str" cm="1">
        <f t="array" ref="HW32">IFERROR(_xlfn._xlws.FILTER(HS32:HU32,HS32:HU32&lt;&gt;""),"No aplica")</f>
        <v>No aplica</v>
      </c>
      <c r="IB32" s="83" t="str">
        <f t="shared" si="80"/>
        <v>Tipo_2.3.A_Malecones_construidos_y_o_rehabilitados_Construcción_y_o_mantenimiento_de_Obra</v>
      </c>
      <c r="IC32" s="175" t="str">
        <f t="shared" si="81"/>
        <v>Mano_de_obra_no_calificada</v>
      </c>
      <c r="ID32" s="175" t="str">
        <f t="shared" si="82"/>
        <v>Mano_de_obra_calificada</v>
      </c>
      <c r="IE32" s="175" t="str">
        <f t="shared" si="83"/>
        <v>Equipos_para_funcionamiento_del_proyecto</v>
      </c>
      <c r="IF32" s="175" t="str">
        <f t="shared" si="84"/>
        <v>Transporte_y_logística_de_obra</v>
      </c>
      <c r="IG32" s="175" t="str">
        <f t="shared" si="85"/>
        <v>Materiales_e_insumos_de_construcción</v>
      </c>
      <c r="IH32" s="175" t="str">
        <f t="shared" si="86"/>
        <v>Servicios_provisionales_de_obra</v>
      </c>
      <c r="II32" s="175" t="str">
        <f t="shared" si="87"/>
        <v>Otros_servicios</v>
      </c>
      <c r="IJ32" s="175" t="str">
        <f t="shared" si="88"/>
        <v>Interventoría</v>
      </c>
      <c r="IK32" s="175" t="str">
        <f t="shared" si="89"/>
        <v>Certificaciones</v>
      </c>
      <c r="IL32" s="175" t="str">
        <f t="shared" si="90"/>
        <v>Impuestos</v>
      </c>
      <c r="IM32" s="175" t="str">
        <f t="shared" si="91"/>
        <v>Maquinaria_y_equipos_para_construcción</v>
      </c>
      <c r="IN32" s="175" t="str">
        <f t="shared" si="92"/>
        <v>Otros_gastos_directos</v>
      </c>
      <c r="IO32" s="175" t="str">
        <f t="shared" si="93"/>
        <v>Gastos_indirectos</v>
      </c>
      <c r="IP32" s="175" t="str">
        <f t="shared" si="94"/>
        <v>Otros</v>
      </c>
      <c r="IR32" s="175" t="str" cm="1">
        <f t="array" ref="IR32:JE32">IFERROR(_xlfn._xlws.FILTER(IC32:IP32,IC32:IP32&lt;&gt;""),"No aplica")</f>
        <v>Mano_de_obra_no_calificada</v>
      </c>
      <c r="IS32" t="str">
        <v>Mano_de_obra_calificada</v>
      </c>
      <c r="IT32" t="str">
        <v>Equipos_para_funcionamiento_del_proyecto</v>
      </c>
      <c r="IU32" t="str">
        <v>Transporte_y_logística_de_obra</v>
      </c>
      <c r="IV32" t="str">
        <v>Materiales_e_insumos_de_construcción</v>
      </c>
      <c r="IW32" t="str">
        <v>Servicios_provisionales_de_obra</v>
      </c>
      <c r="IX32" t="str">
        <v>Otros_servicios</v>
      </c>
      <c r="IY32" t="str">
        <v>Interventoría</v>
      </c>
      <c r="IZ32" t="str">
        <v>Certificaciones</v>
      </c>
      <c r="JA32" t="str">
        <v>Impuestos</v>
      </c>
      <c r="JB32" t="str">
        <v>Maquinaria_y_equipos_para_construcción</v>
      </c>
      <c r="JC32" t="str">
        <v>Otros_gastos_directos</v>
      </c>
      <c r="JD32" t="str">
        <v>Gastos_indirectos</v>
      </c>
      <c r="JE32" t="str">
        <v>Otros</v>
      </c>
      <c r="JG32" s="83" t="str">
        <f t="shared" si="95"/>
        <v>Tipo_2.3.A_Malecones_construidos_y_o_rehabilitados</v>
      </c>
      <c r="JH32" s="83" t="str">
        <f t="shared" si="96"/>
        <v/>
      </c>
      <c r="JI32" s="83" t="str">
        <f t="shared" si="97"/>
        <v/>
      </c>
      <c r="JJ32" s="83" t="str">
        <f t="shared" si="98"/>
        <v/>
      </c>
      <c r="JK32" s="83" t="str">
        <f t="shared" si="99"/>
        <v/>
      </c>
      <c r="JL32" s="83" t="str">
        <f t="shared" si="100"/>
        <v/>
      </c>
      <c r="JM32" s="83" t="str">
        <f t="shared" si="101"/>
        <v/>
      </c>
      <c r="JN32" s="83" t="str">
        <f t="shared" si="102"/>
        <v/>
      </c>
      <c r="JO32" s="83" t="str">
        <f t="shared" si="103"/>
        <v/>
      </c>
      <c r="JP32" s="83" t="str">
        <f t="shared" si="104"/>
        <v/>
      </c>
      <c r="JQ32" s="83" t="str">
        <f t="shared" si="105"/>
        <v/>
      </c>
      <c r="JR32" s="83" t="str">
        <f t="shared" si="106"/>
        <v/>
      </c>
      <c r="JS32" s="83" t="str">
        <f t="shared" si="107"/>
        <v/>
      </c>
      <c r="JT32" s="83" t="str">
        <f t="shared" si="108"/>
        <v/>
      </c>
      <c r="JU32" s="83" t="str">
        <f t="shared" si="109"/>
        <v/>
      </c>
      <c r="JV32" s="83" t="str">
        <f t="shared" si="110"/>
        <v/>
      </c>
      <c r="JW32" s="83" t="str">
        <f t="shared" si="111"/>
        <v/>
      </c>
      <c r="JX32" s="83" t="str">
        <f t="shared" si="112"/>
        <v/>
      </c>
      <c r="JY32" s="83" t="str">
        <f t="shared" si="113"/>
        <v/>
      </c>
      <c r="JZ32" s="83" t="str">
        <f t="shared" si="114"/>
        <v/>
      </c>
      <c r="KA32" s="83" t="str">
        <f t="shared" si="115"/>
        <v/>
      </c>
      <c r="KB32" s="83" t="str">
        <f t="shared" si="116"/>
        <v/>
      </c>
      <c r="KC32" s="83" t="str">
        <f t="shared" si="117"/>
        <v/>
      </c>
      <c r="KD32" s="83" t="str">
        <f t="shared" si="118"/>
        <v/>
      </c>
      <c r="KE32" s="83" t="str">
        <f t="shared" si="119"/>
        <v/>
      </c>
      <c r="KF32" s="83" t="str">
        <f t="shared" si="120"/>
        <v/>
      </c>
      <c r="KG32" s="83" t="str">
        <f t="shared" si="121"/>
        <v/>
      </c>
      <c r="KH32" s="83" t="str">
        <f t="shared" si="122"/>
        <v/>
      </c>
      <c r="KI32" s="83" t="str">
        <f t="shared" si="123"/>
        <v/>
      </c>
      <c r="KJ32" s="83" t="str">
        <f t="shared" si="124"/>
        <v/>
      </c>
      <c r="KK32" s="83" t="str">
        <f t="shared" si="125"/>
        <v/>
      </c>
      <c r="KL32" s="83" t="str">
        <f t="shared" si="126"/>
        <v/>
      </c>
      <c r="KM32" s="83" t="str">
        <f t="shared" si="127"/>
        <v/>
      </c>
      <c r="KN32" s="83" t="str">
        <f t="shared" si="128"/>
        <v/>
      </c>
      <c r="KO32" s="83" t="str">
        <f t="shared" si="129"/>
        <v/>
      </c>
      <c r="KP32" s="83" t="str">
        <f t="shared" si="130"/>
        <v/>
      </c>
      <c r="KQ32" s="83" t="str">
        <f t="shared" si="131"/>
        <v/>
      </c>
      <c r="KR32" s="83" t="str">
        <f t="shared" si="132"/>
        <v/>
      </c>
      <c r="KS32" s="83" t="str">
        <f t="shared" si="133"/>
        <v/>
      </c>
      <c r="KT32" s="83" t="str">
        <f t="shared" si="134"/>
        <v/>
      </c>
      <c r="KU32" s="83" t="str">
        <f t="shared" si="135"/>
        <v/>
      </c>
      <c r="KV32" s="83" t="str">
        <f t="shared" si="136"/>
        <v/>
      </c>
      <c r="KW32" s="83" t="str">
        <f t="shared" si="137"/>
        <v/>
      </c>
      <c r="KX32" s="83" t="str">
        <f t="shared" si="138"/>
        <v/>
      </c>
      <c r="KY32" s="83" t="str">
        <f t="shared" si="139"/>
        <v/>
      </c>
      <c r="KZ32" s="83" t="str">
        <f t="shared" si="140"/>
        <v/>
      </c>
      <c r="LA32" s="83" t="str">
        <f t="shared" si="141"/>
        <v/>
      </c>
      <c r="LB32" s="83" t="str">
        <f t="shared" si="142"/>
        <v/>
      </c>
      <c r="LC32" s="83" t="str">
        <f t="shared" si="143"/>
        <v/>
      </c>
      <c r="LD32" s="83" t="str">
        <f t="shared" si="144"/>
        <v/>
      </c>
      <c r="LE32" s="83" t="str">
        <f t="shared" si="145"/>
        <v/>
      </c>
      <c r="LF32" s="83" t="str">
        <f t="shared" si="146"/>
        <v/>
      </c>
      <c r="LG32" s="83" t="str">
        <f t="shared" si="147"/>
        <v/>
      </c>
      <c r="LH32" s="83" t="str">
        <f t="shared" si="148"/>
        <v/>
      </c>
      <c r="LI32" s="83" t="str">
        <f t="shared" si="149"/>
        <v>Construcción_y_o_mantenimiento_de_Obra</v>
      </c>
      <c r="LJ32" s="83" t="str">
        <f t="shared" si="150"/>
        <v>Construcción_y_o_mantenimiento_de_Obra</v>
      </c>
      <c r="LK32" s="83" t="str">
        <f t="shared" si="151"/>
        <v>Construcción_y_o_mantenimiento_de_Obra</v>
      </c>
      <c r="LL32" s="83" t="str">
        <f t="shared" si="152"/>
        <v>Construcción_y_o_mantenimiento_de_Obra</v>
      </c>
      <c r="LM32" s="83" t="str">
        <f t="shared" si="153"/>
        <v>Construcción_y_o_mantenimiento_de_Obra</v>
      </c>
      <c r="LN32" s="83" t="str">
        <f t="shared" si="154"/>
        <v>Construcción_y_o_mantenimiento_de_Obra</v>
      </c>
      <c r="LO32" s="83" t="str">
        <f t="shared" si="155"/>
        <v>Construcción_y_o_mantenimiento_de_Obra</v>
      </c>
      <c r="LP32" s="83" t="str">
        <f t="shared" si="156"/>
        <v>Construcción_y_o_mantenimiento_de_Obra</v>
      </c>
      <c r="LQ32" s="83" t="str">
        <f t="shared" si="157"/>
        <v>Construcción_y_o_mantenimiento_de_Obra</v>
      </c>
      <c r="LR32" s="83" t="str">
        <f t="shared" si="158"/>
        <v>Construcción_y_o_mantenimiento_de_Obra</v>
      </c>
      <c r="LS32" s="83" t="str">
        <f t="shared" si="159"/>
        <v>Construcción_y_o_mantenimiento_de_Obra</v>
      </c>
      <c r="LT32" s="83" t="str">
        <f t="shared" si="160"/>
        <v>Construcción_y_o_mantenimiento_de_Obra</v>
      </c>
      <c r="LU32" s="83" t="str">
        <f t="shared" si="161"/>
        <v>Construcción_y_o_mantenimiento_de_Obra</v>
      </c>
      <c r="LV32" s="83" t="str">
        <f t="shared" si="162"/>
        <v>Construcción_y_o_mantenimiento_de_Obra</v>
      </c>
      <c r="LX32" s="175" t="str" cm="1">
        <f t="array" ref="LX32">TRANSPOSE(_xlfn.UNIQUE(_xlfn._xlws.FILTER(TRANSPOSE(JH32:LV32),TRANSPOSE(JH32:LV32)&lt;&gt;"")))</f>
        <v>Construcción_y_o_mantenimiento_de_Obra</v>
      </c>
      <c r="MI32" s="83" t="str">
        <f t="shared" si="163"/>
        <v>Tipo_2.3.A_Malecones_construidos_y_o_rehabilitados_productos</v>
      </c>
      <c r="MJ32" s="223" t="s">
        <v>1801</v>
      </c>
      <c r="MK32" s="223" t="s">
        <v>1871</v>
      </c>
      <c r="ML32" s="223" t="s">
        <v>3047</v>
      </c>
      <c r="MM32" s="223"/>
      <c r="MN32" s="223"/>
      <c r="MO32" s="223"/>
      <c r="MP32" s="223"/>
      <c r="MQ32" s="223"/>
      <c r="MR32" s="223"/>
      <c r="MS32" s="223"/>
      <c r="MT32" s="223" t="s">
        <v>1643</v>
      </c>
      <c r="MV32" s="150" t="str" cm="1">
        <f t="array" ref="MV32:MX32">IFERROR(_xlfn._xlws.FILTER(MJ32:MT32,MJ32:MT32&lt;&gt;""),"No aplica")</f>
        <v xml:space="preserve"> Malecones construidos</v>
      </c>
      <c r="MW32" t="str">
        <v xml:space="preserve"> Malecones rehabilitados</v>
      </c>
      <c r="MX32" t="str">
        <v>Otro</v>
      </c>
      <c r="NG32" s="150" t="str">
        <f t="shared" si="164"/>
        <v>Tipo_2.3.A_Malecones_construidos_y_o_rehabilitados_resultados</v>
      </c>
      <c r="NH32" s="223" t="s">
        <v>1630</v>
      </c>
      <c r="NI32" s="223"/>
      <c r="NJ32" s="223"/>
      <c r="NK32" s="223"/>
      <c r="NL32" s="223"/>
      <c r="NM32" s="223"/>
      <c r="NN32" s="223"/>
      <c r="NO32" s="223"/>
      <c r="NP32" s="223"/>
      <c r="NQ32" s="223"/>
      <c r="NR32" s="223" t="s">
        <v>1643</v>
      </c>
      <c r="NT32" s="83" t="str" cm="1">
        <f t="array" ref="NT32:NU32">IFERROR(_xlfn._xlws.FILTER(NH32:NR32,NH32:NR32&lt;&gt;""),"No aplica")</f>
        <v>Percepción de una muestra de los habitantes del territorio a los cuales se socializa/presenta la obra, en una escala de 1 a 5, sobre la calidad/pertinencia de la obra para su territorio</v>
      </c>
      <c r="NU32" t="str">
        <v>Otro</v>
      </c>
    </row>
    <row r="33" spans="1:387" ht="31.15" thickBot="1">
      <c r="A33" s="509"/>
      <c r="B33" s="481"/>
      <c r="C33" s="484"/>
      <c r="D33" s="74" t="str">
        <f t="shared" ref="D33:D43" si="178">CONCATENATE("Categoría_",$B$32,"_",SUBSTITUTE(SUBSTITUTE($C$32,",","")," ","_"))</f>
        <v>Categoría_2.3_Construcción_de_obras_de_infraestructura_turística</v>
      </c>
      <c r="E33" s="125" t="s">
        <v>3110</v>
      </c>
      <c r="F33" s="121" t="str">
        <f t="shared" si="11"/>
        <v>Tipo_2.3.B_Muelles_o_embarcaderos_construidos_y_o_rehabilitados</v>
      </c>
      <c r="G33" s="115" t="s">
        <v>3043</v>
      </c>
      <c r="H33" s="115" t="s">
        <v>3043</v>
      </c>
      <c r="I33" s="119"/>
      <c r="J33" s="119"/>
      <c r="K33" s="119"/>
      <c r="L33" s="112"/>
      <c r="M33" s="120"/>
      <c r="O33" s="83" t="str">
        <f t="shared" si="165"/>
        <v>Tipo_2.3.B_Muelles_o_embarcaderos_construidos_y_o_rehabilitados</v>
      </c>
      <c r="P33" s="83" t="str">
        <f t="shared" si="166"/>
        <v>Tipo_2.3.B_Muelles_o_embarcaderos_construidos_y_o_rehabilitados</v>
      </c>
      <c r="Q33" s="83" t="str">
        <f t="shared" si="167"/>
        <v/>
      </c>
      <c r="R33" s="83" t="str">
        <f t="shared" si="168"/>
        <v/>
      </c>
      <c r="S33" s="83" t="str">
        <f t="shared" si="169"/>
        <v/>
      </c>
      <c r="T33" s="83" t="str">
        <f t="shared" si="170"/>
        <v/>
      </c>
      <c r="U33" s="83" t="str">
        <f t="shared" si="171"/>
        <v/>
      </c>
      <c r="X33" s="150" t="s">
        <v>3109</v>
      </c>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90"/>
      <c r="BX33" s="90"/>
      <c r="BY33" s="90"/>
      <c r="BZ33" s="90"/>
      <c r="CA33" s="90"/>
      <c r="CB33" s="99" t="s">
        <v>3043</v>
      </c>
      <c r="CC33" s="99" t="s">
        <v>3043</v>
      </c>
      <c r="CD33" s="99" t="s">
        <v>3043</v>
      </c>
      <c r="CE33" s="99" t="s">
        <v>3043</v>
      </c>
      <c r="CF33" s="99" t="s">
        <v>3043</v>
      </c>
      <c r="CG33" s="99" t="s">
        <v>3043</v>
      </c>
      <c r="CH33" s="99" t="s">
        <v>3043</v>
      </c>
      <c r="CI33" s="99" t="s">
        <v>3043</v>
      </c>
      <c r="CJ33" s="99" t="s">
        <v>3043</v>
      </c>
      <c r="CK33" s="99" t="s">
        <v>3043</v>
      </c>
      <c r="CL33" s="99" t="s">
        <v>3043</v>
      </c>
      <c r="CM33" s="99" t="s">
        <v>3043</v>
      </c>
      <c r="CN33" s="99" t="s">
        <v>3043</v>
      </c>
      <c r="CO33" s="99" t="s">
        <v>3043</v>
      </c>
      <c r="CQ33" s="83" t="str">
        <f t="shared" si="19"/>
        <v>Tipo_2.3.B_Muelles_o_embarcaderos_construidos_y_o_rehabilitados_Personal</v>
      </c>
      <c r="CR33" s="83" t="str">
        <f t="shared" si="172"/>
        <v/>
      </c>
      <c r="CS33" s="83" t="str">
        <f t="shared" si="173"/>
        <v/>
      </c>
      <c r="CT33" s="83" t="str">
        <f t="shared" si="174"/>
        <v/>
      </c>
      <c r="CU33" s="83" t="str">
        <f t="shared" si="175"/>
        <v/>
      </c>
      <c r="CV33" s="83" t="str">
        <f t="shared" si="176"/>
        <v/>
      </c>
      <c r="CW33" s="83"/>
      <c r="CX33" s="83" t="str" cm="1">
        <f t="array" ref="CX33">IFERROR(_xlfn._xlws.FILTER(CR33:CV33,CR33:CV33&lt;&gt;""),"No aplica")</f>
        <v>No aplica</v>
      </c>
      <c r="CY33" s="83"/>
      <c r="CZ33" s="83"/>
      <c r="DA33" s="83"/>
      <c r="DB33" s="83"/>
      <c r="DC33" s="83"/>
      <c r="DD33" s="83"/>
      <c r="DE33" s="83" t="str">
        <f t="shared" si="25"/>
        <v>Tipo_2.3.B_Muelles_o_embarcaderos_construidos_y_o_rehabilitados_Eventos</v>
      </c>
      <c r="DF33" s="83" t="str">
        <f t="shared" si="26"/>
        <v/>
      </c>
      <c r="DG33" s="83" t="str">
        <f t="shared" si="27"/>
        <v/>
      </c>
      <c r="DH33" s="83" t="str">
        <f t="shared" si="28"/>
        <v/>
      </c>
      <c r="DI33" s="83" t="str">
        <f t="shared" si="29"/>
        <v/>
      </c>
      <c r="DJ33" s="83" t="str">
        <f t="shared" si="30"/>
        <v/>
      </c>
      <c r="DK33" s="83" t="str">
        <f t="shared" si="31"/>
        <v/>
      </c>
      <c r="DL33" s="83" t="str">
        <f t="shared" si="32"/>
        <v/>
      </c>
      <c r="DM33" s="83" t="str">
        <f t="shared" si="33"/>
        <v/>
      </c>
      <c r="DN33" s="83" t="str">
        <f t="shared" si="34"/>
        <v/>
      </c>
      <c r="DO33" s="83" t="str">
        <f t="shared" si="35"/>
        <v/>
      </c>
      <c r="DP33" s="83" t="str">
        <f t="shared" si="36"/>
        <v/>
      </c>
      <c r="DQ33" s="83" t="str">
        <f t="shared" si="37"/>
        <v/>
      </c>
      <c r="DR33" s="83" t="str">
        <f t="shared" si="38"/>
        <v/>
      </c>
      <c r="DS33" s="83" t="str">
        <f t="shared" si="39"/>
        <v/>
      </c>
      <c r="DT33" s="83" t="str">
        <f t="shared" si="40"/>
        <v/>
      </c>
      <c r="DU33" s="83" t="str">
        <f t="shared" si="41"/>
        <v/>
      </c>
      <c r="DV33" s="83" t="str">
        <f t="shared" si="42"/>
        <v/>
      </c>
      <c r="DW33" s="83" t="str">
        <f t="shared" si="43"/>
        <v/>
      </c>
      <c r="DX33" s="83" t="str">
        <f t="shared" si="44"/>
        <v/>
      </c>
      <c r="DY33" s="83" t="str">
        <f t="shared" si="45"/>
        <v/>
      </c>
      <c r="DZ33" s="83" t="str">
        <f t="shared" si="46"/>
        <v/>
      </c>
      <c r="EA33" s="83"/>
      <c r="EB33" s="83" t="str" cm="1">
        <f t="array" ref="EB33">IFERROR(_xlfn._xlws.FILTER(DF33:DZ33,DF33:DZ33&lt;&gt;""),"No aplica")</f>
        <v>No aplica</v>
      </c>
      <c r="EC33" s="83"/>
      <c r="ED33" s="83"/>
      <c r="EE33" s="83"/>
      <c r="EF33" s="83"/>
      <c r="EG33" s="83"/>
      <c r="EH33" s="83"/>
      <c r="EI33" s="83"/>
      <c r="EJ33" s="83"/>
      <c r="EK33" s="83"/>
      <c r="EL33" s="83"/>
      <c r="EM33" s="83"/>
      <c r="EN33" s="83"/>
      <c r="EO33" s="83"/>
      <c r="EP33" s="83"/>
      <c r="EQ33" s="83"/>
      <c r="ER33" s="83"/>
      <c r="ES33" s="83"/>
      <c r="ET33" s="83"/>
      <c r="EU33" s="83"/>
      <c r="EV33" s="83"/>
      <c r="EW33" s="83" t="str">
        <f t="shared" si="47"/>
        <v>Tipo_2.3.B_Muelles_o_embarcaderos_construidos_y_o_rehabilitados_Material</v>
      </c>
      <c r="EX33" s="83" t="str">
        <f t="shared" si="48"/>
        <v/>
      </c>
      <c r="EY33" s="83" t="str">
        <f t="shared" si="49"/>
        <v/>
      </c>
      <c r="EZ33" s="83" t="str">
        <f t="shared" si="50"/>
        <v/>
      </c>
      <c r="FA33" s="83" t="str">
        <f t="shared" si="51"/>
        <v/>
      </c>
      <c r="FB33" s="83" t="str">
        <f t="shared" si="52"/>
        <v/>
      </c>
      <c r="FC33" s="83" t="str">
        <f t="shared" si="53"/>
        <v/>
      </c>
      <c r="FD33" s="83"/>
      <c r="FE33" s="83" t="str" cm="1">
        <f t="array" ref="FE33">IFERROR(_xlfn._xlws.FILTER(EX33:FC33,EX33:FC33&lt;&gt;""),"No aplica")</f>
        <v>No aplica</v>
      </c>
      <c r="FF33" s="83"/>
      <c r="FG33" s="83"/>
      <c r="FH33" s="83"/>
      <c r="FI33" s="83"/>
      <c r="FJ33" s="83"/>
      <c r="FK33" s="83"/>
      <c r="FL33" s="83"/>
      <c r="FM33" s="83" t="str">
        <f t="shared" si="54"/>
        <v>Tipo_2.3.B_Muelles_o_embarcaderos_construidos_y_o_rehabilitados_Publicidad</v>
      </c>
      <c r="FN33" s="175" t="str">
        <f t="shared" si="55"/>
        <v/>
      </c>
      <c r="FO33" s="175" t="str">
        <f t="shared" si="56"/>
        <v/>
      </c>
      <c r="FQ33" s="83" t="str" cm="1">
        <f t="array" ref="FQ33">IFERROR(_xlfn._xlws.FILTER(FN33:FO33,FN33:FO33&lt;&gt;""),"No aplica")</f>
        <v>No aplica</v>
      </c>
      <c r="FU33" s="83" t="str">
        <f t="shared" si="57"/>
        <v>Tipo_2.3.B_Muelles_o_embarcaderos_construidos_y_o_rehabilitados_Desarrollos_Tecnológicos</v>
      </c>
      <c r="FV33" s="175" t="str">
        <f t="shared" si="58"/>
        <v/>
      </c>
      <c r="FW33" s="175" t="str">
        <f t="shared" si="59"/>
        <v/>
      </c>
      <c r="FY33" s="83" t="str" cm="1">
        <f t="array" ref="FY33">IFERROR(_xlfn._xlws.FILTER(FV33:FW33,FV33:FW33&lt;&gt;""),"No aplica")</f>
        <v>No aplica</v>
      </c>
      <c r="GC33" s="83" t="str">
        <f t="shared" si="60"/>
        <v>Tipo_2.3.B_Muelles_o_embarcaderos_construidos_y_o_rehabilitados_Gastos_de_viajes_(alimentación_hospedaje_transporte_etc)</v>
      </c>
      <c r="GD33" s="175" t="str">
        <f t="shared" si="61"/>
        <v/>
      </c>
      <c r="GE33" s="175" t="str">
        <f t="shared" si="62"/>
        <v/>
      </c>
      <c r="GF33" s="175" t="str">
        <f t="shared" si="63"/>
        <v/>
      </c>
      <c r="GG33" s="175" t="str">
        <f t="shared" si="64"/>
        <v/>
      </c>
      <c r="GH33" s="175" t="str">
        <f t="shared" si="65"/>
        <v/>
      </c>
      <c r="GI33" s="175" t="str">
        <f t="shared" si="66"/>
        <v/>
      </c>
      <c r="GJ33" s="175" t="str">
        <f t="shared" si="67"/>
        <v/>
      </c>
      <c r="GK33" s="175" t="str">
        <f t="shared" si="68"/>
        <v/>
      </c>
      <c r="GL33" s="175"/>
      <c r="GM33" s="150" t="str" cm="1">
        <f t="array" ref="GM33">IFERROR(_xlfn._xlws.FILTER(GD33:GK33,GD33:GK33&lt;&gt;""),"No aplica")</f>
        <v>No aplica</v>
      </c>
      <c r="GN33" s="175"/>
      <c r="GO33" s="175"/>
      <c r="GP33" s="175"/>
      <c r="GQ33" s="175"/>
      <c r="GR33" s="175"/>
      <c r="GS33" s="175"/>
      <c r="GT33" s="175"/>
      <c r="GU33" s="175"/>
      <c r="GV33" s="175"/>
      <c r="GW33" s="175"/>
      <c r="GX33" s="83" t="str">
        <f t="shared" si="69"/>
        <v>Tipo_2.3.B_Muelles_o_embarcaderos_construidos_y_o_rehabilitados_Dotaciones_o_Beneficios</v>
      </c>
      <c r="GY33" s="175" t="str">
        <f t="shared" si="70"/>
        <v/>
      </c>
      <c r="GZ33" s="175" t="str">
        <f t="shared" si="71"/>
        <v/>
      </c>
      <c r="HA33" s="175" t="str">
        <f t="shared" si="72"/>
        <v/>
      </c>
      <c r="HB33" s="175" t="str">
        <f t="shared" si="73"/>
        <v/>
      </c>
      <c r="HC33" s="175" t="str">
        <f t="shared" si="74"/>
        <v/>
      </c>
      <c r="HE33" s="150" t="str" cm="1">
        <f t="array" ref="HE33">IFERROR(_xlfn._xlws.FILTER(GY33:HC33,GY33:HC33&lt;&gt;""),"No aplica")</f>
        <v>No aplica</v>
      </c>
      <c r="HL33" s="83" t="str">
        <f t="shared" si="75"/>
        <v>Tipo_2.3.B_Muelles_o_embarcaderos_construidos_y_o_rehabilitados_Pólizas</v>
      </c>
      <c r="HM33" s="175" t="str">
        <f t="shared" si="6"/>
        <v/>
      </c>
      <c r="HO33" s="83" t="str" cm="1">
        <f t="array" ref="HO33">IFERROR(_xlfn._xlws.FILTER(HM33:HM33,HM33:HM33&lt;&gt;""),"No aplica")</f>
        <v>No aplica</v>
      </c>
      <c r="HR33" s="83" t="str">
        <f t="shared" si="76"/>
        <v>Tipo_2.3.B_Muelles_o_embarcaderos_construidos_y_o_rehabilitados_Otros</v>
      </c>
      <c r="HS33" s="175" t="str">
        <f t="shared" si="77"/>
        <v/>
      </c>
      <c r="HT33" s="175" t="str">
        <f t="shared" si="78"/>
        <v/>
      </c>
      <c r="HU33" s="175" t="str">
        <f t="shared" si="79"/>
        <v/>
      </c>
      <c r="HW33" s="83" t="str" cm="1">
        <f t="array" ref="HW33">IFERROR(_xlfn._xlws.FILTER(HS33:HU33,HS33:HU33&lt;&gt;""),"No aplica")</f>
        <v>No aplica</v>
      </c>
      <c r="IB33" s="83" t="str">
        <f t="shared" si="80"/>
        <v>Tipo_2.3.B_Muelles_o_embarcaderos_construidos_y_o_rehabilitados_Construcción_y_o_mantenimiento_de_Obra</v>
      </c>
      <c r="IC33" s="175" t="str">
        <f t="shared" si="81"/>
        <v>Mano_de_obra_no_calificada</v>
      </c>
      <c r="ID33" s="175" t="str">
        <f t="shared" si="82"/>
        <v>Mano_de_obra_calificada</v>
      </c>
      <c r="IE33" s="175" t="str">
        <f t="shared" si="83"/>
        <v>Equipos_para_funcionamiento_del_proyecto</v>
      </c>
      <c r="IF33" s="175" t="str">
        <f t="shared" si="84"/>
        <v>Transporte_y_logística_de_obra</v>
      </c>
      <c r="IG33" s="175" t="str">
        <f t="shared" si="85"/>
        <v>Materiales_e_insumos_de_construcción</v>
      </c>
      <c r="IH33" s="175" t="str">
        <f t="shared" si="86"/>
        <v>Servicios_provisionales_de_obra</v>
      </c>
      <c r="II33" s="175" t="str">
        <f t="shared" si="87"/>
        <v>Otros_servicios</v>
      </c>
      <c r="IJ33" s="175" t="str">
        <f t="shared" si="88"/>
        <v>Interventoría</v>
      </c>
      <c r="IK33" s="175" t="str">
        <f t="shared" si="89"/>
        <v>Certificaciones</v>
      </c>
      <c r="IL33" s="175" t="str">
        <f t="shared" si="90"/>
        <v>Impuestos</v>
      </c>
      <c r="IM33" s="175" t="str">
        <f t="shared" si="91"/>
        <v>Maquinaria_y_equipos_para_construcción</v>
      </c>
      <c r="IN33" s="175" t="str">
        <f t="shared" si="92"/>
        <v>Otros_gastos_directos</v>
      </c>
      <c r="IO33" s="175" t="str">
        <f t="shared" si="93"/>
        <v>Gastos_indirectos</v>
      </c>
      <c r="IP33" s="175" t="str">
        <f t="shared" si="94"/>
        <v>Otros</v>
      </c>
      <c r="IR33" s="175" t="str" cm="1">
        <f t="array" ref="IR33:JE33">IFERROR(_xlfn._xlws.FILTER(IC33:IP33,IC33:IP33&lt;&gt;""),"No aplica")</f>
        <v>Mano_de_obra_no_calificada</v>
      </c>
      <c r="IS33" t="str">
        <v>Mano_de_obra_calificada</v>
      </c>
      <c r="IT33" t="str">
        <v>Equipos_para_funcionamiento_del_proyecto</v>
      </c>
      <c r="IU33" t="str">
        <v>Transporte_y_logística_de_obra</v>
      </c>
      <c r="IV33" t="str">
        <v>Materiales_e_insumos_de_construcción</v>
      </c>
      <c r="IW33" t="str">
        <v>Servicios_provisionales_de_obra</v>
      </c>
      <c r="IX33" t="str">
        <v>Otros_servicios</v>
      </c>
      <c r="IY33" t="str">
        <v>Interventoría</v>
      </c>
      <c r="IZ33" t="str">
        <v>Certificaciones</v>
      </c>
      <c r="JA33" t="str">
        <v>Impuestos</v>
      </c>
      <c r="JB33" t="str">
        <v>Maquinaria_y_equipos_para_construcción</v>
      </c>
      <c r="JC33" t="str">
        <v>Otros_gastos_directos</v>
      </c>
      <c r="JD33" t="str">
        <v>Gastos_indirectos</v>
      </c>
      <c r="JE33" t="str">
        <v>Otros</v>
      </c>
      <c r="JG33" s="83" t="str">
        <f t="shared" si="95"/>
        <v>Tipo_2.3.B_Muelles_o_embarcaderos_construidos_y_o_rehabilitados</v>
      </c>
      <c r="JH33" s="83" t="str">
        <f t="shared" si="96"/>
        <v/>
      </c>
      <c r="JI33" s="83" t="str">
        <f t="shared" si="97"/>
        <v/>
      </c>
      <c r="JJ33" s="83" t="str">
        <f t="shared" si="98"/>
        <v/>
      </c>
      <c r="JK33" s="83" t="str">
        <f t="shared" si="99"/>
        <v/>
      </c>
      <c r="JL33" s="83" t="str">
        <f t="shared" si="100"/>
        <v/>
      </c>
      <c r="JM33" s="83" t="str">
        <f t="shared" si="101"/>
        <v/>
      </c>
      <c r="JN33" s="83" t="str">
        <f t="shared" si="102"/>
        <v/>
      </c>
      <c r="JO33" s="83" t="str">
        <f t="shared" si="103"/>
        <v/>
      </c>
      <c r="JP33" s="83" t="str">
        <f t="shared" si="104"/>
        <v/>
      </c>
      <c r="JQ33" s="83" t="str">
        <f t="shared" si="105"/>
        <v/>
      </c>
      <c r="JR33" s="83" t="str">
        <f t="shared" si="106"/>
        <v/>
      </c>
      <c r="JS33" s="83" t="str">
        <f t="shared" si="107"/>
        <v/>
      </c>
      <c r="JT33" s="83" t="str">
        <f t="shared" si="108"/>
        <v/>
      </c>
      <c r="JU33" s="83" t="str">
        <f t="shared" si="109"/>
        <v/>
      </c>
      <c r="JV33" s="83" t="str">
        <f t="shared" si="110"/>
        <v/>
      </c>
      <c r="JW33" s="83" t="str">
        <f t="shared" si="111"/>
        <v/>
      </c>
      <c r="JX33" s="83" t="str">
        <f t="shared" si="112"/>
        <v/>
      </c>
      <c r="JY33" s="83" t="str">
        <f t="shared" si="113"/>
        <v/>
      </c>
      <c r="JZ33" s="83" t="str">
        <f t="shared" si="114"/>
        <v/>
      </c>
      <c r="KA33" s="83" t="str">
        <f t="shared" si="115"/>
        <v/>
      </c>
      <c r="KB33" s="83" t="str">
        <f t="shared" si="116"/>
        <v/>
      </c>
      <c r="KC33" s="83" t="str">
        <f t="shared" si="117"/>
        <v/>
      </c>
      <c r="KD33" s="83" t="str">
        <f t="shared" si="118"/>
        <v/>
      </c>
      <c r="KE33" s="83" t="str">
        <f t="shared" si="119"/>
        <v/>
      </c>
      <c r="KF33" s="83" t="str">
        <f t="shared" si="120"/>
        <v/>
      </c>
      <c r="KG33" s="83" t="str">
        <f t="shared" si="121"/>
        <v/>
      </c>
      <c r="KH33" s="83" t="str">
        <f t="shared" si="122"/>
        <v/>
      </c>
      <c r="KI33" s="83" t="str">
        <f t="shared" si="123"/>
        <v/>
      </c>
      <c r="KJ33" s="83" t="str">
        <f t="shared" si="124"/>
        <v/>
      </c>
      <c r="KK33" s="83" t="str">
        <f t="shared" si="125"/>
        <v/>
      </c>
      <c r="KL33" s="83" t="str">
        <f t="shared" si="126"/>
        <v/>
      </c>
      <c r="KM33" s="83" t="str">
        <f t="shared" si="127"/>
        <v/>
      </c>
      <c r="KN33" s="83" t="str">
        <f t="shared" si="128"/>
        <v/>
      </c>
      <c r="KO33" s="83" t="str">
        <f t="shared" si="129"/>
        <v/>
      </c>
      <c r="KP33" s="83" t="str">
        <f t="shared" si="130"/>
        <v/>
      </c>
      <c r="KQ33" s="83" t="str">
        <f t="shared" si="131"/>
        <v/>
      </c>
      <c r="KR33" s="83" t="str">
        <f t="shared" si="132"/>
        <v/>
      </c>
      <c r="KS33" s="83" t="str">
        <f t="shared" si="133"/>
        <v/>
      </c>
      <c r="KT33" s="83" t="str">
        <f t="shared" si="134"/>
        <v/>
      </c>
      <c r="KU33" s="83" t="str">
        <f t="shared" si="135"/>
        <v/>
      </c>
      <c r="KV33" s="83" t="str">
        <f t="shared" si="136"/>
        <v/>
      </c>
      <c r="KW33" s="83" t="str">
        <f t="shared" si="137"/>
        <v/>
      </c>
      <c r="KX33" s="83" t="str">
        <f t="shared" si="138"/>
        <v/>
      </c>
      <c r="KY33" s="83" t="str">
        <f t="shared" si="139"/>
        <v/>
      </c>
      <c r="KZ33" s="83" t="str">
        <f t="shared" si="140"/>
        <v/>
      </c>
      <c r="LA33" s="83" t="str">
        <f t="shared" si="141"/>
        <v/>
      </c>
      <c r="LB33" s="83" t="str">
        <f t="shared" si="142"/>
        <v/>
      </c>
      <c r="LC33" s="83" t="str">
        <f t="shared" si="143"/>
        <v/>
      </c>
      <c r="LD33" s="83" t="str">
        <f t="shared" si="144"/>
        <v/>
      </c>
      <c r="LE33" s="83" t="str">
        <f t="shared" si="145"/>
        <v/>
      </c>
      <c r="LF33" s="83" t="str">
        <f t="shared" si="146"/>
        <v/>
      </c>
      <c r="LG33" s="83" t="str">
        <f t="shared" si="147"/>
        <v/>
      </c>
      <c r="LH33" s="83" t="str">
        <f t="shared" si="148"/>
        <v/>
      </c>
      <c r="LI33" s="83" t="str">
        <f t="shared" si="149"/>
        <v>Construcción_y_o_mantenimiento_de_Obra</v>
      </c>
      <c r="LJ33" s="83" t="str">
        <f t="shared" si="150"/>
        <v>Construcción_y_o_mantenimiento_de_Obra</v>
      </c>
      <c r="LK33" s="83" t="str">
        <f t="shared" si="151"/>
        <v>Construcción_y_o_mantenimiento_de_Obra</v>
      </c>
      <c r="LL33" s="83" t="str">
        <f t="shared" si="152"/>
        <v>Construcción_y_o_mantenimiento_de_Obra</v>
      </c>
      <c r="LM33" s="83" t="str">
        <f t="shared" si="153"/>
        <v>Construcción_y_o_mantenimiento_de_Obra</v>
      </c>
      <c r="LN33" s="83" t="str">
        <f t="shared" si="154"/>
        <v>Construcción_y_o_mantenimiento_de_Obra</v>
      </c>
      <c r="LO33" s="83" t="str">
        <f t="shared" si="155"/>
        <v>Construcción_y_o_mantenimiento_de_Obra</v>
      </c>
      <c r="LP33" s="83" t="str">
        <f t="shared" si="156"/>
        <v>Construcción_y_o_mantenimiento_de_Obra</v>
      </c>
      <c r="LQ33" s="83" t="str">
        <f t="shared" si="157"/>
        <v>Construcción_y_o_mantenimiento_de_Obra</v>
      </c>
      <c r="LR33" s="83" t="str">
        <f t="shared" si="158"/>
        <v>Construcción_y_o_mantenimiento_de_Obra</v>
      </c>
      <c r="LS33" s="83" t="str">
        <f t="shared" si="159"/>
        <v>Construcción_y_o_mantenimiento_de_Obra</v>
      </c>
      <c r="LT33" s="83" t="str">
        <f t="shared" si="160"/>
        <v>Construcción_y_o_mantenimiento_de_Obra</v>
      </c>
      <c r="LU33" s="83" t="str">
        <f t="shared" si="161"/>
        <v>Construcción_y_o_mantenimiento_de_Obra</v>
      </c>
      <c r="LV33" s="83" t="str">
        <f t="shared" si="162"/>
        <v>Construcción_y_o_mantenimiento_de_Obra</v>
      </c>
      <c r="LX33" s="175" t="str" cm="1">
        <f t="array" ref="LX33">TRANSPOSE(_xlfn.UNIQUE(_xlfn._xlws.FILTER(TRANSPOSE(JH33:LV33),TRANSPOSE(JH33:LV33)&lt;&gt;"")))</f>
        <v>Construcción_y_o_mantenimiento_de_Obra</v>
      </c>
      <c r="MI33" s="83" t="str">
        <f t="shared" si="163"/>
        <v>Tipo_2.3.B_Muelles_o_embarcaderos_construidos_y_o_rehabilitados_productos</v>
      </c>
      <c r="MJ33" s="223" t="s">
        <v>1802</v>
      </c>
      <c r="MK33" s="223" t="s">
        <v>1872</v>
      </c>
      <c r="ML33" s="223" t="s">
        <v>3047</v>
      </c>
      <c r="MM33" s="223"/>
      <c r="MN33" s="223"/>
      <c r="MO33" s="223"/>
      <c r="MP33" s="223"/>
      <c r="MQ33" s="223"/>
      <c r="MR33" s="223"/>
      <c r="MS33" s="223"/>
      <c r="MT33" s="223" t="s">
        <v>1643</v>
      </c>
      <c r="MV33" s="150" t="str" cm="1">
        <f t="array" ref="MV33:MX33">IFERROR(_xlfn._xlws.FILTER(MJ33:MT33,MJ33:MT33&lt;&gt;""),"No aplica")</f>
        <v xml:space="preserve"> Muelles o embarcaderos construidos</v>
      </c>
      <c r="MW33" t="str">
        <v xml:space="preserve"> Muelles o embarcaderos rehabilitados</v>
      </c>
      <c r="MX33" t="str">
        <v>Otro</v>
      </c>
      <c r="NG33" s="150" t="str">
        <f t="shared" si="164"/>
        <v>Tipo_2.3.B_Muelles_o_embarcaderos_construidos_y_o_rehabilitados_resultados</v>
      </c>
      <c r="NH33" s="223" t="s">
        <v>1630</v>
      </c>
      <c r="NI33" s="223"/>
      <c r="NJ33" s="223"/>
      <c r="NK33" s="223"/>
      <c r="NL33" s="223"/>
      <c r="NM33" s="223"/>
      <c r="NN33" s="223"/>
      <c r="NO33" s="223"/>
      <c r="NP33" s="223"/>
      <c r="NQ33" s="223"/>
      <c r="NR33" s="223" t="s">
        <v>1643</v>
      </c>
      <c r="NT33" s="83" t="str" cm="1">
        <f t="array" ref="NT33:NU33">IFERROR(_xlfn._xlws.FILTER(NH33:NR33,NH33:NR33&lt;&gt;""),"No aplica")</f>
        <v>Percepción de una muestra de los habitantes del territorio a los cuales se socializa/presenta la obra, en una escala de 1 a 5, sobre la calidad/pertinencia de la obra para su territorio</v>
      </c>
      <c r="NU33" t="str">
        <v>Otro</v>
      </c>
    </row>
    <row r="34" spans="1:387" ht="31.15" thickBot="1">
      <c r="A34" s="509"/>
      <c r="B34" s="481"/>
      <c r="C34" s="484"/>
      <c r="D34" s="74" t="str">
        <f t="shared" si="178"/>
        <v>Categoría_2.3_Construcción_de_obras_de_infraestructura_turística</v>
      </c>
      <c r="E34" s="125" t="s">
        <v>3111</v>
      </c>
      <c r="F34" s="121" t="str">
        <f t="shared" si="11"/>
        <v>Tipo_2.3.C_Centros_gastronómicos_y_artesanales_construidos_y_o_rehabilitados</v>
      </c>
      <c r="G34" s="115" t="s">
        <v>3043</v>
      </c>
      <c r="H34" s="115" t="s">
        <v>3043</v>
      </c>
      <c r="I34" s="119"/>
      <c r="J34" s="119"/>
      <c r="K34" s="119"/>
      <c r="L34" s="112"/>
      <c r="M34" s="120"/>
      <c r="O34" s="83" t="str">
        <f t="shared" si="165"/>
        <v>Tipo_2.3.C_Centros_gastronómicos_y_artesanales_construidos_y_o_rehabilitados</v>
      </c>
      <c r="P34" s="83" t="str">
        <f t="shared" si="166"/>
        <v>Tipo_2.3.C_Centros_gastronómicos_y_artesanales_construidos_y_o_rehabilitados</v>
      </c>
      <c r="Q34" s="83" t="str">
        <f t="shared" si="167"/>
        <v/>
      </c>
      <c r="R34" s="83" t="str">
        <f t="shared" si="168"/>
        <v/>
      </c>
      <c r="S34" s="83" t="str">
        <f t="shared" si="169"/>
        <v/>
      </c>
      <c r="T34" s="83" t="str">
        <f t="shared" si="170"/>
        <v/>
      </c>
      <c r="U34" s="83" t="str">
        <f t="shared" si="171"/>
        <v/>
      </c>
      <c r="X34" s="150" t="s">
        <v>3109</v>
      </c>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90"/>
      <c r="BX34" s="90"/>
      <c r="BY34" s="90"/>
      <c r="BZ34" s="90"/>
      <c r="CA34" s="90"/>
      <c r="CB34" s="99" t="s">
        <v>3043</v>
      </c>
      <c r="CC34" s="99" t="s">
        <v>3043</v>
      </c>
      <c r="CD34" s="99" t="s">
        <v>3043</v>
      </c>
      <c r="CE34" s="99" t="s">
        <v>3043</v>
      </c>
      <c r="CF34" s="99" t="s">
        <v>3043</v>
      </c>
      <c r="CG34" s="99" t="s">
        <v>3043</v>
      </c>
      <c r="CH34" s="99" t="s">
        <v>3043</v>
      </c>
      <c r="CI34" s="99" t="s">
        <v>3043</v>
      </c>
      <c r="CJ34" s="99" t="s">
        <v>3043</v>
      </c>
      <c r="CK34" s="99" t="s">
        <v>3043</v>
      </c>
      <c r="CL34" s="99" t="s">
        <v>3043</v>
      </c>
      <c r="CM34" s="99" t="s">
        <v>3043</v>
      </c>
      <c r="CN34" s="99" t="s">
        <v>3043</v>
      </c>
      <c r="CO34" s="99" t="s">
        <v>3043</v>
      </c>
      <c r="CQ34" s="83" t="str">
        <f t="shared" si="19"/>
        <v>Tipo_2.3.C_Centros_gastronómicos_y_artesanales_construidos_y_o_rehabilitados_Personal</v>
      </c>
      <c r="CR34" s="83" t="str">
        <f t="shared" si="172"/>
        <v/>
      </c>
      <c r="CS34" s="83" t="str">
        <f t="shared" si="173"/>
        <v/>
      </c>
      <c r="CT34" s="83" t="str">
        <f t="shared" si="174"/>
        <v/>
      </c>
      <c r="CU34" s="83" t="str">
        <f t="shared" si="175"/>
        <v/>
      </c>
      <c r="CV34" s="83" t="str">
        <f t="shared" si="176"/>
        <v/>
      </c>
      <c r="CW34" s="83"/>
      <c r="CX34" s="83" t="str" cm="1">
        <f t="array" ref="CX34">IFERROR(_xlfn._xlws.FILTER(CR34:CV34,CR34:CV34&lt;&gt;""),"No aplica")</f>
        <v>No aplica</v>
      </c>
      <c r="CY34" s="83"/>
      <c r="CZ34" s="83"/>
      <c r="DA34" s="83"/>
      <c r="DB34" s="83"/>
      <c r="DC34" s="83"/>
      <c r="DD34" s="83"/>
      <c r="DE34" s="83" t="str">
        <f t="shared" si="25"/>
        <v>Tipo_2.3.C_Centros_gastronómicos_y_artesanales_construidos_y_o_rehabilitados_Eventos</v>
      </c>
      <c r="DF34" s="83" t="str">
        <f t="shared" si="26"/>
        <v/>
      </c>
      <c r="DG34" s="83" t="str">
        <f t="shared" si="27"/>
        <v/>
      </c>
      <c r="DH34" s="83" t="str">
        <f t="shared" si="28"/>
        <v/>
      </c>
      <c r="DI34" s="83" t="str">
        <f t="shared" si="29"/>
        <v/>
      </c>
      <c r="DJ34" s="83" t="str">
        <f t="shared" si="30"/>
        <v/>
      </c>
      <c r="DK34" s="83" t="str">
        <f t="shared" si="31"/>
        <v/>
      </c>
      <c r="DL34" s="83" t="str">
        <f t="shared" si="32"/>
        <v/>
      </c>
      <c r="DM34" s="83" t="str">
        <f t="shared" si="33"/>
        <v/>
      </c>
      <c r="DN34" s="83" t="str">
        <f t="shared" si="34"/>
        <v/>
      </c>
      <c r="DO34" s="83" t="str">
        <f t="shared" si="35"/>
        <v/>
      </c>
      <c r="DP34" s="83" t="str">
        <f t="shared" si="36"/>
        <v/>
      </c>
      <c r="DQ34" s="83" t="str">
        <f t="shared" si="37"/>
        <v/>
      </c>
      <c r="DR34" s="83" t="str">
        <f t="shared" si="38"/>
        <v/>
      </c>
      <c r="DS34" s="83" t="str">
        <f t="shared" si="39"/>
        <v/>
      </c>
      <c r="DT34" s="83" t="str">
        <f t="shared" si="40"/>
        <v/>
      </c>
      <c r="DU34" s="83" t="str">
        <f t="shared" si="41"/>
        <v/>
      </c>
      <c r="DV34" s="83" t="str">
        <f t="shared" si="42"/>
        <v/>
      </c>
      <c r="DW34" s="83" t="str">
        <f t="shared" si="43"/>
        <v/>
      </c>
      <c r="DX34" s="83" t="str">
        <f t="shared" si="44"/>
        <v/>
      </c>
      <c r="DY34" s="83" t="str">
        <f t="shared" si="45"/>
        <v/>
      </c>
      <c r="DZ34" s="83" t="str">
        <f t="shared" si="46"/>
        <v/>
      </c>
      <c r="EA34" s="83"/>
      <c r="EB34" s="83" t="str" cm="1">
        <f t="array" ref="EB34">IFERROR(_xlfn._xlws.FILTER(DF34:DZ34,DF34:DZ34&lt;&gt;""),"No aplica")</f>
        <v>No aplica</v>
      </c>
      <c r="EC34" s="83"/>
      <c r="ED34" s="83"/>
      <c r="EE34" s="83"/>
      <c r="EF34" s="83"/>
      <c r="EG34" s="83"/>
      <c r="EH34" s="83"/>
      <c r="EI34" s="83"/>
      <c r="EJ34" s="83"/>
      <c r="EK34" s="83"/>
      <c r="EL34" s="83"/>
      <c r="EM34" s="83"/>
      <c r="EN34" s="83"/>
      <c r="EO34" s="83"/>
      <c r="EP34" s="83"/>
      <c r="EQ34" s="83"/>
      <c r="ER34" s="83"/>
      <c r="ES34" s="83"/>
      <c r="ET34" s="83"/>
      <c r="EU34" s="83"/>
      <c r="EV34" s="83"/>
      <c r="EW34" s="83" t="str">
        <f t="shared" si="47"/>
        <v>Tipo_2.3.C_Centros_gastronómicos_y_artesanales_construidos_y_o_rehabilitados_Material</v>
      </c>
      <c r="EX34" s="83" t="str">
        <f t="shared" si="48"/>
        <v/>
      </c>
      <c r="EY34" s="83" t="str">
        <f t="shared" si="49"/>
        <v/>
      </c>
      <c r="EZ34" s="83" t="str">
        <f t="shared" si="50"/>
        <v/>
      </c>
      <c r="FA34" s="83" t="str">
        <f t="shared" si="51"/>
        <v/>
      </c>
      <c r="FB34" s="83" t="str">
        <f t="shared" si="52"/>
        <v/>
      </c>
      <c r="FC34" s="83" t="str">
        <f t="shared" si="53"/>
        <v/>
      </c>
      <c r="FD34" s="83"/>
      <c r="FE34" s="83" t="str" cm="1">
        <f t="array" ref="FE34">IFERROR(_xlfn._xlws.FILTER(EX34:FC34,EX34:FC34&lt;&gt;""),"No aplica")</f>
        <v>No aplica</v>
      </c>
      <c r="FF34" s="83"/>
      <c r="FG34" s="83"/>
      <c r="FH34" s="83"/>
      <c r="FI34" s="83"/>
      <c r="FJ34" s="83"/>
      <c r="FK34" s="83"/>
      <c r="FL34" s="83"/>
      <c r="FM34" s="83" t="str">
        <f t="shared" si="54"/>
        <v>Tipo_2.3.C_Centros_gastronómicos_y_artesanales_construidos_y_o_rehabilitados_Publicidad</v>
      </c>
      <c r="FN34" s="175" t="str">
        <f t="shared" si="55"/>
        <v/>
      </c>
      <c r="FO34" s="175" t="str">
        <f t="shared" si="56"/>
        <v/>
      </c>
      <c r="FQ34" s="83" t="str" cm="1">
        <f t="array" ref="FQ34">IFERROR(_xlfn._xlws.FILTER(FN34:FO34,FN34:FO34&lt;&gt;""),"No aplica")</f>
        <v>No aplica</v>
      </c>
      <c r="FU34" s="83" t="str">
        <f t="shared" si="57"/>
        <v>Tipo_2.3.C_Centros_gastronómicos_y_artesanales_construidos_y_o_rehabilitados_Desarrollos_Tecnológicos</v>
      </c>
      <c r="FV34" s="175" t="str">
        <f t="shared" si="58"/>
        <v/>
      </c>
      <c r="FW34" s="175" t="str">
        <f t="shared" si="59"/>
        <v/>
      </c>
      <c r="FY34" s="83" t="str" cm="1">
        <f t="array" ref="FY34">IFERROR(_xlfn._xlws.FILTER(FV34:FW34,FV34:FW34&lt;&gt;""),"No aplica")</f>
        <v>No aplica</v>
      </c>
      <c r="GC34" s="83" t="str">
        <f t="shared" si="60"/>
        <v>Tipo_2.3.C_Centros_gastronómicos_y_artesanales_construidos_y_o_rehabilitados_Gastos_de_viajes_(alimentación_hospedaje_transporte_etc)</v>
      </c>
      <c r="GD34" s="175" t="str">
        <f t="shared" si="61"/>
        <v/>
      </c>
      <c r="GE34" s="175" t="str">
        <f t="shared" si="62"/>
        <v/>
      </c>
      <c r="GF34" s="175" t="str">
        <f t="shared" si="63"/>
        <v/>
      </c>
      <c r="GG34" s="175" t="str">
        <f t="shared" si="64"/>
        <v/>
      </c>
      <c r="GH34" s="175" t="str">
        <f t="shared" si="65"/>
        <v/>
      </c>
      <c r="GI34" s="175" t="str">
        <f t="shared" si="66"/>
        <v/>
      </c>
      <c r="GJ34" s="175" t="str">
        <f t="shared" si="67"/>
        <v/>
      </c>
      <c r="GK34" s="175" t="str">
        <f t="shared" si="68"/>
        <v/>
      </c>
      <c r="GL34" s="175"/>
      <c r="GM34" s="150" t="str" cm="1">
        <f t="array" ref="GM34">IFERROR(_xlfn._xlws.FILTER(GD34:GK34,GD34:GK34&lt;&gt;""),"No aplica")</f>
        <v>No aplica</v>
      </c>
      <c r="GN34" s="175"/>
      <c r="GO34" s="175"/>
      <c r="GP34" s="175"/>
      <c r="GQ34" s="175"/>
      <c r="GR34" s="175"/>
      <c r="GS34" s="175"/>
      <c r="GT34" s="175"/>
      <c r="GU34" s="175"/>
      <c r="GV34" s="175"/>
      <c r="GW34" s="175"/>
      <c r="GX34" s="83" t="str">
        <f t="shared" si="69"/>
        <v>Tipo_2.3.C_Centros_gastronómicos_y_artesanales_construidos_y_o_rehabilitados_Dotaciones_o_Beneficios</v>
      </c>
      <c r="GY34" s="175" t="str">
        <f t="shared" si="70"/>
        <v/>
      </c>
      <c r="GZ34" s="175" t="str">
        <f t="shared" si="71"/>
        <v/>
      </c>
      <c r="HA34" s="175" t="str">
        <f t="shared" si="72"/>
        <v/>
      </c>
      <c r="HB34" s="175" t="str">
        <f t="shared" si="73"/>
        <v/>
      </c>
      <c r="HC34" s="175" t="str">
        <f t="shared" si="74"/>
        <v/>
      </c>
      <c r="HE34" s="150" t="str" cm="1">
        <f t="array" ref="HE34">IFERROR(_xlfn._xlws.FILTER(GY34:HC34,GY34:HC34&lt;&gt;""),"No aplica")</f>
        <v>No aplica</v>
      </c>
      <c r="HL34" s="83" t="str">
        <f t="shared" si="75"/>
        <v>Tipo_2.3.C_Centros_gastronómicos_y_artesanales_construidos_y_o_rehabilitados_Pólizas</v>
      </c>
      <c r="HM34" s="175" t="str">
        <f t="shared" si="6"/>
        <v/>
      </c>
      <c r="HO34" s="83" t="str" cm="1">
        <f t="array" ref="HO34">IFERROR(_xlfn._xlws.FILTER(HM34:HM34,HM34:HM34&lt;&gt;""),"No aplica")</f>
        <v>No aplica</v>
      </c>
      <c r="HR34" s="83" t="str">
        <f t="shared" si="76"/>
        <v>Tipo_2.3.C_Centros_gastronómicos_y_artesanales_construidos_y_o_rehabilitados_Otros</v>
      </c>
      <c r="HS34" s="175" t="str">
        <f t="shared" si="77"/>
        <v/>
      </c>
      <c r="HT34" s="175" t="str">
        <f t="shared" si="78"/>
        <v/>
      </c>
      <c r="HU34" s="175" t="str">
        <f t="shared" si="79"/>
        <v/>
      </c>
      <c r="HW34" s="83" t="str" cm="1">
        <f t="array" ref="HW34">IFERROR(_xlfn._xlws.FILTER(HS34:HU34,HS34:HU34&lt;&gt;""),"No aplica")</f>
        <v>No aplica</v>
      </c>
      <c r="IB34" s="83" t="str">
        <f t="shared" si="80"/>
        <v>Tipo_2.3.C_Centros_gastronómicos_y_artesanales_construidos_y_o_rehabilitados_Construcción_y_o_mantenimiento_de_Obra</v>
      </c>
      <c r="IC34" s="175" t="str">
        <f t="shared" si="81"/>
        <v>Mano_de_obra_no_calificada</v>
      </c>
      <c r="ID34" s="175" t="str">
        <f t="shared" si="82"/>
        <v>Mano_de_obra_calificada</v>
      </c>
      <c r="IE34" s="175" t="str">
        <f t="shared" si="83"/>
        <v>Equipos_para_funcionamiento_del_proyecto</v>
      </c>
      <c r="IF34" s="175" t="str">
        <f t="shared" si="84"/>
        <v>Transporte_y_logística_de_obra</v>
      </c>
      <c r="IG34" s="175" t="str">
        <f t="shared" si="85"/>
        <v>Materiales_e_insumos_de_construcción</v>
      </c>
      <c r="IH34" s="175" t="str">
        <f t="shared" si="86"/>
        <v>Servicios_provisionales_de_obra</v>
      </c>
      <c r="II34" s="175" t="str">
        <f t="shared" si="87"/>
        <v>Otros_servicios</v>
      </c>
      <c r="IJ34" s="175" t="str">
        <f t="shared" si="88"/>
        <v>Interventoría</v>
      </c>
      <c r="IK34" s="175" t="str">
        <f t="shared" si="89"/>
        <v>Certificaciones</v>
      </c>
      <c r="IL34" s="175" t="str">
        <f t="shared" si="90"/>
        <v>Impuestos</v>
      </c>
      <c r="IM34" s="175" t="str">
        <f t="shared" si="91"/>
        <v>Maquinaria_y_equipos_para_construcción</v>
      </c>
      <c r="IN34" s="175" t="str">
        <f t="shared" si="92"/>
        <v>Otros_gastos_directos</v>
      </c>
      <c r="IO34" s="175" t="str">
        <f t="shared" si="93"/>
        <v>Gastos_indirectos</v>
      </c>
      <c r="IP34" s="175" t="str">
        <f t="shared" si="94"/>
        <v>Otros</v>
      </c>
      <c r="IR34" s="175" t="str" cm="1">
        <f t="array" ref="IR34:JE34">IFERROR(_xlfn._xlws.FILTER(IC34:IP34,IC34:IP34&lt;&gt;""),"No aplica")</f>
        <v>Mano_de_obra_no_calificada</v>
      </c>
      <c r="IS34" t="str">
        <v>Mano_de_obra_calificada</v>
      </c>
      <c r="IT34" t="str">
        <v>Equipos_para_funcionamiento_del_proyecto</v>
      </c>
      <c r="IU34" t="str">
        <v>Transporte_y_logística_de_obra</v>
      </c>
      <c r="IV34" t="str">
        <v>Materiales_e_insumos_de_construcción</v>
      </c>
      <c r="IW34" t="str">
        <v>Servicios_provisionales_de_obra</v>
      </c>
      <c r="IX34" t="str">
        <v>Otros_servicios</v>
      </c>
      <c r="IY34" t="str">
        <v>Interventoría</v>
      </c>
      <c r="IZ34" t="str">
        <v>Certificaciones</v>
      </c>
      <c r="JA34" t="str">
        <v>Impuestos</v>
      </c>
      <c r="JB34" t="str">
        <v>Maquinaria_y_equipos_para_construcción</v>
      </c>
      <c r="JC34" t="str">
        <v>Otros_gastos_directos</v>
      </c>
      <c r="JD34" t="str">
        <v>Gastos_indirectos</v>
      </c>
      <c r="JE34" t="str">
        <v>Otros</v>
      </c>
      <c r="JG34" s="83" t="str">
        <f t="shared" si="95"/>
        <v>Tipo_2.3.C_Centros_gastronómicos_y_artesanales_construidos_y_o_rehabilitados</v>
      </c>
      <c r="JH34" s="83" t="str">
        <f t="shared" si="96"/>
        <v/>
      </c>
      <c r="JI34" s="83" t="str">
        <f t="shared" si="97"/>
        <v/>
      </c>
      <c r="JJ34" s="83" t="str">
        <f t="shared" si="98"/>
        <v/>
      </c>
      <c r="JK34" s="83" t="str">
        <f t="shared" si="99"/>
        <v/>
      </c>
      <c r="JL34" s="83" t="str">
        <f t="shared" si="100"/>
        <v/>
      </c>
      <c r="JM34" s="83" t="str">
        <f t="shared" si="101"/>
        <v/>
      </c>
      <c r="JN34" s="83" t="str">
        <f t="shared" si="102"/>
        <v/>
      </c>
      <c r="JO34" s="83" t="str">
        <f t="shared" si="103"/>
        <v/>
      </c>
      <c r="JP34" s="83" t="str">
        <f t="shared" si="104"/>
        <v/>
      </c>
      <c r="JQ34" s="83" t="str">
        <f t="shared" si="105"/>
        <v/>
      </c>
      <c r="JR34" s="83" t="str">
        <f t="shared" si="106"/>
        <v/>
      </c>
      <c r="JS34" s="83" t="str">
        <f t="shared" si="107"/>
        <v/>
      </c>
      <c r="JT34" s="83" t="str">
        <f t="shared" si="108"/>
        <v/>
      </c>
      <c r="JU34" s="83" t="str">
        <f t="shared" si="109"/>
        <v/>
      </c>
      <c r="JV34" s="83" t="str">
        <f t="shared" si="110"/>
        <v/>
      </c>
      <c r="JW34" s="83" t="str">
        <f t="shared" si="111"/>
        <v/>
      </c>
      <c r="JX34" s="83" t="str">
        <f t="shared" si="112"/>
        <v/>
      </c>
      <c r="JY34" s="83" t="str">
        <f t="shared" si="113"/>
        <v/>
      </c>
      <c r="JZ34" s="83" t="str">
        <f t="shared" si="114"/>
        <v/>
      </c>
      <c r="KA34" s="83" t="str">
        <f t="shared" si="115"/>
        <v/>
      </c>
      <c r="KB34" s="83" t="str">
        <f t="shared" si="116"/>
        <v/>
      </c>
      <c r="KC34" s="83" t="str">
        <f t="shared" si="117"/>
        <v/>
      </c>
      <c r="KD34" s="83" t="str">
        <f t="shared" si="118"/>
        <v/>
      </c>
      <c r="KE34" s="83" t="str">
        <f t="shared" si="119"/>
        <v/>
      </c>
      <c r="KF34" s="83" t="str">
        <f t="shared" si="120"/>
        <v/>
      </c>
      <c r="KG34" s="83" t="str">
        <f t="shared" si="121"/>
        <v/>
      </c>
      <c r="KH34" s="83" t="str">
        <f t="shared" si="122"/>
        <v/>
      </c>
      <c r="KI34" s="83" t="str">
        <f t="shared" si="123"/>
        <v/>
      </c>
      <c r="KJ34" s="83" t="str">
        <f t="shared" si="124"/>
        <v/>
      </c>
      <c r="KK34" s="83" t="str">
        <f t="shared" si="125"/>
        <v/>
      </c>
      <c r="KL34" s="83" t="str">
        <f t="shared" si="126"/>
        <v/>
      </c>
      <c r="KM34" s="83" t="str">
        <f t="shared" si="127"/>
        <v/>
      </c>
      <c r="KN34" s="83" t="str">
        <f t="shared" si="128"/>
        <v/>
      </c>
      <c r="KO34" s="83" t="str">
        <f t="shared" si="129"/>
        <v/>
      </c>
      <c r="KP34" s="83" t="str">
        <f t="shared" si="130"/>
        <v/>
      </c>
      <c r="KQ34" s="83" t="str">
        <f t="shared" si="131"/>
        <v/>
      </c>
      <c r="KR34" s="83" t="str">
        <f t="shared" si="132"/>
        <v/>
      </c>
      <c r="KS34" s="83" t="str">
        <f t="shared" si="133"/>
        <v/>
      </c>
      <c r="KT34" s="83" t="str">
        <f t="shared" si="134"/>
        <v/>
      </c>
      <c r="KU34" s="83" t="str">
        <f t="shared" si="135"/>
        <v/>
      </c>
      <c r="KV34" s="83" t="str">
        <f t="shared" si="136"/>
        <v/>
      </c>
      <c r="KW34" s="83" t="str">
        <f t="shared" si="137"/>
        <v/>
      </c>
      <c r="KX34" s="83" t="str">
        <f t="shared" si="138"/>
        <v/>
      </c>
      <c r="KY34" s="83" t="str">
        <f t="shared" si="139"/>
        <v/>
      </c>
      <c r="KZ34" s="83" t="str">
        <f t="shared" si="140"/>
        <v/>
      </c>
      <c r="LA34" s="83" t="str">
        <f t="shared" si="141"/>
        <v/>
      </c>
      <c r="LB34" s="83" t="str">
        <f t="shared" si="142"/>
        <v/>
      </c>
      <c r="LC34" s="83" t="str">
        <f t="shared" si="143"/>
        <v/>
      </c>
      <c r="LD34" s="83" t="str">
        <f t="shared" si="144"/>
        <v/>
      </c>
      <c r="LE34" s="83" t="str">
        <f t="shared" si="145"/>
        <v/>
      </c>
      <c r="LF34" s="83" t="str">
        <f t="shared" si="146"/>
        <v/>
      </c>
      <c r="LG34" s="83" t="str">
        <f t="shared" si="147"/>
        <v/>
      </c>
      <c r="LH34" s="83" t="str">
        <f t="shared" si="148"/>
        <v/>
      </c>
      <c r="LI34" s="83" t="str">
        <f t="shared" si="149"/>
        <v>Construcción_y_o_mantenimiento_de_Obra</v>
      </c>
      <c r="LJ34" s="83" t="str">
        <f t="shared" si="150"/>
        <v>Construcción_y_o_mantenimiento_de_Obra</v>
      </c>
      <c r="LK34" s="83" t="str">
        <f t="shared" si="151"/>
        <v>Construcción_y_o_mantenimiento_de_Obra</v>
      </c>
      <c r="LL34" s="83" t="str">
        <f t="shared" si="152"/>
        <v>Construcción_y_o_mantenimiento_de_Obra</v>
      </c>
      <c r="LM34" s="83" t="str">
        <f t="shared" si="153"/>
        <v>Construcción_y_o_mantenimiento_de_Obra</v>
      </c>
      <c r="LN34" s="83" t="str">
        <f t="shared" si="154"/>
        <v>Construcción_y_o_mantenimiento_de_Obra</v>
      </c>
      <c r="LO34" s="83" t="str">
        <f t="shared" si="155"/>
        <v>Construcción_y_o_mantenimiento_de_Obra</v>
      </c>
      <c r="LP34" s="83" t="str">
        <f t="shared" si="156"/>
        <v>Construcción_y_o_mantenimiento_de_Obra</v>
      </c>
      <c r="LQ34" s="83" t="str">
        <f t="shared" si="157"/>
        <v>Construcción_y_o_mantenimiento_de_Obra</v>
      </c>
      <c r="LR34" s="83" t="str">
        <f t="shared" si="158"/>
        <v>Construcción_y_o_mantenimiento_de_Obra</v>
      </c>
      <c r="LS34" s="83" t="str">
        <f t="shared" si="159"/>
        <v>Construcción_y_o_mantenimiento_de_Obra</v>
      </c>
      <c r="LT34" s="83" t="str">
        <f t="shared" si="160"/>
        <v>Construcción_y_o_mantenimiento_de_Obra</v>
      </c>
      <c r="LU34" s="83" t="str">
        <f t="shared" si="161"/>
        <v>Construcción_y_o_mantenimiento_de_Obra</v>
      </c>
      <c r="LV34" s="83" t="str">
        <f t="shared" si="162"/>
        <v>Construcción_y_o_mantenimiento_de_Obra</v>
      </c>
      <c r="LX34" s="175" t="str" cm="1">
        <f t="array" ref="LX34">TRANSPOSE(_xlfn.UNIQUE(_xlfn._xlws.FILTER(TRANSPOSE(JH34:LV34),TRANSPOSE(JH34:LV34)&lt;&gt;"")))</f>
        <v>Construcción_y_o_mantenimiento_de_Obra</v>
      </c>
      <c r="MI34" s="83" t="str">
        <f t="shared" si="163"/>
        <v>Tipo_2.3.C_Centros_gastronómicos_y_artesanales_construidos_y_o_rehabilitados_productos</v>
      </c>
      <c r="MJ34" s="223" t="s">
        <v>1803</v>
      </c>
      <c r="MK34" s="223" t="s">
        <v>1873</v>
      </c>
      <c r="ML34" s="223" t="s">
        <v>3047</v>
      </c>
      <c r="MM34" s="223"/>
      <c r="MN34" s="223"/>
      <c r="MO34" s="223"/>
      <c r="MP34" s="223"/>
      <c r="MQ34" s="223"/>
      <c r="MR34" s="223"/>
      <c r="MS34" s="223"/>
      <c r="MT34" s="223" t="s">
        <v>1643</v>
      </c>
      <c r="MV34" s="150" t="str" cm="1">
        <f t="array" ref="MV34:MX34">IFERROR(_xlfn._xlws.FILTER(MJ34:MT34,MJ34:MT34&lt;&gt;""),"No aplica")</f>
        <v xml:space="preserve"> Centros gastronómicos y artesanales construidos</v>
      </c>
      <c r="MW34" t="str">
        <v xml:space="preserve"> Centros gastronómicos y artesanales rehabilitados</v>
      </c>
      <c r="MX34" t="str">
        <v>Otro</v>
      </c>
      <c r="NG34" s="150" t="str">
        <f t="shared" si="164"/>
        <v>Tipo_2.3.C_Centros_gastronómicos_y_artesanales_construidos_y_o_rehabilitados_resultados</v>
      </c>
      <c r="NH34" s="223" t="s">
        <v>1630</v>
      </c>
      <c r="NI34" s="223"/>
      <c r="NJ34" s="223"/>
      <c r="NK34" s="223"/>
      <c r="NL34" s="223"/>
      <c r="NM34" s="223"/>
      <c r="NN34" s="223"/>
      <c r="NO34" s="223"/>
      <c r="NP34" s="223"/>
      <c r="NQ34" s="223"/>
      <c r="NR34" s="223" t="s">
        <v>1643</v>
      </c>
      <c r="NT34" s="83" t="str" cm="1">
        <f t="array" ref="NT34:NU34">IFERROR(_xlfn._xlws.FILTER(NH34:NR34,NH34:NR34&lt;&gt;""),"No aplica")</f>
        <v>Percepción de una muestra de los habitantes del territorio a los cuales se socializa/presenta la obra, en una escala de 1 a 5, sobre la calidad/pertinencia de la obra para su territorio</v>
      </c>
      <c r="NU34" t="str">
        <v>Otro</v>
      </c>
    </row>
    <row r="35" spans="1:387" ht="31.15" thickBot="1">
      <c r="A35" s="509"/>
      <c r="B35" s="481"/>
      <c r="C35" s="484"/>
      <c r="D35" s="74" t="str">
        <f t="shared" si="178"/>
        <v>Categoría_2.3_Construcción_de_obras_de_infraestructura_turística</v>
      </c>
      <c r="E35" s="125" t="s">
        <v>3112</v>
      </c>
      <c r="F35" s="121" t="str">
        <f t="shared" si="11"/>
        <v>Tipo_2.3.D_Plazas_construidas_y_o_rehabilitadas</v>
      </c>
      <c r="G35" s="115" t="s">
        <v>3043</v>
      </c>
      <c r="H35" s="115" t="s">
        <v>3043</v>
      </c>
      <c r="I35" s="119"/>
      <c r="J35" s="119"/>
      <c r="K35" s="119"/>
      <c r="L35" s="112"/>
      <c r="M35" s="120"/>
      <c r="O35" s="83" t="str">
        <f t="shared" si="165"/>
        <v>Tipo_2.3.D_Plazas_construidas_y_o_rehabilitadas</v>
      </c>
      <c r="P35" s="83" t="str">
        <f t="shared" si="166"/>
        <v>Tipo_2.3.D_Plazas_construidas_y_o_rehabilitadas</v>
      </c>
      <c r="Q35" s="83" t="str">
        <f t="shared" si="167"/>
        <v/>
      </c>
      <c r="R35" s="83" t="str">
        <f t="shared" si="168"/>
        <v/>
      </c>
      <c r="S35" s="83" t="str">
        <f t="shared" si="169"/>
        <v/>
      </c>
      <c r="T35" s="83" t="str">
        <f t="shared" si="170"/>
        <v/>
      </c>
      <c r="U35" s="83" t="str">
        <f t="shared" si="171"/>
        <v/>
      </c>
      <c r="X35" s="150" t="s">
        <v>3109</v>
      </c>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90"/>
      <c r="BX35" s="90"/>
      <c r="BY35" s="90"/>
      <c r="BZ35" s="90"/>
      <c r="CA35" s="90"/>
      <c r="CB35" s="99" t="s">
        <v>3043</v>
      </c>
      <c r="CC35" s="99" t="s">
        <v>3043</v>
      </c>
      <c r="CD35" s="99" t="s">
        <v>3043</v>
      </c>
      <c r="CE35" s="99" t="s">
        <v>3043</v>
      </c>
      <c r="CF35" s="99" t="s">
        <v>3043</v>
      </c>
      <c r="CG35" s="99" t="s">
        <v>3043</v>
      </c>
      <c r="CH35" s="99" t="s">
        <v>3043</v>
      </c>
      <c r="CI35" s="99" t="s">
        <v>3043</v>
      </c>
      <c r="CJ35" s="99" t="s">
        <v>3043</v>
      </c>
      <c r="CK35" s="99" t="s">
        <v>3043</v>
      </c>
      <c r="CL35" s="99" t="s">
        <v>3043</v>
      </c>
      <c r="CM35" s="99" t="s">
        <v>3043</v>
      </c>
      <c r="CN35" s="99" t="s">
        <v>3043</v>
      </c>
      <c r="CO35" s="99" t="s">
        <v>3043</v>
      </c>
      <c r="CQ35" s="83" t="str">
        <f t="shared" si="19"/>
        <v>Tipo_2.3.D_Plazas_construidas_y_o_rehabilitadas_Personal</v>
      </c>
      <c r="CR35" s="83" t="str">
        <f t="shared" si="172"/>
        <v/>
      </c>
      <c r="CS35" s="83" t="str">
        <f t="shared" si="173"/>
        <v/>
      </c>
      <c r="CT35" s="83" t="str">
        <f t="shared" si="174"/>
        <v/>
      </c>
      <c r="CU35" s="83" t="str">
        <f t="shared" si="175"/>
        <v/>
      </c>
      <c r="CV35" s="83" t="str">
        <f t="shared" si="176"/>
        <v/>
      </c>
      <c r="CW35" s="83"/>
      <c r="CX35" s="83" t="str" cm="1">
        <f t="array" ref="CX35">IFERROR(_xlfn._xlws.FILTER(CR35:CV35,CR35:CV35&lt;&gt;""),"No aplica")</f>
        <v>No aplica</v>
      </c>
      <c r="CY35" s="83"/>
      <c r="CZ35" s="83"/>
      <c r="DA35" s="83"/>
      <c r="DB35" s="83"/>
      <c r="DC35" s="83"/>
      <c r="DD35" s="83"/>
      <c r="DE35" s="83" t="str">
        <f t="shared" si="25"/>
        <v>Tipo_2.3.D_Plazas_construidas_y_o_rehabilitadas_Eventos</v>
      </c>
      <c r="DF35" s="83" t="str">
        <f t="shared" si="26"/>
        <v/>
      </c>
      <c r="DG35" s="83" t="str">
        <f t="shared" si="27"/>
        <v/>
      </c>
      <c r="DH35" s="83" t="str">
        <f t="shared" si="28"/>
        <v/>
      </c>
      <c r="DI35" s="83" t="str">
        <f t="shared" si="29"/>
        <v/>
      </c>
      <c r="DJ35" s="83" t="str">
        <f t="shared" si="30"/>
        <v/>
      </c>
      <c r="DK35" s="83" t="str">
        <f t="shared" si="31"/>
        <v/>
      </c>
      <c r="DL35" s="83" t="str">
        <f t="shared" si="32"/>
        <v/>
      </c>
      <c r="DM35" s="83" t="str">
        <f t="shared" si="33"/>
        <v/>
      </c>
      <c r="DN35" s="83" t="str">
        <f t="shared" si="34"/>
        <v/>
      </c>
      <c r="DO35" s="83" t="str">
        <f t="shared" si="35"/>
        <v/>
      </c>
      <c r="DP35" s="83" t="str">
        <f t="shared" si="36"/>
        <v/>
      </c>
      <c r="DQ35" s="83" t="str">
        <f t="shared" si="37"/>
        <v/>
      </c>
      <c r="DR35" s="83" t="str">
        <f t="shared" si="38"/>
        <v/>
      </c>
      <c r="DS35" s="83" t="str">
        <f t="shared" si="39"/>
        <v/>
      </c>
      <c r="DT35" s="83" t="str">
        <f t="shared" si="40"/>
        <v/>
      </c>
      <c r="DU35" s="83" t="str">
        <f t="shared" si="41"/>
        <v/>
      </c>
      <c r="DV35" s="83" t="str">
        <f t="shared" si="42"/>
        <v/>
      </c>
      <c r="DW35" s="83" t="str">
        <f t="shared" si="43"/>
        <v/>
      </c>
      <c r="DX35" s="83" t="str">
        <f t="shared" si="44"/>
        <v/>
      </c>
      <c r="DY35" s="83" t="str">
        <f t="shared" si="45"/>
        <v/>
      </c>
      <c r="DZ35" s="83" t="str">
        <f t="shared" si="46"/>
        <v/>
      </c>
      <c r="EA35" s="83"/>
      <c r="EB35" s="83" t="str" cm="1">
        <f t="array" ref="EB35">IFERROR(_xlfn._xlws.FILTER(DF35:DZ35,DF35:DZ35&lt;&gt;""),"No aplica")</f>
        <v>No aplica</v>
      </c>
      <c r="EC35" s="83"/>
      <c r="ED35" s="83"/>
      <c r="EE35" s="83"/>
      <c r="EF35" s="83"/>
      <c r="EG35" s="83"/>
      <c r="EH35" s="83"/>
      <c r="EI35" s="83"/>
      <c r="EJ35" s="83"/>
      <c r="EK35" s="83"/>
      <c r="EL35" s="83"/>
      <c r="EM35" s="83"/>
      <c r="EN35" s="83"/>
      <c r="EO35" s="83"/>
      <c r="EP35" s="83"/>
      <c r="EQ35" s="83"/>
      <c r="ER35" s="83"/>
      <c r="ES35" s="83"/>
      <c r="ET35" s="83"/>
      <c r="EU35" s="83"/>
      <c r="EV35" s="83"/>
      <c r="EW35" s="83" t="str">
        <f t="shared" si="47"/>
        <v>Tipo_2.3.D_Plazas_construidas_y_o_rehabilitadas_Material</v>
      </c>
      <c r="EX35" s="83" t="str">
        <f t="shared" si="48"/>
        <v/>
      </c>
      <c r="EY35" s="83" t="str">
        <f t="shared" si="49"/>
        <v/>
      </c>
      <c r="EZ35" s="83" t="str">
        <f t="shared" si="50"/>
        <v/>
      </c>
      <c r="FA35" s="83" t="str">
        <f t="shared" si="51"/>
        <v/>
      </c>
      <c r="FB35" s="83" t="str">
        <f t="shared" si="52"/>
        <v/>
      </c>
      <c r="FC35" s="83" t="str">
        <f t="shared" si="53"/>
        <v/>
      </c>
      <c r="FD35" s="83"/>
      <c r="FE35" s="83" t="str" cm="1">
        <f t="array" ref="FE35">IFERROR(_xlfn._xlws.FILTER(EX35:FC35,EX35:FC35&lt;&gt;""),"No aplica")</f>
        <v>No aplica</v>
      </c>
      <c r="FF35" s="83"/>
      <c r="FG35" s="83"/>
      <c r="FH35" s="83"/>
      <c r="FI35" s="83"/>
      <c r="FJ35" s="83"/>
      <c r="FK35" s="83"/>
      <c r="FL35" s="83"/>
      <c r="FM35" s="83" t="str">
        <f t="shared" si="54"/>
        <v>Tipo_2.3.D_Plazas_construidas_y_o_rehabilitadas_Publicidad</v>
      </c>
      <c r="FN35" s="175" t="str">
        <f t="shared" si="55"/>
        <v/>
      </c>
      <c r="FO35" s="175" t="str">
        <f t="shared" si="56"/>
        <v/>
      </c>
      <c r="FQ35" s="83" t="str" cm="1">
        <f t="array" ref="FQ35">IFERROR(_xlfn._xlws.FILTER(FN35:FO35,FN35:FO35&lt;&gt;""),"No aplica")</f>
        <v>No aplica</v>
      </c>
      <c r="FU35" s="83" t="str">
        <f t="shared" si="57"/>
        <v>Tipo_2.3.D_Plazas_construidas_y_o_rehabilitadas_Desarrollos_Tecnológicos</v>
      </c>
      <c r="FV35" s="175" t="str">
        <f t="shared" si="58"/>
        <v/>
      </c>
      <c r="FW35" s="175" t="str">
        <f t="shared" si="59"/>
        <v/>
      </c>
      <c r="FY35" s="83" t="str" cm="1">
        <f t="array" ref="FY35">IFERROR(_xlfn._xlws.FILTER(FV35:FW35,FV35:FW35&lt;&gt;""),"No aplica")</f>
        <v>No aplica</v>
      </c>
      <c r="GC35" s="83" t="str">
        <f t="shared" si="60"/>
        <v>Tipo_2.3.D_Plazas_construidas_y_o_rehabilitadas_Gastos_de_viajes_(alimentación_hospedaje_transporte_etc)</v>
      </c>
      <c r="GD35" s="175" t="str">
        <f t="shared" si="61"/>
        <v/>
      </c>
      <c r="GE35" s="175" t="str">
        <f t="shared" si="62"/>
        <v/>
      </c>
      <c r="GF35" s="175" t="str">
        <f t="shared" si="63"/>
        <v/>
      </c>
      <c r="GG35" s="175" t="str">
        <f t="shared" si="64"/>
        <v/>
      </c>
      <c r="GH35" s="175" t="str">
        <f t="shared" si="65"/>
        <v/>
      </c>
      <c r="GI35" s="175" t="str">
        <f t="shared" si="66"/>
        <v/>
      </c>
      <c r="GJ35" s="175" t="str">
        <f t="shared" si="67"/>
        <v/>
      </c>
      <c r="GK35" s="175" t="str">
        <f t="shared" si="68"/>
        <v/>
      </c>
      <c r="GL35" s="175"/>
      <c r="GM35" s="150" t="str" cm="1">
        <f t="array" ref="GM35">IFERROR(_xlfn._xlws.FILTER(GD35:GK35,GD35:GK35&lt;&gt;""),"No aplica")</f>
        <v>No aplica</v>
      </c>
      <c r="GN35" s="175"/>
      <c r="GO35" s="175"/>
      <c r="GP35" s="175"/>
      <c r="GQ35" s="175"/>
      <c r="GR35" s="175"/>
      <c r="GS35" s="175"/>
      <c r="GT35" s="175"/>
      <c r="GU35" s="175"/>
      <c r="GV35" s="175"/>
      <c r="GW35" s="175"/>
      <c r="GX35" s="83" t="str">
        <f t="shared" si="69"/>
        <v>Tipo_2.3.D_Plazas_construidas_y_o_rehabilitadas_Dotaciones_o_Beneficios</v>
      </c>
      <c r="GY35" s="175" t="str">
        <f t="shared" si="70"/>
        <v/>
      </c>
      <c r="GZ35" s="175" t="str">
        <f t="shared" si="71"/>
        <v/>
      </c>
      <c r="HA35" s="175" t="str">
        <f t="shared" si="72"/>
        <v/>
      </c>
      <c r="HB35" s="175" t="str">
        <f t="shared" si="73"/>
        <v/>
      </c>
      <c r="HC35" s="175" t="str">
        <f t="shared" si="74"/>
        <v/>
      </c>
      <c r="HE35" s="150" t="str" cm="1">
        <f t="array" ref="HE35">IFERROR(_xlfn._xlws.FILTER(GY35:HC35,GY35:HC35&lt;&gt;""),"No aplica")</f>
        <v>No aplica</v>
      </c>
      <c r="HL35" s="83" t="str">
        <f t="shared" si="75"/>
        <v>Tipo_2.3.D_Plazas_construidas_y_o_rehabilitadas_Pólizas</v>
      </c>
      <c r="HM35" s="175" t="str">
        <f t="shared" si="6"/>
        <v/>
      </c>
      <c r="HO35" s="83" t="str" cm="1">
        <f t="array" ref="HO35">IFERROR(_xlfn._xlws.FILTER(HM35:HM35,HM35:HM35&lt;&gt;""),"No aplica")</f>
        <v>No aplica</v>
      </c>
      <c r="HR35" s="83" t="str">
        <f t="shared" si="76"/>
        <v>Tipo_2.3.D_Plazas_construidas_y_o_rehabilitadas_Otros</v>
      </c>
      <c r="HS35" s="175" t="str">
        <f t="shared" si="77"/>
        <v/>
      </c>
      <c r="HT35" s="175" t="str">
        <f t="shared" si="78"/>
        <v/>
      </c>
      <c r="HU35" s="175" t="str">
        <f t="shared" si="79"/>
        <v/>
      </c>
      <c r="HW35" s="83" t="str" cm="1">
        <f t="array" ref="HW35">IFERROR(_xlfn._xlws.FILTER(HS35:HU35,HS35:HU35&lt;&gt;""),"No aplica")</f>
        <v>No aplica</v>
      </c>
      <c r="IB35" s="83" t="str">
        <f t="shared" si="80"/>
        <v>Tipo_2.3.D_Plazas_construidas_y_o_rehabilitadas_Construcción_y_o_mantenimiento_de_Obra</v>
      </c>
      <c r="IC35" s="175" t="str">
        <f t="shared" si="81"/>
        <v>Mano_de_obra_no_calificada</v>
      </c>
      <c r="ID35" s="175" t="str">
        <f t="shared" si="82"/>
        <v>Mano_de_obra_calificada</v>
      </c>
      <c r="IE35" s="175" t="str">
        <f t="shared" si="83"/>
        <v>Equipos_para_funcionamiento_del_proyecto</v>
      </c>
      <c r="IF35" s="175" t="str">
        <f t="shared" si="84"/>
        <v>Transporte_y_logística_de_obra</v>
      </c>
      <c r="IG35" s="175" t="str">
        <f t="shared" si="85"/>
        <v>Materiales_e_insumos_de_construcción</v>
      </c>
      <c r="IH35" s="175" t="str">
        <f t="shared" si="86"/>
        <v>Servicios_provisionales_de_obra</v>
      </c>
      <c r="II35" s="175" t="str">
        <f t="shared" si="87"/>
        <v>Otros_servicios</v>
      </c>
      <c r="IJ35" s="175" t="str">
        <f t="shared" si="88"/>
        <v>Interventoría</v>
      </c>
      <c r="IK35" s="175" t="str">
        <f t="shared" si="89"/>
        <v>Certificaciones</v>
      </c>
      <c r="IL35" s="175" t="str">
        <f t="shared" si="90"/>
        <v>Impuestos</v>
      </c>
      <c r="IM35" s="175" t="str">
        <f t="shared" si="91"/>
        <v>Maquinaria_y_equipos_para_construcción</v>
      </c>
      <c r="IN35" s="175" t="str">
        <f t="shared" si="92"/>
        <v>Otros_gastos_directos</v>
      </c>
      <c r="IO35" s="175" t="str">
        <f t="shared" si="93"/>
        <v>Gastos_indirectos</v>
      </c>
      <c r="IP35" s="175" t="str">
        <f t="shared" si="94"/>
        <v>Otros</v>
      </c>
      <c r="IR35" s="175" t="str" cm="1">
        <f t="array" ref="IR35:JE35">IFERROR(_xlfn._xlws.FILTER(IC35:IP35,IC35:IP35&lt;&gt;""),"No aplica")</f>
        <v>Mano_de_obra_no_calificada</v>
      </c>
      <c r="IS35" t="str">
        <v>Mano_de_obra_calificada</v>
      </c>
      <c r="IT35" t="str">
        <v>Equipos_para_funcionamiento_del_proyecto</v>
      </c>
      <c r="IU35" t="str">
        <v>Transporte_y_logística_de_obra</v>
      </c>
      <c r="IV35" t="str">
        <v>Materiales_e_insumos_de_construcción</v>
      </c>
      <c r="IW35" t="str">
        <v>Servicios_provisionales_de_obra</v>
      </c>
      <c r="IX35" t="str">
        <v>Otros_servicios</v>
      </c>
      <c r="IY35" t="str">
        <v>Interventoría</v>
      </c>
      <c r="IZ35" t="str">
        <v>Certificaciones</v>
      </c>
      <c r="JA35" t="str">
        <v>Impuestos</v>
      </c>
      <c r="JB35" t="str">
        <v>Maquinaria_y_equipos_para_construcción</v>
      </c>
      <c r="JC35" t="str">
        <v>Otros_gastos_directos</v>
      </c>
      <c r="JD35" t="str">
        <v>Gastos_indirectos</v>
      </c>
      <c r="JE35" t="str">
        <v>Otros</v>
      </c>
      <c r="JG35" s="83" t="str">
        <f t="shared" si="95"/>
        <v>Tipo_2.3.D_Plazas_construidas_y_o_rehabilitadas</v>
      </c>
      <c r="JH35" s="83" t="str">
        <f t="shared" si="96"/>
        <v/>
      </c>
      <c r="JI35" s="83" t="str">
        <f t="shared" si="97"/>
        <v/>
      </c>
      <c r="JJ35" s="83" t="str">
        <f t="shared" si="98"/>
        <v/>
      </c>
      <c r="JK35" s="83" t="str">
        <f t="shared" si="99"/>
        <v/>
      </c>
      <c r="JL35" s="83" t="str">
        <f t="shared" si="100"/>
        <v/>
      </c>
      <c r="JM35" s="83" t="str">
        <f t="shared" si="101"/>
        <v/>
      </c>
      <c r="JN35" s="83" t="str">
        <f t="shared" si="102"/>
        <v/>
      </c>
      <c r="JO35" s="83" t="str">
        <f t="shared" si="103"/>
        <v/>
      </c>
      <c r="JP35" s="83" t="str">
        <f t="shared" si="104"/>
        <v/>
      </c>
      <c r="JQ35" s="83" t="str">
        <f t="shared" si="105"/>
        <v/>
      </c>
      <c r="JR35" s="83" t="str">
        <f t="shared" si="106"/>
        <v/>
      </c>
      <c r="JS35" s="83" t="str">
        <f t="shared" si="107"/>
        <v/>
      </c>
      <c r="JT35" s="83" t="str">
        <f t="shared" si="108"/>
        <v/>
      </c>
      <c r="JU35" s="83" t="str">
        <f t="shared" si="109"/>
        <v/>
      </c>
      <c r="JV35" s="83" t="str">
        <f t="shared" si="110"/>
        <v/>
      </c>
      <c r="JW35" s="83" t="str">
        <f t="shared" si="111"/>
        <v/>
      </c>
      <c r="JX35" s="83" t="str">
        <f t="shared" si="112"/>
        <v/>
      </c>
      <c r="JY35" s="83" t="str">
        <f t="shared" si="113"/>
        <v/>
      </c>
      <c r="JZ35" s="83" t="str">
        <f t="shared" si="114"/>
        <v/>
      </c>
      <c r="KA35" s="83" t="str">
        <f t="shared" si="115"/>
        <v/>
      </c>
      <c r="KB35" s="83" t="str">
        <f t="shared" si="116"/>
        <v/>
      </c>
      <c r="KC35" s="83" t="str">
        <f t="shared" si="117"/>
        <v/>
      </c>
      <c r="KD35" s="83" t="str">
        <f t="shared" si="118"/>
        <v/>
      </c>
      <c r="KE35" s="83" t="str">
        <f t="shared" si="119"/>
        <v/>
      </c>
      <c r="KF35" s="83" t="str">
        <f t="shared" si="120"/>
        <v/>
      </c>
      <c r="KG35" s="83" t="str">
        <f t="shared" si="121"/>
        <v/>
      </c>
      <c r="KH35" s="83" t="str">
        <f t="shared" si="122"/>
        <v/>
      </c>
      <c r="KI35" s="83" t="str">
        <f t="shared" si="123"/>
        <v/>
      </c>
      <c r="KJ35" s="83" t="str">
        <f t="shared" si="124"/>
        <v/>
      </c>
      <c r="KK35" s="83" t="str">
        <f t="shared" si="125"/>
        <v/>
      </c>
      <c r="KL35" s="83" t="str">
        <f t="shared" si="126"/>
        <v/>
      </c>
      <c r="KM35" s="83" t="str">
        <f t="shared" si="127"/>
        <v/>
      </c>
      <c r="KN35" s="83" t="str">
        <f t="shared" si="128"/>
        <v/>
      </c>
      <c r="KO35" s="83" t="str">
        <f t="shared" si="129"/>
        <v/>
      </c>
      <c r="KP35" s="83" t="str">
        <f t="shared" si="130"/>
        <v/>
      </c>
      <c r="KQ35" s="83" t="str">
        <f t="shared" si="131"/>
        <v/>
      </c>
      <c r="KR35" s="83" t="str">
        <f t="shared" si="132"/>
        <v/>
      </c>
      <c r="KS35" s="83" t="str">
        <f t="shared" si="133"/>
        <v/>
      </c>
      <c r="KT35" s="83" t="str">
        <f t="shared" si="134"/>
        <v/>
      </c>
      <c r="KU35" s="83" t="str">
        <f t="shared" si="135"/>
        <v/>
      </c>
      <c r="KV35" s="83" t="str">
        <f t="shared" si="136"/>
        <v/>
      </c>
      <c r="KW35" s="83" t="str">
        <f t="shared" si="137"/>
        <v/>
      </c>
      <c r="KX35" s="83" t="str">
        <f t="shared" si="138"/>
        <v/>
      </c>
      <c r="KY35" s="83" t="str">
        <f t="shared" si="139"/>
        <v/>
      </c>
      <c r="KZ35" s="83" t="str">
        <f t="shared" si="140"/>
        <v/>
      </c>
      <c r="LA35" s="83" t="str">
        <f t="shared" si="141"/>
        <v/>
      </c>
      <c r="LB35" s="83" t="str">
        <f t="shared" si="142"/>
        <v/>
      </c>
      <c r="LC35" s="83" t="str">
        <f t="shared" si="143"/>
        <v/>
      </c>
      <c r="LD35" s="83" t="str">
        <f t="shared" si="144"/>
        <v/>
      </c>
      <c r="LE35" s="83" t="str">
        <f t="shared" si="145"/>
        <v/>
      </c>
      <c r="LF35" s="83" t="str">
        <f t="shared" si="146"/>
        <v/>
      </c>
      <c r="LG35" s="83" t="str">
        <f t="shared" si="147"/>
        <v/>
      </c>
      <c r="LH35" s="83" t="str">
        <f t="shared" si="148"/>
        <v/>
      </c>
      <c r="LI35" s="83" t="str">
        <f t="shared" si="149"/>
        <v>Construcción_y_o_mantenimiento_de_Obra</v>
      </c>
      <c r="LJ35" s="83" t="str">
        <f t="shared" si="150"/>
        <v>Construcción_y_o_mantenimiento_de_Obra</v>
      </c>
      <c r="LK35" s="83" t="str">
        <f t="shared" si="151"/>
        <v>Construcción_y_o_mantenimiento_de_Obra</v>
      </c>
      <c r="LL35" s="83" t="str">
        <f t="shared" si="152"/>
        <v>Construcción_y_o_mantenimiento_de_Obra</v>
      </c>
      <c r="LM35" s="83" t="str">
        <f t="shared" si="153"/>
        <v>Construcción_y_o_mantenimiento_de_Obra</v>
      </c>
      <c r="LN35" s="83" t="str">
        <f t="shared" si="154"/>
        <v>Construcción_y_o_mantenimiento_de_Obra</v>
      </c>
      <c r="LO35" s="83" t="str">
        <f t="shared" si="155"/>
        <v>Construcción_y_o_mantenimiento_de_Obra</v>
      </c>
      <c r="LP35" s="83" t="str">
        <f t="shared" si="156"/>
        <v>Construcción_y_o_mantenimiento_de_Obra</v>
      </c>
      <c r="LQ35" s="83" t="str">
        <f t="shared" si="157"/>
        <v>Construcción_y_o_mantenimiento_de_Obra</v>
      </c>
      <c r="LR35" s="83" t="str">
        <f t="shared" si="158"/>
        <v>Construcción_y_o_mantenimiento_de_Obra</v>
      </c>
      <c r="LS35" s="83" t="str">
        <f t="shared" si="159"/>
        <v>Construcción_y_o_mantenimiento_de_Obra</v>
      </c>
      <c r="LT35" s="83" t="str">
        <f t="shared" si="160"/>
        <v>Construcción_y_o_mantenimiento_de_Obra</v>
      </c>
      <c r="LU35" s="83" t="str">
        <f t="shared" si="161"/>
        <v>Construcción_y_o_mantenimiento_de_Obra</v>
      </c>
      <c r="LV35" s="83" t="str">
        <f t="shared" si="162"/>
        <v>Construcción_y_o_mantenimiento_de_Obra</v>
      </c>
      <c r="LX35" s="175" t="str" cm="1">
        <f t="array" ref="LX35">TRANSPOSE(_xlfn.UNIQUE(_xlfn._xlws.FILTER(TRANSPOSE(JH35:LV35),TRANSPOSE(JH35:LV35)&lt;&gt;"")))</f>
        <v>Construcción_y_o_mantenimiento_de_Obra</v>
      </c>
      <c r="MI35" s="83" t="str">
        <f t="shared" si="163"/>
        <v>Tipo_2.3.D_Plazas_construidas_y_o_rehabilitadas_productos</v>
      </c>
      <c r="MJ35" s="223" t="s">
        <v>3113</v>
      </c>
      <c r="MK35" s="223" t="s">
        <v>1874</v>
      </c>
      <c r="ML35" s="223" t="s">
        <v>3047</v>
      </c>
      <c r="MM35" s="223"/>
      <c r="MN35" s="223"/>
      <c r="MO35" s="223"/>
      <c r="MP35" s="223"/>
      <c r="MQ35" s="223"/>
      <c r="MR35" s="223"/>
      <c r="MS35" s="223"/>
      <c r="MT35" s="223" t="s">
        <v>1643</v>
      </c>
      <c r="MV35" s="150" t="str" cm="1">
        <f t="array" ref="MV35:MX35">IFERROR(_xlfn._xlws.FILTER(MJ35:MT35,MJ35:MT35&lt;&gt;""),"No aplica")</f>
        <v xml:space="preserve"> Plazas construidos</v>
      </c>
      <c r="MW35" t="str">
        <v xml:space="preserve"> Plazas rehabilitados</v>
      </c>
      <c r="MX35" t="str">
        <v>Otro</v>
      </c>
      <c r="NG35" s="150" t="str">
        <f t="shared" si="164"/>
        <v>Tipo_2.3.D_Plazas_construidas_y_o_rehabilitadas_resultados</v>
      </c>
      <c r="NH35" s="223" t="s">
        <v>1630</v>
      </c>
      <c r="NI35" s="223"/>
      <c r="NJ35" s="223"/>
      <c r="NK35" s="223"/>
      <c r="NL35" s="223"/>
      <c r="NM35" s="223"/>
      <c r="NN35" s="223"/>
      <c r="NO35" s="223"/>
      <c r="NP35" s="223"/>
      <c r="NQ35" s="223"/>
      <c r="NR35" s="223" t="s">
        <v>1643</v>
      </c>
      <c r="NT35" s="83" t="str" cm="1">
        <f t="array" ref="NT35:NU35">IFERROR(_xlfn._xlws.FILTER(NH35:NR35,NH35:NR35&lt;&gt;""),"No aplica")</f>
        <v>Percepción de una muestra de los habitantes del territorio a los cuales se socializa/presenta la obra, en una escala de 1 a 5, sobre la calidad/pertinencia de la obra para su territorio</v>
      </c>
      <c r="NU35" t="str">
        <v>Otro</v>
      </c>
    </row>
    <row r="36" spans="1:387" ht="31.15" thickBot="1">
      <c r="A36" s="509"/>
      <c r="B36" s="481"/>
      <c r="C36" s="484"/>
      <c r="D36" s="74" t="str">
        <f t="shared" si="178"/>
        <v>Categoría_2.3_Construcción_de_obras_de_infraestructura_turística</v>
      </c>
      <c r="E36" s="125" t="s">
        <v>3114</v>
      </c>
      <c r="F36" s="121" t="str">
        <f t="shared" si="11"/>
        <v>Tipo_2.3.E_Parques_construidos_y_o_rehabilitados</v>
      </c>
      <c r="G36" s="115" t="s">
        <v>3043</v>
      </c>
      <c r="H36" s="115" t="s">
        <v>3043</v>
      </c>
      <c r="I36" s="119"/>
      <c r="J36" s="119"/>
      <c r="K36" s="119"/>
      <c r="L36" s="112"/>
      <c r="M36" s="120"/>
      <c r="O36" s="83" t="str">
        <f t="shared" si="165"/>
        <v>Tipo_2.3.E_Parques_construidos_y_o_rehabilitados</v>
      </c>
      <c r="P36" s="83" t="str">
        <f t="shared" si="166"/>
        <v>Tipo_2.3.E_Parques_construidos_y_o_rehabilitados</v>
      </c>
      <c r="Q36" s="83" t="str">
        <f t="shared" si="167"/>
        <v/>
      </c>
      <c r="R36" s="83" t="str">
        <f t="shared" si="168"/>
        <v/>
      </c>
      <c r="S36" s="83" t="str">
        <f t="shared" si="169"/>
        <v/>
      </c>
      <c r="T36" s="83" t="str">
        <f t="shared" si="170"/>
        <v/>
      </c>
      <c r="U36" s="83" t="str">
        <f t="shared" si="171"/>
        <v/>
      </c>
      <c r="X36" s="150" t="s">
        <v>3109</v>
      </c>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90"/>
      <c r="BX36" s="90"/>
      <c r="BY36" s="90"/>
      <c r="BZ36" s="90"/>
      <c r="CA36" s="90"/>
      <c r="CB36" s="99" t="s">
        <v>3043</v>
      </c>
      <c r="CC36" s="99" t="s">
        <v>3043</v>
      </c>
      <c r="CD36" s="99" t="s">
        <v>3043</v>
      </c>
      <c r="CE36" s="99" t="s">
        <v>3043</v>
      </c>
      <c r="CF36" s="99" t="s">
        <v>3043</v>
      </c>
      <c r="CG36" s="99" t="s">
        <v>3043</v>
      </c>
      <c r="CH36" s="99" t="s">
        <v>3043</v>
      </c>
      <c r="CI36" s="99" t="s">
        <v>3043</v>
      </c>
      <c r="CJ36" s="99" t="s">
        <v>3043</v>
      </c>
      <c r="CK36" s="99" t="s">
        <v>3043</v>
      </c>
      <c r="CL36" s="99" t="s">
        <v>3043</v>
      </c>
      <c r="CM36" s="99" t="s">
        <v>3043</v>
      </c>
      <c r="CN36" s="99" t="s">
        <v>3043</v>
      </c>
      <c r="CO36" s="99" t="s">
        <v>3043</v>
      </c>
      <c r="CQ36" s="83" t="str">
        <f t="shared" si="19"/>
        <v>Tipo_2.3.E_Parques_construidos_y_o_rehabilitados_Personal</v>
      </c>
      <c r="CR36" s="83" t="str">
        <f t="shared" si="172"/>
        <v/>
      </c>
      <c r="CS36" s="83" t="str">
        <f t="shared" si="173"/>
        <v/>
      </c>
      <c r="CT36" s="83" t="str">
        <f t="shared" si="174"/>
        <v/>
      </c>
      <c r="CU36" s="83" t="str">
        <f t="shared" si="175"/>
        <v/>
      </c>
      <c r="CV36" s="83" t="str">
        <f t="shared" si="176"/>
        <v/>
      </c>
      <c r="CW36" s="83"/>
      <c r="CX36" s="83" t="str" cm="1">
        <f t="array" ref="CX36">IFERROR(_xlfn._xlws.FILTER(CR36:CV36,CR36:CV36&lt;&gt;""),"No aplica")</f>
        <v>No aplica</v>
      </c>
      <c r="CY36" s="83"/>
      <c r="CZ36" s="83"/>
      <c r="DA36" s="83"/>
      <c r="DB36" s="83"/>
      <c r="DC36" s="83"/>
      <c r="DD36" s="83"/>
      <c r="DE36" s="83" t="str">
        <f t="shared" si="25"/>
        <v>Tipo_2.3.E_Parques_construidos_y_o_rehabilitados_Eventos</v>
      </c>
      <c r="DF36" s="83" t="str">
        <f t="shared" si="26"/>
        <v/>
      </c>
      <c r="DG36" s="83" t="str">
        <f t="shared" si="27"/>
        <v/>
      </c>
      <c r="DH36" s="83" t="str">
        <f t="shared" si="28"/>
        <v/>
      </c>
      <c r="DI36" s="83" t="str">
        <f t="shared" si="29"/>
        <v/>
      </c>
      <c r="DJ36" s="83" t="str">
        <f t="shared" si="30"/>
        <v/>
      </c>
      <c r="DK36" s="83" t="str">
        <f t="shared" si="31"/>
        <v/>
      </c>
      <c r="DL36" s="83" t="str">
        <f t="shared" si="32"/>
        <v/>
      </c>
      <c r="DM36" s="83" t="str">
        <f t="shared" si="33"/>
        <v/>
      </c>
      <c r="DN36" s="83" t="str">
        <f t="shared" si="34"/>
        <v/>
      </c>
      <c r="DO36" s="83" t="str">
        <f t="shared" si="35"/>
        <v/>
      </c>
      <c r="DP36" s="83" t="str">
        <f t="shared" si="36"/>
        <v/>
      </c>
      <c r="DQ36" s="83" t="str">
        <f t="shared" si="37"/>
        <v/>
      </c>
      <c r="DR36" s="83" t="str">
        <f t="shared" si="38"/>
        <v/>
      </c>
      <c r="DS36" s="83" t="str">
        <f t="shared" si="39"/>
        <v/>
      </c>
      <c r="DT36" s="83" t="str">
        <f t="shared" si="40"/>
        <v/>
      </c>
      <c r="DU36" s="83" t="str">
        <f t="shared" si="41"/>
        <v/>
      </c>
      <c r="DV36" s="83" t="str">
        <f t="shared" si="42"/>
        <v/>
      </c>
      <c r="DW36" s="83" t="str">
        <f t="shared" si="43"/>
        <v/>
      </c>
      <c r="DX36" s="83" t="str">
        <f t="shared" si="44"/>
        <v/>
      </c>
      <c r="DY36" s="83" t="str">
        <f t="shared" si="45"/>
        <v/>
      </c>
      <c r="DZ36" s="83" t="str">
        <f t="shared" si="46"/>
        <v/>
      </c>
      <c r="EA36" s="83"/>
      <c r="EB36" s="83" t="str" cm="1">
        <f t="array" ref="EB36">IFERROR(_xlfn._xlws.FILTER(DF36:DZ36,DF36:DZ36&lt;&gt;""),"No aplica")</f>
        <v>No aplica</v>
      </c>
      <c r="EC36" s="83"/>
      <c r="ED36" s="83"/>
      <c r="EE36" s="83"/>
      <c r="EF36" s="83"/>
      <c r="EG36" s="83"/>
      <c r="EH36" s="83"/>
      <c r="EI36" s="83"/>
      <c r="EJ36" s="83"/>
      <c r="EK36" s="83"/>
      <c r="EL36" s="83"/>
      <c r="EM36" s="83"/>
      <c r="EN36" s="83"/>
      <c r="EO36" s="83"/>
      <c r="EP36" s="83"/>
      <c r="EQ36" s="83"/>
      <c r="ER36" s="83"/>
      <c r="ES36" s="83"/>
      <c r="ET36" s="83"/>
      <c r="EU36" s="83"/>
      <c r="EV36" s="83"/>
      <c r="EW36" s="83" t="str">
        <f t="shared" si="47"/>
        <v>Tipo_2.3.E_Parques_construidos_y_o_rehabilitados_Material</v>
      </c>
      <c r="EX36" s="83" t="str">
        <f t="shared" si="48"/>
        <v/>
      </c>
      <c r="EY36" s="83" t="str">
        <f t="shared" si="49"/>
        <v/>
      </c>
      <c r="EZ36" s="83" t="str">
        <f t="shared" si="50"/>
        <v/>
      </c>
      <c r="FA36" s="83" t="str">
        <f t="shared" si="51"/>
        <v/>
      </c>
      <c r="FB36" s="83" t="str">
        <f t="shared" si="52"/>
        <v/>
      </c>
      <c r="FC36" s="83" t="str">
        <f t="shared" si="53"/>
        <v/>
      </c>
      <c r="FD36" s="83"/>
      <c r="FE36" s="83" t="str" cm="1">
        <f t="array" ref="FE36">IFERROR(_xlfn._xlws.FILTER(EX36:FC36,EX36:FC36&lt;&gt;""),"No aplica")</f>
        <v>No aplica</v>
      </c>
      <c r="FF36" s="83"/>
      <c r="FG36" s="83"/>
      <c r="FH36" s="83"/>
      <c r="FI36" s="83"/>
      <c r="FJ36" s="83"/>
      <c r="FK36" s="83"/>
      <c r="FL36" s="83"/>
      <c r="FM36" s="83" t="str">
        <f t="shared" si="54"/>
        <v>Tipo_2.3.E_Parques_construidos_y_o_rehabilitados_Publicidad</v>
      </c>
      <c r="FN36" s="175" t="str">
        <f t="shared" si="55"/>
        <v/>
      </c>
      <c r="FO36" s="175" t="str">
        <f t="shared" si="56"/>
        <v/>
      </c>
      <c r="FQ36" s="83" t="str" cm="1">
        <f t="array" ref="FQ36">IFERROR(_xlfn._xlws.FILTER(FN36:FO36,FN36:FO36&lt;&gt;""),"No aplica")</f>
        <v>No aplica</v>
      </c>
      <c r="FU36" s="83" t="str">
        <f t="shared" si="57"/>
        <v>Tipo_2.3.E_Parques_construidos_y_o_rehabilitados_Desarrollos_Tecnológicos</v>
      </c>
      <c r="FV36" s="175" t="str">
        <f t="shared" si="58"/>
        <v/>
      </c>
      <c r="FW36" s="175" t="str">
        <f t="shared" si="59"/>
        <v/>
      </c>
      <c r="FY36" s="83" t="str" cm="1">
        <f t="array" ref="FY36">IFERROR(_xlfn._xlws.FILTER(FV36:FW36,FV36:FW36&lt;&gt;""),"No aplica")</f>
        <v>No aplica</v>
      </c>
      <c r="GC36" s="83" t="str">
        <f t="shared" si="60"/>
        <v>Tipo_2.3.E_Parques_construidos_y_o_rehabilitados_Gastos_de_viajes_(alimentación_hospedaje_transporte_etc)</v>
      </c>
      <c r="GD36" s="175" t="str">
        <f t="shared" si="61"/>
        <v/>
      </c>
      <c r="GE36" s="175" t="str">
        <f t="shared" si="62"/>
        <v/>
      </c>
      <c r="GF36" s="175" t="str">
        <f t="shared" si="63"/>
        <v/>
      </c>
      <c r="GG36" s="175" t="str">
        <f t="shared" si="64"/>
        <v/>
      </c>
      <c r="GH36" s="175" t="str">
        <f t="shared" si="65"/>
        <v/>
      </c>
      <c r="GI36" s="175" t="str">
        <f t="shared" si="66"/>
        <v/>
      </c>
      <c r="GJ36" s="175" t="str">
        <f t="shared" si="67"/>
        <v/>
      </c>
      <c r="GK36" s="175" t="str">
        <f t="shared" si="68"/>
        <v/>
      </c>
      <c r="GL36" s="175"/>
      <c r="GM36" s="150" t="str" cm="1">
        <f t="array" ref="GM36">IFERROR(_xlfn._xlws.FILTER(GD36:GK36,GD36:GK36&lt;&gt;""),"No aplica")</f>
        <v>No aplica</v>
      </c>
      <c r="GN36" s="175"/>
      <c r="GO36" s="175"/>
      <c r="GP36" s="175"/>
      <c r="GQ36" s="175"/>
      <c r="GR36" s="175"/>
      <c r="GS36" s="175"/>
      <c r="GT36" s="175"/>
      <c r="GU36" s="175"/>
      <c r="GV36" s="175"/>
      <c r="GW36" s="175"/>
      <c r="GX36" s="83" t="str">
        <f t="shared" si="69"/>
        <v>Tipo_2.3.E_Parques_construidos_y_o_rehabilitados_Dotaciones_o_Beneficios</v>
      </c>
      <c r="GY36" s="175" t="str">
        <f t="shared" si="70"/>
        <v/>
      </c>
      <c r="GZ36" s="175" t="str">
        <f t="shared" si="71"/>
        <v/>
      </c>
      <c r="HA36" s="175" t="str">
        <f t="shared" si="72"/>
        <v/>
      </c>
      <c r="HB36" s="175" t="str">
        <f t="shared" si="73"/>
        <v/>
      </c>
      <c r="HC36" s="175" t="str">
        <f t="shared" si="74"/>
        <v/>
      </c>
      <c r="HE36" s="150" t="str" cm="1">
        <f t="array" ref="HE36">IFERROR(_xlfn._xlws.FILTER(GY36:HC36,GY36:HC36&lt;&gt;""),"No aplica")</f>
        <v>No aplica</v>
      </c>
      <c r="HL36" s="83" t="str">
        <f t="shared" si="75"/>
        <v>Tipo_2.3.E_Parques_construidos_y_o_rehabilitados_Pólizas</v>
      </c>
      <c r="HM36" s="175" t="str">
        <f t="shared" si="6"/>
        <v/>
      </c>
      <c r="HO36" s="83" t="str" cm="1">
        <f t="array" ref="HO36">IFERROR(_xlfn._xlws.FILTER(HM36:HM36,HM36:HM36&lt;&gt;""),"No aplica")</f>
        <v>No aplica</v>
      </c>
      <c r="HR36" s="83" t="str">
        <f t="shared" si="76"/>
        <v>Tipo_2.3.E_Parques_construidos_y_o_rehabilitados_Otros</v>
      </c>
      <c r="HS36" s="175" t="str">
        <f t="shared" si="77"/>
        <v/>
      </c>
      <c r="HT36" s="175" t="str">
        <f t="shared" si="78"/>
        <v/>
      </c>
      <c r="HU36" s="175" t="str">
        <f t="shared" si="79"/>
        <v/>
      </c>
      <c r="HW36" s="83" t="str" cm="1">
        <f t="array" ref="HW36">IFERROR(_xlfn._xlws.FILTER(HS36:HU36,HS36:HU36&lt;&gt;""),"No aplica")</f>
        <v>No aplica</v>
      </c>
      <c r="IB36" s="83" t="str">
        <f t="shared" si="80"/>
        <v>Tipo_2.3.E_Parques_construidos_y_o_rehabilitados_Construcción_y_o_mantenimiento_de_Obra</v>
      </c>
      <c r="IC36" s="175" t="str">
        <f t="shared" si="81"/>
        <v>Mano_de_obra_no_calificada</v>
      </c>
      <c r="ID36" s="175" t="str">
        <f t="shared" si="82"/>
        <v>Mano_de_obra_calificada</v>
      </c>
      <c r="IE36" s="175" t="str">
        <f t="shared" si="83"/>
        <v>Equipos_para_funcionamiento_del_proyecto</v>
      </c>
      <c r="IF36" s="175" t="str">
        <f t="shared" si="84"/>
        <v>Transporte_y_logística_de_obra</v>
      </c>
      <c r="IG36" s="175" t="str">
        <f t="shared" si="85"/>
        <v>Materiales_e_insumos_de_construcción</v>
      </c>
      <c r="IH36" s="175" t="str">
        <f t="shared" si="86"/>
        <v>Servicios_provisionales_de_obra</v>
      </c>
      <c r="II36" s="175" t="str">
        <f t="shared" si="87"/>
        <v>Otros_servicios</v>
      </c>
      <c r="IJ36" s="175" t="str">
        <f t="shared" si="88"/>
        <v>Interventoría</v>
      </c>
      <c r="IK36" s="175" t="str">
        <f t="shared" si="89"/>
        <v>Certificaciones</v>
      </c>
      <c r="IL36" s="175" t="str">
        <f t="shared" si="90"/>
        <v>Impuestos</v>
      </c>
      <c r="IM36" s="175" t="str">
        <f t="shared" si="91"/>
        <v>Maquinaria_y_equipos_para_construcción</v>
      </c>
      <c r="IN36" s="175" t="str">
        <f t="shared" si="92"/>
        <v>Otros_gastos_directos</v>
      </c>
      <c r="IO36" s="175" t="str">
        <f t="shared" si="93"/>
        <v>Gastos_indirectos</v>
      </c>
      <c r="IP36" s="175" t="str">
        <f t="shared" si="94"/>
        <v>Otros</v>
      </c>
      <c r="IR36" s="175" t="str" cm="1">
        <f t="array" ref="IR36:JE36">IFERROR(_xlfn._xlws.FILTER(IC36:IP36,IC36:IP36&lt;&gt;""),"No aplica")</f>
        <v>Mano_de_obra_no_calificada</v>
      </c>
      <c r="IS36" t="str">
        <v>Mano_de_obra_calificada</v>
      </c>
      <c r="IT36" t="str">
        <v>Equipos_para_funcionamiento_del_proyecto</v>
      </c>
      <c r="IU36" t="str">
        <v>Transporte_y_logística_de_obra</v>
      </c>
      <c r="IV36" t="str">
        <v>Materiales_e_insumos_de_construcción</v>
      </c>
      <c r="IW36" t="str">
        <v>Servicios_provisionales_de_obra</v>
      </c>
      <c r="IX36" t="str">
        <v>Otros_servicios</v>
      </c>
      <c r="IY36" t="str">
        <v>Interventoría</v>
      </c>
      <c r="IZ36" t="str">
        <v>Certificaciones</v>
      </c>
      <c r="JA36" t="str">
        <v>Impuestos</v>
      </c>
      <c r="JB36" t="str">
        <v>Maquinaria_y_equipos_para_construcción</v>
      </c>
      <c r="JC36" t="str">
        <v>Otros_gastos_directos</v>
      </c>
      <c r="JD36" t="str">
        <v>Gastos_indirectos</v>
      </c>
      <c r="JE36" t="str">
        <v>Otros</v>
      </c>
      <c r="JG36" s="83" t="str">
        <f t="shared" si="95"/>
        <v>Tipo_2.3.E_Parques_construidos_y_o_rehabilitados</v>
      </c>
      <c r="JH36" s="83" t="str">
        <f t="shared" si="96"/>
        <v/>
      </c>
      <c r="JI36" s="83" t="str">
        <f t="shared" si="97"/>
        <v/>
      </c>
      <c r="JJ36" s="83" t="str">
        <f t="shared" si="98"/>
        <v/>
      </c>
      <c r="JK36" s="83" t="str">
        <f t="shared" si="99"/>
        <v/>
      </c>
      <c r="JL36" s="83" t="str">
        <f t="shared" si="100"/>
        <v/>
      </c>
      <c r="JM36" s="83" t="str">
        <f t="shared" si="101"/>
        <v/>
      </c>
      <c r="JN36" s="83" t="str">
        <f t="shared" si="102"/>
        <v/>
      </c>
      <c r="JO36" s="83" t="str">
        <f t="shared" si="103"/>
        <v/>
      </c>
      <c r="JP36" s="83" t="str">
        <f t="shared" si="104"/>
        <v/>
      </c>
      <c r="JQ36" s="83" t="str">
        <f t="shared" si="105"/>
        <v/>
      </c>
      <c r="JR36" s="83" t="str">
        <f t="shared" si="106"/>
        <v/>
      </c>
      <c r="JS36" s="83" t="str">
        <f t="shared" si="107"/>
        <v/>
      </c>
      <c r="JT36" s="83" t="str">
        <f t="shared" si="108"/>
        <v/>
      </c>
      <c r="JU36" s="83" t="str">
        <f t="shared" si="109"/>
        <v/>
      </c>
      <c r="JV36" s="83" t="str">
        <f t="shared" si="110"/>
        <v/>
      </c>
      <c r="JW36" s="83" t="str">
        <f t="shared" si="111"/>
        <v/>
      </c>
      <c r="JX36" s="83" t="str">
        <f t="shared" si="112"/>
        <v/>
      </c>
      <c r="JY36" s="83" t="str">
        <f t="shared" si="113"/>
        <v/>
      </c>
      <c r="JZ36" s="83" t="str">
        <f t="shared" si="114"/>
        <v/>
      </c>
      <c r="KA36" s="83" t="str">
        <f t="shared" si="115"/>
        <v/>
      </c>
      <c r="KB36" s="83" t="str">
        <f t="shared" si="116"/>
        <v/>
      </c>
      <c r="KC36" s="83" t="str">
        <f t="shared" si="117"/>
        <v/>
      </c>
      <c r="KD36" s="83" t="str">
        <f t="shared" si="118"/>
        <v/>
      </c>
      <c r="KE36" s="83" t="str">
        <f t="shared" si="119"/>
        <v/>
      </c>
      <c r="KF36" s="83" t="str">
        <f t="shared" si="120"/>
        <v/>
      </c>
      <c r="KG36" s="83" t="str">
        <f t="shared" si="121"/>
        <v/>
      </c>
      <c r="KH36" s="83" t="str">
        <f t="shared" si="122"/>
        <v/>
      </c>
      <c r="KI36" s="83" t="str">
        <f t="shared" si="123"/>
        <v/>
      </c>
      <c r="KJ36" s="83" t="str">
        <f t="shared" si="124"/>
        <v/>
      </c>
      <c r="KK36" s="83" t="str">
        <f t="shared" si="125"/>
        <v/>
      </c>
      <c r="KL36" s="83" t="str">
        <f t="shared" si="126"/>
        <v/>
      </c>
      <c r="KM36" s="83" t="str">
        <f t="shared" si="127"/>
        <v/>
      </c>
      <c r="KN36" s="83" t="str">
        <f t="shared" si="128"/>
        <v/>
      </c>
      <c r="KO36" s="83" t="str">
        <f t="shared" si="129"/>
        <v/>
      </c>
      <c r="KP36" s="83" t="str">
        <f t="shared" si="130"/>
        <v/>
      </c>
      <c r="KQ36" s="83" t="str">
        <f t="shared" si="131"/>
        <v/>
      </c>
      <c r="KR36" s="83" t="str">
        <f t="shared" si="132"/>
        <v/>
      </c>
      <c r="KS36" s="83" t="str">
        <f t="shared" si="133"/>
        <v/>
      </c>
      <c r="KT36" s="83" t="str">
        <f t="shared" si="134"/>
        <v/>
      </c>
      <c r="KU36" s="83" t="str">
        <f t="shared" si="135"/>
        <v/>
      </c>
      <c r="KV36" s="83" t="str">
        <f t="shared" si="136"/>
        <v/>
      </c>
      <c r="KW36" s="83" t="str">
        <f t="shared" si="137"/>
        <v/>
      </c>
      <c r="KX36" s="83" t="str">
        <f t="shared" si="138"/>
        <v/>
      </c>
      <c r="KY36" s="83" t="str">
        <f t="shared" si="139"/>
        <v/>
      </c>
      <c r="KZ36" s="83" t="str">
        <f t="shared" si="140"/>
        <v/>
      </c>
      <c r="LA36" s="83" t="str">
        <f t="shared" si="141"/>
        <v/>
      </c>
      <c r="LB36" s="83" t="str">
        <f t="shared" si="142"/>
        <v/>
      </c>
      <c r="LC36" s="83" t="str">
        <f t="shared" si="143"/>
        <v/>
      </c>
      <c r="LD36" s="83" t="str">
        <f t="shared" si="144"/>
        <v/>
      </c>
      <c r="LE36" s="83" t="str">
        <f t="shared" si="145"/>
        <v/>
      </c>
      <c r="LF36" s="83" t="str">
        <f t="shared" si="146"/>
        <v/>
      </c>
      <c r="LG36" s="83" t="str">
        <f t="shared" si="147"/>
        <v/>
      </c>
      <c r="LH36" s="83" t="str">
        <f t="shared" si="148"/>
        <v/>
      </c>
      <c r="LI36" s="83" t="str">
        <f t="shared" si="149"/>
        <v>Construcción_y_o_mantenimiento_de_Obra</v>
      </c>
      <c r="LJ36" s="83" t="str">
        <f t="shared" si="150"/>
        <v>Construcción_y_o_mantenimiento_de_Obra</v>
      </c>
      <c r="LK36" s="83" t="str">
        <f t="shared" si="151"/>
        <v>Construcción_y_o_mantenimiento_de_Obra</v>
      </c>
      <c r="LL36" s="83" t="str">
        <f t="shared" si="152"/>
        <v>Construcción_y_o_mantenimiento_de_Obra</v>
      </c>
      <c r="LM36" s="83" t="str">
        <f t="shared" si="153"/>
        <v>Construcción_y_o_mantenimiento_de_Obra</v>
      </c>
      <c r="LN36" s="83" t="str">
        <f t="shared" si="154"/>
        <v>Construcción_y_o_mantenimiento_de_Obra</v>
      </c>
      <c r="LO36" s="83" t="str">
        <f t="shared" si="155"/>
        <v>Construcción_y_o_mantenimiento_de_Obra</v>
      </c>
      <c r="LP36" s="83" t="str">
        <f t="shared" si="156"/>
        <v>Construcción_y_o_mantenimiento_de_Obra</v>
      </c>
      <c r="LQ36" s="83" t="str">
        <f t="shared" si="157"/>
        <v>Construcción_y_o_mantenimiento_de_Obra</v>
      </c>
      <c r="LR36" s="83" t="str">
        <f t="shared" si="158"/>
        <v>Construcción_y_o_mantenimiento_de_Obra</v>
      </c>
      <c r="LS36" s="83" t="str">
        <f t="shared" si="159"/>
        <v>Construcción_y_o_mantenimiento_de_Obra</v>
      </c>
      <c r="LT36" s="83" t="str">
        <f t="shared" si="160"/>
        <v>Construcción_y_o_mantenimiento_de_Obra</v>
      </c>
      <c r="LU36" s="83" t="str">
        <f t="shared" si="161"/>
        <v>Construcción_y_o_mantenimiento_de_Obra</v>
      </c>
      <c r="LV36" s="83" t="str">
        <f t="shared" si="162"/>
        <v>Construcción_y_o_mantenimiento_de_Obra</v>
      </c>
      <c r="LX36" s="175" t="str" cm="1">
        <f t="array" ref="LX36">TRANSPOSE(_xlfn.UNIQUE(_xlfn._xlws.FILTER(TRANSPOSE(JH36:LV36),TRANSPOSE(JH36:LV36)&lt;&gt;"")))</f>
        <v>Construcción_y_o_mantenimiento_de_Obra</v>
      </c>
      <c r="MI36" s="83" t="str">
        <f t="shared" si="163"/>
        <v>Tipo_2.3.E_Parques_construidos_y_o_rehabilitados_productos</v>
      </c>
      <c r="MJ36" s="223" t="s">
        <v>1805</v>
      </c>
      <c r="MK36" s="223" t="s">
        <v>1875</v>
      </c>
      <c r="ML36" s="223" t="s">
        <v>3047</v>
      </c>
      <c r="MM36" s="223"/>
      <c r="MN36" s="223"/>
      <c r="MO36" s="223"/>
      <c r="MP36" s="223"/>
      <c r="MQ36" s="223"/>
      <c r="MR36" s="223"/>
      <c r="MS36" s="223"/>
      <c r="MT36" s="223" t="s">
        <v>1643</v>
      </c>
      <c r="MV36" s="150" t="str" cm="1">
        <f t="array" ref="MV36:MX36">IFERROR(_xlfn._xlws.FILTER(MJ36:MT36,MJ36:MT36&lt;&gt;""),"No aplica")</f>
        <v xml:space="preserve"> Parques construidos</v>
      </c>
      <c r="MW36" t="str">
        <v xml:space="preserve"> Parques rehabilitados</v>
      </c>
      <c r="MX36" t="str">
        <v>Otro</v>
      </c>
      <c r="NG36" s="150" t="str">
        <f t="shared" si="164"/>
        <v>Tipo_2.3.E_Parques_construidos_y_o_rehabilitados_resultados</v>
      </c>
      <c r="NH36" s="223" t="s">
        <v>1630</v>
      </c>
      <c r="NI36" s="223"/>
      <c r="NJ36" s="223"/>
      <c r="NK36" s="223"/>
      <c r="NL36" s="223"/>
      <c r="NM36" s="223"/>
      <c r="NN36" s="223"/>
      <c r="NO36" s="223"/>
      <c r="NP36" s="223"/>
      <c r="NQ36" s="223"/>
      <c r="NR36" s="223" t="s">
        <v>1643</v>
      </c>
      <c r="NT36" s="83" t="str" cm="1">
        <f t="array" ref="NT36:NU36">IFERROR(_xlfn._xlws.FILTER(NH36:NR36,NH36:NR36&lt;&gt;""),"No aplica")</f>
        <v>Percepción de una muestra de los habitantes del territorio a los cuales se socializa/presenta la obra, en una escala de 1 a 5, sobre la calidad/pertinencia de la obra para su territorio</v>
      </c>
      <c r="NU36" t="str">
        <v>Otro</v>
      </c>
    </row>
    <row r="37" spans="1:387" ht="31.15" thickBot="1">
      <c r="A37" s="509"/>
      <c r="B37" s="481"/>
      <c r="C37" s="484"/>
      <c r="D37" s="74" t="str">
        <f t="shared" si="178"/>
        <v>Categoría_2.3_Construcción_de_obras_de_infraestructura_turística</v>
      </c>
      <c r="E37" s="125" t="s">
        <v>3115</v>
      </c>
      <c r="F37" s="121" t="str">
        <f t="shared" si="11"/>
        <v>Tipo_2.3.F_Parques_lineales_o_bulevares_construidos_y_o_rehabilitados</v>
      </c>
      <c r="G37" s="115" t="s">
        <v>3043</v>
      </c>
      <c r="H37" s="115" t="s">
        <v>3043</v>
      </c>
      <c r="I37" s="119"/>
      <c r="J37" s="119"/>
      <c r="K37" s="119"/>
      <c r="L37" s="112"/>
      <c r="M37" s="120"/>
      <c r="O37" s="83" t="str">
        <f t="shared" si="165"/>
        <v>Tipo_2.3.F_Parques_lineales_o_bulevares_construidos_y_o_rehabilitados</v>
      </c>
      <c r="P37" s="83" t="str">
        <f t="shared" si="166"/>
        <v>Tipo_2.3.F_Parques_lineales_o_bulevares_construidos_y_o_rehabilitados</v>
      </c>
      <c r="Q37" s="83" t="str">
        <f t="shared" si="167"/>
        <v/>
      </c>
      <c r="R37" s="83" t="str">
        <f t="shared" si="168"/>
        <v/>
      </c>
      <c r="S37" s="83" t="str">
        <f t="shared" si="169"/>
        <v/>
      </c>
      <c r="T37" s="83" t="str">
        <f t="shared" si="170"/>
        <v/>
      </c>
      <c r="U37" s="83" t="str">
        <f t="shared" si="171"/>
        <v/>
      </c>
      <c r="X37" s="150" t="s">
        <v>3109</v>
      </c>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90"/>
      <c r="BX37" s="90"/>
      <c r="BY37" s="90"/>
      <c r="BZ37" s="90"/>
      <c r="CA37" s="90"/>
      <c r="CB37" s="99" t="s">
        <v>3043</v>
      </c>
      <c r="CC37" s="99" t="s">
        <v>3043</v>
      </c>
      <c r="CD37" s="99" t="s">
        <v>3043</v>
      </c>
      <c r="CE37" s="99" t="s">
        <v>3043</v>
      </c>
      <c r="CF37" s="99" t="s">
        <v>3043</v>
      </c>
      <c r="CG37" s="99" t="s">
        <v>3043</v>
      </c>
      <c r="CH37" s="99" t="s">
        <v>3043</v>
      </c>
      <c r="CI37" s="99" t="s">
        <v>3043</v>
      </c>
      <c r="CJ37" s="99" t="s">
        <v>3043</v>
      </c>
      <c r="CK37" s="99" t="s">
        <v>3043</v>
      </c>
      <c r="CL37" s="99" t="s">
        <v>3043</v>
      </c>
      <c r="CM37" s="99" t="s">
        <v>3043</v>
      </c>
      <c r="CN37" s="99" t="s">
        <v>3043</v>
      </c>
      <c r="CO37" s="99" t="s">
        <v>3043</v>
      </c>
      <c r="CQ37" s="83" t="str">
        <f t="shared" si="19"/>
        <v>Tipo_2.3.F_Parques_lineales_o_bulevares_construidos_y_o_rehabilitados_Personal</v>
      </c>
      <c r="CR37" s="83" t="str">
        <f t="shared" si="172"/>
        <v/>
      </c>
      <c r="CS37" s="83" t="str">
        <f t="shared" si="173"/>
        <v/>
      </c>
      <c r="CT37" s="83" t="str">
        <f t="shared" si="174"/>
        <v/>
      </c>
      <c r="CU37" s="83" t="str">
        <f t="shared" si="175"/>
        <v/>
      </c>
      <c r="CV37" s="83" t="str">
        <f t="shared" si="176"/>
        <v/>
      </c>
      <c r="CW37" s="83"/>
      <c r="CX37" s="83" t="str" cm="1">
        <f t="array" ref="CX37">IFERROR(_xlfn._xlws.FILTER(CR37:CV37,CR37:CV37&lt;&gt;""),"No aplica")</f>
        <v>No aplica</v>
      </c>
      <c r="CY37" s="83"/>
      <c r="CZ37" s="83"/>
      <c r="DA37" s="83"/>
      <c r="DB37" s="83"/>
      <c r="DC37" s="83"/>
      <c r="DD37" s="83"/>
      <c r="DE37" s="83" t="str">
        <f t="shared" si="25"/>
        <v>Tipo_2.3.F_Parques_lineales_o_bulevares_construidos_y_o_rehabilitados_Eventos</v>
      </c>
      <c r="DF37" s="83" t="str">
        <f t="shared" si="26"/>
        <v/>
      </c>
      <c r="DG37" s="83" t="str">
        <f t="shared" si="27"/>
        <v/>
      </c>
      <c r="DH37" s="83" t="str">
        <f t="shared" si="28"/>
        <v/>
      </c>
      <c r="DI37" s="83" t="str">
        <f t="shared" si="29"/>
        <v/>
      </c>
      <c r="DJ37" s="83" t="str">
        <f t="shared" si="30"/>
        <v/>
      </c>
      <c r="DK37" s="83" t="str">
        <f t="shared" si="31"/>
        <v/>
      </c>
      <c r="DL37" s="83" t="str">
        <f t="shared" si="32"/>
        <v/>
      </c>
      <c r="DM37" s="83" t="str">
        <f t="shared" si="33"/>
        <v/>
      </c>
      <c r="DN37" s="83" t="str">
        <f t="shared" si="34"/>
        <v/>
      </c>
      <c r="DO37" s="83" t="str">
        <f t="shared" si="35"/>
        <v/>
      </c>
      <c r="DP37" s="83" t="str">
        <f t="shared" si="36"/>
        <v/>
      </c>
      <c r="DQ37" s="83" t="str">
        <f t="shared" si="37"/>
        <v/>
      </c>
      <c r="DR37" s="83" t="str">
        <f t="shared" si="38"/>
        <v/>
      </c>
      <c r="DS37" s="83" t="str">
        <f t="shared" si="39"/>
        <v/>
      </c>
      <c r="DT37" s="83" t="str">
        <f t="shared" si="40"/>
        <v/>
      </c>
      <c r="DU37" s="83" t="str">
        <f t="shared" si="41"/>
        <v/>
      </c>
      <c r="DV37" s="83" t="str">
        <f t="shared" si="42"/>
        <v/>
      </c>
      <c r="DW37" s="83" t="str">
        <f t="shared" si="43"/>
        <v/>
      </c>
      <c r="DX37" s="83" t="str">
        <f t="shared" si="44"/>
        <v/>
      </c>
      <c r="DY37" s="83" t="str">
        <f t="shared" si="45"/>
        <v/>
      </c>
      <c r="DZ37" s="83" t="str">
        <f t="shared" si="46"/>
        <v/>
      </c>
      <c r="EA37" s="83"/>
      <c r="EB37" s="83" t="str" cm="1">
        <f t="array" ref="EB37">IFERROR(_xlfn._xlws.FILTER(DF37:DZ37,DF37:DZ37&lt;&gt;""),"No aplica")</f>
        <v>No aplica</v>
      </c>
      <c r="EC37" s="83"/>
      <c r="ED37" s="83"/>
      <c r="EE37" s="83"/>
      <c r="EF37" s="83"/>
      <c r="EG37" s="83"/>
      <c r="EH37" s="83"/>
      <c r="EI37" s="83"/>
      <c r="EJ37" s="83"/>
      <c r="EK37" s="83"/>
      <c r="EL37" s="83"/>
      <c r="EM37" s="83"/>
      <c r="EN37" s="83"/>
      <c r="EO37" s="83"/>
      <c r="EP37" s="83"/>
      <c r="EQ37" s="83"/>
      <c r="ER37" s="83"/>
      <c r="ES37" s="83"/>
      <c r="ET37" s="83"/>
      <c r="EU37" s="83"/>
      <c r="EV37" s="83"/>
      <c r="EW37" s="83" t="str">
        <f t="shared" si="47"/>
        <v>Tipo_2.3.F_Parques_lineales_o_bulevares_construidos_y_o_rehabilitados_Material</v>
      </c>
      <c r="EX37" s="83" t="str">
        <f t="shared" si="48"/>
        <v/>
      </c>
      <c r="EY37" s="83" t="str">
        <f t="shared" si="49"/>
        <v/>
      </c>
      <c r="EZ37" s="83" t="str">
        <f t="shared" si="50"/>
        <v/>
      </c>
      <c r="FA37" s="83" t="str">
        <f t="shared" si="51"/>
        <v/>
      </c>
      <c r="FB37" s="83" t="str">
        <f t="shared" si="52"/>
        <v/>
      </c>
      <c r="FC37" s="83" t="str">
        <f t="shared" si="53"/>
        <v/>
      </c>
      <c r="FD37" s="83"/>
      <c r="FE37" s="83" t="str" cm="1">
        <f t="array" ref="FE37">IFERROR(_xlfn._xlws.FILTER(EX37:FC37,EX37:FC37&lt;&gt;""),"No aplica")</f>
        <v>No aplica</v>
      </c>
      <c r="FF37" s="83"/>
      <c r="FG37" s="83"/>
      <c r="FH37" s="83"/>
      <c r="FI37" s="83"/>
      <c r="FJ37" s="83"/>
      <c r="FK37" s="83"/>
      <c r="FL37" s="83"/>
      <c r="FM37" s="83" t="str">
        <f t="shared" si="54"/>
        <v>Tipo_2.3.F_Parques_lineales_o_bulevares_construidos_y_o_rehabilitados_Publicidad</v>
      </c>
      <c r="FN37" s="175" t="str">
        <f t="shared" si="55"/>
        <v/>
      </c>
      <c r="FO37" s="175" t="str">
        <f t="shared" si="56"/>
        <v/>
      </c>
      <c r="FQ37" s="83" t="str" cm="1">
        <f t="array" ref="FQ37">IFERROR(_xlfn._xlws.FILTER(FN37:FO37,FN37:FO37&lt;&gt;""),"No aplica")</f>
        <v>No aplica</v>
      </c>
      <c r="FU37" s="83" t="str">
        <f t="shared" si="57"/>
        <v>Tipo_2.3.F_Parques_lineales_o_bulevares_construidos_y_o_rehabilitados_Desarrollos_Tecnológicos</v>
      </c>
      <c r="FV37" s="175" t="str">
        <f t="shared" si="58"/>
        <v/>
      </c>
      <c r="FW37" s="175" t="str">
        <f t="shared" si="59"/>
        <v/>
      </c>
      <c r="FY37" s="83" t="str" cm="1">
        <f t="array" ref="FY37">IFERROR(_xlfn._xlws.FILTER(FV37:FW37,FV37:FW37&lt;&gt;""),"No aplica")</f>
        <v>No aplica</v>
      </c>
      <c r="GC37" s="83" t="str">
        <f t="shared" si="60"/>
        <v>Tipo_2.3.F_Parques_lineales_o_bulevares_construidos_y_o_rehabilitados_Gastos_de_viajes_(alimentación_hospedaje_transporte_etc)</v>
      </c>
      <c r="GD37" s="175" t="str">
        <f t="shared" si="61"/>
        <v/>
      </c>
      <c r="GE37" s="175" t="str">
        <f t="shared" si="62"/>
        <v/>
      </c>
      <c r="GF37" s="175" t="str">
        <f t="shared" si="63"/>
        <v/>
      </c>
      <c r="GG37" s="175" t="str">
        <f t="shared" si="64"/>
        <v/>
      </c>
      <c r="GH37" s="175" t="str">
        <f t="shared" si="65"/>
        <v/>
      </c>
      <c r="GI37" s="175" t="str">
        <f t="shared" si="66"/>
        <v/>
      </c>
      <c r="GJ37" s="175" t="str">
        <f t="shared" si="67"/>
        <v/>
      </c>
      <c r="GK37" s="175" t="str">
        <f t="shared" si="68"/>
        <v/>
      </c>
      <c r="GL37" s="175"/>
      <c r="GM37" s="150" t="str" cm="1">
        <f t="array" ref="GM37">IFERROR(_xlfn._xlws.FILTER(GD37:GK37,GD37:GK37&lt;&gt;""),"No aplica")</f>
        <v>No aplica</v>
      </c>
      <c r="GN37" s="175"/>
      <c r="GO37" s="175"/>
      <c r="GP37" s="175"/>
      <c r="GQ37" s="175"/>
      <c r="GR37" s="175"/>
      <c r="GS37" s="175"/>
      <c r="GT37" s="175"/>
      <c r="GU37" s="175"/>
      <c r="GV37" s="175"/>
      <c r="GW37" s="175"/>
      <c r="GX37" s="83" t="str">
        <f t="shared" si="69"/>
        <v>Tipo_2.3.F_Parques_lineales_o_bulevares_construidos_y_o_rehabilitados_Dotaciones_o_Beneficios</v>
      </c>
      <c r="GY37" s="175" t="str">
        <f t="shared" si="70"/>
        <v/>
      </c>
      <c r="GZ37" s="175" t="str">
        <f t="shared" si="71"/>
        <v/>
      </c>
      <c r="HA37" s="175" t="str">
        <f t="shared" si="72"/>
        <v/>
      </c>
      <c r="HB37" s="175" t="str">
        <f t="shared" si="73"/>
        <v/>
      </c>
      <c r="HC37" s="175" t="str">
        <f t="shared" si="74"/>
        <v/>
      </c>
      <c r="HE37" s="150" t="str" cm="1">
        <f t="array" ref="HE37">IFERROR(_xlfn._xlws.FILTER(GY37:HC37,GY37:HC37&lt;&gt;""),"No aplica")</f>
        <v>No aplica</v>
      </c>
      <c r="HL37" s="83" t="str">
        <f t="shared" si="75"/>
        <v>Tipo_2.3.F_Parques_lineales_o_bulevares_construidos_y_o_rehabilitados_Pólizas</v>
      </c>
      <c r="HM37" s="175" t="str">
        <f t="shared" ref="HM37:HM69" si="179">IF(BX37="x",BX$4,"")</f>
        <v/>
      </c>
      <c r="HO37" s="83" t="str" cm="1">
        <f t="array" ref="HO37">IFERROR(_xlfn._xlws.FILTER(HM37:HM37,HM37:HM37&lt;&gt;""),"No aplica")</f>
        <v>No aplica</v>
      </c>
      <c r="HR37" s="83" t="str">
        <f t="shared" si="76"/>
        <v>Tipo_2.3.F_Parques_lineales_o_bulevares_construidos_y_o_rehabilitados_Otros</v>
      </c>
      <c r="HS37" s="175" t="str">
        <f t="shared" si="77"/>
        <v/>
      </c>
      <c r="HT37" s="175" t="str">
        <f t="shared" si="78"/>
        <v/>
      </c>
      <c r="HU37" s="175" t="str">
        <f t="shared" si="79"/>
        <v/>
      </c>
      <c r="HW37" s="83" t="str" cm="1">
        <f t="array" ref="HW37">IFERROR(_xlfn._xlws.FILTER(HS37:HU37,HS37:HU37&lt;&gt;""),"No aplica")</f>
        <v>No aplica</v>
      </c>
      <c r="IB37" s="83" t="str">
        <f t="shared" si="80"/>
        <v>Tipo_2.3.F_Parques_lineales_o_bulevares_construidos_y_o_rehabilitados_Construcción_y_o_mantenimiento_de_Obra</v>
      </c>
      <c r="IC37" s="175" t="str">
        <f t="shared" si="81"/>
        <v>Mano_de_obra_no_calificada</v>
      </c>
      <c r="ID37" s="175" t="str">
        <f t="shared" si="82"/>
        <v>Mano_de_obra_calificada</v>
      </c>
      <c r="IE37" s="175" t="str">
        <f t="shared" si="83"/>
        <v>Equipos_para_funcionamiento_del_proyecto</v>
      </c>
      <c r="IF37" s="175" t="str">
        <f t="shared" si="84"/>
        <v>Transporte_y_logística_de_obra</v>
      </c>
      <c r="IG37" s="175" t="str">
        <f t="shared" si="85"/>
        <v>Materiales_e_insumos_de_construcción</v>
      </c>
      <c r="IH37" s="175" t="str">
        <f t="shared" si="86"/>
        <v>Servicios_provisionales_de_obra</v>
      </c>
      <c r="II37" s="175" t="str">
        <f t="shared" si="87"/>
        <v>Otros_servicios</v>
      </c>
      <c r="IJ37" s="175" t="str">
        <f t="shared" si="88"/>
        <v>Interventoría</v>
      </c>
      <c r="IK37" s="175" t="str">
        <f t="shared" si="89"/>
        <v>Certificaciones</v>
      </c>
      <c r="IL37" s="175" t="str">
        <f t="shared" si="90"/>
        <v>Impuestos</v>
      </c>
      <c r="IM37" s="175" t="str">
        <f t="shared" si="91"/>
        <v>Maquinaria_y_equipos_para_construcción</v>
      </c>
      <c r="IN37" s="175" t="str">
        <f t="shared" si="92"/>
        <v>Otros_gastos_directos</v>
      </c>
      <c r="IO37" s="175" t="str">
        <f t="shared" si="93"/>
        <v>Gastos_indirectos</v>
      </c>
      <c r="IP37" s="175" t="str">
        <f t="shared" si="94"/>
        <v>Otros</v>
      </c>
      <c r="IR37" s="175" t="str" cm="1">
        <f t="array" ref="IR37:JE37">IFERROR(_xlfn._xlws.FILTER(IC37:IP37,IC37:IP37&lt;&gt;""),"No aplica")</f>
        <v>Mano_de_obra_no_calificada</v>
      </c>
      <c r="IS37" t="str">
        <v>Mano_de_obra_calificada</v>
      </c>
      <c r="IT37" t="str">
        <v>Equipos_para_funcionamiento_del_proyecto</v>
      </c>
      <c r="IU37" t="str">
        <v>Transporte_y_logística_de_obra</v>
      </c>
      <c r="IV37" t="str">
        <v>Materiales_e_insumos_de_construcción</v>
      </c>
      <c r="IW37" t="str">
        <v>Servicios_provisionales_de_obra</v>
      </c>
      <c r="IX37" t="str">
        <v>Otros_servicios</v>
      </c>
      <c r="IY37" t="str">
        <v>Interventoría</v>
      </c>
      <c r="IZ37" t="str">
        <v>Certificaciones</v>
      </c>
      <c r="JA37" t="str">
        <v>Impuestos</v>
      </c>
      <c r="JB37" t="str">
        <v>Maquinaria_y_equipos_para_construcción</v>
      </c>
      <c r="JC37" t="str">
        <v>Otros_gastos_directos</v>
      </c>
      <c r="JD37" t="str">
        <v>Gastos_indirectos</v>
      </c>
      <c r="JE37" t="str">
        <v>Otros</v>
      </c>
      <c r="JG37" s="83" t="str">
        <f t="shared" si="95"/>
        <v>Tipo_2.3.F_Parques_lineales_o_bulevares_construidos_y_o_rehabilitados</v>
      </c>
      <c r="JH37" s="83" t="str">
        <f t="shared" si="96"/>
        <v/>
      </c>
      <c r="JI37" s="83" t="str">
        <f t="shared" si="97"/>
        <v/>
      </c>
      <c r="JJ37" s="83" t="str">
        <f t="shared" si="98"/>
        <v/>
      </c>
      <c r="JK37" s="83" t="str">
        <f t="shared" si="99"/>
        <v/>
      </c>
      <c r="JL37" s="83" t="str">
        <f t="shared" si="100"/>
        <v/>
      </c>
      <c r="JM37" s="83" t="str">
        <f t="shared" si="101"/>
        <v/>
      </c>
      <c r="JN37" s="83" t="str">
        <f t="shared" si="102"/>
        <v/>
      </c>
      <c r="JO37" s="83" t="str">
        <f t="shared" si="103"/>
        <v/>
      </c>
      <c r="JP37" s="83" t="str">
        <f t="shared" si="104"/>
        <v/>
      </c>
      <c r="JQ37" s="83" t="str">
        <f t="shared" si="105"/>
        <v/>
      </c>
      <c r="JR37" s="83" t="str">
        <f t="shared" si="106"/>
        <v/>
      </c>
      <c r="JS37" s="83" t="str">
        <f t="shared" si="107"/>
        <v/>
      </c>
      <c r="JT37" s="83" t="str">
        <f t="shared" si="108"/>
        <v/>
      </c>
      <c r="JU37" s="83" t="str">
        <f t="shared" si="109"/>
        <v/>
      </c>
      <c r="JV37" s="83" t="str">
        <f t="shared" si="110"/>
        <v/>
      </c>
      <c r="JW37" s="83" t="str">
        <f t="shared" si="111"/>
        <v/>
      </c>
      <c r="JX37" s="83" t="str">
        <f t="shared" si="112"/>
        <v/>
      </c>
      <c r="JY37" s="83" t="str">
        <f t="shared" si="113"/>
        <v/>
      </c>
      <c r="JZ37" s="83" t="str">
        <f t="shared" si="114"/>
        <v/>
      </c>
      <c r="KA37" s="83" t="str">
        <f t="shared" si="115"/>
        <v/>
      </c>
      <c r="KB37" s="83" t="str">
        <f t="shared" si="116"/>
        <v/>
      </c>
      <c r="KC37" s="83" t="str">
        <f t="shared" si="117"/>
        <v/>
      </c>
      <c r="KD37" s="83" t="str">
        <f t="shared" si="118"/>
        <v/>
      </c>
      <c r="KE37" s="83" t="str">
        <f t="shared" si="119"/>
        <v/>
      </c>
      <c r="KF37" s="83" t="str">
        <f t="shared" si="120"/>
        <v/>
      </c>
      <c r="KG37" s="83" t="str">
        <f t="shared" si="121"/>
        <v/>
      </c>
      <c r="KH37" s="83" t="str">
        <f t="shared" si="122"/>
        <v/>
      </c>
      <c r="KI37" s="83" t="str">
        <f t="shared" si="123"/>
        <v/>
      </c>
      <c r="KJ37" s="83" t="str">
        <f t="shared" si="124"/>
        <v/>
      </c>
      <c r="KK37" s="83" t="str">
        <f t="shared" si="125"/>
        <v/>
      </c>
      <c r="KL37" s="83" t="str">
        <f t="shared" si="126"/>
        <v/>
      </c>
      <c r="KM37" s="83" t="str">
        <f t="shared" si="127"/>
        <v/>
      </c>
      <c r="KN37" s="83" t="str">
        <f t="shared" si="128"/>
        <v/>
      </c>
      <c r="KO37" s="83" t="str">
        <f t="shared" si="129"/>
        <v/>
      </c>
      <c r="KP37" s="83" t="str">
        <f t="shared" si="130"/>
        <v/>
      </c>
      <c r="KQ37" s="83" t="str">
        <f t="shared" si="131"/>
        <v/>
      </c>
      <c r="KR37" s="83" t="str">
        <f t="shared" si="132"/>
        <v/>
      </c>
      <c r="KS37" s="83" t="str">
        <f t="shared" si="133"/>
        <v/>
      </c>
      <c r="KT37" s="83" t="str">
        <f t="shared" si="134"/>
        <v/>
      </c>
      <c r="KU37" s="83" t="str">
        <f t="shared" si="135"/>
        <v/>
      </c>
      <c r="KV37" s="83" t="str">
        <f t="shared" si="136"/>
        <v/>
      </c>
      <c r="KW37" s="83" t="str">
        <f t="shared" si="137"/>
        <v/>
      </c>
      <c r="KX37" s="83" t="str">
        <f t="shared" si="138"/>
        <v/>
      </c>
      <c r="KY37" s="83" t="str">
        <f t="shared" si="139"/>
        <v/>
      </c>
      <c r="KZ37" s="83" t="str">
        <f t="shared" si="140"/>
        <v/>
      </c>
      <c r="LA37" s="83" t="str">
        <f t="shared" si="141"/>
        <v/>
      </c>
      <c r="LB37" s="83" t="str">
        <f t="shared" si="142"/>
        <v/>
      </c>
      <c r="LC37" s="83" t="str">
        <f t="shared" si="143"/>
        <v/>
      </c>
      <c r="LD37" s="83" t="str">
        <f t="shared" si="144"/>
        <v/>
      </c>
      <c r="LE37" s="83" t="str">
        <f t="shared" si="145"/>
        <v/>
      </c>
      <c r="LF37" s="83" t="str">
        <f t="shared" si="146"/>
        <v/>
      </c>
      <c r="LG37" s="83" t="str">
        <f t="shared" si="147"/>
        <v/>
      </c>
      <c r="LH37" s="83" t="str">
        <f t="shared" si="148"/>
        <v/>
      </c>
      <c r="LI37" s="83" t="str">
        <f t="shared" si="149"/>
        <v>Construcción_y_o_mantenimiento_de_Obra</v>
      </c>
      <c r="LJ37" s="83" t="str">
        <f t="shared" si="150"/>
        <v>Construcción_y_o_mantenimiento_de_Obra</v>
      </c>
      <c r="LK37" s="83" t="str">
        <f t="shared" si="151"/>
        <v>Construcción_y_o_mantenimiento_de_Obra</v>
      </c>
      <c r="LL37" s="83" t="str">
        <f t="shared" si="152"/>
        <v>Construcción_y_o_mantenimiento_de_Obra</v>
      </c>
      <c r="LM37" s="83" t="str">
        <f t="shared" si="153"/>
        <v>Construcción_y_o_mantenimiento_de_Obra</v>
      </c>
      <c r="LN37" s="83" t="str">
        <f t="shared" si="154"/>
        <v>Construcción_y_o_mantenimiento_de_Obra</v>
      </c>
      <c r="LO37" s="83" t="str">
        <f t="shared" si="155"/>
        <v>Construcción_y_o_mantenimiento_de_Obra</v>
      </c>
      <c r="LP37" s="83" t="str">
        <f t="shared" si="156"/>
        <v>Construcción_y_o_mantenimiento_de_Obra</v>
      </c>
      <c r="LQ37" s="83" t="str">
        <f t="shared" si="157"/>
        <v>Construcción_y_o_mantenimiento_de_Obra</v>
      </c>
      <c r="LR37" s="83" t="str">
        <f t="shared" si="158"/>
        <v>Construcción_y_o_mantenimiento_de_Obra</v>
      </c>
      <c r="LS37" s="83" t="str">
        <f t="shared" si="159"/>
        <v>Construcción_y_o_mantenimiento_de_Obra</v>
      </c>
      <c r="LT37" s="83" t="str">
        <f t="shared" si="160"/>
        <v>Construcción_y_o_mantenimiento_de_Obra</v>
      </c>
      <c r="LU37" s="83" t="str">
        <f t="shared" si="161"/>
        <v>Construcción_y_o_mantenimiento_de_Obra</v>
      </c>
      <c r="LV37" s="83" t="str">
        <f t="shared" si="162"/>
        <v>Construcción_y_o_mantenimiento_de_Obra</v>
      </c>
      <c r="LX37" s="175" t="str" cm="1">
        <f t="array" ref="LX37">TRANSPOSE(_xlfn.UNIQUE(_xlfn._xlws.FILTER(TRANSPOSE(JH37:LV37),TRANSPOSE(JH37:LV37)&lt;&gt;"")))</f>
        <v>Construcción_y_o_mantenimiento_de_Obra</v>
      </c>
      <c r="MI37" s="83" t="str">
        <f t="shared" si="163"/>
        <v>Tipo_2.3.F_Parques_lineales_o_bulevares_construidos_y_o_rehabilitados_productos</v>
      </c>
      <c r="MJ37" s="223" t="s">
        <v>1806</v>
      </c>
      <c r="MK37" s="223" t="s">
        <v>1876</v>
      </c>
      <c r="ML37" s="223" t="s">
        <v>3047</v>
      </c>
      <c r="MM37" s="223"/>
      <c r="MN37" s="223"/>
      <c r="MO37" s="223"/>
      <c r="MP37" s="223"/>
      <c r="MQ37" s="223"/>
      <c r="MR37" s="223"/>
      <c r="MS37" s="223"/>
      <c r="MT37" s="223" t="s">
        <v>1643</v>
      </c>
      <c r="MV37" s="150" t="str" cm="1">
        <f t="array" ref="MV37:MX37">IFERROR(_xlfn._xlws.FILTER(MJ37:MT37,MJ37:MT37&lt;&gt;""),"No aplica")</f>
        <v xml:space="preserve"> Parques lineales o bulevares construidos</v>
      </c>
      <c r="MW37" t="str">
        <v xml:space="preserve"> Parques lineales o bulevares rehabilitados</v>
      </c>
      <c r="MX37" t="str">
        <v>Otro</v>
      </c>
      <c r="NG37" s="150" t="str">
        <f t="shared" si="164"/>
        <v>Tipo_2.3.F_Parques_lineales_o_bulevares_construidos_y_o_rehabilitados_resultados</v>
      </c>
      <c r="NH37" s="223" t="s">
        <v>1630</v>
      </c>
      <c r="NI37" s="223"/>
      <c r="NJ37" s="223"/>
      <c r="NK37" s="223"/>
      <c r="NL37" s="223"/>
      <c r="NM37" s="223"/>
      <c r="NN37" s="223"/>
      <c r="NO37" s="223"/>
      <c r="NP37" s="223"/>
      <c r="NQ37" s="223"/>
      <c r="NR37" s="223" t="s">
        <v>1643</v>
      </c>
      <c r="NT37" s="83" t="str" cm="1">
        <f t="array" ref="NT37:NU37">IFERROR(_xlfn._xlws.FILTER(NH37:NR37,NH37:NR37&lt;&gt;""),"No aplica")</f>
        <v>Percepción de una muestra de los habitantes del territorio a los cuales se socializa/presenta la obra, en una escala de 1 a 5, sobre la calidad/pertinencia de la obra para su territorio</v>
      </c>
      <c r="NU37" t="str">
        <v>Otro</v>
      </c>
    </row>
    <row r="38" spans="1:387" ht="31.15" thickBot="1">
      <c r="A38" s="509"/>
      <c r="B38" s="481"/>
      <c r="C38" s="484"/>
      <c r="D38" s="74" t="str">
        <f t="shared" si="178"/>
        <v>Categoría_2.3_Construcción_de_obras_de_infraestructura_turística</v>
      </c>
      <c r="E38" s="125" t="s">
        <v>3116</v>
      </c>
      <c r="F38" s="121" t="str">
        <f t="shared" si="11"/>
        <v>Tipo_2.3.G_Senderos_construidos_y_o_rehabilitados</v>
      </c>
      <c r="G38" s="115" t="s">
        <v>3043</v>
      </c>
      <c r="H38" s="115" t="s">
        <v>3043</v>
      </c>
      <c r="I38" s="119"/>
      <c r="J38" s="119"/>
      <c r="K38" s="119"/>
      <c r="L38" s="112"/>
      <c r="M38" s="120"/>
      <c r="O38" s="83" t="str">
        <f t="shared" si="165"/>
        <v>Tipo_2.3.G_Senderos_construidos_y_o_rehabilitados</v>
      </c>
      <c r="P38" s="83" t="str">
        <f t="shared" si="166"/>
        <v>Tipo_2.3.G_Senderos_construidos_y_o_rehabilitados</v>
      </c>
      <c r="Q38" s="83" t="str">
        <f t="shared" si="167"/>
        <v/>
      </c>
      <c r="R38" s="83" t="str">
        <f t="shared" si="168"/>
        <v/>
      </c>
      <c r="S38" s="83" t="str">
        <f t="shared" si="169"/>
        <v/>
      </c>
      <c r="T38" s="83" t="str">
        <f t="shared" si="170"/>
        <v/>
      </c>
      <c r="U38" s="83" t="str">
        <f t="shared" si="171"/>
        <v/>
      </c>
      <c r="X38" s="150" t="s">
        <v>3109</v>
      </c>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90"/>
      <c r="BX38" s="90"/>
      <c r="BY38" s="90"/>
      <c r="BZ38" s="90"/>
      <c r="CA38" s="90"/>
      <c r="CB38" s="99" t="s">
        <v>3043</v>
      </c>
      <c r="CC38" s="99" t="s">
        <v>3043</v>
      </c>
      <c r="CD38" s="99" t="s">
        <v>3043</v>
      </c>
      <c r="CE38" s="99" t="s">
        <v>3043</v>
      </c>
      <c r="CF38" s="99" t="s">
        <v>3043</v>
      </c>
      <c r="CG38" s="99" t="s">
        <v>3043</v>
      </c>
      <c r="CH38" s="99" t="s">
        <v>3043</v>
      </c>
      <c r="CI38" s="99" t="s">
        <v>3043</v>
      </c>
      <c r="CJ38" s="99" t="s">
        <v>3043</v>
      </c>
      <c r="CK38" s="99" t="s">
        <v>3043</v>
      </c>
      <c r="CL38" s="99" t="s">
        <v>3043</v>
      </c>
      <c r="CM38" s="99" t="s">
        <v>3043</v>
      </c>
      <c r="CN38" s="99" t="s">
        <v>3043</v>
      </c>
      <c r="CO38" s="99" t="s">
        <v>3043</v>
      </c>
      <c r="CQ38" s="83" t="str">
        <f t="shared" si="19"/>
        <v>Tipo_2.3.G_Senderos_construidos_y_o_rehabilitados_Personal</v>
      </c>
      <c r="CR38" s="83" t="str">
        <f t="shared" si="172"/>
        <v/>
      </c>
      <c r="CS38" s="83" t="str">
        <f t="shared" si="173"/>
        <v/>
      </c>
      <c r="CT38" s="83" t="str">
        <f t="shared" si="174"/>
        <v/>
      </c>
      <c r="CU38" s="83" t="str">
        <f t="shared" si="175"/>
        <v/>
      </c>
      <c r="CV38" s="83" t="str">
        <f t="shared" si="176"/>
        <v/>
      </c>
      <c r="CW38" s="83"/>
      <c r="CX38" s="83" t="str" cm="1">
        <f t="array" ref="CX38">IFERROR(_xlfn._xlws.FILTER(CR38:CV38,CR38:CV38&lt;&gt;""),"No aplica")</f>
        <v>No aplica</v>
      </c>
      <c r="CY38" s="83"/>
      <c r="CZ38" s="83"/>
      <c r="DA38" s="83"/>
      <c r="DB38" s="83"/>
      <c r="DC38" s="83"/>
      <c r="DD38" s="83"/>
      <c r="DE38" s="83" t="str">
        <f t="shared" si="25"/>
        <v>Tipo_2.3.G_Senderos_construidos_y_o_rehabilitados_Eventos</v>
      </c>
      <c r="DF38" s="83" t="str">
        <f t="shared" si="26"/>
        <v/>
      </c>
      <c r="DG38" s="83" t="str">
        <f t="shared" si="27"/>
        <v/>
      </c>
      <c r="DH38" s="83" t="str">
        <f t="shared" si="28"/>
        <v/>
      </c>
      <c r="DI38" s="83" t="str">
        <f t="shared" si="29"/>
        <v/>
      </c>
      <c r="DJ38" s="83" t="str">
        <f t="shared" si="30"/>
        <v/>
      </c>
      <c r="DK38" s="83" t="str">
        <f t="shared" si="31"/>
        <v/>
      </c>
      <c r="DL38" s="83" t="str">
        <f t="shared" si="32"/>
        <v/>
      </c>
      <c r="DM38" s="83" t="str">
        <f t="shared" si="33"/>
        <v/>
      </c>
      <c r="DN38" s="83" t="str">
        <f t="shared" si="34"/>
        <v/>
      </c>
      <c r="DO38" s="83" t="str">
        <f t="shared" si="35"/>
        <v/>
      </c>
      <c r="DP38" s="83" t="str">
        <f t="shared" si="36"/>
        <v/>
      </c>
      <c r="DQ38" s="83" t="str">
        <f t="shared" si="37"/>
        <v/>
      </c>
      <c r="DR38" s="83" t="str">
        <f t="shared" si="38"/>
        <v/>
      </c>
      <c r="DS38" s="83" t="str">
        <f t="shared" si="39"/>
        <v/>
      </c>
      <c r="DT38" s="83" t="str">
        <f t="shared" si="40"/>
        <v/>
      </c>
      <c r="DU38" s="83" t="str">
        <f t="shared" si="41"/>
        <v/>
      </c>
      <c r="DV38" s="83" t="str">
        <f t="shared" si="42"/>
        <v/>
      </c>
      <c r="DW38" s="83" t="str">
        <f t="shared" si="43"/>
        <v/>
      </c>
      <c r="DX38" s="83" t="str">
        <f t="shared" si="44"/>
        <v/>
      </c>
      <c r="DY38" s="83" t="str">
        <f t="shared" si="45"/>
        <v/>
      </c>
      <c r="DZ38" s="83" t="str">
        <f t="shared" si="46"/>
        <v/>
      </c>
      <c r="EA38" s="83"/>
      <c r="EB38" s="83" t="str" cm="1">
        <f t="array" ref="EB38">IFERROR(_xlfn._xlws.FILTER(DF38:DZ38,DF38:DZ38&lt;&gt;""),"No aplica")</f>
        <v>No aplica</v>
      </c>
      <c r="EC38" s="83"/>
      <c r="ED38" s="83"/>
      <c r="EE38" s="83"/>
      <c r="EF38" s="83"/>
      <c r="EG38" s="83"/>
      <c r="EH38" s="83"/>
      <c r="EI38" s="83"/>
      <c r="EJ38" s="83"/>
      <c r="EK38" s="83"/>
      <c r="EL38" s="83"/>
      <c r="EM38" s="83"/>
      <c r="EN38" s="83"/>
      <c r="EO38" s="83"/>
      <c r="EP38" s="83"/>
      <c r="EQ38" s="83"/>
      <c r="ER38" s="83"/>
      <c r="ES38" s="83"/>
      <c r="ET38" s="83"/>
      <c r="EU38" s="83"/>
      <c r="EV38" s="83"/>
      <c r="EW38" s="83" t="str">
        <f t="shared" si="47"/>
        <v>Tipo_2.3.G_Senderos_construidos_y_o_rehabilitados_Material</v>
      </c>
      <c r="EX38" s="83" t="str">
        <f t="shared" si="48"/>
        <v/>
      </c>
      <c r="EY38" s="83" t="str">
        <f t="shared" si="49"/>
        <v/>
      </c>
      <c r="EZ38" s="83" t="str">
        <f t="shared" si="50"/>
        <v/>
      </c>
      <c r="FA38" s="83" t="str">
        <f t="shared" si="51"/>
        <v/>
      </c>
      <c r="FB38" s="83" t="str">
        <f t="shared" si="52"/>
        <v/>
      </c>
      <c r="FC38" s="83" t="str">
        <f t="shared" si="53"/>
        <v/>
      </c>
      <c r="FD38" s="83"/>
      <c r="FE38" s="83" t="str" cm="1">
        <f t="array" ref="FE38">IFERROR(_xlfn._xlws.FILTER(EX38:FC38,EX38:FC38&lt;&gt;""),"No aplica")</f>
        <v>No aplica</v>
      </c>
      <c r="FF38" s="83"/>
      <c r="FG38" s="83"/>
      <c r="FH38" s="83"/>
      <c r="FI38" s="83"/>
      <c r="FJ38" s="83"/>
      <c r="FK38" s="83"/>
      <c r="FL38" s="83"/>
      <c r="FM38" s="83" t="str">
        <f t="shared" si="54"/>
        <v>Tipo_2.3.G_Senderos_construidos_y_o_rehabilitados_Publicidad</v>
      </c>
      <c r="FN38" s="175" t="str">
        <f t="shared" si="55"/>
        <v/>
      </c>
      <c r="FO38" s="175" t="str">
        <f t="shared" si="56"/>
        <v/>
      </c>
      <c r="FQ38" s="83" t="str" cm="1">
        <f t="array" ref="FQ38">IFERROR(_xlfn._xlws.FILTER(FN38:FO38,FN38:FO38&lt;&gt;""),"No aplica")</f>
        <v>No aplica</v>
      </c>
      <c r="FU38" s="83" t="str">
        <f t="shared" si="57"/>
        <v>Tipo_2.3.G_Senderos_construidos_y_o_rehabilitados_Desarrollos_Tecnológicos</v>
      </c>
      <c r="FV38" s="175" t="str">
        <f t="shared" si="58"/>
        <v/>
      </c>
      <c r="FW38" s="175" t="str">
        <f t="shared" si="59"/>
        <v/>
      </c>
      <c r="FY38" s="83" t="str" cm="1">
        <f t="array" ref="FY38">IFERROR(_xlfn._xlws.FILTER(FV38:FW38,FV38:FW38&lt;&gt;""),"No aplica")</f>
        <v>No aplica</v>
      </c>
      <c r="GC38" s="83" t="str">
        <f t="shared" si="60"/>
        <v>Tipo_2.3.G_Senderos_construidos_y_o_rehabilitados_Gastos_de_viajes_(alimentación_hospedaje_transporte_etc)</v>
      </c>
      <c r="GD38" s="175" t="str">
        <f t="shared" si="61"/>
        <v/>
      </c>
      <c r="GE38" s="175" t="str">
        <f t="shared" si="62"/>
        <v/>
      </c>
      <c r="GF38" s="175" t="str">
        <f t="shared" si="63"/>
        <v/>
      </c>
      <c r="GG38" s="175" t="str">
        <f t="shared" si="64"/>
        <v/>
      </c>
      <c r="GH38" s="175" t="str">
        <f t="shared" si="65"/>
        <v/>
      </c>
      <c r="GI38" s="175" t="str">
        <f t="shared" si="66"/>
        <v/>
      </c>
      <c r="GJ38" s="175" t="str">
        <f t="shared" si="67"/>
        <v/>
      </c>
      <c r="GK38" s="175" t="str">
        <f t="shared" si="68"/>
        <v/>
      </c>
      <c r="GL38" s="175"/>
      <c r="GM38" s="150" t="str" cm="1">
        <f t="array" ref="GM38">IFERROR(_xlfn._xlws.FILTER(GD38:GK38,GD38:GK38&lt;&gt;""),"No aplica")</f>
        <v>No aplica</v>
      </c>
      <c r="GN38" s="175"/>
      <c r="GO38" s="175"/>
      <c r="GP38" s="175"/>
      <c r="GQ38" s="175"/>
      <c r="GR38" s="175"/>
      <c r="GS38" s="175"/>
      <c r="GT38" s="175"/>
      <c r="GU38" s="175"/>
      <c r="GV38" s="175"/>
      <c r="GW38" s="175"/>
      <c r="GX38" s="83" t="str">
        <f t="shared" si="69"/>
        <v>Tipo_2.3.G_Senderos_construidos_y_o_rehabilitados_Dotaciones_o_Beneficios</v>
      </c>
      <c r="GY38" s="175" t="str">
        <f t="shared" si="70"/>
        <v/>
      </c>
      <c r="GZ38" s="175" t="str">
        <f t="shared" si="71"/>
        <v/>
      </c>
      <c r="HA38" s="175" t="str">
        <f t="shared" si="72"/>
        <v/>
      </c>
      <c r="HB38" s="175" t="str">
        <f t="shared" si="73"/>
        <v/>
      </c>
      <c r="HC38" s="175" t="str">
        <f t="shared" si="74"/>
        <v/>
      </c>
      <c r="HE38" s="150" t="str" cm="1">
        <f t="array" ref="HE38">IFERROR(_xlfn._xlws.FILTER(GY38:HC38,GY38:HC38&lt;&gt;""),"No aplica")</f>
        <v>No aplica</v>
      </c>
      <c r="HL38" s="83" t="str">
        <f t="shared" si="75"/>
        <v>Tipo_2.3.G_Senderos_construidos_y_o_rehabilitados_Pólizas</v>
      </c>
      <c r="HM38" s="175" t="str">
        <f t="shared" si="179"/>
        <v/>
      </c>
      <c r="HO38" s="83" t="str" cm="1">
        <f t="array" ref="HO38">IFERROR(_xlfn._xlws.FILTER(HM38:HM38,HM38:HM38&lt;&gt;""),"No aplica")</f>
        <v>No aplica</v>
      </c>
      <c r="HR38" s="83" t="str">
        <f t="shared" si="76"/>
        <v>Tipo_2.3.G_Senderos_construidos_y_o_rehabilitados_Otros</v>
      </c>
      <c r="HS38" s="175" t="str">
        <f t="shared" si="77"/>
        <v/>
      </c>
      <c r="HT38" s="175" t="str">
        <f t="shared" si="78"/>
        <v/>
      </c>
      <c r="HU38" s="175" t="str">
        <f t="shared" si="79"/>
        <v/>
      </c>
      <c r="HW38" s="83" t="str" cm="1">
        <f t="array" ref="HW38">IFERROR(_xlfn._xlws.FILTER(HS38:HU38,HS38:HU38&lt;&gt;""),"No aplica")</f>
        <v>No aplica</v>
      </c>
      <c r="IB38" s="83" t="str">
        <f t="shared" si="80"/>
        <v>Tipo_2.3.G_Senderos_construidos_y_o_rehabilitados_Construcción_y_o_mantenimiento_de_Obra</v>
      </c>
      <c r="IC38" s="175" t="str">
        <f t="shared" si="81"/>
        <v>Mano_de_obra_no_calificada</v>
      </c>
      <c r="ID38" s="175" t="str">
        <f t="shared" si="82"/>
        <v>Mano_de_obra_calificada</v>
      </c>
      <c r="IE38" s="175" t="str">
        <f t="shared" si="83"/>
        <v>Equipos_para_funcionamiento_del_proyecto</v>
      </c>
      <c r="IF38" s="175" t="str">
        <f t="shared" si="84"/>
        <v>Transporte_y_logística_de_obra</v>
      </c>
      <c r="IG38" s="175" t="str">
        <f t="shared" si="85"/>
        <v>Materiales_e_insumos_de_construcción</v>
      </c>
      <c r="IH38" s="175" t="str">
        <f t="shared" si="86"/>
        <v>Servicios_provisionales_de_obra</v>
      </c>
      <c r="II38" s="175" t="str">
        <f t="shared" si="87"/>
        <v>Otros_servicios</v>
      </c>
      <c r="IJ38" s="175" t="str">
        <f t="shared" si="88"/>
        <v>Interventoría</v>
      </c>
      <c r="IK38" s="175" t="str">
        <f t="shared" si="89"/>
        <v>Certificaciones</v>
      </c>
      <c r="IL38" s="175" t="str">
        <f t="shared" si="90"/>
        <v>Impuestos</v>
      </c>
      <c r="IM38" s="175" t="str">
        <f t="shared" si="91"/>
        <v>Maquinaria_y_equipos_para_construcción</v>
      </c>
      <c r="IN38" s="175" t="str">
        <f t="shared" si="92"/>
        <v>Otros_gastos_directos</v>
      </c>
      <c r="IO38" s="175" t="str">
        <f t="shared" si="93"/>
        <v>Gastos_indirectos</v>
      </c>
      <c r="IP38" s="175" t="str">
        <f t="shared" si="94"/>
        <v>Otros</v>
      </c>
      <c r="IR38" s="175" t="str" cm="1">
        <f t="array" ref="IR38:JE38">IFERROR(_xlfn._xlws.FILTER(IC38:IP38,IC38:IP38&lt;&gt;""),"No aplica")</f>
        <v>Mano_de_obra_no_calificada</v>
      </c>
      <c r="IS38" t="str">
        <v>Mano_de_obra_calificada</v>
      </c>
      <c r="IT38" t="str">
        <v>Equipos_para_funcionamiento_del_proyecto</v>
      </c>
      <c r="IU38" t="str">
        <v>Transporte_y_logística_de_obra</v>
      </c>
      <c r="IV38" t="str">
        <v>Materiales_e_insumos_de_construcción</v>
      </c>
      <c r="IW38" t="str">
        <v>Servicios_provisionales_de_obra</v>
      </c>
      <c r="IX38" t="str">
        <v>Otros_servicios</v>
      </c>
      <c r="IY38" t="str">
        <v>Interventoría</v>
      </c>
      <c r="IZ38" t="str">
        <v>Certificaciones</v>
      </c>
      <c r="JA38" t="str">
        <v>Impuestos</v>
      </c>
      <c r="JB38" t="str">
        <v>Maquinaria_y_equipos_para_construcción</v>
      </c>
      <c r="JC38" t="str">
        <v>Otros_gastos_directos</v>
      </c>
      <c r="JD38" t="str">
        <v>Gastos_indirectos</v>
      </c>
      <c r="JE38" t="str">
        <v>Otros</v>
      </c>
      <c r="JG38" s="83" t="str">
        <f t="shared" si="95"/>
        <v>Tipo_2.3.G_Senderos_construidos_y_o_rehabilitados</v>
      </c>
      <c r="JH38" s="83" t="str">
        <f t="shared" si="96"/>
        <v/>
      </c>
      <c r="JI38" s="83" t="str">
        <f t="shared" si="97"/>
        <v/>
      </c>
      <c r="JJ38" s="83" t="str">
        <f t="shared" si="98"/>
        <v/>
      </c>
      <c r="JK38" s="83" t="str">
        <f t="shared" si="99"/>
        <v/>
      </c>
      <c r="JL38" s="83" t="str">
        <f t="shared" si="100"/>
        <v/>
      </c>
      <c r="JM38" s="83" t="str">
        <f t="shared" si="101"/>
        <v/>
      </c>
      <c r="JN38" s="83" t="str">
        <f t="shared" si="102"/>
        <v/>
      </c>
      <c r="JO38" s="83" t="str">
        <f t="shared" si="103"/>
        <v/>
      </c>
      <c r="JP38" s="83" t="str">
        <f t="shared" si="104"/>
        <v/>
      </c>
      <c r="JQ38" s="83" t="str">
        <f t="shared" si="105"/>
        <v/>
      </c>
      <c r="JR38" s="83" t="str">
        <f t="shared" si="106"/>
        <v/>
      </c>
      <c r="JS38" s="83" t="str">
        <f t="shared" si="107"/>
        <v/>
      </c>
      <c r="JT38" s="83" t="str">
        <f t="shared" si="108"/>
        <v/>
      </c>
      <c r="JU38" s="83" t="str">
        <f t="shared" si="109"/>
        <v/>
      </c>
      <c r="JV38" s="83" t="str">
        <f t="shared" si="110"/>
        <v/>
      </c>
      <c r="JW38" s="83" t="str">
        <f t="shared" si="111"/>
        <v/>
      </c>
      <c r="JX38" s="83" t="str">
        <f t="shared" si="112"/>
        <v/>
      </c>
      <c r="JY38" s="83" t="str">
        <f t="shared" si="113"/>
        <v/>
      </c>
      <c r="JZ38" s="83" t="str">
        <f t="shared" si="114"/>
        <v/>
      </c>
      <c r="KA38" s="83" t="str">
        <f t="shared" si="115"/>
        <v/>
      </c>
      <c r="KB38" s="83" t="str">
        <f t="shared" si="116"/>
        <v/>
      </c>
      <c r="KC38" s="83" t="str">
        <f t="shared" si="117"/>
        <v/>
      </c>
      <c r="KD38" s="83" t="str">
        <f t="shared" si="118"/>
        <v/>
      </c>
      <c r="KE38" s="83" t="str">
        <f t="shared" si="119"/>
        <v/>
      </c>
      <c r="KF38" s="83" t="str">
        <f t="shared" si="120"/>
        <v/>
      </c>
      <c r="KG38" s="83" t="str">
        <f t="shared" si="121"/>
        <v/>
      </c>
      <c r="KH38" s="83" t="str">
        <f t="shared" si="122"/>
        <v/>
      </c>
      <c r="KI38" s="83" t="str">
        <f t="shared" si="123"/>
        <v/>
      </c>
      <c r="KJ38" s="83" t="str">
        <f t="shared" si="124"/>
        <v/>
      </c>
      <c r="KK38" s="83" t="str">
        <f t="shared" si="125"/>
        <v/>
      </c>
      <c r="KL38" s="83" t="str">
        <f t="shared" si="126"/>
        <v/>
      </c>
      <c r="KM38" s="83" t="str">
        <f t="shared" si="127"/>
        <v/>
      </c>
      <c r="KN38" s="83" t="str">
        <f t="shared" si="128"/>
        <v/>
      </c>
      <c r="KO38" s="83" t="str">
        <f t="shared" si="129"/>
        <v/>
      </c>
      <c r="KP38" s="83" t="str">
        <f t="shared" si="130"/>
        <v/>
      </c>
      <c r="KQ38" s="83" t="str">
        <f t="shared" si="131"/>
        <v/>
      </c>
      <c r="KR38" s="83" t="str">
        <f t="shared" si="132"/>
        <v/>
      </c>
      <c r="KS38" s="83" t="str">
        <f t="shared" si="133"/>
        <v/>
      </c>
      <c r="KT38" s="83" t="str">
        <f t="shared" si="134"/>
        <v/>
      </c>
      <c r="KU38" s="83" t="str">
        <f t="shared" si="135"/>
        <v/>
      </c>
      <c r="KV38" s="83" t="str">
        <f t="shared" si="136"/>
        <v/>
      </c>
      <c r="KW38" s="83" t="str">
        <f t="shared" si="137"/>
        <v/>
      </c>
      <c r="KX38" s="83" t="str">
        <f t="shared" si="138"/>
        <v/>
      </c>
      <c r="KY38" s="83" t="str">
        <f t="shared" si="139"/>
        <v/>
      </c>
      <c r="KZ38" s="83" t="str">
        <f t="shared" si="140"/>
        <v/>
      </c>
      <c r="LA38" s="83" t="str">
        <f t="shared" si="141"/>
        <v/>
      </c>
      <c r="LB38" s="83" t="str">
        <f t="shared" si="142"/>
        <v/>
      </c>
      <c r="LC38" s="83" t="str">
        <f t="shared" si="143"/>
        <v/>
      </c>
      <c r="LD38" s="83" t="str">
        <f t="shared" si="144"/>
        <v/>
      </c>
      <c r="LE38" s="83" t="str">
        <f t="shared" si="145"/>
        <v/>
      </c>
      <c r="LF38" s="83" t="str">
        <f t="shared" si="146"/>
        <v/>
      </c>
      <c r="LG38" s="83" t="str">
        <f t="shared" si="147"/>
        <v/>
      </c>
      <c r="LH38" s="83" t="str">
        <f t="shared" si="148"/>
        <v/>
      </c>
      <c r="LI38" s="83" t="str">
        <f t="shared" si="149"/>
        <v>Construcción_y_o_mantenimiento_de_Obra</v>
      </c>
      <c r="LJ38" s="83" t="str">
        <f t="shared" si="150"/>
        <v>Construcción_y_o_mantenimiento_de_Obra</v>
      </c>
      <c r="LK38" s="83" t="str">
        <f t="shared" si="151"/>
        <v>Construcción_y_o_mantenimiento_de_Obra</v>
      </c>
      <c r="LL38" s="83" t="str">
        <f t="shared" si="152"/>
        <v>Construcción_y_o_mantenimiento_de_Obra</v>
      </c>
      <c r="LM38" s="83" t="str">
        <f t="shared" si="153"/>
        <v>Construcción_y_o_mantenimiento_de_Obra</v>
      </c>
      <c r="LN38" s="83" t="str">
        <f t="shared" si="154"/>
        <v>Construcción_y_o_mantenimiento_de_Obra</v>
      </c>
      <c r="LO38" s="83" t="str">
        <f t="shared" si="155"/>
        <v>Construcción_y_o_mantenimiento_de_Obra</v>
      </c>
      <c r="LP38" s="83" t="str">
        <f t="shared" si="156"/>
        <v>Construcción_y_o_mantenimiento_de_Obra</v>
      </c>
      <c r="LQ38" s="83" t="str">
        <f t="shared" si="157"/>
        <v>Construcción_y_o_mantenimiento_de_Obra</v>
      </c>
      <c r="LR38" s="83" t="str">
        <f t="shared" si="158"/>
        <v>Construcción_y_o_mantenimiento_de_Obra</v>
      </c>
      <c r="LS38" s="83" t="str">
        <f t="shared" si="159"/>
        <v>Construcción_y_o_mantenimiento_de_Obra</v>
      </c>
      <c r="LT38" s="83" t="str">
        <f t="shared" si="160"/>
        <v>Construcción_y_o_mantenimiento_de_Obra</v>
      </c>
      <c r="LU38" s="83" t="str">
        <f t="shared" si="161"/>
        <v>Construcción_y_o_mantenimiento_de_Obra</v>
      </c>
      <c r="LV38" s="83" t="str">
        <f t="shared" si="162"/>
        <v>Construcción_y_o_mantenimiento_de_Obra</v>
      </c>
      <c r="LX38" s="175" t="str" cm="1">
        <f t="array" ref="LX38">TRANSPOSE(_xlfn.UNIQUE(_xlfn._xlws.FILTER(TRANSPOSE(JH38:LV38),TRANSPOSE(JH38:LV38)&lt;&gt;"")))</f>
        <v>Construcción_y_o_mantenimiento_de_Obra</v>
      </c>
      <c r="MI38" s="83" t="str">
        <f t="shared" si="163"/>
        <v>Tipo_2.3.G_Senderos_construidos_y_o_rehabilitados_productos</v>
      </c>
      <c r="MJ38" s="223" t="s">
        <v>1807</v>
      </c>
      <c r="MK38" s="223" t="s">
        <v>1877</v>
      </c>
      <c r="ML38" s="223" t="s">
        <v>3047</v>
      </c>
      <c r="MM38" s="223"/>
      <c r="MN38" s="223"/>
      <c r="MO38" s="223"/>
      <c r="MP38" s="223"/>
      <c r="MQ38" s="223"/>
      <c r="MR38" s="223"/>
      <c r="MS38" s="223"/>
      <c r="MT38" s="223" t="s">
        <v>1643</v>
      </c>
      <c r="MV38" s="150" t="str" cm="1">
        <f t="array" ref="MV38:MX38">IFERROR(_xlfn._xlws.FILTER(MJ38:MT38,MJ38:MT38&lt;&gt;""),"No aplica")</f>
        <v xml:space="preserve"> Senderos construidos</v>
      </c>
      <c r="MW38" t="str">
        <v xml:space="preserve"> Senderos rehabilitados</v>
      </c>
      <c r="MX38" t="str">
        <v>Otro</v>
      </c>
      <c r="NG38" s="150" t="str">
        <f t="shared" si="164"/>
        <v>Tipo_2.3.G_Senderos_construidos_y_o_rehabilitados_resultados</v>
      </c>
      <c r="NH38" s="223" t="s">
        <v>1630</v>
      </c>
      <c r="NI38" s="223"/>
      <c r="NJ38" s="223"/>
      <c r="NK38" s="223"/>
      <c r="NL38" s="223"/>
      <c r="NM38" s="223"/>
      <c r="NN38" s="223"/>
      <c r="NO38" s="223"/>
      <c r="NP38" s="223"/>
      <c r="NQ38" s="223"/>
      <c r="NR38" s="223" t="s">
        <v>1643</v>
      </c>
      <c r="NT38" s="83" t="str" cm="1">
        <f t="array" ref="NT38:NU38">IFERROR(_xlfn._xlws.FILTER(NH38:NR38,NH38:NR38&lt;&gt;""),"No aplica")</f>
        <v>Percepción de una muestra de los habitantes del territorio a los cuales se socializa/presenta la obra, en una escala de 1 a 5, sobre la calidad/pertinencia de la obra para su territorio</v>
      </c>
      <c r="NU38" t="str">
        <v>Otro</v>
      </c>
    </row>
    <row r="39" spans="1:387" ht="31.15" thickBot="1">
      <c r="A39" s="509"/>
      <c r="B39" s="481"/>
      <c r="C39" s="484"/>
      <c r="D39" s="74" t="str">
        <f t="shared" si="178"/>
        <v>Categoría_2.3_Construcción_de_obras_de_infraestructura_turística</v>
      </c>
      <c r="E39" s="125" t="s">
        <v>3117</v>
      </c>
      <c r="F39" s="121" t="str">
        <f t="shared" si="11"/>
        <v>Tipo_2.3.H_Ecoparques_turísticos_construidos_y_o_rehabilitados</v>
      </c>
      <c r="G39" s="115" t="s">
        <v>3043</v>
      </c>
      <c r="H39" s="115" t="s">
        <v>3043</v>
      </c>
      <c r="I39" s="119"/>
      <c r="J39" s="119"/>
      <c r="K39" s="119"/>
      <c r="L39" s="112"/>
      <c r="M39" s="120"/>
      <c r="O39" s="83" t="str">
        <f t="shared" si="165"/>
        <v>Tipo_2.3.H_Ecoparques_turísticos_construidos_y_o_rehabilitados</v>
      </c>
      <c r="P39" s="83" t="str">
        <f t="shared" si="166"/>
        <v>Tipo_2.3.H_Ecoparques_turísticos_construidos_y_o_rehabilitados</v>
      </c>
      <c r="Q39" s="83" t="str">
        <f t="shared" si="167"/>
        <v/>
      </c>
      <c r="R39" s="83" t="str">
        <f t="shared" si="168"/>
        <v/>
      </c>
      <c r="S39" s="83" t="str">
        <f t="shared" si="169"/>
        <v/>
      </c>
      <c r="T39" s="83" t="str">
        <f t="shared" si="170"/>
        <v/>
      </c>
      <c r="U39" s="83" t="str">
        <f t="shared" si="171"/>
        <v/>
      </c>
      <c r="X39" s="150" t="s">
        <v>3109</v>
      </c>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90"/>
      <c r="BX39" s="90"/>
      <c r="BY39" s="90"/>
      <c r="BZ39" s="90"/>
      <c r="CA39" s="90"/>
      <c r="CB39" s="99" t="s">
        <v>3043</v>
      </c>
      <c r="CC39" s="99" t="s">
        <v>3043</v>
      </c>
      <c r="CD39" s="99" t="s">
        <v>3043</v>
      </c>
      <c r="CE39" s="99" t="s">
        <v>3043</v>
      </c>
      <c r="CF39" s="99" t="s">
        <v>3043</v>
      </c>
      <c r="CG39" s="99" t="s">
        <v>3043</v>
      </c>
      <c r="CH39" s="99" t="s">
        <v>3043</v>
      </c>
      <c r="CI39" s="99" t="s">
        <v>3043</v>
      </c>
      <c r="CJ39" s="99" t="s">
        <v>3043</v>
      </c>
      <c r="CK39" s="99" t="s">
        <v>3043</v>
      </c>
      <c r="CL39" s="99" t="s">
        <v>3043</v>
      </c>
      <c r="CM39" s="99" t="s">
        <v>3043</v>
      </c>
      <c r="CN39" s="99" t="s">
        <v>3043</v>
      </c>
      <c r="CO39" s="99" t="s">
        <v>3043</v>
      </c>
      <c r="CQ39" s="83" t="str">
        <f t="shared" si="19"/>
        <v>Tipo_2.3.H_Ecoparques_turísticos_construidos_y_o_rehabilitados_Personal</v>
      </c>
      <c r="CR39" s="83" t="str">
        <f t="shared" si="172"/>
        <v/>
      </c>
      <c r="CS39" s="83" t="str">
        <f t="shared" si="173"/>
        <v/>
      </c>
      <c r="CT39" s="83" t="str">
        <f t="shared" si="174"/>
        <v/>
      </c>
      <c r="CU39" s="83" t="str">
        <f t="shared" si="175"/>
        <v/>
      </c>
      <c r="CV39" s="83" t="str">
        <f t="shared" si="176"/>
        <v/>
      </c>
      <c r="CW39" s="83"/>
      <c r="CX39" s="83" t="str" cm="1">
        <f t="array" ref="CX39">IFERROR(_xlfn._xlws.FILTER(CR39:CV39,CR39:CV39&lt;&gt;""),"No aplica")</f>
        <v>No aplica</v>
      </c>
      <c r="CY39" s="83"/>
      <c r="CZ39" s="83"/>
      <c r="DA39" s="83"/>
      <c r="DB39" s="83"/>
      <c r="DC39" s="83"/>
      <c r="DD39" s="83"/>
      <c r="DE39" s="83" t="str">
        <f t="shared" si="25"/>
        <v>Tipo_2.3.H_Ecoparques_turísticos_construidos_y_o_rehabilitados_Eventos</v>
      </c>
      <c r="DF39" s="83" t="str">
        <f t="shared" si="26"/>
        <v/>
      </c>
      <c r="DG39" s="83" t="str">
        <f t="shared" si="27"/>
        <v/>
      </c>
      <c r="DH39" s="83" t="str">
        <f t="shared" si="28"/>
        <v/>
      </c>
      <c r="DI39" s="83" t="str">
        <f t="shared" si="29"/>
        <v/>
      </c>
      <c r="DJ39" s="83" t="str">
        <f t="shared" si="30"/>
        <v/>
      </c>
      <c r="DK39" s="83" t="str">
        <f t="shared" si="31"/>
        <v/>
      </c>
      <c r="DL39" s="83" t="str">
        <f t="shared" si="32"/>
        <v/>
      </c>
      <c r="DM39" s="83" t="str">
        <f t="shared" si="33"/>
        <v/>
      </c>
      <c r="DN39" s="83" t="str">
        <f t="shared" si="34"/>
        <v/>
      </c>
      <c r="DO39" s="83" t="str">
        <f t="shared" si="35"/>
        <v/>
      </c>
      <c r="DP39" s="83" t="str">
        <f t="shared" si="36"/>
        <v/>
      </c>
      <c r="DQ39" s="83" t="str">
        <f t="shared" si="37"/>
        <v/>
      </c>
      <c r="DR39" s="83" t="str">
        <f t="shared" si="38"/>
        <v/>
      </c>
      <c r="DS39" s="83" t="str">
        <f t="shared" si="39"/>
        <v/>
      </c>
      <c r="DT39" s="83" t="str">
        <f t="shared" si="40"/>
        <v/>
      </c>
      <c r="DU39" s="83" t="str">
        <f t="shared" si="41"/>
        <v/>
      </c>
      <c r="DV39" s="83" t="str">
        <f t="shared" si="42"/>
        <v/>
      </c>
      <c r="DW39" s="83" t="str">
        <f t="shared" si="43"/>
        <v/>
      </c>
      <c r="DX39" s="83" t="str">
        <f t="shared" si="44"/>
        <v/>
      </c>
      <c r="DY39" s="83" t="str">
        <f t="shared" si="45"/>
        <v/>
      </c>
      <c r="DZ39" s="83" t="str">
        <f t="shared" si="46"/>
        <v/>
      </c>
      <c r="EA39" s="83"/>
      <c r="EB39" s="83" t="str" cm="1">
        <f t="array" ref="EB39">IFERROR(_xlfn._xlws.FILTER(DF39:DZ39,DF39:DZ39&lt;&gt;""),"No aplica")</f>
        <v>No aplica</v>
      </c>
      <c r="EC39" s="83"/>
      <c r="ED39" s="83"/>
      <c r="EE39" s="83"/>
      <c r="EF39" s="83"/>
      <c r="EG39" s="83"/>
      <c r="EH39" s="83"/>
      <c r="EI39" s="83"/>
      <c r="EJ39" s="83"/>
      <c r="EK39" s="83"/>
      <c r="EL39" s="83"/>
      <c r="EM39" s="83"/>
      <c r="EN39" s="83"/>
      <c r="EO39" s="83"/>
      <c r="EP39" s="83"/>
      <c r="EQ39" s="83"/>
      <c r="ER39" s="83"/>
      <c r="ES39" s="83"/>
      <c r="ET39" s="83"/>
      <c r="EU39" s="83"/>
      <c r="EV39" s="83"/>
      <c r="EW39" s="83" t="str">
        <f t="shared" si="47"/>
        <v>Tipo_2.3.H_Ecoparques_turísticos_construidos_y_o_rehabilitados_Material</v>
      </c>
      <c r="EX39" s="83" t="str">
        <f t="shared" si="48"/>
        <v/>
      </c>
      <c r="EY39" s="83" t="str">
        <f t="shared" si="49"/>
        <v/>
      </c>
      <c r="EZ39" s="83" t="str">
        <f t="shared" si="50"/>
        <v/>
      </c>
      <c r="FA39" s="83" t="str">
        <f t="shared" si="51"/>
        <v/>
      </c>
      <c r="FB39" s="83" t="str">
        <f t="shared" si="52"/>
        <v/>
      </c>
      <c r="FC39" s="83" t="str">
        <f t="shared" si="53"/>
        <v/>
      </c>
      <c r="FD39" s="83"/>
      <c r="FE39" s="83" t="str" cm="1">
        <f t="array" ref="FE39">IFERROR(_xlfn._xlws.FILTER(EX39:FC39,EX39:FC39&lt;&gt;""),"No aplica")</f>
        <v>No aplica</v>
      </c>
      <c r="FF39" s="83"/>
      <c r="FG39" s="83"/>
      <c r="FH39" s="83"/>
      <c r="FI39" s="83"/>
      <c r="FJ39" s="83"/>
      <c r="FK39" s="83"/>
      <c r="FL39" s="83"/>
      <c r="FM39" s="83" t="str">
        <f t="shared" si="54"/>
        <v>Tipo_2.3.H_Ecoparques_turísticos_construidos_y_o_rehabilitados_Publicidad</v>
      </c>
      <c r="FN39" s="175" t="str">
        <f t="shared" si="55"/>
        <v/>
      </c>
      <c r="FO39" s="175" t="str">
        <f t="shared" si="56"/>
        <v/>
      </c>
      <c r="FQ39" s="83" t="str" cm="1">
        <f t="array" ref="FQ39">IFERROR(_xlfn._xlws.FILTER(FN39:FO39,FN39:FO39&lt;&gt;""),"No aplica")</f>
        <v>No aplica</v>
      </c>
      <c r="FU39" s="83" t="str">
        <f t="shared" si="57"/>
        <v>Tipo_2.3.H_Ecoparques_turísticos_construidos_y_o_rehabilitados_Desarrollos_Tecnológicos</v>
      </c>
      <c r="FV39" s="175" t="str">
        <f t="shared" si="58"/>
        <v/>
      </c>
      <c r="FW39" s="175" t="str">
        <f t="shared" si="59"/>
        <v/>
      </c>
      <c r="FY39" s="83" t="str" cm="1">
        <f t="array" ref="FY39">IFERROR(_xlfn._xlws.FILTER(FV39:FW39,FV39:FW39&lt;&gt;""),"No aplica")</f>
        <v>No aplica</v>
      </c>
      <c r="GC39" s="83" t="str">
        <f t="shared" si="60"/>
        <v>Tipo_2.3.H_Ecoparques_turísticos_construidos_y_o_rehabilitados_Gastos_de_viajes_(alimentación_hospedaje_transporte_etc)</v>
      </c>
      <c r="GD39" s="175" t="str">
        <f t="shared" si="61"/>
        <v/>
      </c>
      <c r="GE39" s="175" t="str">
        <f t="shared" si="62"/>
        <v/>
      </c>
      <c r="GF39" s="175" t="str">
        <f t="shared" si="63"/>
        <v/>
      </c>
      <c r="GG39" s="175" t="str">
        <f t="shared" si="64"/>
        <v/>
      </c>
      <c r="GH39" s="175" t="str">
        <f t="shared" si="65"/>
        <v/>
      </c>
      <c r="GI39" s="175" t="str">
        <f t="shared" si="66"/>
        <v/>
      </c>
      <c r="GJ39" s="175" t="str">
        <f t="shared" si="67"/>
        <v/>
      </c>
      <c r="GK39" s="175" t="str">
        <f t="shared" si="68"/>
        <v/>
      </c>
      <c r="GL39" s="175"/>
      <c r="GM39" s="150" t="str" cm="1">
        <f t="array" ref="GM39">IFERROR(_xlfn._xlws.FILTER(GD39:GK39,GD39:GK39&lt;&gt;""),"No aplica")</f>
        <v>No aplica</v>
      </c>
      <c r="GN39" s="175"/>
      <c r="GO39" s="175"/>
      <c r="GP39" s="175"/>
      <c r="GQ39" s="175"/>
      <c r="GR39" s="175"/>
      <c r="GS39" s="175"/>
      <c r="GT39" s="175"/>
      <c r="GU39" s="175"/>
      <c r="GV39" s="175"/>
      <c r="GW39" s="175"/>
      <c r="GX39" s="83" t="str">
        <f t="shared" si="69"/>
        <v>Tipo_2.3.H_Ecoparques_turísticos_construidos_y_o_rehabilitados_Dotaciones_o_Beneficios</v>
      </c>
      <c r="GY39" s="175" t="str">
        <f t="shared" si="70"/>
        <v/>
      </c>
      <c r="GZ39" s="175" t="str">
        <f t="shared" si="71"/>
        <v/>
      </c>
      <c r="HA39" s="175" t="str">
        <f t="shared" si="72"/>
        <v/>
      </c>
      <c r="HB39" s="175" t="str">
        <f t="shared" si="73"/>
        <v/>
      </c>
      <c r="HC39" s="175" t="str">
        <f t="shared" si="74"/>
        <v/>
      </c>
      <c r="HE39" s="150" t="str" cm="1">
        <f t="array" ref="HE39">IFERROR(_xlfn._xlws.FILTER(GY39:HC39,GY39:HC39&lt;&gt;""),"No aplica")</f>
        <v>No aplica</v>
      </c>
      <c r="HL39" s="83" t="str">
        <f t="shared" si="75"/>
        <v>Tipo_2.3.H_Ecoparques_turísticos_construidos_y_o_rehabilitados_Pólizas</v>
      </c>
      <c r="HM39" s="175" t="str">
        <f t="shared" si="179"/>
        <v/>
      </c>
      <c r="HO39" s="83" t="str" cm="1">
        <f t="array" ref="HO39">IFERROR(_xlfn._xlws.FILTER(HM39:HM39,HM39:HM39&lt;&gt;""),"No aplica")</f>
        <v>No aplica</v>
      </c>
      <c r="HR39" s="83" t="str">
        <f t="shared" si="76"/>
        <v>Tipo_2.3.H_Ecoparques_turísticos_construidos_y_o_rehabilitados_Otros</v>
      </c>
      <c r="HS39" s="175" t="str">
        <f t="shared" si="77"/>
        <v/>
      </c>
      <c r="HT39" s="175" t="str">
        <f t="shared" si="78"/>
        <v/>
      </c>
      <c r="HU39" s="175" t="str">
        <f t="shared" si="79"/>
        <v/>
      </c>
      <c r="HW39" s="83" t="str" cm="1">
        <f t="array" ref="HW39">IFERROR(_xlfn._xlws.FILTER(HS39:HU39,HS39:HU39&lt;&gt;""),"No aplica")</f>
        <v>No aplica</v>
      </c>
      <c r="IB39" s="83" t="str">
        <f t="shared" si="80"/>
        <v>Tipo_2.3.H_Ecoparques_turísticos_construidos_y_o_rehabilitados_Construcción_y_o_mantenimiento_de_Obra</v>
      </c>
      <c r="IC39" s="175" t="str">
        <f t="shared" si="81"/>
        <v>Mano_de_obra_no_calificada</v>
      </c>
      <c r="ID39" s="175" t="str">
        <f t="shared" si="82"/>
        <v>Mano_de_obra_calificada</v>
      </c>
      <c r="IE39" s="175" t="str">
        <f t="shared" si="83"/>
        <v>Equipos_para_funcionamiento_del_proyecto</v>
      </c>
      <c r="IF39" s="175" t="str">
        <f t="shared" si="84"/>
        <v>Transporte_y_logística_de_obra</v>
      </c>
      <c r="IG39" s="175" t="str">
        <f t="shared" si="85"/>
        <v>Materiales_e_insumos_de_construcción</v>
      </c>
      <c r="IH39" s="175" t="str">
        <f t="shared" si="86"/>
        <v>Servicios_provisionales_de_obra</v>
      </c>
      <c r="II39" s="175" t="str">
        <f t="shared" si="87"/>
        <v>Otros_servicios</v>
      </c>
      <c r="IJ39" s="175" t="str">
        <f t="shared" si="88"/>
        <v>Interventoría</v>
      </c>
      <c r="IK39" s="175" t="str">
        <f t="shared" si="89"/>
        <v>Certificaciones</v>
      </c>
      <c r="IL39" s="175" t="str">
        <f t="shared" si="90"/>
        <v>Impuestos</v>
      </c>
      <c r="IM39" s="175" t="str">
        <f t="shared" si="91"/>
        <v>Maquinaria_y_equipos_para_construcción</v>
      </c>
      <c r="IN39" s="175" t="str">
        <f t="shared" si="92"/>
        <v>Otros_gastos_directos</v>
      </c>
      <c r="IO39" s="175" t="str">
        <f t="shared" si="93"/>
        <v>Gastos_indirectos</v>
      </c>
      <c r="IP39" s="175" t="str">
        <f t="shared" si="94"/>
        <v>Otros</v>
      </c>
      <c r="IR39" s="175" t="str" cm="1">
        <f t="array" ref="IR39:JE39">IFERROR(_xlfn._xlws.FILTER(IC39:IP39,IC39:IP39&lt;&gt;""),"No aplica")</f>
        <v>Mano_de_obra_no_calificada</v>
      </c>
      <c r="IS39" t="str">
        <v>Mano_de_obra_calificada</v>
      </c>
      <c r="IT39" t="str">
        <v>Equipos_para_funcionamiento_del_proyecto</v>
      </c>
      <c r="IU39" t="str">
        <v>Transporte_y_logística_de_obra</v>
      </c>
      <c r="IV39" t="str">
        <v>Materiales_e_insumos_de_construcción</v>
      </c>
      <c r="IW39" t="str">
        <v>Servicios_provisionales_de_obra</v>
      </c>
      <c r="IX39" t="str">
        <v>Otros_servicios</v>
      </c>
      <c r="IY39" t="str">
        <v>Interventoría</v>
      </c>
      <c r="IZ39" t="str">
        <v>Certificaciones</v>
      </c>
      <c r="JA39" t="str">
        <v>Impuestos</v>
      </c>
      <c r="JB39" t="str">
        <v>Maquinaria_y_equipos_para_construcción</v>
      </c>
      <c r="JC39" t="str">
        <v>Otros_gastos_directos</v>
      </c>
      <c r="JD39" t="str">
        <v>Gastos_indirectos</v>
      </c>
      <c r="JE39" t="str">
        <v>Otros</v>
      </c>
      <c r="JG39" s="83" t="str">
        <f t="shared" si="95"/>
        <v>Tipo_2.3.H_Ecoparques_turísticos_construidos_y_o_rehabilitados</v>
      </c>
      <c r="JH39" s="83" t="str">
        <f t="shared" si="96"/>
        <v/>
      </c>
      <c r="JI39" s="83" t="str">
        <f t="shared" si="97"/>
        <v/>
      </c>
      <c r="JJ39" s="83" t="str">
        <f t="shared" si="98"/>
        <v/>
      </c>
      <c r="JK39" s="83" t="str">
        <f t="shared" si="99"/>
        <v/>
      </c>
      <c r="JL39" s="83" t="str">
        <f t="shared" si="100"/>
        <v/>
      </c>
      <c r="JM39" s="83" t="str">
        <f t="shared" si="101"/>
        <v/>
      </c>
      <c r="JN39" s="83" t="str">
        <f t="shared" si="102"/>
        <v/>
      </c>
      <c r="JO39" s="83" t="str">
        <f t="shared" si="103"/>
        <v/>
      </c>
      <c r="JP39" s="83" t="str">
        <f t="shared" si="104"/>
        <v/>
      </c>
      <c r="JQ39" s="83" t="str">
        <f t="shared" si="105"/>
        <v/>
      </c>
      <c r="JR39" s="83" t="str">
        <f t="shared" si="106"/>
        <v/>
      </c>
      <c r="JS39" s="83" t="str">
        <f t="shared" si="107"/>
        <v/>
      </c>
      <c r="JT39" s="83" t="str">
        <f t="shared" si="108"/>
        <v/>
      </c>
      <c r="JU39" s="83" t="str">
        <f t="shared" si="109"/>
        <v/>
      </c>
      <c r="JV39" s="83" t="str">
        <f t="shared" si="110"/>
        <v/>
      </c>
      <c r="JW39" s="83" t="str">
        <f t="shared" si="111"/>
        <v/>
      </c>
      <c r="JX39" s="83" t="str">
        <f t="shared" si="112"/>
        <v/>
      </c>
      <c r="JY39" s="83" t="str">
        <f t="shared" si="113"/>
        <v/>
      </c>
      <c r="JZ39" s="83" t="str">
        <f t="shared" si="114"/>
        <v/>
      </c>
      <c r="KA39" s="83" t="str">
        <f t="shared" si="115"/>
        <v/>
      </c>
      <c r="KB39" s="83" t="str">
        <f t="shared" si="116"/>
        <v/>
      </c>
      <c r="KC39" s="83" t="str">
        <f t="shared" si="117"/>
        <v/>
      </c>
      <c r="KD39" s="83" t="str">
        <f t="shared" si="118"/>
        <v/>
      </c>
      <c r="KE39" s="83" t="str">
        <f t="shared" si="119"/>
        <v/>
      </c>
      <c r="KF39" s="83" t="str">
        <f t="shared" si="120"/>
        <v/>
      </c>
      <c r="KG39" s="83" t="str">
        <f t="shared" si="121"/>
        <v/>
      </c>
      <c r="KH39" s="83" t="str">
        <f t="shared" si="122"/>
        <v/>
      </c>
      <c r="KI39" s="83" t="str">
        <f t="shared" si="123"/>
        <v/>
      </c>
      <c r="KJ39" s="83" t="str">
        <f t="shared" si="124"/>
        <v/>
      </c>
      <c r="KK39" s="83" t="str">
        <f t="shared" si="125"/>
        <v/>
      </c>
      <c r="KL39" s="83" t="str">
        <f t="shared" si="126"/>
        <v/>
      </c>
      <c r="KM39" s="83" t="str">
        <f t="shared" si="127"/>
        <v/>
      </c>
      <c r="KN39" s="83" t="str">
        <f t="shared" si="128"/>
        <v/>
      </c>
      <c r="KO39" s="83" t="str">
        <f t="shared" si="129"/>
        <v/>
      </c>
      <c r="KP39" s="83" t="str">
        <f t="shared" si="130"/>
        <v/>
      </c>
      <c r="KQ39" s="83" t="str">
        <f t="shared" si="131"/>
        <v/>
      </c>
      <c r="KR39" s="83" t="str">
        <f t="shared" si="132"/>
        <v/>
      </c>
      <c r="KS39" s="83" t="str">
        <f t="shared" si="133"/>
        <v/>
      </c>
      <c r="KT39" s="83" t="str">
        <f t="shared" si="134"/>
        <v/>
      </c>
      <c r="KU39" s="83" t="str">
        <f t="shared" si="135"/>
        <v/>
      </c>
      <c r="KV39" s="83" t="str">
        <f t="shared" si="136"/>
        <v/>
      </c>
      <c r="KW39" s="83" t="str">
        <f t="shared" si="137"/>
        <v/>
      </c>
      <c r="KX39" s="83" t="str">
        <f t="shared" si="138"/>
        <v/>
      </c>
      <c r="KY39" s="83" t="str">
        <f t="shared" si="139"/>
        <v/>
      </c>
      <c r="KZ39" s="83" t="str">
        <f t="shared" si="140"/>
        <v/>
      </c>
      <c r="LA39" s="83" t="str">
        <f t="shared" si="141"/>
        <v/>
      </c>
      <c r="LB39" s="83" t="str">
        <f t="shared" si="142"/>
        <v/>
      </c>
      <c r="LC39" s="83" t="str">
        <f t="shared" si="143"/>
        <v/>
      </c>
      <c r="LD39" s="83" t="str">
        <f t="shared" si="144"/>
        <v/>
      </c>
      <c r="LE39" s="83" t="str">
        <f t="shared" si="145"/>
        <v/>
      </c>
      <c r="LF39" s="83" t="str">
        <f t="shared" si="146"/>
        <v/>
      </c>
      <c r="LG39" s="83" t="str">
        <f t="shared" si="147"/>
        <v/>
      </c>
      <c r="LH39" s="83" t="str">
        <f t="shared" si="148"/>
        <v/>
      </c>
      <c r="LI39" s="83" t="str">
        <f t="shared" si="149"/>
        <v>Construcción_y_o_mantenimiento_de_Obra</v>
      </c>
      <c r="LJ39" s="83" t="str">
        <f t="shared" si="150"/>
        <v>Construcción_y_o_mantenimiento_de_Obra</v>
      </c>
      <c r="LK39" s="83" t="str">
        <f t="shared" si="151"/>
        <v>Construcción_y_o_mantenimiento_de_Obra</v>
      </c>
      <c r="LL39" s="83" t="str">
        <f t="shared" si="152"/>
        <v>Construcción_y_o_mantenimiento_de_Obra</v>
      </c>
      <c r="LM39" s="83" t="str">
        <f t="shared" si="153"/>
        <v>Construcción_y_o_mantenimiento_de_Obra</v>
      </c>
      <c r="LN39" s="83" t="str">
        <f t="shared" si="154"/>
        <v>Construcción_y_o_mantenimiento_de_Obra</v>
      </c>
      <c r="LO39" s="83" t="str">
        <f t="shared" si="155"/>
        <v>Construcción_y_o_mantenimiento_de_Obra</v>
      </c>
      <c r="LP39" s="83" t="str">
        <f t="shared" si="156"/>
        <v>Construcción_y_o_mantenimiento_de_Obra</v>
      </c>
      <c r="LQ39" s="83" t="str">
        <f t="shared" si="157"/>
        <v>Construcción_y_o_mantenimiento_de_Obra</v>
      </c>
      <c r="LR39" s="83" t="str">
        <f t="shared" si="158"/>
        <v>Construcción_y_o_mantenimiento_de_Obra</v>
      </c>
      <c r="LS39" s="83" t="str">
        <f t="shared" si="159"/>
        <v>Construcción_y_o_mantenimiento_de_Obra</v>
      </c>
      <c r="LT39" s="83" t="str">
        <f t="shared" si="160"/>
        <v>Construcción_y_o_mantenimiento_de_Obra</v>
      </c>
      <c r="LU39" s="83" t="str">
        <f t="shared" si="161"/>
        <v>Construcción_y_o_mantenimiento_de_Obra</v>
      </c>
      <c r="LV39" s="83" t="str">
        <f t="shared" si="162"/>
        <v>Construcción_y_o_mantenimiento_de_Obra</v>
      </c>
      <c r="LX39" s="175" t="str" cm="1">
        <f t="array" ref="LX39">TRANSPOSE(_xlfn.UNIQUE(_xlfn._xlws.FILTER(TRANSPOSE(JH39:LV39),TRANSPOSE(JH39:LV39)&lt;&gt;"")))</f>
        <v>Construcción_y_o_mantenimiento_de_Obra</v>
      </c>
      <c r="MI39" s="83" t="str">
        <f t="shared" si="163"/>
        <v>Tipo_2.3.H_Ecoparques_turísticos_construidos_y_o_rehabilitados_productos</v>
      </c>
      <c r="MJ39" s="223" t="s">
        <v>1808</v>
      </c>
      <c r="MK39" s="223" t="s">
        <v>1878</v>
      </c>
      <c r="ML39" s="223" t="s">
        <v>3047</v>
      </c>
      <c r="MM39" s="223"/>
      <c r="MN39" s="223"/>
      <c r="MO39" s="223"/>
      <c r="MP39" s="223"/>
      <c r="MQ39" s="223"/>
      <c r="MR39" s="223"/>
      <c r="MS39" s="223"/>
      <c r="MT39" s="223" t="s">
        <v>1643</v>
      </c>
      <c r="MV39" s="150" t="str" cm="1">
        <f t="array" ref="MV39:MX39">IFERROR(_xlfn._xlws.FILTER(MJ39:MT39,MJ39:MT39&lt;&gt;""),"No aplica")</f>
        <v xml:space="preserve"> Ecoparques turísticos construidos</v>
      </c>
      <c r="MW39" t="str">
        <v xml:space="preserve"> Ecoparques turísticos rehabilitados</v>
      </c>
      <c r="MX39" t="str">
        <v>Otro</v>
      </c>
      <c r="NG39" s="150" t="str">
        <f t="shared" si="164"/>
        <v>Tipo_2.3.H_Ecoparques_turísticos_construidos_y_o_rehabilitados_resultados</v>
      </c>
      <c r="NH39" s="223" t="s">
        <v>1630</v>
      </c>
      <c r="NI39" s="223"/>
      <c r="NJ39" s="223"/>
      <c r="NK39" s="223"/>
      <c r="NL39" s="223"/>
      <c r="NM39" s="223"/>
      <c r="NN39" s="223"/>
      <c r="NO39" s="223"/>
      <c r="NP39" s="223"/>
      <c r="NQ39" s="223"/>
      <c r="NR39" s="223" t="s">
        <v>1643</v>
      </c>
      <c r="NT39" s="83" t="str" cm="1">
        <f t="array" ref="NT39:NU39">IFERROR(_xlfn._xlws.FILTER(NH39:NR39,NH39:NR39&lt;&gt;""),"No aplica")</f>
        <v>Percepción de una muestra de los habitantes del territorio a los cuales se socializa/presenta la obra, en una escala de 1 a 5, sobre la calidad/pertinencia de la obra para su territorio</v>
      </c>
      <c r="NU39" t="str">
        <v>Otro</v>
      </c>
    </row>
    <row r="40" spans="1:387" ht="31.15" thickBot="1">
      <c r="A40" s="509"/>
      <c r="B40" s="481"/>
      <c r="C40" s="484"/>
      <c r="D40" s="74" t="str">
        <f t="shared" si="178"/>
        <v>Categoría_2.3_Construcción_de_obras_de_infraestructura_turística</v>
      </c>
      <c r="E40" s="125" t="s">
        <v>3118</v>
      </c>
      <c r="F40" s="121" t="str">
        <f t="shared" si="11"/>
        <v>Tipo_2.3.I_Centro_de_convenciones_construidos_y_o_rehabilitados</v>
      </c>
      <c r="G40" s="115" t="s">
        <v>3043</v>
      </c>
      <c r="H40" s="115" t="s">
        <v>3043</v>
      </c>
      <c r="I40" s="119"/>
      <c r="J40" s="119"/>
      <c r="K40" s="119"/>
      <c r="L40" s="112"/>
      <c r="M40" s="120"/>
      <c r="O40" s="83" t="str">
        <f t="shared" si="165"/>
        <v>Tipo_2.3.I_Centro_de_convenciones_construidos_y_o_rehabilitados</v>
      </c>
      <c r="P40" s="83" t="str">
        <f t="shared" si="166"/>
        <v>Tipo_2.3.I_Centro_de_convenciones_construidos_y_o_rehabilitados</v>
      </c>
      <c r="Q40" s="83" t="str">
        <f t="shared" si="167"/>
        <v/>
      </c>
      <c r="R40" s="83" t="str">
        <f t="shared" si="168"/>
        <v/>
      </c>
      <c r="S40" s="83" t="str">
        <f t="shared" si="169"/>
        <v/>
      </c>
      <c r="T40" s="83" t="str">
        <f t="shared" si="170"/>
        <v/>
      </c>
      <c r="U40" s="83" t="str">
        <f t="shared" si="171"/>
        <v/>
      </c>
      <c r="X40" s="150" t="s">
        <v>3109</v>
      </c>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90"/>
      <c r="BX40" s="90"/>
      <c r="BY40" s="90"/>
      <c r="BZ40" s="90"/>
      <c r="CA40" s="90"/>
      <c r="CB40" s="99" t="s">
        <v>3043</v>
      </c>
      <c r="CC40" s="99" t="s">
        <v>3043</v>
      </c>
      <c r="CD40" s="99" t="s">
        <v>3043</v>
      </c>
      <c r="CE40" s="99" t="s">
        <v>3043</v>
      </c>
      <c r="CF40" s="99" t="s">
        <v>3043</v>
      </c>
      <c r="CG40" s="99" t="s">
        <v>3043</v>
      </c>
      <c r="CH40" s="99" t="s">
        <v>3043</v>
      </c>
      <c r="CI40" s="99" t="s">
        <v>3043</v>
      </c>
      <c r="CJ40" s="99" t="s">
        <v>3043</v>
      </c>
      <c r="CK40" s="99" t="s">
        <v>3043</v>
      </c>
      <c r="CL40" s="99" t="s">
        <v>3043</v>
      </c>
      <c r="CM40" s="99" t="s">
        <v>3043</v>
      </c>
      <c r="CN40" s="99" t="s">
        <v>3043</v>
      </c>
      <c r="CO40" s="99" t="s">
        <v>3043</v>
      </c>
      <c r="CQ40" s="83" t="str">
        <f t="shared" si="19"/>
        <v>Tipo_2.3.I_Centro_de_convenciones_construidos_y_o_rehabilitados_Personal</v>
      </c>
      <c r="CR40" s="83" t="str">
        <f t="shared" si="172"/>
        <v/>
      </c>
      <c r="CS40" s="83" t="str">
        <f t="shared" si="173"/>
        <v/>
      </c>
      <c r="CT40" s="83" t="str">
        <f t="shared" si="174"/>
        <v/>
      </c>
      <c r="CU40" s="83" t="str">
        <f t="shared" si="175"/>
        <v/>
      </c>
      <c r="CV40" s="83" t="str">
        <f t="shared" si="176"/>
        <v/>
      </c>
      <c r="CW40" s="83"/>
      <c r="CX40" s="83" t="str" cm="1">
        <f t="array" ref="CX40">IFERROR(_xlfn._xlws.FILTER(CR40:CV40,CR40:CV40&lt;&gt;""),"No aplica")</f>
        <v>No aplica</v>
      </c>
      <c r="CY40" s="83"/>
      <c r="CZ40" s="83"/>
      <c r="DA40" s="83"/>
      <c r="DB40" s="83"/>
      <c r="DC40" s="83"/>
      <c r="DD40" s="83"/>
      <c r="DE40" s="83" t="str">
        <f t="shared" si="25"/>
        <v>Tipo_2.3.I_Centro_de_convenciones_construidos_y_o_rehabilitados_Eventos</v>
      </c>
      <c r="DF40" s="83" t="str">
        <f t="shared" si="26"/>
        <v/>
      </c>
      <c r="DG40" s="83" t="str">
        <f t="shared" si="27"/>
        <v/>
      </c>
      <c r="DH40" s="83" t="str">
        <f t="shared" si="28"/>
        <v/>
      </c>
      <c r="DI40" s="83" t="str">
        <f t="shared" si="29"/>
        <v/>
      </c>
      <c r="DJ40" s="83" t="str">
        <f t="shared" si="30"/>
        <v/>
      </c>
      <c r="DK40" s="83" t="str">
        <f t="shared" si="31"/>
        <v/>
      </c>
      <c r="DL40" s="83" t="str">
        <f t="shared" si="32"/>
        <v/>
      </c>
      <c r="DM40" s="83" t="str">
        <f t="shared" si="33"/>
        <v/>
      </c>
      <c r="DN40" s="83" t="str">
        <f t="shared" si="34"/>
        <v/>
      </c>
      <c r="DO40" s="83" t="str">
        <f t="shared" si="35"/>
        <v/>
      </c>
      <c r="DP40" s="83" t="str">
        <f t="shared" si="36"/>
        <v/>
      </c>
      <c r="DQ40" s="83" t="str">
        <f t="shared" si="37"/>
        <v/>
      </c>
      <c r="DR40" s="83" t="str">
        <f t="shared" si="38"/>
        <v/>
      </c>
      <c r="DS40" s="83" t="str">
        <f t="shared" si="39"/>
        <v/>
      </c>
      <c r="DT40" s="83" t="str">
        <f t="shared" si="40"/>
        <v/>
      </c>
      <c r="DU40" s="83" t="str">
        <f t="shared" si="41"/>
        <v/>
      </c>
      <c r="DV40" s="83" t="str">
        <f t="shared" si="42"/>
        <v/>
      </c>
      <c r="DW40" s="83" t="str">
        <f t="shared" si="43"/>
        <v/>
      </c>
      <c r="DX40" s="83" t="str">
        <f t="shared" si="44"/>
        <v/>
      </c>
      <c r="DY40" s="83" t="str">
        <f t="shared" si="45"/>
        <v/>
      </c>
      <c r="DZ40" s="83" t="str">
        <f t="shared" si="46"/>
        <v/>
      </c>
      <c r="EA40" s="83"/>
      <c r="EB40" s="83" t="str" cm="1">
        <f t="array" ref="EB40">IFERROR(_xlfn._xlws.FILTER(DF40:DZ40,DF40:DZ40&lt;&gt;""),"No aplica")</f>
        <v>No aplica</v>
      </c>
      <c r="EC40" s="83"/>
      <c r="ED40" s="83"/>
      <c r="EE40" s="83"/>
      <c r="EF40" s="83"/>
      <c r="EG40" s="83"/>
      <c r="EH40" s="83"/>
      <c r="EI40" s="83"/>
      <c r="EJ40" s="83"/>
      <c r="EK40" s="83"/>
      <c r="EL40" s="83"/>
      <c r="EM40" s="83"/>
      <c r="EN40" s="83"/>
      <c r="EO40" s="83"/>
      <c r="EP40" s="83"/>
      <c r="EQ40" s="83"/>
      <c r="ER40" s="83"/>
      <c r="ES40" s="83"/>
      <c r="ET40" s="83"/>
      <c r="EU40" s="83"/>
      <c r="EV40" s="83"/>
      <c r="EW40" s="83" t="str">
        <f t="shared" si="47"/>
        <v>Tipo_2.3.I_Centro_de_convenciones_construidos_y_o_rehabilitados_Material</v>
      </c>
      <c r="EX40" s="83" t="str">
        <f t="shared" si="48"/>
        <v/>
      </c>
      <c r="EY40" s="83" t="str">
        <f t="shared" si="49"/>
        <v/>
      </c>
      <c r="EZ40" s="83" t="str">
        <f t="shared" si="50"/>
        <v/>
      </c>
      <c r="FA40" s="83" t="str">
        <f t="shared" si="51"/>
        <v/>
      </c>
      <c r="FB40" s="83" t="str">
        <f t="shared" si="52"/>
        <v/>
      </c>
      <c r="FC40" s="83" t="str">
        <f t="shared" si="53"/>
        <v/>
      </c>
      <c r="FD40" s="83"/>
      <c r="FE40" s="83" t="str" cm="1">
        <f t="array" ref="FE40">IFERROR(_xlfn._xlws.FILTER(EX40:FC40,EX40:FC40&lt;&gt;""),"No aplica")</f>
        <v>No aplica</v>
      </c>
      <c r="FF40" s="83"/>
      <c r="FG40" s="83"/>
      <c r="FH40" s="83"/>
      <c r="FI40" s="83"/>
      <c r="FJ40" s="83"/>
      <c r="FK40" s="83"/>
      <c r="FL40" s="83"/>
      <c r="FM40" s="83" t="str">
        <f t="shared" si="54"/>
        <v>Tipo_2.3.I_Centro_de_convenciones_construidos_y_o_rehabilitados_Publicidad</v>
      </c>
      <c r="FN40" s="175" t="str">
        <f t="shared" si="55"/>
        <v/>
      </c>
      <c r="FO40" s="175" t="str">
        <f t="shared" si="56"/>
        <v/>
      </c>
      <c r="FQ40" s="83" t="str" cm="1">
        <f t="array" ref="FQ40">IFERROR(_xlfn._xlws.FILTER(FN40:FO40,FN40:FO40&lt;&gt;""),"No aplica")</f>
        <v>No aplica</v>
      </c>
      <c r="FU40" s="83" t="str">
        <f t="shared" si="57"/>
        <v>Tipo_2.3.I_Centro_de_convenciones_construidos_y_o_rehabilitados_Desarrollos_Tecnológicos</v>
      </c>
      <c r="FV40" s="175" t="str">
        <f t="shared" si="58"/>
        <v/>
      </c>
      <c r="FW40" s="175" t="str">
        <f t="shared" si="59"/>
        <v/>
      </c>
      <c r="FY40" s="83" t="str" cm="1">
        <f t="array" ref="FY40">IFERROR(_xlfn._xlws.FILTER(FV40:FW40,FV40:FW40&lt;&gt;""),"No aplica")</f>
        <v>No aplica</v>
      </c>
      <c r="GC40" s="83" t="str">
        <f t="shared" si="60"/>
        <v>Tipo_2.3.I_Centro_de_convenciones_construidos_y_o_rehabilitados_Gastos_de_viajes_(alimentación_hospedaje_transporte_etc)</v>
      </c>
      <c r="GD40" s="175" t="str">
        <f t="shared" si="61"/>
        <v/>
      </c>
      <c r="GE40" s="175" t="str">
        <f t="shared" si="62"/>
        <v/>
      </c>
      <c r="GF40" s="175" t="str">
        <f t="shared" si="63"/>
        <v/>
      </c>
      <c r="GG40" s="175" t="str">
        <f t="shared" si="64"/>
        <v/>
      </c>
      <c r="GH40" s="175" t="str">
        <f t="shared" si="65"/>
        <v/>
      </c>
      <c r="GI40" s="175" t="str">
        <f t="shared" si="66"/>
        <v/>
      </c>
      <c r="GJ40" s="175" t="str">
        <f t="shared" si="67"/>
        <v/>
      </c>
      <c r="GK40" s="175" t="str">
        <f t="shared" si="68"/>
        <v/>
      </c>
      <c r="GL40" s="175"/>
      <c r="GM40" s="150" t="str" cm="1">
        <f t="array" ref="GM40">IFERROR(_xlfn._xlws.FILTER(GD40:GK40,GD40:GK40&lt;&gt;""),"No aplica")</f>
        <v>No aplica</v>
      </c>
      <c r="GN40" s="175"/>
      <c r="GO40" s="175"/>
      <c r="GP40" s="175"/>
      <c r="GQ40" s="175"/>
      <c r="GR40" s="175"/>
      <c r="GS40" s="175"/>
      <c r="GT40" s="175"/>
      <c r="GU40" s="175"/>
      <c r="GV40" s="175"/>
      <c r="GW40" s="175"/>
      <c r="GX40" s="83" t="str">
        <f t="shared" si="69"/>
        <v>Tipo_2.3.I_Centro_de_convenciones_construidos_y_o_rehabilitados_Dotaciones_o_Beneficios</v>
      </c>
      <c r="GY40" s="175" t="str">
        <f t="shared" si="70"/>
        <v/>
      </c>
      <c r="GZ40" s="175" t="str">
        <f t="shared" si="71"/>
        <v/>
      </c>
      <c r="HA40" s="175" t="str">
        <f t="shared" si="72"/>
        <v/>
      </c>
      <c r="HB40" s="175" t="str">
        <f t="shared" si="73"/>
        <v/>
      </c>
      <c r="HC40" s="175" t="str">
        <f t="shared" si="74"/>
        <v/>
      </c>
      <c r="HE40" s="150" t="str" cm="1">
        <f t="array" ref="HE40">IFERROR(_xlfn._xlws.FILTER(GY40:HC40,GY40:HC40&lt;&gt;""),"No aplica")</f>
        <v>No aplica</v>
      </c>
      <c r="HL40" s="83" t="str">
        <f t="shared" si="75"/>
        <v>Tipo_2.3.I_Centro_de_convenciones_construidos_y_o_rehabilitados_Pólizas</v>
      </c>
      <c r="HM40" s="175" t="str">
        <f t="shared" si="179"/>
        <v/>
      </c>
      <c r="HO40" s="83" t="str" cm="1">
        <f t="array" ref="HO40">IFERROR(_xlfn._xlws.FILTER(HM40:HM40,HM40:HM40&lt;&gt;""),"No aplica")</f>
        <v>No aplica</v>
      </c>
      <c r="HR40" s="83" t="str">
        <f t="shared" si="76"/>
        <v>Tipo_2.3.I_Centro_de_convenciones_construidos_y_o_rehabilitados_Otros</v>
      </c>
      <c r="HS40" s="175" t="str">
        <f t="shared" si="77"/>
        <v/>
      </c>
      <c r="HT40" s="175" t="str">
        <f t="shared" si="78"/>
        <v/>
      </c>
      <c r="HU40" s="175" t="str">
        <f t="shared" si="79"/>
        <v/>
      </c>
      <c r="HW40" s="83" t="str" cm="1">
        <f t="array" ref="HW40">IFERROR(_xlfn._xlws.FILTER(HS40:HU40,HS40:HU40&lt;&gt;""),"No aplica")</f>
        <v>No aplica</v>
      </c>
      <c r="IB40" s="83" t="str">
        <f t="shared" si="80"/>
        <v>Tipo_2.3.I_Centro_de_convenciones_construidos_y_o_rehabilitados_Construcción_y_o_mantenimiento_de_Obra</v>
      </c>
      <c r="IC40" s="175" t="str">
        <f t="shared" si="81"/>
        <v>Mano_de_obra_no_calificada</v>
      </c>
      <c r="ID40" s="175" t="str">
        <f t="shared" si="82"/>
        <v>Mano_de_obra_calificada</v>
      </c>
      <c r="IE40" s="175" t="str">
        <f t="shared" si="83"/>
        <v>Equipos_para_funcionamiento_del_proyecto</v>
      </c>
      <c r="IF40" s="175" t="str">
        <f t="shared" si="84"/>
        <v>Transporte_y_logística_de_obra</v>
      </c>
      <c r="IG40" s="175" t="str">
        <f t="shared" si="85"/>
        <v>Materiales_e_insumos_de_construcción</v>
      </c>
      <c r="IH40" s="175" t="str">
        <f t="shared" si="86"/>
        <v>Servicios_provisionales_de_obra</v>
      </c>
      <c r="II40" s="175" t="str">
        <f t="shared" si="87"/>
        <v>Otros_servicios</v>
      </c>
      <c r="IJ40" s="175" t="str">
        <f t="shared" si="88"/>
        <v>Interventoría</v>
      </c>
      <c r="IK40" s="175" t="str">
        <f t="shared" si="89"/>
        <v>Certificaciones</v>
      </c>
      <c r="IL40" s="175" t="str">
        <f t="shared" si="90"/>
        <v>Impuestos</v>
      </c>
      <c r="IM40" s="175" t="str">
        <f t="shared" si="91"/>
        <v>Maquinaria_y_equipos_para_construcción</v>
      </c>
      <c r="IN40" s="175" t="str">
        <f t="shared" si="92"/>
        <v>Otros_gastos_directos</v>
      </c>
      <c r="IO40" s="175" t="str">
        <f t="shared" si="93"/>
        <v>Gastos_indirectos</v>
      </c>
      <c r="IP40" s="175" t="str">
        <f t="shared" si="94"/>
        <v>Otros</v>
      </c>
      <c r="IR40" s="175" t="str" cm="1">
        <f t="array" ref="IR40:JE40">IFERROR(_xlfn._xlws.FILTER(IC40:IP40,IC40:IP40&lt;&gt;""),"No aplica")</f>
        <v>Mano_de_obra_no_calificada</v>
      </c>
      <c r="IS40" t="str">
        <v>Mano_de_obra_calificada</v>
      </c>
      <c r="IT40" t="str">
        <v>Equipos_para_funcionamiento_del_proyecto</v>
      </c>
      <c r="IU40" t="str">
        <v>Transporte_y_logística_de_obra</v>
      </c>
      <c r="IV40" t="str">
        <v>Materiales_e_insumos_de_construcción</v>
      </c>
      <c r="IW40" t="str">
        <v>Servicios_provisionales_de_obra</v>
      </c>
      <c r="IX40" t="str">
        <v>Otros_servicios</v>
      </c>
      <c r="IY40" t="str">
        <v>Interventoría</v>
      </c>
      <c r="IZ40" t="str">
        <v>Certificaciones</v>
      </c>
      <c r="JA40" t="str">
        <v>Impuestos</v>
      </c>
      <c r="JB40" t="str">
        <v>Maquinaria_y_equipos_para_construcción</v>
      </c>
      <c r="JC40" t="str">
        <v>Otros_gastos_directos</v>
      </c>
      <c r="JD40" t="str">
        <v>Gastos_indirectos</v>
      </c>
      <c r="JE40" t="str">
        <v>Otros</v>
      </c>
      <c r="JG40" s="83" t="str">
        <f t="shared" si="95"/>
        <v>Tipo_2.3.I_Centro_de_convenciones_construidos_y_o_rehabilitados</v>
      </c>
      <c r="JH40" s="83" t="str">
        <f t="shared" si="96"/>
        <v/>
      </c>
      <c r="JI40" s="83" t="str">
        <f t="shared" si="97"/>
        <v/>
      </c>
      <c r="JJ40" s="83" t="str">
        <f t="shared" si="98"/>
        <v/>
      </c>
      <c r="JK40" s="83" t="str">
        <f t="shared" si="99"/>
        <v/>
      </c>
      <c r="JL40" s="83" t="str">
        <f t="shared" si="100"/>
        <v/>
      </c>
      <c r="JM40" s="83" t="str">
        <f t="shared" si="101"/>
        <v/>
      </c>
      <c r="JN40" s="83" t="str">
        <f t="shared" si="102"/>
        <v/>
      </c>
      <c r="JO40" s="83" t="str">
        <f t="shared" si="103"/>
        <v/>
      </c>
      <c r="JP40" s="83" t="str">
        <f t="shared" si="104"/>
        <v/>
      </c>
      <c r="JQ40" s="83" t="str">
        <f t="shared" si="105"/>
        <v/>
      </c>
      <c r="JR40" s="83" t="str">
        <f t="shared" si="106"/>
        <v/>
      </c>
      <c r="JS40" s="83" t="str">
        <f t="shared" si="107"/>
        <v/>
      </c>
      <c r="JT40" s="83" t="str">
        <f t="shared" si="108"/>
        <v/>
      </c>
      <c r="JU40" s="83" t="str">
        <f t="shared" si="109"/>
        <v/>
      </c>
      <c r="JV40" s="83" t="str">
        <f t="shared" si="110"/>
        <v/>
      </c>
      <c r="JW40" s="83" t="str">
        <f t="shared" si="111"/>
        <v/>
      </c>
      <c r="JX40" s="83" t="str">
        <f t="shared" si="112"/>
        <v/>
      </c>
      <c r="JY40" s="83" t="str">
        <f t="shared" si="113"/>
        <v/>
      </c>
      <c r="JZ40" s="83" t="str">
        <f t="shared" si="114"/>
        <v/>
      </c>
      <c r="KA40" s="83" t="str">
        <f t="shared" si="115"/>
        <v/>
      </c>
      <c r="KB40" s="83" t="str">
        <f t="shared" si="116"/>
        <v/>
      </c>
      <c r="KC40" s="83" t="str">
        <f t="shared" si="117"/>
        <v/>
      </c>
      <c r="KD40" s="83" t="str">
        <f t="shared" si="118"/>
        <v/>
      </c>
      <c r="KE40" s="83" t="str">
        <f t="shared" si="119"/>
        <v/>
      </c>
      <c r="KF40" s="83" t="str">
        <f t="shared" si="120"/>
        <v/>
      </c>
      <c r="KG40" s="83" t="str">
        <f t="shared" si="121"/>
        <v/>
      </c>
      <c r="KH40" s="83" t="str">
        <f t="shared" si="122"/>
        <v/>
      </c>
      <c r="KI40" s="83" t="str">
        <f t="shared" si="123"/>
        <v/>
      </c>
      <c r="KJ40" s="83" t="str">
        <f t="shared" si="124"/>
        <v/>
      </c>
      <c r="KK40" s="83" t="str">
        <f t="shared" si="125"/>
        <v/>
      </c>
      <c r="KL40" s="83" t="str">
        <f t="shared" si="126"/>
        <v/>
      </c>
      <c r="KM40" s="83" t="str">
        <f t="shared" si="127"/>
        <v/>
      </c>
      <c r="KN40" s="83" t="str">
        <f t="shared" si="128"/>
        <v/>
      </c>
      <c r="KO40" s="83" t="str">
        <f t="shared" si="129"/>
        <v/>
      </c>
      <c r="KP40" s="83" t="str">
        <f t="shared" si="130"/>
        <v/>
      </c>
      <c r="KQ40" s="83" t="str">
        <f t="shared" si="131"/>
        <v/>
      </c>
      <c r="KR40" s="83" t="str">
        <f t="shared" si="132"/>
        <v/>
      </c>
      <c r="KS40" s="83" t="str">
        <f t="shared" si="133"/>
        <v/>
      </c>
      <c r="KT40" s="83" t="str">
        <f t="shared" si="134"/>
        <v/>
      </c>
      <c r="KU40" s="83" t="str">
        <f t="shared" si="135"/>
        <v/>
      </c>
      <c r="KV40" s="83" t="str">
        <f t="shared" si="136"/>
        <v/>
      </c>
      <c r="KW40" s="83" t="str">
        <f t="shared" si="137"/>
        <v/>
      </c>
      <c r="KX40" s="83" t="str">
        <f t="shared" si="138"/>
        <v/>
      </c>
      <c r="KY40" s="83" t="str">
        <f t="shared" si="139"/>
        <v/>
      </c>
      <c r="KZ40" s="83" t="str">
        <f t="shared" si="140"/>
        <v/>
      </c>
      <c r="LA40" s="83" t="str">
        <f t="shared" si="141"/>
        <v/>
      </c>
      <c r="LB40" s="83" t="str">
        <f t="shared" si="142"/>
        <v/>
      </c>
      <c r="LC40" s="83" t="str">
        <f t="shared" si="143"/>
        <v/>
      </c>
      <c r="LD40" s="83" t="str">
        <f t="shared" si="144"/>
        <v/>
      </c>
      <c r="LE40" s="83" t="str">
        <f t="shared" si="145"/>
        <v/>
      </c>
      <c r="LF40" s="83" t="str">
        <f t="shared" si="146"/>
        <v/>
      </c>
      <c r="LG40" s="83" t="str">
        <f t="shared" si="147"/>
        <v/>
      </c>
      <c r="LH40" s="83" t="str">
        <f t="shared" si="148"/>
        <v/>
      </c>
      <c r="LI40" s="83" t="str">
        <f t="shared" si="149"/>
        <v>Construcción_y_o_mantenimiento_de_Obra</v>
      </c>
      <c r="LJ40" s="83" t="str">
        <f t="shared" si="150"/>
        <v>Construcción_y_o_mantenimiento_de_Obra</v>
      </c>
      <c r="LK40" s="83" t="str">
        <f t="shared" si="151"/>
        <v>Construcción_y_o_mantenimiento_de_Obra</v>
      </c>
      <c r="LL40" s="83" t="str">
        <f t="shared" si="152"/>
        <v>Construcción_y_o_mantenimiento_de_Obra</v>
      </c>
      <c r="LM40" s="83" t="str">
        <f t="shared" si="153"/>
        <v>Construcción_y_o_mantenimiento_de_Obra</v>
      </c>
      <c r="LN40" s="83" t="str">
        <f t="shared" si="154"/>
        <v>Construcción_y_o_mantenimiento_de_Obra</v>
      </c>
      <c r="LO40" s="83" t="str">
        <f t="shared" si="155"/>
        <v>Construcción_y_o_mantenimiento_de_Obra</v>
      </c>
      <c r="LP40" s="83" t="str">
        <f t="shared" si="156"/>
        <v>Construcción_y_o_mantenimiento_de_Obra</v>
      </c>
      <c r="LQ40" s="83" t="str">
        <f t="shared" si="157"/>
        <v>Construcción_y_o_mantenimiento_de_Obra</v>
      </c>
      <c r="LR40" s="83" t="str">
        <f t="shared" si="158"/>
        <v>Construcción_y_o_mantenimiento_de_Obra</v>
      </c>
      <c r="LS40" s="83" t="str">
        <f t="shared" si="159"/>
        <v>Construcción_y_o_mantenimiento_de_Obra</v>
      </c>
      <c r="LT40" s="83" t="str">
        <f t="shared" si="160"/>
        <v>Construcción_y_o_mantenimiento_de_Obra</v>
      </c>
      <c r="LU40" s="83" t="str">
        <f t="shared" si="161"/>
        <v>Construcción_y_o_mantenimiento_de_Obra</v>
      </c>
      <c r="LV40" s="83" t="str">
        <f t="shared" si="162"/>
        <v>Construcción_y_o_mantenimiento_de_Obra</v>
      </c>
      <c r="LX40" s="175" t="str" cm="1">
        <f t="array" ref="LX40">TRANSPOSE(_xlfn.UNIQUE(_xlfn._xlws.FILTER(TRANSPOSE(JH40:LV40),TRANSPOSE(JH40:LV40)&lt;&gt;"")))</f>
        <v>Construcción_y_o_mantenimiento_de_Obra</v>
      </c>
      <c r="MI40" s="83" t="str">
        <f t="shared" si="163"/>
        <v>Tipo_2.3.I_Centro_de_convenciones_construidos_y_o_rehabilitados_productos</v>
      </c>
      <c r="MJ40" s="223" t="s">
        <v>1809</v>
      </c>
      <c r="MK40" s="223" t="s">
        <v>1879</v>
      </c>
      <c r="ML40" s="223" t="s">
        <v>3047</v>
      </c>
      <c r="MM40" s="223"/>
      <c r="MN40" s="223"/>
      <c r="MO40" s="223"/>
      <c r="MP40" s="223"/>
      <c r="MQ40" s="223"/>
      <c r="MR40" s="223"/>
      <c r="MS40" s="223"/>
      <c r="MT40" s="223" t="s">
        <v>1643</v>
      </c>
      <c r="MV40" s="150" t="str" cm="1">
        <f t="array" ref="MV40:MX40">IFERROR(_xlfn._xlws.FILTER(MJ40:MT40,MJ40:MT40&lt;&gt;""),"No aplica")</f>
        <v xml:space="preserve"> Centro de convenciones construidos</v>
      </c>
      <c r="MW40" t="str">
        <v xml:space="preserve"> Centro de convenciones rehabilitados</v>
      </c>
      <c r="MX40" t="str">
        <v>Otro</v>
      </c>
      <c r="NG40" s="150" t="str">
        <f t="shared" si="164"/>
        <v>Tipo_2.3.I_Centro_de_convenciones_construidos_y_o_rehabilitados_resultados</v>
      </c>
      <c r="NH40" s="223" t="s">
        <v>1630</v>
      </c>
      <c r="NI40" s="223"/>
      <c r="NJ40" s="223"/>
      <c r="NK40" s="223"/>
      <c r="NL40" s="223"/>
      <c r="NM40" s="223"/>
      <c r="NN40" s="223"/>
      <c r="NO40" s="223"/>
      <c r="NP40" s="223"/>
      <c r="NQ40" s="223"/>
      <c r="NR40" s="223" t="s">
        <v>1643</v>
      </c>
      <c r="NT40" s="83" t="str" cm="1">
        <f t="array" ref="NT40:NU40">IFERROR(_xlfn._xlws.FILTER(NH40:NR40,NH40:NR40&lt;&gt;""),"No aplica")</f>
        <v>Percepción de una muestra de los habitantes del territorio a los cuales se socializa/presenta la obra, en una escala de 1 a 5, sobre la calidad/pertinencia de la obra para su territorio</v>
      </c>
      <c r="NU40" t="str">
        <v>Otro</v>
      </c>
    </row>
    <row r="41" spans="1:387" ht="31.15" thickBot="1">
      <c r="A41" s="509"/>
      <c r="B41" s="481"/>
      <c r="C41" s="484"/>
      <c r="D41" s="74" t="str">
        <f t="shared" si="178"/>
        <v>Categoría_2.3_Construcción_de_obras_de_infraestructura_turística</v>
      </c>
      <c r="E41" s="125" t="s">
        <v>3119</v>
      </c>
      <c r="F41" s="121" t="str">
        <f t="shared" si="11"/>
        <v>Tipo_2.3.J_Señalización_turística</v>
      </c>
      <c r="G41" s="115" t="s">
        <v>3043</v>
      </c>
      <c r="H41" s="115" t="s">
        <v>3043</v>
      </c>
      <c r="I41" s="119"/>
      <c r="J41" s="119"/>
      <c r="K41" s="119"/>
      <c r="L41" s="112"/>
      <c r="M41" s="120"/>
      <c r="O41" s="83" t="str">
        <f t="shared" si="165"/>
        <v>Tipo_2.3.J_Señalización_turística</v>
      </c>
      <c r="P41" s="83" t="str">
        <f t="shared" si="166"/>
        <v>Tipo_2.3.J_Señalización_turística</v>
      </c>
      <c r="Q41" s="83" t="str">
        <f t="shared" si="167"/>
        <v/>
      </c>
      <c r="R41" s="83" t="str">
        <f t="shared" si="168"/>
        <v/>
      </c>
      <c r="S41" s="83" t="str">
        <f t="shared" si="169"/>
        <v/>
      </c>
      <c r="T41" s="83" t="str">
        <f t="shared" si="170"/>
        <v/>
      </c>
      <c r="U41" s="83" t="str">
        <f t="shared" si="171"/>
        <v/>
      </c>
      <c r="X41" s="150" t="s">
        <v>3109</v>
      </c>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90"/>
      <c r="BX41" s="90"/>
      <c r="BY41" s="90"/>
      <c r="BZ41" s="90"/>
      <c r="CA41" s="90"/>
      <c r="CB41" s="99" t="s">
        <v>3043</v>
      </c>
      <c r="CC41" s="99" t="s">
        <v>3043</v>
      </c>
      <c r="CD41" s="99" t="s">
        <v>3043</v>
      </c>
      <c r="CE41" s="99" t="s">
        <v>3043</v>
      </c>
      <c r="CF41" s="99" t="s">
        <v>3043</v>
      </c>
      <c r="CG41" s="99" t="s">
        <v>3043</v>
      </c>
      <c r="CH41" s="99" t="s">
        <v>3043</v>
      </c>
      <c r="CI41" s="99" t="s">
        <v>3043</v>
      </c>
      <c r="CJ41" s="99" t="s">
        <v>3043</v>
      </c>
      <c r="CK41" s="99" t="s">
        <v>3043</v>
      </c>
      <c r="CL41" s="99" t="s">
        <v>3043</v>
      </c>
      <c r="CM41" s="99" t="s">
        <v>3043</v>
      </c>
      <c r="CN41" s="99" t="s">
        <v>3043</v>
      </c>
      <c r="CO41" s="99" t="s">
        <v>3043</v>
      </c>
      <c r="CQ41" s="83" t="str">
        <f t="shared" si="19"/>
        <v>Tipo_2.3.J_Señalización_turística_Personal</v>
      </c>
      <c r="CR41" s="83" t="str">
        <f t="shared" si="172"/>
        <v/>
      </c>
      <c r="CS41" s="83" t="str">
        <f t="shared" si="173"/>
        <v/>
      </c>
      <c r="CT41" s="83" t="str">
        <f t="shared" si="174"/>
        <v/>
      </c>
      <c r="CU41" s="83" t="str">
        <f t="shared" si="175"/>
        <v/>
      </c>
      <c r="CV41" s="83" t="str">
        <f t="shared" si="176"/>
        <v/>
      </c>
      <c r="CW41" s="83"/>
      <c r="CX41" s="83" t="str" cm="1">
        <f t="array" ref="CX41">IFERROR(_xlfn._xlws.FILTER(CR41:CV41,CR41:CV41&lt;&gt;""),"No aplica")</f>
        <v>No aplica</v>
      </c>
      <c r="CY41" s="83"/>
      <c r="CZ41" s="83"/>
      <c r="DA41" s="83"/>
      <c r="DB41" s="83"/>
      <c r="DC41" s="83"/>
      <c r="DD41" s="83"/>
      <c r="DE41" s="83" t="str">
        <f t="shared" si="25"/>
        <v>Tipo_2.3.J_Señalización_turística_Eventos</v>
      </c>
      <c r="DF41" s="83" t="str">
        <f t="shared" si="26"/>
        <v/>
      </c>
      <c r="DG41" s="83" t="str">
        <f t="shared" si="27"/>
        <v/>
      </c>
      <c r="DH41" s="83" t="str">
        <f t="shared" si="28"/>
        <v/>
      </c>
      <c r="DI41" s="83" t="str">
        <f t="shared" si="29"/>
        <v/>
      </c>
      <c r="DJ41" s="83" t="str">
        <f t="shared" si="30"/>
        <v/>
      </c>
      <c r="DK41" s="83" t="str">
        <f t="shared" si="31"/>
        <v/>
      </c>
      <c r="DL41" s="83" t="str">
        <f t="shared" si="32"/>
        <v/>
      </c>
      <c r="DM41" s="83" t="str">
        <f t="shared" si="33"/>
        <v/>
      </c>
      <c r="DN41" s="83" t="str">
        <f t="shared" si="34"/>
        <v/>
      </c>
      <c r="DO41" s="83" t="str">
        <f t="shared" si="35"/>
        <v/>
      </c>
      <c r="DP41" s="83" t="str">
        <f t="shared" si="36"/>
        <v/>
      </c>
      <c r="DQ41" s="83" t="str">
        <f t="shared" si="37"/>
        <v/>
      </c>
      <c r="DR41" s="83" t="str">
        <f t="shared" si="38"/>
        <v/>
      </c>
      <c r="DS41" s="83" t="str">
        <f t="shared" si="39"/>
        <v/>
      </c>
      <c r="DT41" s="83" t="str">
        <f t="shared" si="40"/>
        <v/>
      </c>
      <c r="DU41" s="83" t="str">
        <f t="shared" si="41"/>
        <v/>
      </c>
      <c r="DV41" s="83" t="str">
        <f t="shared" si="42"/>
        <v/>
      </c>
      <c r="DW41" s="83" t="str">
        <f t="shared" si="43"/>
        <v/>
      </c>
      <c r="DX41" s="83" t="str">
        <f t="shared" si="44"/>
        <v/>
      </c>
      <c r="DY41" s="83" t="str">
        <f t="shared" si="45"/>
        <v/>
      </c>
      <c r="DZ41" s="83" t="str">
        <f t="shared" si="46"/>
        <v/>
      </c>
      <c r="EA41" s="83"/>
      <c r="EB41" s="83" t="str" cm="1">
        <f t="array" ref="EB41">IFERROR(_xlfn._xlws.FILTER(DF41:DZ41,DF41:DZ41&lt;&gt;""),"No aplica")</f>
        <v>No aplica</v>
      </c>
      <c r="EC41" s="83"/>
      <c r="ED41" s="83"/>
      <c r="EE41" s="83"/>
      <c r="EF41" s="83"/>
      <c r="EG41" s="83"/>
      <c r="EH41" s="83"/>
      <c r="EI41" s="83"/>
      <c r="EJ41" s="83"/>
      <c r="EK41" s="83"/>
      <c r="EL41" s="83"/>
      <c r="EM41" s="83"/>
      <c r="EN41" s="83"/>
      <c r="EO41" s="83"/>
      <c r="EP41" s="83"/>
      <c r="EQ41" s="83"/>
      <c r="ER41" s="83"/>
      <c r="ES41" s="83"/>
      <c r="ET41" s="83"/>
      <c r="EU41" s="83"/>
      <c r="EV41" s="83"/>
      <c r="EW41" s="83" t="str">
        <f t="shared" si="47"/>
        <v>Tipo_2.3.J_Señalización_turística_Material</v>
      </c>
      <c r="EX41" s="83" t="str">
        <f t="shared" si="48"/>
        <v/>
      </c>
      <c r="EY41" s="83" t="str">
        <f t="shared" si="49"/>
        <v/>
      </c>
      <c r="EZ41" s="83" t="str">
        <f t="shared" si="50"/>
        <v/>
      </c>
      <c r="FA41" s="83" t="str">
        <f t="shared" si="51"/>
        <v/>
      </c>
      <c r="FB41" s="83" t="str">
        <f t="shared" si="52"/>
        <v/>
      </c>
      <c r="FC41" s="83" t="str">
        <f t="shared" si="53"/>
        <v/>
      </c>
      <c r="FD41" s="83"/>
      <c r="FE41" s="83" t="str" cm="1">
        <f t="array" ref="FE41">IFERROR(_xlfn._xlws.FILTER(EX41:FC41,EX41:FC41&lt;&gt;""),"No aplica")</f>
        <v>No aplica</v>
      </c>
      <c r="FF41" s="83"/>
      <c r="FG41" s="83"/>
      <c r="FH41" s="83"/>
      <c r="FI41" s="83"/>
      <c r="FJ41" s="83"/>
      <c r="FK41" s="83"/>
      <c r="FL41" s="83"/>
      <c r="FM41" s="83" t="str">
        <f t="shared" si="54"/>
        <v>Tipo_2.3.J_Señalización_turística_Publicidad</v>
      </c>
      <c r="FN41" s="175" t="str">
        <f t="shared" si="55"/>
        <v/>
      </c>
      <c r="FO41" s="175" t="str">
        <f t="shared" si="56"/>
        <v/>
      </c>
      <c r="FQ41" s="83" t="str" cm="1">
        <f t="array" ref="FQ41">IFERROR(_xlfn._xlws.FILTER(FN41:FO41,FN41:FO41&lt;&gt;""),"No aplica")</f>
        <v>No aplica</v>
      </c>
      <c r="FU41" s="83" t="str">
        <f t="shared" si="57"/>
        <v>Tipo_2.3.J_Señalización_turística_Desarrollos_Tecnológicos</v>
      </c>
      <c r="FV41" s="175" t="str">
        <f t="shared" si="58"/>
        <v/>
      </c>
      <c r="FW41" s="175" t="str">
        <f t="shared" si="59"/>
        <v/>
      </c>
      <c r="FY41" s="83" t="str" cm="1">
        <f t="array" ref="FY41">IFERROR(_xlfn._xlws.FILTER(FV41:FW41,FV41:FW41&lt;&gt;""),"No aplica")</f>
        <v>No aplica</v>
      </c>
      <c r="GC41" s="83" t="str">
        <f t="shared" si="60"/>
        <v>Tipo_2.3.J_Señalización_turística_Gastos_de_viajes_(alimentación_hospedaje_transporte_etc)</v>
      </c>
      <c r="GD41" s="175" t="str">
        <f t="shared" si="61"/>
        <v/>
      </c>
      <c r="GE41" s="175" t="str">
        <f t="shared" si="62"/>
        <v/>
      </c>
      <c r="GF41" s="175" t="str">
        <f t="shared" si="63"/>
        <v/>
      </c>
      <c r="GG41" s="175" t="str">
        <f t="shared" si="64"/>
        <v/>
      </c>
      <c r="GH41" s="175" t="str">
        <f t="shared" si="65"/>
        <v/>
      </c>
      <c r="GI41" s="175" t="str">
        <f t="shared" si="66"/>
        <v/>
      </c>
      <c r="GJ41" s="175" t="str">
        <f t="shared" si="67"/>
        <v/>
      </c>
      <c r="GK41" s="175" t="str">
        <f t="shared" si="68"/>
        <v/>
      </c>
      <c r="GL41" s="175"/>
      <c r="GM41" s="150" t="str" cm="1">
        <f t="array" ref="GM41">IFERROR(_xlfn._xlws.FILTER(GD41:GK41,GD41:GK41&lt;&gt;""),"No aplica")</f>
        <v>No aplica</v>
      </c>
      <c r="GN41" s="175"/>
      <c r="GO41" s="175"/>
      <c r="GP41" s="175"/>
      <c r="GQ41" s="175"/>
      <c r="GR41" s="175"/>
      <c r="GS41" s="175"/>
      <c r="GT41" s="175"/>
      <c r="GU41" s="175"/>
      <c r="GV41" s="175"/>
      <c r="GW41" s="175"/>
      <c r="GX41" s="83" t="str">
        <f t="shared" si="69"/>
        <v>Tipo_2.3.J_Señalización_turística_Dotaciones_o_Beneficios</v>
      </c>
      <c r="GY41" s="175" t="str">
        <f t="shared" si="70"/>
        <v/>
      </c>
      <c r="GZ41" s="175" t="str">
        <f t="shared" si="71"/>
        <v/>
      </c>
      <c r="HA41" s="175" t="str">
        <f t="shared" si="72"/>
        <v/>
      </c>
      <c r="HB41" s="175" t="str">
        <f t="shared" si="73"/>
        <v/>
      </c>
      <c r="HC41" s="175" t="str">
        <f t="shared" si="74"/>
        <v/>
      </c>
      <c r="HE41" s="150" t="str" cm="1">
        <f t="array" ref="HE41">IFERROR(_xlfn._xlws.FILTER(GY41:HC41,GY41:HC41&lt;&gt;""),"No aplica")</f>
        <v>No aplica</v>
      </c>
      <c r="HL41" s="83" t="str">
        <f t="shared" si="75"/>
        <v>Tipo_2.3.J_Señalización_turística_Pólizas</v>
      </c>
      <c r="HM41" s="175" t="str">
        <f t="shared" si="179"/>
        <v/>
      </c>
      <c r="HO41" s="83" t="str" cm="1">
        <f t="array" ref="HO41">IFERROR(_xlfn._xlws.FILTER(HM41:HM41,HM41:HM41&lt;&gt;""),"No aplica")</f>
        <v>No aplica</v>
      </c>
      <c r="HR41" s="83" t="str">
        <f t="shared" si="76"/>
        <v>Tipo_2.3.J_Señalización_turística_Otros</v>
      </c>
      <c r="HS41" s="175" t="str">
        <f t="shared" si="77"/>
        <v/>
      </c>
      <c r="HT41" s="175" t="str">
        <f t="shared" si="78"/>
        <v/>
      </c>
      <c r="HU41" s="175" t="str">
        <f t="shared" si="79"/>
        <v/>
      </c>
      <c r="HW41" s="83" t="str" cm="1">
        <f t="array" ref="HW41">IFERROR(_xlfn._xlws.FILTER(HS41:HU41,HS41:HU41&lt;&gt;""),"No aplica")</f>
        <v>No aplica</v>
      </c>
      <c r="IB41" s="83" t="str">
        <f t="shared" si="80"/>
        <v>Tipo_2.3.J_Señalización_turística_Construcción_y_o_mantenimiento_de_Obra</v>
      </c>
      <c r="IC41" s="175" t="str">
        <f t="shared" si="81"/>
        <v>Mano_de_obra_no_calificada</v>
      </c>
      <c r="ID41" s="175" t="str">
        <f t="shared" si="82"/>
        <v>Mano_de_obra_calificada</v>
      </c>
      <c r="IE41" s="175" t="str">
        <f t="shared" si="83"/>
        <v>Equipos_para_funcionamiento_del_proyecto</v>
      </c>
      <c r="IF41" s="175" t="str">
        <f t="shared" si="84"/>
        <v>Transporte_y_logística_de_obra</v>
      </c>
      <c r="IG41" s="175" t="str">
        <f t="shared" si="85"/>
        <v>Materiales_e_insumos_de_construcción</v>
      </c>
      <c r="IH41" s="175" t="str">
        <f t="shared" si="86"/>
        <v>Servicios_provisionales_de_obra</v>
      </c>
      <c r="II41" s="175" t="str">
        <f t="shared" si="87"/>
        <v>Otros_servicios</v>
      </c>
      <c r="IJ41" s="175" t="str">
        <f t="shared" si="88"/>
        <v>Interventoría</v>
      </c>
      <c r="IK41" s="175" t="str">
        <f t="shared" si="89"/>
        <v>Certificaciones</v>
      </c>
      <c r="IL41" s="175" t="str">
        <f t="shared" si="90"/>
        <v>Impuestos</v>
      </c>
      <c r="IM41" s="175" t="str">
        <f t="shared" si="91"/>
        <v>Maquinaria_y_equipos_para_construcción</v>
      </c>
      <c r="IN41" s="175" t="str">
        <f t="shared" si="92"/>
        <v>Otros_gastos_directos</v>
      </c>
      <c r="IO41" s="175" t="str">
        <f t="shared" si="93"/>
        <v>Gastos_indirectos</v>
      </c>
      <c r="IP41" s="175" t="str">
        <f t="shared" si="94"/>
        <v>Otros</v>
      </c>
      <c r="IR41" s="175" t="str" cm="1">
        <f t="array" ref="IR41:JE41">IFERROR(_xlfn._xlws.FILTER(IC41:IP41,IC41:IP41&lt;&gt;""),"No aplica")</f>
        <v>Mano_de_obra_no_calificada</v>
      </c>
      <c r="IS41" t="str">
        <v>Mano_de_obra_calificada</v>
      </c>
      <c r="IT41" t="str">
        <v>Equipos_para_funcionamiento_del_proyecto</v>
      </c>
      <c r="IU41" t="str">
        <v>Transporte_y_logística_de_obra</v>
      </c>
      <c r="IV41" t="str">
        <v>Materiales_e_insumos_de_construcción</v>
      </c>
      <c r="IW41" t="str">
        <v>Servicios_provisionales_de_obra</v>
      </c>
      <c r="IX41" t="str">
        <v>Otros_servicios</v>
      </c>
      <c r="IY41" t="str">
        <v>Interventoría</v>
      </c>
      <c r="IZ41" t="str">
        <v>Certificaciones</v>
      </c>
      <c r="JA41" t="str">
        <v>Impuestos</v>
      </c>
      <c r="JB41" t="str">
        <v>Maquinaria_y_equipos_para_construcción</v>
      </c>
      <c r="JC41" t="str">
        <v>Otros_gastos_directos</v>
      </c>
      <c r="JD41" t="str">
        <v>Gastos_indirectos</v>
      </c>
      <c r="JE41" t="str">
        <v>Otros</v>
      </c>
      <c r="JG41" s="83" t="str">
        <f t="shared" si="95"/>
        <v>Tipo_2.3.J_Señalización_turística</v>
      </c>
      <c r="JH41" s="83" t="str">
        <f t="shared" si="96"/>
        <v/>
      </c>
      <c r="JI41" s="83" t="str">
        <f t="shared" si="97"/>
        <v/>
      </c>
      <c r="JJ41" s="83" t="str">
        <f t="shared" si="98"/>
        <v/>
      </c>
      <c r="JK41" s="83" t="str">
        <f t="shared" si="99"/>
        <v/>
      </c>
      <c r="JL41" s="83" t="str">
        <f t="shared" si="100"/>
        <v/>
      </c>
      <c r="JM41" s="83" t="str">
        <f t="shared" si="101"/>
        <v/>
      </c>
      <c r="JN41" s="83" t="str">
        <f t="shared" si="102"/>
        <v/>
      </c>
      <c r="JO41" s="83" t="str">
        <f t="shared" si="103"/>
        <v/>
      </c>
      <c r="JP41" s="83" t="str">
        <f t="shared" si="104"/>
        <v/>
      </c>
      <c r="JQ41" s="83" t="str">
        <f t="shared" si="105"/>
        <v/>
      </c>
      <c r="JR41" s="83" t="str">
        <f t="shared" si="106"/>
        <v/>
      </c>
      <c r="JS41" s="83" t="str">
        <f t="shared" si="107"/>
        <v/>
      </c>
      <c r="JT41" s="83" t="str">
        <f t="shared" si="108"/>
        <v/>
      </c>
      <c r="JU41" s="83" t="str">
        <f t="shared" si="109"/>
        <v/>
      </c>
      <c r="JV41" s="83" t="str">
        <f t="shared" si="110"/>
        <v/>
      </c>
      <c r="JW41" s="83" t="str">
        <f t="shared" si="111"/>
        <v/>
      </c>
      <c r="JX41" s="83" t="str">
        <f t="shared" si="112"/>
        <v/>
      </c>
      <c r="JY41" s="83" t="str">
        <f t="shared" si="113"/>
        <v/>
      </c>
      <c r="JZ41" s="83" t="str">
        <f t="shared" si="114"/>
        <v/>
      </c>
      <c r="KA41" s="83" t="str">
        <f t="shared" si="115"/>
        <v/>
      </c>
      <c r="KB41" s="83" t="str">
        <f t="shared" si="116"/>
        <v/>
      </c>
      <c r="KC41" s="83" t="str">
        <f t="shared" si="117"/>
        <v/>
      </c>
      <c r="KD41" s="83" t="str">
        <f t="shared" si="118"/>
        <v/>
      </c>
      <c r="KE41" s="83" t="str">
        <f t="shared" si="119"/>
        <v/>
      </c>
      <c r="KF41" s="83" t="str">
        <f t="shared" si="120"/>
        <v/>
      </c>
      <c r="KG41" s="83" t="str">
        <f t="shared" si="121"/>
        <v/>
      </c>
      <c r="KH41" s="83" t="str">
        <f t="shared" si="122"/>
        <v/>
      </c>
      <c r="KI41" s="83" t="str">
        <f t="shared" si="123"/>
        <v/>
      </c>
      <c r="KJ41" s="83" t="str">
        <f t="shared" si="124"/>
        <v/>
      </c>
      <c r="KK41" s="83" t="str">
        <f t="shared" si="125"/>
        <v/>
      </c>
      <c r="KL41" s="83" t="str">
        <f t="shared" si="126"/>
        <v/>
      </c>
      <c r="KM41" s="83" t="str">
        <f t="shared" si="127"/>
        <v/>
      </c>
      <c r="KN41" s="83" t="str">
        <f t="shared" si="128"/>
        <v/>
      </c>
      <c r="KO41" s="83" t="str">
        <f t="shared" si="129"/>
        <v/>
      </c>
      <c r="KP41" s="83" t="str">
        <f t="shared" si="130"/>
        <v/>
      </c>
      <c r="KQ41" s="83" t="str">
        <f t="shared" si="131"/>
        <v/>
      </c>
      <c r="KR41" s="83" t="str">
        <f t="shared" si="132"/>
        <v/>
      </c>
      <c r="KS41" s="83" t="str">
        <f t="shared" si="133"/>
        <v/>
      </c>
      <c r="KT41" s="83" t="str">
        <f t="shared" si="134"/>
        <v/>
      </c>
      <c r="KU41" s="83" t="str">
        <f t="shared" si="135"/>
        <v/>
      </c>
      <c r="KV41" s="83" t="str">
        <f t="shared" si="136"/>
        <v/>
      </c>
      <c r="KW41" s="83" t="str">
        <f t="shared" si="137"/>
        <v/>
      </c>
      <c r="KX41" s="83" t="str">
        <f t="shared" si="138"/>
        <v/>
      </c>
      <c r="KY41" s="83" t="str">
        <f t="shared" si="139"/>
        <v/>
      </c>
      <c r="KZ41" s="83" t="str">
        <f t="shared" si="140"/>
        <v/>
      </c>
      <c r="LA41" s="83" t="str">
        <f t="shared" si="141"/>
        <v/>
      </c>
      <c r="LB41" s="83" t="str">
        <f t="shared" si="142"/>
        <v/>
      </c>
      <c r="LC41" s="83" t="str">
        <f t="shared" si="143"/>
        <v/>
      </c>
      <c r="LD41" s="83" t="str">
        <f t="shared" si="144"/>
        <v/>
      </c>
      <c r="LE41" s="83" t="str">
        <f t="shared" si="145"/>
        <v/>
      </c>
      <c r="LF41" s="83" t="str">
        <f t="shared" si="146"/>
        <v/>
      </c>
      <c r="LG41" s="83" t="str">
        <f t="shared" si="147"/>
        <v/>
      </c>
      <c r="LH41" s="83" t="str">
        <f t="shared" si="148"/>
        <v/>
      </c>
      <c r="LI41" s="83" t="str">
        <f t="shared" si="149"/>
        <v>Construcción_y_o_mantenimiento_de_Obra</v>
      </c>
      <c r="LJ41" s="83" t="str">
        <f t="shared" si="150"/>
        <v>Construcción_y_o_mantenimiento_de_Obra</v>
      </c>
      <c r="LK41" s="83" t="str">
        <f t="shared" si="151"/>
        <v>Construcción_y_o_mantenimiento_de_Obra</v>
      </c>
      <c r="LL41" s="83" t="str">
        <f t="shared" si="152"/>
        <v>Construcción_y_o_mantenimiento_de_Obra</v>
      </c>
      <c r="LM41" s="83" t="str">
        <f t="shared" si="153"/>
        <v>Construcción_y_o_mantenimiento_de_Obra</v>
      </c>
      <c r="LN41" s="83" t="str">
        <f t="shared" si="154"/>
        <v>Construcción_y_o_mantenimiento_de_Obra</v>
      </c>
      <c r="LO41" s="83" t="str">
        <f t="shared" si="155"/>
        <v>Construcción_y_o_mantenimiento_de_Obra</v>
      </c>
      <c r="LP41" s="83" t="str">
        <f t="shared" si="156"/>
        <v>Construcción_y_o_mantenimiento_de_Obra</v>
      </c>
      <c r="LQ41" s="83" t="str">
        <f t="shared" si="157"/>
        <v>Construcción_y_o_mantenimiento_de_Obra</v>
      </c>
      <c r="LR41" s="83" t="str">
        <f t="shared" si="158"/>
        <v>Construcción_y_o_mantenimiento_de_Obra</v>
      </c>
      <c r="LS41" s="83" t="str">
        <f t="shared" si="159"/>
        <v>Construcción_y_o_mantenimiento_de_Obra</v>
      </c>
      <c r="LT41" s="83" t="str">
        <f t="shared" si="160"/>
        <v>Construcción_y_o_mantenimiento_de_Obra</v>
      </c>
      <c r="LU41" s="83" t="str">
        <f t="shared" si="161"/>
        <v>Construcción_y_o_mantenimiento_de_Obra</v>
      </c>
      <c r="LV41" s="83" t="str">
        <f t="shared" si="162"/>
        <v>Construcción_y_o_mantenimiento_de_Obra</v>
      </c>
      <c r="LX41" s="175" t="str" cm="1">
        <f t="array" ref="LX41">TRANSPOSE(_xlfn.UNIQUE(_xlfn._xlws.FILTER(TRANSPOSE(JH41:LV41),TRANSPOSE(JH41:LV41)&lt;&gt;"")))</f>
        <v>Construcción_y_o_mantenimiento_de_Obra</v>
      </c>
      <c r="MI41" s="83" t="str">
        <f t="shared" si="163"/>
        <v>Tipo_2.3.J_Señalización_turística_productos</v>
      </c>
      <c r="MJ41" s="223" t="s">
        <v>1810</v>
      </c>
      <c r="MK41" s="223"/>
      <c r="ML41" s="223" t="s">
        <v>3047</v>
      </c>
      <c r="MM41" s="223"/>
      <c r="MN41" s="223"/>
      <c r="MO41" s="223"/>
      <c r="MP41" s="223"/>
      <c r="MQ41" s="223"/>
      <c r="MR41" s="223"/>
      <c r="MS41" s="223"/>
      <c r="MT41" s="223" t="s">
        <v>1643</v>
      </c>
      <c r="MV41" s="150" t="str" cm="1">
        <f t="array" ref="MV41:MW41">IFERROR(_xlfn._xlws.FILTER(MJ41:MT41,MJ41:MT41&lt;&gt;""),"No aplica")</f>
        <v xml:space="preserve"> Señalizaciones realizadas</v>
      </c>
      <c r="MW41" t="str">
        <v>Otro</v>
      </c>
      <c r="NG41" s="150" t="str">
        <f t="shared" si="164"/>
        <v>Tipo_2.3.J_Señalización_turística_resultados</v>
      </c>
      <c r="NH41" s="223" t="s">
        <v>1630</v>
      </c>
      <c r="NI41" s="223"/>
      <c r="NJ41" s="223"/>
      <c r="NK41" s="223"/>
      <c r="NL41" s="223"/>
      <c r="NM41" s="223"/>
      <c r="NN41" s="223"/>
      <c r="NO41" s="223"/>
      <c r="NP41" s="223"/>
      <c r="NQ41" s="223"/>
      <c r="NR41" s="223" t="s">
        <v>1643</v>
      </c>
      <c r="NT41" s="83" t="str" cm="1">
        <f t="array" ref="NT41:NU41">IFERROR(_xlfn._xlws.FILTER(NH41:NR41,NH41:NR41&lt;&gt;""),"No aplica")</f>
        <v>Percepción de una muestra de los habitantes del territorio a los cuales se socializa/presenta la obra, en una escala de 1 a 5, sobre la calidad/pertinencia de la obra para su territorio</v>
      </c>
      <c r="NU41" t="str">
        <v>Otro</v>
      </c>
    </row>
    <row r="42" spans="1:387" ht="31.15" thickBot="1">
      <c r="A42" s="509"/>
      <c r="B42" s="481"/>
      <c r="C42" s="484"/>
      <c r="D42" s="74" t="str">
        <f t="shared" si="178"/>
        <v>Categoría_2.3_Construcción_de_obras_de_infraestructura_turística</v>
      </c>
      <c r="E42" s="125" t="s">
        <v>3120</v>
      </c>
      <c r="F42" s="121" t="str">
        <f t="shared" si="11"/>
        <v>Tipo_2.3.K_Miradores_turísticos_construidos_y_o_rehabilitados</v>
      </c>
      <c r="G42" s="115" t="s">
        <v>3043</v>
      </c>
      <c r="H42" s="115" t="s">
        <v>3043</v>
      </c>
      <c r="I42" s="119"/>
      <c r="J42" s="119"/>
      <c r="K42" s="119"/>
      <c r="L42" s="112"/>
      <c r="M42" s="120"/>
      <c r="O42" s="83" t="str">
        <f t="shared" si="165"/>
        <v>Tipo_2.3.K_Miradores_turísticos_construidos_y_o_rehabilitados</v>
      </c>
      <c r="P42" s="83" t="str">
        <f t="shared" si="166"/>
        <v>Tipo_2.3.K_Miradores_turísticos_construidos_y_o_rehabilitados</v>
      </c>
      <c r="Q42" s="83" t="str">
        <f t="shared" si="167"/>
        <v/>
      </c>
      <c r="R42" s="83" t="str">
        <f t="shared" si="168"/>
        <v/>
      </c>
      <c r="S42" s="83" t="str">
        <f t="shared" si="169"/>
        <v/>
      </c>
      <c r="T42" s="83" t="str">
        <f t="shared" si="170"/>
        <v/>
      </c>
      <c r="U42" s="83" t="str">
        <f t="shared" si="171"/>
        <v/>
      </c>
      <c r="X42" s="150" t="s">
        <v>3109</v>
      </c>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90"/>
      <c r="BX42" s="90"/>
      <c r="BY42" s="90"/>
      <c r="BZ42" s="90"/>
      <c r="CA42" s="90"/>
      <c r="CB42" s="99" t="s">
        <v>3043</v>
      </c>
      <c r="CC42" s="99" t="s">
        <v>3043</v>
      </c>
      <c r="CD42" s="99" t="s">
        <v>3043</v>
      </c>
      <c r="CE42" s="99" t="s">
        <v>3043</v>
      </c>
      <c r="CF42" s="99" t="s">
        <v>3043</v>
      </c>
      <c r="CG42" s="99" t="s">
        <v>3043</v>
      </c>
      <c r="CH42" s="99" t="s">
        <v>3043</v>
      </c>
      <c r="CI42" s="99" t="s">
        <v>3043</v>
      </c>
      <c r="CJ42" s="99" t="s">
        <v>3043</v>
      </c>
      <c r="CK42" s="99" t="s">
        <v>3043</v>
      </c>
      <c r="CL42" s="99" t="s">
        <v>3043</v>
      </c>
      <c r="CM42" s="99" t="s">
        <v>3043</v>
      </c>
      <c r="CN42" s="99" t="s">
        <v>3043</v>
      </c>
      <c r="CO42" s="99" t="s">
        <v>3043</v>
      </c>
      <c r="CQ42" s="83" t="str">
        <f t="shared" si="19"/>
        <v>Tipo_2.3.K_Miradores_turísticos_construidos_y_o_rehabilitados_Personal</v>
      </c>
      <c r="CR42" s="83" t="str">
        <f t="shared" si="172"/>
        <v/>
      </c>
      <c r="CS42" s="83" t="str">
        <f t="shared" si="173"/>
        <v/>
      </c>
      <c r="CT42" s="83" t="str">
        <f t="shared" si="174"/>
        <v/>
      </c>
      <c r="CU42" s="83" t="str">
        <f t="shared" si="175"/>
        <v/>
      </c>
      <c r="CV42" s="83" t="str">
        <f t="shared" si="176"/>
        <v/>
      </c>
      <c r="CW42" s="83"/>
      <c r="CX42" s="83" t="str" cm="1">
        <f t="array" ref="CX42">IFERROR(_xlfn._xlws.FILTER(CR42:CV42,CR42:CV42&lt;&gt;""),"No aplica")</f>
        <v>No aplica</v>
      </c>
      <c r="CY42" s="83"/>
      <c r="CZ42" s="83"/>
      <c r="DA42" s="83"/>
      <c r="DB42" s="83"/>
      <c r="DC42" s="83"/>
      <c r="DD42" s="83"/>
      <c r="DE42" s="83" t="str">
        <f t="shared" si="25"/>
        <v>Tipo_2.3.K_Miradores_turísticos_construidos_y_o_rehabilitados_Eventos</v>
      </c>
      <c r="DF42" s="83" t="str">
        <f t="shared" si="26"/>
        <v/>
      </c>
      <c r="DG42" s="83" t="str">
        <f t="shared" si="27"/>
        <v/>
      </c>
      <c r="DH42" s="83" t="str">
        <f t="shared" si="28"/>
        <v/>
      </c>
      <c r="DI42" s="83" t="str">
        <f t="shared" si="29"/>
        <v/>
      </c>
      <c r="DJ42" s="83" t="str">
        <f t="shared" si="30"/>
        <v/>
      </c>
      <c r="DK42" s="83" t="str">
        <f t="shared" si="31"/>
        <v/>
      </c>
      <c r="DL42" s="83" t="str">
        <f t="shared" si="32"/>
        <v/>
      </c>
      <c r="DM42" s="83" t="str">
        <f t="shared" si="33"/>
        <v/>
      </c>
      <c r="DN42" s="83" t="str">
        <f t="shared" si="34"/>
        <v/>
      </c>
      <c r="DO42" s="83" t="str">
        <f t="shared" si="35"/>
        <v/>
      </c>
      <c r="DP42" s="83" t="str">
        <f t="shared" si="36"/>
        <v/>
      </c>
      <c r="DQ42" s="83" t="str">
        <f t="shared" si="37"/>
        <v/>
      </c>
      <c r="DR42" s="83" t="str">
        <f t="shared" si="38"/>
        <v/>
      </c>
      <c r="DS42" s="83" t="str">
        <f t="shared" si="39"/>
        <v/>
      </c>
      <c r="DT42" s="83" t="str">
        <f t="shared" si="40"/>
        <v/>
      </c>
      <c r="DU42" s="83" t="str">
        <f t="shared" si="41"/>
        <v/>
      </c>
      <c r="DV42" s="83" t="str">
        <f t="shared" si="42"/>
        <v/>
      </c>
      <c r="DW42" s="83" t="str">
        <f t="shared" si="43"/>
        <v/>
      </c>
      <c r="DX42" s="83" t="str">
        <f t="shared" si="44"/>
        <v/>
      </c>
      <c r="DY42" s="83" t="str">
        <f t="shared" si="45"/>
        <v/>
      </c>
      <c r="DZ42" s="83" t="str">
        <f t="shared" si="46"/>
        <v/>
      </c>
      <c r="EA42" s="83"/>
      <c r="EB42" s="83" t="str" cm="1">
        <f t="array" ref="EB42">IFERROR(_xlfn._xlws.FILTER(DF42:DZ42,DF42:DZ42&lt;&gt;""),"No aplica")</f>
        <v>No aplica</v>
      </c>
      <c r="EC42" s="83"/>
      <c r="ED42" s="83"/>
      <c r="EE42" s="83"/>
      <c r="EF42" s="83"/>
      <c r="EG42" s="83"/>
      <c r="EH42" s="83"/>
      <c r="EI42" s="83"/>
      <c r="EJ42" s="83"/>
      <c r="EK42" s="83"/>
      <c r="EL42" s="83"/>
      <c r="EM42" s="83"/>
      <c r="EN42" s="83"/>
      <c r="EO42" s="83"/>
      <c r="EP42" s="83"/>
      <c r="EQ42" s="83"/>
      <c r="ER42" s="83"/>
      <c r="ES42" s="83"/>
      <c r="ET42" s="83"/>
      <c r="EU42" s="83"/>
      <c r="EV42" s="83"/>
      <c r="EW42" s="83" t="str">
        <f t="shared" si="47"/>
        <v>Tipo_2.3.K_Miradores_turísticos_construidos_y_o_rehabilitados_Material</v>
      </c>
      <c r="EX42" s="83" t="str">
        <f t="shared" si="48"/>
        <v/>
      </c>
      <c r="EY42" s="83" t="str">
        <f t="shared" si="49"/>
        <v/>
      </c>
      <c r="EZ42" s="83" t="str">
        <f t="shared" si="50"/>
        <v/>
      </c>
      <c r="FA42" s="83" t="str">
        <f t="shared" si="51"/>
        <v/>
      </c>
      <c r="FB42" s="83" t="str">
        <f t="shared" si="52"/>
        <v/>
      </c>
      <c r="FC42" s="83" t="str">
        <f t="shared" si="53"/>
        <v/>
      </c>
      <c r="FD42" s="83"/>
      <c r="FE42" s="83" t="str" cm="1">
        <f t="array" ref="FE42">IFERROR(_xlfn._xlws.FILTER(EX42:FC42,EX42:FC42&lt;&gt;""),"No aplica")</f>
        <v>No aplica</v>
      </c>
      <c r="FF42" s="83"/>
      <c r="FG42" s="83"/>
      <c r="FH42" s="83"/>
      <c r="FI42" s="83"/>
      <c r="FJ42" s="83"/>
      <c r="FK42" s="83"/>
      <c r="FL42" s="83"/>
      <c r="FM42" s="83" t="str">
        <f t="shared" si="54"/>
        <v>Tipo_2.3.K_Miradores_turísticos_construidos_y_o_rehabilitados_Publicidad</v>
      </c>
      <c r="FN42" s="175" t="str">
        <f t="shared" si="55"/>
        <v/>
      </c>
      <c r="FO42" s="175" t="str">
        <f t="shared" si="56"/>
        <v/>
      </c>
      <c r="FQ42" s="83" t="str" cm="1">
        <f t="array" ref="FQ42">IFERROR(_xlfn._xlws.FILTER(FN42:FO42,FN42:FO42&lt;&gt;""),"No aplica")</f>
        <v>No aplica</v>
      </c>
      <c r="FU42" s="83" t="str">
        <f t="shared" si="57"/>
        <v>Tipo_2.3.K_Miradores_turísticos_construidos_y_o_rehabilitados_Desarrollos_Tecnológicos</v>
      </c>
      <c r="FV42" s="175" t="str">
        <f t="shared" si="58"/>
        <v/>
      </c>
      <c r="FW42" s="175" t="str">
        <f t="shared" si="59"/>
        <v/>
      </c>
      <c r="FY42" s="83" t="str" cm="1">
        <f t="array" ref="FY42">IFERROR(_xlfn._xlws.FILTER(FV42:FW42,FV42:FW42&lt;&gt;""),"No aplica")</f>
        <v>No aplica</v>
      </c>
      <c r="GC42" s="83" t="str">
        <f t="shared" si="60"/>
        <v>Tipo_2.3.K_Miradores_turísticos_construidos_y_o_rehabilitados_Gastos_de_viajes_(alimentación_hospedaje_transporte_etc)</v>
      </c>
      <c r="GD42" s="175" t="str">
        <f t="shared" si="61"/>
        <v/>
      </c>
      <c r="GE42" s="175" t="str">
        <f t="shared" si="62"/>
        <v/>
      </c>
      <c r="GF42" s="175" t="str">
        <f t="shared" si="63"/>
        <v/>
      </c>
      <c r="GG42" s="175" t="str">
        <f t="shared" si="64"/>
        <v/>
      </c>
      <c r="GH42" s="175" t="str">
        <f t="shared" si="65"/>
        <v/>
      </c>
      <c r="GI42" s="175" t="str">
        <f t="shared" si="66"/>
        <v/>
      </c>
      <c r="GJ42" s="175" t="str">
        <f t="shared" si="67"/>
        <v/>
      </c>
      <c r="GK42" s="175" t="str">
        <f t="shared" si="68"/>
        <v/>
      </c>
      <c r="GL42" s="175"/>
      <c r="GM42" s="150" t="str" cm="1">
        <f t="array" ref="GM42">IFERROR(_xlfn._xlws.FILTER(GD42:GK42,GD42:GK42&lt;&gt;""),"No aplica")</f>
        <v>No aplica</v>
      </c>
      <c r="GN42" s="175"/>
      <c r="GO42" s="175"/>
      <c r="GP42" s="175"/>
      <c r="GQ42" s="175"/>
      <c r="GR42" s="175"/>
      <c r="GS42" s="175"/>
      <c r="GT42" s="175"/>
      <c r="GU42" s="175"/>
      <c r="GV42" s="175"/>
      <c r="GW42" s="175"/>
      <c r="GX42" s="83" t="str">
        <f t="shared" si="69"/>
        <v>Tipo_2.3.K_Miradores_turísticos_construidos_y_o_rehabilitados_Dotaciones_o_Beneficios</v>
      </c>
      <c r="GY42" s="175" t="str">
        <f t="shared" si="70"/>
        <v/>
      </c>
      <c r="GZ42" s="175" t="str">
        <f t="shared" si="71"/>
        <v/>
      </c>
      <c r="HA42" s="175" t="str">
        <f t="shared" si="72"/>
        <v/>
      </c>
      <c r="HB42" s="175" t="str">
        <f t="shared" si="73"/>
        <v/>
      </c>
      <c r="HC42" s="175" t="str">
        <f t="shared" si="74"/>
        <v/>
      </c>
      <c r="HE42" s="150" t="str" cm="1">
        <f t="array" ref="HE42">IFERROR(_xlfn._xlws.FILTER(GY42:HC42,GY42:HC42&lt;&gt;""),"No aplica")</f>
        <v>No aplica</v>
      </c>
      <c r="HL42" s="83" t="str">
        <f t="shared" si="75"/>
        <v>Tipo_2.3.K_Miradores_turísticos_construidos_y_o_rehabilitados_Pólizas</v>
      </c>
      <c r="HM42" s="175" t="str">
        <f t="shared" si="179"/>
        <v/>
      </c>
      <c r="HO42" s="83" t="str" cm="1">
        <f t="array" ref="HO42">IFERROR(_xlfn._xlws.FILTER(HM42:HM42,HM42:HM42&lt;&gt;""),"No aplica")</f>
        <v>No aplica</v>
      </c>
      <c r="HR42" s="83" t="str">
        <f t="shared" si="76"/>
        <v>Tipo_2.3.K_Miradores_turísticos_construidos_y_o_rehabilitados_Otros</v>
      </c>
      <c r="HS42" s="175" t="str">
        <f t="shared" si="77"/>
        <v/>
      </c>
      <c r="HT42" s="175" t="str">
        <f t="shared" si="78"/>
        <v/>
      </c>
      <c r="HU42" s="175" t="str">
        <f t="shared" si="79"/>
        <v/>
      </c>
      <c r="HW42" s="83" t="str" cm="1">
        <f t="array" ref="HW42">IFERROR(_xlfn._xlws.FILTER(HS42:HU42,HS42:HU42&lt;&gt;""),"No aplica")</f>
        <v>No aplica</v>
      </c>
      <c r="IB42" s="83" t="str">
        <f t="shared" si="80"/>
        <v>Tipo_2.3.K_Miradores_turísticos_construidos_y_o_rehabilitados_Construcción_y_o_mantenimiento_de_Obra</v>
      </c>
      <c r="IC42" s="175" t="str">
        <f t="shared" si="81"/>
        <v>Mano_de_obra_no_calificada</v>
      </c>
      <c r="ID42" s="175" t="str">
        <f t="shared" si="82"/>
        <v>Mano_de_obra_calificada</v>
      </c>
      <c r="IE42" s="175" t="str">
        <f t="shared" si="83"/>
        <v>Equipos_para_funcionamiento_del_proyecto</v>
      </c>
      <c r="IF42" s="175" t="str">
        <f t="shared" si="84"/>
        <v>Transporte_y_logística_de_obra</v>
      </c>
      <c r="IG42" s="175" t="str">
        <f t="shared" si="85"/>
        <v>Materiales_e_insumos_de_construcción</v>
      </c>
      <c r="IH42" s="175" t="str">
        <f t="shared" si="86"/>
        <v>Servicios_provisionales_de_obra</v>
      </c>
      <c r="II42" s="175" t="str">
        <f t="shared" si="87"/>
        <v>Otros_servicios</v>
      </c>
      <c r="IJ42" s="175" t="str">
        <f t="shared" si="88"/>
        <v>Interventoría</v>
      </c>
      <c r="IK42" s="175" t="str">
        <f t="shared" si="89"/>
        <v>Certificaciones</v>
      </c>
      <c r="IL42" s="175" t="str">
        <f t="shared" si="90"/>
        <v>Impuestos</v>
      </c>
      <c r="IM42" s="175" t="str">
        <f t="shared" si="91"/>
        <v>Maquinaria_y_equipos_para_construcción</v>
      </c>
      <c r="IN42" s="175" t="str">
        <f t="shared" si="92"/>
        <v>Otros_gastos_directos</v>
      </c>
      <c r="IO42" s="175" t="str">
        <f t="shared" si="93"/>
        <v>Gastos_indirectos</v>
      </c>
      <c r="IP42" s="175" t="str">
        <f t="shared" si="94"/>
        <v>Otros</v>
      </c>
      <c r="IR42" s="175" t="str" cm="1">
        <f t="array" ref="IR42:JE42">IFERROR(_xlfn._xlws.FILTER(IC42:IP42,IC42:IP42&lt;&gt;""),"No aplica")</f>
        <v>Mano_de_obra_no_calificada</v>
      </c>
      <c r="IS42" t="str">
        <v>Mano_de_obra_calificada</v>
      </c>
      <c r="IT42" t="str">
        <v>Equipos_para_funcionamiento_del_proyecto</v>
      </c>
      <c r="IU42" t="str">
        <v>Transporte_y_logística_de_obra</v>
      </c>
      <c r="IV42" t="str">
        <v>Materiales_e_insumos_de_construcción</v>
      </c>
      <c r="IW42" t="str">
        <v>Servicios_provisionales_de_obra</v>
      </c>
      <c r="IX42" t="str">
        <v>Otros_servicios</v>
      </c>
      <c r="IY42" t="str">
        <v>Interventoría</v>
      </c>
      <c r="IZ42" t="str">
        <v>Certificaciones</v>
      </c>
      <c r="JA42" t="str">
        <v>Impuestos</v>
      </c>
      <c r="JB42" t="str">
        <v>Maquinaria_y_equipos_para_construcción</v>
      </c>
      <c r="JC42" t="str">
        <v>Otros_gastos_directos</v>
      </c>
      <c r="JD42" t="str">
        <v>Gastos_indirectos</v>
      </c>
      <c r="JE42" t="str">
        <v>Otros</v>
      </c>
      <c r="JG42" s="83" t="str">
        <f t="shared" si="95"/>
        <v>Tipo_2.3.K_Miradores_turísticos_construidos_y_o_rehabilitados</v>
      </c>
      <c r="JH42" s="83" t="str">
        <f t="shared" si="96"/>
        <v/>
      </c>
      <c r="JI42" s="83" t="str">
        <f t="shared" si="97"/>
        <v/>
      </c>
      <c r="JJ42" s="83" t="str">
        <f t="shared" si="98"/>
        <v/>
      </c>
      <c r="JK42" s="83" t="str">
        <f t="shared" si="99"/>
        <v/>
      </c>
      <c r="JL42" s="83" t="str">
        <f t="shared" si="100"/>
        <v/>
      </c>
      <c r="JM42" s="83" t="str">
        <f t="shared" si="101"/>
        <v/>
      </c>
      <c r="JN42" s="83" t="str">
        <f t="shared" si="102"/>
        <v/>
      </c>
      <c r="JO42" s="83" t="str">
        <f t="shared" si="103"/>
        <v/>
      </c>
      <c r="JP42" s="83" t="str">
        <f t="shared" si="104"/>
        <v/>
      </c>
      <c r="JQ42" s="83" t="str">
        <f t="shared" si="105"/>
        <v/>
      </c>
      <c r="JR42" s="83" t="str">
        <f t="shared" si="106"/>
        <v/>
      </c>
      <c r="JS42" s="83" t="str">
        <f t="shared" si="107"/>
        <v/>
      </c>
      <c r="JT42" s="83" t="str">
        <f t="shared" si="108"/>
        <v/>
      </c>
      <c r="JU42" s="83" t="str">
        <f t="shared" si="109"/>
        <v/>
      </c>
      <c r="JV42" s="83" t="str">
        <f t="shared" si="110"/>
        <v/>
      </c>
      <c r="JW42" s="83" t="str">
        <f t="shared" si="111"/>
        <v/>
      </c>
      <c r="JX42" s="83" t="str">
        <f t="shared" si="112"/>
        <v/>
      </c>
      <c r="JY42" s="83" t="str">
        <f t="shared" si="113"/>
        <v/>
      </c>
      <c r="JZ42" s="83" t="str">
        <f t="shared" si="114"/>
        <v/>
      </c>
      <c r="KA42" s="83" t="str">
        <f t="shared" si="115"/>
        <v/>
      </c>
      <c r="KB42" s="83" t="str">
        <f t="shared" si="116"/>
        <v/>
      </c>
      <c r="KC42" s="83" t="str">
        <f t="shared" si="117"/>
        <v/>
      </c>
      <c r="KD42" s="83" t="str">
        <f t="shared" si="118"/>
        <v/>
      </c>
      <c r="KE42" s="83" t="str">
        <f t="shared" si="119"/>
        <v/>
      </c>
      <c r="KF42" s="83" t="str">
        <f t="shared" si="120"/>
        <v/>
      </c>
      <c r="KG42" s="83" t="str">
        <f t="shared" si="121"/>
        <v/>
      </c>
      <c r="KH42" s="83" t="str">
        <f t="shared" si="122"/>
        <v/>
      </c>
      <c r="KI42" s="83" t="str">
        <f t="shared" si="123"/>
        <v/>
      </c>
      <c r="KJ42" s="83" t="str">
        <f t="shared" si="124"/>
        <v/>
      </c>
      <c r="KK42" s="83" t="str">
        <f t="shared" si="125"/>
        <v/>
      </c>
      <c r="KL42" s="83" t="str">
        <f t="shared" si="126"/>
        <v/>
      </c>
      <c r="KM42" s="83" t="str">
        <f t="shared" si="127"/>
        <v/>
      </c>
      <c r="KN42" s="83" t="str">
        <f t="shared" si="128"/>
        <v/>
      </c>
      <c r="KO42" s="83" t="str">
        <f t="shared" si="129"/>
        <v/>
      </c>
      <c r="KP42" s="83" t="str">
        <f t="shared" si="130"/>
        <v/>
      </c>
      <c r="KQ42" s="83" t="str">
        <f t="shared" si="131"/>
        <v/>
      </c>
      <c r="KR42" s="83" t="str">
        <f t="shared" si="132"/>
        <v/>
      </c>
      <c r="KS42" s="83" t="str">
        <f t="shared" si="133"/>
        <v/>
      </c>
      <c r="KT42" s="83" t="str">
        <f t="shared" si="134"/>
        <v/>
      </c>
      <c r="KU42" s="83" t="str">
        <f t="shared" si="135"/>
        <v/>
      </c>
      <c r="KV42" s="83" t="str">
        <f t="shared" si="136"/>
        <v/>
      </c>
      <c r="KW42" s="83" t="str">
        <f t="shared" si="137"/>
        <v/>
      </c>
      <c r="KX42" s="83" t="str">
        <f t="shared" si="138"/>
        <v/>
      </c>
      <c r="KY42" s="83" t="str">
        <f t="shared" si="139"/>
        <v/>
      </c>
      <c r="KZ42" s="83" t="str">
        <f t="shared" si="140"/>
        <v/>
      </c>
      <c r="LA42" s="83" t="str">
        <f t="shared" si="141"/>
        <v/>
      </c>
      <c r="LB42" s="83" t="str">
        <f t="shared" si="142"/>
        <v/>
      </c>
      <c r="LC42" s="83" t="str">
        <f t="shared" si="143"/>
        <v/>
      </c>
      <c r="LD42" s="83" t="str">
        <f t="shared" si="144"/>
        <v/>
      </c>
      <c r="LE42" s="83" t="str">
        <f t="shared" si="145"/>
        <v/>
      </c>
      <c r="LF42" s="83" t="str">
        <f t="shared" si="146"/>
        <v/>
      </c>
      <c r="LG42" s="83" t="str">
        <f t="shared" si="147"/>
        <v/>
      </c>
      <c r="LH42" s="83" t="str">
        <f t="shared" si="148"/>
        <v/>
      </c>
      <c r="LI42" s="83" t="str">
        <f t="shared" si="149"/>
        <v>Construcción_y_o_mantenimiento_de_Obra</v>
      </c>
      <c r="LJ42" s="83" t="str">
        <f t="shared" si="150"/>
        <v>Construcción_y_o_mantenimiento_de_Obra</v>
      </c>
      <c r="LK42" s="83" t="str">
        <f t="shared" si="151"/>
        <v>Construcción_y_o_mantenimiento_de_Obra</v>
      </c>
      <c r="LL42" s="83" t="str">
        <f t="shared" si="152"/>
        <v>Construcción_y_o_mantenimiento_de_Obra</v>
      </c>
      <c r="LM42" s="83" t="str">
        <f t="shared" si="153"/>
        <v>Construcción_y_o_mantenimiento_de_Obra</v>
      </c>
      <c r="LN42" s="83" t="str">
        <f t="shared" si="154"/>
        <v>Construcción_y_o_mantenimiento_de_Obra</v>
      </c>
      <c r="LO42" s="83" t="str">
        <f t="shared" si="155"/>
        <v>Construcción_y_o_mantenimiento_de_Obra</v>
      </c>
      <c r="LP42" s="83" t="str">
        <f t="shared" si="156"/>
        <v>Construcción_y_o_mantenimiento_de_Obra</v>
      </c>
      <c r="LQ42" s="83" t="str">
        <f t="shared" si="157"/>
        <v>Construcción_y_o_mantenimiento_de_Obra</v>
      </c>
      <c r="LR42" s="83" t="str">
        <f t="shared" si="158"/>
        <v>Construcción_y_o_mantenimiento_de_Obra</v>
      </c>
      <c r="LS42" s="83" t="str">
        <f t="shared" si="159"/>
        <v>Construcción_y_o_mantenimiento_de_Obra</v>
      </c>
      <c r="LT42" s="83" t="str">
        <f t="shared" si="160"/>
        <v>Construcción_y_o_mantenimiento_de_Obra</v>
      </c>
      <c r="LU42" s="83" t="str">
        <f t="shared" si="161"/>
        <v>Construcción_y_o_mantenimiento_de_Obra</v>
      </c>
      <c r="LV42" s="83" t="str">
        <f t="shared" si="162"/>
        <v>Construcción_y_o_mantenimiento_de_Obra</v>
      </c>
      <c r="LX42" s="175" t="str" cm="1">
        <f t="array" ref="LX42">TRANSPOSE(_xlfn.UNIQUE(_xlfn._xlws.FILTER(TRANSPOSE(JH42:LV42),TRANSPOSE(JH42:LV42)&lt;&gt;"")))</f>
        <v>Construcción_y_o_mantenimiento_de_Obra</v>
      </c>
      <c r="MI42" s="83" t="str">
        <f t="shared" si="163"/>
        <v>Tipo_2.3.K_Miradores_turísticos_construidos_y_o_rehabilitados_productos</v>
      </c>
      <c r="MJ42" s="223" t="s">
        <v>1811</v>
      </c>
      <c r="MK42" s="223" t="s">
        <v>1880</v>
      </c>
      <c r="ML42" s="223" t="s">
        <v>3047</v>
      </c>
      <c r="MM42" s="223"/>
      <c r="MN42" s="223"/>
      <c r="MO42" s="223"/>
      <c r="MP42" s="223"/>
      <c r="MQ42" s="223"/>
      <c r="MR42" s="223"/>
      <c r="MS42" s="223"/>
      <c r="MT42" s="223" t="s">
        <v>1643</v>
      </c>
      <c r="MV42" s="150" t="str" cm="1">
        <f t="array" ref="MV42:MX42">IFERROR(_xlfn._xlws.FILTER(MJ42:MT42,MJ42:MT42&lt;&gt;""),"No aplica")</f>
        <v xml:space="preserve"> Miradores turísticos construidos</v>
      </c>
      <c r="MW42" t="str">
        <v xml:space="preserve"> Miradores turísticos rehabilitados</v>
      </c>
      <c r="MX42" t="str">
        <v>Otro</v>
      </c>
      <c r="NG42" s="150" t="str">
        <f t="shared" si="164"/>
        <v>Tipo_2.3.K_Miradores_turísticos_construidos_y_o_rehabilitados_resultados</v>
      </c>
      <c r="NH42" s="223" t="s">
        <v>1630</v>
      </c>
      <c r="NI42" s="223"/>
      <c r="NJ42" s="223"/>
      <c r="NK42" s="223"/>
      <c r="NL42" s="223"/>
      <c r="NM42" s="223"/>
      <c r="NN42" s="223"/>
      <c r="NO42" s="223"/>
      <c r="NP42" s="223"/>
      <c r="NQ42" s="223"/>
      <c r="NR42" s="223" t="s">
        <v>1643</v>
      </c>
      <c r="NT42" s="83" t="str" cm="1">
        <f t="array" ref="NT42:NU42">IFERROR(_xlfn._xlws.FILTER(NH42:NR42,NH42:NR42&lt;&gt;""),"No aplica")</f>
        <v>Percepción de una muestra de los habitantes del territorio a los cuales se socializa/presenta la obra, en una escala de 1 a 5, sobre la calidad/pertinencia de la obra para su territorio</v>
      </c>
      <c r="NU42" t="str">
        <v>Otro</v>
      </c>
    </row>
    <row r="43" spans="1:387" ht="31.15" thickBot="1">
      <c r="A43" s="509"/>
      <c r="B43" s="482"/>
      <c r="C43" s="485"/>
      <c r="D43" s="74" t="str">
        <f t="shared" si="178"/>
        <v>Categoría_2.3_Construcción_de_obras_de_infraestructura_turística</v>
      </c>
      <c r="E43" s="126" t="s">
        <v>3121</v>
      </c>
      <c r="F43" s="121" t="str">
        <f t="shared" si="11"/>
        <v>Tipo_2.3.L_Otros</v>
      </c>
      <c r="G43" s="115" t="s">
        <v>3043</v>
      </c>
      <c r="H43" s="115" t="s">
        <v>3043</v>
      </c>
      <c r="I43" s="119"/>
      <c r="J43" s="119"/>
      <c r="K43" s="119"/>
      <c r="L43" s="112"/>
      <c r="M43" s="120"/>
      <c r="O43" s="83" t="str">
        <f t="shared" si="165"/>
        <v>Tipo_2.3.L_Otros</v>
      </c>
      <c r="P43" s="83" t="str">
        <f t="shared" si="166"/>
        <v>Tipo_2.3.L_Otros</v>
      </c>
      <c r="Q43" s="83" t="str">
        <f t="shared" si="167"/>
        <v/>
      </c>
      <c r="R43" s="83" t="str">
        <f t="shared" si="168"/>
        <v/>
      </c>
      <c r="S43" s="83" t="str">
        <f t="shared" si="169"/>
        <v/>
      </c>
      <c r="T43" s="83" t="str">
        <f t="shared" si="170"/>
        <v/>
      </c>
      <c r="U43" s="83" t="str">
        <f t="shared" si="171"/>
        <v/>
      </c>
      <c r="X43" s="150" t="s">
        <v>3109</v>
      </c>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90"/>
      <c r="BX43" s="90"/>
      <c r="BY43" s="90"/>
      <c r="BZ43" s="90"/>
      <c r="CA43" s="90"/>
      <c r="CB43" s="99" t="s">
        <v>3043</v>
      </c>
      <c r="CC43" s="99" t="s">
        <v>3043</v>
      </c>
      <c r="CD43" s="99" t="s">
        <v>3043</v>
      </c>
      <c r="CE43" s="99" t="s">
        <v>3043</v>
      </c>
      <c r="CF43" s="99" t="s">
        <v>3043</v>
      </c>
      <c r="CG43" s="99" t="s">
        <v>3043</v>
      </c>
      <c r="CH43" s="99" t="s">
        <v>3043</v>
      </c>
      <c r="CI43" s="99" t="s">
        <v>3043</v>
      </c>
      <c r="CJ43" s="99" t="s">
        <v>3043</v>
      </c>
      <c r="CK43" s="99" t="s">
        <v>3043</v>
      </c>
      <c r="CL43" s="99" t="s">
        <v>3043</v>
      </c>
      <c r="CM43" s="99" t="s">
        <v>3043</v>
      </c>
      <c r="CN43" s="99" t="s">
        <v>3043</v>
      </c>
      <c r="CO43" s="99" t="s">
        <v>3043</v>
      </c>
      <c r="CQ43" s="83" t="str">
        <f t="shared" si="19"/>
        <v>Tipo_2.3.L_Otros_Personal</v>
      </c>
      <c r="CR43" s="83" t="str">
        <f t="shared" si="172"/>
        <v/>
      </c>
      <c r="CS43" s="83" t="str">
        <f t="shared" si="173"/>
        <v/>
      </c>
      <c r="CT43" s="83" t="str">
        <f t="shared" si="174"/>
        <v/>
      </c>
      <c r="CU43" s="83" t="str">
        <f t="shared" si="175"/>
        <v/>
      </c>
      <c r="CV43" s="83" t="str">
        <f t="shared" si="176"/>
        <v/>
      </c>
      <c r="CW43" s="83"/>
      <c r="CX43" s="83" t="str" cm="1">
        <f t="array" ref="CX43">IFERROR(_xlfn._xlws.FILTER(CR43:CV43,CR43:CV43&lt;&gt;""),"No aplica")</f>
        <v>No aplica</v>
      </c>
      <c r="CY43" s="83"/>
      <c r="CZ43" s="83"/>
      <c r="DA43" s="83"/>
      <c r="DB43" s="83"/>
      <c r="DC43" s="83"/>
      <c r="DD43" s="83"/>
      <c r="DE43" s="83" t="str">
        <f t="shared" si="25"/>
        <v>Tipo_2.3.L_Otros_Eventos</v>
      </c>
      <c r="DF43" s="83" t="str">
        <f t="shared" si="26"/>
        <v/>
      </c>
      <c r="DG43" s="83" t="str">
        <f t="shared" si="27"/>
        <v/>
      </c>
      <c r="DH43" s="83" t="str">
        <f t="shared" si="28"/>
        <v/>
      </c>
      <c r="DI43" s="83" t="str">
        <f t="shared" si="29"/>
        <v/>
      </c>
      <c r="DJ43" s="83" t="str">
        <f t="shared" si="30"/>
        <v/>
      </c>
      <c r="DK43" s="83" t="str">
        <f t="shared" si="31"/>
        <v/>
      </c>
      <c r="DL43" s="83" t="str">
        <f t="shared" si="32"/>
        <v/>
      </c>
      <c r="DM43" s="83" t="str">
        <f t="shared" si="33"/>
        <v/>
      </c>
      <c r="DN43" s="83" t="str">
        <f t="shared" si="34"/>
        <v/>
      </c>
      <c r="DO43" s="83" t="str">
        <f t="shared" si="35"/>
        <v/>
      </c>
      <c r="DP43" s="83" t="str">
        <f t="shared" si="36"/>
        <v/>
      </c>
      <c r="DQ43" s="83" t="str">
        <f t="shared" si="37"/>
        <v/>
      </c>
      <c r="DR43" s="83" t="str">
        <f t="shared" si="38"/>
        <v/>
      </c>
      <c r="DS43" s="83" t="str">
        <f t="shared" si="39"/>
        <v/>
      </c>
      <c r="DT43" s="83" t="str">
        <f t="shared" si="40"/>
        <v/>
      </c>
      <c r="DU43" s="83" t="str">
        <f t="shared" si="41"/>
        <v/>
      </c>
      <c r="DV43" s="83" t="str">
        <f t="shared" si="42"/>
        <v/>
      </c>
      <c r="DW43" s="83" t="str">
        <f t="shared" si="43"/>
        <v/>
      </c>
      <c r="DX43" s="83" t="str">
        <f t="shared" si="44"/>
        <v/>
      </c>
      <c r="DY43" s="83" t="str">
        <f t="shared" si="45"/>
        <v/>
      </c>
      <c r="DZ43" s="83" t="str">
        <f t="shared" si="46"/>
        <v/>
      </c>
      <c r="EA43" s="83"/>
      <c r="EB43" s="83" t="str" cm="1">
        <f t="array" ref="EB43">IFERROR(_xlfn._xlws.FILTER(DF43:DZ43,DF43:DZ43&lt;&gt;""),"No aplica")</f>
        <v>No aplica</v>
      </c>
      <c r="EC43" s="83"/>
      <c r="ED43" s="83"/>
      <c r="EE43" s="83"/>
      <c r="EF43" s="83"/>
      <c r="EG43" s="83"/>
      <c r="EH43" s="83"/>
      <c r="EI43" s="83"/>
      <c r="EJ43" s="83"/>
      <c r="EK43" s="83"/>
      <c r="EL43" s="83"/>
      <c r="EM43" s="83"/>
      <c r="EN43" s="83"/>
      <c r="EO43" s="83"/>
      <c r="EP43" s="83"/>
      <c r="EQ43" s="83"/>
      <c r="ER43" s="83"/>
      <c r="ES43" s="83"/>
      <c r="ET43" s="83"/>
      <c r="EU43" s="83"/>
      <c r="EV43" s="83"/>
      <c r="EW43" s="83" t="str">
        <f t="shared" si="47"/>
        <v>Tipo_2.3.L_Otros_Material</v>
      </c>
      <c r="EX43" s="83" t="str">
        <f t="shared" si="48"/>
        <v/>
      </c>
      <c r="EY43" s="83" t="str">
        <f t="shared" si="49"/>
        <v/>
      </c>
      <c r="EZ43" s="83" t="str">
        <f t="shared" si="50"/>
        <v/>
      </c>
      <c r="FA43" s="83" t="str">
        <f t="shared" si="51"/>
        <v/>
      </c>
      <c r="FB43" s="83" t="str">
        <f t="shared" si="52"/>
        <v/>
      </c>
      <c r="FC43" s="83" t="str">
        <f t="shared" si="53"/>
        <v/>
      </c>
      <c r="FD43" s="83"/>
      <c r="FE43" s="83" t="str" cm="1">
        <f t="array" ref="FE43">IFERROR(_xlfn._xlws.FILTER(EX43:FC43,EX43:FC43&lt;&gt;""),"No aplica")</f>
        <v>No aplica</v>
      </c>
      <c r="FF43" s="83"/>
      <c r="FG43" s="83"/>
      <c r="FH43" s="83"/>
      <c r="FI43" s="83"/>
      <c r="FJ43" s="83"/>
      <c r="FK43" s="83"/>
      <c r="FL43" s="83"/>
      <c r="FM43" s="83" t="str">
        <f t="shared" si="54"/>
        <v>Tipo_2.3.L_Otros_Publicidad</v>
      </c>
      <c r="FN43" s="175" t="str">
        <f t="shared" si="55"/>
        <v/>
      </c>
      <c r="FO43" s="175" t="str">
        <f t="shared" si="56"/>
        <v/>
      </c>
      <c r="FQ43" s="83" t="str" cm="1">
        <f t="array" ref="FQ43">IFERROR(_xlfn._xlws.FILTER(FN43:FO43,FN43:FO43&lt;&gt;""),"No aplica")</f>
        <v>No aplica</v>
      </c>
      <c r="FU43" s="83" t="str">
        <f t="shared" si="57"/>
        <v>Tipo_2.3.L_Otros_Desarrollos_Tecnológicos</v>
      </c>
      <c r="FV43" s="175" t="str">
        <f t="shared" si="58"/>
        <v/>
      </c>
      <c r="FW43" s="175" t="str">
        <f t="shared" si="59"/>
        <v/>
      </c>
      <c r="FY43" s="83" t="str" cm="1">
        <f t="array" ref="FY43">IFERROR(_xlfn._xlws.FILTER(FV43:FW43,FV43:FW43&lt;&gt;""),"No aplica")</f>
        <v>No aplica</v>
      </c>
      <c r="GC43" s="83" t="str">
        <f t="shared" si="60"/>
        <v>Tipo_2.3.L_Otros_Gastos_de_viajes_(alimentación_hospedaje_transporte_etc)</v>
      </c>
      <c r="GD43" s="175" t="str">
        <f t="shared" si="61"/>
        <v/>
      </c>
      <c r="GE43" s="175" t="str">
        <f t="shared" si="62"/>
        <v/>
      </c>
      <c r="GF43" s="175" t="str">
        <f t="shared" si="63"/>
        <v/>
      </c>
      <c r="GG43" s="175" t="str">
        <f t="shared" si="64"/>
        <v/>
      </c>
      <c r="GH43" s="175" t="str">
        <f t="shared" si="65"/>
        <v/>
      </c>
      <c r="GI43" s="175" t="str">
        <f t="shared" si="66"/>
        <v/>
      </c>
      <c r="GJ43" s="175" t="str">
        <f t="shared" si="67"/>
        <v/>
      </c>
      <c r="GK43" s="175" t="str">
        <f t="shared" si="68"/>
        <v/>
      </c>
      <c r="GL43" s="175"/>
      <c r="GM43" s="150" t="str" cm="1">
        <f t="array" ref="GM43">IFERROR(_xlfn._xlws.FILTER(GD43:GK43,GD43:GK43&lt;&gt;""),"No aplica")</f>
        <v>No aplica</v>
      </c>
      <c r="GN43" s="175"/>
      <c r="GO43" s="175"/>
      <c r="GP43" s="175"/>
      <c r="GQ43" s="175"/>
      <c r="GR43" s="175"/>
      <c r="GS43" s="175"/>
      <c r="GT43" s="175"/>
      <c r="GU43" s="175"/>
      <c r="GV43" s="175"/>
      <c r="GW43" s="175"/>
      <c r="GX43" s="83" t="str">
        <f t="shared" si="69"/>
        <v>Tipo_2.3.L_Otros_Dotaciones_o_Beneficios</v>
      </c>
      <c r="GY43" s="175" t="str">
        <f t="shared" si="70"/>
        <v/>
      </c>
      <c r="GZ43" s="175" t="str">
        <f t="shared" si="71"/>
        <v/>
      </c>
      <c r="HA43" s="175" t="str">
        <f t="shared" si="72"/>
        <v/>
      </c>
      <c r="HB43" s="175" t="str">
        <f t="shared" si="73"/>
        <v/>
      </c>
      <c r="HC43" s="175" t="str">
        <f t="shared" si="74"/>
        <v/>
      </c>
      <c r="HE43" s="150" t="str" cm="1">
        <f t="array" ref="HE43">IFERROR(_xlfn._xlws.FILTER(GY43:HC43,GY43:HC43&lt;&gt;""),"No aplica")</f>
        <v>No aplica</v>
      </c>
      <c r="HL43" s="83" t="str">
        <f t="shared" si="75"/>
        <v>Tipo_2.3.L_Otros_Pólizas</v>
      </c>
      <c r="HM43" s="175" t="str">
        <f t="shared" si="179"/>
        <v/>
      </c>
      <c r="HO43" s="83" t="str" cm="1">
        <f t="array" ref="HO43">IFERROR(_xlfn._xlws.FILTER(HM43:HM43,HM43:HM43&lt;&gt;""),"No aplica")</f>
        <v>No aplica</v>
      </c>
      <c r="HR43" s="83" t="str">
        <f t="shared" si="76"/>
        <v>Tipo_2.3.L_Otros_Otros</v>
      </c>
      <c r="HS43" s="175" t="str">
        <f t="shared" si="77"/>
        <v/>
      </c>
      <c r="HT43" s="175" t="str">
        <f t="shared" si="78"/>
        <v/>
      </c>
      <c r="HU43" s="175" t="str">
        <f t="shared" si="79"/>
        <v/>
      </c>
      <c r="HW43" s="83" t="str" cm="1">
        <f t="array" ref="HW43">IFERROR(_xlfn._xlws.FILTER(HS43:HU43,HS43:HU43&lt;&gt;""),"No aplica")</f>
        <v>No aplica</v>
      </c>
      <c r="IB43" s="83" t="str">
        <f t="shared" si="80"/>
        <v>Tipo_2.3.L_Otros_Construcción_y_o_mantenimiento_de_Obra</v>
      </c>
      <c r="IC43" s="175" t="str">
        <f t="shared" si="81"/>
        <v>Mano_de_obra_no_calificada</v>
      </c>
      <c r="ID43" s="175" t="str">
        <f t="shared" si="82"/>
        <v>Mano_de_obra_calificada</v>
      </c>
      <c r="IE43" s="175" t="str">
        <f t="shared" si="83"/>
        <v>Equipos_para_funcionamiento_del_proyecto</v>
      </c>
      <c r="IF43" s="175" t="str">
        <f t="shared" si="84"/>
        <v>Transporte_y_logística_de_obra</v>
      </c>
      <c r="IG43" s="175" t="str">
        <f t="shared" si="85"/>
        <v>Materiales_e_insumos_de_construcción</v>
      </c>
      <c r="IH43" s="175" t="str">
        <f t="shared" si="86"/>
        <v>Servicios_provisionales_de_obra</v>
      </c>
      <c r="II43" s="175" t="str">
        <f t="shared" si="87"/>
        <v>Otros_servicios</v>
      </c>
      <c r="IJ43" s="175" t="str">
        <f t="shared" si="88"/>
        <v>Interventoría</v>
      </c>
      <c r="IK43" s="175" t="str">
        <f t="shared" si="89"/>
        <v>Certificaciones</v>
      </c>
      <c r="IL43" s="175" t="str">
        <f t="shared" si="90"/>
        <v>Impuestos</v>
      </c>
      <c r="IM43" s="175" t="str">
        <f t="shared" si="91"/>
        <v>Maquinaria_y_equipos_para_construcción</v>
      </c>
      <c r="IN43" s="175" t="str">
        <f t="shared" si="92"/>
        <v>Otros_gastos_directos</v>
      </c>
      <c r="IO43" s="175" t="str">
        <f t="shared" si="93"/>
        <v>Gastos_indirectos</v>
      </c>
      <c r="IP43" s="175" t="str">
        <f t="shared" si="94"/>
        <v>Otros</v>
      </c>
      <c r="IR43" s="175" t="str" cm="1">
        <f t="array" ref="IR43:JE43">IFERROR(_xlfn._xlws.FILTER(IC43:IP43,IC43:IP43&lt;&gt;""),"No aplica")</f>
        <v>Mano_de_obra_no_calificada</v>
      </c>
      <c r="IS43" t="str">
        <v>Mano_de_obra_calificada</v>
      </c>
      <c r="IT43" t="str">
        <v>Equipos_para_funcionamiento_del_proyecto</v>
      </c>
      <c r="IU43" t="str">
        <v>Transporte_y_logística_de_obra</v>
      </c>
      <c r="IV43" t="str">
        <v>Materiales_e_insumos_de_construcción</v>
      </c>
      <c r="IW43" t="str">
        <v>Servicios_provisionales_de_obra</v>
      </c>
      <c r="IX43" t="str">
        <v>Otros_servicios</v>
      </c>
      <c r="IY43" t="str">
        <v>Interventoría</v>
      </c>
      <c r="IZ43" t="str">
        <v>Certificaciones</v>
      </c>
      <c r="JA43" t="str">
        <v>Impuestos</v>
      </c>
      <c r="JB43" t="str">
        <v>Maquinaria_y_equipos_para_construcción</v>
      </c>
      <c r="JC43" t="str">
        <v>Otros_gastos_directos</v>
      </c>
      <c r="JD43" t="str">
        <v>Gastos_indirectos</v>
      </c>
      <c r="JE43" t="str">
        <v>Otros</v>
      </c>
      <c r="JG43" s="83" t="str">
        <f t="shared" si="95"/>
        <v>Tipo_2.3.L_Otros</v>
      </c>
      <c r="JH43" s="83" t="str">
        <f t="shared" si="96"/>
        <v/>
      </c>
      <c r="JI43" s="83" t="str">
        <f t="shared" si="97"/>
        <v/>
      </c>
      <c r="JJ43" s="83" t="str">
        <f t="shared" si="98"/>
        <v/>
      </c>
      <c r="JK43" s="83" t="str">
        <f t="shared" si="99"/>
        <v/>
      </c>
      <c r="JL43" s="83" t="str">
        <f t="shared" si="100"/>
        <v/>
      </c>
      <c r="JM43" s="83" t="str">
        <f t="shared" si="101"/>
        <v/>
      </c>
      <c r="JN43" s="83" t="str">
        <f t="shared" si="102"/>
        <v/>
      </c>
      <c r="JO43" s="83" t="str">
        <f t="shared" si="103"/>
        <v/>
      </c>
      <c r="JP43" s="83" t="str">
        <f t="shared" si="104"/>
        <v/>
      </c>
      <c r="JQ43" s="83" t="str">
        <f t="shared" si="105"/>
        <v/>
      </c>
      <c r="JR43" s="83" t="str">
        <f t="shared" si="106"/>
        <v/>
      </c>
      <c r="JS43" s="83" t="str">
        <f t="shared" si="107"/>
        <v/>
      </c>
      <c r="JT43" s="83" t="str">
        <f t="shared" si="108"/>
        <v/>
      </c>
      <c r="JU43" s="83" t="str">
        <f t="shared" si="109"/>
        <v/>
      </c>
      <c r="JV43" s="83" t="str">
        <f t="shared" si="110"/>
        <v/>
      </c>
      <c r="JW43" s="83" t="str">
        <f t="shared" si="111"/>
        <v/>
      </c>
      <c r="JX43" s="83" t="str">
        <f t="shared" si="112"/>
        <v/>
      </c>
      <c r="JY43" s="83" t="str">
        <f t="shared" si="113"/>
        <v/>
      </c>
      <c r="JZ43" s="83" t="str">
        <f t="shared" si="114"/>
        <v/>
      </c>
      <c r="KA43" s="83" t="str">
        <f t="shared" si="115"/>
        <v/>
      </c>
      <c r="KB43" s="83" t="str">
        <f t="shared" si="116"/>
        <v/>
      </c>
      <c r="KC43" s="83" t="str">
        <f t="shared" si="117"/>
        <v/>
      </c>
      <c r="KD43" s="83" t="str">
        <f t="shared" si="118"/>
        <v/>
      </c>
      <c r="KE43" s="83" t="str">
        <f t="shared" si="119"/>
        <v/>
      </c>
      <c r="KF43" s="83" t="str">
        <f t="shared" si="120"/>
        <v/>
      </c>
      <c r="KG43" s="83" t="str">
        <f t="shared" si="121"/>
        <v/>
      </c>
      <c r="KH43" s="83" t="str">
        <f t="shared" si="122"/>
        <v/>
      </c>
      <c r="KI43" s="83" t="str">
        <f t="shared" si="123"/>
        <v/>
      </c>
      <c r="KJ43" s="83" t="str">
        <f t="shared" si="124"/>
        <v/>
      </c>
      <c r="KK43" s="83" t="str">
        <f t="shared" si="125"/>
        <v/>
      </c>
      <c r="KL43" s="83" t="str">
        <f t="shared" si="126"/>
        <v/>
      </c>
      <c r="KM43" s="83" t="str">
        <f t="shared" si="127"/>
        <v/>
      </c>
      <c r="KN43" s="83" t="str">
        <f t="shared" si="128"/>
        <v/>
      </c>
      <c r="KO43" s="83" t="str">
        <f t="shared" si="129"/>
        <v/>
      </c>
      <c r="KP43" s="83" t="str">
        <f t="shared" si="130"/>
        <v/>
      </c>
      <c r="KQ43" s="83" t="str">
        <f t="shared" si="131"/>
        <v/>
      </c>
      <c r="KR43" s="83" t="str">
        <f t="shared" si="132"/>
        <v/>
      </c>
      <c r="KS43" s="83" t="str">
        <f t="shared" si="133"/>
        <v/>
      </c>
      <c r="KT43" s="83" t="str">
        <f t="shared" si="134"/>
        <v/>
      </c>
      <c r="KU43" s="83" t="str">
        <f t="shared" si="135"/>
        <v/>
      </c>
      <c r="KV43" s="83" t="str">
        <f t="shared" si="136"/>
        <v/>
      </c>
      <c r="KW43" s="83" t="str">
        <f t="shared" si="137"/>
        <v/>
      </c>
      <c r="KX43" s="83" t="str">
        <f t="shared" si="138"/>
        <v/>
      </c>
      <c r="KY43" s="83" t="str">
        <f t="shared" si="139"/>
        <v/>
      </c>
      <c r="KZ43" s="83" t="str">
        <f t="shared" si="140"/>
        <v/>
      </c>
      <c r="LA43" s="83" t="str">
        <f t="shared" si="141"/>
        <v/>
      </c>
      <c r="LB43" s="83" t="str">
        <f t="shared" si="142"/>
        <v/>
      </c>
      <c r="LC43" s="83" t="str">
        <f t="shared" si="143"/>
        <v/>
      </c>
      <c r="LD43" s="83" t="str">
        <f t="shared" si="144"/>
        <v/>
      </c>
      <c r="LE43" s="83" t="str">
        <f t="shared" si="145"/>
        <v/>
      </c>
      <c r="LF43" s="83" t="str">
        <f t="shared" si="146"/>
        <v/>
      </c>
      <c r="LG43" s="83" t="str">
        <f t="shared" si="147"/>
        <v/>
      </c>
      <c r="LH43" s="83" t="str">
        <f t="shared" si="148"/>
        <v/>
      </c>
      <c r="LI43" s="83" t="str">
        <f t="shared" si="149"/>
        <v>Construcción_y_o_mantenimiento_de_Obra</v>
      </c>
      <c r="LJ43" s="83" t="str">
        <f t="shared" si="150"/>
        <v>Construcción_y_o_mantenimiento_de_Obra</v>
      </c>
      <c r="LK43" s="83" t="str">
        <f t="shared" si="151"/>
        <v>Construcción_y_o_mantenimiento_de_Obra</v>
      </c>
      <c r="LL43" s="83" t="str">
        <f t="shared" si="152"/>
        <v>Construcción_y_o_mantenimiento_de_Obra</v>
      </c>
      <c r="LM43" s="83" t="str">
        <f t="shared" si="153"/>
        <v>Construcción_y_o_mantenimiento_de_Obra</v>
      </c>
      <c r="LN43" s="83" t="str">
        <f t="shared" si="154"/>
        <v>Construcción_y_o_mantenimiento_de_Obra</v>
      </c>
      <c r="LO43" s="83" t="str">
        <f t="shared" si="155"/>
        <v>Construcción_y_o_mantenimiento_de_Obra</v>
      </c>
      <c r="LP43" s="83" t="str">
        <f t="shared" si="156"/>
        <v>Construcción_y_o_mantenimiento_de_Obra</v>
      </c>
      <c r="LQ43" s="83" t="str">
        <f t="shared" si="157"/>
        <v>Construcción_y_o_mantenimiento_de_Obra</v>
      </c>
      <c r="LR43" s="83" t="str">
        <f t="shared" si="158"/>
        <v>Construcción_y_o_mantenimiento_de_Obra</v>
      </c>
      <c r="LS43" s="83" t="str">
        <f t="shared" si="159"/>
        <v>Construcción_y_o_mantenimiento_de_Obra</v>
      </c>
      <c r="LT43" s="83" t="str">
        <f t="shared" si="160"/>
        <v>Construcción_y_o_mantenimiento_de_Obra</v>
      </c>
      <c r="LU43" s="83" t="str">
        <f t="shared" si="161"/>
        <v>Construcción_y_o_mantenimiento_de_Obra</v>
      </c>
      <c r="LV43" s="83" t="str">
        <f t="shared" si="162"/>
        <v>Construcción_y_o_mantenimiento_de_Obra</v>
      </c>
      <c r="LX43" s="175" t="str" cm="1">
        <f t="array" ref="LX43">TRANSPOSE(_xlfn.UNIQUE(_xlfn._xlws.FILTER(TRANSPOSE(JH43:LV43),TRANSPOSE(JH43:LV43)&lt;&gt;"")))</f>
        <v>Construcción_y_o_mantenimiento_de_Obra</v>
      </c>
      <c r="MI43" s="83" t="str">
        <f t="shared" si="163"/>
        <v>Tipo_2.3.L_Otros_productos</v>
      </c>
      <c r="MJ43" s="223" t="s">
        <v>1812</v>
      </c>
      <c r="MK43" s="223" t="s">
        <v>1881</v>
      </c>
      <c r="ML43" s="223" t="s">
        <v>3047</v>
      </c>
      <c r="MM43" s="223"/>
      <c r="MN43" s="223"/>
      <c r="MO43" s="223"/>
      <c r="MP43" s="223"/>
      <c r="MQ43" s="223"/>
      <c r="MR43" s="223"/>
      <c r="MS43" s="223"/>
      <c r="MT43" s="223" t="s">
        <v>1643</v>
      </c>
      <c r="MV43" s="150" t="str" cm="1">
        <f t="array" ref="MV43:MX43">IFERROR(_xlfn._xlws.FILTER(MJ43:MT43,MJ43:MT43&lt;&gt;""),"No aplica")</f>
        <v xml:space="preserve"> Otras estructuras construidas</v>
      </c>
      <c r="MW43" t="str">
        <v xml:space="preserve"> Otras estructuras rehabilitadas</v>
      </c>
      <c r="MX43" t="str">
        <v>Otro</v>
      </c>
      <c r="NG43" s="150" t="str">
        <f t="shared" si="164"/>
        <v>Tipo_2.3.L_Otros_resultados</v>
      </c>
      <c r="NH43" s="223" t="s">
        <v>1630</v>
      </c>
      <c r="NI43" s="223"/>
      <c r="NJ43" s="223"/>
      <c r="NK43" s="223"/>
      <c r="NL43" s="223"/>
      <c r="NM43" s="223"/>
      <c r="NN43" s="223"/>
      <c r="NO43" s="223"/>
      <c r="NP43" s="223"/>
      <c r="NQ43" s="223"/>
      <c r="NR43" s="223" t="s">
        <v>1643</v>
      </c>
      <c r="NT43" s="83" t="str" cm="1">
        <f t="array" ref="NT43:NU43">IFERROR(_xlfn._xlws.FILTER(NH43:NR43,NH43:NR43&lt;&gt;""),"No aplica")</f>
        <v>Percepción de una muestra de los habitantes del territorio a los cuales se socializa/presenta la obra, en una escala de 1 a 5, sobre la calidad/pertinencia de la obra para su territorio</v>
      </c>
      <c r="NU43" t="str">
        <v>Otro</v>
      </c>
    </row>
    <row r="44" spans="1:387" ht="61.9" thickBot="1">
      <c r="A44" s="509"/>
      <c r="B44" s="73" t="s">
        <v>1186</v>
      </c>
      <c r="C44" s="77" t="s">
        <v>3122</v>
      </c>
      <c r="D44" s="74" t="str">
        <f t="shared" si="177"/>
        <v>Categoría_2.4_Proyectos_integrales_de_construcción_de_obras_de_infraestructura_turística</v>
      </c>
      <c r="E44" s="81" t="s">
        <v>3123</v>
      </c>
      <c r="F44" s="72" t="str">
        <f t="shared" si="11"/>
        <v>Tipo_Los_mismos_tipos_de_proyecto_aplicables_a_las_categorías_2.1_2.2_y_2.3_únicamente_para_MinCIT</v>
      </c>
      <c r="G44" s="74" t="s">
        <v>3043</v>
      </c>
      <c r="H44" s="107"/>
      <c r="I44" s="111"/>
      <c r="J44" s="111"/>
      <c r="K44" s="111"/>
      <c r="L44" s="111"/>
      <c r="M44" s="110"/>
      <c r="O44" s="83" t="str">
        <f t="shared" si="165"/>
        <v>Tipo_Los_mismos_tipos_de_proyecto_aplicables_a_las_categorías_2.1_2.2_y_2.3_únicamente_para_MinCIT</v>
      </c>
      <c r="P44" s="83" t="str">
        <f t="shared" si="166"/>
        <v/>
      </c>
      <c r="Q44" s="83" t="str">
        <f t="shared" si="167"/>
        <v/>
      </c>
      <c r="R44" s="83" t="str">
        <f t="shared" si="168"/>
        <v/>
      </c>
      <c r="S44" s="83" t="str">
        <f t="shared" si="169"/>
        <v/>
      </c>
      <c r="T44" s="83" t="str">
        <f t="shared" si="170"/>
        <v/>
      </c>
      <c r="U44" s="83" t="str">
        <f t="shared" si="171"/>
        <v/>
      </c>
      <c r="X44" s="150" t="s">
        <v>41</v>
      </c>
      <c r="BG44" s="100"/>
      <c r="CQ44" s="83" t="str">
        <f t="shared" si="19"/>
        <v>Tipo_Los_mismos_tipos_de_proyecto_aplicables_a_las_categorías_2.1_2.2_y_2.3_únicamente_para_MinCIT_Personal</v>
      </c>
      <c r="CR44" s="83" t="str">
        <f t="shared" si="172"/>
        <v/>
      </c>
      <c r="CS44" s="83" t="str">
        <f t="shared" si="173"/>
        <v/>
      </c>
      <c r="CT44" s="83" t="str">
        <f t="shared" si="174"/>
        <v/>
      </c>
      <c r="CU44" s="83" t="str">
        <f t="shared" si="175"/>
        <v/>
      </c>
      <c r="CV44" s="83" t="str">
        <f t="shared" si="176"/>
        <v/>
      </c>
      <c r="CW44" s="83"/>
      <c r="CX44" s="83" t="str" cm="1">
        <f t="array" ref="CX44">IFERROR(_xlfn._xlws.FILTER(CR44:CV44,CR44:CV44&lt;&gt;""),"No aplica")</f>
        <v>No aplica</v>
      </c>
      <c r="CY44" s="83"/>
      <c r="CZ44" s="83"/>
      <c r="DA44" s="83"/>
      <c r="DB44" s="83"/>
      <c r="DC44" s="83"/>
      <c r="DD44" s="83"/>
      <c r="DE44" s="83" t="str">
        <f t="shared" si="25"/>
        <v>Tipo_Los_mismos_tipos_de_proyecto_aplicables_a_las_categorías_2.1_2.2_y_2.3_únicamente_para_MinCIT_Eventos</v>
      </c>
      <c r="DF44" s="83" t="str">
        <f t="shared" si="26"/>
        <v/>
      </c>
      <c r="DG44" s="83" t="str">
        <f t="shared" si="27"/>
        <v/>
      </c>
      <c r="DH44" s="83" t="str">
        <f t="shared" si="28"/>
        <v/>
      </c>
      <c r="DI44" s="83" t="str">
        <f t="shared" si="29"/>
        <v/>
      </c>
      <c r="DJ44" s="83" t="str">
        <f t="shared" si="30"/>
        <v/>
      </c>
      <c r="DK44" s="83" t="str">
        <f t="shared" si="31"/>
        <v/>
      </c>
      <c r="DL44" s="83" t="str">
        <f t="shared" si="32"/>
        <v/>
      </c>
      <c r="DM44" s="83" t="str">
        <f t="shared" si="33"/>
        <v/>
      </c>
      <c r="DN44" s="83" t="str">
        <f t="shared" si="34"/>
        <v/>
      </c>
      <c r="DO44" s="83" t="str">
        <f t="shared" si="35"/>
        <v/>
      </c>
      <c r="DP44" s="83" t="str">
        <f t="shared" si="36"/>
        <v/>
      </c>
      <c r="DQ44" s="83" t="str">
        <f t="shared" si="37"/>
        <v/>
      </c>
      <c r="DR44" s="83" t="str">
        <f t="shared" si="38"/>
        <v/>
      </c>
      <c r="DS44" s="83" t="str">
        <f t="shared" si="39"/>
        <v/>
      </c>
      <c r="DT44" s="83" t="str">
        <f t="shared" si="40"/>
        <v/>
      </c>
      <c r="DU44" s="83" t="str">
        <f t="shared" si="41"/>
        <v/>
      </c>
      <c r="DV44" s="83" t="str">
        <f t="shared" si="42"/>
        <v/>
      </c>
      <c r="DW44" s="83" t="str">
        <f t="shared" si="43"/>
        <v/>
      </c>
      <c r="DX44" s="83" t="str">
        <f t="shared" si="44"/>
        <v/>
      </c>
      <c r="DY44" s="83" t="str">
        <f t="shared" si="45"/>
        <v/>
      </c>
      <c r="DZ44" s="83" t="str">
        <f t="shared" si="46"/>
        <v/>
      </c>
      <c r="EA44" s="83"/>
      <c r="EB44" s="83" t="str" cm="1">
        <f t="array" ref="EB44">IFERROR(_xlfn._xlws.FILTER(DF44:DZ44,DF44:DZ44&lt;&gt;""),"No aplica")</f>
        <v>No aplica</v>
      </c>
      <c r="EC44" s="83"/>
      <c r="ED44" s="83"/>
      <c r="EE44" s="83"/>
      <c r="EF44" s="83"/>
      <c r="EG44" s="83"/>
      <c r="EH44" s="83"/>
      <c r="EI44" s="83"/>
      <c r="EJ44" s="83"/>
      <c r="EK44" s="83"/>
      <c r="EL44" s="83"/>
      <c r="EM44" s="83"/>
      <c r="EN44" s="83"/>
      <c r="EO44" s="83"/>
      <c r="EP44" s="83"/>
      <c r="EQ44" s="83"/>
      <c r="ER44" s="83"/>
      <c r="ES44" s="83"/>
      <c r="ET44" s="83"/>
      <c r="EU44" s="83"/>
      <c r="EV44" s="83"/>
      <c r="EW44" s="83" t="str">
        <f t="shared" si="47"/>
        <v>Tipo_Los_mismos_tipos_de_proyecto_aplicables_a_las_categorías_2.1_2.2_y_2.3_únicamente_para_MinCIT_Material</v>
      </c>
      <c r="EX44" s="83" t="str">
        <f t="shared" si="48"/>
        <v/>
      </c>
      <c r="EY44" s="83" t="str">
        <f t="shared" si="49"/>
        <v/>
      </c>
      <c r="EZ44" s="83" t="str">
        <f t="shared" si="50"/>
        <v/>
      </c>
      <c r="FA44" s="83" t="str">
        <f t="shared" si="51"/>
        <v/>
      </c>
      <c r="FB44" s="83" t="str">
        <f t="shared" si="52"/>
        <v/>
      </c>
      <c r="FC44" s="83" t="str">
        <f t="shared" si="53"/>
        <v/>
      </c>
      <c r="FD44" s="83"/>
      <c r="FE44" s="83" t="str" cm="1">
        <f t="array" ref="FE44">IFERROR(_xlfn._xlws.FILTER(EX44:FC44,EX44:FC44&lt;&gt;""),"No aplica")</f>
        <v>No aplica</v>
      </c>
      <c r="FF44" s="83"/>
      <c r="FG44" s="83"/>
      <c r="FH44" s="83"/>
      <c r="FI44" s="83"/>
      <c r="FJ44" s="83"/>
      <c r="FK44" s="83"/>
      <c r="FL44" s="83"/>
      <c r="FM44" s="83" t="str">
        <f t="shared" si="54"/>
        <v>Tipo_Los_mismos_tipos_de_proyecto_aplicables_a_las_categorías_2.1_2.2_y_2.3_únicamente_para_MinCIT_Publicidad</v>
      </c>
      <c r="FN44" s="175" t="str">
        <f t="shared" si="55"/>
        <v/>
      </c>
      <c r="FO44" s="175" t="str">
        <f t="shared" si="56"/>
        <v/>
      </c>
      <c r="FQ44" s="83" t="str" cm="1">
        <f t="array" ref="FQ44">IFERROR(_xlfn._xlws.FILTER(FN44:FO44,FN44:FO44&lt;&gt;""),"No aplica")</f>
        <v>No aplica</v>
      </c>
      <c r="FU44" s="83" t="str">
        <f t="shared" si="57"/>
        <v>Tipo_Los_mismos_tipos_de_proyecto_aplicables_a_las_categorías_2.1_2.2_y_2.3_únicamente_para_MinCIT_Desarrollos_Tecnológicos</v>
      </c>
      <c r="FV44" s="175" t="str">
        <f t="shared" si="58"/>
        <v/>
      </c>
      <c r="FW44" s="175" t="str">
        <f t="shared" si="59"/>
        <v/>
      </c>
      <c r="FY44" s="83" t="str" cm="1">
        <f t="array" ref="FY44">IFERROR(_xlfn._xlws.FILTER(FV44:FW44,FV44:FW44&lt;&gt;""),"No aplica")</f>
        <v>No aplica</v>
      </c>
      <c r="GC44" s="83" t="str">
        <f t="shared" si="60"/>
        <v>Tipo_Los_mismos_tipos_de_proyecto_aplicables_a_las_categorías_2.1_2.2_y_2.3_únicamente_para_MinCIT_Gastos_de_viajes_(alimentación_hospedaje_transporte_etc)</v>
      </c>
      <c r="GD44" s="175" t="str">
        <f t="shared" si="61"/>
        <v/>
      </c>
      <c r="GE44" s="175" t="str">
        <f t="shared" si="62"/>
        <v/>
      </c>
      <c r="GF44" s="175" t="str">
        <f t="shared" si="63"/>
        <v/>
      </c>
      <c r="GG44" s="175" t="str">
        <f t="shared" si="64"/>
        <v/>
      </c>
      <c r="GH44" s="175" t="str">
        <f t="shared" si="65"/>
        <v/>
      </c>
      <c r="GI44" s="175" t="str">
        <f t="shared" si="66"/>
        <v/>
      </c>
      <c r="GJ44" s="175" t="str">
        <f t="shared" si="67"/>
        <v/>
      </c>
      <c r="GK44" s="175" t="str">
        <f t="shared" si="68"/>
        <v/>
      </c>
      <c r="GL44" s="175"/>
      <c r="GM44" s="150" t="str" cm="1">
        <f t="array" ref="GM44">IFERROR(_xlfn._xlws.FILTER(GD44:GK44,GD44:GK44&lt;&gt;""),"No aplica")</f>
        <v>No aplica</v>
      </c>
      <c r="GN44" s="175"/>
      <c r="GO44" s="175"/>
      <c r="GP44" s="175"/>
      <c r="GQ44" s="175"/>
      <c r="GR44" s="175"/>
      <c r="GS44" s="175"/>
      <c r="GT44" s="175"/>
      <c r="GU44" s="175"/>
      <c r="GV44" s="175"/>
      <c r="GW44" s="175"/>
      <c r="GX44" s="83" t="str">
        <f t="shared" si="69"/>
        <v>Tipo_Los_mismos_tipos_de_proyecto_aplicables_a_las_categorías_2.1_2.2_y_2.3_únicamente_para_MinCIT_Dotaciones_o_Beneficios</v>
      </c>
      <c r="GY44" s="175" t="str">
        <f t="shared" si="70"/>
        <v/>
      </c>
      <c r="GZ44" s="175" t="str">
        <f t="shared" si="71"/>
        <v/>
      </c>
      <c r="HA44" s="175" t="str">
        <f t="shared" si="72"/>
        <v/>
      </c>
      <c r="HB44" s="175" t="str">
        <f t="shared" si="73"/>
        <v/>
      </c>
      <c r="HC44" s="175" t="str">
        <f t="shared" si="74"/>
        <v/>
      </c>
      <c r="HE44" s="150" t="str" cm="1">
        <f t="array" ref="HE44">IFERROR(_xlfn._xlws.FILTER(GY44:HC44,GY44:HC44&lt;&gt;""),"No aplica")</f>
        <v>No aplica</v>
      </c>
      <c r="HL44" s="83" t="str">
        <f t="shared" si="75"/>
        <v>Tipo_Los_mismos_tipos_de_proyecto_aplicables_a_las_categorías_2.1_2.2_y_2.3_únicamente_para_MinCIT_Pólizas</v>
      </c>
      <c r="HM44" s="175" t="str">
        <f t="shared" si="179"/>
        <v/>
      </c>
      <c r="HO44" s="83" t="str" cm="1">
        <f t="array" ref="HO44">IFERROR(_xlfn._xlws.FILTER(HM44:HM44,HM44:HM44&lt;&gt;""),"No aplica")</f>
        <v>No aplica</v>
      </c>
      <c r="HR44" s="83" t="str">
        <f t="shared" si="76"/>
        <v>Tipo_Los_mismos_tipos_de_proyecto_aplicables_a_las_categorías_2.1_2.2_y_2.3_únicamente_para_MinCIT_Otros</v>
      </c>
      <c r="HS44" s="175" t="str">
        <f t="shared" si="77"/>
        <v/>
      </c>
      <c r="HT44" s="175" t="str">
        <f t="shared" si="78"/>
        <v/>
      </c>
      <c r="HU44" s="175" t="str">
        <f t="shared" si="79"/>
        <v/>
      </c>
      <c r="HW44" s="83" t="str" cm="1">
        <f t="array" ref="HW44">IFERROR(_xlfn._xlws.FILTER(HS44:HU44,HS44:HU44&lt;&gt;""),"No aplica")</f>
        <v>No aplica</v>
      </c>
      <c r="IB44" s="83" t="str">
        <f t="shared" si="80"/>
        <v>Tipo_Los_mismos_tipos_de_proyecto_aplicables_a_las_categorías_2.1_2.2_y_2.3_únicamente_para_MinCIT_Construcción_y_o_mantenimiento_de_Obra</v>
      </c>
      <c r="IC44" s="175" t="str">
        <f t="shared" si="81"/>
        <v/>
      </c>
      <c r="ID44" s="175" t="str">
        <f t="shared" si="82"/>
        <v/>
      </c>
      <c r="IE44" s="175" t="str">
        <f t="shared" si="83"/>
        <v/>
      </c>
      <c r="IF44" s="175" t="str">
        <f t="shared" si="84"/>
        <v/>
      </c>
      <c r="IG44" s="175" t="str">
        <f t="shared" si="85"/>
        <v/>
      </c>
      <c r="IH44" s="175" t="str">
        <f t="shared" si="86"/>
        <v/>
      </c>
      <c r="II44" s="175" t="str">
        <f t="shared" si="87"/>
        <v/>
      </c>
      <c r="IJ44" s="175" t="str">
        <f t="shared" si="88"/>
        <v/>
      </c>
      <c r="IK44" s="175" t="str">
        <f t="shared" si="89"/>
        <v/>
      </c>
      <c r="IL44" s="175" t="str">
        <f t="shared" si="90"/>
        <v/>
      </c>
      <c r="IM44" s="175" t="str">
        <f t="shared" si="91"/>
        <v/>
      </c>
      <c r="IN44" s="175" t="str">
        <f t="shared" si="92"/>
        <v/>
      </c>
      <c r="IO44" s="175" t="str">
        <f t="shared" si="93"/>
        <v/>
      </c>
      <c r="IP44" s="175" t="str">
        <f t="shared" si="94"/>
        <v/>
      </c>
      <c r="IR44" s="175" t="str" cm="1">
        <f t="array" ref="IR44">IFERROR(_xlfn._xlws.FILTER(IC44:IP44,IC44:IP44&lt;&gt;""),"No aplica")</f>
        <v>No aplica</v>
      </c>
      <c r="JG44" s="83" t="str">
        <f t="shared" si="95"/>
        <v>Tipo_Los_mismos_tipos_de_proyecto_aplicables_a_las_categorías_2.1_2.2_y_2.3_únicamente_para_MinCIT</v>
      </c>
      <c r="JH44" s="83" t="str">
        <f t="shared" si="96"/>
        <v/>
      </c>
      <c r="JI44" s="83" t="str">
        <f t="shared" si="97"/>
        <v/>
      </c>
      <c r="JJ44" s="83" t="str">
        <f t="shared" si="98"/>
        <v/>
      </c>
      <c r="JK44" s="83" t="str">
        <f t="shared" si="99"/>
        <v/>
      </c>
      <c r="JL44" s="83" t="str">
        <f t="shared" si="100"/>
        <v/>
      </c>
      <c r="JM44" s="83" t="str">
        <f t="shared" si="101"/>
        <v/>
      </c>
      <c r="JN44" s="83" t="str">
        <f t="shared" si="102"/>
        <v/>
      </c>
      <c r="JO44" s="83" t="str">
        <f t="shared" si="103"/>
        <v/>
      </c>
      <c r="JP44" s="83" t="str">
        <f t="shared" si="104"/>
        <v/>
      </c>
      <c r="JQ44" s="83" t="str">
        <f t="shared" si="105"/>
        <v/>
      </c>
      <c r="JR44" s="83" t="str">
        <f t="shared" si="106"/>
        <v/>
      </c>
      <c r="JS44" s="83" t="str">
        <f t="shared" si="107"/>
        <v/>
      </c>
      <c r="JT44" s="83" t="str">
        <f t="shared" si="108"/>
        <v/>
      </c>
      <c r="JU44" s="83" t="str">
        <f t="shared" si="109"/>
        <v/>
      </c>
      <c r="JV44" s="83" t="str">
        <f t="shared" si="110"/>
        <v/>
      </c>
      <c r="JW44" s="83" t="str">
        <f t="shared" si="111"/>
        <v/>
      </c>
      <c r="JX44" s="83" t="str">
        <f t="shared" si="112"/>
        <v/>
      </c>
      <c r="JY44" s="83" t="str">
        <f t="shared" si="113"/>
        <v/>
      </c>
      <c r="JZ44" s="83" t="str">
        <f t="shared" si="114"/>
        <v/>
      </c>
      <c r="KA44" s="83" t="str">
        <f t="shared" si="115"/>
        <v/>
      </c>
      <c r="KB44" s="83" t="str">
        <f t="shared" si="116"/>
        <v/>
      </c>
      <c r="KC44" s="83" t="str">
        <f t="shared" si="117"/>
        <v/>
      </c>
      <c r="KD44" s="83" t="str">
        <f t="shared" si="118"/>
        <v/>
      </c>
      <c r="KE44" s="83" t="str">
        <f t="shared" si="119"/>
        <v/>
      </c>
      <c r="KF44" s="83" t="str">
        <f t="shared" si="120"/>
        <v/>
      </c>
      <c r="KG44" s="83" t="str">
        <f t="shared" si="121"/>
        <v/>
      </c>
      <c r="KH44" s="83" t="str">
        <f t="shared" si="122"/>
        <v/>
      </c>
      <c r="KI44" s="83" t="str">
        <f t="shared" si="123"/>
        <v/>
      </c>
      <c r="KJ44" s="83" t="str">
        <f t="shared" si="124"/>
        <v/>
      </c>
      <c r="KK44" s="83" t="str">
        <f t="shared" si="125"/>
        <v/>
      </c>
      <c r="KL44" s="83" t="str">
        <f t="shared" si="126"/>
        <v/>
      </c>
      <c r="KM44" s="83" t="str">
        <f t="shared" si="127"/>
        <v/>
      </c>
      <c r="KN44" s="83" t="str">
        <f t="shared" si="128"/>
        <v/>
      </c>
      <c r="KO44" s="83" t="str">
        <f t="shared" si="129"/>
        <v/>
      </c>
      <c r="KP44" s="83" t="str">
        <f t="shared" si="130"/>
        <v/>
      </c>
      <c r="KQ44" s="83" t="str">
        <f t="shared" si="131"/>
        <v/>
      </c>
      <c r="KR44" s="83" t="str">
        <f t="shared" si="132"/>
        <v/>
      </c>
      <c r="KS44" s="83" t="str">
        <f t="shared" si="133"/>
        <v/>
      </c>
      <c r="KT44" s="83" t="str">
        <f t="shared" si="134"/>
        <v/>
      </c>
      <c r="KU44" s="83" t="str">
        <f t="shared" si="135"/>
        <v/>
      </c>
      <c r="KV44" s="83" t="str">
        <f t="shared" si="136"/>
        <v/>
      </c>
      <c r="KW44" s="83" t="str">
        <f t="shared" si="137"/>
        <v/>
      </c>
      <c r="KX44" s="83" t="str">
        <f t="shared" si="138"/>
        <v/>
      </c>
      <c r="KY44" s="83" t="str">
        <f t="shared" si="139"/>
        <v/>
      </c>
      <c r="KZ44" s="83" t="str">
        <f t="shared" si="140"/>
        <v/>
      </c>
      <c r="LA44" s="83" t="str">
        <f t="shared" si="141"/>
        <v/>
      </c>
      <c r="LB44" s="83" t="str">
        <f t="shared" si="142"/>
        <v/>
      </c>
      <c r="LC44" s="83" t="str">
        <f t="shared" si="143"/>
        <v/>
      </c>
      <c r="LD44" s="83" t="str">
        <f t="shared" si="144"/>
        <v/>
      </c>
      <c r="LE44" s="83" t="str">
        <f t="shared" si="145"/>
        <v/>
      </c>
      <c r="LF44" s="83" t="str">
        <f t="shared" si="146"/>
        <v/>
      </c>
      <c r="LG44" s="83" t="str">
        <f t="shared" si="147"/>
        <v/>
      </c>
      <c r="LH44" s="83" t="str">
        <f t="shared" si="148"/>
        <v/>
      </c>
      <c r="LI44" s="83" t="str">
        <f t="shared" si="149"/>
        <v/>
      </c>
      <c r="LJ44" s="83" t="str">
        <f t="shared" si="150"/>
        <v/>
      </c>
      <c r="LK44" s="83" t="str">
        <f t="shared" si="151"/>
        <v/>
      </c>
      <c r="LL44" s="83" t="str">
        <f t="shared" si="152"/>
        <v/>
      </c>
      <c r="LM44" s="83" t="str">
        <f t="shared" si="153"/>
        <v/>
      </c>
      <c r="LN44" s="83" t="str">
        <f t="shared" si="154"/>
        <v/>
      </c>
      <c r="LO44" s="83" t="str">
        <f t="shared" si="155"/>
        <v/>
      </c>
      <c r="LP44" s="83" t="str">
        <f t="shared" si="156"/>
        <v/>
      </c>
      <c r="LQ44" s="83" t="str">
        <f t="shared" si="157"/>
        <v/>
      </c>
      <c r="LR44" s="83" t="str">
        <f t="shared" si="158"/>
        <v/>
      </c>
      <c r="LS44" s="83" t="str">
        <f t="shared" si="159"/>
        <v/>
      </c>
      <c r="LT44" s="83" t="str">
        <f t="shared" si="160"/>
        <v/>
      </c>
      <c r="LU44" s="83" t="str">
        <f t="shared" si="161"/>
        <v/>
      </c>
      <c r="LV44" s="83" t="str">
        <f t="shared" si="162"/>
        <v/>
      </c>
      <c r="LX44" s="175" t="e" cm="1" vm="1">
        <f t="array" ref="LX44">TRANSPOSE(_xlfn.UNIQUE(_xlfn._xlws.FILTER(TRANSPOSE(JH44:LV44),TRANSPOSE(JH44:LV44)&lt;&gt;"")))</f>
        <v>#VALUE!</v>
      </c>
      <c r="MI44" s="83" t="str">
        <f t="shared" si="163"/>
        <v>Tipo_Los_mismos_tipos_de_proyecto_aplicables_a_las_categorías_2.1_2.2_y_2.3_únicamente_para_MinCIT_productos</v>
      </c>
      <c r="MV44" s="150" t="str" cm="1">
        <f t="array" ref="MV44">IFERROR(_xlfn._xlws.FILTER(MJ44:MT44,MJ44:MT44&lt;&gt;""),"No aplica")</f>
        <v>No aplica</v>
      </c>
      <c r="NG44" s="150" t="str">
        <f t="shared" si="164"/>
        <v>Tipo_Los_mismos_tipos_de_proyecto_aplicables_a_las_categorías_2.1_2.2_y_2.3_únicamente_para_MinCIT_resultados</v>
      </c>
      <c r="NT44" s="83" t="str" cm="1">
        <f t="array" ref="NT44">IFERROR(_xlfn._xlws.FILTER(NH44:NR44,NH44:NR44&lt;&gt;""),"No aplica")</f>
        <v>No aplica</v>
      </c>
    </row>
    <row r="45" spans="1:387" ht="51.6" thickBot="1">
      <c r="A45" s="509"/>
      <c r="B45" s="75" t="s">
        <v>1411</v>
      </c>
      <c r="C45" s="78" t="s">
        <v>3124</v>
      </c>
      <c r="D45" s="74" t="str">
        <f t="shared" si="177"/>
        <v>Categoría_2.5_Ejecución_de_reparaciones_locativas_y_embellecimiento_de_fachadas</v>
      </c>
      <c r="E45" s="82" t="s">
        <v>3125</v>
      </c>
      <c r="F45" s="72" t="str">
        <f t="shared" si="11"/>
        <v>Tipo_2.5.A_Desarrollo_de_reparaciones_locativas</v>
      </c>
      <c r="G45" s="76" t="s">
        <v>3043</v>
      </c>
      <c r="H45" s="106" t="s">
        <v>3043</v>
      </c>
      <c r="I45" s="112"/>
      <c r="J45" s="112"/>
      <c r="K45" s="112"/>
      <c r="L45" s="112"/>
      <c r="M45" s="115"/>
      <c r="O45" s="83" t="str">
        <f t="shared" si="165"/>
        <v>Tipo_2.5.A_Desarrollo_de_reparaciones_locativas</v>
      </c>
      <c r="P45" s="83" t="str">
        <f t="shared" si="166"/>
        <v>Tipo_2.5.A_Desarrollo_de_reparaciones_locativas</v>
      </c>
      <c r="Q45" s="83" t="str">
        <f t="shared" si="167"/>
        <v/>
      </c>
      <c r="R45" s="83" t="str">
        <f t="shared" si="168"/>
        <v/>
      </c>
      <c r="S45" s="83" t="str">
        <f t="shared" si="169"/>
        <v/>
      </c>
      <c r="T45" s="83" t="str">
        <f t="shared" si="170"/>
        <v/>
      </c>
      <c r="U45" s="83" t="str">
        <f t="shared" si="171"/>
        <v/>
      </c>
      <c r="X45" s="150" t="s">
        <v>3126</v>
      </c>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90"/>
      <c r="BX45" s="90"/>
      <c r="BY45" s="90"/>
      <c r="BZ45" s="90"/>
      <c r="CA45" s="90" t="s">
        <v>3043</v>
      </c>
      <c r="CQ45" s="83" t="str">
        <f t="shared" si="19"/>
        <v>Tipo_2.5.A_Desarrollo_de_reparaciones_locativas_Personal</v>
      </c>
      <c r="CR45" s="83" t="str">
        <f t="shared" si="172"/>
        <v/>
      </c>
      <c r="CS45" s="83" t="str">
        <f t="shared" si="173"/>
        <v/>
      </c>
      <c r="CT45" s="83" t="str">
        <f t="shared" si="174"/>
        <v/>
      </c>
      <c r="CU45" s="83" t="str">
        <f t="shared" si="175"/>
        <v/>
      </c>
      <c r="CV45" s="83" t="str">
        <f t="shared" si="176"/>
        <v/>
      </c>
      <c r="CW45" s="83"/>
      <c r="CX45" s="83" t="str" cm="1">
        <f t="array" ref="CX45">IFERROR(_xlfn._xlws.FILTER(CR45:CV45,CR45:CV45&lt;&gt;""),"No aplica")</f>
        <v>No aplica</v>
      </c>
      <c r="CY45" s="83"/>
      <c r="CZ45" s="83"/>
      <c r="DA45" s="83"/>
      <c r="DB45" s="83"/>
      <c r="DC45" s="83"/>
      <c r="DD45" s="83"/>
      <c r="DE45" s="83" t="str">
        <f t="shared" si="25"/>
        <v>Tipo_2.5.A_Desarrollo_de_reparaciones_locativas_Eventos</v>
      </c>
      <c r="DF45" s="83" t="str">
        <f t="shared" si="26"/>
        <v/>
      </c>
      <c r="DG45" s="83" t="str">
        <f t="shared" si="27"/>
        <v/>
      </c>
      <c r="DH45" s="83" t="str">
        <f t="shared" si="28"/>
        <v/>
      </c>
      <c r="DI45" s="83" t="str">
        <f t="shared" si="29"/>
        <v/>
      </c>
      <c r="DJ45" s="83" t="str">
        <f t="shared" si="30"/>
        <v/>
      </c>
      <c r="DK45" s="83" t="str">
        <f t="shared" si="31"/>
        <v/>
      </c>
      <c r="DL45" s="83" t="str">
        <f t="shared" si="32"/>
        <v/>
      </c>
      <c r="DM45" s="83" t="str">
        <f t="shared" si="33"/>
        <v/>
      </c>
      <c r="DN45" s="83" t="str">
        <f t="shared" si="34"/>
        <v/>
      </c>
      <c r="DO45" s="83" t="str">
        <f t="shared" si="35"/>
        <v/>
      </c>
      <c r="DP45" s="83" t="str">
        <f t="shared" si="36"/>
        <v/>
      </c>
      <c r="DQ45" s="83" t="str">
        <f t="shared" si="37"/>
        <v/>
      </c>
      <c r="DR45" s="83" t="str">
        <f t="shared" si="38"/>
        <v/>
      </c>
      <c r="DS45" s="83" t="str">
        <f t="shared" si="39"/>
        <v/>
      </c>
      <c r="DT45" s="83" t="str">
        <f t="shared" si="40"/>
        <v/>
      </c>
      <c r="DU45" s="83" t="str">
        <f t="shared" si="41"/>
        <v/>
      </c>
      <c r="DV45" s="83" t="str">
        <f t="shared" si="42"/>
        <v/>
      </c>
      <c r="DW45" s="83" t="str">
        <f t="shared" si="43"/>
        <v/>
      </c>
      <c r="DX45" s="83" t="str">
        <f t="shared" si="44"/>
        <v/>
      </c>
      <c r="DY45" s="83" t="str">
        <f t="shared" si="45"/>
        <v/>
      </c>
      <c r="DZ45" s="83" t="str">
        <f t="shared" si="46"/>
        <v/>
      </c>
      <c r="EA45" s="83"/>
      <c r="EB45" s="83" t="str" cm="1">
        <f t="array" ref="EB45">IFERROR(_xlfn._xlws.FILTER(DF45:DZ45,DF45:DZ45&lt;&gt;""),"No aplica")</f>
        <v>No aplica</v>
      </c>
      <c r="EC45" s="83"/>
      <c r="ED45" s="83"/>
      <c r="EE45" s="83"/>
      <c r="EF45" s="83"/>
      <c r="EG45" s="83"/>
      <c r="EH45" s="83"/>
      <c r="EI45" s="83"/>
      <c r="EJ45" s="83"/>
      <c r="EK45" s="83"/>
      <c r="EL45" s="83"/>
      <c r="EM45" s="83"/>
      <c r="EN45" s="83"/>
      <c r="EO45" s="83"/>
      <c r="EP45" s="83"/>
      <c r="EQ45" s="83"/>
      <c r="ER45" s="83"/>
      <c r="ES45" s="83"/>
      <c r="ET45" s="83"/>
      <c r="EU45" s="83"/>
      <c r="EV45" s="83"/>
      <c r="EW45" s="83" t="str">
        <f t="shared" si="47"/>
        <v>Tipo_2.5.A_Desarrollo_de_reparaciones_locativas_Material</v>
      </c>
      <c r="EX45" s="83" t="str">
        <f t="shared" si="48"/>
        <v/>
      </c>
      <c r="EY45" s="83" t="str">
        <f t="shared" si="49"/>
        <v/>
      </c>
      <c r="EZ45" s="83" t="str">
        <f t="shared" si="50"/>
        <v/>
      </c>
      <c r="FA45" s="83" t="str">
        <f t="shared" si="51"/>
        <v/>
      </c>
      <c r="FB45" s="83" t="str">
        <f t="shared" si="52"/>
        <v/>
      </c>
      <c r="FC45" s="83" t="str">
        <f t="shared" si="53"/>
        <v/>
      </c>
      <c r="FD45" s="83"/>
      <c r="FE45" s="83" t="str" cm="1">
        <f t="array" ref="FE45">IFERROR(_xlfn._xlws.FILTER(EX45:FC45,EX45:FC45&lt;&gt;""),"No aplica")</f>
        <v>No aplica</v>
      </c>
      <c r="FF45" s="83"/>
      <c r="FG45" s="83"/>
      <c r="FH45" s="83"/>
      <c r="FI45" s="83"/>
      <c r="FJ45" s="83"/>
      <c r="FK45" s="83"/>
      <c r="FL45" s="83"/>
      <c r="FM45" s="83" t="str">
        <f t="shared" si="54"/>
        <v>Tipo_2.5.A_Desarrollo_de_reparaciones_locativas_Publicidad</v>
      </c>
      <c r="FN45" s="175" t="str">
        <f t="shared" si="55"/>
        <v/>
      </c>
      <c r="FO45" s="175" t="str">
        <f t="shared" si="56"/>
        <v/>
      </c>
      <c r="FQ45" s="83" t="str" cm="1">
        <f t="array" ref="FQ45">IFERROR(_xlfn._xlws.FILTER(FN45:FO45,FN45:FO45&lt;&gt;""),"No aplica")</f>
        <v>No aplica</v>
      </c>
      <c r="FU45" s="83" t="str">
        <f t="shared" si="57"/>
        <v>Tipo_2.5.A_Desarrollo_de_reparaciones_locativas_Desarrollos_Tecnológicos</v>
      </c>
      <c r="FV45" s="175" t="str">
        <f t="shared" si="58"/>
        <v/>
      </c>
      <c r="FW45" s="175" t="str">
        <f t="shared" si="59"/>
        <v/>
      </c>
      <c r="FY45" s="83" t="str" cm="1">
        <f t="array" ref="FY45">IFERROR(_xlfn._xlws.FILTER(FV45:FW45,FV45:FW45&lt;&gt;""),"No aplica")</f>
        <v>No aplica</v>
      </c>
      <c r="GC45" s="83" t="str">
        <f t="shared" si="60"/>
        <v>Tipo_2.5.A_Desarrollo_de_reparaciones_locativas_Gastos_de_viajes_(alimentación_hospedaje_transporte_etc)</v>
      </c>
      <c r="GD45" s="175" t="str">
        <f t="shared" si="61"/>
        <v/>
      </c>
      <c r="GE45" s="175" t="str">
        <f t="shared" si="62"/>
        <v/>
      </c>
      <c r="GF45" s="175" t="str">
        <f t="shared" si="63"/>
        <v/>
      </c>
      <c r="GG45" s="175" t="str">
        <f t="shared" si="64"/>
        <v/>
      </c>
      <c r="GH45" s="175" t="str">
        <f t="shared" si="65"/>
        <v/>
      </c>
      <c r="GI45" s="175" t="str">
        <f t="shared" si="66"/>
        <v/>
      </c>
      <c r="GJ45" s="175" t="str">
        <f t="shared" si="67"/>
        <v/>
      </c>
      <c r="GK45" s="175" t="str">
        <f t="shared" si="68"/>
        <v/>
      </c>
      <c r="GL45" s="175"/>
      <c r="GM45" s="150" t="str" cm="1">
        <f t="array" ref="GM45">IFERROR(_xlfn._xlws.FILTER(GD45:GK45,GD45:GK45&lt;&gt;""),"No aplica")</f>
        <v>No aplica</v>
      </c>
      <c r="GN45" s="175"/>
      <c r="GO45" s="175"/>
      <c r="GP45" s="175"/>
      <c r="GQ45" s="175"/>
      <c r="GR45" s="175"/>
      <c r="GS45" s="175"/>
      <c r="GT45" s="175"/>
      <c r="GU45" s="175"/>
      <c r="GV45" s="175"/>
      <c r="GW45" s="175"/>
      <c r="GX45" s="83" t="str">
        <f t="shared" si="69"/>
        <v>Tipo_2.5.A_Desarrollo_de_reparaciones_locativas_Dotaciones_o_Beneficios</v>
      </c>
      <c r="GY45" s="175" t="str">
        <f t="shared" si="70"/>
        <v/>
      </c>
      <c r="GZ45" s="175" t="str">
        <f t="shared" si="71"/>
        <v/>
      </c>
      <c r="HA45" s="175" t="str">
        <f t="shared" si="72"/>
        <v/>
      </c>
      <c r="HB45" s="175" t="str">
        <f t="shared" si="73"/>
        <v/>
      </c>
      <c r="HC45" s="175" t="str">
        <f t="shared" si="74"/>
        <v/>
      </c>
      <c r="HE45" s="150" t="str" cm="1">
        <f t="array" ref="HE45">IFERROR(_xlfn._xlws.FILTER(GY45:HC45,GY45:HC45&lt;&gt;""),"No aplica")</f>
        <v>No aplica</v>
      </c>
      <c r="HL45" s="83" t="str">
        <f t="shared" si="75"/>
        <v>Tipo_2.5.A_Desarrollo_de_reparaciones_locativas_Pólizas</v>
      </c>
      <c r="HM45" s="175" t="str">
        <f t="shared" si="179"/>
        <v/>
      </c>
      <c r="HO45" s="83" t="str" cm="1">
        <f t="array" ref="HO45">IFERROR(_xlfn._xlws.FILTER(HM45:HM45,HM45:HM45&lt;&gt;""),"No aplica")</f>
        <v>No aplica</v>
      </c>
      <c r="HR45" s="83" t="str">
        <f t="shared" si="76"/>
        <v>Tipo_2.5.A_Desarrollo_de_reparaciones_locativas_Otros</v>
      </c>
      <c r="HS45" s="175" t="str">
        <f t="shared" si="77"/>
        <v/>
      </c>
      <c r="HT45" s="175" t="str">
        <f t="shared" si="78"/>
        <v/>
      </c>
      <c r="HU45" s="175" t="str">
        <f t="shared" si="79"/>
        <v>Otros</v>
      </c>
      <c r="HW45" s="83" t="str" cm="1">
        <f t="array" ref="HW45">IFERROR(_xlfn._xlws.FILTER(HS45:HU45,HS45:HU45&lt;&gt;""),"No aplica")</f>
        <v>Otros</v>
      </c>
      <c r="IB45" s="83" t="str">
        <f t="shared" si="80"/>
        <v>Tipo_2.5.A_Desarrollo_de_reparaciones_locativas_Construcción_y_o_mantenimiento_de_Obra</v>
      </c>
      <c r="IC45" s="175" t="str">
        <f t="shared" si="81"/>
        <v/>
      </c>
      <c r="ID45" s="175" t="str">
        <f t="shared" si="82"/>
        <v/>
      </c>
      <c r="IE45" s="175" t="str">
        <f t="shared" si="83"/>
        <v/>
      </c>
      <c r="IF45" s="175" t="str">
        <f t="shared" si="84"/>
        <v/>
      </c>
      <c r="IG45" s="175" t="str">
        <f t="shared" si="85"/>
        <v/>
      </c>
      <c r="IH45" s="175" t="str">
        <f t="shared" si="86"/>
        <v/>
      </c>
      <c r="II45" s="175" t="str">
        <f t="shared" si="87"/>
        <v/>
      </c>
      <c r="IJ45" s="175" t="str">
        <f t="shared" si="88"/>
        <v/>
      </c>
      <c r="IK45" s="175" t="str">
        <f t="shared" si="89"/>
        <v/>
      </c>
      <c r="IL45" s="175" t="str">
        <f t="shared" si="90"/>
        <v/>
      </c>
      <c r="IM45" s="175" t="str">
        <f t="shared" si="91"/>
        <v/>
      </c>
      <c r="IN45" s="175" t="str">
        <f t="shared" si="92"/>
        <v/>
      </c>
      <c r="IO45" s="175" t="str">
        <f t="shared" si="93"/>
        <v/>
      </c>
      <c r="IP45" s="175" t="str">
        <f t="shared" si="94"/>
        <v/>
      </c>
      <c r="IR45" s="175" t="str" cm="1">
        <f t="array" ref="IR45">IFERROR(_xlfn._xlws.FILTER(IC45:IP45,IC45:IP45&lt;&gt;""),"No aplica")</f>
        <v>No aplica</v>
      </c>
      <c r="JG45" s="83" t="str">
        <f t="shared" si="95"/>
        <v>Tipo_2.5.A_Desarrollo_de_reparaciones_locativas</v>
      </c>
      <c r="JH45" s="83" t="str">
        <f t="shared" si="96"/>
        <v/>
      </c>
      <c r="JI45" s="83" t="str">
        <f t="shared" si="97"/>
        <v/>
      </c>
      <c r="JJ45" s="83" t="str">
        <f t="shared" si="98"/>
        <v/>
      </c>
      <c r="JK45" s="83" t="str">
        <f t="shared" si="99"/>
        <v/>
      </c>
      <c r="JL45" s="83" t="str">
        <f t="shared" si="100"/>
        <v/>
      </c>
      <c r="JM45" s="83" t="str">
        <f t="shared" si="101"/>
        <v/>
      </c>
      <c r="JN45" s="83" t="str">
        <f t="shared" si="102"/>
        <v/>
      </c>
      <c r="JO45" s="83" t="str">
        <f t="shared" si="103"/>
        <v/>
      </c>
      <c r="JP45" s="83" t="str">
        <f t="shared" si="104"/>
        <v/>
      </c>
      <c r="JQ45" s="83" t="str">
        <f t="shared" si="105"/>
        <v/>
      </c>
      <c r="JR45" s="83" t="str">
        <f t="shared" si="106"/>
        <v/>
      </c>
      <c r="JS45" s="83" t="str">
        <f t="shared" si="107"/>
        <v/>
      </c>
      <c r="JT45" s="83" t="str">
        <f t="shared" si="108"/>
        <v/>
      </c>
      <c r="JU45" s="83" t="str">
        <f t="shared" si="109"/>
        <v/>
      </c>
      <c r="JV45" s="83" t="str">
        <f t="shared" si="110"/>
        <v/>
      </c>
      <c r="JW45" s="83" t="str">
        <f t="shared" si="111"/>
        <v/>
      </c>
      <c r="JX45" s="83" t="str">
        <f t="shared" si="112"/>
        <v/>
      </c>
      <c r="JY45" s="83" t="str">
        <f t="shared" si="113"/>
        <v/>
      </c>
      <c r="JZ45" s="83" t="str">
        <f t="shared" si="114"/>
        <v/>
      </c>
      <c r="KA45" s="83" t="str">
        <f t="shared" si="115"/>
        <v/>
      </c>
      <c r="KB45" s="83" t="str">
        <f t="shared" si="116"/>
        <v/>
      </c>
      <c r="KC45" s="83" t="str">
        <f t="shared" si="117"/>
        <v/>
      </c>
      <c r="KD45" s="83" t="str">
        <f t="shared" si="118"/>
        <v/>
      </c>
      <c r="KE45" s="83" t="str">
        <f t="shared" si="119"/>
        <v/>
      </c>
      <c r="KF45" s="83" t="str">
        <f t="shared" si="120"/>
        <v/>
      </c>
      <c r="KG45" s="83" t="str">
        <f t="shared" si="121"/>
        <v/>
      </c>
      <c r="KH45" s="83" t="str">
        <f t="shared" si="122"/>
        <v/>
      </c>
      <c r="KI45" s="83" t="str">
        <f t="shared" si="123"/>
        <v/>
      </c>
      <c r="KJ45" s="83" t="str">
        <f t="shared" si="124"/>
        <v/>
      </c>
      <c r="KK45" s="83" t="str">
        <f t="shared" si="125"/>
        <v/>
      </c>
      <c r="KL45" s="83" t="str">
        <f t="shared" si="126"/>
        <v/>
      </c>
      <c r="KM45" s="83" t="str">
        <f t="shared" si="127"/>
        <v/>
      </c>
      <c r="KN45" s="83" t="str">
        <f t="shared" si="128"/>
        <v/>
      </c>
      <c r="KO45" s="83" t="str">
        <f t="shared" si="129"/>
        <v/>
      </c>
      <c r="KP45" s="83" t="str">
        <f t="shared" si="130"/>
        <v/>
      </c>
      <c r="KQ45" s="83" t="str">
        <f t="shared" si="131"/>
        <v/>
      </c>
      <c r="KR45" s="83" t="str">
        <f t="shared" si="132"/>
        <v/>
      </c>
      <c r="KS45" s="83" t="str">
        <f t="shared" si="133"/>
        <v/>
      </c>
      <c r="KT45" s="83" t="str">
        <f t="shared" si="134"/>
        <v/>
      </c>
      <c r="KU45" s="83" t="str">
        <f t="shared" si="135"/>
        <v/>
      </c>
      <c r="KV45" s="83" t="str">
        <f t="shared" si="136"/>
        <v/>
      </c>
      <c r="KW45" s="83" t="str">
        <f t="shared" si="137"/>
        <v/>
      </c>
      <c r="KX45" s="83" t="str">
        <f t="shared" si="138"/>
        <v/>
      </c>
      <c r="KY45" s="83" t="str">
        <f t="shared" si="139"/>
        <v/>
      </c>
      <c r="KZ45" s="83" t="str">
        <f t="shared" si="140"/>
        <v/>
      </c>
      <c r="LA45" s="83" t="str">
        <f t="shared" si="141"/>
        <v/>
      </c>
      <c r="LB45" s="83" t="str">
        <f t="shared" si="142"/>
        <v/>
      </c>
      <c r="LC45" s="83" t="str">
        <f t="shared" si="143"/>
        <v/>
      </c>
      <c r="LD45" s="83" t="str">
        <f t="shared" si="144"/>
        <v/>
      </c>
      <c r="LE45" s="83" t="str">
        <f t="shared" si="145"/>
        <v/>
      </c>
      <c r="LF45" s="83" t="str">
        <f t="shared" si="146"/>
        <v/>
      </c>
      <c r="LG45" s="83" t="str">
        <f t="shared" si="147"/>
        <v/>
      </c>
      <c r="LH45" s="83" t="str">
        <f t="shared" si="148"/>
        <v>Otros</v>
      </c>
      <c r="LI45" s="83" t="str">
        <f t="shared" si="149"/>
        <v/>
      </c>
      <c r="LJ45" s="83" t="str">
        <f t="shared" si="150"/>
        <v/>
      </c>
      <c r="LK45" s="83" t="str">
        <f t="shared" si="151"/>
        <v/>
      </c>
      <c r="LL45" s="83" t="str">
        <f t="shared" si="152"/>
        <v/>
      </c>
      <c r="LM45" s="83" t="str">
        <f t="shared" si="153"/>
        <v/>
      </c>
      <c r="LN45" s="83" t="str">
        <f t="shared" si="154"/>
        <v/>
      </c>
      <c r="LO45" s="83" t="str">
        <f t="shared" si="155"/>
        <v/>
      </c>
      <c r="LP45" s="83" t="str">
        <f t="shared" si="156"/>
        <v/>
      </c>
      <c r="LQ45" s="83" t="str">
        <f t="shared" si="157"/>
        <v/>
      </c>
      <c r="LR45" s="83" t="str">
        <f t="shared" si="158"/>
        <v/>
      </c>
      <c r="LS45" s="83" t="str">
        <f t="shared" si="159"/>
        <v/>
      </c>
      <c r="LT45" s="83" t="str">
        <f t="shared" si="160"/>
        <v/>
      </c>
      <c r="LU45" s="83" t="str">
        <f t="shared" si="161"/>
        <v/>
      </c>
      <c r="LV45" s="83" t="str">
        <f t="shared" si="162"/>
        <v/>
      </c>
      <c r="LX45" s="175" t="str" cm="1">
        <f t="array" ref="LX45">TRANSPOSE(_xlfn.UNIQUE(_xlfn._xlws.FILTER(TRANSPOSE(JH45:LV45),TRANSPOSE(JH45:LV45)&lt;&gt;"")))</f>
        <v>Otros</v>
      </c>
      <c r="MI45" s="83" t="str">
        <f t="shared" si="163"/>
        <v>Tipo_2.5.A_Desarrollo_de_reparaciones_locativas_productos</v>
      </c>
      <c r="MJ45" s="83" t="s">
        <v>1813</v>
      </c>
      <c r="MK45" s="83"/>
      <c r="ML45" s="83" t="s">
        <v>3047</v>
      </c>
      <c r="MM45" s="83"/>
      <c r="MN45" s="83"/>
      <c r="MO45" s="83"/>
      <c r="MP45" s="83"/>
      <c r="MQ45" s="83"/>
      <c r="MR45" s="83"/>
      <c r="MS45" s="83"/>
      <c r="MT45" s="83" t="s">
        <v>1643</v>
      </c>
      <c r="MV45" s="150" t="str" cm="1">
        <f t="array" ref="MV45:MW45">IFERROR(_xlfn._xlws.FILTER(MJ45:MT45,MJ45:MT45&lt;&gt;""),"No aplica")</f>
        <v>Bienes con reparaciones locativas realizadas</v>
      </c>
      <c r="MW45" t="str">
        <v>Otro</v>
      </c>
      <c r="NG45" s="150" t="str">
        <f t="shared" si="164"/>
        <v>Tipo_2.5.A_Desarrollo_de_reparaciones_locativas_resultados</v>
      </c>
      <c r="NH45" s="83" t="s">
        <v>1631</v>
      </c>
      <c r="NI45" s="83"/>
      <c r="NJ45" s="83"/>
      <c r="NK45" s="83"/>
      <c r="NL45" s="83"/>
      <c r="NM45" s="83"/>
      <c r="NN45" s="83"/>
      <c r="NO45" s="83"/>
      <c r="NP45" s="83"/>
      <c r="NQ45" s="83"/>
      <c r="NR45" s="83" t="s">
        <v>1643</v>
      </c>
      <c r="NT45" s="83" t="str" cm="1">
        <f t="array" ref="NT45:NU45">IFERROR(_xlfn._xlws.FILTER(NH45:NR45,NH45:NR45&lt;&gt;""),"No aplica")</f>
        <v>Percepción de una muestra de los habitantes del territorio a los cuales se socializa/presenta la intervención, en una escala de 1 a 5, sobre la calidad de la obra y la capacidad de la intervención finalizada de ser aprovechada por habitantes y turistas</v>
      </c>
      <c r="NU45" t="str">
        <v>Otro</v>
      </c>
    </row>
    <row r="46" spans="1:387" ht="82.15" thickBot="1">
      <c r="A46" s="510"/>
      <c r="B46" s="73" t="s">
        <v>3127</v>
      </c>
      <c r="C46" s="77" t="s">
        <v>3128</v>
      </c>
      <c r="D46" s="74" t="str">
        <f t="shared" si="177"/>
        <v>Categoría_2.6_Estímulos_para_la_implementación_de_soluciones_sostenibles_para_la_planta_turística</v>
      </c>
      <c r="E46" s="81" t="s">
        <v>3129</v>
      </c>
      <c r="F46" s="72" t="str">
        <f t="shared" si="11"/>
        <v>Tipo_2.6.A_Estímulos_para_la_implementación_de_soluciones_para_la_planta_turística_pública_o_privada</v>
      </c>
      <c r="G46" s="74" t="s">
        <v>3043</v>
      </c>
      <c r="H46" s="107" t="s">
        <v>3043</v>
      </c>
      <c r="I46" s="111"/>
      <c r="J46" s="111" t="s">
        <v>3043</v>
      </c>
      <c r="K46" s="111" t="s">
        <v>3043</v>
      </c>
      <c r="L46" s="111"/>
      <c r="M46" s="110"/>
      <c r="O46" s="83" t="str">
        <f t="shared" si="165"/>
        <v>Tipo_2.6.A_Estímulos_para_la_implementación_de_soluciones_para_la_planta_turística_pública_o_privada</v>
      </c>
      <c r="P46" s="83" t="str">
        <f t="shared" si="166"/>
        <v>Tipo_2.6.A_Estímulos_para_la_implementación_de_soluciones_para_la_planta_turística_pública_o_privada</v>
      </c>
      <c r="Q46" s="83" t="str">
        <f t="shared" si="167"/>
        <v/>
      </c>
      <c r="R46" s="83" t="str">
        <f t="shared" si="168"/>
        <v>Tipo_2.6.A_Estímulos_para_la_implementación_de_soluciones_para_la_planta_turística_pública_o_privada</v>
      </c>
      <c r="S46" s="83" t="str">
        <f t="shared" si="169"/>
        <v>Tipo_2.6.A_Estímulos_para_la_implementación_de_soluciones_para_la_planta_turística_pública_o_privada</v>
      </c>
      <c r="T46" s="83" t="str">
        <f t="shared" si="170"/>
        <v/>
      </c>
      <c r="U46" s="83" t="str">
        <f t="shared" si="171"/>
        <v/>
      </c>
      <c r="X46" s="150" t="s">
        <v>3130</v>
      </c>
      <c r="AA46" s="92" t="s">
        <v>3043</v>
      </c>
      <c r="AB46" s="92" t="s">
        <v>3043</v>
      </c>
      <c r="AC46" s="92"/>
      <c r="AD46" s="92"/>
      <c r="AE46" s="92" t="s">
        <v>3043</v>
      </c>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t="s">
        <v>3043</v>
      </c>
      <c r="BJ46" s="92"/>
      <c r="BK46" s="92"/>
      <c r="BL46" s="92"/>
      <c r="BM46" s="92"/>
      <c r="BN46" s="92"/>
      <c r="BO46" s="92"/>
      <c r="BP46" s="92" t="s">
        <v>3043</v>
      </c>
      <c r="BQ46" s="92"/>
      <c r="BR46" s="92"/>
      <c r="BS46" s="92" t="s">
        <v>3043</v>
      </c>
      <c r="BT46" s="92"/>
      <c r="BU46" s="92"/>
      <c r="BV46" s="92"/>
      <c r="BW46" s="93"/>
      <c r="BX46" s="93"/>
      <c r="BY46" s="93"/>
      <c r="BZ46" s="93"/>
      <c r="CA46" s="93"/>
      <c r="CQ46" s="83" t="str">
        <f t="shared" si="19"/>
        <v>Tipo_2.6.A_Estímulos_para_la_implementación_de_soluciones_para_la_planta_turística_pública_o_privada_Personal</v>
      </c>
      <c r="CR46" s="83" t="str">
        <f t="shared" si="172"/>
        <v>Apoyo_administrativo</v>
      </c>
      <c r="CS46" s="83" t="str">
        <f t="shared" si="173"/>
        <v>Profesional</v>
      </c>
      <c r="CT46" s="83" t="str">
        <f t="shared" si="174"/>
        <v/>
      </c>
      <c r="CU46" s="83" t="str">
        <f t="shared" si="175"/>
        <v/>
      </c>
      <c r="CV46" s="83" t="str">
        <f t="shared" si="176"/>
        <v>Consultoría</v>
      </c>
      <c r="CW46" s="83"/>
      <c r="CX46" s="83" t="str" cm="1">
        <f t="array" ref="CX46:CZ46">IFERROR(_xlfn._xlws.FILTER(CR46:CV46,CR46:CV46&lt;&gt;""),"No aplica")</f>
        <v>Apoyo_administrativo</v>
      </c>
      <c r="CY46" s="83" t="str">
        <v>Profesional</v>
      </c>
      <c r="CZ46" s="83" t="str">
        <v>Consultoría</v>
      </c>
      <c r="DA46" s="83"/>
      <c r="DB46" s="83"/>
      <c r="DC46" s="83"/>
      <c r="DD46" s="83"/>
      <c r="DE46" s="83" t="str">
        <f t="shared" si="25"/>
        <v>Tipo_2.6.A_Estímulos_para_la_implementación_de_soluciones_para_la_planta_turística_pública_o_privada_Eventos</v>
      </c>
      <c r="DF46" s="83" t="str">
        <f t="shared" si="26"/>
        <v/>
      </c>
      <c r="DG46" s="83" t="str">
        <f t="shared" si="27"/>
        <v/>
      </c>
      <c r="DH46" s="83" t="str">
        <f t="shared" si="28"/>
        <v/>
      </c>
      <c r="DI46" s="83" t="str">
        <f t="shared" si="29"/>
        <v/>
      </c>
      <c r="DJ46" s="83" t="str">
        <f t="shared" si="30"/>
        <v/>
      </c>
      <c r="DK46" s="83" t="str">
        <f t="shared" si="31"/>
        <v/>
      </c>
      <c r="DL46" s="83" t="str">
        <f t="shared" si="32"/>
        <v/>
      </c>
      <c r="DM46" s="83" t="str">
        <f t="shared" si="33"/>
        <v/>
      </c>
      <c r="DN46" s="83" t="str">
        <f t="shared" si="34"/>
        <v/>
      </c>
      <c r="DO46" s="83" t="str">
        <f t="shared" si="35"/>
        <v/>
      </c>
      <c r="DP46" s="83" t="str">
        <f t="shared" si="36"/>
        <v/>
      </c>
      <c r="DQ46" s="83" t="str">
        <f t="shared" si="37"/>
        <v/>
      </c>
      <c r="DR46" s="83" t="str">
        <f t="shared" si="38"/>
        <v/>
      </c>
      <c r="DS46" s="83" t="str">
        <f t="shared" si="39"/>
        <v/>
      </c>
      <c r="DT46" s="83" t="str">
        <f t="shared" si="40"/>
        <v/>
      </c>
      <c r="DU46" s="83" t="str">
        <f t="shared" si="41"/>
        <v/>
      </c>
      <c r="DV46" s="83" t="str">
        <f t="shared" si="42"/>
        <v/>
      </c>
      <c r="DW46" s="83" t="str">
        <f t="shared" si="43"/>
        <v/>
      </c>
      <c r="DX46" s="83" t="str">
        <f t="shared" si="44"/>
        <v/>
      </c>
      <c r="DY46" s="83" t="str">
        <f t="shared" si="45"/>
        <v/>
      </c>
      <c r="DZ46" s="83" t="str">
        <f t="shared" si="46"/>
        <v/>
      </c>
      <c r="EA46" s="83"/>
      <c r="EB46" s="83" t="str" cm="1">
        <f t="array" ref="EB46">IFERROR(_xlfn._xlws.FILTER(DF46:DZ46,DF46:DZ46&lt;&gt;""),"No aplica")</f>
        <v>No aplica</v>
      </c>
      <c r="EC46" s="83"/>
      <c r="ED46" s="83"/>
      <c r="EE46" s="83"/>
      <c r="EF46" s="83"/>
      <c r="EG46" s="83"/>
      <c r="EH46" s="83"/>
      <c r="EI46" s="83"/>
      <c r="EJ46" s="83"/>
      <c r="EK46" s="83"/>
      <c r="EL46" s="83"/>
      <c r="EM46" s="83"/>
      <c r="EN46" s="83"/>
      <c r="EO46" s="83"/>
      <c r="EP46" s="83"/>
      <c r="EQ46" s="83"/>
      <c r="ER46" s="83"/>
      <c r="ES46" s="83"/>
      <c r="ET46" s="83"/>
      <c r="EU46" s="83"/>
      <c r="EV46" s="83"/>
      <c r="EW46" s="83" t="str">
        <f t="shared" si="47"/>
        <v>Tipo_2.6.A_Estímulos_para_la_implementación_de_soluciones_para_la_planta_turística_pública_o_privada_Material</v>
      </c>
      <c r="EX46" s="83" t="str">
        <f t="shared" si="48"/>
        <v/>
      </c>
      <c r="EY46" s="83" t="str">
        <f t="shared" si="49"/>
        <v/>
      </c>
      <c r="EZ46" s="83" t="str">
        <f t="shared" si="50"/>
        <v/>
      </c>
      <c r="FA46" s="83" t="str">
        <f t="shared" si="51"/>
        <v/>
      </c>
      <c r="FB46" s="83" t="str">
        <f t="shared" si="52"/>
        <v/>
      </c>
      <c r="FC46" s="83" t="str">
        <f t="shared" si="53"/>
        <v/>
      </c>
      <c r="FD46" s="83"/>
      <c r="FE46" s="83" t="str" cm="1">
        <f t="array" ref="FE46">IFERROR(_xlfn._xlws.FILTER(EX46:FC46,EX46:FC46&lt;&gt;""),"No aplica")</f>
        <v>No aplica</v>
      </c>
      <c r="FF46" s="83"/>
      <c r="FG46" s="83"/>
      <c r="FH46" s="83"/>
      <c r="FI46" s="83"/>
      <c r="FJ46" s="83"/>
      <c r="FK46" s="83"/>
      <c r="FL46" s="83"/>
      <c r="FM46" s="83" t="str">
        <f t="shared" si="54"/>
        <v>Tipo_2.6.A_Estímulos_para_la_implementación_de_soluciones_para_la_planta_turística_pública_o_privada_Publicidad</v>
      </c>
      <c r="FN46" s="175" t="str">
        <f t="shared" si="55"/>
        <v/>
      </c>
      <c r="FO46" s="175" t="str">
        <f t="shared" si="56"/>
        <v/>
      </c>
      <c r="FQ46" s="83" t="str" cm="1">
        <f t="array" ref="FQ46">IFERROR(_xlfn._xlws.FILTER(FN46:FO46,FN46:FO46&lt;&gt;""),"No aplica")</f>
        <v>No aplica</v>
      </c>
      <c r="FU46" s="83" t="str">
        <f t="shared" si="57"/>
        <v>Tipo_2.6.A_Estímulos_para_la_implementación_de_soluciones_para_la_planta_turística_pública_o_privada_Desarrollos_Tecnológicos</v>
      </c>
      <c r="FV46" s="175" t="str">
        <f t="shared" si="58"/>
        <v>Software</v>
      </c>
      <c r="FW46" s="175" t="str">
        <f t="shared" si="59"/>
        <v/>
      </c>
      <c r="FY46" s="83" t="str" cm="1">
        <f t="array" ref="FY46">IFERROR(_xlfn._xlws.FILTER(FV46:FW46,FV46:FW46&lt;&gt;""),"No aplica")</f>
        <v>Software</v>
      </c>
      <c r="GC46" s="83" t="str">
        <f t="shared" si="60"/>
        <v>Tipo_2.6.A_Estímulos_para_la_implementación_de_soluciones_para_la_planta_turística_pública_o_privada_Gastos_de_viajes_(alimentación_hospedaje_transporte_etc)</v>
      </c>
      <c r="GD46" s="175" t="str">
        <f t="shared" si="61"/>
        <v/>
      </c>
      <c r="GE46" s="175" t="str">
        <f t="shared" si="62"/>
        <v/>
      </c>
      <c r="GF46" s="175" t="str">
        <f t="shared" si="63"/>
        <v/>
      </c>
      <c r="GG46" s="175" t="str">
        <f t="shared" si="64"/>
        <v/>
      </c>
      <c r="GH46" s="175" t="str">
        <f t="shared" si="65"/>
        <v/>
      </c>
      <c r="GI46" s="175" t="str">
        <f t="shared" si="66"/>
        <v>G6._Reuniones_para_mesas_de_trabajo</v>
      </c>
      <c r="GJ46" s="175" t="str">
        <f t="shared" si="67"/>
        <v/>
      </c>
      <c r="GK46" s="175" t="str">
        <f t="shared" si="68"/>
        <v/>
      </c>
      <c r="GL46" s="175"/>
      <c r="GM46" s="150" t="str" cm="1">
        <f t="array" ref="GM46">IFERROR(_xlfn._xlws.FILTER(GD46:GK46,GD46:GK46&lt;&gt;""),"No aplica")</f>
        <v>G6._Reuniones_para_mesas_de_trabajo</v>
      </c>
      <c r="GN46" s="175"/>
      <c r="GO46" s="175"/>
      <c r="GP46" s="175"/>
      <c r="GQ46" s="175"/>
      <c r="GR46" s="175"/>
      <c r="GS46" s="175"/>
      <c r="GT46" s="175"/>
      <c r="GU46" s="175"/>
      <c r="GV46" s="175"/>
      <c r="GW46" s="175"/>
      <c r="GX46" s="83" t="str">
        <f t="shared" si="69"/>
        <v>Tipo_2.6.A_Estímulos_para_la_implementación_de_soluciones_para_la_planta_turística_pública_o_privada_Dotaciones_o_Beneficios</v>
      </c>
      <c r="GY46" s="175" t="str">
        <f t="shared" si="70"/>
        <v>Dotación</v>
      </c>
      <c r="GZ46" s="175" t="str">
        <f t="shared" si="71"/>
        <v/>
      </c>
      <c r="HA46" s="175" t="str">
        <f t="shared" si="72"/>
        <v/>
      </c>
      <c r="HB46" s="175" t="str">
        <f t="shared" si="73"/>
        <v/>
      </c>
      <c r="HC46" s="175" t="str">
        <f t="shared" si="74"/>
        <v/>
      </c>
      <c r="HE46" s="150" t="str" cm="1">
        <f t="array" ref="HE46">IFERROR(_xlfn._xlws.FILTER(GY46:HC46,GY46:HC46&lt;&gt;""),"No aplica")</f>
        <v>Dotación</v>
      </c>
      <c r="HL46" s="83" t="str">
        <f t="shared" si="75"/>
        <v>Tipo_2.6.A_Estímulos_para_la_implementación_de_soluciones_para_la_planta_turística_pública_o_privada_Pólizas</v>
      </c>
      <c r="HM46" s="175" t="str">
        <f t="shared" si="179"/>
        <v/>
      </c>
      <c r="HO46" s="83" t="str" cm="1">
        <f t="array" ref="HO46">IFERROR(_xlfn._xlws.FILTER(HM46:HM46,HM46:HM46&lt;&gt;""),"No aplica")</f>
        <v>No aplica</v>
      </c>
      <c r="HR46" s="83" t="str">
        <f t="shared" si="76"/>
        <v>Tipo_2.6.A_Estímulos_para_la_implementación_de_soluciones_para_la_planta_turística_pública_o_privada_Otros</v>
      </c>
      <c r="HS46" s="175" t="str">
        <f t="shared" si="77"/>
        <v/>
      </c>
      <c r="HT46" s="175" t="str">
        <f t="shared" si="78"/>
        <v/>
      </c>
      <c r="HU46" s="175" t="str">
        <f t="shared" si="79"/>
        <v/>
      </c>
      <c r="HW46" s="83" t="str" cm="1">
        <f t="array" ref="HW46">IFERROR(_xlfn._xlws.FILTER(HS46:HU46,HS46:HU46&lt;&gt;""),"No aplica")</f>
        <v>No aplica</v>
      </c>
      <c r="IB46" s="83" t="str">
        <f t="shared" si="80"/>
        <v>Tipo_2.6.A_Estímulos_para_la_implementación_de_soluciones_para_la_planta_turística_pública_o_privada_Construcción_y_o_mantenimiento_de_Obra</v>
      </c>
      <c r="IC46" s="175" t="str">
        <f t="shared" si="81"/>
        <v/>
      </c>
      <c r="ID46" s="175" t="str">
        <f t="shared" si="82"/>
        <v/>
      </c>
      <c r="IE46" s="175" t="str">
        <f t="shared" si="83"/>
        <v/>
      </c>
      <c r="IF46" s="175" t="str">
        <f t="shared" si="84"/>
        <v/>
      </c>
      <c r="IG46" s="175" t="str">
        <f t="shared" si="85"/>
        <v/>
      </c>
      <c r="IH46" s="175" t="str">
        <f t="shared" si="86"/>
        <v/>
      </c>
      <c r="II46" s="175" t="str">
        <f t="shared" si="87"/>
        <v/>
      </c>
      <c r="IJ46" s="175" t="str">
        <f t="shared" si="88"/>
        <v/>
      </c>
      <c r="IK46" s="175" t="str">
        <f t="shared" si="89"/>
        <v/>
      </c>
      <c r="IL46" s="175" t="str">
        <f t="shared" si="90"/>
        <v/>
      </c>
      <c r="IM46" s="175" t="str">
        <f t="shared" si="91"/>
        <v/>
      </c>
      <c r="IN46" s="175" t="str">
        <f t="shared" si="92"/>
        <v/>
      </c>
      <c r="IO46" s="175" t="str">
        <f t="shared" si="93"/>
        <v/>
      </c>
      <c r="IP46" s="175" t="str">
        <f t="shared" si="94"/>
        <v/>
      </c>
      <c r="IR46" s="175" t="str" cm="1">
        <f t="array" ref="IR46">IFERROR(_xlfn._xlws.FILTER(IC46:IP46,IC46:IP46&lt;&gt;""),"No aplica")</f>
        <v>No aplica</v>
      </c>
      <c r="JG46" s="83" t="str">
        <f t="shared" si="95"/>
        <v>Tipo_2.6.A_Estímulos_para_la_implementación_de_soluciones_para_la_planta_turística_pública_o_privada</v>
      </c>
      <c r="JH46" s="83" t="str">
        <f t="shared" si="96"/>
        <v>Personal</v>
      </c>
      <c r="JI46" s="83" t="str">
        <f t="shared" si="97"/>
        <v>Personal</v>
      </c>
      <c r="JJ46" s="83" t="str">
        <f t="shared" si="98"/>
        <v/>
      </c>
      <c r="JK46" s="83" t="str">
        <f t="shared" si="99"/>
        <v/>
      </c>
      <c r="JL46" s="83" t="str">
        <f t="shared" si="100"/>
        <v>Personal</v>
      </c>
      <c r="JM46" s="83" t="str">
        <f t="shared" si="101"/>
        <v/>
      </c>
      <c r="JN46" s="83" t="str">
        <f t="shared" si="102"/>
        <v/>
      </c>
      <c r="JO46" s="83" t="str">
        <f t="shared" si="103"/>
        <v/>
      </c>
      <c r="JP46" s="83" t="str">
        <f t="shared" si="104"/>
        <v/>
      </c>
      <c r="JQ46" s="83" t="str">
        <f t="shared" si="105"/>
        <v/>
      </c>
      <c r="JR46" s="83" t="str">
        <f t="shared" si="106"/>
        <v/>
      </c>
      <c r="JS46" s="83" t="str">
        <f t="shared" si="107"/>
        <v/>
      </c>
      <c r="JT46" s="83" t="str">
        <f t="shared" si="108"/>
        <v/>
      </c>
      <c r="JU46" s="83" t="str">
        <f t="shared" si="109"/>
        <v/>
      </c>
      <c r="JV46" s="83" t="str">
        <f t="shared" si="110"/>
        <v/>
      </c>
      <c r="JW46" s="83" t="str">
        <f t="shared" si="111"/>
        <v/>
      </c>
      <c r="JX46" s="83" t="str">
        <f t="shared" si="112"/>
        <v/>
      </c>
      <c r="JY46" s="83" t="str">
        <f t="shared" si="113"/>
        <v/>
      </c>
      <c r="JZ46" s="83" t="str">
        <f t="shared" si="114"/>
        <v/>
      </c>
      <c r="KA46" s="83" t="str">
        <f t="shared" si="115"/>
        <v/>
      </c>
      <c r="KB46" s="83" t="str">
        <f t="shared" si="116"/>
        <v/>
      </c>
      <c r="KC46" s="83" t="str">
        <f t="shared" si="117"/>
        <v/>
      </c>
      <c r="KD46" s="83" t="str">
        <f t="shared" si="118"/>
        <v/>
      </c>
      <c r="KE46" s="83" t="str">
        <f t="shared" si="119"/>
        <v/>
      </c>
      <c r="KF46" s="83" t="str">
        <f t="shared" si="120"/>
        <v/>
      </c>
      <c r="KG46" s="83" t="str">
        <f t="shared" si="121"/>
        <v/>
      </c>
      <c r="KH46" s="83" t="str">
        <f t="shared" si="122"/>
        <v/>
      </c>
      <c r="KI46" s="83" t="str">
        <f t="shared" si="123"/>
        <v/>
      </c>
      <c r="KJ46" s="83" t="str">
        <f t="shared" si="124"/>
        <v/>
      </c>
      <c r="KK46" s="83" t="str">
        <f t="shared" si="125"/>
        <v/>
      </c>
      <c r="KL46" s="83" t="str">
        <f t="shared" si="126"/>
        <v/>
      </c>
      <c r="KM46" s="83" t="str">
        <f t="shared" si="127"/>
        <v/>
      </c>
      <c r="KN46" s="83" t="str">
        <f t="shared" si="128"/>
        <v/>
      </c>
      <c r="KO46" s="83" t="str">
        <f t="shared" si="129"/>
        <v/>
      </c>
      <c r="KP46" s="83" t="str">
        <f t="shared" si="130"/>
        <v>Desarrollos_Tecnológicos</v>
      </c>
      <c r="KQ46" s="83" t="str">
        <f t="shared" si="131"/>
        <v/>
      </c>
      <c r="KR46" s="83" t="str">
        <f t="shared" si="132"/>
        <v/>
      </c>
      <c r="KS46" s="83" t="str">
        <f t="shared" si="133"/>
        <v/>
      </c>
      <c r="KT46" s="83" t="str">
        <f t="shared" si="134"/>
        <v/>
      </c>
      <c r="KU46" s="83" t="str">
        <f t="shared" si="135"/>
        <v/>
      </c>
      <c r="KV46" s="83" t="str">
        <f t="shared" si="136"/>
        <v/>
      </c>
      <c r="KW46" s="83" t="str">
        <f t="shared" si="137"/>
        <v>Gastos_de_viajes_(alimentación_hospedaje_transporte_etc)</v>
      </c>
      <c r="KX46" s="83" t="str">
        <f t="shared" si="138"/>
        <v/>
      </c>
      <c r="KY46" s="83" t="str">
        <f t="shared" si="139"/>
        <v/>
      </c>
      <c r="KZ46" s="83" t="str">
        <f t="shared" si="140"/>
        <v>Dotaciones_o_Beneficios</v>
      </c>
      <c r="LA46" s="83" t="str">
        <f t="shared" si="141"/>
        <v/>
      </c>
      <c r="LB46" s="83" t="str">
        <f t="shared" si="142"/>
        <v/>
      </c>
      <c r="LC46" s="83" t="str">
        <f t="shared" si="143"/>
        <v/>
      </c>
      <c r="LD46" s="83" t="str">
        <f t="shared" si="144"/>
        <v/>
      </c>
      <c r="LE46" s="83" t="str">
        <f t="shared" si="145"/>
        <v/>
      </c>
      <c r="LF46" s="83" t="str">
        <f t="shared" si="146"/>
        <v/>
      </c>
      <c r="LG46" s="83" t="str">
        <f t="shared" si="147"/>
        <v/>
      </c>
      <c r="LH46" s="83" t="str">
        <f t="shared" si="148"/>
        <v/>
      </c>
      <c r="LI46" s="83" t="str">
        <f t="shared" si="149"/>
        <v/>
      </c>
      <c r="LJ46" s="83" t="str">
        <f t="shared" si="150"/>
        <v/>
      </c>
      <c r="LK46" s="83" t="str">
        <f t="shared" si="151"/>
        <v/>
      </c>
      <c r="LL46" s="83" t="str">
        <f t="shared" si="152"/>
        <v/>
      </c>
      <c r="LM46" s="83" t="str">
        <f t="shared" si="153"/>
        <v/>
      </c>
      <c r="LN46" s="83" t="str">
        <f t="shared" si="154"/>
        <v/>
      </c>
      <c r="LO46" s="83" t="str">
        <f t="shared" si="155"/>
        <v/>
      </c>
      <c r="LP46" s="83" t="str">
        <f t="shared" si="156"/>
        <v/>
      </c>
      <c r="LQ46" s="83" t="str">
        <f t="shared" si="157"/>
        <v/>
      </c>
      <c r="LR46" s="83" t="str">
        <f t="shared" si="158"/>
        <v/>
      </c>
      <c r="LS46" s="83" t="str">
        <f t="shared" si="159"/>
        <v/>
      </c>
      <c r="LT46" s="83" t="str">
        <f t="shared" si="160"/>
        <v/>
      </c>
      <c r="LU46" s="83" t="str">
        <f t="shared" si="161"/>
        <v/>
      </c>
      <c r="LV46" s="83" t="str">
        <f t="shared" si="162"/>
        <v/>
      </c>
      <c r="LX46" s="175" t="str" cm="1">
        <f t="array" ref="LX46:MA46">TRANSPOSE(_xlfn.UNIQUE(_xlfn._xlws.FILTER(TRANSPOSE(JH46:LV46),TRANSPOSE(JH46:LV46)&lt;&gt;"")))</f>
        <v>Personal</v>
      </c>
      <c r="LY46" s="175" t="str">
        <v>Desarrollos_Tecnológicos</v>
      </c>
      <c r="LZ46" s="175" t="str">
        <v>Gastos_de_viajes_(alimentación_hospedaje_transporte_etc)</v>
      </c>
      <c r="MA46" s="175" t="str">
        <v>Dotaciones_o_Beneficios</v>
      </c>
      <c r="MI46" s="83" t="str">
        <f t="shared" si="163"/>
        <v>Tipo_2.6.A_Estímulos_para_la_implementación_de_soluciones_para_la_planta_turística_pública_o_privada_productos</v>
      </c>
      <c r="MJ46" s="83" t="s">
        <v>1814</v>
      </c>
      <c r="MK46" s="83" t="s">
        <v>1882</v>
      </c>
      <c r="ML46" s="83"/>
      <c r="MM46" s="83"/>
      <c r="MN46" s="83"/>
      <c r="MO46" s="83"/>
      <c r="MP46" s="83"/>
      <c r="MQ46" s="83"/>
      <c r="MR46" s="83"/>
      <c r="MS46" s="83"/>
      <c r="MT46" s="83" t="s">
        <v>1643</v>
      </c>
      <c r="MV46" s="150" t="str" cm="1">
        <f t="array" ref="MV46:MX46">IFERROR(_xlfn._xlws.FILTER(MJ46:MT46,MJ46:MT46&lt;&gt;""),"No aplica")</f>
        <v>Estrategias o soluciones desarrolladas</v>
      </c>
      <c r="MW46" t="str">
        <v>Recursos habilitados para el desarrollo de estimulos para la planta turística e infraestructura turística pública o privada</v>
      </c>
      <c r="MX46" t="str">
        <v>Otro</v>
      </c>
      <c r="NG46" s="150" t="str">
        <f t="shared" si="164"/>
        <v>Tipo_2.6.A_Estímulos_para_la_implementación_de_soluciones_para_la_planta_turística_pública_o_privada_resultados</v>
      </c>
      <c r="NH46" s="83" t="s">
        <v>1632</v>
      </c>
      <c r="NI46" s="83" t="s">
        <v>1662</v>
      </c>
      <c r="NJ46" s="83" t="s">
        <v>1679</v>
      </c>
      <c r="NK46" s="83"/>
      <c r="NL46" s="83"/>
      <c r="NM46" s="83"/>
      <c r="NN46" s="83"/>
      <c r="NO46" s="83"/>
      <c r="NP46" s="83"/>
      <c r="NQ46" s="83"/>
      <c r="NR46" s="83" t="s">
        <v>1643</v>
      </c>
      <c r="NT46" s="83" t="str" cm="1">
        <f t="array" ref="NT46:NW46">IFERROR(_xlfn._xlws.FILTER(NH46:NR46,NH46:NR46&lt;&gt;""),"No aplica")</f>
        <v>Ahorro potencial anual en términos monetarios generado en la planta turística por la(s) solución o soluciones desarrolladas</v>
      </c>
      <c r="NU46" t="str">
        <v>Ahorro potencial anual en términos de gasto de energía generado en la planta turística por la(s) solución o soluciones desarrolladas</v>
      </c>
      <c r="NV46" t="str">
        <v>Ahorro potencial anual en términos de emisiones de CO2 generado en la planta turística por la(s) solución o soluciones desarrolladas</v>
      </c>
      <c r="NW46" t="str">
        <v>Otro</v>
      </c>
    </row>
    <row r="47" spans="1:387" ht="31.15" thickBot="1">
      <c r="A47" s="508">
        <v>3</v>
      </c>
      <c r="B47" s="480" t="s">
        <v>1489</v>
      </c>
      <c r="C47" s="483" t="s">
        <v>3131</v>
      </c>
      <c r="D47" s="74" t="str">
        <f>CONCATENATE("Categoría_",$B$47,"_",SUBSTITUTE(SUBSTITUTE($C$47,",","")," ","_"))</f>
        <v>Categoría_3.1_Investigación_de_mercados_y_análisis_sectorial_en_destinos_turísticos</v>
      </c>
      <c r="E47" s="82" t="s">
        <v>3132</v>
      </c>
      <c r="F47" s="72" t="str">
        <f t="shared" si="11"/>
        <v>Tipo_3.1.A_Estudios_y_encuestas_para_la_identificación_de_tendencias_del_mercado_y_el_desarrollo_del_sector_turístico</v>
      </c>
      <c r="G47" s="76" t="s">
        <v>3043</v>
      </c>
      <c r="H47" s="106" t="s">
        <v>3043</v>
      </c>
      <c r="I47" s="112" t="s">
        <v>3043</v>
      </c>
      <c r="J47" s="112" t="s">
        <v>3043</v>
      </c>
      <c r="K47" s="112" t="s">
        <v>3043</v>
      </c>
      <c r="L47" s="112" t="s">
        <v>3043</v>
      </c>
      <c r="M47" s="115" t="s">
        <v>3043</v>
      </c>
      <c r="O47" s="83" t="str">
        <f t="shared" si="165"/>
        <v>Tipo_3.1.A_Estudios_y_encuestas_para_la_identificación_de_tendencias_del_mercado_y_el_desarrollo_del_sector_turístico</v>
      </c>
      <c r="P47" s="83" t="str">
        <f t="shared" si="166"/>
        <v>Tipo_3.1.A_Estudios_y_encuestas_para_la_identificación_de_tendencias_del_mercado_y_el_desarrollo_del_sector_turístico</v>
      </c>
      <c r="Q47" s="83" t="str">
        <f t="shared" si="167"/>
        <v>Tipo_3.1.A_Estudios_y_encuestas_para_la_identificación_de_tendencias_del_mercado_y_el_desarrollo_del_sector_turístico</v>
      </c>
      <c r="R47" s="83" t="str">
        <f t="shared" si="168"/>
        <v>Tipo_3.1.A_Estudios_y_encuestas_para_la_identificación_de_tendencias_del_mercado_y_el_desarrollo_del_sector_turístico</v>
      </c>
      <c r="S47" s="83" t="str">
        <f t="shared" si="169"/>
        <v>Tipo_3.1.A_Estudios_y_encuestas_para_la_identificación_de_tendencias_del_mercado_y_el_desarrollo_del_sector_turístico</v>
      </c>
      <c r="T47" s="83" t="str">
        <f t="shared" si="170"/>
        <v>Tipo_3.1.A_Estudios_y_encuestas_para_la_identificación_de_tendencias_del_mercado_y_el_desarrollo_del_sector_turístico</v>
      </c>
      <c r="U47" s="83" t="str">
        <f t="shared" si="171"/>
        <v>Tipo_3.1.A_Estudios_y_encuestas_para_la_identificación_de_tendencias_del_mercado_y_el_desarrollo_del_sector_turístico</v>
      </c>
      <c r="X47" s="150" t="s">
        <v>3133</v>
      </c>
      <c r="AA47" s="89" t="s">
        <v>3043</v>
      </c>
      <c r="AB47" s="89" t="s">
        <v>3043</v>
      </c>
      <c r="AC47" s="89"/>
      <c r="AD47" s="89"/>
      <c r="AE47" s="89" t="s">
        <v>3043</v>
      </c>
      <c r="AF47" s="89" t="s">
        <v>3043</v>
      </c>
      <c r="AG47" s="89" t="s">
        <v>3043</v>
      </c>
      <c r="AH47" s="89" t="s">
        <v>3043</v>
      </c>
      <c r="AI47" s="89" t="s">
        <v>3043</v>
      </c>
      <c r="AJ47" s="89" t="s">
        <v>3043</v>
      </c>
      <c r="AK47" s="89" t="s">
        <v>3043</v>
      </c>
      <c r="AL47" s="89" t="s">
        <v>3043</v>
      </c>
      <c r="AM47" s="89" t="s">
        <v>3043</v>
      </c>
      <c r="AN47" s="89" t="s">
        <v>3043</v>
      </c>
      <c r="AO47" s="89" t="s">
        <v>3043</v>
      </c>
      <c r="AP47" s="89" t="s">
        <v>3043</v>
      </c>
      <c r="AQ47" s="89" t="s">
        <v>3043</v>
      </c>
      <c r="AR47" s="89" t="s">
        <v>3043</v>
      </c>
      <c r="AS47" s="89" t="s">
        <v>3043</v>
      </c>
      <c r="AT47" s="89" t="s">
        <v>3043</v>
      </c>
      <c r="AU47" s="89" t="s">
        <v>3043</v>
      </c>
      <c r="AV47" s="89" t="s">
        <v>3043</v>
      </c>
      <c r="AW47" s="89" t="s">
        <v>3043</v>
      </c>
      <c r="AX47" s="89" t="s">
        <v>3043</v>
      </c>
      <c r="AY47" s="89" t="s">
        <v>3043</v>
      </c>
      <c r="AZ47" s="89"/>
      <c r="BA47" s="89" t="s">
        <v>3043</v>
      </c>
      <c r="BB47" s="89" t="s">
        <v>3043</v>
      </c>
      <c r="BC47" s="89" t="s">
        <v>3043</v>
      </c>
      <c r="BD47" s="89"/>
      <c r="BE47" s="89"/>
      <c r="BF47" s="89"/>
      <c r="BG47" s="89"/>
      <c r="BH47" s="89"/>
      <c r="BI47" s="89"/>
      <c r="BJ47" s="89" t="s">
        <v>3043</v>
      </c>
      <c r="BK47" s="89"/>
      <c r="BL47" s="89"/>
      <c r="BM47" s="89"/>
      <c r="BN47" s="89"/>
      <c r="BO47" s="89"/>
      <c r="BP47" s="89" t="s">
        <v>3043</v>
      </c>
      <c r="BQ47" s="89"/>
      <c r="BR47" s="89"/>
      <c r="BS47" s="89"/>
      <c r="BT47" s="89"/>
      <c r="BU47" s="89"/>
      <c r="BV47" s="89"/>
      <c r="BW47" s="90"/>
      <c r="BX47" s="90" t="s">
        <v>3043</v>
      </c>
      <c r="BY47" s="90"/>
      <c r="BZ47" s="90"/>
      <c r="CA47" s="90"/>
      <c r="CQ47" s="83" t="str">
        <f t="shared" si="19"/>
        <v>Tipo_3.1.A_Estudios_y_encuestas_para_la_identificación_de_tendencias_del_mercado_y_el_desarrollo_del_sector_turístico_Personal</v>
      </c>
      <c r="CR47" s="83" t="str">
        <f t="shared" si="172"/>
        <v>Apoyo_administrativo</v>
      </c>
      <c r="CS47" s="83" t="str">
        <f t="shared" si="173"/>
        <v>Profesional</v>
      </c>
      <c r="CT47" s="83" t="str">
        <f t="shared" si="174"/>
        <v/>
      </c>
      <c r="CU47" s="83" t="str">
        <f t="shared" si="175"/>
        <v/>
      </c>
      <c r="CV47" s="83" t="str">
        <f t="shared" si="176"/>
        <v>Consultoría</v>
      </c>
      <c r="CW47" s="83"/>
      <c r="CX47" s="83" t="str" cm="1">
        <f t="array" ref="CX47:CZ47">IFERROR(_xlfn._xlws.FILTER(CR47:CV47,CR47:CV47&lt;&gt;""),"No aplica")</f>
        <v>Apoyo_administrativo</v>
      </c>
      <c r="CY47" s="83" t="str">
        <v>Profesional</v>
      </c>
      <c r="CZ47" s="83" t="str">
        <v>Consultoría</v>
      </c>
      <c r="DA47" s="83"/>
      <c r="DB47" s="83"/>
      <c r="DC47" s="83"/>
      <c r="DD47" s="83"/>
      <c r="DE47" s="83" t="str">
        <f t="shared" si="25"/>
        <v>Tipo_3.1.A_Estudios_y_encuestas_para_la_identificación_de_tendencias_del_mercado_y_el_desarrollo_del_sector_turístico_Eventos</v>
      </c>
      <c r="DF47" s="83" t="str">
        <f t="shared" si="26"/>
        <v>Alimentación</v>
      </c>
      <c r="DG47" s="83" t="str">
        <f t="shared" si="27"/>
        <v>Alquiler_de_baños_y_servicio_de_aseo_portátiles</v>
      </c>
      <c r="DH47" s="83" t="str">
        <f t="shared" si="28"/>
        <v>Alquiler_de_equipos_técnicos</v>
      </c>
      <c r="DI47" s="83" t="str">
        <f t="shared" si="29"/>
        <v>Alquiler_de_espacios</v>
      </c>
      <c r="DJ47" s="83" t="str">
        <f t="shared" si="30"/>
        <v>Alquiler_de_implementos_de_cocina</v>
      </c>
      <c r="DK47" s="83" t="str">
        <f t="shared" si="31"/>
        <v>Alquiler_de_Mobiliario</v>
      </c>
      <c r="DL47" s="83" t="str">
        <f t="shared" si="32"/>
        <v>Alquiler_de_producción</v>
      </c>
      <c r="DM47" s="83" t="str">
        <f t="shared" si="33"/>
        <v>Iluminación_profesional</v>
      </c>
      <c r="DN47" s="83" t="str">
        <f t="shared" si="34"/>
        <v>Papelería</v>
      </c>
      <c r="DO47" s="83" t="str">
        <f t="shared" si="35"/>
        <v>Personal</v>
      </c>
      <c r="DP47" s="83" t="str">
        <f t="shared" si="36"/>
        <v>Plataforma_digital_</v>
      </c>
      <c r="DQ47" s="83" t="str">
        <f t="shared" si="37"/>
        <v>Producción_y_técnica</v>
      </c>
      <c r="DR47" s="83" t="str">
        <f t="shared" si="38"/>
        <v>Salud</v>
      </c>
      <c r="DS47" s="83" t="str">
        <f t="shared" si="39"/>
        <v>Servicios_digitales_</v>
      </c>
      <c r="DT47" s="83" t="str">
        <f t="shared" si="40"/>
        <v>Servicios_en_línea_y_transmisión</v>
      </c>
      <c r="DU47" s="83" t="str">
        <f t="shared" si="41"/>
        <v>Sonido_profesional</v>
      </c>
      <c r="DV47" s="83" t="str">
        <f t="shared" si="42"/>
        <v>Stand</v>
      </c>
      <c r="DW47" s="83" t="str">
        <f t="shared" si="43"/>
        <v>Traducción_simultanea</v>
      </c>
      <c r="DX47" s="83" t="str">
        <f t="shared" si="44"/>
        <v>Transporte_de_equipos</v>
      </c>
      <c r="DY47" s="83" t="str">
        <f t="shared" si="45"/>
        <v>Video</v>
      </c>
      <c r="DZ47" s="83" t="str">
        <f t="shared" si="46"/>
        <v/>
      </c>
      <c r="EA47" s="83"/>
      <c r="EB47" s="83" t="str" cm="1">
        <f t="array" ref="EB47:EU47">IFERROR(_xlfn._xlws.FILTER(DF47:DZ47,DF47:DZ47&lt;&gt;""),"No aplica")</f>
        <v>Alimentación</v>
      </c>
      <c r="EC47" s="83" t="str">
        <v>Alquiler_de_baños_y_servicio_de_aseo_portátiles</v>
      </c>
      <c r="ED47" s="83" t="str">
        <v>Alquiler_de_equipos_técnicos</v>
      </c>
      <c r="EE47" s="83" t="str">
        <v>Alquiler_de_espacios</v>
      </c>
      <c r="EF47" s="83" t="str">
        <v>Alquiler_de_implementos_de_cocina</v>
      </c>
      <c r="EG47" s="83" t="str">
        <v>Alquiler_de_Mobiliario</v>
      </c>
      <c r="EH47" s="83" t="str">
        <v>Alquiler_de_producción</v>
      </c>
      <c r="EI47" s="83" t="str">
        <v>Iluminación_profesional</v>
      </c>
      <c r="EJ47" s="83" t="str">
        <v>Papelería</v>
      </c>
      <c r="EK47" s="83" t="str">
        <v>Personal</v>
      </c>
      <c r="EL47" s="83" t="str">
        <v>Plataforma_digital_</v>
      </c>
      <c r="EM47" s="83" t="str">
        <v>Producción_y_técnica</v>
      </c>
      <c r="EN47" s="83" t="str">
        <v>Salud</v>
      </c>
      <c r="EO47" s="83" t="str">
        <v>Servicios_digitales_</v>
      </c>
      <c r="EP47" s="83" t="str">
        <v>Servicios_en_línea_y_transmisión</v>
      </c>
      <c r="EQ47" s="83" t="str">
        <v>Sonido_profesional</v>
      </c>
      <c r="ER47" s="83" t="str">
        <v>Stand</v>
      </c>
      <c r="ES47" s="83" t="str">
        <v>Traducción_simultanea</v>
      </c>
      <c r="ET47" s="83" t="str">
        <v>Transporte_de_equipos</v>
      </c>
      <c r="EU47" s="83" t="str">
        <v>Video</v>
      </c>
      <c r="EV47" s="83"/>
      <c r="EW47" s="83" t="str">
        <f t="shared" si="47"/>
        <v>Tipo_3.1.A_Estudios_y_encuestas_para_la_identificación_de_tendencias_del_mercado_y_el_desarrollo_del_sector_turístico_Material</v>
      </c>
      <c r="EX47" s="83" t="str">
        <f t="shared" si="48"/>
        <v>Diseño</v>
      </c>
      <c r="EY47" s="83" t="str">
        <f t="shared" si="49"/>
        <v>Producción_limitada_de_material_</v>
      </c>
      <c r="EZ47" s="83" t="str">
        <f t="shared" si="50"/>
        <v>Producción_limitada_de_piezas_digitales</v>
      </c>
      <c r="FA47" s="83" t="str">
        <f t="shared" si="51"/>
        <v/>
      </c>
      <c r="FB47" s="83" t="str">
        <f t="shared" si="52"/>
        <v/>
      </c>
      <c r="FC47" s="83" t="str">
        <f t="shared" si="53"/>
        <v/>
      </c>
      <c r="FD47" s="83"/>
      <c r="FE47" s="83" t="str" cm="1">
        <f t="array" ref="FE47:FG47">IFERROR(_xlfn._xlws.FILTER(EX47:FC47,EX47:FC47&lt;&gt;""),"No aplica")</f>
        <v>Diseño</v>
      </c>
      <c r="FF47" s="83" t="str">
        <v>Producción_limitada_de_material_</v>
      </c>
      <c r="FG47" s="83" t="str">
        <v>Producción_limitada_de_piezas_digitales</v>
      </c>
      <c r="FH47" s="83"/>
      <c r="FI47" s="83"/>
      <c r="FJ47" s="83"/>
      <c r="FK47" s="83"/>
      <c r="FL47" s="83"/>
      <c r="FM47" s="83" t="str">
        <f t="shared" si="54"/>
        <v>Tipo_3.1.A_Estudios_y_encuestas_para_la_identificación_de_tendencias_del_mercado_y_el_desarrollo_del_sector_turístico_Publicidad</v>
      </c>
      <c r="FN47" s="175" t="str">
        <f t="shared" si="55"/>
        <v/>
      </c>
      <c r="FO47" s="175" t="str">
        <f t="shared" si="56"/>
        <v/>
      </c>
      <c r="FQ47" s="83" t="str" cm="1">
        <f t="array" ref="FQ47">IFERROR(_xlfn._xlws.FILTER(FN47:FO47,FN47:FO47&lt;&gt;""),"No aplica")</f>
        <v>No aplica</v>
      </c>
      <c r="FU47" s="83" t="str">
        <f t="shared" si="57"/>
        <v>Tipo_3.1.A_Estudios_y_encuestas_para_la_identificación_de_tendencias_del_mercado_y_el_desarrollo_del_sector_turístico_Desarrollos_Tecnológicos</v>
      </c>
      <c r="FV47" s="175" t="str">
        <f t="shared" si="58"/>
        <v/>
      </c>
      <c r="FW47" s="175" t="str">
        <f t="shared" si="59"/>
        <v>Páginas_Web</v>
      </c>
      <c r="FY47" s="83" t="str" cm="1">
        <f t="array" ref="FY47">IFERROR(_xlfn._xlws.FILTER(FV47:FW47,FV47:FW47&lt;&gt;""),"No aplica")</f>
        <v>Páginas_Web</v>
      </c>
      <c r="GC47" s="83" t="str">
        <f t="shared" si="60"/>
        <v>Tipo_3.1.A_Estudios_y_encuestas_para_la_identificación_de_tendencias_del_mercado_y_el_desarrollo_del_sector_turístico_Gastos_de_viajes_(alimentación_hospedaje_transporte_etc)</v>
      </c>
      <c r="GD47" s="175" t="str">
        <f t="shared" si="61"/>
        <v/>
      </c>
      <c r="GE47" s="175" t="str">
        <f t="shared" si="62"/>
        <v/>
      </c>
      <c r="GF47" s="175" t="str">
        <f t="shared" si="63"/>
        <v/>
      </c>
      <c r="GG47" s="175" t="str">
        <f t="shared" si="64"/>
        <v/>
      </c>
      <c r="GH47" s="175" t="str">
        <f t="shared" si="65"/>
        <v/>
      </c>
      <c r="GI47" s="175" t="str">
        <f t="shared" si="66"/>
        <v>G6._Reuniones_para_mesas_de_trabajo</v>
      </c>
      <c r="GJ47" s="175" t="str">
        <f t="shared" si="67"/>
        <v/>
      </c>
      <c r="GK47" s="175" t="str">
        <f t="shared" si="68"/>
        <v/>
      </c>
      <c r="GL47" s="175"/>
      <c r="GM47" s="150" t="str" cm="1">
        <f t="array" ref="GM47">IFERROR(_xlfn._xlws.FILTER(GD47:GK47,GD47:GK47&lt;&gt;""),"No aplica")</f>
        <v>G6._Reuniones_para_mesas_de_trabajo</v>
      </c>
      <c r="GN47" s="175"/>
      <c r="GO47" s="175"/>
      <c r="GP47" s="175"/>
      <c r="GQ47" s="175"/>
      <c r="GR47" s="175"/>
      <c r="GS47" s="175"/>
      <c r="GT47" s="175"/>
      <c r="GU47" s="175"/>
      <c r="GV47" s="175"/>
      <c r="GW47" s="175"/>
      <c r="GX47" s="83" t="str">
        <f t="shared" si="69"/>
        <v>Tipo_3.1.A_Estudios_y_encuestas_para_la_identificación_de_tendencias_del_mercado_y_el_desarrollo_del_sector_turístico_Dotaciones_o_Beneficios</v>
      </c>
      <c r="GY47" s="175" t="str">
        <f t="shared" si="70"/>
        <v/>
      </c>
      <c r="GZ47" s="175" t="str">
        <f t="shared" si="71"/>
        <v/>
      </c>
      <c r="HA47" s="175" t="str">
        <f t="shared" si="72"/>
        <v/>
      </c>
      <c r="HB47" s="175" t="str">
        <f t="shared" si="73"/>
        <v/>
      </c>
      <c r="HC47" s="175" t="str">
        <f t="shared" si="74"/>
        <v/>
      </c>
      <c r="HE47" s="150" t="str" cm="1">
        <f t="array" ref="HE47">IFERROR(_xlfn._xlws.FILTER(GY47:HC47,GY47:HC47&lt;&gt;""),"No aplica")</f>
        <v>No aplica</v>
      </c>
      <c r="HL47" s="83" t="str">
        <f t="shared" si="75"/>
        <v>Tipo_3.1.A_Estudios_y_encuestas_para_la_identificación_de_tendencias_del_mercado_y_el_desarrollo_del_sector_turístico_Pólizas</v>
      </c>
      <c r="HM47" s="175" t="str">
        <f t="shared" si="179"/>
        <v>Pólizas</v>
      </c>
      <c r="HO47" s="83" t="str" cm="1">
        <f t="array" ref="HO47">IFERROR(_xlfn._xlws.FILTER(HM47:HM47,HM47:HM47&lt;&gt;""),"No aplica")</f>
        <v>Pólizas</v>
      </c>
      <c r="HR47" s="83" t="str">
        <f t="shared" si="76"/>
        <v>Tipo_3.1.A_Estudios_y_encuestas_para_la_identificación_de_tendencias_del_mercado_y_el_desarrollo_del_sector_turístico_Otros</v>
      </c>
      <c r="HS47" s="175" t="str">
        <f t="shared" si="77"/>
        <v/>
      </c>
      <c r="HT47" s="175" t="str">
        <f t="shared" si="78"/>
        <v/>
      </c>
      <c r="HU47" s="175" t="str">
        <f t="shared" si="79"/>
        <v/>
      </c>
      <c r="HW47" s="83" t="str" cm="1">
        <f t="array" ref="HW47">IFERROR(_xlfn._xlws.FILTER(HS47:HU47,HS47:HU47&lt;&gt;""),"No aplica")</f>
        <v>No aplica</v>
      </c>
      <c r="IB47" s="83" t="str">
        <f t="shared" si="80"/>
        <v>Tipo_3.1.A_Estudios_y_encuestas_para_la_identificación_de_tendencias_del_mercado_y_el_desarrollo_del_sector_turístico_Construcción_y_o_mantenimiento_de_Obra</v>
      </c>
      <c r="IC47" s="175" t="str">
        <f t="shared" si="81"/>
        <v/>
      </c>
      <c r="ID47" s="175" t="str">
        <f t="shared" si="82"/>
        <v/>
      </c>
      <c r="IE47" s="175" t="str">
        <f t="shared" si="83"/>
        <v/>
      </c>
      <c r="IF47" s="175" t="str">
        <f t="shared" si="84"/>
        <v/>
      </c>
      <c r="IG47" s="175" t="str">
        <f t="shared" si="85"/>
        <v/>
      </c>
      <c r="IH47" s="175" t="str">
        <f t="shared" si="86"/>
        <v/>
      </c>
      <c r="II47" s="175" t="str">
        <f t="shared" si="87"/>
        <v/>
      </c>
      <c r="IJ47" s="175" t="str">
        <f t="shared" si="88"/>
        <v/>
      </c>
      <c r="IK47" s="175" t="str">
        <f t="shared" si="89"/>
        <v/>
      </c>
      <c r="IL47" s="175" t="str">
        <f t="shared" si="90"/>
        <v/>
      </c>
      <c r="IM47" s="175" t="str">
        <f t="shared" si="91"/>
        <v/>
      </c>
      <c r="IN47" s="175" t="str">
        <f t="shared" si="92"/>
        <v/>
      </c>
      <c r="IO47" s="175" t="str">
        <f t="shared" si="93"/>
        <v/>
      </c>
      <c r="IP47" s="175" t="str">
        <f t="shared" si="94"/>
        <v/>
      </c>
      <c r="IR47" s="175" t="str" cm="1">
        <f t="array" ref="IR47">IFERROR(_xlfn._xlws.FILTER(IC47:IP47,IC47:IP47&lt;&gt;""),"No aplica")</f>
        <v>No aplica</v>
      </c>
      <c r="JG47" s="83" t="str">
        <f t="shared" si="95"/>
        <v>Tipo_3.1.A_Estudios_y_encuestas_para_la_identificación_de_tendencias_del_mercado_y_el_desarrollo_del_sector_turístico</v>
      </c>
      <c r="JH47" s="83" t="str">
        <f t="shared" si="96"/>
        <v>Personal</v>
      </c>
      <c r="JI47" s="83" t="str">
        <f t="shared" si="97"/>
        <v>Personal</v>
      </c>
      <c r="JJ47" s="83" t="str">
        <f t="shared" si="98"/>
        <v/>
      </c>
      <c r="JK47" s="83" t="str">
        <f t="shared" si="99"/>
        <v/>
      </c>
      <c r="JL47" s="83" t="str">
        <f t="shared" si="100"/>
        <v>Personal</v>
      </c>
      <c r="JM47" s="83" t="str">
        <f t="shared" si="101"/>
        <v>Eventos</v>
      </c>
      <c r="JN47" s="83" t="str">
        <f t="shared" si="102"/>
        <v>Eventos</v>
      </c>
      <c r="JO47" s="83" t="str">
        <f t="shared" si="103"/>
        <v>Eventos</v>
      </c>
      <c r="JP47" s="83" t="str">
        <f t="shared" si="104"/>
        <v>Eventos</v>
      </c>
      <c r="JQ47" s="83" t="str">
        <f t="shared" si="105"/>
        <v>Eventos</v>
      </c>
      <c r="JR47" s="83" t="str">
        <f t="shared" si="106"/>
        <v>Eventos</v>
      </c>
      <c r="JS47" s="83" t="str">
        <f t="shared" si="107"/>
        <v>Eventos</v>
      </c>
      <c r="JT47" s="83" t="str">
        <f t="shared" si="108"/>
        <v>Eventos</v>
      </c>
      <c r="JU47" s="83" t="str">
        <f t="shared" si="109"/>
        <v>Eventos</v>
      </c>
      <c r="JV47" s="83" t="str">
        <f t="shared" si="110"/>
        <v>Eventos</v>
      </c>
      <c r="JW47" s="83" t="str">
        <f t="shared" si="111"/>
        <v>Eventos</v>
      </c>
      <c r="JX47" s="83" t="str">
        <f t="shared" si="112"/>
        <v>Eventos</v>
      </c>
      <c r="JY47" s="83" t="str">
        <f t="shared" si="113"/>
        <v>Eventos</v>
      </c>
      <c r="JZ47" s="83" t="str">
        <f t="shared" si="114"/>
        <v>Eventos</v>
      </c>
      <c r="KA47" s="83" t="str">
        <f t="shared" si="115"/>
        <v>Eventos</v>
      </c>
      <c r="KB47" s="83" t="str">
        <f t="shared" si="116"/>
        <v>Eventos</v>
      </c>
      <c r="KC47" s="83" t="str">
        <f t="shared" si="117"/>
        <v>Eventos</v>
      </c>
      <c r="KD47" s="83" t="str">
        <f t="shared" si="118"/>
        <v>Eventos</v>
      </c>
      <c r="KE47" s="83" t="str">
        <f t="shared" si="119"/>
        <v>Eventos</v>
      </c>
      <c r="KF47" s="83" t="str">
        <f t="shared" si="120"/>
        <v>Eventos</v>
      </c>
      <c r="KG47" s="83" t="str">
        <f t="shared" si="121"/>
        <v/>
      </c>
      <c r="KH47" s="83" t="str">
        <f t="shared" si="122"/>
        <v>Material</v>
      </c>
      <c r="KI47" s="83" t="str">
        <f t="shared" si="123"/>
        <v>Material</v>
      </c>
      <c r="KJ47" s="83" t="str">
        <f t="shared" si="124"/>
        <v>Material</v>
      </c>
      <c r="KK47" s="83" t="str">
        <f t="shared" si="125"/>
        <v/>
      </c>
      <c r="KL47" s="83" t="str">
        <f t="shared" si="126"/>
        <v/>
      </c>
      <c r="KM47" s="83" t="str">
        <f t="shared" si="127"/>
        <v/>
      </c>
      <c r="KN47" s="83" t="str">
        <f t="shared" si="128"/>
        <v/>
      </c>
      <c r="KO47" s="83" t="str">
        <f t="shared" si="129"/>
        <v/>
      </c>
      <c r="KP47" s="83" t="str">
        <f t="shared" si="130"/>
        <v/>
      </c>
      <c r="KQ47" s="83" t="str">
        <f t="shared" si="131"/>
        <v>Desarrollos_Tecnológicos</v>
      </c>
      <c r="KR47" s="83" t="str">
        <f t="shared" si="132"/>
        <v/>
      </c>
      <c r="KS47" s="83" t="str">
        <f t="shared" si="133"/>
        <v/>
      </c>
      <c r="KT47" s="83" t="str">
        <f t="shared" si="134"/>
        <v/>
      </c>
      <c r="KU47" s="83" t="str">
        <f t="shared" si="135"/>
        <v/>
      </c>
      <c r="KV47" s="83" t="str">
        <f t="shared" si="136"/>
        <v/>
      </c>
      <c r="KW47" s="83" t="str">
        <f t="shared" si="137"/>
        <v>Gastos_de_viajes_(alimentación_hospedaje_transporte_etc)</v>
      </c>
      <c r="KX47" s="83" t="str">
        <f t="shared" si="138"/>
        <v/>
      </c>
      <c r="KY47" s="83" t="str">
        <f t="shared" si="139"/>
        <v/>
      </c>
      <c r="KZ47" s="83" t="str">
        <f t="shared" si="140"/>
        <v/>
      </c>
      <c r="LA47" s="83" t="str">
        <f t="shared" si="141"/>
        <v/>
      </c>
      <c r="LB47" s="83" t="str">
        <f t="shared" si="142"/>
        <v/>
      </c>
      <c r="LC47" s="83" t="str">
        <f t="shared" si="143"/>
        <v/>
      </c>
      <c r="LD47" s="83" t="str">
        <f t="shared" si="144"/>
        <v/>
      </c>
      <c r="LE47" s="83" t="str">
        <f t="shared" si="145"/>
        <v>Pólizas</v>
      </c>
      <c r="LF47" s="83" t="str">
        <f t="shared" si="146"/>
        <v/>
      </c>
      <c r="LG47" s="83" t="str">
        <f t="shared" si="147"/>
        <v/>
      </c>
      <c r="LH47" s="83" t="str">
        <f t="shared" si="148"/>
        <v/>
      </c>
      <c r="LI47" s="83" t="str">
        <f t="shared" si="149"/>
        <v/>
      </c>
      <c r="LJ47" s="83" t="str">
        <f t="shared" si="150"/>
        <v/>
      </c>
      <c r="LK47" s="83" t="str">
        <f t="shared" si="151"/>
        <v/>
      </c>
      <c r="LL47" s="83" t="str">
        <f t="shared" si="152"/>
        <v/>
      </c>
      <c r="LM47" s="83" t="str">
        <f t="shared" si="153"/>
        <v/>
      </c>
      <c r="LN47" s="83" t="str">
        <f t="shared" si="154"/>
        <v/>
      </c>
      <c r="LO47" s="83" t="str">
        <f t="shared" si="155"/>
        <v/>
      </c>
      <c r="LP47" s="83" t="str">
        <f t="shared" si="156"/>
        <v/>
      </c>
      <c r="LQ47" s="83" t="str">
        <f t="shared" si="157"/>
        <v/>
      </c>
      <c r="LR47" s="83" t="str">
        <f t="shared" si="158"/>
        <v/>
      </c>
      <c r="LS47" s="83" t="str">
        <f t="shared" si="159"/>
        <v/>
      </c>
      <c r="LT47" s="83" t="str">
        <f t="shared" si="160"/>
        <v/>
      </c>
      <c r="LU47" s="83" t="str">
        <f t="shared" si="161"/>
        <v/>
      </c>
      <c r="LV47" s="83" t="str">
        <f t="shared" si="162"/>
        <v/>
      </c>
      <c r="LX47" s="175" t="str" cm="1">
        <f t="array" ref="LX47:MC47">TRANSPOSE(_xlfn.UNIQUE(_xlfn._xlws.FILTER(TRANSPOSE(JH47:LV47),TRANSPOSE(JH47:LV47)&lt;&gt;"")))</f>
        <v>Personal</v>
      </c>
      <c r="LY47" s="175" t="str">
        <v>Eventos</v>
      </c>
      <c r="LZ47" s="175" t="str">
        <v>Material</v>
      </c>
      <c r="MA47" s="175" t="str">
        <v>Desarrollos_Tecnológicos</v>
      </c>
      <c r="MB47" s="175" t="str">
        <v>Gastos_de_viajes_(alimentación_hospedaje_transporte_etc)</v>
      </c>
      <c r="MC47" s="175" t="str">
        <v>Pólizas</v>
      </c>
      <c r="MI47" s="83" t="str">
        <f t="shared" si="163"/>
        <v>Tipo_3.1.A_Estudios_y_encuestas_para_la_identificación_de_tendencias_del_mercado_y_el_desarrollo_del_sector_turístico_productos</v>
      </c>
      <c r="MJ47" s="83" t="s">
        <v>1815</v>
      </c>
      <c r="MK47" s="83" t="s">
        <v>1883</v>
      </c>
      <c r="ML47" s="83" t="s">
        <v>1915</v>
      </c>
      <c r="MM47" s="83" t="s">
        <v>1916</v>
      </c>
      <c r="MN47" s="83"/>
      <c r="MO47" s="83"/>
      <c r="MP47" s="83"/>
      <c r="MQ47" s="83"/>
      <c r="MR47" s="83"/>
      <c r="MS47" s="83"/>
      <c r="MT47" s="83" t="s">
        <v>1643</v>
      </c>
      <c r="MV47" s="150" t="str" cm="1">
        <f t="array" ref="MV47:MZ47">IFERROR(_xlfn._xlws.FILTER(MJ47:MT47,MJ47:MT47&lt;&gt;""),"No aplica")</f>
        <v>Estudios y encuestas para la identificación de tendencias del mercado y el desarrollo del sector turístico desarrollados</v>
      </c>
      <c r="MW47" t="str">
        <v>Turistas y actores del sector encuestados</v>
      </c>
      <c r="MX47" t="str">
        <v>Destinos o atractivos analizados</v>
      </c>
      <c r="MY47" t="str">
        <v>Personas que reciben la socialización del estudio</v>
      </c>
      <c r="MZ47" t="str">
        <v>Otro</v>
      </c>
      <c r="NG47" s="150" t="str">
        <f t="shared" si="164"/>
        <v>Tipo_3.1.A_Estudios_y_encuestas_para_la_identificación_de_tendencias_del_mercado_y_el_desarrollo_del_sector_turístico_resultados</v>
      </c>
      <c r="NH47" s="83" t="s">
        <v>1633</v>
      </c>
      <c r="NI47" s="83" t="s">
        <v>1663</v>
      </c>
      <c r="NJ47" s="83"/>
      <c r="NK47" s="83"/>
      <c r="NL47" s="83"/>
      <c r="NM47" s="83"/>
      <c r="NN47" s="83"/>
      <c r="NO47" s="83"/>
      <c r="NP47" s="83"/>
      <c r="NQ47" s="83"/>
      <c r="NR47" s="83" t="s">
        <v>1643</v>
      </c>
      <c r="NT47" s="83" t="str" cm="1">
        <f t="array" ref="NT47:NV47">IFERROR(_xlfn._xlws.FILTER(NH47:NR47,NH47:NR47&lt;&gt;""),"No aplica")</f>
        <v>Percepción de actores de la cadena de valor del sector turismo a los cuales fueron socializados los resultados del proyecto, en una escala de 1 a 5,  respecto a la calidad y potencial del proyecto para generar impactos positivos en el sector</v>
      </c>
      <c r="NU47" t="str">
        <v>Planes estratégicos o de acción desarrollados o planteados para aprovechar las tendencias o oportunidades de mercado identificadas a partir del proyecto desarrollado</v>
      </c>
      <c r="NV47" t="str">
        <v>Otro</v>
      </c>
    </row>
    <row r="48" spans="1:387" ht="31.15" thickBot="1">
      <c r="A48" s="509"/>
      <c r="B48" s="481"/>
      <c r="C48" s="484"/>
      <c r="D48" s="74" t="str">
        <f t="shared" ref="D48:D49" si="180">CONCATENATE("Categoría_",$B$47,"_",SUBSTITUTE(SUBSTITUTE($C$47,",","")," ","_"))</f>
        <v>Categoría_3.1_Investigación_de_mercados_y_análisis_sectorial_en_destinos_turísticos</v>
      </c>
      <c r="E48" s="82" t="s">
        <v>3134</v>
      </c>
      <c r="F48" s="72" t="str">
        <f t="shared" si="11"/>
        <v>Tipo_3.1.B_Estudios_de_análisis_económicos_y_financieros_de_mercados_en_el_sector_turismo</v>
      </c>
      <c r="G48" s="76" t="s">
        <v>3043</v>
      </c>
      <c r="H48" s="106" t="s">
        <v>3043</v>
      </c>
      <c r="I48" s="112" t="s">
        <v>3043</v>
      </c>
      <c r="J48" s="112" t="s">
        <v>3043</v>
      </c>
      <c r="K48" s="112" t="s">
        <v>3043</v>
      </c>
      <c r="L48" s="112" t="s">
        <v>3043</v>
      </c>
      <c r="M48" s="115" t="s">
        <v>3043</v>
      </c>
      <c r="O48" s="83" t="str">
        <f t="shared" si="165"/>
        <v>Tipo_3.1.B_Estudios_de_análisis_económicos_y_financieros_de_mercados_en_el_sector_turismo</v>
      </c>
      <c r="P48" s="83" t="str">
        <f t="shared" si="166"/>
        <v>Tipo_3.1.B_Estudios_de_análisis_económicos_y_financieros_de_mercados_en_el_sector_turismo</v>
      </c>
      <c r="Q48" s="83" t="str">
        <f t="shared" si="167"/>
        <v>Tipo_3.1.B_Estudios_de_análisis_económicos_y_financieros_de_mercados_en_el_sector_turismo</v>
      </c>
      <c r="R48" s="83" t="str">
        <f t="shared" si="168"/>
        <v>Tipo_3.1.B_Estudios_de_análisis_económicos_y_financieros_de_mercados_en_el_sector_turismo</v>
      </c>
      <c r="S48" s="83" t="str">
        <f t="shared" si="169"/>
        <v>Tipo_3.1.B_Estudios_de_análisis_económicos_y_financieros_de_mercados_en_el_sector_turismo</v>
      </c>
      <c r="T48" s="83" t="str">
        <f t="shared" si="170"/>
        <v>Tipo_3.1.B_Estudios_de_análisis_económicos_y_financieros_de_mercados_en_el_sector_turismo</v>
      </c>
      <c r="U48" s="83" t="str">
        <f t="shared" si="171"/>
        <v>Tipo_3.1.B_Estudios_de_análisis_económicos_y_financieros_de_mercados_en_el_sector_turismo</v>
      </c>
      <c r="X48" s="150" t="s">
        <v>3135</v>
      </c>
      <c r="AA48" s="89" t="s">
        <v>3043</v>
      </c>
      <c r="AB48" s="89" t="s">
        <v>3043</v>
      </c>
      <c r="AC48" s="89"/>
      <c r="AD48" s="89"/>
      <c r="AE48" s="89" t="s">
        <v>3043</v>
      </c>
      <c r="AF48" s="89" t="s">
        <v>3043</v>
      </c>
      <c r="AG48" s="89" t="s">
        <v>3043</v>
      </c>
      <c r="AH48" s="89" t="s">
        <v>3043</v>
      </c>
      <c r="AI48" s="89" t="s">
        <v>3043</v>
      </c>
      <c r="AJ48" s="89" t="s">
        <v>3043</v>
      </c>
      <c r="AK48" s="89" t="s">
        <v>3043</v>
      </c>
      <c r="AL48" s="89" t="s">
        <v>3043</v>
      </c>
      <c r="AM48" s="89" t="s">
        <v>3043</v>
      </c>
      <c r="AN48" s="89" t="s">
        <v>3043</v>
      </c>
      <c r="AO48" s="89" t="s">
        <v>3043</v>
      </c>
      <c r="AP48" s="89" t="s">
        <v>3043</v>
      </c>
      <c r="AQ48" s="89" t="s">
        <v>3043</v>
      </c>
      <c r="AR48" s="89" t="s">
        <v>3043</v>
      </c>
      <c r="AS48" s="89" t="s">
        <v>3043</v>
      </c>
      <c r="AT48" s="89" t="s">
        <v>3043</v>
      </c>
      <c r="AU48" s="89" t="s">
        <v>3043</v>
      </c>
      <c r="AV48" s="89" t="s">
        <v>3043</v>
      </c>
      <c r="AW48" s="89" t="s">
        <v>3043</v>
      </c>
      <c r="AX48" s="89" t="s">
        <v>3043</v>
      </c>
      <c r="AY48" s="89" t="s">
        <v>3043</v>
      </c>
      <c r="AZ48" s="89"/>
      <c r="BA48" s="89" t="s">
        <v>3043</v>
      </c>
      <c r="BB48" s="89" t="s">
        <v>3043</v>
      </c>
      <c r="BC48" s="89" t="s">
        <v>3043</v>
      </c>
      <c r="BD48" s="89"/>
      <c r="BE48" s="89"/>
      <c r="BF48" s="89"/>
      <c r="BG48" s="89"/>
      <c r="BH48" s="89"/>
      <c r="BI48" s="89"/>
      <c r="BJ48" s="89" t="s">
        <v>3043</v>
      </c>
      <c r="BK48" s="89"/>
      <c r="BL48" s="89"/>
      <c r="BM48" s="89"/>
      <c r="BN48" s="89"/>
      <c r="BO48" s="89"/>
      <c r="BP48" s="89" t="s">
        <v>3043</v>
      </c>
      <c r="BQ48" s="89"/>
      <c r="BR48" s="89"/>
      <c r="BS48" s="89"/>
      <c r="BT48" s="89"/>
      <c r="BU48" s="89"/>
      <c r="BV48" s="89"/>
      <c r="BW48" s="90"/>
      <c r="BX48" s="90" t="s">
        <v>3043</v>
      </c>
      <c r="BY48" s="90"/>
      <c r="BZ48" s="90"/>
      <c r="CA48" s="90"/>
      <c r="CQ48" s="83" t="str">
        <f t="shared" si="19"/>
        <v>Tipo_3.1.B_Estudios_de_análisis_económicos_y_financieros_de_mercados_en_el_sector_turismo_Personal</v>
      </c>
      <c r="CR48" s="83" t="str">
        <f t="shared" si="172"/>
        <v>Apoyo_administrativo</v>
      </c>
      <c r="CS48" s="83" t="str">
        <f t="shared" si="173"/>
        <v>Profesional</v>
      </c>
      <c r="CT48" s="83" t="str">
        <f t="shared" si="174"/>
        <v/>
      </c>
      <c r="CU48" s="83" t="str">
        <f t="shared" si="175"/>
        <v/>
      </c>
      <c r="CV48" s="83" t="str">
        <f t="shared" si="176"/>
        <v>Consultoría</v>
      </c>
      <c r="CW48" s="83"/>
      <c r="CX48" s="83" t="str" cm="1">
        <f t="array" ref="CX48:CZ48">IFERROR(_xlfn._xlws.FILTER(CR48:CV48,CR48:CV48&lt;&gt;""),"No aplica")</f>
        <v>Apoyo_administrativo</v>
      </c>
      <c r="CY48" s="83" t="str">
        <v>Profesional</v>
      </c>
      <c r="CZ48" s="83" t="str">
        <v>Consultoría</v>
      </c>
      <c r="DA48" s="83"/>
      <c r="DB48" s="83"/>
      <c r="DC48" s="83"/>
      <c r="DD48" s="83"/>
      <c r="DE48" s="83" t="str">
        <f t="shared" si="25"/>
        <v>Tipo_3.1.B_Estudios_de_análisis_económicos_y_financieros_de_mercados_en_el_sector_turismo_Eventos</v>
      </c>
      <c r="DF48" s="83" t="str">
        <f t="shared" si="26"/>
        <v>Alimentación</v>
      </c>
      <c r="DG48" s="83" t="str">
        <f t="shared" si="27"/>
        <v>Alquiler_de_baños_y_servicio_de_aseo_portátiles</v>
      </c>
      <c r="DH48" s="83" t="str">
        <f t="shared" si="28"/>
        <v>Alquiler_de_equipos_técnicos</v>
      </c>
      <c r="DI48" s="83" t="str">
        <f t="shared" si="29"/>
        <v>Alquiler_de_espacios</v>
      </c>
      <c r="DJ48" s="83" t="str">
        <f t="shared" si="30"/>
        <v>Alquiler_de_implementos_de_cocina</v>
      </c>
      <c r="DK48" s="83" t="str">
        <f t="shared" si="31"/>
        <v>Alquiler_de_Mobiliario</v>
      </c>
      <c r="DL48" s="83" t="str">
        <f t="shared" si="32"/>
        <v>Alquiler_de_producción</v>
      </c>
      <c r="DM48" s="83" t="str">
        <f t="shared" si="33"/>
        <v>Iluminación_profesional</v>
      </c>
      <c r="DN48" s="83" t="str">
        <f t="shared" si="34"/>
        <v>Papelería</v>
      </c>
      <c r="DO48" s="83" t="str">
        <f t="shared" si="35"/>
        <v>Personal</v>
      </c>
      <c r="DP48" s="83" t="str">
        <f t="shared" si="36"/>
        <v>Plataforma_digital_</v>
      </c>
      <c r="DQ48" s="83" t="str">
        <f t="shared" si="37"/>
        <v>Producción_y_técnica</v>
      </c>
      <c r="DR48" s="83" t="str">
        <f t="shared" si="38"/>
        <v>Salud</v>
      </c>
      <c r="DS48" s="83" t="str">
        <f t="shared" si="39"/>
        <v>Servicios_digitales_</v>
      </c>
      <c r="DT48" s="83" t="str">
        <f t="shared" si="40"/>
        <v>Servicios_en_línea_y_transmisión</v>
      </c>
      <c r="DU48" s="83" t="str">
        <f t="shared" si="41"/>
        <v>Sonido_profesional</v>
      </c>
      <c r="DV48" s="83" t="str">
        <f t="shared" si="42"/>
        <v>Stand</v>
      </c>
      <c r="DW48" s="83" t="str">
        <f t="shared" si="43"/>
        <v>Traducción_simultanea</v>
      </c>
      <c r="DX48" s="83" t="str">
        <f t="shared" si="44"/>
        <v>Transporte_de_equipos</v>
      </c>
      <c r="DY48" s="83" t="str">
        <f t="shared" si="45"/>
        <v>Video</v>
      </c>
      <c r="DZ48" s="83" t="str">
        <f t="shared" si="46"/>
        <v/>
      </c>
      <c r="EA48" s="83"/>
      <c r="EB48" s="83" t="str" cm="1">
        <f t="array" ref="EB48:EU48">IFERROR(_xlfn._xlws.FILTER(DF48:DZ48,DF48:DZ48&lt;&gt;""),"No aplica")</f>
        <v>Alimentación</v>
      </c>
      <c r="EC48" s="83" t="str">
        <v>Alquiler_de_baños_y_servicio_de_aseo_portátiles</v>
      </c>
      <c r="ED48" s="83" t="str">
        <v>Alquiler_de_equipos_técnicos</v>
      </c>
      <c r="EE48" s="83" t="str">
        <v>Alquiler_de_espacios</v>
      </c>
      <c r="EF48" s="83" t="str">
        <v>Alquiler_de_implementos_de_cocina</v>
      </c>
      <c r="EG48" s="83" t="str">
        <v>Alquiler_de_Mobiliario</v>
      </c>
      <c r="EH48" s="83" t="str">
        <v>Alquiler_de_producción</v>
      </c>
      <c r="EI48" s="83" t="str">
        <v>Iluminación_profesional</v>
      </c>
      <c r="EJ48" s="83" t="str">
        <v>Papelería</v>
      </c>
      <c r="EK48" s="83" t="str">
        <v>Personal</v>
      </c>
      <c r="EL48" s="83" t="str">
        <v>Plataforma_digital_</v>
      </c>
      <c r="EM48" s="83" t="str">
        <v>Producción_y_técnica</v>
      </c>
      <c r="EN48" s="83" t="str">
        <v>Salud</v>
      </c>
      <c r="EO48" s="83" t="str">
        <v>Servicios_digitales_</v>
      </c>
      <c r="EP48" s="83" t="str">
        <v>Servicios_en_línea_y_transmisión</v>
      </c>
      <c r="EQ48" s="83" t="str">
        <v>Sonido_profesional</v>
      </c>
      <c r="ER48" s="83" t="str">
        <v>Stand</v>
      </c>
      <c r="ES48" s="83" t="str">
        <v>Traducción_simultanea</v>
      </c>
      <c r="ET48" s="83" t="str">
        <v>Transporte_de_equipos</v>
      </c>
      <c r="EU48" s="83" t="str">
        <v>Video</v>
      </c>
      <c r="EV48" s="83"/>
      <c r="EW48" s="83" t="str">
        <f t="shared" si="47"/>
        <v>Tipo_3.1.B_Estudios_de_análisis_económicos_y_financieros_de_mercados_en_el_sector_turismo_Material</v>
      </c>
      <c r="EX48" s="83" t="str">
        <f t="shared" si="48"/>
        <v>Diseño</v>
      </c>
      <c r="EY48" s="83" t="str">
        <f t="shared" si="49"/>
        <v>Producción_limitada_de_material_</v>
      </c>
      <c r="EZ48" s="83" t="str">
        <f t="shared" si="50"/>
        <v>Producción_limitada_de_piezas_digitales</v>
      </c>
      <c r="FA48" s="83" t="str">
        <f t="shared" si="51"/>
        <v/>
      </c>
      <c r="FB48" s="83" t="str">
        <f t="shared" si="52"/>
        <v/>
      </c>
      <c r="FC48" s="83" t="str">
        <f t="shared" si="53"/>
        <v/>
      </c>
      <c r="FD48" s="83"/>
      <c r="FE48" s="83" t="str" cm="1">
        <f t="array" ref="FE48:FG48">IFERROR(_xlfn._xlws.FILTER(EX48:FC48,EX48:FC48&lt;&gt;""),"No aplica")</f>
        <v>Diseño</v>
      </c>
      <c r="FF48" s="83" t="str">
        <v>Producción_limitada_de_material_</v>
      </c>
      <c r="FG48" s="83" t="str">
        <v>Producción_limitada_de_piezas_digitales</v>
      </c>
      <c r="FH48" s="83"/>
      <c r="FI48" s="83"/>
      <c r="FJ48" s="83"/>
      <c r="FK48" s="83"/>
      <c r="FL48" s="83"/>
      <c r="FM48" s="83" t="str">
        <f t="shared" si="54"/>
        <v>Tipo_3.1.B_Estudios_de_análisis_económicos_y_financieros_de_mercados_en_el_sector_turismo_Publicidad</v>
      </c>
      <c r="FN48" s="175" t="str">
        <f t="shared" si="55"/>
        <v/>
      </c>
      <c r="FO48" s="175" t="str">
        <f t="shared" si="56"/>
        <v/>
      </c>
      <c r="FQ48" s="83" t="str" cm="1">
        <f t="array" ref="FQ48">IFERROR(_xlfn._xlws.FILTER(FN48:FO48,FN48:FO48&lt;&gt;""),"No aplica")</f>
        <v>No aplica</v>
      </c>
      <c r="FU48" s="83" t="str">
        <f t="shared" si="57"/>
        <v>Tipo_3.1.B_Estudios_de_análisis_económicos_y_financieros_de_mercados_en_el_sector_turismo_Desarrollos_Tecnológicos</v>
      </c>
      <c r="FV48" s="175" t="str">
        <f t="shared" si="58"/>
        <v/>
      </c>
      <c r="FW48" s="175" t="str">
        <f t="shared" si="59"/>
        <v>Páginas_Web</v>
      </c>
      <c r="FY48" s="83" t="str" cm="1">
        <f t="array" ref="FY48">IFERROR(_xlfn._xlws.FILTER(FV48:FW48,FV48:FW48&lt;&gt;""),"No aplica")</f>
        <v>Páginas_Web</v>
      </c>
      <c r="GC48" s="83" t="str">
        <f t="shared" si="60"/>
        <v>Tipo_3.1.B_Estudios_de_análisis_económicos_y_financieros_de_mercados_en_el_sector_turismo_Gastos_de_viajes_(alimentación_hospedaje_transporte_etc)</v>
      </c>
      <c r="GD48" s="175" t="str">
        <f t="shared" si="61"/>
        <v/>
      </c>
      <c r="GE48" s="175" t="str">
        <f t="shared" si="62"/>
        <v/>
      </c>
      <c r="GF48" s="175" t="str">
        <f t="shared" si="63"/>
        <v/>
      </c>
      <c r="GG48" s="175" t="str">
        <f t="shared" si="64"/>
        <v/>
      </c>
      <c r="GH48" s="175" t="str">
        <f t="shared" si="65"/>
        <v/>
      </c>
      <c r="GI48" s="175" t="str">
        <f t="shared" si="66"/>
        <v>G6._Reuniones_para_mesas_de_trabajo</v>
      </c>
      <c r="GJ48" s="175" t="str">
        <f t="shared" si="67"/>
        <v/>
      </c>
      <c r="GK48" s="175" t="str">
        <f t="shared" si="68"/>
        <v/>
      </c>
      <c r="GL48" s="175"/>
      <c r="GM48" s="150" t="str" cm="1">
        <f t="array" ref="GM48">IFERROR(_xlfn._xlws.FILTER(GD48:GK48,GD48:GK48&lt;&gt;""),"No aplica")</f>
        <v>G6._Reuniones_para_mesas_de_trabajo</v>
      </c>
      <c r="GN48" s="175"/>
      <c r="GO48" s="175"/>
      <c r="GP48" s="175"/>
      <c r="GQ48" s="175"/>
      <c r="GR48" s="175"/>
      <c r="GS48" s="175"/>
      <c r="GT48" s="175"/>
      <c r="GU48" s="175"/>
      <c r="GV48" s="175"/>
      <c r="GW48" s="175"/>
      <c r="GX48" s="83" t="str">
        <f t="shared" si="69"/>
        <v>Tipo_3.1.B_Estudios_de_análisis_económicos_y_financieros_de_mercados_en_el_sector_turismo_Dotaciones_o_Beneficios</v>
      </c>
      <c r="GY48" s="175" t="str">
        <f t="shared" si="70"/>
        <v/>
      </c>
      <c r="GZ48" s="175" t="str">
        <f t="shared" si="71"/>
        <v/>
      </c>
      <c r="HA48" s="175" t="str">
        <f t="shared" si="72"/>
        <v/>
      </c>
      <c r="HB48" s="175" t="str">
        <f t="shared" si="73"/>
        <v/>
      </c>
      <c r="HC48" s="175" t="str">
        <f t="shared" si="74"/>
        <v/>
      </c>
      <c r="HE48" s="150" t="str" cm="1">
        <f t="array" ref="HE48">IFERROR(_xlfn._xlws.FILTER(GY48:HC48,GY48:HC48&lt;&gt;""),"No aplica")</f>
        <v>No aplica</v>
      </c>
      <c r="HL48" s="83" t="str">
        <f t="shared" si="75"/>
        <v>Tipo_3.1.B_Estudios_de_análisis_económicos_y_financieros_de_mercados_en_el_sector_turismo_Pólizas</v>
      </c>
      <c r="HM48" s="175" t="str">
        <f t="shared" si="179"/>
        <v>Pólizas</v>
      </c>
      <c r="HO48" s="83" t="str" cm="1">
        <f t="array" ref="HO48">IFERROR(_xlfn._xlws.FILTER(HM48:HM48,HM48:HM48&lt;&gt;""),"No aplica")</f>
        <v>Pólizas</v>
      </c>
      <c r="HR48" s="83" t="str">
        <f t="shared" si="76"/>
        <v>Tipo_3.1.B_Estudios_de_análisis_económicos_y_financieros_de_mercados_en_el_sector_turismo_Otros</v>
      </c>
      <c r="HS48" s="175" t="str">
        <f t="shared" si="77"/>
        <v/>
      </c>
      <c r="HT48" s="175" t="str">
        <f t="shared" si="78"/>
        <v/>
      </c>
      <c r="HU48" s="175" t="str">
        <f t="shared" si="79"/>
        <v/>
      </c>
      <c r="HW48" s="83" t="str" cm="1">
        <f t="array" ref="HW48">IFERROR(_xlfn._xlws.FILTER(HS48:HU48,HS48:HU48&lt;&gt;""),"No aplica")</f>
        <v>No aplica</v>
      </c>
      <c r="IB48" s="83" t="str">
        <f t="shared" si="80"/>
        <v>Tipo_3.1.B_Estudios_de_análisis_económicos_y_financieros_de_mercados_en_el_sector_turismo_Construcción_y_o_mantenimiento_de_Obra</v>
      </c>
      <c r="IC48" s="175" t="str">
        <f t="shared" si="81"/>
        <v/>
      </c>
      <c r="ID48" s="175" t="str">
        <f t="shared" si="82"/>
        <v/>
      </c>
      <c r="IE48" s="175" t="str">
        <f t="shared" si="83"/>
        <v/>
      </c>
      <c r="IF48" s="175" t="str">
        <f t="shared" si="84"/>
        <v/>
      </c>
      <c r="IG48" s="175" t="str">
        <f t="shared" si="85"/>
        <v/>
      </c>
      <c r="IH48" s="175" t="str">
        <f t="shared" si="86"/>
        <v/>
      </c>
      <c r="II48" s="175" t="str">
        <f t="shared" si="87"/>
        <v/>
      </c>
      <c r="IJ48" s="175" t="str">
        <f t="shared" si="88"/>
        <v/>
      </c>
      <c r="IK48" s="175" t="str">
        <f t="shared" si="89"/>
        <v/>
      </c>
      <c r="IL48" s="175" t="str">
        <f t="shared" si="90"/>
        <v/>
      </c>
      <c r="IM48" s="175" t="str">
        <f t="shared" si="91"/>
        <v/>
      </c>
      <c r="IN48" s="175" t="str">
        <f t="shared" si="92"/>
        <v/>
      </c>
      <c r="IO48" s="175" t="str">
        <f t="shared" si="93"/>
        <v/>
      </c>
      <c r="IP48" s="175" t="str">
        <f t="shared" si="94"/>
        <v/>
      </c>
      <c r="IR48" s="175" t="str" cm="1">
        <f t="array" ref="IR48">IFERROR(_xlfn._xlws.FILTER(IC48:IP48,IC48:IP48&lt;&gt;""),"No aplica")</f>
        <v>No aplica</v>
      </c>
      <c r="JG48" s="83" t="str">
        <f t="shared" si="95"/>
        <v>Tipo_3.1.B_Estudios_de_análisis_económicos_y_financieros_de_mercados_en_el_sector_turismo</v>
      </c>
      <c r="JH48" s="83" t="str">
        <f t="shared" si="96"/>
        <v>Personal</v>
      </c>
      <c r="JI48" s="83" t="str">
        <f t="shared" si="97"/>
        <v>Personal</v>
      </c>
      <c r="JJ48" s="83" t="str">
        <f t="shared" si="98"/>
        <v/>
      </c>
      <c r="JK48" s="83" t="str">
        <f t="shared" si="99"/>
        <v/>
      </c>
      <c r="JL48" s="83" t="str">
        <f t="shared" si="100"/>
        <v>Personal</v>
      </c>
      <c r="JM48" s="83" t="str">
        <f t="shared" si="101"/>
        <v>Eventos</v>
      </c>
      <c r="JN48" s="83" t="str">
        <f t="shared" si="102"/>
        <v>Eventos</v>
      </c>
      <c r="JO48" s="83" t="str">
        <f t="shared" si="103"/>
        <v>Eventos</v>
      </c>
      <c r="JP48" s="83" t="str">
        <f t="shared" si="104"/>
        <v>Eventos</v>
      </c>
      <c r="JQ48" s="83" t="str">
        <f t="shared" si="105"/>
        <v>Eventos</v>
      </c>
      <c r="JR48" s="83" t="str">
        <f t="shared" si="106"/>
        <v>Eventos</v>
      </c>
      <c r="JS48" s="83" t="str">
        <f t="shared" si="107"/>
        <v>Eventos</v>
      </c>
      <c r="JT48" s="83" t="str">
        <f t="shared" si="108"/>
        <v>Eventos</v>
      </c>
      <c r="JU48" s="83" t="str">
        <f t="shared" si="109"/>
        <v>Eventos</v>
      </c>
      <c r="JV48" s="83" t="str">
        <f t="shared" si="110"/>
        <v>Eventos</v>
      </c>
      <c r="JW48" s="83" t="str">
        <f t="shared" si="111"/>
        <v>Eventos</v>
      </c>
      <c r="JX48" s="83" t="str">
        <f t="shared" si="112"/>
        <v>Eventos</v>
      </c>
      <c r="JY48" s="83" t="str">
        <f t="shared" si="113"/>
        <v>Eventos</v>
      </c>
      <c r="JZ48" s="83" t="str">
        <f t="shared" si="114"/>
        <v>Eventos</v>
      </c>
      <c r="KA48" s="83" t="str">
        <f t="shared" si="115"/>
        <v>Eventos</v>
      </c>
      <c r="KB48" s="83" t="str">
        <f t="shared" si="116"/>
        <v>Eventos</v>
      </c>
      <c r="KC48" s="83" t="str">
        <f t="shared" si="117"/>
        <v>Eventos</v>
      </c>
      <c r="KD48" s="83" t="str">
        <f t="shared" si="118"/>
        <v>Eventos</v>
      </c>
      <c r="KE48" s="83" t="str">
        <f t="shared" si="119"/>
        <v>Eventos</v>
      </c>
      <c r="KF48" s="83" t="str">
        <f t="shared" si="120"/>
        <v>Eventos</v>
      </c>
      <c r="KG48" s="83" t="str">
        <f t="shared" si="121"/>
        <v/>
      </c>
      <c r="KH48" s="83" t="str">
        <f t="shared" si="122"/>
        <v>Material</v>
      </c>
      <c r="KI48" s="83" t="str">
        <f t="shared" si="123"/>
        <v>Material</v>
      </c>
      <c r="KJ48" s="83" t="str">
        <f t="shared" si="124"/>
        <v>Material</v>
      </c>
      <c r="KK48" s="83" t="str">
        <f t="shared" si="125"/>
        <v/>
      </c>
      <c r="KL48" s="83" t="str">
        <f t="shared" si="126"/>
        <v/>
      </c>
      <c r="KM48" s="83" t="str">
        <f t="shared" si="127"/>
        <v/>
      </c>
      <c r="KN48" s="83" t="str">
        <f t="shared" si="128"/>
        <v/>
      </c>
      <c r="KO48" s="83" t="str">
        <f t="shared" si="129"/>
        <v/>
      </c>
      <c r="KP48" s="83" t="str">
        <f t="shared" si="130"/>
        <v/>
      </c>
      <c r="KQ48" s="83" t="str">
        <f t="shared" si="131"/>
        <v>Desarrollos_Tecnológicos</v>
      </c>
      <c r="KR48" s="83" t="str">
        <f t="shared" si="132"/>
        <v/>
      </c>
      <c r="KS48" s="83" t="str">
        <f t="shared" si="133"/>
        <v/>
      </c>
      <c r="KT48" s="83" t="str">
        <f t="shared" si="134"/>
        <v/>
      </c>
      <c r="KU48" s="83" t="str">
        <f t="shared" si="135"/>
        <v/>
      </c>
      <c r="KV48" s="83" t="str">
        <f t="shared" si="136"/>
        <v/>
      </c>
      <c r="KW48" s="83" t="str">
        <f t="shared" si="137"/>
        <v>Gastos_de_viajes_(alimentación_hospedaje_transporte_etc)</v>
      </c>
      <c r="KX48" s="83" t="str">
        <f t="shared" si="138"/>
        <v/>
      </c>
      <c r="KY48" s="83" t="str">
        <f t="shared" si="139"/>
        <v/>
      </c>
      <c r="KZ48" s="83" t="str">
        <f t="shared" si="140"/>
        <v/>
      </c>
      <c r="LA48" s="83" t="str">
        <f t="shared" si="141"/>
        <v/>
      </c>
      <c r="LB48" s="83" t="str">
        <f t="shared" si="142"/>
        <v/>
      </c>
      <c r="LC48" s="83" t="str">
        <f t="shared" si="143"/>
        <v/>
      </c>
      <c r="LD48" s="83" t="str">
        <f t="shared" si="144"/>
        <v/>
      </c>
      <c r="LE48" s="83" t="str">
        <f t="shared" si="145"/>
        <v>Pólizas</v>
      </c>
      <c r="LF48" s="83" t="str">
        <f t="shared" si="146"/>
        <v/>
      </c>
      <c r="LG48" s="83" t="str">
        <f t="shared" si="147"/>
        <v/>
      </c>
      <c r="LH48" s="83" t="str">
        <f t="shared" si="148"/>
        <v/>
      </c>
      <c r="LI48" s="83" t="str">
        <f t="shared" si="149"/>
        <v/>
      </c>
      <c r="LJ48" s="83" t="str">
        <f t="shared" si="150"/>
        <v/>
      </c>
      <c r="LK48" s="83" t="str">
        <f t="shared" si="151"/>
        <v/>
      </c>
      <c r="LL48" s="83" t="str">
        <f t="shared" si="152"/>
        <v/>
      </c>
      <c r="LM48" s="83" t="str">
        <f t="shared" si="153"/>
        <v/>
      </c>
      <c r="LN48" s="83" t="str">
        <f t="shared" si="154"/>
        <v/>
      </c>
      <c r="LO48" s="83" t="str">
        <f t="shared" si="155"/>
        <v/>
      </c>
      <c r="LP48" s="83" t="str">
        <f t="shared" si="156"/>
        <v/>
      </c>
      <c r="LQ48" s="83" t="str">
        <f t="shared" si="157"/>
        <v/>
      </c>
      <c r="LR48" s="83" t="str">
        <f t="shared" si="158"/>
        <v/>
      </c>
      <c r="LS48" s="83" t="str">
        <f t="shared" si="159"/>
        <v/>
      </c>
      <c r="LT48" s="83" t="str">
        <f t="shared" si="160"/>
        <v/>
      </c>
      <c r="LU48" s="83" t="str">
        <f t="shared" si="161"/>
        <v/>
      </c>
      <c r="LV48" s="83" t="str">
        <f t="shared" si="162"/>
        <v/>
      </c>
      <c r="LX48" s="175" t="str" cm="1">
        <f t="array" ref="LX48:MC48">TRANSPOSE(_xlfn.UNIQUE(_xlfn._xlws.FILTER(TRANSPOSE(JH48:LV48),TRANSPOSE(JH48:LV48)&lt;&gt;"")))</f>
        <v>Personal</v>
      </c>
      <c r="LY48" s="175" t="str">
        <v>Eventos</v>
      </c>
      <c r="LZ48" s="175" t="str">
        <v>Material</v>
      </c>
      <c r="MA48" s="175" t="str">
        <v>Desarrollos_Tecnológicos</v>
      </c>
      <c r="MB48" s="175" t="str">
        <v>Gastos_de_viajes_(alimentación_hospedaje_transporte_etc)</v>
      </c>
      <c r="MC48" s="175" t="str">
        <v>Pólizas</v>
      </c>
      <c r="MI48" s="83" t="str">
        <f t="shared" si="163"/>
        <v>Tipo_3.1.B_Estudios_de_análisis_económicos_y_financieros_de_mercados_en_el_sector_turismo_productos</v>
      </c>
      <c r="MJ48" s="83" t="s">
        <v>1816</v>
      </c>
      <c r="MK48" s="83" t="s">
        <v>1884</v>
      </c>
      <c r="ML48" s="83" t="s">
        <v>1916</v>
      </c>
      <c r="MM48" s="83"/>
      <c r="MN48" s="83"/>
      <c r="MO48" s="83"/>
      <c r="MP48" s="83"/>
      <c r="MQ48" s="83"/>
      <c r="MR48" s="83"/>
      <c r="MS48" s="83"/>
      <c r="MT48" s="83" t="s">
        <v>1643</v>
      </c>
      <c r="MV48" s="150" t="str" cm="1">
        <f t="array" ref="MV48:MY48">IFERROR(_xlfn._xlws.FILTER(MJ48:MT48,MJ48:MT48&lt;&gt;""),"No aplica")</f>
        <v>Estudios y análisis económicos y financieros de mercados en el sector turismo desarrollados</v>
      </c>
      <c r="MW48" t="str">
        <v>Sectores o subsectores (segmentos) del turismo evaluados</v>
      </c>
      <c r="MX48" t="str">
        <v>Personas que reciben la socialización del estudio</v>
      </c>
      <c r="MY48" t="str">
        <v>Otro</v>
      </c>
      <c r="NG48" s="150" t="str">
        <f t="shared" si="164"/>
        <v>Tipo_3.1.B_Estudios_de_análisis_económicos_y_financieros_de_mercados_en_el_sector_turismo_resultados</v>
      </c>
      <c r="NH48" s="83" t="s">
        <v>1633</v>
      </c>
      <c r="NI48" s="83"/>
      <c r="NJ48" s="83"/>
      <c r="NK48" s="83"/>
      <c r="NL48" s="83"/>
      <c r="NM48" s="83"/>
      <c r="NN48" s="83"/>
      <c r="NO48" s="83"/>
      <c r="NP48" s="83"/>
      <c r="NQ48" s="83"/>
      <c r="NR48" s="83" t="s">
        <v>1643</v>
      </c>
      <c r="NT48" s="83" t="str" cm="1">
        <f t="array" ref="NT48:NU48">IFERROR(_xlfn._xlws.FILTER(NH48:NR48,NH48:NR48&lt;&gt;""),"No aplica")</f>
        <v>Percepción de actores de la cadena de valor del sector turismo a los cuales fueron socializados los resultados del proyecto, en una escala de 1 a 5,  respecto a la calidad y potencial del proyecto para generar impactos positivos en el sector</v>
      </c>
      <c r="NU48" t="str">
        <v>Otro</v>
      </c>
    </row>
    <row r="49" spans="1:390" ht="31.15" thickBot="1">
      <c r="A49" s="509"/>
      <c r="B49" s="482"/>
      <c r="C49" s="485"/>
      <c r="D49" s="74" t="str">
        <f t="shared" si="180"/>
        <v>Categoría_3.1_Investigación_de_mercados_y_análisis_sectorial_en_destinos_turísticos</v>
      </c>
      <c r="E49" s="82" t="s">
        <v>3136</v>
      </c>
      <c r="F49" s="72" t="str">
        <f t="shared" si="11"/>
        <v>Tipo_3.1.C_Evaluación_de_conceptos_de_campaña</v>
      </c>
      <c r="G49" s="76" t="s">
        <v>3043</v>
      </c>
      <c r="H49" s="106" t="s">
        <v>3043</v>
      </c>
      <c r="I49" s="112" t="s">
        <v>3043</v>
      </c>
      <c r="J49" s="112"/>
      <c r="K49" s="112"/>
      <c r="L49" s="112"/>
      <c r="M49" s="115"/>
      <c r="O49" s="83" t="str">
        <f t="shared" si="165"/>
        <v>Tipo_3.1.C_Evaluación_de_conceptos_de_campaña</v>
      </c>
      <c r="P49" s="83" t="str">
        <f t="shared" si="166"/>
        <v>Tipo_3.1.C_Evaluación_de_conceptos_de_campaña</v>
      </c>
      <c r="Q49" s="83" t="str">
        <f t="shared" si="167"/>
        <v>Tipo_3.1.C_Evaluación_de_conceptos_de_campaña</v>
      </c>
      <c r="R49" s="83" t="str">
        <f t="shared" si="168"/>
        <v/>
      </c>
      <c r="S49" s="83" t="str">
        <f t="shared" si="169"/>
        <v/>
      </c>
      <c r="T49" s="83" t="str">
        <f t="shared" si="170"/>
        <v/>
      </c>
      <c r="U49" s="83" t="str">
        <f t="shared" si="171"/>
        <v/>
      </c>
      <c r="X49" s="150" t="s">
        <v>3137</v>
      </c>
      <c r="AA49" s="89" t="s">
        <v>3043</v>
      </c>
      <c r="AB49" s="89" t="s">
        <v>3043</v>
      </c>
      <c r="AC49" s="89"/>
      <c r="AD49" s="89"/>
      <c r="AE49" s="89" t="s">
        <v>3043</v>
      </c>
      <c r="AF49" s="89" t="s">
        <v>3043</v>
      </c>
      <c r="AG49" s="89" t="s">
        <v>3043</v>
      </c>
      <c r="AH49" s="89" t="s">
        <v>3043</v>
      </c>
      <c r="AI49" s="89" t="s">
        <v>3043</v>
      </c>
      <c r="AJ49" s="89" t="s">
        <v>3043</v>
      </c>
      <c r="AK49" s="89" t="s">
        <v>3043</v>
      </c>
      <c r="AL49" s="89" t="s">
        <v>3043</v>
      </c>
      <c r="AM49" s="89" t="s">
        <v>3043</v>
      </c>
      <c r="AN49" s="89" t="s">
        <v>3043</v>
      </c>
      <c r="AO49" s="89" t="s">
        <v>3043</v>
      </c>
      <c r="AP49" s="89" t="s">
        <v>3043</v>
      </c>
      <c r="AQ49" s="89" t="s">
        <v>3043</v>
      </c>
      <c r="AR49" s="89" t="s">
        <v>3043</v>
      </c>
      <c r="AS49" s="89" t="s">
        <v>3043</v>
      </c>
      <c r="AT49" s="89" t="s">
        <v>3043</v>
      </c>
      <c r="AU49" s="89" t="s">
        <v>3043</v>
      </c>
      <c r="AV49" s="89" t="s">
        <v>3043</v>
      </c>
      <c r="AW49" s="89" t="s">
        <v>3043</v>
      </c>
      <c r="AX49" s="89" t="s">
        <v>3043</v>
      </c>
      <c r="AY49" s="89" t="s">
        <v>3043</v>
      </c>
      <c r="AZ49" s="89"/>
      <c r="BA49" s="89" t="s">
        <v>3043</v>
      </c>
      <c r="BB49" s="89" t="s">
        <v>3043</v>
      </c>
      <c r="BC49" s="89" t="s">
        <v>3043</v>
      </c>
      <c r="BD49" s="89"/>
      <c r="BE49" s="89"/>
      <c r="BF49" s="89"/>
      <c r="BG49" s="89"/>
      <c r="BH49" s="89"/>
      <c r="BI49" s="89"/>
      <c r="BJ49" s="89" t="s">
        <v>3043</v>
      </c>
      <c r="BK49" s="89"/>
      <c r="BL49" s="89"/>
      <c r="BM49" s="89"/>
      <c r="BN49" s="89"/>
      <c r="BO49" s="89"/>
      <c r="BP49" s="89" t="s">
        <v>3043</v>
      </c>
      <c r="BQ49" s="89"/>
      <c r="BR49" s="89"/>
      <c r="BS49" s="89"/>
      <c r="BT49" s="89"/>
      <c r="BU49" s="89"/>
      <c r="BV49" s="89"/>
      <c r="BW49" s="90"/>
      <c r="BX49" s="90" t="s">
        <v>3043</v>
      </c>
      <c r="BY49" s="90"/>
      <c r="BZ49" s="90"/>
      <c r="CA49" s="90"/>
      <c r="CQ49" s="83" t="str">
        <f t="shared" si="19"/>
        <v>Tipo_3.1.C_Evaluación_de_conceptos_de_campaña_Personal</v>
      </c>
      <c r="CR49" s="83" t="str">
        <f t="shared" si="172"/>
        <v>Apoyo_administrativo</v>
      </c>
      <c r="CS49" s="83" t="str">
        <f t="shared" si="173"/>
        <v>Profesional</v>
      </c>
      <c r="CT49" s="83" t="str">
        <f t="shared" si="174"/>
        <v/>
      </c>
      <c r="CU49" s="83" t="str">
        <f t="shared" si="175"/>
        <v/>
      </c>
      <c r="CV49" s="83" t="str">
        <f t="shared" si="176"/>
        <v>Consultoría</v>
      </c>
      <c r="CW49" s="83"/>
      <c r="CX49" s="83" t="str" cm="1">
        <f t="array" ref="CX49:CZ49">IFERROR(_xlfn._xlws.FILTER(CR49:CV49,CR49:CV49&lt;&gt;""),"No aplica")</f>
        <v>Apoyo_administrativo</v>
      </c>
      <c r="CY49" s="83" t="str">
        <v>Profesional</v>
      </c>
      <c r="CZ49" s="83" t="str">
        <v>Consultoría</v>
      </c>
      <c r="DA49" s="83"/>
      <c r="DB49" s="83"/>
      <c r="DC49" s="83"/>
      <c r="DD49" s="83"/>
      <c r="DE49" s="83" t="str">
        <f t="shared" si="25"/>
        <v>Tipo_3.1.C_Evaluación_de_conceptos_de_campaña_Eventos</v>
      </c>
      <c r="DF49" s="83" t="str">
        <f t="shared" si="26"/>
        <v>Alimentación</v>
      </c>
      <c r="DG49" s="83" t="str">
        <f t="shared" si="27"/>
        <v>Alquiler_de_baños_y_servicio_de_aseo_portátiles</v>
      </c>
      <c r="DH49" s="83" t="str">
        <f t="shared" si="28"/>
        <v>Alquiler_de_equipos_técnicos</v>
      </c>
      <c r="DI49" s="83" t="str">
        <f t="shared" si="29"/>
        <v>Alquiler_de_espacios</v>
      </c>
      <c r="DJ49" s="83" t="str">
        <f t="shared" si="30"/>
        <v>Alquiler_de_implementos_de_cocina</v>
      </c>
      <c r="DK49" s="83" t="str">
        <f t="shared" si="31"/>
        <v>Alquiler_de_Mobiliario</v>
      </c>
      <c r="DL49" s="83" t="str">
        <f t="shared" si="32"/>
        <v>Alquiler_de_producción</v>
      </c>
      <c r="DM49" s="83" t="str">
        <f t="shared" si="33"/>
        <v>Iluminación_profesional</v>
      </c>
      <c r="DN49" s="83" t="str">
        <f t="shared" si="34"/>
        <v>Papelería</v>
      </c>
      <c r="DO49" s="83" t="str">
        <f t="shared" si="35"/>
        <v>Personal</v>
      </c>
      <c r="DP49" s="83" t="str">
        <f t="shared" si="36"/>
        <v>Plataforma_digital_</v>
      </c>
      <c r="DQ49" s="83" t="str">
        <f t="shared" si="37"/>
        <v>Producción_y_técnica</v>
      </c>
      <c r="DR49" s="83" t="str">
        <f t="shared" si="38"/>
        <v>Salud</v>
      </c>
      <c r="DS49" s="83" t="str">
        <f t="shared" si="39"/>
        <v>Servicios_digitales_</v>
      </c>
      <c r="DT49" s="83" t="str">
        <f t="shared" si="40"/>
        <v>Servicios_en_línea_y_transmisión</v>
      </c>
      <c r="DU49" s="83" t="str">
        <f t="shared" si="41"/>
        <v>Sonido_profesional</v>
      </c>
      <c r="DV49" s="83" t="str">
        <f t="shared" si="42"/>
        <v>Stand</v>
      </c>
      <c r="DW49" s="83" t="str">
        <f t="shared" si="43"/>
        <v>Traducción_simultanea</v>
      </c>
      <c r="DX49" s="83" t="str">
        <f t="shared" si="44"/>
        <v>Transporte_de_equipos</v>
      </c>
      <c r="DY49" s="83" t="str">
        <f t="shared" si="45"/>
        <v>Video</v>
      </c>
      <c r="DZ49" s="83" t="str">
        <f t="shared" si="46"/>
        <v/>
      </c>
      <c r="EA49" s="83"/>
      <c r="EB49" s="83" t="str" cm="1">
        <f t="array" ref="EB49:EU49">IFERROR(_xlfn._xlws.FILTER(DF49:DZ49,DF49:DZ49&lt;&gt;""),"No aplica")</f>
        <v>Alimentación</v>
      </c>
      <c r="EC49" s="83" t="str">
        <v>Alquiler_de_baños_y_servicio_de_aseo_portátiles</v>
      </c>
      <c r="ED49" s="83" t="str">
        <v>Alquiler_de_equipos_técnicos</v>
      </c>
      <c r="EE49" s="83" t="str">
        <v>Alquiler_de_espacios</v>
      </c>
      <c r="EF49" s="83" t="str">
        <v>Alquiler_de_implementos_de_cocina</v>
      </c>
      <c r="EG49" s="83" t="str">
        <v>Alquiler_de_Mobiliario</v>
      </c>
      <c r="EH49" s="83" t="str">
        <v>Alquiler_de_producción</v>
      </c>
      <c r="EI49" s="83" t="str">
        <v>Iluminación_profesional</v>
      </c>
      <c r="EJ49" s="83" t="str">
        <v>Papelería</v>
      </c>
      <c r="EK49" s="83" t="str">
        <v>Personal</v>
      </c>
      <c r="EL49" s="83" t="str">
        <v>Plataforma_digital_</v>
      </c>
      <c r="EM49" s="83" t="str">
        <v>Producción_y_técnica</v>
      </c>
      <c r="EN49" s="83" t="str">
        <v>Salud</v>
      </c>
      <c r="EO49" s="83" t="str">
        <v>Servicios_digitales_</v>
      </c>
      <c r="EP49" s="83" t="str">
        <v>Servicios_en_línea_y_transmisión</v>
      </c>
      <c r="EQ49" s="83" t="str">
        <v>Sonido_profesional</v>
      </c>
      <c r="ER49" s="83" t="str">
        <v>Stand</v>
      </c>
      <c r="ES49" s="83" t="str">
        <v>Traducción_simultanea</v>
      </c>
      <c r="ET49" s="83" t="str">
        <v>Transporte_de_equipos</v>
      </c>
      <c r="EU49" s="83" t="str">
        <v>Video</v>
      </c>
      <c r="EV49" s="83"/>
      <c r="EW49" s="83" t="str">
        <f t="shared" si="47"/>
        <v>Tipo_3.1.C_Evaluación_de_conceptos_de_campaña_Material</v>
      </c>
      <c r="EX49" s="83" t="str">
        <f t="shared" si="48"/>
        <v>Diseño</v>
      </c>
      <c r="EY49" s="83" t="str">
        <f t="shared" si="49"/>
        <v>Producción_limitada_de_material_</v>
      </c>
      <c r="EZ49" s="83" t="str">
        <f t="shared" si="50"/>
        <v>Producción_limitada_de_piezas_digitales</v>
      </c>
      <c r="FA49" s="83" t="str">
        <f t="shared" si="51"/>
        <v/>
      </c>
      <c r="FB49" s="83" t="str">
        <f t="shared" si="52"/>
        <v/>
      </c>
      <c r="FC49" s="83" t="str">
        <f t="shared" si="53"/>
        <v/>
      </c>
      <c r="FD49" s="83"/>
      <c r="FE49" s="83" t="str" cm="1">
        <f t="array" ref="FE49:FG49">IFERROR(_xlfn._xlws.FILTER(EX49:FC49,EX49:FC49&lt;&gt;""),"No aplica")</f>
        <v>Diseño</v>
      </c>
      <c r="FF49" s="83" t="str">
        <v>Producción_limitada_de_material_</v>
      </c>
      <c r="FG49" s="83" t="str">
        <v>Producción_limitada_de_piezas_digitales</v>
      </c>
      <c r="FH49" s="83"/>
      <c r="FI49" s="83"/>
      <c r="FJ49" s="83"/>
      <c r="FK49" s="83"/>
      <c r="FL49" s="83"/>
      <c r="FM49" s="83" t="str">
        <f t="shared" si="54"/>
        <v>Tipo_3.1.C_Evaluación_de_conceptos_de_campaña_Publicidad</v>
      </c>
      <c r="FN49" s="175" t="str">
        <f t="shared" si="55"/>
        <v/>
      </c>
      <c r="FO49" s="175" t="str">
        <f t="shared" si="56"/>
        <v/>
      </c>
      <c r="FQ49" s="83" t="str" cm="1">
        <f t="array" ref="FQ49">IFERROR(_xlfn._xlws.FILTER(FN49:FO49,FN49:FO49&lt;&gt;""),"No aplica")</f>
        <v>No aplica</v>
      </c>
      <c r="FU49" s="83" t="str">
        <f t="shared" si="57"/>
        <v>Tipo_3.1.C_Evaluación_de_conceptos_de_campaña_Desarrollos_Tecnológicos</v>
      </c>
      <c r="FV49" s="175" t="str">
        <f t="shared" si="58"/>
        <v/>
      </c>
      <c r="FW49" s="175" t="str">
        <f t="shared" si="59"/>
        <v>Páginas_Web</v>
      </c>
      <c r="FY49" s="83" t="str" cm="1">
        <f t="array" ref="FY49">IFERROR(_xlfn._xlws.FILTER(FV49:FW49,FV49:FW49&lt;&gt;""),"No aplica")</f>
        <v>Páginas_Web</v>
      </c>
      <c r="GC49" s="83" t="str">
        <f t="shared" si="60"/>
        <v>Tipo_3.1.C_Evaluación_de_conceptos_de_campaña_Gastos_de_viajes_(alimentación_hospedaje_transporte_etc)</v>
      </c>
      <c r="GD49" s="175" t="str">
        <f t="shared" si="61"/>
        <v/>
      </c>
      <c r="GE49" s="175" t="str">
        <f t="shared" si="62"/>
        <v/>
      </c>
      <c r="GF49" s="175" t="str">
        <f t="shared" si="63"/>
        <v/>
      </c>
      <c r="GG49" s="175" t="str">
        <f t="shared" si="64"/>
        <v/>
      </c>
      <c r="GH49" s="175" t="str">
        <f t="shared" si="65"/>
        <v/>
      </c>
      <c r="GI49" s="175" t="str">
        <f t="shared" si="66"/>
        <v>G6._Reuniones_para_mesas_de_trabajo</v>
      </c>
      <c r="GJ49" s="175" t="str">
        <f t="shared" si="67"/>
        <v/>
      </c>
      <c r="GK49" s="175" t="str">
        <f t="shared" si="68"/>
        <v/>
      </c>
      <c r="GL49" s="175"/>
      <c r="GM49" s="150" t="str" cm="1">
        <f t="array" ref="GM49">IFERROR(_xlfn._xlws.FILTER(GD49:GK49,GD49:GK49&lt;&gt;""),"No aplica")</f>
        <v>G6._Reuniones_para_mesas_de_trabajo</v>
      </c>
      <c r="GN49" s="175"/>
      <c r="GO49" s="175"/>
      <c r="GP49" s="175"/>
      <c r="GQ49" s="175"/>
      <c r="GR49" s="175"/>
      <c r="GS49" s="175"/>
      <c r="GT49" s="175"/>
      <c r="GU49" s="175"/>
      <c r="GV49" s="175"/>
      <c r="GW49" s="175"/>
      <c r="GX49" s="83" t="str">
        <f t="shared" si="69"/>
        <v>Tipo_3.1.C_Evaluación_de_conceptos_de_campaña_Dotaciones_o_Beneficios</v>
      </c>
      <c r="GY49" s="175" t="str">
        <f t="shared" si="70"/>
        <v/>
      </c>
      <c r="GZ49" s="175" t="str">
        <f t="shared" si="71"/>
        <v/>
      </c>
      <c r="HA49" s="175" t="str">
        <f t="shared" si="72"/>
        <v/>
      </c>
      <c r="HB49" s="175" t="str">
        <f t="shared" si="73"/>
        <v/>
      </c>
      <c r="HC49" s="175" t="str">
        <f t="shared" si="74"/>
        <v/>
      </c>
      <c r="HE49" s="150" t="str" cm="1">
        <f t="array" ref="HE49">IFERROR(_xlfn._xlws.FILTER(GY49:HC49,GY49:HC49&lt;&gt;""),"No aplica")</f>
        <v>No aplica</v>
      </c>
      <c r="HL49" s="83" t="str">
        <f t="shared" si="75"/>
        <v>Tipo_3.1.C_Evaluación_de_conceptos_de_campaña_Pólizas</v>
      </c>
      <c r="HM49" s="175" t="str">
        <f t="shared" si="179"/>
        <v>Pólizas</v>
      </c>
      <c r="HO49" s="83" t="str" cm="1">
        <f t="array" ref="HO49">IFERROR(_xlfn._xlws.FILTER(HM49:HM49,HM49:HM49&lt;&gt;""),"No aplica")</f>
        <v>Pólizas</v>
      </c>
      <c r="HR49" s="83" t="str">
        <f t="shared" si="76"/>
        <v>Tipo_3.1.C_Evaluación_de_conceptos_de_campaña_Otros</v>
      </c>
      <c r="HS49" s="175" t="str">
        <f t="shared" si="77"/>
        <v/>
      </c>
      <c r="HT49" s="175" t="str">
        <f t="shared" si="78"/>
        <v/>
      </c>
      <c r="HU49" s="175" t="str">
        <f t="shared" si="79"/>
        <v/>
      </c>
      <c r="HW49" s="83" t="str" cm="1">
        <f t="array" ref="HW49">IFERROR(_xlfn._xlws.FILTER(HS49:HU49,HS49:HU49&lt;&gt;""),"No aplica")</f>
        <v>No aplica</v>
      </c>
      <c r="IB49" s="83" t="str">
        <f t="shared" si="80"/>
        <v>Tipo_3.1.C_Evaluación_de_conceptos_de_campaña_Construcción_y_o_mantenimiento_de_Obra</v>
      </c>
      <c r="IC49" s="175" t="str">
        <f t="shared" si="81"/>
        <v/>
      </c>
      <c r="ID49" s="175" t="str">
        <f t="shared" si="82"/>
        <v/>
      </c>
      <c r="IE49" s="175" t="str">
        <f t="shared" si="83"/>
        <v/>
      </c>
      <c r="IF49" s="175" t="str">
        <f t="shared" si="84"/>
        <v/>
      </c>
      <c r="IG49" s="175" t="str">
        <f t="shared" si="85"/>
        <v/>
      </c>
      <c r="IH49" s="175" t="str">
        <f t="shared" si="86"/>
        <v/>
      </c>
      <c r="II49" s="175" t="str">
        <f t="shared" si="87"/>
        <v/>
      </c>
      <c r="IJ49" s="175" t="str">
        <f t="shared" si="88"/>
        <v/>
      </c>
      <c r="IK49" s="175" t="str">
        <f t="shared" si="89"/>
        <v/>
      </c>
      <c r="IL49" s="175" t="str">
        <f t="shared" si="90"/>
        <v/>
      </c>
      <c r="IM49" s="175" t="str">
        <f t="shared" si="91"/>
        <v/>
      </c>
      <c r="IN49" s="175" t="str">
        <f t="shared" si="92"/>
        <v/>
      </c>
      <c r="IO49" s="175" t="str">
        <f t="shared" si="93"/>
        <v/>
      </c>
      <c r="IP49" s="175" t="str">
        <f t="shared" si="94"/>
        <v/>
      </c>
      <c r="IR49" s="175" t="str" cm="1">
        <f t="array" ref="IR49">IFERROR(_xlfn._xlws.FILTER(IC49:IP49,IC49:IP49&lt;&gt;""),"No aplica")</f>
        <v>No aplica</v>
      </c>
      <c r="JG49" s="83" t="str">
        <f t="shared" si="95"/>
        <v>Tipo_3.1.C_Evaluación_de_conceptos_de_campaña</v>
      </c>
      <c r="JH49" s="83" t="str">
        <f t="shared" si="96"/>
        <v>Personal</v>
      </c>
      <c r="JI49" s="83" t="str">
        <f t="shared" si="97"/>
        <v>Personal</v>
      </c>
      <c r="JJ49" s="83" t="str">
        <f t="shared" si="98"/>
        <v/>
      </c>
      <c r="JK49" s="83" t="str">
        <f t="shared" si="99"/>
        <v/>
      </c>
      <c r="JL49" s="83" t="str">
        <f t="shared" si="100"/>
        <v>Personal</v>
      </c>
      <c r="JM49" s="83" t="str">
        <f t="shared" si="101"/>
        <v>Eventos</v>
      </c>
      <c r="JN49" s="83" t="str">
        <f t="shared" si="102"/>
        <v>Eventos</v>
      </c>
      <c r="JO49" s="83" t="str">
        <f t="shared" si="103"/>
        <v>Eventos</v>
      </c>
      <c r="JP49" s="83" t="str">
        <f t="shared" si="104"/>
        <v>Eventos</v>
      </c>
      <c r="JQ49" s="83" t="str">
        <f t="shared" si="105"/>
        <v>Eventos</v>
      </c>
      <c r="JR49" s="83" t="str">
        <f t="shared" si="106"/>
        <v>Eventos</v>
      </c>
      <c r="JS49" s="83" t="str">
        <f t="shared" si="107"/>
        <v>Eventos</v>
      </c>
      <c r="JT49" s="83" t="str">
        <f t="shared" si="108"/>
        <v>Eventos</v>
      </c>
      <c r="JU49" s="83" t="str">
        <f t="shared" si="109"/>
        <v>Eventos</v>
      </c>
      <c r="JV49" s="83" t="str">
        <f t="shared" si="110"/>
        <v>Eventos</v>
      </c>
      <c r="JW49" s="83" t="str">
        <f t="shared" si="111"/>
        <v>Eventos</v>
      </c>
      <c r="JX49" s="83" t="str">
        <f t="shared" si="112"/>
        <v>Eventos</v>
      </c>
      <c r="JY49" s="83" t="str">
        <f t="shared" si="113"/>
        <v>Eventos</v>
      </c>
      <c r="JZ49" s="83" t="str">
        <f t="shared" si="114"/>
        <v>Eventos</v>
      </c>
      <c r="KA49" s="83" t="str">
        <f t="shared" si="115"/>
        <v>Eventos</v>
      </c>
      <c r="KB49" s="83" t="str">
        <f t="shared" si="116"/>
        <v>Eventos</v>
      </c>
      <c r="KC49" s="83" t="str">
        <f t="shared" si="117"/>
        <v>Eventos</v>
      </c>
      <c r="KD49" s="83" t="str">
        <f t="shared" si="118"/>
        <v>Eventos</v>
      </c>
      <c r="KE49" s="83" t="str">
        <f t="shared" si="119"/>
        <v>Eventos</v>
      </c>
      <c r="KF49" s="83" t="str">
        <f t="shared" si="120"/>
        <v>Eventos</v>
      </c>
      <c r="KG49" s="83" t="str">
        <f t="shared" si="121"/>
        <v/>
      </c>
      <c r="KH49" s="83" t="str">
        <f t="shared" si="122"/>
        <v>Material</v>
      </c>
      <c r="KI49" s="83" t="str">
        <f t="shared" si="123"/>
        <v>Material</v>
      </c>
      <c r="KJ49" s="83" t="str">
        <f t="shared" si="124"/>
        <v>Material</v>
      </c>
      <c r="KK49" s="83" t="str">
        <f t="shared" si="125"/>
        <v/>
      </c>
      <c r="KL49" s="83" t="str">
        <f t="shared" si="126"/>
        <v/>
      </c>
      <c r="KM49" s="83" t="str">
        <f t="shared" si="127"/>
        <v/>
      </c>
      <c r="KN49" s="83" t="str">
        <f t="shared" si="128"/>
        <v/>
      </c>
      <c r="KO49" s="83" t="str">
        <f t="shared" si="129"/>
        <v/>
      </c>
      <c r="KP49" s="83" t="str">
        <f t="shared" si="130"/>
        <v/>
      </c>
      <c r="KQ49" s="83" t="str">
        <f t="shared" si="131"/>
        <v>Desarrollos_Tecnológicos</v>
      </c>
      <c r="KR49" s="83" t="str">
        <f t="shared" si="132"/>
        <v/>
      </c>
      <c r="KS49" s="83" t="str">
        <f t="shared" si="133"/>
        <v/>
      </c>
      <c r="KT49" s="83" t="str">
        <f t="shared" si="134"/>
        <v/>
      </c>
      <c r="KU49" s="83" t="str">
        <f t="shared" si="135"/>
        <v/>
      </c>
      <c r="KV49" s="83" t="str">
        <f t="shared" si="136"/>
        <v/>
      </c>
      <c r="KW49" s="83" t="str">
        <f t="shared" si="137"/>
        <v>Gastos_de_viajes_(alimentación_hospedaje_transporte_etc)</v>
      </c>
      <c r="KX49" s="83" t="str">
        <f t="shared" si="138"/>
        <v/>
      </c>
      <c r="KY49" s="83" t="str">
        <f t="shared" si="139"/>
        <v/>
      </c>
      <c r="KZ49" s="83" t="str">
        <f t="shared" si="140"/>
        <v/>
      </c>
      <c r="LA49" s="83" t="str">
        <f t="shared" si="141"/>
        <v/>
      </c>
      <c r="LB49" s="83" t="str">
        <f t="shared" si="142"/>
        <v/>
      </c>
      <c r="LC49" s="83" t="str">
        <f t="shared" si="143"/>
        <v/>
      </c>
      <c r="LD49" s="83" t="str">
        <f t="shared" si="144"/>
        <v/>
      </c>
      <c r="LE49" s="83" t="str">
        <f t="shared" si="145"/>
        <v>Pólizas</v>
      </c>
      <c r="LF49" s="83" t="str">
        <f t="shared" si="146"/>
        <v/>
      </c>
      <c r="LG49" s="83" t="str">
        <f t="shared" si="147"/>
        <v/>
      </c>
      <c r="LH49" s="83" t="str">
        <f t="shared" si="148"/>
        <v/>
      </c>
      <c r="LI49" s="83" t="str">
        <f t="shared" si="149"/>
        <v/>
      </c>
      <c r="LJ49" s="83" t="str">
        <f t="shared" si="150"/>
        <v/>
      </c>
      <c r="LK49" s="83" t="str">
        <f t="shared" si="151"/>
        <v/>
      </c>
      <c r="LL49" s="83" t="str">
        <f t="shared" si="152"/>
        <v/>
      </c>
      <c r="LM49" s="83" t="str">
        <f t="shared" si="153"/>
        <v/>
      </c>
      <c r="LN49" s="83" t="str">
        <f t="shared" si="154"/>
        <v/>
      </c>
      <c r="LO49" s="83" t="str">
        <f t="shared" si="155"/>
        <v/>
      </c>
      <c r="LP49" s="83" t="str">
        <f t="shared" si="156"/>
        <v/>
      </c>
      <c r="LQ49" s="83" t="str">
        <f t="shared" si="157"/>
        <v/>
      </c>
      <c r="LR49" s="83" t="str">
        <f t="shared" si="158"/>
        <v/>
      </c>
      <c r="LS49" s="83" t="str">
        <f t="shared" si="159"/>
        <v/>
      </c>
      <c r="LT49" s="83" t="str">
        <f t="shared" si="160"/>
        <v/>
      </c>
      <c r="LU49" s="83" t="str">
        <f t="shared" si="161"/>
        <v/>
      </c>
      <c r="LV49" s="83" t="str">
        <f t="shared" si="162"/>
        <v/>
      </c>
      <c r="LX49" s="175" t="str" cm="1">
        <f t="array" ref="LX49:MC49">TRANSPOSE(_xlfn.UNIQUE(_xlfn._xlws.FILTER(TRANSPOSE(JH49:LV49),TRANSPOSE(JH49:LV49)&lt;&gt;"")))</f>
        <v>Personal</v>
      </c>
      <c r="LY49" s="175" t="str">
        <v>Eventos</v>
      </c>
      <c r="LZ49" s="175" t="str">
        <v>Material</v>
      </c>
      <c r="MA49" s="175" t="str">
        <v>Desarrollos_Tecnológicos</v>
      </c>
      <c r="MB49" s="175" t="str">
        <v>Gastos_de_viajes_(alimentación_hospedaje_transporte_etc)</v>
      </c>
      <c r="MC49" s="175" t="str">
        <v>Pólizas</v>
      </c>
      <c r="MI49" s="83" t="str">
        <f t="shared" si="163"/>
        <v>Tipo_3.1.C_Evaluación_de_conceptos_de_campaña_productos</v>
      </c>
      <c r="MJ49" s="83" t="s">
        <v>1817</v>
      </c>
      <c r="MK49" s="83" t="s">
        <v>1885</v>
      </c>
      <c r="ML49" s="83" t="s">
        <v>3047</v>
      </c>
      <c r="MM49" s="83"/>
      <c r="MN49" s="83"/>
      <c r="MO49" s="83"/>
      <c r="MP49" s="83"/>
      <c r="MQ49" s="83"/>
      <c r="MR49" s="83"/>
      <c r="MS49" s="83"/>
      <c r="MT49" s="83" t="s">
        <v>1643</v>
      </c>
      <c r="MV49" s="150" t="str" cm="1">
        <f t="array" ref="MV49:MX49">IFERROR(_xlfn._xlws.FILTER(MJ49:MT49,MJ49:MT49&lt;&gt;""),"No aplica")</f>
        <v>Campañas evaluadas</v>
      </c>
      <c r="MW49" t="str">
        <v>Turistas y actores del sector encuestados sobre impacto de campañas</v>
      </c>
      <c r="MX49" t="str">
        <v>Otro</v>
      </c>
      <c r="NG49" s="150" t="str">
        <f t="shared" si="164"/>
        <v>Tipo_3.1.C_Evaluación_de_conceptos_de_campaña_resultados</v>
      </c>
      <c r="NH49" s="83" t="s">
        <v>1634</v>
      </c>
      <c r="NI49" s="83"/>
      <c r="NJ49" s="83"/>
      <c r="NK49" s="83"/>
      <c r="NL49" s="83"/>
      <c r="NM49" s="83"/>
      <c r="NN49" s="83"/>
      <c r="NO49" s="83"/>
      <c r="NP49" s="83"/>
      <c r="NQ49" s="83"/>
      <c r="NR49" s="83" t="s">
        <v>1643</v>
      </c>
      <c r="NT49" s="83" t="str" cm="1">
        <f t="array" ref="NT49:NU49">IFERROR(_xlfn._xlws.FILTER(NH49:NR49,NH49:NR49&lt;&gt;""),"No aplica")</f>
        <v>Indicadores de efectividad de campañas evaluados o creados</v>
      </c>
      <c r="NU49" t="str">
        <v>Otro</v>
      </c>
    </row>
    <row r="50" spans="1:390" ht="61.9" thickBot="1">
      <c r="A50" s="509"/>
      <c r="B50" s="73" t="s">
        <v>3138</v>
      </c>
      <c r="C50" s="77" t="s">
        <v>3139</v>
      </c>
      <c r="D50" s="74" t="str">
        <f t="shared" si="177"/>
        <v>Categoría_3.2_Diseño_de_marca_o_conceptualización_de_estrategias_promocionales</v>
      </c>
      <c r="E50" s="81" t="s">
        <v>3140</v>
      </c>
      <c r="F50" s="72" t="str">
        <f t="shared" si="11"/>
        <v>Tipo_3.2.A_Diseño_de_marca_y_o_conceptualización_para_promocionar_atractivos_experiencias_o_destinos_turísticos</v>
      </c>
      <c r="G50" s="74" t="s">
        <v>3043</v>
      </c>
      <c r="H50" s="107"/>
      <c r="I50" s="111"/>
      <c r="J50" s="111"/>
      <c r="K50" s="111"/>
      <c r="L50" s="111"/>
      <c r="M50" s="110"/>
      <c r="O50" s="83" t="str">
        <f t="shared" si="165"/>
        <v>Tipo_3.2.A_Diseño_de_marca_y_o_conceptualización_para_promocionar_atractivos_experiencias_o_destinos_turísticos</v>
      </c>
      <c r="P50" s="83" t="str">
        <f t="shared" si="166"/>
        <v/>
      </c>
      <c r="Q50" s="83" t="str">
        <f t="shared" si="167"/>
        <v/>
      </c>
      <c r="R50" s="83" t="str">
        <f t="shared" si="168"/>
        <v/>
      </c>
      <c r="S50" s="83" t="str">
        <f t="shared" si="169"/>
        <v/>
      </c>
      <c r="T50" s="83" t="str">
        <f t="shared" si="170"/>
        <v/>
      </c>
      <c r="U50" s="83" t="str">
        <f t="shared" si="171"/>
        <v/>
      </c>
      <c r="X50" s="150" t="s">
        <v>3141</v>
      </c>
      <c r="AA50" s="92" t="s">
        <v>3043</v>
      </c>
      <c r="AB50" s="92" t="s">
        <v>3043</v>
      </c>
      <c r="AC50" s="92"/>
      <c r="AD50" s="92"/>
      <c r="AE50" s="92" t="s">
        <v>3043</v>
      </c>
      <c r="AF50" s="92" t="s">
        <v>3043</v>
      </c>
      <c r="AG50" s="92" t="s">
        <v>3043</v>
      </c>
      <c r="AH50" s="92" t="s">
        <v>3043</v>
      </c>
      <c r="AI50" s="92" t="s">
        <v>3043</v>
      </c>
      <c r="AJ50" s="92" t="s">
        <v>3043</v>
      </c>
      <c r="AK50" s="92" t="s">
        <v>3043</v>
      </c>
      <c r="AL50" s="92" t="s">
        <v>3043</v>
      </c>
      <c r="AM50" s="92" t="s">
        <v>3043</v>
      </c>
      <c r="AN50" s="92" t="s">
        <v>3043</v>
      </c>
      <c r="AO50" s="92" t="s">
        <v>3043</v>
      </c>
      <c r="AP50" s="92" t="s">
        <v>3043</v>
      </c>
      <c r="AQ50" s="92" t="s">
        <v>3043</v>
      </c>
      <c r="AR50" s="92" t="s">
        <v>3043</v>
      </c>
      <c r="AS50" s="92" t="s">
        <v>3043</v>
      </c>
      <c r="AT50" s="92" t="s">
        <v>3043</v>
      </c>
      <c r="AU50" s="92" t="s">
        <v>3043</v>
      </c>
      <c r="AV50" s="92" t="s">
        <v>3043</v>
      </c>
      <c r="AW50" s="92" t="s">
        <v>3043</v>
      </c>
      <c r="AX50" s="92" t="s">
        <v>3043</v>
      </c>
      <c r="AY50" s="92" t="s">
        <v>3043</v>
      </c>
      <c r="AZ50" s="92"/>
      <c r="BA50" s="92" t="s">
        <v>3043</v>
      </c>
      <c r="BB50" s="92" t="s">
        <v>3043</v>
      </c>
      <c r="BC50" s="92" t="s">
        <v>3043</v>
      </c>
      <c r="BD50" s="92"/>
      <c r="BE50" s="92"/>
      <c r="BF50" s="92"/>
      <c r="BG50" s="92"/>
      <c r="BH50" s="92"/>
      <c r="BI50" s="92"/>
      <c r="BJ50" s="92"/>
      <c r="BK50" s="92"/>
      <c r="BL50" s="92"/>
      <c r="BM50" s="92"/>
      <c r="BN50" s="92"/>
      <c r="BO50" s="92"/>
      <c r="BP50" s="92" t="s">
        <v>3043</v>
      </c>
      <c r="BQ50" s="92"/>
      <c r="BR50" s="92"/>
      <c r="BS50" s="92"/>
      <c r="BT50" s="92"/>
      <c r="BU50" s="92" t="s">
        <v>3043</v>
      </c>
      <c r="BV50" s="92"/>
      <c r="BW50" s="93"/>
      <c r="BX50" s="93" t="s">
        <v>3043</v>
      </c>
      <c r="BY50" s="93"/>
      <c r="BZ50" s="93"/>
      <c r="CA50" s="93"/>
      <c r="CQ50" s="83" t="str">
        <f t="shared" si="19"/>
        <v>Tipo_3.2.A_Diseño_de_marca_y_o_conceptualización_para_promocionar_atractivos_experiencias_o_destinos_turísticos_Personal</v>
      </c>
      <c r="CR50" s="83" t="str">
        <f t="shared" si="172"/>
        <v>Apoyo_administrativo</v>
      </c>
      <c r="CS50" s="83" t="str">
        <f t="shared" si="173"/>
        <v>Profesional</v>
      </c>
      <c r="CT50" s="83" t="str">
        <f t="shared" si="174"/>
        <v/>
      </c>
      <c r="CU50" s="83" t="str">
        <f t="shared" si="175"/>
        <v/>
      </c>
      <c r="CV50" s="83" t="str">
        <f t="shared" si="176"/>
        <v>Consultoría</v>
      </c>
      <c r="CW50" s="83"/>
      <c r="CX50" s="83" t="str" cm="1">
        <f t="array" ref="CX50:CZ50">IFERROR(_xlfn._xlws.FILTER(CR50:CV50,CR50:CV50&lt;&gt;""),"No aplica")</f>
        <v>Apoyo_administrativo</v>
      </c>
      <c r="CY50" s="83" t="str">
        <v>Profesional</v>
      </c>
      <c r="CZ50" s="83" t="str">
        <v>Consultoría</v>
      </c>
      <c r="DA50" s="83"/>
      <c r="DB50" s="83"/>
      <c r="DC50" s="83"/>
      <c r="DD50" s="83"/>
      <c r="DE50" s="83" t="str">
        <f t="shared" si="25"/>
        <v>Tipo_3.2.A_Diseño_de_marca_y_o_conceptualización_para_promocionar_atractivos_experiencias_o_destinos_turísticos_Eventos</v>
      </c>
      <c r="DF50" s="83" t="str">
        <f t="shared" si="26"/>
        <v>Alimentación</v>
      </c>
      <c r="DG50" s="83" t="str">
        <f t="shared" si="27"/>
        <v>Alquiler_de_baños_y_servicio_de_aseo_portátiles</v>
      </c>
      <c r="DH50" s="83" t="str">
        <f t="shared" si="28"/>
        <v>Alquiler_de_equipos_técnicos</v>
      </c>
      <c r="DI50" s="83" t="str">
        <f t="shared" si="29"/>
        <v>Alquiler_de_espacios</v>
      </c>
      <c r="DJ50" s="83" t="str">
        <f t="shared" si="30"/>
        <v>Alquiler_de_implementos_de_cocina</v>
      </c>
      <c r="DK50" s="83" t="str">
        <f t="shared" si="31"/>
        <v>Alquiler_de_Mobiliario</v>
      </c>
      <c r="DL50" s="83" t="str">
        <f t="shared" si="32"/>
        <v>Alquiler_de_producción</v>
      </c>
      <c r="DM50" s="83" t="str">
        <f t="shared" si="33"/>
        <v>Iluminación_profesional</v>
      </c>
      <c r="DN50" s="83" t="str">
        <f t="shared" si="34"/>
        <v>Papelería</v>
      </c>
      <c r="DO50" s="83" t="str">
        <f t="shared" si="35"/>
        <v>Personal</v>
      </c>
      <c r="DP50" s="83" t="str">
        <f t="shared" si="36"/>
        <v>Plataforma_digital_</v>
      </c>
      <c r="DQ50" s="83" t="str">
        <f t="shared" si="37"/>
        <v>Producción_y_técnica</v>
      </c>
      <c r="DR50" s="83" t="str">
        <f t="shared" si="38"/>
        <v>Salud</v>
      </c>
      <c r="DS50" s="83" t="str">
        <f t="shared" si="39"/>
        <v>Servicios_digitales_</v>
      </c>
      <c r="DT50" s="83" t="str">
        <f t="shared" si="40"/>
        <v>Servicios_en_línea_y_transmisión</v>
      </c>
      <c r="DU50" s="83" t="str">
        <f t="shared" si="41"/>
        <v>Sonido_profesional</v>
      </c>
      <c r="DV50" s="83" t="str">
        <f t="shared" si="42"/>
        <v>Stand</v>
      </c>
      <c r="DW50" s="83" t="str">
        <f t="shared" si="43"/>
        <v>Traducción_simultanea</v>
      </c>
      <c r="DX50" s="83" t="str">
        <f t="shared" si="44"/>
        <v>Transporte_de_equipos</v>
      </c>
      <c r="DY50" s="83" t="str">
        <f t="shared" si="45"/>
        <v>Video</v>
      </c>
      <c r="DZ50" s="83" t="str">
        <f t="shared" si="46"/>
        <v/>
      </c>
      <c r="EA50" s="83"/>
      <c r="EB50" s="83" t="str" cm="1">
        <f t="array" ref="EB50:EU50">IFERROR(_xlfn._xlws.FILTER(DF50:DZ50,DF50:DZ50&lt;&gt;""),"No aplica")</f>
        <v>Alimentación</v>
      </c>
      <c r="EC50" s="83" t="str">
        <v>Alquiler_de_baños_y_servicio_de_aseo_portátiles</v>
      </c>
      <c r="ED50" s="83" t="str">
        <v>Alquiler_de_equipos_técnicos</v>
      </c>
      <c r="EE50" s="83" t="str">
        <v>Alquiler_de_espacios</v>
      </c>
      <c r="EF50" s="83" t="str">
        <v>Alquiler_de_implementos_de_cocina</v>
      </c>
      <c r="EG50" s="83" t="str">
        <v>Alquiler_de_Mobiliario</v>
      </c>
      <c r="EH50" s="83" t="str">
        <v>Alquiler_de_producción</v>
      </c>
      <c r="EI50" s="83" t="str">
        <v>Iluminación_profesional</v>
      </c>
      <c r="EJ50" s="83" t="str">
        <v>Papelería</v>
      </c>
      <c r="EK50" s="83" t="str">
        <v>Personal</v>
      </c>
      <c r="EL50" s="83" t="str">
        <v>Plataforma_digital_</v>
      </c>
      <c r="EM50" s="83" t="str">
        <v>Producción_y_técnica</v>
      </c>
      <c r="EN50" s="83" t="str">
        <v>Salud</v>
      </c>
      <c r="EO50" s="83" t="str">
        <v>Servicios_digitales_</v>
      </c>
      <c r="EP50" s="83" t="str">
        <v>Servicios_en_línea_y_transmisión</v>
      </c>
      <c r="EQ50" s="83" t="str">
        <v>Sonido_profesional</v>
      </c>
      <c r="ER50" s="83" t="str">
        <v>Stand</v>
      </c>
      <c r="ES50" s="83" t="str">
        <v>Traducción_simultanea</v>
      </c>
      <c r="ET50" s="83" t="str">
        <v>Transporte_de_equipos</v>
      </c>
      <c r="EU50" s="83" t="str">
        <v>Video</v>
      </c>
      <c r="EV50" s="83"/>
      <c r="EW50" s="83" t="str">
        <f t="shared" si="47"/>
        <v>Tipo_3.2.A_Diseño_de_marca_y_o_conceptualización_para_promocionar_atractivos_experiencias_o_destinos_turísticos_Material</v>
      </c>
      <c r="EX50" s="83" t="str">
        <f t="shared" si="48"/>
        <v>Diseño</v>
      </c>
      <c r="EY50" s="83" t="str">
        <f t="shared" si="49"/>
        <v>Producción_limitada_de_material_</v>
      </c>
      <c r="EZ50" s="83" t="str">
        <f t="shared" si="50"/>
        <v>Producción_limitada_de_piezas_digitales</v>
      </c>
      <c r="FA50" s="83" t="str">
        <f t="shared" si="51"/>
        <v/>
      </c>
      <c r="FB50" s="83" t="str">
        <f t="shared" si="52"/>
        <v/>
      </c>
      <c r="FC50" s="83" t="str">
        <f t="shared" si="53"/>
        <v/>
      </c>
      <c r="FD50" s="83"/>
      <c r="FE50" s="83" t="str" cm="1">
        <f t="array" ref="FE50:FG50">IFERROR(_xlfn._xlws.FILTER(EX50:FC50,EX50:FC50&lt;&gt;""),"No aplica")</f>
        <v>Diseño</v>
      </c>
      <c r="FF50" s="83" t="str">
        <v>Producción_limitada_de_material_</v>
      </c>
      <c r="FG50" s="83" t="str">
        <v>Producción_limitada_de_piezas_digitales</v>
      </c>
      <c r="FH50" s="83"/>
      <c r="FI50" s="83"/>
      <c r="FJ50" s="83"/>
      <c r="FK50" s="83"/>
      <c r="FL50" s="83"/>
      <c r="FM50" s="83" t="str">
        <f t="shared" si="54"/>
        <v>Tipo_3.2.A_Diseño_de_marca_y_o_conceptualización_para_promocionar_atractivos_experiencias_o_destinos_turísticos_Publicidad</v>
      </c>
      <c r="FN50" s="175" t="str">
        <f t="shared" si="55"/>
        <v/>
      </c>
      <c r="FO50" s="175" t="str">
        <f t="shared" si="56"/>
        <v/>
      </c>
      <c r="FQ50" s="83" t="str" cm="1">
        <f t="array" ref="FQ50">IFERROR(_xlfn._xlws.FILTER(FN50:FO50,FN50:FO50&lt;&gt;""),"No aplica")</f>
        <v>No aplica</v>
      </c>
      <c r="FU50" s="83" t="str">
        <f t="shared" si="57"/>
        <v>Tipo_3.2.A_Diseño_de_marca_y_o_conceptualización_para_promocionar_atractivos_experiencias_o_destinos_turísticos_Desarrollos_Tecnológicos</v>
      </c>
      <c r="FV50" s="175" t="str">
        <f t="shared" si="58"/>
        <v/>
      </c>
      <c r="FW50" s="175" t="str">
        <f t="shared" si="59"/>
        <v/>
      </c>
      <c r="FY50" s="83" t="str" cm="1">
        <f t="array" ref="FY50">IFERROR(_xlfn._xlws.FILTER(FV50:FW50,FV50:FW50&lt;&gt;""),"No aplica")</f>
        <v>No aplica</v>
      </c>
      <c r="GC50" s="83" t="str">
        <f t="shared" si="60"/>
        <v>Tipo_3.2.A_Diseño_de_marca_y_o_conceptualización_para_promocionar_atractivos_experiencias_o_destinos_turísticos_Gastos_de_viajes_(alimentación_hospedaje_transporte_etc)</v>
      </c>
      <c r="GD50" s="175" t="str">
        <f t="shared" si="61"/>
        <v/>
      </c>
      <c r="GE50" s="175" t="str">
        <f t="shared" si="62"/>
        <v/>
      </c>
      <c r="GF50" s="175" t="str">
        <f t="shared" si="63"/>
        <v/>
      </c>
      <c r="GG50" s="175" t="str">
        <f t="shared" si="64"/>
        <v/>
      </c>
      <c r="GH50" s="175" t="str">
        <f t="shared" si="65"/>
        <v/>
      </c>
      <c r="GI50" s="175" t="str">
        <f t="shared" si="66"/>
        <v>G6._Reuniones_para_mesas_de_trabajo</v>
      </c>
      <c r="GJ50" s="175" t="str">
        <f t="shared" si="67"/>
        <v/>
      </c>
      <c r="GK50" s="175" t="str">
        <f t="shared" si="68"/>
        <v/>
      </c>
      <c r="GL50" s="175"/>
      <c r="GM50" s="150" t="str" cm="1">
        <f t="array" ref="GM50">IFERROR(_xlfn._xlws.FILTER(GD50:GK50,GD50:GK50&lt;&gt;""),"No aplica")</f>
        <v>G6._Reuniones_para_mesas_de_trabajo</v>
      </c>
      <c r="GN50" s="175"/>
      <c r="GO50" s="175"/>
      <c r="GP50" s="175"/>
      <c r="GQ50" s="175"/>
      <c r="GR50" s="175"/>
      <c r="GS50" s="175"/>
      <c r="GT50" s="175"/>
      <c r="GU50" s="175"/>
      <c r="GV50" s="175"/>
      <c r="GW50" s="175"/>
      <c r="GX50" s="83" t="str">
        <f t="shared" si="69"/>
        <v>Tipo_3.2.A_Diseño_de_marca_y_o_conceptualización_para_promocionar_atractivos_experiencias_o_destinos_turísticos_Dotaciones_o_Beneficios</v>
      </c>
      <c r="GY50" s="175" t="str">
        <f t="shared" si="70"/>
        <v/>
      </c>
      <c r="GZ50" s="175" t="str">
        <f t="shared" si="71"/>
        <v/>
      </c>
      <c r="HA50" s="175" t="str">
        <f t="shared" si="72"/>
        <v>Incentivos_de_concursos_desarrollados_por_MinCIT</v>
      </c>
      <c r="HB50" s="175" t="str">
        <f t="shared" si="73"/>
        <v/>
      </c>
      <c r="HC50" s="175" t="str">
        <f t="shared" si="74"/>
        <v/>
      </c>
      <c r="HE50" s="150" t="str" cm="1">
        <f t="array" ref="HE50">IFERROR(_xlfn._xlws.FILTER(GY50:HC50,GY50:HC50&lt;&gt;""),"No aplica")</f>
        <v>Incentivos_de_concursos_desarrollados_por_MinCIT</v>
      </c>
      <c r="HL50" s="83" t="str">
        <f t="shared" si="75"/>
        <v>Tipo_3.2.A_Diseño_de_marca_y_o_conceptualización_para_promocionar_atractivos_experiencias_o_destinos_turísticos_Pólizas</v>
      </c>
      <c r="HM50" s="175" t="str">
        <f t="shared" si="179"/>
        <v>Pólizas</v>
      </c>
      <c r="HO50" s="83" t="str" cm="1">
        <f t="array" ref="HO50">IFERROR(_xlfn._xlws.FILTER(HM50:HM50,HM50:HM50&lt;&gt;""),"No aplica")</f>
        <v>Pólizas</v>
      </c>
      <c r="HR50" s="83" t="str">
        <f t="shared" si="76"/>
        <v>Tipo_3.2.A_Diseño_de_marca_y_o_conceptualización_para_promocionar_atractivos_experiencias_o_destinos_turísticos_Otros</v>
      </c>
      <c r="HS50" s="175" t="str">
        <f t="shared" si="77"/>
        <v/>
      </c>
      <c r="HT50" s="175" t="str">
        <f t="shared" si="78"/>
        <v/>
      </c>
      <c r="HU50" s="175" t="str">
        <f t="shared" si="79"/>
        <v/>
      </c>
      <c r="HW50" s="83" t="str" cm="1">
        <f t="array" ref="HW50">IFERROR(_xlfn._xlws.FILTER(HS50:HU50,HS50:HU50&lt;&gt;""),"No aplica")</f>
        <v>No aplica</v>
      </c>
      <c r="IB50" s="83" t="str">
        <f t="shared" si="80"/>
        <v>Tipo_3.2.A_Diseño_de_marca_y_o_conceptualización_para_promocionar_atractivos_experiencias_o_destinos_turísticos_Construcción_y_o_mantenimiento_de_Obra</v>
      </c>
      <c r="IC50" s="175" t="str">
        <f t="shared" si="81"/>
        <v/>
      </c>
      <c r="ID50" s="175" t="str">
        <f t="shared" si="82"/>
        <v/>
      </c>
      <c r="IE50" s="175" t="str">
        <f t="shared" si="83"/>
        <v/>
      </c>
      <c r="IF50" s="175" t="str">
        <f t="shared" si="84"/>
        <v/>
      </c>
      <c r="IG50" s="175" t="str">
        <f t="shared" si="85"/>
        <v/>
      </c>
      <c r="IH50" s="175" t="str">
        <f t="shared" si="86"/>
        <v/>
      </c>
      <c r="II50" s="175" t="str">
        <f t="shared" si="87"/>
        <v/>
      </c>
      <c r="IJ50" s="175" t="str">
        <f t="shared" si="88"/>
        <v/>
      </c>
      <c r="IK50" s="175" t="str">
        <f t="shared" si="89"/>
        <v/>
      </c>
      <c r="IL50" s="175" t="str">
        <f t="shared" si="90"/>
        <v/>
      </c>
      <c r="IM50" s="175" t="str">
        <f t="shared" si="91"/>
        <v/>
      </c>
      <c r="IN50" s="175" t="str">
        <f t="shared" si="92"/>
        <v/>
      </c>
      <c r="IO50" s="175" t="str">
        <f t="shared" si="93"/>
        <v/>
      </c>
      <c r="IP50" s="175" t="str">
        <f t="shared" si="94"/>
        <v/>
      </c>
      <c r="IR50" s="175" t="str" cm="1">
        <f t="array" ref="IR50">IFERROR(_xlfn._xlws.FILTER(IC50:IP50,IC50:IP50&lt;&gt;""),"No aplica")</f>
        <v>No aplica</v>
      </c>
      <c r="JG50" s="83" t="str">
        <f t="shared" si="95"/>
        <v>Tipo_3.2.A_Diseño_de_marca_y_o_conceptualización_para_promocionar_atractivos_experiencias_o_destinos_turísticos</v>
      </c>
      <c r="JH50" s="83" t="str">
        <f t="shared" si="96"/>
        <v>Personal</v>
      </c>
      <c r="JI50" s="83" t="str">
        <f t="shared" si="97"/>
        <v>Personal</v>
      </c>
      <c r="JJ50" s="83" t="str">
        <f t="shared" si="98"/>
        <v/>
      </c>
      <c r="JK50" s="83" t="str">
        <f t="shared" si="99"/>
        <v/>
      </c>
      <c r="JL50" s="83" t="str">
        <f t="shared" si="100"/>
        <v>Personal</v>
      </c>
      <c r="JM50" s="83" t="str">
        <f t="shared" si="101"/>
        <v>Eventos</v>
      </c>
      <c r="JN50" s="83" t="str">
        <f t="shared" si="102"/>
        <v>Eventos</v>
      </c>
      <c r="JO50" s="83" t="str">
        <f t="shared" si="103"/>
        <v>Eventos</v>
      </c>
      <c r="JP50" s="83" t="str">
        <f t="shared" si="104"/>
        <v>Eventos</v>
      </c>
      <c r="JQ50" s="83" t="str">
        <f t="shared" si="105"/>
        <v>Eventos</v>
      </c>
      <c r="JR50" s="83" t="str">
        <f t="shared" si="106"/>
        <v>Eventos</v>
      </c>
      <c r="JS50" s="83" t="str">
        <f t="shared" si="107"/>
        <v>Eventos</v>
      </c>
      <c r="JT50" s="83" t="str">
        <f t="shared" si="108"/>
        <v>Eventos</v>
      </c>
      <c r="JU50" s="83" t="str">
        <f t="shared" si="109"/>
        <v>Eventos</v>
      </c>
      <c r="JV50" s="83" t="str">
        <f t="shared" si="110"/>
        <v>Eventos</v>
      </c>
      <c r="JW50" s="83" t="str">
        <f t="shared" si="111"/>
        <v>Eventos</v>
      </c>
      <c r="JX50" s="83" t="str">
        <f t="shared" si="112"/>
        <v>Eventos</v>
      </c>
      <c r="JY50" s="83" t="str">
        <f t="shared" si="113"/>
        <v>Eventos</v>
      </c>
      <c r="JZ50" s="83" t="str">
        <f t="shared" si="114"/>
        <v>Eventos</v>
      </c>
      <c r="KA50" s="83" t="str">
        <f t="shared" si="115"/>
        <v>Eventos</v>
      </c>
      <c r="KB50" s="83" t="str">
        <f t="shared" si="116"/>
        <v>Eventos</v>
      </c>
      <c r="KC50" s="83" t="str">
        <f t="shared" si="117"/>
        <v>Eventos</v>
      </c>
      <c r="KD50" s="83" t="str">
        <f t="shared" si="118"/>
        <v>Eventos</v>
      </c>
      <c r="KE50" s="83" t="str">
        <f t="shared" si="119"/>
        <v>Eventos</v>
      </c>
      <c r="KF50" s="83" t="str">
        <f t="shared" si="120"/>
        <v>Eventos</v>
      </c>
      <c r="KG50" s="83" t="str">
        <f t="shared" si="121"/>
        <v/>
      </c>
      <c r="KH50" s="83" t="str">
        <f t="shared" si="122"/>
        <v>Material</v>
      </c>
      <c r="KI50" s="83" t="str">
        <f t="shared" si="123"/>
        <v>Material</v>
      </c>
      <c r="KJ50" s="83" t="str">
        <f t="shared" si="124"/>
        <v>Material</v>
      </c>
      <c r="KK50" s="83" t="str">
        <f t="shared" si="125"/>
        <v/>
      </c>
      <c r="KL50" s="83" t="str">
        <f t="shared" si="126"/>
        <v/>
      </c>
      <c r="KM50" s="83" t="str">
        <f t="shared" si="127"/>
        <v/>
      </c>
      <c r="KN50" s="83" t="str">
        <f t="shared" si="128"/>
        <v/>
      </c>
      <c r="KO50" s="83" t="str">
        <f t="shared" si="129"/>
        <v/>
      </c>
      <c r="KP50" s="83" t="str">
        <f t="shared" si="130"/>
        <v/>
      </c>
      <c r="KQ50" s="83" t="str">
        <f t="shared" si="131"/>
        <v/>
      </c>
      <c r="KR50" s="83" t="str">
        <f t="shared" si="132"/>
        <v/>
      </c>
      <c r="KS50" s="83" t="str">
        <f t="shared" si="133"/>
        <v/>
      </c>
      <c r="KT50" s="83" t="str">
        <f t="shared" si="134"/>
        <v/>
      </c>
      <c r="KU50" s="83" t="str">
        <f t="shared" si="135"/>
        <v/>
      </c>
      <c r="KV50" s="83" t="str">
        <f t="shared" si="136"/>
        <v/>
      </c>
      <c r="KW50" s="83" t="str">
        <f t="shared" si="137"/>
        <v>Gastos_de_viajes_(alimentación_hospedaje_transporte_etc)</v>
      </c>
      <c r="KX50" s="83" t="str">
        <f t="shared" si="138"/>
        <v/>
      </c>
      <c r="KY50" s="83" t="str">
        <f t="shared" si="139"/>
        <v/>
      </c>
      <c r="KZ50" s="83" t="str">
        <f t="shared" si="140"/>
        <v/>
      </c>
      <c r="LA50" s="83" t="str">
        <f t="shared" si="141"/>
        <v/>
      </c>
      <c r="LB50" s="83" t="str">
        <f t="shared" si="142"/>
        <v>Dotaciones_o_Beneficios</v>
      </c>
      <c r="LC50" s="83" t="str">
        <f t="shared" si="143"/>
        <v/>
      </c>
      <c r="LD50" s="83" t="str">
        <f t="shared" si="144"/>
        <v/>
      </c>
      <c r="LE50" s="83" t="str">
        <f t="shared" si="145"/>
        <v>Pólizas</v>
      </c>
      <c r="LF50" s="83" t="str">
        <f t="shared" si="146"/>
        <v/>
      </c>
      <c r="LG50" s="83" t="str">
        <f t="shared" si="147"/>
        <v/>
      </c>
      <c r="LH50" s="83" t="str">
        <f t="shared" si="148"/>
        <v/>
      </c>
      <c r="LI50" s="83" t="str">
        <f t="shared" si="149"/>
        <v/>
      </c>
      <c r="LJ50" s="83" t="str">
        <f t="shared" si="150"/>
        <v/>
      </c>
      <c r="LK50" s="83" t="str">
        <f t="shared" si="151"/>
        <v/>
      </c>
      <c r="LL50" s="83" t="str">
        <f t="shared" si="152"/>
        <v/>
      </c>
      <c r="LM50" s="83" t="str">
        <f t="shared" si="153"/>
        <v/>
      </c>
      <c r="LN50" s="83" t="str">
        <f t="shared" si="154"/>
        <v/>
      </c>
      <c r="LO50" s="83" t="str">
        <f t="shared" si="155"/>
        <v/>
      </c>
      <c r="LP50" s="83" t="str">
        <f t="shared" si="156"/>
        <v/>
      </c>
      <c r="LQ50" s="83" t="str">
        <f t="shared" si="157"/>
        <v/>
      </c>
      <c r="LR50" s="83" t="str">
        <f t="shared" si="158"/>
        <v/>
      </c>
      <c r="LS50" s="83" t="str">
        <f t="shared" si="159"/>
        <v/>
      </c>
      <c r="LT50" s="83" t="str">
        <f t="shared" si="160"/>
        <v/>
      </c>
      <c r="LU50" s="83" t="str">
        <f t="shared" si="161"/>
        <v/>
      </c>
      <c r="LV50" s="83" t="str">
        <f t="shared" si="162"/>
        <v/>
      </c>
      <c r="LX50" s="175" t="str" cm="1">
        <f t="array" ref="LX50:MC50">TRANSPOSE(_xlfn.UNIQUE(_xlfn._xlws.FILTER(TRANSPOSE(JH50:LV50),TRANSPOSE(JH50:LV50)&lt;&gt;"")))</f>
        <v>Personal</v>
      </c>
      <c r="LY50" s="175" t="str">
        <v>Eventos</v>
      </c>
      <c r="LZ50" s="175" t="str">
        <v>Material</v>
      </c>
      <c r="MA50" s="175" t="str">
        <v>Gastos_de_viajes_(alimentación_hospedaje_transporte_etc)</v>
      </c>
      <c r="MB50" s="175" t="str">
        <v>Dotaciones_o_Beneficios</v>
      </c>
      <c r="MC50" s="175" t="str">
        <v>Pólizas</v>
      </c>
      <c r="MI50" s="83" t="str">
        <f t="shared" si="163"/>
        <v>Tipo_3.2.A_Diseño_de_marca_y_o_conceptualización_para_promocionar_atractivos_experiencias_o_destinos_turísticos_productos</v>
      </c>
      <c r="MJ50" s="83" t="s">
        <v>1818</v>
      </c>
      <c r="MK50" s="83" t="s">
        <v>1886</v>
      </c>
      <c r="ML50" s="83" t="s">
        <v>1917</v>
      </c>
      <c r="MM50" s="83"/>
      <c r="MN50" s="83"/>
      <c r="MO50" s="83"/>
      <c r="MP50" s="83"/>
      <c r="MQ50" s="83"/>
      <c r="MR50" s="83"/>
      <c r="MS50" s="83"/>
      <c r="MT50" s="83" t="s">
        <v>1643</v>
      </c>
      <c r="MV50" s="150" t="str" cm="1">
        <f t="array" ref="MV50:MY50">IFERROR(_xlfn._xlws.FILTER(MJ50:MT50,MJ50:MT50&lt;&gt;""),"No aplica")</f>
        <v>Diseños de marca realizados</v>
      </c>
      <c r="MW50" t="str">
        <v>Diseños de marca o identidades visuales creadas/realizados</v>
      </c>
      <c r="MX50" t="str">
        <v>Piezas gráficas y audiovisuales desarrolladas</v>
      </c>
      <c r="MY50" t="str">
        <v>Otro</v>
      </c>
      <c r="NG50" s="150" t="str">
        <f t="shared" si="164"/>
        <v>Tipo_3.2.A_Diseño_de_marca_y_o_conceptualización_para_promocionar_atractivos_experiencias_o_destinos_turísticos_resultados</v>
      </c>
      <c r="NH50" s="83" t="s">
        <v>1635</v>
      </c>
      <c r="NI50" s="83"/>
      <c r="NJ50" s="83"/>
      <c r="NK50" s="83"/>
      <c r="NL50" s="83"/>
      <c r="NM50" s="83"/>
      <c r="NN50" s="83"/>
      <c r="NO50" s="83"/>
      <c r="NP50" s="83"/>
      <c r="NQ50" s="83"/>
      <c r="NR50" s="83" t="s">
        <v>1643</v>
      </c>
      <c r="NT50" s="83" t="str" cm="1">
        <f t="array" ref="NT50:NU50">IFERROR(_xlfn._xlws.FILTER(NH50:NR50,NH50:NR50&lt;&gt;""),"No aplica")</f>
        <v>Atractivos/productos/rutas/experiencias y/o destinos promocionados por medio de los diseños generados</v>
      </c>
      <c r="NU50" t="str">
        <v>Otro</v>
      </c>
    </row>
    <row r="51" spans="1:390" ht="41.45" thickBot="1">
      <c r="A51" s="509"/>
      <c r="B51" s="480" t="s">
        <v>3142</v>
      </c>
      <c r="C51" s="483" t="s">
        <v>3143</v>
      </c>
      <c r="D51" s="74" t="str">
        <f>CONCATENATE("Categoría_",$B$51,"_",SUBSTITUTE(SUBSTITUTE($C$51,",","")," ","_"))</f>
        <v>Categoría_3.3_Organización_y_participación_en_eventos_turísticos_o_promocionales_nacionales_y_regionales</v>
      </c>
      <c r="E51" s="82" t="s">
        <v>3144</v>
      </c>
      <c r="F51" s="72" t="str">
        <f t="shared" si="11"/>
        <v>Tipo_3.3.A_Organización_de_ferias_y_fiestas_regionales</v>
      </c>
      <c r="G51" s="76" t="s">
        <v>3043</v>
      </c>
      <c r="H51" s="106" t="s">
        <v>3043</v>
      </c>
      <c r="I51" s="112"/>
      <c r="J51" s="112"/>
      <c r="K51" s="112"/>
      <c r="L51" s="112"/>
      <c r="M51" s="115"/>
      <c r="O51" s="83" t="str">
        <f t="shared" si="165"/>
        <v>Tipo_3.3.A_Organización_de_ferias_y_fiestas_regionales</v>
      </c>
      <c r="P51" s="83" t="str">
        <f t="shared" si="166"/>
        <v>Tipo_3.3.A_Organización_de_ferias_y_fiestas_regionales</v>
      </c>
      <c r="Q51" s="83" t="str">
        <f t="shared" si="167"/>
        <v/>
      </c>
      <c r="R51" s="83" t="str">
        <f t="shared" si="168"/>
        <v/>
      </c>
      <c r="S51" s="83" t="str">
        <f t="shared" si="169"/>
        <v/>
      </c>
      <c r="T51" s="83" t="str">
        <f t="shared" si="170"/>
        <v/>
      </c>
      <c r="U51" s="83" t="str">
        <f t="shared" si="171"/>
        <v/>
      </c>
      <c r="X51" s="150" t="s">
        <v>3145</v>
      </c>
      <c r="AA51" s="89" t="s">
        <v>3043</v>
      </c>
      <c r="AB51" s="89" t="s">
        <v>3043</v>
      </c>
      <c r="AC51" s="89"/>
      <c r="AD51" s="89"/>
      <c r="AE51" s="89"/>
      <c r="AF51" s="89" t="s">
        <v>3043</v>
      </c>
      <c r="AG51" s="89" t="s">
        <v>3043</v>
      </c>
      <c r="AH51" s="89" t="s">
        <v>3043</v>
      </c>
      <c r="AI51" s="89" t="s">
        <v>3043</v>
      </c>
      <c r="AJ51" s="89" t="s">
        <v>3043</v>
      </c>
      <c r="AK51" s="89" t="s">
        <v>3043</v>
      </c>
      <c r="AL51" s="89" t="s">
        <v>3043</v>
      </c>
      <c r="AM51" s="89" t="s">
        <v>3043</v>
      </c>
      <c r="AN51" s="89" t="s">
        <v>3043</v>
      </c>
      <c r="AO51" s="89" t="s">
        <v>3043</v>
      </c>
      <c r="AP51" s="89" t="s">
        <v>3043</v>
      </c>
      <c r="AQ51" s="89" t="s">
        <v>3043</v>
      </c>
      <c r="AR51" s="89" t="s">
        <v>3043</v>
      </c>
      <c r="AS51" s="89" t="s">
        <v>3043</v>
      </c>
      <c r="AT51" s="89" t="s">
        <v>3043</v>
      </c>
      <c r="AU51" s="89" t="s">
        <v>3043</v>
      </c>
      <c r="AV51" s="89" t="s">
        <v>3043</v>
      </c>
      <c r="AW51" s="89" t="s">
        <v>3043</v>
      </c>
      <c r="AX51" s="89" t="s">
        <v>3043</v>
      </c>
      <c r="AY51" s="89" t="s">
        <v>3043</v>
      </c>
      <c r="AZ51" s="89" t="s">
        <v>3043</v>
      </c>
      <c r="BA51" s="89" t="s">
        <v>3043</v>
      </c>
      <c r="BB51" s="89"/>
      <c r="BC51" s="89"/>
      <c r="BD51" s="89" t="s">
        <v>3043</v>
      </c>
      <c r="BE51" s="89" t="s">
        <v>3043</v>
      </c>
      <c r="BF51" s="89" t="s">
        <v>3043</v>
      </c>
      <c r="BG51" s="89" t="s">
        <v>3043</v>
      </c>
      <c r="BH51" s="89" t="s">
        <v>3043</v>
      </c>
      <c r="BI51" s="89"/>
      <c r="BJ51" s="89"/>
      <c r="BK51" s="89" t="s">
        <v>3043</v>
      </c>
      <c r="BL51" s="89"/>
      <c r="BM51" s="89"/>
      <c r="BN51" s="89"/>
      <c r="BO51" s="89"/>
      <c r="BP51" s="89"/>
      <c r="BQ51" s="89"/>
      <c r="BR51" s="89"/>
      <c r="BS51" s="89"/>
      <c r="BT51" s="89"/>
      <c r="BU51" s="89" t="s">
        <v>3043</v>
      </c>
      <c r="BV51" s="89"/>
      <c r="BW51" s="90"/>
      <c r="BX51" s="90" t="s">
        <v>3043</v>
      </c>
      <c r="BY51" s="90"/>
      <c r="BZ51" s="90"/>
      <c r="CA51" s="90"/>
      <c r="CQ51" s="83" t="str">
        <f t="shared" si="19"/>
        <v>Tipo_3.3.A_Organización_de_ferias_y_fiestas_regionales_Personal</v>
      </c>
      <c r="CR51" s="83" t="str">
        <f t="shared" si="172"/>
        <v>Apoyo_administrativo</v>
      </c>
      <c r="CS51" s="83" t="str">
        <f t="shared" si="173"/>
        <v>Profesional</v>
      </c>
      <c r="CT51" s="83" t="str">
        <f t="shared" si="174"/>
        <v/>
      </c>
      <c r="CU51" s="83" t="str">
        <f t="shared" si="175"/>
        <v/>
      </c>
      <c r="CV51" s="83" t="str">
        <f t="shared" si="176"/>
        <v/>
      </c>
      <c r="CW51" s="83"/>
      <c r="CX51" s="83" t="str" cm="1">
        <f t="array" ref="CX51:CY51">IFERROR(_xlfn._xlws.FILTER(CR51:CV51,CR51:CV51&lt;&gt;""),"No aplica")</f>
        <v>Apoyo_administrativo</v>
      </c>
      <c r="CY51" s="83" t="str">
        <v>Profesional</v>
      </c>
      <c r="CZ51" s="83"/>
      <c r="DA51" s="83"/>
      <c r="DB51" s="83"/>
      <c r="DC51" s="83"/>
      <c r="DD51" s="83"/>
      <c r="DE51" s="83" t="str">
        <f t="shared" si="25"/>
        <v>Tipo_3.3.A_Organización_de_ferias_y_fiestas_regionales_Eventos</v>
      </c>
      <c r="DF51" s="83" t="str">
        <f t="shared" si="26"/>
        <v>Alimentación</v>
      </c>
      <c r="DG51" s="83" t="str">
        <f t="shared" si="27"/>
        <v>Alquiler_de_baños_y_servicio_de_aseo_portátiles</v>
      </c>
      <c r="DH51" s="83" t="str">
        <f t="shared" si="28"/>
        <v>Alquiler_de_equipos_técnicos</v>
      </c>
      <c r="DI51" s="83" t="str">
        <f t="shared" si="29"/>
        <v>Alquiler_de_espacios</v>
      </c>
      <c r="DJ51" s="83" t="str">
        <f t="shared" si="30"/>
        <v>Alquiler_de_implementos_de_cocina</v>
      </c>
      <c r="DK51" s="83" t="str">
        <f t="shared" si="31"/>
        <v>Alquiler_de_Mobiliario</v>
      </c>
      <c r="DL51" s="83" t="str">
        <f t="shared" si="32"/>
        <v>Alquiler_de_producción</v>
      </c>
      <c r="DM51" s="83" t="str">
        <f t="shared" si="33"/>
        <v>Iluminación_profesional</v>
      </c>
      <c r="DN51" s="83" t="str">
        <f t="shared" si="34"/>
        <v>Papelería</v>
      </c>
      <c r="DO51" s="83" t="str">
        <f t="shared" si="35"/>
        <v>Personal</v>
      </c>
      <c r="DP51" s="83" t="str">
        <f t="shared" si="36"/>
        <v>Plataforma_digital_</v>
      </c>
      <c r="DQ51" s="83" t="str">
        <f t="shared" si="37"/>
        <v>Producción_y_técnica</v>
      </c>
      <c r="DR51" s="83" t="str">
        <f t="shared" si="38"/>
        <v>Salud</v>
      </c>
      <c r="DS51" s="83" t="str">
        <f t="shared" si="39"/>
        <v>Servicios_digitales_</v>
      </c>
      <c r="DT51" s="83" t="str">
        <f t="shared" si="40"/>
        <v>Servicios_en_línea_y_transmisión</v>
      </c>
      <c r="DU51" s="83" t="str">
        <f t="shared" si="41"/>
        <v>Sonido_profesional</v>
      </c>
      <c r="DV51" s="83" t="str">
        <f t="shared" si="42"/>
        <v>Stand</v>
      </c>
      <c r="DW51" s="83" t="str">
        <f t="shared" si="43"/>
        <v>Traducción_simultanea</v>
      </c>
      <c r="DX51" s="83" t="str">
        <f t="shared" si="44"/>
        <v>Transporte_de_equipos</v>
      </c>
      <c r="DY51" s="83" t="str">
        <f t="shared" si="45"/>
        <v>Video</v>
      </c>
      <c r="DZ51" s="83" t="str">
        <f t="shared" si="46"/>
        <v>Stands</v>
      </c>
      <c r="EA51" s="83"/>
      <c r="EB51" s="83" t="str" cm="1">
        <f t="array" ref="EB51:EV51">IFERROR(_xlfn._xlws.FILTER(DF51:DZ51,DF51:DZ51&lt;&gt;""),"No aplica")</f>
        <v>Alimentación</v>
      </c>
      <c r="EC51" s="83" t="str">
        <v>Alquiler_de_baños_y_servicio_de_aseo_portátiles</v>
      </c>
      <c r="ED51" s="83" t="str">
        <v>Alquiler_de_equipos_técnicos</v>
      </c>
      <c r="EE51" s="83" t="str">
        <v>Alquiler_de_espacios</v>
      </c>
      <c r="EF51" s="83" t="str">
        <v>Alquiler_de_implementos_de_cocina</v>
      </c>
      <c r="EG51" s="83" t="str">
        <v>Alquiler_de_Mobiliario</v>
      </c>
      <c r="EH51" s="83" t="str">
        <v>Alquiler_de_producción</v>
      </c>
      <c r="EI51" s="83" t="str">
        <v>Iluminación_profesional</v>
      </c>
      <c r="EJ51" s="83" t="str">
        <v>Papelería</v>
      </c>
      <c r="EK51" s="83" t="str">
        <v>Personal</v>
      </c>
      <c r="EL51" s="83" t="str">
        <v>Plataforma_digital_</v>
      </c>
      <c r="EM51" s="83" t="str">
        <v>Producción_y_técnica</v>
      </c>
      <c r="EN51" s="83" t="str">
        <v>Salud</v>
      </c>
      <c r="EO51" s="83" t="str">
        <v>Servicios_digitales_</v>
      </c>
      <c r="EP51" s="83" t="str">
        <v>Servicios_en_línea_y_transmisión</v>
      </c>
      <c r="EQ51" s="83" t="str">
        <v>Sonido_profesional</v>
      </c>
      <c r="ER51" s="83" t="str">
        <v>Stand</v>
      </c>
      <c r="ES51" s="83" t="str">
        <v>Traducción_simultanea</v>
      </c>
      <c r="ET51" s="83" t="str">
        <v>Transporte_de_equipos</v>
      </c>
      <c r="EU51" s="83" t="str">
        <v>Video</v>
      </c>
      <c r="EV51" s="83" t="str">
        <v>Stands</v>
      </c>
      <c r="EW51" s="83" t="str">
        <f t="shared" si="47"/>
        <v>Tipo_3.3.A_Organización_de_ferias_y_fiestas_regionales_Material</v>
      </c>
      <c r="EX51" s="83" t="str">
        <f t="shared" si="48"/>
        <v>Diseño</v>
      </c>
      <c r="EY51" s="83" t="str">
        <f t="shared" si="49"/>
        <v/>
      </c>
      <c r="EZ51" s="83" t="str">
        <f t="shared" si="50"/>
        <v/>
      </c>
      <c r="FA51" s="83" t="str">
        <f t="shared" si="51"/>
        <v>Producción_de_piezas_impresas</v>
      </c>
      <c r="FB51" s="83" t="str">
        <f t="shared" si="52"/>
        <v>Producción_de_piezas_digitales</v>
      </c>
      <c r="FC51" s="83" t="str">
        <f t="shared" si="53"/>
        <v>Distribución</v>
      </c>
      <c r="FD51" s="83"/>
      <c r="FE51" s="83" t="str" cm="1">
        <f t="array" ref="FE51:FH51">IFERROR(_xlfn._xlws.FILTER(EX51:FC51,EX51:FC51&lt;&gt;""),"No aplica")</f>
        <v>Diseño</v>
      </c>
      <c r="FF51" s="83" t="str">
        <v>Producción_de_piezas_impresas</v>
      </c>
      <c r="FG51" s="83" t="str">
        <v>Producción_de_piezas_digitales</v>
      </c>
      <c r="FH51" s="83" t="str">
        <v>Distribución</v>
      </c>
      <c r="FI51" s="83"/>
      <c r="FJ51" s="83"/>
      <c r="FK51" s="83"/>
      <c r="FL51" s="83"/>
      <c r="FM51" s="83" t="str">
        <f t="shared" si="54"/>
        <v>Tipo_3.3.A_Organización_de_ferias_y_fiestas_regionales_Publicidad</v>
      </c>
      <c r="FN51" s="175" t="str">
        <f t="shared" si="55"/>
        <v>ATL</v>
      </c>
      <c r="FO51" s="175" t="str">
        <f t="shared" si="56"/>
        <v>BTL</v>
      </c>
      <c r="FQ51" s="83" t="str" cm="1">
        <f t="array" ref="FQ51:FR51">IFERROR(_xlfn._xlws.FILTER(FN51:FO51,FN51:FO51&lt;&gt;""),"No aplica")</f>
        <v>ATL</v>
      </c>
      <c r="FR51" s="83" t="str">
        <v>BTL</v>
      </c>
      <c r="FU51" s="83" t="str">
        <f t="shared" si="57"/>
        <v>Tipo_3.3.A_Organización_de_ferias_y_fiestas_regionales_Desarrollos_Tecnológicos</v>
      </c>
      <c r="FV51" s="175" t="str">
        <f t="shared" si="58"/>
        <v/>
      </c>
      <c r="FW51" s="175" t="str">
        <f t="shared" si="59"/>
        <v/>
      </c>
      <c r="FY51" s="83" t="str" cm="1">
        <f t="array" ref="FY51">IFERROR(_xlfn._xlws.FILTER(FV51:FW51,FV51:FW51&lt;&gt;""),"No aplica")</f>
        <v>No aplica</v>
      </c>
      <c r="GC51" s="83" t="str">
        <f t="shared" si="60"/>
        <v>Tipo_3.3.A_Organización_de_ferias_y_fiestas_regionales_Gastos_de_viajes_(alimentación_hospedaje_transporte_etc)</v>
      </c>
      <c r="GD51" s="175" t="str">
        <f t="shared" si="61"/>
        <v>G1._Eventos_Nacionales</v>
      </c>
      <c r="GE51" s="175" t="str">
        <f t="shared" si="62"/>
        <v/>
      </c>
      <c r="GF51" s="175" t="str">
        <f t="shared" si="63"/>
        <v/>
      </c>
      <c r="GG51" s="175" t="str">
        <f t="shared" si="64"/>
        <v/>
      </c>
      <c r="GH51" s="175" t="str">
        <f t="shared" si="65"/>
        <v/>
      </c>
      <c r="GI51" s="175" t="str">
        <f t="shared" si="66"/>
        <v/>
      </c>
      <c r="GJ51" s="175" t="str">
        <f t="shared" si="67"/>
        <v/>
      </c>
      <c r="GK51" s="175" t="str">
        <f t="shared" si="68"/>
        <v/>
      </c>
      <c r="GL51" s="175"/>
      <c r="GM51" s="150" t="str" cm="1">
        <f t="array" ref="GM51">IFERROR(_xlfn._xlws.FILTER(GD51:GK51,GD51:GK51&lt;&gt;""),"No aplica")</f>
        <v>G1._Eventos_Nacionales</v>
      </c>
      <c r="GN51" s="175"/>
      <c r="GO51" s="175"/>
      <c r="GP51" s="175"/>
      <c r="GQ51" s="175"/>
      <c r="GR51" s="175"/>
      <c r="GS51" s="175"/>
      <c r="GT51" s="175"/>
      <c r="GU51" s="175"/>
      <c r="GV51" s="175"/>
      <c r="GW51" s="175"/>
      <c r="GX51" s="83" t="str">
        <f t="shared" si="69"/>
        <v>Tipo_3.3.A_Organización_de_ferias_y_fiestas_regionales_Dotaciones_o_Beneficios</v>
      </c>
      <c r="GY51" s="175" t="str">
        <f t="shared" si="70"/>
        <v/>
      </c>
      <c r="GZ51" s="175" t="str">
        <f t="shared" si="71"/>
        <v/>
      </c>
      <c r="HA51" s="175" t="str">
        <f t="shared" si="72"/>
        <v>Incentivos_de_concursos_desarrollados_por_MinCIT</v>
      </c>
      <c r="HB51" s="175" t="str">
        <f t="shared" si="73"/>
        <v/>
      </c>
      <c r="HC51" s="175" t="str">
        <f t="shared" si="74"/>
        <v/>
      </c>
      <c r="HE51" s="150" t="str" cm="1">
        <f t="array" ref="HE51">IFERROR(_xlfn._xlws.FILTER(GY51:HC51,GY51:HC51&lt;&gt;""),"No aplica")</f>
        <v>Incentivos_de_concursos_desarrollados_por_MinCIT</v>
      </c>
      <c r="HL51" s="83" t="str">
        <f t="shared" si="75"/>
        <v>Tipo_3.3.A_Organización_de_ferias_y_fiestas_regionales_Pólizas</v>
      </c>
      <c r="HM51" s="175" t="str">
        <f t="shared" si="179"/>
        <v>Pólizas</v>
      </c>
      <c r="HO51" s="83" t="str" cm="1">
        <f t="array" ref="HO51">IFERROR(_xlfn._xlws.FILTER(HM51:HM51,HM51:HM51&lt;&gt;""),"No aplica")</f>
        <v>Pólizas</v>
      </c>
      <c r="HR51" s="83" t="str">
        <f t="shared" si="76"/>
        <v>Tipo_3.3.A_Organización_de_ferias_y_fiestas_regionales_Otros</v>
      </c>
      <c r="HS51" s="175" t="str">
        <f t="shared" si="77"/>
        <v/>
      </c>
      <c r="HT51" s="175" t="str">
        <f t="shared" si="78"/>
        <v/>
      </c>
      <c r="HU51" s="175" t="str">
        <f t="shared" si="79"/>
        <v/>
      </c>
      <c r="HW51" s="83" t="str" cm="1">
        <f t="array" ref="HW51">IFERROR(_xlfn._xlws.FILTER(HS51:HU51,HS51:HU51&lt;&gt;""),"No aplica")</f>
        <v>No aplica</v>
      </c>
      <c r="IB51" s="83" t="str">
        <f t="shared" si="80"/>
        <v>Tipo_3.3.A_Organización_de_ferias_y_fiestas_regionales_Construcción_y_o_mantenimiento_de_Obra</v>
      </c>
      <c r="IC51" s="175" t="str">
        <f t="shared" si="81"/>
        <v/>
      </c>
      <c r="ID51" s="175" t="str">
        <f t="shared" si="82"/>
        <v/>
      </c>
      <c r="IE51" s="175" t="str">
        <f t="shared" si="83"/>
        <v/>
      </c>
      <c r="IF51" s="175" t="str">
        <f t="shared" si="84"/>
        <v/>
      </c>
      <c r="IG51" s="175" t="str">
        <f t="shared" si="85"/>
        <v/>
      </c>
      <c r="IH51" s="175" t="str">
        <f t="shared" si="86"/>
        <v/>
      </c>
      <c r="II51" s="175" t="str">
        <f t="shared" si="87"/>
        <v/>
      </c>
      <c r="IJ51" s="175" t="str">
        <f t="shared" si="88"/>
        <v/>
      </c>
      <c r="IK51" s="175" t="str">
        <f t="shared" si="89"/>
        <v/>
      </c>
      <c r="IL51" s="175" t="str">
        <f t="shared" si="90"/>
        <v/>
      </c>
      <c r="IM51" s="175" t="str">
        <f t="shared" si="91"/>
        <v/>
      </c>
      <c r="IN51" s="175" t="str">
        <f t="shared" si="92"/>
        <v/>
      </c>
      <c r="IO51" s="175" t="str">
        <f t="shared" si="93"/>
        <v/>
      </c>
      <c r="IP51" s="175" t="str">
        <f t="shared" si="94"/>
        <v/>
      </c>
      <c r="IR51" s="175" t="str" cm="1">
        <f t="array" ref="IR51">IFERROR(_xlfn._xlws.FILTER(IC51:IP51,IC51:IP51&lt;&gt;""),"No aplica")</f>
        <v>No aplica</v>
      </c>
      <c r="JG51" s="83" t="str">
        <f t="shared" si="95"/>
        <v>Tipo_3.3.A_Organización_de_ferias_y_fiestas_regionales</v>
      </c>
      <c r="JH51" s="83" t="str">
        <f t="shared" si="96"/>
        <v>Personal</v>
      </c>
      <c r="JI51" s="83" t="str">
        <f t="shared" si="97"/>
        <v>Personal</v>
      </c>
      <c r="JJ51" s="83" t="str">
        <f t="shared" si="98"/>
        <v/>
      </c>
      <c r="JK51" s="83" t="str">
        <f t="shared" si="99"/>
        <v/>
      </c>
      <c r="JL51" s="83" t="str">
        <f t="shared" si="100"/>
        <v/>
      </c>
      <c r="JM51" s="83" t="str">
        <f t="shared" si="101"/>
        <v>Eventos</v>
      </c>
      <c r="JN51" s="83" t="str">
        <f t="shared" si="102"/>
        <v>Eventos</v>
      </c>
      <c r="JO51" s="83" t="str">
        <f t="shared" si="103"/>
        <v>Eventos</v>
      </c>
      <c r="JP51" s="83" t="str">
        <f t="shared" si="104"/>
        <v>Eventos</v>
      </c>
      <c r="JQ51" s="83" t="str">
        <f t="shared" si="105"/>
        <v>Eventos</v>
      </c>
      <c r="JR51" s="83" t="str">
        <f t="shared" si="106"/>
        <v>Eventos</v>
      </c>
      <c r="JS51" s="83" t="str">
        <f t="shared" si="107"/>
        <v>Eventos</v>
      </c>
      <c r="JT51" s="83" t="str">
        <f t="shared" si="108"/>
        <v>Eventos</v>
      </c>
      <c r="JU51" s="83" t="str">
        <f t="shared" si="109"/>
        <v>Eventos</v>
      </c>
      <c r="JV51" s="83" t="str">
        <f t="shared" si="110"/>
        <v>Eventos</v>
      </c>
      <c r="JW51" s="83" t="str">
        <f t="shared" si="111"/>
        <v>Eventos</v>
      </c>
      <c r="JX51" s="83" t="str">
        <f t="shared" si="112"/>
        <v>Eventos</v>
      </c>
      <c r="JY51" s="83" t="str">
        <f t="shared" si="113"/>
        <v>Eventos</v>
      </c>
      <c r="JZ51" s="83" t="str">
        <f t="shared" si="114"/>
        <v>Eventos</v>
      </c>
      <c r="KA51" s="83" t="str">
        <f t="shared" si="115"/>
        <v>Eventos</v>
      </c>
      <c r="KB51" s="83" t="str">
        <f t="shared" si="116"/>
        <v>Eventos</v>
      </c>
      <c r="KC51" s="83" t="str">
        <f t="shared" si="117"/>
        <v>Eventos</v>
      </c>
      <c r="KD51" s="83" t="str">
        <f t="shared" si="118"/>
        <v>Eventos</v>
      </c>
      <c r="KE51" s="83" t="str">
        <f t="shared" si="119"/>
        <v>Eventos</v>
      </c>
      <c r="KF51" s="83" t="str">
        <f t="shared" si="120"/>
        <v>Eventos</v>
      </c>
      <c r="KG51" s="83" t="str">
        <f t="shared" si="121"/>
        <v>Eventos</v>
      </c>
      <c r="KH51" s="83" t="str">
        <f t="shared" si="122"/>
        <v>Material</v>
      </c>
      <c r="KI51" s="83" t="str">
        <f t="shared" si="123"/>
        <v/>
      </c>
      <c r="KJ51" s="83" t="str">
        <f t="shared" si="124"/>
        <v/>
      </c>
      <c r="KK51" s="83" t="str">
        <f t="shared" si="125"/>
        <v>Material</v>
      </c>
      <c r="KL51" s="83" t="str">
        <f t="shared" si="126"/>
        <v>Material</v>
      </c>
      <c r="KM51" s="83" t="str">
        <f t="shared" si="127"/>
        <v>Material</v>
      </c>
      <c r="KN51" s="83" t="str">
        <f t="shared" si="128"/>
        <v>Publicidad</v>
      </c>
      <c r="KO51" s="83" t="str">
        <f t="shared" si="129"/>
        <v>Publicidad</v>
      </c>
      <c r="KP51" s="83" t="str">
        <f t="shared" si="130"/>
        <v/>
      </c>
      <c r="KQ51" s="83" t="str">
        <f t="shared" si="131"/>
        <v/>
      </c>
      <c r="KR51" s="83" t="str">
        <f t="shared" si="132"/>
        <v>Gastos_de_viajes_(alimentación_hospedaje_transporte_etc)</v>
      </c>
      <c r="KS51" s="83" t="str">
        <f t="shared" si="133"/>
        <v/>
      </c>
      <c r="KT51" s="83" t="str">
        <f t="shared" si="134"/>
        <v/>
      </c>
      <c r="KU51" s="83" t="str">
        <f t="shared" si="135"/>
        <v/>
      </c>
      <c r="KV51" s="83" t="str">
        <f t="shared" si="136"/>
        <v/>
      </c>
      <c r="KW51" s="83" t="str">
        <f t="shared" si="137"/>
        <v/>
      </c>
      <c r="KX51" s="83" t="str">
        <f t="shared" si="138"/>
        <v/>
      </c>
      <c r="KY51" s="83" t="str">
        <f t="shared" si="139"/>
        <v/>
      </c>
      <c r="KZ51" s="83" t="str">
        <f t="shared" si="140"/>
        <v/>
      </c>
      <c r="LA51" s="83" t="str">
        <f t="shared" si="141"/>
        <v/>
      </c>
      <c r="LB51" s="83" t="str">
        <f t="shared" si="142"/>
        <v>Dotaciones_o_Beneficios</v>
      </c>
      <c r="LC51" s="83" t="str">
        <f t="shared" si="143"/>
        <v/>
      </c>
      <c r="LD51" s="83" t="str">
        <f t="shared" si="144"/>
        <v/>
      </c>
      <c r="LE51" s="83" t="str">
        <f t="shared" si="145"/>
        <v>Pólizas</v>
      </c>
      <c r="LF51" s="83" t="str">
        <f t="shared" si="146"/>
        <v/>
      </c>
      <c r="LG51" s="83" t="str">
        <f t="shared" si="147"/>
        <v/>
      </c>
      <c r="LH51" s="83" t="str">
        <f t="shared" si="148"/>
        <v/>
      </c>
      <c r="LI51" s="83" t="str">
        <f t="shared" si="149"/>
        <v/>
      </c>
      <c r="LJ51" s="83" t="str">
        <f t="shared" si="150"/>
        <v/>
      </c>
      <c r="LK51" s="83" t="str">
        <f t="shared" si="151"/>
        <v/>
      </c>
      <c r="LL51" s="83" t="str">
        <f t="shared" si="152"/>
        <v/>
      </c>
      <c r="LM51" s="83" t="str">
        <f t="shared" si="153"/>
        <v/>
      </c>
      <c r="LN51" s="83" t="str">
        <f t="shared" si="154"/>
        <v/>
      </c>
      <c r="LO51" s="83" t="str">
        <f t="shared" si="155"/>
        <v/>
      </c>
      <c r="LP51" s="83" t="str">
        <f t="shared" si="156"/>
        <v/>
      </c>
      <c r="LQ51" s="83" t="str">
        <f t="shared" si="157"/>
        <v/>
      </c>
      <c r="LR51" s="83" t="str">
        <f t="shared" si="158"/>
        <v/>
      </c>
      <c r="LS51" s="83" t="str">
        <f t="shared" si="159"/>
        <v/>
      </c>
      <c r="LT51" s="83" t="str">
        <f t="shared" si="160"/>
        <v/>
      </c>
      <c r="LU51" s="83" t="str">
        <f t="shared" si="161"/>
        <v/>
      </c>
      <c r="LV51" s="83" t="str">
        <f t="shared" si="162"/>
        <v/>
      </c>
      <c r="LX51" s="175" t="str" cm="1">
        <f t="array" ref="LX51:MD51">TRANSPOSE(_xlfn.UNIQUE(_xlfn._xlws.FILTER(TRANSPOSE(JH51:LV51),TRANSPOSE(JH51:LV51)&lt;&gt;"")))</f>
        <v>Personal</v>
      </c>
      <c r="LY51" s="175" t="str">
        <v>Eventos</v>
      </c>
      <c r="LZ51" s="175" t="str">
        <v>Material</v>
      </c>
      <c r="MA51" s="175" t="str">
        <v>Publicidad</v>
      </c>
      <c r="MB51" s="175" t="str">
        <v>Gastos_de_viajes_(alimentación_hospedaje_transporte_etc)</v>
      </c>
      <c r="MC51" s="175" t="str">
        <v>Dotaciones_o_Beneficios</v>
      </c>
      <c r="MD51" s="175" t="str">
        <v>Pólizas</v>
      </c>
      <c r="MI51" s="83" t="str">
        <f t="shared" si="163"/>
        <v>Tipo_3.3.A_Organización_de_ferias_y_fiestas_regionales_productos</v>
      </c>
      <c r="MJ51" s="83" t="s">
        <v>1819</v>
      </c>
      <c r="MK51" s="83" t="s">
        <v>1822</v>
      </c>
      <c r="ML51" s="83" t="s">
        <v>1889</v>
      </c>
      <c r="MM51" s="83" t="s">
        <v>1823</v>
      </c>
      <c r="MN51" s="83" t="s">
        <v>1937</v>
      </c>
      <c r="MO51" s="83"/>
      <c r="MP51" s="83"/>
      <c r="MQ51" s="83"/>
      <c r="MR51" s="83"/>
      <c r="MS51" s="83"/>
      <c r="MT51" s="83" t="s">
        <v>1643</v>
      </c>
      <c r="MV51" s="150" t="str" cm="1">
        <f t="array" ref="MV51:NA51">IFERROR(_xlfn._xlws.FILTER(MJ51:MT51,MJ51:MT51&lt;&gt;""),"No aplica")</f>
        <v>Campañas realizadas</v>
      </c>
      <c r="MW51" t="str">
        <v>Cuñas publicitarias en radio realizadas</v>
      </c>
      <c r="MX51" t="str">
        <v>Pautas realizadas en medios digitales</v>
      </c>
      <c r="MY51" t="str">
        <v>Activaciones realizadas</v>
      </c>
      <c r="MZ51" t="str">
        <v>Eventos o ferias turísticas organizadas</v>
      </c>
      <c r="NA51" t="str">
        <v>Otro</v>
      </c>
      <c r="NG51" s="150" t="str">
        <f t="shared" si="164"/>
        <v>Tipo_3.3.A_Organización_de_ferias_y_fiestas_regionales_resultados</v>
      </c>
      <c r="NH51" s="83" t="s">
        <v>1636</v>
      </c>
      <c r="NI51" s="83" t="s">
        <v>1664</v>
      </c>
      <c r="NJ51" s="83" t="s">
        <v>1680</v>
      </c>
      <c r="NK51" s="83" t="s">
        <v>1687</v>
      </c>
      <c r="NL51" s="83" t="s">
        <v>1690</v>
      </c>
      <c r="NM51" s="83" t="s">
        <v>1693</v>
      </c>
      <c r="NN51" s="83"/>
      <c r="NO51" s="83"/>
      <c r="NP51" s="83"/>
      <c r="NQ51" s="83"/>
      <c r="NR51" s="83" t="s">
        <v>1643</v>
      </c>
      <c r="NT51" s="83" t="str" cm="1">
        <f t="array" ref="NT51:NZ51">IFERROR(_xlfn._xlws.FILTER(NH51:NR51,NH51:NR51&lt;&gt;""),"No aplica")</f>
        <v>Interacciones en medios digitales</v>
      </c>
      <c r="NU51" t="str">
        <v>Visitas en medios digitales</v>
      </c>
      <c r="NV51" t="str">
        <v>Personas alcanzadas en medios tradicionales</v>
      </c>
      <c r="NW51" t="str">
        <v>Incremento del engagement en términos porcentuales,  generado debido al proyecto</v>
      </c>
      <c r="NX51" t="str">
        <v xml:space="preserve">Incremento porcentual en visitas diarias de turistas o visitantes no residentes en el territorio, generadas a partir de los eventos o ferias desarrollados </v>
      </c>
      <c r="NY51" t="str">
        <v>Percepción de una muestra representativa de los asistentes de la feria sobre la calidad y pertinencia de la feria fiesta para el desarrollo turístico en la región</v>
      </c>
      <c r="NZ51" t="str">
        <v>Otro</v>
      </c>
    </row>
    <row r="52" spans="1:390" ht="41.45" thickBot="1">
      <c r="A52" s="509"/>
      <c r="B52" s="481"/>
      <c r="C52" s="484"/>
      <c r="D52" s="74" t="str">
        <f t="shared" ref="D52:D53" si="181">CONCATENATE("Categoría_",$B$51,"_",SUBSTITUTE(SUBSTITUTE($C$51,",","")," ","_"))</f>
        <v>Categoría_3.3_Organización_y_participación_en_eventos_turísticos_o_promocionales_nacionales_y_regionales</v>
      </c>
      <c r="E52" s="82" t="s">
        <v>3146</v>
      </c>
      <c r="F52" s="72" t="str">
        <f t="shared" si="11"/>
        <v>Tipo_3.3.B_Eventos_para_la_promoción_de_atractivos_productos_rutas_experiencias_y_o_destinos_turísticos</v>
      </c>
      <c r="G52" s="76" t="s">
        <v>3043</v>
      </c>
      <c r="H52" s="106" t="s">
        <v>3043</v>
      </c>
      <c r="I52" s="112" t="s">
        <v>3043</v>
      </c>
      <c r="J52" s="112" t="s">
        <v>3043</v>
      </c>
      <c r="K52" s="112" t="s">
        <v>3043</v>
      </c>
      <c r="L52" s="112"/>
      <c r="M52" s="115"/>
      <c r="O52" s="83" t="str">
        <f t="shared" si="165"/>
        <v>Tipo_3.3.B_Eventos_para_la_promoción_de_atractivos_productos_rutas_experiencias_y_o_destinos_turísticos</v>
      </c>
      <c r="P52" s="83" t="str">
        <f t="shared" si="166"/>
        <v>Tipo_3.3.B_Eventos_para_la_promoción_de_atractivos_productos_rutas_experiencias_y_o_destinos_turísticos</v>
      </c>
      <c r="Q52" s="83" t="str">
        <f t="shared" si="167"/>
        <v>Tipo_3.3.B_Eventos_para_la_promoción_de_atractivos_productos_rutas_experiencias_y_o_destinos_turísticos</v>
      </c>
      <c r="R52" s="83" t="str">
        <f t="shared" si="168"/>
        <v>Tipo_3.3.B_Eventos_para_la_promoción_de_atractivos_productos_rutas_experiencias_y_o_destinos_turísticos</v>
      </c>
      <c r="S52" s="83" t="str">
        <f t="shared" si="169"/>
        <v>Tipo_3.3.B_Eventos_para_la_promoción_de_atractivos_productos_rutas_experiencias_y_o_destinos_turísticos</v>
      </c>
      <c r="T52" s="83" t="str">
        <f t="shared" si="170"/>
        <v/>
      </c>
      <c r="U52" s="83" t="str">
        <f t="shared" si="171"/>
        <v/>
      </c>
      <c r="X52" s="150" t="s">
        <v>3147</v>
      </c>
      <c r="AA52" s="89" t="s">
        <v>3043</v>
      </c>
      <c r="AB52" s="89" t="s">
        <v>3043</v>
      </c>
      <c r="AC52" s="89"/>
      <c r="AD52" s="89" t="s">
        <v>3043</v>
      </c>
      <c r="AE52" s="89" t="s">
        <v>3043</v>
      </c>
      <c r="AF52" s="89" t="s">
        <v>3043</v>
      </c>
      <c r="AG52" s="89" t="s">
        <v>3043</v>
      </c>
      <c r="AH52" s="89" t="s">
        <v>3043</v>
      </c>
      <c r="AI52" s="89" t="s">
        <v>3043</v>
      </c>
      <c r="AJ52" s="89" t="s">
        <v>3043</v>
      </c>
      <c r="AK52" s="89" t="s">
        <v>3043</v>
      </c>
      <c r="AL52" s="89" t="s">
        <v>3043</v>
      </c>
      <c r="AM52" s="89" t="s">
        <v>3043</v>
      </c>
      <c r="AN52" s="89" t="s">
        <v>3043</v>
      </c>
      <c r="AO52" s="89" t="s">
        <v>3043</v>
      </c>
      <c r="AP52" s="89" t="s">
        <v>3043</v>
      </c>
      <c r="AQ52" s="89" t="s">
        <v>3043</v>
      </c>
      <c r="AR52" s="89" t="s">
        <v>3043</v>
      </c>
      <c r="AS52" s="89" t="s">
        <v>3043</v>
      </c>
      <c r="AT52" s="89" t="s">
        <v>3043</v>
      </c>
      <c r="AU52" s="89" t="s">
        <v>3043</v>
      </c>
      <c r="AV52" s="89" t="s">
        <v>3043</v>
      </c>
      <c r="AW52" s="89" t="s">
        <v>3043</v>
      </c>
      <c r="AX52" s="89" t="s">
        <v>3043</v>
      </c>
      <c r="AY52" s="89" t="s">
        <v>3043</v>
      </c>
      <c r="AZ52" s="89" t="s">
        <v>3043</v>
      </c>
      <c r="BA52" s="89" t="s">
        <v>3043</v>
      </c>
      <c r="BB52" s="89"/>
      <c r="BC52" s="89"/>
      <c r="BD52" s="89" t="s">
        <v>3043</v>
      </c>
      <c r="BE52" s="89" t="s">
        <v>3043</v>
      </c>
      <c r="BF52" s="89" t="s">
        <v>3043</v>
      </c>
      <c r="BG52" s="89" t="s">
        <v>3043</v>
      </c>
      <c r="BH52" s="89" t="s">
        <v>3043</v>
      </c>
      <c r="BI52" s="89"/>
      <c r="BJ52" s="89"/>
      <c r="BK52" s="89" t="s">
        <v>3043</v>
      </c>
      <c r="BL52" s="89"/>
      <c r="BM52" s="89"/>
      <c r="BN52" s="89" t="s">
        <v>3043</v>
      </c>
      <c r="BO52" s="89"/>
      <c r="BP52" s="89" t="s">
        <v>3043</v>
      </c>
      <c r="BQ52" s="89"/>
      <c r="BR52" s="89"/>
      <c r="BS52" s="89"/>
      <c r="BT52" s="89"/>
      <c r="BU52" s="89" t="s">
        <v>3043</v>
      </c>
      <c r="BV52" s="89"/>
      <c r="BW52" s="90"/>
      <c r="BX52" s="90" t="s">
        <v>3043</v>
      </c>
      <c r="BY52" s="90"/>
      <c r="BZ52" s="90"/>
      <c r="CA52" s="90"/>
      <c r="CQ52" s="83" t="str">
        <f t="shared" si="19"/>
        <v>Tipo_3.3.B_Eventos_para_la_promoción_de_atractivos_productos_rutas_experiencias_y_o_destinos_turísticos_Personal</v>
      </c>
      <c r="CR52" s="83" t="str">
        <f t="shared" si="172"/>
        <v>Apoyo_administrativo</v>
      </c>
      <c r="CS52" s="83" t="str">
        <f t="shared" si="173"/>
        <v>Profesional</v>
      </c>
      <c r="CT52" s="83" t="str">
        <f t="shared" si="174"/>
        <v/>
      </c>
      <c r="CU52" s="83" t="str">
        <f t="shared" si="175"/>
        <v>Conferencista</v>
      </c>
      <c r="CV52" s="83" t="str">
        <f t="shared" si="176"/>
        <v>Consultoría</v>
      </c>
      <c r="CW52" s="83"/>
      <c r="CX52" s="83" t="str" cm="1">
        <f t="array" ref="CX52:DA52">IFERROR(_xlfn._xlws.FILTER(CR52:CV52,CR52:CV52&lt;&gt;""),"No aplica")</f>
        <v>Apoyo_administrativo</v>
      </c>
      <c r="CY52" s="83" t="str">
        <v>Profesional</v>
      </c>
      <c r="CZ52" s="83" t="str">
        <v>Conferencista</v>
      </c>
      <c r="DA52" s="83" t="str">
        <v>Consultoría</v>
      </c>
      <c r="DB52" s="83"/>
      <c r="DC52" s="83"/>
      <c r="DD52" s="83"/>
      <c r="DE52" s="83" t="str">
        <f t="shared" si="25"/>
        <v>Tipo_3.3.B_Eventos_para_la_promoción_de_atractivos_productos_rutas_experiencias_y_o_destinos_turísticos_Eventos</v>
      </c>
      <c r="DF52" s="83" t="str">
        <f t="shared" si="26"/>
        <v>Alimentación</v>
      </c>
      <c r="DG52" s="83" t="str">
        <f t="shared" si="27"/>
        <v>Alquiler_de_baños_y_servicio_de_aseo_portátiles</v>
      </c>
      <c r="DH52" s="83" t="str">
        <f t="shared" si="28"/>
        <v>Alquiler_de_equipos_técnicos</v>
      </c>
      <c r="DI52" s="83" t="str">
        <f t="shared" si="29"/>
        <v>Alquiler_de_espacios</v>
      </c>
      <c r="DJ52" s="83" t="str">
        <f t="shared" si="30"/>
        <v>Alquiler_de_implementos_de_cocina</v>
      </c>
      <c r="DK52" s="83" t="str">
        <f t="shared" si="31"/>
        <v>Alquiler_de_Mobiliario</v>
      </c>
      <c r="DL52" s="83" t="str">
        <f t="shared" si="32"/>
        <v>Alquiler_de_producción</v>
      </c>
      <c r="DM52" s="83" t="str">
        <f t="shared" si="33"/>
        <v>Iluminación_profesional</v>
      </c>
      <c r="DN52" s="83" t="str">
        <f t="shared" si="34"/>
        <v>Papelería</v>
      </c>
      <c r="DO52" s="83" t="str">
        <f t="shared" si="35"/>
        <v>Personal</v>
      </c>
      <c r="DP52" s="83" t="str">
        <f t="shared" si="36"/>
        <v>Plataforma_digital_</v>
      </c>
      <c r="DQ52" s="83" t="str">
        <f t="shared" si="37"/>
        <v>Producción_y_técnica</v>
      </c>
      <c r="DR52" s="83" t="str">
        <f t="shared" si="38"/>
        <v>Salud</v>
      </c>
      <c r="DS52" s="83" t="str">
        <f t="shared" si="39"/>
        <v>Servicios_digitales_</v>
      </c>
      <c r="DT52" s="83" t="str">
        <f t="shared" si="40"/>
        <v>Servicios_en_línea_y_transmisión</v>
      </c>
      <c r="DU52" s="83" t="str">
        <f t="shared" si="41"/>
        <v>Sonido_profesional</v>
      </c>
      <c r="DV52" s="83" t="str">
        <f t="shared" si="42"/>
        <v>Stand</v>
      </c>
      <c r="DW52" s="83" t="str">
        <f t="shared" si="43"/>
        <v>Traducción_simultanea</v>
      </c>
      <c r="DX52" s="83" t="str">
        <f t="shared" si="44"/>
        <v>Transporte_de_equipos</v>
      </c>
      <c r="DY52" s="83" t="str">
        <f t="shared" si="45"/>
        <v>Video</v>
      </c>
      <c r="DZ52" s="83" t="str">
        <f t="shared" si="46"/>
        <v>Stands</v>
      </c>
      <c r="EA52" s="83"/>
      <c r="EB52" s="83" t="str" cm="1">
        <f t="array" ref="EB52:EV52">IFERROR(_xlfn._xlws.FILTER(DF52:DZ52,DF52:DZ52&lt;&gt;""),"No aplica")</f>
        <v>Alimentación</v>
      </c>
      <c r="EC52" s="83" t="str">
        <v>Alquiler_de_baños_y_servicio_de_aseo_portátiles</v>
      </c>
      <c r="ED52" s="83" t="str">
        <v>Alquiler_de_equipos_técnicos</v>
      </c>
      <c r="EE52" s="83" t="str">
        <v>Alquiler_de_espacios</v>
      </c>
      <c r="EF52" s="83" t="str">
        <v>Alquiler_de_implementos_de_cocina</v>
      </c>
      <c r="EG52" s="83" t="str">
        <v>Alquiler_de_Mobiliario</v>
      </c>
      <c r="EH52" s="83" t="str">
        <v>Alquiler_de_producción</v>
      </c>
      <c r="EI52" s="83" t="str">
        <v>Iluminación_profesional</v>
      </c>
      <c r="EJ52" s="83" t="str">
        <v>Papelería</v>
      </c>
      <c r="EK52" s="83" t="str">
        <v>Personal</v>
      </c>
      <c r="EL52" s="83" t="str">
        <v>Plataforma_digital_</v>
      </c>
      <c r="EM52" s="83" t="str">
        <v>Producción_y_técnica</v>
      </c>
      <c r="EN52" s="83" t="str">
        <v>Salud</v>
      </c>
      <c r="EO52" s="83" t="str">
        <v>Servicios_digitales_</v>
      </c>
      <c r="EP52" s="83" t="str">
        <v>Servicios_en_línea_y_transmisión</v>
      </c>
      <c r="EQ52" s="83" t="str">
        <v>Sonido_profesional</v>
      </c>
      <c r="ER52" s="83" t="str">
        <v>Stand</v>
      </c>
      <c r="ES52" s="83" t="str">
        <v>Traducción_simultanea</v>
      </c>
      <c r="ET52" s="83" t="str">
        <v>Transporte_de_equipos</v>
      </c>
      <c r="EU52" s="83" t="str">
        <v>Video</v>
      </c>
      <c r="EV52" s="83" t="str">
        <v>Stands</v>
      </c>
      <c r="EW52" s="83" t="str">
        <f t="shared" si="47"/>
        <v>Tipo_3.3.B_Eventos_para_la_promoción_de_atractivos_productos_rutas_experiencias_y_o_destinos_turísticos_Material</v>
      </c>
      <c r="EX52" s="83" t="str">
        <f t="shared" si="48"/>
        <v>Diseño</v>
      </c>
      <c r="EY52" s="83" t="str">
        <f t="shared" si="49"/>
        <v/>
      </c>
      <c r="EZ52" s="83" t="str">
        <f t="shared" si="50"/>
        <v/>
      </c>
      <c r="FA52" s="83" t="str">
        <f t="shared" si="51"/>
        <v>Producción_de_piezas_impresas</v>
      </c>
      <c r="FB52" s="83" t="str">
        <f t="shared" si="52"/>
        <v>Producción_de_piezas_digitales</v>
      </c>
      <c r="FC52" s="83" t="str">
        <f t="shared" si="53"/>
        <v>Distribución</v>
      </c>
      <c r="FD52" s="83"/>
      <c r="FE52" s="83" t="str" cm="1">
        <f t="array" ref="FE52:FH52">IFERROR(_xlfn._xlws.FILTER(EX52:FC52,EX52:FC52&lt;&gt;""),"No aplica")</f>
        <v>Diseño</v>
      </c>
      <c r="FF52" s="83" t="str">
        <v>Producción_de_piezas_impresas</v>
      </c>
      <c r="FG52" s="83" t="str">
        <v>Producción_de_piezas_digitales</v>
      </c>
      <c r="FH52" s="83" t="str">
        <v>Distribución</v>
      </c>
      <c r="FI52" s="83"/>
      <c r="FJ52" s="83"/>
      <c r="FK52" s="83"/>
      <c r="FL52" s="83"/>
      <c r="FM52" s="83" t="str">
        <f t="shared" si="54"/>
        <v>Tipo_3.3.B_Eventos_para_la_promoción_de_atractivos_productos_rutas_experiencias_y_o_destinos_turísticos_Publicidad</v>
      </c>
      <c r="FN52" s="175" t="str">
        <f t="shared" si="55"/>
        <v>ATL</v>
      </c>
      <c r="FO52" s="175" t="str">
        <f t="shared" si="56"/>
        <v>BTL</v>
      </c>
      <c r="FQ52" s="83" t="str" cm="1">
        <f t="array" ref="FQ52:FR52">IFERROR(_xlfn._xlws.FILTER(FN52:FO52,FN52:FO52&lt;&gt;""),"No aplica")</f>
        <v>ATL</v>
      </c>
      <c r="FR52" s="83" t="str">
        <v>BTL</v>
      </c>
      <c r="FU52" s="83" t="str">
        <f t="shared" si="57"/>
        <v>Tipo_3.3.B_Eventos_para_la_promoción_de_atractivos_productos_rutas_experiencias_y_o_destinos_turísticos_Desarrollos_Tecnológicos</v>
      </c>
      <c r="FV52" s="175" t="str">
        <f t="shared" si="58"/>
        <v/>
      </c>
      <c r="FW52" s="175" t="str">
        <f t="shared" si="59"/>
        <v/>
      </c>
      <c r="FY52" s="83" t="str" cm="1">
        <f t="array" ref="FY52">IFERROR(_xlfn._xlws.FILTER(FV52:FW52,FV52:FW52&lt;&gt;""),"No aplica")</f>
        <v>No aplica</v>
      </c>
      <c r="GC52" s="83" t="str">
        <f t="shared" si="60"/>
        <v>Tipo_3.3.B_Eventos_para_la_promoción_de_atractivos_productos_rutas_experiencias_y_o_destinos_turísticos_Gastos_de_viajes_(alimentación_hospedaje_transporte_etc)</v>
      </c>
      <c r="GD52" s="175" t="str">
        <f t="shared" si="61"/>
        <v>G1._Eventos_Nacionales</v>
      </c>
      <c r="GE52" s="175" t="str">
        <f t="shared" si="62"/>
        <v/>
      </c>
      <c r="GF52" s="175" t="str">
        <f t="shared" si="63"/>
        <v/>
      </c>
      <c r="GG52" s="175" t="str">
        <f t="shared" si="64"/>
        <v>G4._Ruedas_de_negocio_a_nivel_nacional</v>
      </c>
      <c r="GH52" s="175" t="str">
        <f t="shared" si="65"/>
        <v/>
      </c>
      <c r="GI52" s="175" t="str">
        <f t="shared" si="66"/>
        <v>G6._Reuniones_para_mesas_de_trabajo</v>
      </c>
      <c r="GJ52" s="175" t="str">
        <f t="shared" si="67"/>
        <v/>
      </c>
      <c r="GK52" s="175" t="str">
        <f t="shared" si="68"/>
        <v/>
      </c>
      <c r="GL52" s="175"/>
      <c r="GM52" s="150" t="str" cm="1">
        <f t="array" ref="GM52:GO52">IFERROR(_xlfn._xlws.FILTER(GD52:GK52,GD52:GK52&lt;&gt;""),"No aplica")</f>
        <v>G1._Eventos_Nacionales</v>
      </c>
      <c r="GN52" s="175" t="str">
        <v>G4._Ruedas_de_negocio_a_nivel_nacional</v>
      </c>
      <c r="GO52" s="175" t="str">
        <v>G6._Reuniones_para_mesas_de_trabajo</v>
      </c>
      <c r="GP52" s="175"/>
      <c r="GQ52" s="175"/>
      <c r="GR52" s="175"/>
      <c r="GS52" s="175"/>
      <c r="GT52" s="175"/>
      <c r="GU52" s="175"/>
      <c r="GV52" s="175"/>
      <c r="GW52" s="175"/>
      <c r="GX52" s="83" t="str">
        <f t="shared" si="69"/>
        <v>Tipo_3.3.B_Eventos_para_la_promoción_de_atractivos_productos_rutas_experiencias_y_o_destinos_turísticos_Dotaciones_o_Beneficios</v>
      </c>
      <c r="GY52" s="175" t="str">
        <f t="shared" si="70"/>
        <v/>
      </c>
      <c r="GZ52" s="175" t="str">
        <f t="shared" si="71"/>
        <v/>
      </c>
      <c r="HA52" s="175" t="str">
        <f t="shared" si="72"/>
        <v>Incentivos_de_concursos_desarrollados_por_MinCIT</v>
      </c>
      <c r="HB52" s="175" t="str">
        <f t="shared" si="73"/>
        <v/>
      </c>
      <c r="HC52" s="175" t="str">
        <f t="shared" si="74"/>
        <v/>
      </c>
      <c r="HE52" s="150" t="str" cm="1">
        <f t="array" ref="HE52">IFERROR(_xlfn._xlws.FILTER(GY52:HC52,GY52:HC52&lt;&gt;""),"No aplica")</f>
        <v>Incentivos_de_concursos_desarrollados_por_MinCIT</v>
      </c>
      <c r="HL52" s="83" t="str">
        <f t="shared" si="75"/>
        <v>Tipo_3.3.B_Eventos_para_la_promoción_de_atractivos_productos_rutas_experiencias_y_o_destinos_turísticos_Pólizas</v>
      </c>
      <c r="HM52" s="175" t="str">
        <f t="shared" si="179"/>
        <v>Pólizas</v>
      </c>
      <c r="HO52" s="83" t="str" cm="1">
        <f t="array" ref="HO52">IFERROR(_xlfn._xlws.FILTER(HM52:HM52,HM52:HM52&lt;&gt;""),"No aplica")</f>
        <v>Pólizas</v>
      </c>
      <c r="HR52" s="83" t="str">
        <f t="shared" si="76"/>
        <v>Tipo_3.3.B_Eventos_para_la_promoción_de_atractivos_productos_rutas_experiencias_y_o_destinos_turísticos_Otros</v>
      </c>
      <c r="HS52" s="175" t="str">
        <f t="shared" si="77"/>
        <v/>
      </c>
      <c r="HT52" s="175" t="str">
        <f t="shared" si="78"/>
        <v/>
      </c>
      <c r="HU52" s="175" t="str">
        <f t="shared" si="79"/>
        <v/>
      </c>
      <c r="HW52" s="83" t="str" cm="1">
        <f t="array" ref="HW52">IFERROR(_xlfn._xlws.FILTER(HS52:HU52,HS52:HU52&lt;&gt;""),"No aplica")</f>
        <v>No aplica</v>
      </c>
      <c r="IB52" s="83" t="str">
        <f t="shared" si="80"/>
        <v>Tipo_3.3.B_Eventos_para_la_promoción_de_atractivos_productos_rutas_experiencias_y_o_destinos_turísticos_Construcción_y_o_mantenimiento_de_Obra</v>
      </c>
      <c r="IC52" s="175" t="str">
        <f t="shared" si="81"/>
        <v/>
      </c>
      <c r="ID52" s="175" t="str">
        <f t="shared" si="82"/>
        <v/>
      </c>
      <c r="IE52" s="175" t="str">
        <f t="shared" si="83"/>
        <v/>
      </c>
      <c r="IF52" s="175" t="str">
        <f t="shared" si="84"/>
        <v/>
      </c>
      <c r="IG52" s="175" t="str">
        <f t="shared" si="85"/>
        <v/>
      </c>
      <c r="IH52" s="175" t="str">
        <f t="shared" si="86"/>
        <v/>
      </c>
      <c r="II52" s="175" t="str">
        <f t="shared" si="87"/>
        <v/>
      </c>
      <c r="IJ52" s="175" t="str">
        <f t="shared" si="88"/>
        <v/>
      </c>
      <c r="IK52" s="175" t="str">
        <f t="shared" si="89"/>
        <v/>
      </c>
      <c r="IL52" s="175" t="str">
        <f t="shared" si="90"/>
        <v/>
      </c>
      <c r="IM52" s="175" t="str">
        <f t="shared" si="91"/>
        <v/>
      </c>
      <c r="IN52" s="175" t="str">
        <f t="shared" si="92"/>
        <v/>
      </c>
      <c r="IO52" s="175" t="str">
        <f t="shared" si="93"/>
        <v/>
      </c>
      <c r="IP52" s="175" t="str">
        <f t="shared" si="94"/>
        <v/>
      </c>
      <c r="IR52" s="175" t="str" cm="1">
        <f t="array" ref="IR52">IFERROR(_xlfn._xlws.FILTER(IC52:IP52,IC52:IP52&lt;&gt;""),"No aplica")</f>
        <v>No aplica</v>
      </c>
      <c r="JG52" s="83" t="str">
        <f t="shared" si="95"/>
        <v>Tipo_3.3.B_Eventos_para_la_promoción_de_atractivos_productos_rutas_experiencias_y_o_destinos_turísticos</v>
      </c>
      <c r="JH52" s="83" t="str">
        <f t="shared" si="96"/>
        <v>Personal</v>
      </c>
      <c r="JI52" s="83" t="str">
        <f t="shared" si="97"/>
        <v>Personal</v>
      </c>
      <c r="JJ52" s="83" t="str">
        <f t="shared" si="98"/>
        <v/>
      </c>
      <c r="JK52" s="83" t="str">
        <f t="shared" si="99"/>
        <v>Personal</v>
      </c>
      <c r="JL52" s="83" t="str">
        <f t="shared" si="100"/>
        <v>Personal</v>
      </c>
      <c r="JM52" s="83" t="str">
        <f t="shared" si="101"/>
        <v>Eventos</v>
      </c>
      <c r="JN52" s="83" t="str">
        <f t="shared" si="102"/>
        <v>Eventos</v>
      </c>
      <c r="JO52" s="83" t="str">
        <f t="shared" si="103"/>
        <v>Eventos</v>
      </c>
      <c r="JP52" s="83" t="str">
        <f t="shared" si="104"/>
        <v>Eventos</v>
      </c>
      <c r="JQ52" s="83" t="str">
        <f t="shared" si="105"/>
        <v>Eventos</v>
      </c>
      <c r="JR52" s="83" t="str">
        <f t="shared" si="106"/>
        <v>Eventos</v>
      </c>
      <c r="JS52" s="83" t="str">
        <f t="shared" si="107"/>
        <v>Eventos</v>
      </c>
      <c r="JT52" s="83" t="str">
        <f t="shared" si="108"/>
        <v>Eventos</v>
      </c>
      <c r="JU52" s="83" t="str">
        <f t="shared" si="109"/>
        <v>Eventos</v>
      </c>
      <c r="JV52" s="83" t="str">
        <f t="shared" si="110"/>
        <v>Eventos</v>
      </c>
      <c r="JW52" s="83" t="str">
        <f t="shared" si="111"/>
        <v>Eventos</v>
      </c>
      <c r="JX52" s="83" t="str">
        <f t="shared" si="112"/>
        <v>Eventos</v>
      </c>
      <c r="JY52" s="83" t="str">
        <f t="shared" si="113"/>
        <v>Eventos</v>
      </c>
      <c r="JZ52" s="83" t="str">
        <f t="shared" si="114"/>
        <v>Eventos</v>
      </c>
      <c r="KA52" s="83" t="str">
        <f t="shared" si="115"/>
        <v>Eventos</v>
      </c>
      <c r="KB52" s="83" t="str">
        <f t="shared" si="116"/>
        <v>Eventos</v>
      </c>
      <c r="KC52" s="83" t="str">
        <f t="shared" si="117"/>
        <v>Eventos</v>
      </c>
      <c r="KD52" s="83" t="str">
        <f t="shared" si="118"/>
        <v>Eventos</v>
      </c>
      <c r="KE52" s="83" t="str">
        <f t="shared" si="119"/>
        <v>Eventos</v>
      </c>
      <c r="KF52" s="83" t="str">
        <f t="shared" si="120"/>
        <v>Eventos</v>
      </c>
      <c r="KG52" s="83" t="str">
        <f t="shared" si="121"/>
        <v>Eventos</v>
      </c>
      <c r="KH52" s="83" t="str">
        <f t="shared" si="122"/>
        <v>Material</v>
      </c>
      <c r="KI52" s="83" t="str">
        <f t="shared" si="123"/>
        <v/>
      </c>
      <c r="KJ52" s="83" t="str">
        <f t="shared" si="124"/>
        <v/>
      </c>
      <c r="KK52" s="83" t="str">
        <f t="shared" si="125"/>
        <v>Material</v>
      </c>
      <c r="KL52" s="83" t="str">
        <f t="shared" si="126"/>
        <v>Material</v>
      </c>
      <c r="KM52" s="83" t="str">
        <f t="shared" si="127"/>
        <v>Material</v>
      </c>
      <c r="KN52" s="83" t="str">
        <f t="shared" si="128"/>
        <v>Publicidad</v>
      </c>
      <c r="KO52" s="83" t="str">
        <f t="shared" si="129"/>
        <v>Publicidad</v>
      </c>
      <c r="KP52" s="83" t="str">
        <f t="shared" si="130"/>
        <v/>
      </c>
      <c r="KQ52" s="83" t="str">
        <f t="shared" si="131"/>
        <v/>
      </c>
      <c r="KR52" s="83" t="str">
        <f t="shared" si="132"/>
        <v>Gastos_de_viajes_(alimentación_hospedaje_transporte_etc)</v>
      </c>
      <c r="KS52" s="83" t="str">
        <f t="shared" si="133"/>
        <v/>
      </c>
      <c r="KT52" s="83" t="str">
        <f t="shared" si="134"/>
        <v/>
      </c>
      <c r="KU52" s="83" t="str">
        <f t="shared" si="135"/>
        <v>Gastos_de_viajes_(alimentación_hospedaje_transporte_etc)</v>
      </c>
      <c r="KV52" s="83" t="str">
        <f t="shared" si="136"/>
        <v/>
      </c>
      <c r="KW52" s="83" t="str">
        <f t="shared" si="137"/>
        <v>Gastos_de_viajes_(alimentación_hospedaje_transporte_etc)</v>
      </c>
      <c r="KX52" s="83" t="str">
        <f t="shared" si="138"/>
        <v/>
      </c>
      <c r="KY52" s="83" t="str">
        <f t="shared" si="139"/>
        <v/>
      </c>
      <c r="KZ52" s="83" t="str">
        <f t="shared" si="140"/>
        <v/>
      </c>
      <c r="LA52" s="83" t="str">
        <f t="shared" si="141"/>
        <v/>
      </c>
      <c r="LB52" s="83" t="str">
        <f t="shared" si="142"/>
        <v>Dotaciones_o_Beneficios</v>
      </c>
      <c r="LC52" s="83" t="str">
        <f t="shared" si="143"/>
        <v/>
      </c>
      <c r="LD52" s="83" t="str">
        <f t="shared" si="144"/>
        <v/>
      </c>
      <c r="LE52" s="83" t="str">
        <f t="shared" si="145"/>
        <v>Pólizas</v>
      </c>
      <c r="LF52" s="83" t="str">
        <f t="shared" si="146"/>
        <v/>
      </c>
      <c r="LG52" s="83" t="str">
        <f t="shared" si="147"/>
        <v/>
      </c>
      <c r="LH52" s="83" t="str">
        <f t="shared" si="148"/>
        <v/>
      </c>
      <c r="LI52" s="83" t="str">
        <f t="shared" si="149"/>
        <v/>
      </c>
      <c r="LJ52" s="83" t="str">
        <f t="shared" si="150"/>
        <v/>
      </c>
      <c r="LK52" s="83" t="str">
        <f t="shared" si="151"/>
        <v/>
      </c>
      <c r="LL52" s="83" t="str">
        <f t="shared" si="152"/>
        <v/>
      </c>
      <c r="LM52" s="83" t="str">
        <f t="shared" si="153"/>
        <v/>
      </c>
      <c r="LN52" s="83" t="str">
        <f t="shared" si="154"/>
        <v/>
      </c>
      <c r="LO52" s="83" t="str">
        <f t="shared" si="155"/>
        <v/>
      </c>
      <c r="LP52" s="83" t="str">
        <f t="shared" si="156"/>
        <v/>
      </c>
      <c r="LQ52" s="83" t="str">
        <f t="shared" si="157"/>
        <v/>
      </c>
      <c r="LR52" s="83" t="str">
        <f t="shared" si="158"/>
        <v/>
      </c>
      <c r="LS52" s="83" t="str">
        <f t="shared" si="159"/>
        <v/>
      </c>
      <c r="LT52" s="83" t="str">
        <f t="shared" si="160"/>
        <v/>
      </c>
      <c r="LU52" s="83" t="str">
        <f t="shared" si="161"/>
        <v/>
      </c>
      <c r="LV52" s="83" t="str">
        <f t="shared" si="162"/>
        <v/>
      </c>
      <c r="LX52" s="175" t="str" cm="1">
        <f t="array" ref="LX52:MD52">TRANSPOSE(_xlfn.UNIQUE(_xlfn._xlws.FILTER(TRANSPOSE(JH52:LV52),TRANSPOSE(JH52:LV52)&lt;&gt;"")))</f>
        <v>Personal</v>
      </c>
      <c r="LY52" s="175" t="str">
        <v>Eventos</v>
      </c>
      <c r="LZ52" s="175" t="str">
        <v>Material</v>
      </c>
      <c r="MA52" s="175" t="str">
        <v>Publicidad</v>
      </c>
      <c r="MB52" s="175" t="str">
        <v>Gastos_de_viajes_(alimentación_hospedaje_transporte_etc)</v>
      </c>
      <c r="MC52" s="175" t="str">
        <v>Dotaciones_o_Beneficios</v>
      </c>
      <c r="MD52" s="175" t="str">
        <v>Pólizas</v>
      </c>
      <c r="MI52" s="83" t="str">
        <f t="shared" si="163"/>
        <v>Tipo_3.3.B_Eventos_para_la_promoción_de_atractivos_productos_rutas_experiencias_y_o_destinos_turísticos_productos</v>
      </c>
      <c r="MJ52" s="83" t="s">
        <v>1820</v>
      </c>
      <c r="MK52" s="83" t="s">
        <v>1887</v>
      </c>
      <c r="ML52" s="83" t="s">
        <v>1822</v>
      </c>
      <c r="MM52" s="83" t="s">
        <v>1889</v>
      </c>
      <c r="MN52" s="83" t="s">
        <v>1823</v>
      </c>
      <c r="MO52" s="83"/>
      <c r="MP52" s="83"/>
      <c r="MQ52" s="83"/>
      <c r="MR52" s="83"/>
      <c r="MS52" s="83"/>
      <c r="MT52" s="83" t="s">
        <v>1643</v>
      </c>
      <c r="MV52" s="150" t="str" cm="1">
        <f t="array" ref="MV52:NA52">IFERROR(_xlfn._xlws.FILTER(MJ52:MT52,MJ52:MT52&lt;&gt;""),"No aplica")</f>
        <v>Atractivos, rutas, experiencias y/o destinos promocionados o con lanzamiento realizado</v>
      </c>
      <c r="MW52" t="str">
        <v>Eventos de lanzamiento de productos, destinos o experiencias turísticas organizados</v>
      </c>
      <c r="MX52" t="str">
        <v>Cuñas publicitarias en radio realizadas</v>
      </c>
      <c r="MY52" t="str">
        <v>Pautas realizadas en medios digitales</v>
      </c>
      <c r="MZ52" t="str">
        <v>Activaciones realizadas</v>
      </c>
      <c r="NA52" t="str">
        <v>Otro</v>
      </c>
      <c r="NG52" s="150" t="str">
        <f t="shared" si="164"/>
        <v>Tipo_3.3.B_Eventos_para_la_promoción_de_atractivos_productos_rutas_experiencias_y_o_destinos_turísticos_resultados</v>
      </c>
      <c r="NH52" s="83" t="s">
        <v>1636</v>
      </c>
      <c r="NI52" s="83" t="s">
        <v>1664</v>
      </c>
      <c r="NJ52" s="83" t="s">
        <v>1680</v>
      </c>
      <c r="NK52" s="83" t="s">
        <v>1687</v>
      </c>
      <c r="NL52" s="83" t="s">
        <v>1690</v>
      </c>
      <c r="NM52" s="83" t="s">
        <v>1694</v>
      </c>
      <c r="NN52" s="83"/>
      <c r="NO52" s="83"/>
      <c r="NP52" s="83"/>
      <c r="NQ52" s="83"/>
      <c r="NR52" s="83" t="s">
        <v>1643</v>
      </c>
      <c r="NT52" s="83" t="str" cm="1">
        <f t="array" ref="NT52:NZ52">IFERROR(_xlfn._xlws.FILTER(NH52:NR52,NH52:NR52&lt;&gt;""),"No aplica")</f>
        <v>Interacciones en medios digitales</v>
      </c>
      <c r="NU52" t="str">
        <v>Visitas en medios digitales</v>
      </c>
      <c r="NV52" t="str">
        <v>Personas alcanzadas en medios tradicionales</v>
      </c>
      <c r="NW52" t="str">
        <v>Incremento del engagement en términos porcentuales,  generado debido al proyecto</v>
      </c>
      <c r="NX52" t="str">
        <v xml:space="preserve">Incremento porcentual en visitas diarias de turistas o visitantes no residentes en el territorio, generadas a partir de los eventos o ferias desarrollados </v>
      </c>
      <c r="NY52" t="str">
        <v>Percepción de una muestra representativa de los asistentes del evento sobre la calidad y pertinencia de la feria fiesta para el desarrollo turístico en la región</v>
      </c>
      <c r="NZ52" t="str">
        <v>Otro</v>
      </c>
    </row>
    <row r="53" spans="1:390" ht="41.45" thickBot="1">
      <c r="A53" s="509"/>
      <c r="B53" s="482"/>
      <c r="C53" s="485"/>
      <c r="D53" s="74" t="str">
        <f t="shared" si="181"/>
        <v>Categoría_3.3_Organización_y_participación_en_eventos_turísticos_o_promocionales_nacionales_y_regionales</v>
      </c>
      <c r="E53" s="82" t="s">
        <v>3148</v>
      </c>
      <c r="F53" s="72" t="str">
        <f t="shared" si="11"/>
        <v>Tipo_3.3.C_Participación_en_eventos</v>
      </c>
      <c r="G53" s="76" t="s">
        <v>3043</v>
      </c>
      <c r="H53" s="106" t="s">
        <v>3043</v>
      </c>
      <c r="I53" s="112" t="s">
        <v>3043</v>
      </c>
      <c r="J53" s="112" t="s">
        <v>3043</v>
      </c>
      <c r="K53" s="112" t="s">
        <v>3043</v>
      </c>
      <c r="L53" s="112"/>
      <c r="M53" s="115"/>
      <c r="O53" s="83" t="str">
        <f t="shared" si="165"/>
        <v>Tipo_3.3.C_Participación_en_eventos</v>
      </c>
      <c r="P53" s="83" t="str">
        <f t="shared" si="166"/>
        <v>Tipo_3.3.C_Participación_en_eventos</v>
      </c>
      <c r="Q53" s="83" t="str">
        <f t="shared" si="167"/>
        <v>Tipo_3.3.C_Participación_en_eventos</v>
      </c>
      <c r="R53" s="83" t="str">
        <f t="shared" si="168"/>
        <v>Tipo_3.3.C_Participación_en_eventos</v>
      </c>
      <c r="S53" s="83" t="str">
        <f t="shared" si="169"/>
        <v>Tipo_3.3.C_Participación_en_eventos</v>
      </c>
      <c r="T53" s="83" t="str">
        <f t="shared" si="170"/>
        <v/>
      </c>
      <c r="U53" s="83" t="str">
        <f t="shared" si="171"/>
        <v/>
      </c>
      <c r="X53" s="150" t="s">
        <v>3149</v>
      </c>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t="s">
        <v>3043</v>
      </c>
      <c r="BA53" s="89"/>
      <c r="BB53" s="89"/>
      <c r="BC53" s="89"/>
      <c r="BD53" s="89" t="s">
        <v>3043</v>
      </c>
      <c r="BE53" s="89" t="s">
        <v>3043</v>
      </c>
      <c r="BF53" s="89"/>
      <c r="BG53" s="89"/>
      <c r="BH53" s="89"/>
      <c r="BI53" s="89"/>
      <c r="BJ53" s="89"/>
      <c r="BK53" s="89"/>
      <c r="BL53" s="89"/>
      <c r="BM53" s="89"/>
      <c r="BN53" s="89"/>
      <c r="BO53" s="89"/>
      <c r="BP53" s="89"/>
      <c r="BQ53" s="89"/>
      <c r="BR53" s="89"/>
      <c r="BS53" s="89"/>
      <c r="BT53" s="89"/>
      <c r="BU53" s="89"/>
      <c r="BV53" s="89"/>
      <c r="BW53" s="90"/>
      <c r="BX53" s="90" t="s">
        <v>3043</v>
      </c>
      <c r="BY53" s="90"/>
      <c r="BZ53" s="90"/>
      <c r="CA53" s="90"/>
      <c r="CQ53" s="83" t="str">
        <f t="shared" si="19"/>
        <v>Tipo_3.3.C_Participación_en_eventos_Personal</v>
      </c>
      <c r="CR53" s="83" t="str">
        <f t="shared" si="172"/>
        <v/>
      </c>
      <c r="CS53" s="83" t="str">
        <f t="shared" si="173"/>
        <v/>
      </c>
      <c r="CT53" s="83" t="str">
        <f t="shared" si="174"/>
        <v/>
      </c>
      <c r="CU53" s="83" t="str">
        <f t="shared" si="175"/>
        <v/>
      </c>
      <c r="CV53" s="83" t="str">
        <f t="shared" si="176"/>
        <v/>
      </c>
      <c r="CW53" s="83"/>
      <c r="CX53" s="83" t="str" cm="1">
        <f t="array" ref="CX53">IFERROR(_xlfn._xlws.FILTER(CR53:CV53,CR53:CV53&lt;&gt;""),"No aplica")</f>
        <v>No aplica</v>
      </c>
      <c r="CY53" s="83"/>
      <c r="CZ53" s="83"/>
      <c r="DA53" s="83"/>
      <c r="DB53" s="83"/>
      <c r="DC53" s="83"/>
      <c r="DD53" s="83"/>
      <c r="DE53" s="83" t="str">
        <f t="shared" si="25"/>
        <v>Tipo_3.3.C_Participación_en_eventos_Eventos</v>
      </c>
      <c r="DF53" s="83" t="str">
        <f t="shared" si="26"/>
        <v/>
      </c>
      <c r="DG53" s="83" t="str">
        <f t="shared" si="27"/>
        <v/>
      </c>
      <c r="DH53" s="83" t="str">
        <f t="shared" si="28"/>
        <v/>
      </c>
      <c r="DI53" s="83" t="str">
        <f t="shared" si="29"/>
        <v/>
      </c>
      <c r="DJ53" s="83" t="str">
        <f t="shared" si="30"/>
        <v/>
      </c>
      <c r="DK53" s="83" t="str">
        <f t="shared" si="31"/>
        <v/>
      </c>
      <c r="DL53" s="83" t="str">
        <f t="shared" si="32"/>
        <v/>
      </c>
      <c r="DM53" s="83" t="str">
        <f t="shared" si="33"/>
        <v/>
      </c>
      <c r="DN53" s="83" t="str">
        <f t="shared" si="34"/>
        <v/>
      </c>
      <c r="DO53" s="83" t="str">
        <f t="shared" si="35"/>
        <v/>
      </c>
      <c r="DP53" s="83" t="str">
        <f t="shared" si="36"/>
        <v/>
      </c>
      <c r="DQ53" s="83" t="str">
        <f t="shared" si="37"/>
        <v/>
      </c>
      <c r="DR53" s="83" t="str">
        <f t="shared" si="38"/>
        <v/>
      </c>
      <c r="DS53" s="83" t="str">
        <f t="shared" si="39"/>
        <v/>
      </c>
      <c r="DT53" s="83" t="str">
        <f t="shared" si="40"/>
        <v/>
      </c>
      <c r="DU53" s="83" t="str">
        <f t="shared" si="41"/>
        <v/>
      </c>
      <c r="DV53" s="83" t="str">
        <f t="shared" si="42"/>
        <v/>
      </c>
      <c r="DW53" s="83" t="str">
        <f t="shared" si="43"/>
        <v/>
      </c>
      <c r="DX53" s="83" t="str">
        <f t="shared" si="44"/>
        <v/>
      </c>
      <c r="DY53" s="83" t="str">
        <f t="shared" si="45"/>
        <v/>
      </c>
      <c r="DZ53" s="83" t="str">
        <f t="shared" si="46"/>
        <v>Stands</v>
      </c>
      <c r="EA53" s="83"/>
      <c r="EB53" s="83" t="str" cm="1">
        <f t="array" ref="EB53">IFERROR(_xlfn._xlws.FILTER(DF53:DZ53,DF53:DZ53&lt;&gt;""),"No aplica")</f>
        <v>Stands</v>
      </c>
      <c r="EC53" s="83"/>
      <c r="ED53" s="83"/>
      <c r="EE53" s="83"/>
      <c r="EF53" s="83"/>
      <c r="EG53" s="83"/>
      <c r="EH53" s="83"/>
      <c r="EI53" s="83"/>
      <c r="EJ53" s="83"/>
      <c r="EK53" s="83"/>
      <c r="EL53" s="83"/>
      <c r="EM53" s="83"/>
      <c r="EN53" s="83"/>
      <c r="EO53" s="83"/>
      <c r="EP53" s="83"/>
      <c r="EQ53" s="83"/>
      <c r="ER53" s="83"/>
      <c r="ES53" s="83"/>
      <c r="ET53" s="83"/>
      <c r="EU53" s="83"/>
      <c r="EV53" s="83"/>
      <c r="EW53" s="83" t="str">
        <f t="shared" si="47"/>
        <v>Tipo_3.3.C_Participación_en_eventos_Material</v>
      </c>
      <c r="EX53" s="83" t="str">
        <f t="shared" si="48"/>
        <v/>
      </c>
      <c r="EY53" s="83" t="str">
        <f t="shared" si="49"/>
        <v/>
      </c>
      <c r="EZ53" s="83" t="str">
        <f t="shared" si="50"/>
        <v/>
      </c>
      <c r="FA53" s="83" t="str">
        <f t="shared" si="51"/>
        <v>Producción_de_piezas_impresas</v>
      </c>
      <c r="FB53" s="83" t="str">
        <f t="shared" si="52"/>
        <v>Producción_de_piezas_digitales</v>
      </c>
      <c r="FC53" s="83" t="str">
        <f t="shared" si="53"/>
        <v/>
      </c>
      <c r="FD53" s="83"/>
      <c r="FE53" s="83" t="str" cm="1">
        <f t="array" ref="FE53:FF53">IFERROR(_xlfn._xlws.FILTER(EX53:FC53,EX53:FC53&lt;&gt;""),"No aplica")</f>
        <v>Producción_de_piezas_impresas</v>
      </c>
      <c r="FF53" s="83" t="str">
        <v>Producción_de_piezas_digitales</v>
      </c>
      <c r="FG53" s="83"/>
      <c r="FH53" s="83"/>
      <c r="FI53" s="83"/>
      <c r="FJ53" s="83"/>
      <c r="FK53" s="83"/>
      <c r="FL53" s="83"/>
      <c r="FM53" s="83" t="str">
        <f t="shared" si="54"/>
        <v>Tipo_3.3.C_Participación_en_eventos_Publicidad</v>
      </c>
      <c r="FN53" s="175" t="str">
        <f t="shared" si="55"/>
        <v/>
      </c>
      <c r="FO53" s="175" t="str">
        <f t="shared" si="56"/>
        <v/>
      </c>
      <c r="FQ53" s="83" t="str" cm="1">
        <f t="array" ref="FQ53">IFERROR(_xlfn._xlws.FILTER(FN53:FO53,FN53:FO53&lt;&gt;""),"No aplica")</f>
        <v>No aplica</v>
      </c>
      <c r="FU53" s="83" t="str">
        <f t="shared" si="57"/>
        <v>Tipo_3.3.C_Participación_en_eventos_Desarrollos_Tecnológicos</v>
      </c>
      <c r="FV53" s="175" t="str">
        <f t="shared" si="58"/>
        <v/>
      </c>
      <c r="FW53" s="175" t="str">
        <f t="shared" si="59"/>
        <v/>
      </c>
      <c r="FY53" s="83" t="str" cm="1">
        <f t="array" ref="FY53">IFERROR(_xlfn._xlws.FILTER(FV53:FW53,FV53:FW53&lt;&gt;""),"No aplica")</f>
        <v>No aplica</v>
      </c>
      <c r="GC53" s="83" t="str">
        <f t="shared" si="60"/>
        <v>Tipo_3.3.C_Participación_en_eventos_Gastos_de_viajes_(alimentación_hospedaje_transporte_etc)</v>
      </c>
      <c r="GD53" s="175" t="str">
        <f t="shared" si="61"/>
        <v/>
      </c>
      <c r="GE53" s="175" t="str">
        <f t="shared" si="62"/>
        <v/>
      </c>
      <c r="GF53" s="175" t="str">
        <f t="shared" si="63"/>
        <v/>
      </c>
      <c r="GG53" s="175" t="str">
        <f t="shared" si="64"/>
        <v/>
      </c>
      <c r="GH53" s="175" t="str">
        <f t="shared" si="65"/>
        <v/>
      </c>
      <c r="GI53" s="175" t="str">
        <f t="shared" si="66"/>
        <v/>
      </c>
      <c r="GJ53" s="175" t="str">
        <f t="shared" si="67"/>
        <v/>
      </c>
      <c r="GK53" s="175" t="str">
        <f t="shared" si="68"/>
        <v/>
      </c>
      <c r="GL53" s="175"/>
      <c r="GM53" s="150" t="str" cm="1">
        <f t="array" ref="GM53">IFERROR(_xlfn._xlws.FILTER(GD53:GK53,GD53:GK53&lt;&gt;""),"No aplica")</f>
        <v>No aplica</v>
      </c>
      <c r="GN53" s="175"/>
      <c r="GO53" s="175"/>
      <c r="GP53" s="175"/>
      <c r="GQ53" s="175"/>
      <c r="GR53" s="175"/>
      <c r="GS53" s="175"/>
      <c r="GT53" s="175"/>
      <c r="GU53" s="175"/>
      <c r="GV53" s="175"/>
      <c r="GW53" s="175"/>
      <c r="GX53" s="83" t="str">
        <f t="shared" si="69"/>
        <v>Tipo_3.3.C_Participación_en_eventos_Dotaciones_o_Beneficios</v>
      </c>
      <c r="GY53" s="175" t="str">
        <f t="shared" si="70"/>
        <v/>
      </c>
      <c r="GZ53" s="175" t="str">
        <f t="shared" si="71"/>
        <v/>
      </c>
      <c r="HA53" s="175" t="str">
        <f t="shared" si="72"/>
        <v/>
      </c>
      <c r="HB53" s="175" t="str">
        <f t="shared" si="73"/>
        <v/>
      </c>
      <c r="HC53" s="175" t="str">
        <f t="shared" si="74"/>
        <v/>
      </c>
      <c r="HE53" s="150" t="str" cm="1">
        <f t="array" ref="HE53">IFERROR(_xlfn._xlws.FILTER(GY53:HC53,GY53:HC53&lt;&gt;""),"No aplica")</f>
        <v>No aplica</v>
      </c>
      <c r="HL53" s="83" t="str">
        <f t="shared" si="75"/>
        <v>Tipo_3.3.C_Participación_en_eventos_Pólizas</v>
      </c>
      <c r="HM53" s="175" t="str">
        <f t="shared" si="179"/>
        <v>Pólizas</v>
      </c>
      <c r="HO53" s="83" t="str" cm="1">
        <f t="array" ref="HO53">IFERROR(_xlfn._xlws.FILTER(HM53:HM53,HM53:HM53&lt;&gt;""),"No aplica")</f>
        <v>Pólizas</v>
      </c>
      <c r="HR53" s="83" t="str">
        <f t="shared" si="76"/>
        <v>Tipo_3.3.C_Participación_en_eventos_Otros</v>
      </c>
      <c r="HS53" s="175" t="str">
        <f t="shared" si="77"/>
        <v/>
      </c>
      <c r="HT53" s="175" t="str">
        <f t="shared" si="78"/>
        <v/>
      </c>
      <c r="HU53" s="175" t="str">
        <f t="shared" si="79"/>
        <v/>
      </c>
      <c r="HW53" s="83" t="str" cm="1">
        <f t="array" ref="HW53">IFERROR(_xlfn._xlws.FILTER(HS53:HU53,HS53:HU53&lt;&gt;""),"No aplica")</f>
        <v>No aplica</v>
      </c>
      <c r="IB53" s="83" t="str">
        <f t="shared" si="80"/>
        <v>Tipo_3.3.C_Participación_en_eventos_Construcción_y_o_mantenimiento_de_Obra</v>
      </c>
      <c r="IC53" s="175" t="str">
        <f t="shared" si="81"/>
        <v/>
      </c>
      <c r="ID53" s="175" t="str">
        <f t="shared" si="82"/>
        <v/>
      </c>
      <c r="IE53" s="175" t="str">
        <f t="shared" si="83"/>
        <v/>
      </c>
      <c r="IF53" s="175" t="str">
        <f t="shared" si="84"/>
        <v/>
      </c>
      <c r="IG53" s="175" t="str">
        <f t="shared" si="85"/>
        <v/>
      </c>
      <c r="IH53" s="175" t="str">
        <f t="shared" si="86"/>
        <v/>
      </c>
      <c r="II53" s="175" t="str">
        <f t="shared" si="87"/>
        <v/>
      </c>
      <c r="IJ53" s="175" t="str">
        <f t="shared" si="88"/>
        <v/>
      </c>
      <c r="IK53" s="175" t="str">
        <f t="shared" si="89"/>
        <v/>
      </c>
      <c r="IL53" s="175" t="str">
        <f t="shared" si="90"/>
        <v/>
      </c>
      <c r="IM53" s="175" t="str">
        <f t="shared" si="91"/>
        <v/>
      </c>
      <c r="IN53" s="175" t="str">
        <f t="shared" si="92"/>
        <v/>
      </c>
      <c r="IO53" s="175" t="str">
        <f t="shared" si="93"/>
        <v/>
      </c>
      <c r="IP53" s="175" t="str">
        <f t="shared" si="94"/>
        <v/>
      </c>
      <c r="IR53" s="175" t="str" cm="1">
        <f t="array" ref="IR53">IFERROR(_xlfn._xlws.FILTER(IC53:IP53,IC53:IP53&lt;&gt;""),"No aplica")</f>
        <v>No aplica</v>
      </c>
      <c r="JG53" s="83" t="str">
        <f t="shared" si="95"/>
        <v>Tipo_3.3.C_Participación_en_eventos</v>
      </c>
      <c r="JH53" s="83" t="str">
        <f t="shared" si="96"/>
        <v/>
      </c>
      <c r="JI53" s="83" t="str">
        <f t="shared" si="97"/>
        <v/>
      </c>
      <c r="JJ53" s="83" t="str">
        <f t="shared" si="98"/>
        <v/>
      </c>
      <c r="JK53" s="83" t="str">
        <f t="shared" si="99"/>
        <v/>
      </c>
      <c r="JL53" s="83" t="str">
        <f t="shared" si="100"/>
        <v/>
      </c>
      <c r="JM53" s="83" t="str">
        <f t="shared" si="101"/>
        <v/>
      </c>
      <c r="JN53" s="83" t="str">
        <f t="shared" si="102"/>
        <v/>
      </c>
      <c r="JO53" s="83" t="str">
        <f t="shared" si="103"/>
        <v/>
      </c>
      <c r="JP53" s="83" t="str">
        <f t="shared" si="104"/>
        <v/>
      </c>
      <c r="JQ53" s="83" t="str">
        <f t="shared" si="105"/>
        <v/>
      </c>
      <c r="JR53" s="83" t="str">
        <f t="shared" si="106"/>
        <v/>
      </c>
      <c r="JS53" s="83" t="str">
        <f t="shared" si="107"/>
        <v/>
      </c>
      <c r="JT53" s="83" t="str">
        <f t="shared" si="108"/>
        <v/>
      </c>
      <c r="JU53" s="83" t="str">
        <f t="shared" si="109"/>
        <v/>
      </c>
      <c r="JV53" s="83" t="str">
        <f t="shared" si="110"/>
        <v/>
      </c>
      <c r="JW53" s="83" t="str">
        <f t="shared" si="111"/>
        <v/>
      </c>
      <c r="JX53" s="83" t="str">
        <f t="shared" si="112"/>
        <v/>
      </c>
      <c r="JY53" s="83" t="str">
        <f t="shared" si="113"/>
        <v/>
      </c>
      <c r="JZ53" s="83" t="str">
        <f t="shared" si="114"/>
        <v/>
      </c>
      <c r="KA53" s="83" t="str">
        <f t="shared" si="115"/>
        <v/>
      </c>
      <c r="KB53" s="83" t="str">
        <f t="shared" si="116"/>
        <v/>
      </c>
      <c r="KC53" s="83" t="str">
        <f t="shared" si="117"/>
        <v/>
      </c>
      <c r="KD53" s="83" t="str">
        <f t="shared" si="118"/>
        <v/>
      </c>
      <c r="KE53" s="83" t="str">
        <f t="shared" si="119"/>
        <v/>
      </c>
      <c r="KF53" s="83" t="str">
        <f t="shared" si="120"/>
        <v/>
      </c>
      <c r="KG53" s="83" t="str">
        <f t="shared" si="121"/>
        <v>Eventos</v>
      </c>
      <c r="KH53" s="83" t="str">
        <f t="shared" si="122"/>
        <v/>
      </c>
      <c r="KI53" s="83" t="str">
        <f t="shared" si="123"/>
        <v/>
      </c>
      <c r="KJ53" s="83" t="str">
        <f t="shared" si="124"/>
        <v/>
      </c>
      <c r="KK53" s="83" t="str">
        <f t="shared" si="125"/>
        <v>Material</v>
      </c>
      <c r="KL53" s="83" t="str">
        <f t="shared" si="126"/>
        <v>Material</v>
      </c>
      <c r="KM53" s="83" t="str">
        <f t="shared" si="127"/>
        <v/>
      </c>
      <c r="KN53" s="83" t="str">
        <f t="shared" si="128"/>
        <v/>
      </c>
      <c r="KO53" s="83" t="str">
        <f t="shared" si="129"/>
        <v/>
      </c>
      <c r="KP53" s="83" t="str">
        <f t="shared" si="130"/>
        <v/>
      </c>
      <c r="KQ53" s="83" t="str">
        <f t="shared" si="131"/>
        <v/>
      </c>
      <c r="KR53" s="83" t="str">
        <f t="shared" si="132"/>
        <v/>
      </c>
      <c r="KS53" s="83" t="str">
        <f t="shared" si="133"/>
        <v/>
      </c>
      <c r="KT53" s="83" t="str">
        <f t="shared" si="134"/>
        <v/>
      </c>
      <c r="KU53" s="83" t="str">
        <f t="shared" si="135"/>
        <v/>
      </c>
      <c r="KV53" s="83" t="str">
        <f t="shared" si="136"/>
        <v/>
      </c>
      <c r="KW53" s="83" t="str">
        <f t="shared" si="137"/>
        <v/>
      </c>
      <c r="KX53" s="83" t="str">
        <f t="shared" si="138"/>
        <v/>
      </c>
      <c r="KY53" s="83" t="str">
        <f t="shared" si="139"/>
        <v/>
      </c>
      <c r="KZ53" s="83" t="str">
        <f t="shared" si="140"/>
        <v/>
      </c>
      <c r="LA53" s="83" t="str">
        <f t="shared" si="141"/>
        <v/>
      </c>
      <c r="LB53" s="83" t="str">
        <f t="shared" si="142"/>
        <v/>
      </c>
      <c r="LC53" s="83" t="str">
        <f t="shared" si="143"/>
        <v/>
      </c>
      <c r="LD53" s="83" t="str">
        <f t="shared" si="144"/>
        <v/>
      </c>
      <c r="LE53" s="83" t="str">
        <f t="shared" si="145"/>
        <v>Pólizas</v>
      </c>
      <c r="LF53" s="83" t="str">
        <f t="shared" si="146"/>
        <v/>
      </c>
      <c r="LG53" s="83" t="str">
        <f t="shared" si="147"/>
        <v/>
      </c>
      <c r="LH53" s="83" t="str">
        <f t="shared" si="148"/>
        <v/>
      </c>
      <c r="LI53" s="83" t="str">
        <f t="shared" si="149"/>
        <v/>
      </c>
      <c r="LJ53" s="83" t="str">
        <f t="shared" si="150"/>
        <v/>
      </c>
      <c r="LK53" s="83" t="str">
        <f t="shared" si="151"/>
        <v/>
      </c>
      <c r="LL53" s="83" t="str">
        <f t="shared" si="152"/>
        <v/>
      </c>
      <c r="LM53" s="83" t="str">
        <f t="shared" si="153"/>
        <v/>
      </c>
      <c r="LN53" s="83" t="str">
        <f t="shared" si="154"/>
        <v/>
      </c>
      <c r="LO53" s="83" t="str">
        <f t="shared" si="155"/>
        <v/>
      </c>
      <c r="LP53" s="83" t="str">
        <f t="shared" si="156"/>
        <v/>
      </c>
      <c r="LQ53" s="83" t="str">
        <f t="shared" si="157"/>
        <v/>
      </c>
      <c r="LR53" s="83" t="str">
        <f t="shared" si="158"/>
        <v/>
      </c>
      <c r="LS53" s="83" t="str">
        <f t="shared" si="159"/>
        <v/>
      </c>
      <c r="LT53" s="83" t="str">
        <f t="shared" si="160"/>
        <v/>
      </c>
      <c r="LU53" s="83" t="str">
        <f t="shared" si="161"/>
        <v/>
      </c>
      <c r="LV53" s="83" t="str">
        <f t="shared" si="162"/>
        <v/>
      </c>
      <c r="LX53" s="175" t="str" cm="1">
        <f t="array" ref="LX53:LZ53">TRANSPOSE(_xlfn.UNIQUE(_xlfn._xlws.FILTER(TRANSPOSE(JH53:LV53),TRANSPOSE(JH53:LV53)&lt;&gt;"")))</f>
        <v>Eventos</v>
      </c>
      <c r="LY53" s="175" t="str">
        <v>Material</v>
      </c>
      <c r="LZ53" s="175" t="str">
        <v>Pólizas</v>
      </c>
      <c r="MI53" s="83" t="str">
        <f t="shared" si="163"/>
        <v>Tipo_3.3.C_Participación_en_eventos_productos</v>
      </c>
      <c r="MJ53" s="83" t="s">
        <v>1821</v>
      </c>
      <c r="MK53" s="83" t="s">
        <v>1888</v>
      </c>
      <c r="ML53" s="83" t="s">
        <v>3047</v>
      </c>
      <c r="MM53" s="83"/>
      <c r="MN53" s="83"/>
      <c r="MO53" s="83"/>
      <c r="MP53" s="83"/>
      <c r="MQ53" s="83"/>
      <c r="MR53" s="83"/>
      <c r="MS53" s="83"/>
      <c r="MT53" s="83" t="s">
        <v>1643</v>
      </c>
      <c r="MV53" s="150" t="str" cm="1">
        <f t="array" ref="MV53:MX53">IFERROR(_xlfn._xlws.FILTER(MJ53:MT53,MJ53:MT53&lt;&gt;""),"No aplica")</f>
        <v>Stands para la participación en eventos turísticos</v>
      </c>
      <c r="MW53" t="str">
        <v>Expositores que participan en el(los) stand</v>
      </c>
      <c r="MX53" t="str">
        <v>Otro</v>
      </c>
      <c r="NG53" s="150" t="str">
        <f t="shared" si="164"/>
        <v>Tipo_3.3.C_Participación_en_eventos_resultados</v>
      </c>
      <c r="NH53" s="83" t="s">
        <v>1637</v>
      </c>
      <c r="NI53" s="83" t="s">
        <v>1665</v>
      </c>
      <c r="NJ53" s="83"/>
      <c r="NK53" s="83"/>
      <c r="NL53" s="83"/>
      <c r="NM53" s="83"/>
      <c r="NN53" s="83"/>
      <c r="NO53" s="83"/>
      <c r="NP53" s="83"/>
      <c r="NQ53" s="83"/>
      <c r="NR53" s="83" t="s">
        <v>1643</v>
      </c>
      <c r="NT53" s="83" t="str" cm="1">
        <f t="array" ref="NT53:NV53">IFERROR(_xlfn._xlws.FILTER(NH53:NR53,NH53:NR53&lt;&gt;""),"No aplica")</f>
        <v>Personas o visitantes alcanzados a través del stand</v>
      </c>
      <c r="NU53" t="str">
        <v>Personas o visitantes a los cuales se presenta o promociona un destino, producto o experiencia turística</v>
      </c>
      <c r="NV53" t="str">
        <v>Otro</v>
      </c>
    </row>
    <row r="54" spans="1:390" ht="15" customHeight="1" thickBot="1">
      <c r="A54" s="509"/>
      <c r="B54" s="486" t="s">
        <v>3150</v>
      </c>
      <c r="C54" s="489" t="s">
        <v>3151</v>
      </c>
      <c r="D54" s="74" t="str">
        <f>CONCATENATE("Categoría_",$B$54,"_",SUBSTITUTE(SUBSTITUTE($C$54,",","")," ","_"))</f>
        <v>Categoría_3.4_Estrategias_para_la_promoción_de_atractivos_rutas_experiencias_y_o_destinos_a_nivel_nacional_y_regional</v>
      </c>
      <c r="E54" s="81" t="s">
        <v>3152</v>
      </c>
      <c r="F54" s="72" t="str">
        <f t="shared" si="11"/>
        <v>Tipo_3.4.A_Estrategias_de_publicidad_ATL</v>
      </c>
      <c r="G54" s="74" t="s">
        <v>3043</v>
      </c>
      <c r="H54" s="107" t="s">
        <v>3043</v>
      </c>
      <c r="I54" s="110" t="s">
        <v>3043</v>
      </c>
      <c r="J54" s="116"/>
      <c r="K54" s="110" t="s">
        <v>3043</v>
      </c>
      <c r="L54" s="110" t="s">
        <v>3043</v>
      </c>
      <c r="M54" s="110"/>
      <c r="O54" s="83" t="str">
        <f t="shared" si="165"/>
        <v>Tipo_3.4.A_Estrategias_de_publicidad_ATL</v>
      </c>
      <c r="P54" s="83" t="str">
        <f t="shared" si="166"/>
        <v>Tipo_3.4.A_Estrategias_de_publicidad_ATL</v>
      </c>
      <c r="Q54" s="83" t="str">
        <f t="shared" si="167"/>
        <v>Tipo_3.4.A_Estrategias_de_publicidad_ATL</v>
      </c>
      <c r="R54" s="83" t="str">
        <f t="shared" si="168"/>
        <v/>
      </c>
      <c r="S54" s="83" t="str">
        <f t="shared" si="169"/>
        <v>Tipo_3.4.A_Estrategias_de_publicidad_ATL</v>
      </c>
      <c r="T54" s="83" t="str">
        <f t="shared" si="170"/>
        <v>Tipo_3.4.A_Estrategias_de_publicidad_ATL</v>
      </c>
      <c r="U54" s="83" t="str">
        <f t="shared" si="171"/>
        <v/>
      </c>
      <c r="X54" s="150" t="s">
        <v>3147</v>
      </c>
      <c r="AA54" s="92" t="s">
        <v>3043</v>
      </c>
      <c r="AB54" s="92" t="s">
        <v>3043</v>
      </c>
      <c r="AC54" s="96"/>
      <c r="AD54" s="96"/>
      <c r="AE54" s="92" t="s">
        <v>3043</v>
      </c>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2" t="s">
        <v>3043</v>
      </c>
      <c r="BH54" s="96"/>
      <c r="BI54" s="96"/>
      <c r="BJ54" s="96"/>
      <c r="BK54" s="96"/>
      <c r="BL54" s="96"/>
      <c r="BM54" s="96"/>
      <c r="BN54" s="96"/>
      <c r="BO54" s="96"/>
      <c r="BP54" s="92" t="s">
        <v>3043</v>
      </c>
      <c r="BQ54" s="96"/>
      <c r="BR54" s="96"/>
      <c r="BS54" s="96"/>
      <c r="BT54" s="96"/>
      <c r="BU54" s="96"/>
      <c r="BV54" s="96"/>
      <c r="BW54" s="97"/>
      <c r="BX54" s="93" t="s">
        <v>3043</v>
      </c>
      <c r="BY54" s="93"/>
      <c r="BZ54" s="93"/>
      <c r="CA54" s="93"/>
      <c r="CQ54" s="83" t="str">
        <f t="shared" si="19"/>
        <v>Tipo_3.4.A_Estrategias_de_publicidad_ATL_Personal</v>
      </c>
      <c r="CR54" s="83" t="str">
        <f t="shared" si="172"/>
        <v>Apoyo_administrativo</v>
      </c>
      <c r="CS54" s="83" t="str">
        <f t="shared" si="173"/>
        <v>Profesional</v>
      </c>
      <c r="CT54" s="83" t="str">
        <f t="shared" si="174"/>
        <v/>
      </c>
      <c r="CU54" s="83" t="str">
        <f t="shared" si="175"/>
        <v/>
      </c>
      <c r="CV54" s="83" t="str">
        <f t="shared" si="176"/>
        <v>Consultoría</v>
      </c>
      <c r="CW54" s="83"/>
      <c r="CX54" s="83" t="str" cm="1">
        <f t="array" ref="CX54:CZ54">IFERROR(_xlfn._xlws.FILTER(CR54:CV54,CR54:CV54&lt;&gt;""),"No aplica")</f>
        <v>Apoyo_administrativo</v>
      </c>
      <c r="CY54" s="83" t="str">
        <v>Profesional</v>
      </c>
      <c r="CZ54" s="83" t="str">
        <v>Consultoría</v>
      </c>
      <c r="DA54" s="83"/>
      <c r="DB54" s="83"/>
      <c r="DC54" s="83"/>
      <c r="DD54" s="83"/>
      <c r="DE54" s="83" t="str">
        <f t="shared" si="25"/>
        <v>Tipo_3.4.A_Estrategias_de_publicidad_ATL_Eventos</v>
      </c>
      <c r="DF54" s="83" t="str">
        <f t="shared" si="26"/>
        <v/>
      </c>
      <c r="DG54" s="83" t="str">
        <f t="shared" si="27"/>
        <v/>
      </c>
      <c r="DH54" s="83" t="str">
        <f t="shared" si="28"/>
        <v/>
      </c>
      <c r="DI54" s="83" t="str">
        <f t="shared" si="29"/>
        <v/>
      </c>
      <c r="DJ54" s="83" t="str">
        <f t="shared" si="30"/>
        <v/>
      </c>
      <c r="DK54" s="83" t="str">
        <f t="shared" si="31"/>
        <v/>
      </c>
      <c r="DL54" s="83" t="str">
        <f t="shared" si="32"/>
        <v/>
      </c>
      <c r="DM54" s="83" t="str">
        <f t="shared" si="33"/>
        <v/>
      </c>
      <c r="DN54" s="83" t="str">
        <f t="shared" si="34"/>
        <v/>
      </c>
      <c r="DO54" s="83" t="str">
        <f t="shared" si="35"/>
        <v/>
      </c>
      <c r="DP54" s="83" t="str">
        <f t="shared" si="36"/>
        <v/>
      </c>
      <c r="DQ54" s="83" t="str">
        <f t="shared" si="37"/>
        <v/>
      </c>
      <c r="DR54" s="83" t="str">
        <f t="shared" si="38"/>
        <v/>
      </c>
      <c r="DS54" s="83" t="str">
        <f t="shared" si="39"/>
        <v/>
      </c>
      <c r="DT54" s="83" t="str">
        <f t="shared" si="40"/>
        <v/>
      </c>
      <c r="DU54" s="83" t="str">
        <f t="shared" si="41"/>
        <v/>
      </c>
      <c r="DV54" s="83" t="str">
        <f t="shared" si="42"/>
        <v/>
      </c>
      <c r="DW54" s="83" t="str">
        <f t="shared" si="43"/>
        <v/>
      </c>
      <c r="DX54" s="83" t="str">
        <f t="shared" si="44"/>
        <v/>
      </c>
      <c r="DY54" s="83" t="str">
        <f t="shared" si="45"/>
        <v/>
      </c>
      <c r="DZ54" s="83" t="str">
        <f t="shared" si="46"/>
        <v/>
      </c>
      <c r="EA54" s="83"/>
      <c r="EB54" s="83" t="str" cm="1">
        <f t="array" ref="EB54">IFERROR(_xlfn._xlws.FILTER(DF54:DZ54,DF54:DZ54&lt;&gt;""),"No aplica")</f>
        <v>No aplica</v>
      </c>
      <c r="EC54" s="83"/>
      <c r="ED54" s="83"/>
      <c r="EE54" s="83"/>
      <c r="EF54" s="83"/>
      <c r="EG54" s="83"/>
      <c r="EH54" s="83"/>
      <c r="EI54" s="83"/>
      <c r="EJ54" s="83"/>
      <c r="EK54" s="83"/>
      <c r="EL54" s="83"/>
      <c r="EM54" s="83"/>
      <c r="EN54" s="83"/>
      <c r="EO54" s="83"/>
      <c r="EP54" s="83"/>
      <c r="EQ54" s="83"/>
      <c r="ER54" s="83"/>
      <c r="ES54" s="83"/>
      <c r="ET54" s="83"/>
      <c r="EU54" s="83"/>
      <c r="EV54" s="83"/>
      <c r="EW54" s="83" t="str">
        <f t="shared" si="47"/>
        <v>Tipo_3.4.A_Estrategias_de_publicidad_ATL_Material</v>
      </c>
      <c r="EX54" s="83" t="str">
        <f t="shared" si="48"/>
        <v/>
      </c>
      <c r="EY54" s="83" t="str">
        <f t="shared" si="49"/>
        <v/>
      </c>
      <c r="EZ54" s="83" t="str">
        <f t="shared" si="50"/>
        <v/>
      </c>
      <c r="FA54" s="83" t="str">
        <f t="shared" si="51"/>
        <v/>
      </c>
      <c r="FB54" s="83" t="str">
        <f t="shared" si="52"/>
        <v/>
      </c>
      <c r="FC54" s="83" t="str">
        <f t="shared" si="53"/>
        <v/>
      </c>
      <c r="FD54" s="83"/>
      <c r="FE54" s="83" t="str" cm="1">
        <f t="array" ref="FE54">IFERROR(_xlfn._xlws.FILTER(EX54:FC54,EX54:FC54&lt;&gt;""),"No aplica")</f>
        <v>No aplica</v>
      </c>
      <c r="FF54" s="83"/>
      <c r="FG54" s="83"/>
      <c r="FH54" s="83"/>
      <c r="FI54" s="83"/>
      <c r="FJ54" s="83"/>
      <c r="FK54" s="83"/>
      <c r="FL54" s="83"/>
      <c r="FM54" s="83" t="str">
        <f t="shared" si="54"/>
        <v>Tipo_3.4.A_Estrategias_de_publicidad_ATL_Publicidad</v>
      </c>
      <c r="FN54" s="175" t="str">
        <f t="shared" si="55"/>
        <v>ATL</v>
      </c>
      <c r="FO54" s="175" t="str">
        <f t="shared" si="56"/>
        <v/>
      </c>
      <c r="FQ54" s="83" t="str" cm="1">
        <f t="array" ref="FQ54">IFERROR(_xlfn._xlws.FILTER(FN54:FO54,FN54:FO54&lt;&gt;""),"No aplica")</f>
        <v>ATL</v>
      </c>
      <c r="FU54" s="83" t="str">
        <f t="shared" si="57"/>
        <v>Tipo_3.4.A_Estrategias_de_publicidad_ATL_Desarrollos_Tecnológicos</v>
      </c>
      <c r="FV54" s="175" t="str">
        <f t="shared" si="58"/>
        <v/>
      </c>
      <c r="FW54" s="175" t="str">
        <f t="shared" si="59"/>
        <v/>
      </c>
      <c r="FY54" s="83" t="str" cm="1">
        <f t="array" ref="FY54">IFERROR(_xlfn._xlws.FILTER(FV54:FW54,FV54:FW54&lt;&gt;""),"No aplica")</f>
        <v>No aplica</v>
      </c>
      <c r="GC54" s="83" t="str">
        <f t="shared" si="60"/>
        <v>Tipo_3.4.A_Estrategias_de_publicidad_ATL_Gastos_de_viajes_(alimentación_hospedaje_transporte_etc)</v>
      </c>
      <c r="GD54" s="175" t="str">
        <f t="shared" si="61"/>
        <v/>
      </c>
      <c r="GE54" s="175" t="str">
        <f t="shared" si="62"/>
        <v/>
      </c>
      <c r="GF54" s="175" t="str">
        <f t="shared" si="63"/>
        <v/>
      </c>
      <c r="GG54" s="175" t="str">
        <f t="shared" si="64"/>
        <v/>
      </c>
      <c r="GH54" s="175" t="str">
        <f t="shared" si="65"/>
        <v/>
      </c>
      <c r="GI54" s="175" t="str">
        <f t="shared" si="66"/>
        <v>G6._Reuniones_para_mesas_de_trabajo</v>
      </c>
      <c r="GJ54" s="175" t="str">
        <f t="shared" si="67"/>
        <v/>
      </c>
      <c r="GK54" s="175" t="str">
        <f t="shared" si="68"/>
        <v/>
      </c>
      <c r="GL54" s="175"/>
      <c r="GM54" s="150" t="str" cm="1">
        <f t="array" ref="GM54">IFERROR(_xlfn._xlws.FILTER(GD54:GK54,GD54:GK54&lt;&gt;""),"No aplica")</f>
        <v>G6._Reuniones_para_mesas_de_trabajo</v>
      </c>
      <c r="GN54" s="175"/>
      <c r="GO54" s="175"/>
      <c r="GP54" s="175"/>
      <c r="GQ54" s="175"/>
      <c r="GR54" s="175"/>
      <c r="GS54" s="175"/>
      <c r="GT54" s="175"/>
      <c r="GU54" s="175"/>
      <c r="GV54" s="175"/>
      <c r="GW54" s="175"/>
      <c r="GX54" s="83" t="str">
        <f t="shared" si="69"/>
        <v>Tipo_3.4.A_Estrategias_de_publicidad_ATL_Dotaciones_o_Beneficios</v>
      </c>
      <c r="GY54" s="175" t="str">
        <f t="shared" si="70"/>
        <v/>
      </c>
      <c r="GZ54" s="175" t="str">
        <f t="shared" si="71"/>
        <v/>
      </c>
      <c r="HA54" s="175" t="str">
        <f t="shared" si="72"/>
        <v/>
      </c>
      <c r="HB54" s="175" t="str">
        <f t="shared" si="73"/>
        <v/>
      </c>
      <c r="HC54" s="175" t="str">
        <f t="shared" si="74"/>
        <v/>
      </c>
      <c r="HE54" s="150" t="str" cm="1">
        <f t="array" ref="HE54">IFERROR(_xlfn._xlws.FILTER(GY54:HC54,GY54:HC54&lt;&gt;""),"No aplica")</f>
        <v>No aplica</v>
      </c>
      <c r="HL54" s="83" t="str">
        <f t="shared" si="75"/>
        <v>Tipo_3.4.A_Estrategias_de_publicidad_ATL_Pólizas</v>
      </c>
      <c r="HM54" s="175" t="str">
        <f t="shared" si="179"/>
        <v>Pólizas</v>
      </c>
      <c r="HO54" s="83" t="str" cm="1">
        <f t="array" ref="HO54">IFERROR(_xlfn._xlws.FILTER(HM54:HM54,HM54:HM54&lt;&gt;""),"No aplica")</f>
        <v>Pólizas</v>
      </c>
      <c r="HR54" s="83" t="str">
        <f t="shared" si="76"/>
        <v>Tipo_3.4.A_Estrategias_de_publicidad_ATL_Otros</v>
      </c>
      <c r="HS54" s="175" t="str">
        <f t="shared" si="77"/>
        <v/>
      </c>
      <c r="HT54" s="175" t="str">
        <f t="shared" si="78"/>
        <v/>
      </c>
      <c r="HU54" s="175" t="str">
        <f t="shared" si="79"/>
        <v/>
      </c>
      <c r="HW54" s="83" t="str" cm="1">
        <f t="array" ref="HW54">IFERROR(_xlfn._xlws.FILTER(HS54:HU54,HS54:HU54&lt;&gt;""),"No aplica")</f>
        <v>No aplica</v>
      </c>
      <c r="IB54" s="83" t="str">
        <f t="shared" si="80"/>
        <v>Tipo_3.4.A_Estrategias_de_publicidad_ATL_Construcción_y_o_mantenimiento_de_Obra</v>
      </c>
      <c r="IC54" s="175" t="str">
        <f t="shared" si="81"/>
        <v/>
      </c>
      <c r="ID54" s="175" t="str">
        <f t="shared" si="82"/>
        <v/>
      </c>
      <c r="IE54" s="175" t="str">
        <f t="shared" si="83"/>
        <v/>
      </c>
      <c r="IF54" s="175" t="str">
        <f t="shared" si="84"/>
        <v/>
      </c>
      <c r="IG54" s="175" t="str">
        <f t="shared" si="85"/>
        <v/>
      </c>
      <c r="IH54" s="175" t="str">
        <f t="shared" si="86"/>
        <v/>
      </c>
      <c r="II54" s="175" t="str">
        <f t="shared" si="87"/>
        <v/>
      </c>
      <c r="IJ54" s="175" t="str">
        <f t="shared" si="88"/>
        <v/>
      </c>
      <c r="IK54" s="175" t="str">
        <f t="shared" si="89"/>
        <v/>
      </c>
      <c r="IL54" s="175" t="str">
        <f t="shared" si="90"/>
        <v/>
      </c>
      <c r="IM54" s="175" t="str">
        <f t="shared" si="91"/>
        <v/>
      </c>
      <c r="IN54" s="175" t="str">
        <f t="shared" si="92"/>
        <v/>
      </c>
      <c r="IO54" s="175" t="str">
        <f t="shared" si="93"/>
        <v/>
      </c>
      <c r="IP54" s="175" t="str">
        <f t="shared" si="94"/>
        <v/>
      </c>
      <c r="IR54" s="175" t="str" cm="1">
        <f t="array" ref="IR54">IFERROR(_xlfn._xlws.FILTER(IC54:IP54,IC54:IP54&lt;&gt;""),"No aplica")</f>
        <v>No aplica</v>
      </c>
      <c r="JG54" s="83" t="str">
        <f t="shared" si="95"/>
        <v>Tipo_3.4.A_Estrategias_de_publicidad_ATL</v>
      </c>
      <c r="JH54" s="83" t="str">
        <f t="shared" si="96"/>
        <v>Personal</v>
      </c>
      <c r="JI54" s="83" t="str">
        <f t="shared" si="97"/>
        <v>Personal</v>
      </c>
      <c r="JJ54" s="83" t="str">
        <f t="shared" si="98"/>
        <v/>
      </c>
      <c r="JK54" s="83" t="str">
        <f t="shared" si="99"/>
        <v/>
      </c>
      <c r="JL54" s="83" t="str">
        <f t="shared" si="100"/>
        <v>Personal</v>
      </c>
      <c r="JM54" s="83" t="str">
        <f t="shared" si="101"/>
        <v/>
      </c>
      <c r="JN54" s="83" t="str">
        <f t="shared" si="102"/>
        <v/>
      </c>
      <c r="JO54" s="83" t="str">
        <f t="shared" si="103"/>
        <v/>
      </c>
      <c r="JP54" s="83" t="str">
        <f t="shared" si="104"/>
        <v/>
      </c>
      <c r="JQ54" s="83" t="str">
        <f t="shared" si="105"/>
        <v/>
      </c>
      <c r="JR54" s="83" t="str">
        <f t="shared" si="106"/>
        <v/>
      </c>
      <c r="JS54" s="83" t="str">
        <f t="shared" si="107"/>
        <v/>
      </c>
      <c r="JT54" s="83" t="str">
        <f t="shared" si="108"/>
        <v/>
      </c>
      <c r="JU54" s="83" t="str">
        <f t="shared" si="109"/>
        <v/>
      </c>
      <c r="JV54" s="83" t="str">
        <f t="shared" si="110"/>
        <v/>
      </c>
      <c r="JW54" s="83" t="str">
        <f t="shared" si="111"/>
        <v/>
      </c>
      <c r="JX54" s="83" t="str">
        <f t="shared" si="112"/>
        <v/>
      </c>
      <c r="JY54" s="83" t="str">
        <f t="shared" si="113"/>
        <v/>
      </c>
      <c r="JZ54" s="83" t="str">
        <f t="shared" si="114"/>
        <v/>
      </c>
      <c r="KA54" s="83" t="str">
        <f t="shared" si="115"/>
        <v/>
      </c>
      <c r="KB54" s="83" t="str">
        <f t="shared" si="116"/>
        <v/>
      </c>
      <c r="KC54" s="83" t="str">
        <f t="shared" si="117"/>
        <v/>
      </c>
      <c r="KD54" s="83" t="str">
        <f t="shared" si="118"/>
        <v/>
      </c>
      <c r="KE54" s="83" t="str">
        <f t="shared" si="119"/>
        <v/>
      </c>
      <c r="KF54" s="83" t="str">
        <f t="shared" si="120"/>
        <v/>
      </c>
      <c r="KG54" s="83" t="str">
        <f t="shared" si="121"/>
        <v/>
      </c>
      <c r="KH54" s="83" t="str">
        <f t="shared" si="122"/>
        <v/>
      </c>
      <c r="KI54" s="83" t="str">
        <f t="shared" si="123"/>
        <v/>
      </c>
      <c r="KJ54" s="83" t="str">
        <f t="shared" si="124"/>
        <v/>
      </c>
      <c r="KK54" s="83" t="str">
        <f t="shared" si="125"/>
        <v/>
      </c>
      <c r="KL54" s="83" t="str">
        <f t="shared" si="126"/>
        <v/>
      </c>
      <c r="KM54" s="83" t="str">
        <f t="shared" si="127"/>
        <v/>
      </c>
      <c r="KN54" s="83" t="str">
        <f t="shared" si="128"/>
        <v>Publicidad</v>
      </c>
      <c r="KO54" s="83" t="str">
        <f t="shared" si="129"/>
        <v/>
      </c>
      <c r="KP54" s="83" t="str">
        <f t="shared" si="130"/>
        <v/>
      </c>
      <c r="KQ54" s="83" t="str">
        <f t="shared" si="131"/>
        <v/>
      </c>
      <c r="KR54" s="83" t="str">
        <f t="shared" si="132"/>
        <v/>
      </c>
      <c r="KS54" s="83" t="str">
        <f t="shared" si="133"/>
        <v/>
      </c>
      <c r="KT54" s="83" t="str">
        <f t="shared" si="134"/>
        <v/>
      </c>
      <c r="KU54" s="83" t="str">
        <f t="shared" si="135"/>
        <v/>
      </c>
      <c r="KV54" s="83" t="str">
        <f t="shared" si="136"/>
        <v/>
      </c>
      <c r="KW54" s="83" t="str">
        <f t="shared" si="137"/>
        <v>Gastos_de_viajes_(alimentación_hospedaje_transporte_etc)</v>
      </c>
      <c r="KX54" s="83" t="str">
        <f t="shared" si="138"/>
        <v/>
      </c>
      <c r="KY54" s="83" t="str">
        <f t="shared" si="139"/>
        <v/>
      </c>
      <c r="KZ54" s="83" t="str">
        <f t="shared" si="140"/>
        <v/>
      </c>
      <c r="LA54" s="83" t="str">
        <f t="shared" si="141"/>
        <v/>
      </c>
      <c r="LB54" s="83" t="str">
        <f t="shared" si="142"/>
        <v/>
      </c>
      <c r="LC54" s="83" t="str">
        <f t="shared" si="143"/>
        <v/>
      </c>
      <c r="LD54" s="83" t="str">
        <f t="shared" si="144"/>
        <v/>
      </c>
      <c r="LE54" s="83" t="str">
        <f t="shared" si="145"/>
        <v>Pólizas</v>
      </c>
      <c r="LF54" s="83" t="str">
        <f t="shared" si="146"/>
        <v/>
      </c>
      <c r="LG54" s="83" t="str">
        <f t="shared" si="147"/>
        <v/>
      </c>
      <c r="LH54" s="83" t="str">
        <f t="shared" si="148"/>
        <v/>
      </c>
      <c r="LI54" s="83" t="str">
        <f t="shared" si="149"/>
        <v/>
      </c>
      <c r="LJ54" s="83" t="str">
        <f t="shared" si="150"/>
        <v/>
      </c>
      <c r="LK54" s="83" t="str">
        <f t="shared" si="151"/>
        <v/>
      </c>
      <c r="LL54" s="83" t="str">
        <f t="shared" si="152"/>
        <v/>
      </c>
      <c r="LM54" s="83" t="str">
        <f t="shared" si="153"/>
        <v/>
      </c>
      <c r="LN54" s="83" t="str">
        <f t="shared" si="154"/>
        <v/>
      </c>
      <c r="LO54" s="83" t="str">
        <f t="shared" si="155"/>
        <v/>
      </c>
      <c r="LP54" s="83" t="str">
        <f t="shared" si="156"/>
        <v/>
      </c>
      <c r="LQ54" s="83" t="str">
        <f t="shared" si="157"/>
        <v/>
      </c>
      <c r="LR54" s="83" t="str">
        <f t="shared" si="158"/>
        <v/>
      </c>
      <c r="LS54" s="83" t="str">
        <f t="shared" si="159"/>
        <v/>
      </c>
      <c r="LT54" s="83" t="str">
        <f t="shared" si="160"/>
        <v/>
      </c>
      <c r="LU54" s="83" t="str">
        <f t="shared" si="161"/>
        <v/>
      </c>
      <c r="LV54" s="83" t="str">
        <f t="shared" si="162"/>
        <v/>
      </c>
      <c r="LX54" s="175" t="str" cm="1">
        <f t="array" ref="LX54:MA54">TRANSPOSE(_xlfn.UNIQUE(_xlfn._xlws.FILTER(TRANSPOSE(JH54:LV54),TRANSPOSE(JH54:LV54)&lt;&gt;"")))</f>
        <v>Personal</v>
      </c>
      <c r="LY54" s="175" t="str">
        <v>Publicidad</v>
      </c>
      <c r="LZ54" s="175" t="str">
        <v>Gastos_de_viajes_(alimentación_hospedaje_transporte_etc)</v>
      </c>
      <c r="MA54" s="175" t="str">
        <v>Pólizas</v>
      </c>
      <c r="MI54" s="83" t="str">
        <f t="shared" si="163"/>
        <v>Tipo_3.4.A_Estrategias_de_publicidad_ATL_productos</v>
      </c>
      <c r="MJ54" s="83" t="s">
        <v>1822</v>
      </c>
      <c r="MK54" s="83" t="s">
        <v>1889</v>
      </c>
      <c r="ML54" s="83" t="s">
        <v>1918</v>
      </c>
      <c r="MM54" s="83" t="s">
        <v>1933</v>
      </c>
      <c r="MN54" s="83"/>
      <c r="MO54" s="83"/>
      <c r="MP54" s="83"/>
      <c r="MQ54" s="83"/>
      <c r="MR54" s="83"/>
      <c r="MS54" s="83"/>
      <c r="MT54" s="83" t="s">
        <v>1643</v>
      </c>
      <c r="MV54" s="150" t="str" cm="1">
        <f t="array" ref="MV54:MZ54">IFERROR(_xlfn._xlws.FILTER(MJ54:MT54,MJ54:MT54&lt;&gt;""),"No aplica")</f>
        <v>Cuñas publicitarias en radio realizadas</v>
      </c>
      <c r="MW54" t="str">
        <v>Pautas realizadas en medios digitales</v>
      </c>
      <c r="MX54" t="str">
        <v>Spots, comerciales, informeciales o pautas con patrocinio en televisión</v>
      </c>
      <c r="MY54" t="str">
        <v>Avisos en medios exteriores o públicos (OOH/DOOH)</v>
      </c>
      <c r="MZ54" t="str">
        <v>Otro</v>
      </c>
      <c r="NG54" s="150" t="str">
        <f t="shared" si="164"/>
        <v>Tipo_3.4.A_Estrategias_de_publicidad_ATL_resultados</v>
      </c>
      <c r="NH54" s="83" t="s">
        <v>1636</v>
      </c>
      <c r="NI54" s="83" t="s">
        <v>1664</v>
      </c>
      <c r="NJ54" s="83" t="s">
        <v>1680</v>
      </c>
      <c r="NK54" s="83" t="s">
        <v>1687</v>
      </c>
      <c r="NL54" s="83"/>
      <c r="NM54" s="83"/>
      <c r="NN54" s="83"/>
      <c r="NO54" s="83"/>
      <c r="NP54" s="83"/>
      <c r="NQ54" s="83"/>
      <c r="NR54" s="83" t="s">
        <v>1643</v>
      </c>
      <c r="NT54" s="83" t="str" cm="1">
        <f t="array" ref="NT54:NX54">IFERROR(_xlfn._xlws.FILTER(NH54:NR54,NH54:NR54&lt;&gt;""),"No aplica")</f>
        <v>Interacciones en medios digitales</v>
      </c>
      <c r="NU54" t="str">
        <v>Visitas en medios digitales</v>
      </c>
      <c r="NV54" t="str">
        <v>Personas alcanzadas en medios tradicionales</v>
      </c>
      <c r="NW54" t="str">
        <v>Incremento del engagement en términos porcentuales,  generado debido al proyecto</v>
      </c>
      <c r="NX54" t="str">
        <v>Otro</v>
      </c>
    </row>
    <row r="55" spans="1:390" ht="41.45" thickBot="1">
      <c r="A55" s="509"/>
      <c r="B55" s="487"/>
      <c r="C55" s="490"/>
      <c r="D55" s="74" t="str">
        <f t="shared" ref="D55:D58" si="182">CONCATENATE("Categoría_",$B$54,"_",SUBSTITUTE(SUBSTITUTE($C$54,",","")," ","_"))</f>
        <v>Categoría_3.4_Estrategias_para_la_promoción_de_atractivos_rutas_experiencias_y_o_destinos_a_nivel_nacional_y_regional</v>
      </c>
      <c r="E55" s="81" t="s">
        <v>3153</v>
      </c>
      <c r="F55" s="72" t="str">
        <f t="shared" si="11"/>
        <v>Tipo_3.4.B_Estrategias_de_publicidad_y_promoción_BTL</v>
      </c>
      <c r="G55" s="74" t="s">
        <v>3043</v>
      </c>
      <c r="H55" s="107" t="s">
        <v>3043</v>
      </c>
      <c r="I55" s="110" t="s">
        <v>3043</v>
      </c>
      <c r="J55" s="116"/>
      <c r="K55" s="110" t="s">
        <v>3043</v>
      </c>
      <c r="L55" s="110" t="s">
        <v>3043</v>
      </c>
      <c r="M55" s="110"/>
      <c r="O55" s="83" t="str">
        <f t="shared" si="165"/>
        <v>Tipo_3.4.B_Estrategias_de_publicidad_y_promoción_BTL</v>
      </c>
      <c r="P55" s="83" t="str">
        <f t="shared" si="166"/>
        <v>Tipo_3.4.B_Estrategias_de_publicidad_y_promoción_BTL</v>
      </c>
      <c r="Q55" s="83" t="str">
        <f t="shared" si="167"/>
        <v>Tipo_3.4.B_Estrategias_de_publicidad_y_promoción_BTL</v>
      </c>
      <c r="R55" s="83" t="str">
        <f t="shared" si="168"/>
        <v/>
      </c>
      <c r="S55" s="83" t="str">
        <f t="shared" si="169"/>
        <v>Tipo_3.4.B_Estrategias_de_publicidad_y_promoción_BTL</v>
      </c>
      <c r="T55" s="83" t="str">
        <f t="shared" si="170"/>
        <v>Tipo_3.4.B_Estrategias_de_publicidad_y_promoción_BTL</v>
      </c>
      <c r="U55" s="83" t="str">
        <f t="shared" si="171"/>
        <v/>
      </c>
      <c r="X55" s="150" t="s">
        <v>3147</v>
      </c>
      <c r="AA55" s="92" t="s">
        <v>3043</v>
      </c>
      <c r="AB55" s="92" t="s">
        <v>3043</v>
      </c>
      <c r="AC55" s="96"/>
      <c r="AD55" s="96"/>
      <c r="AE55" s="92" t="s">
        <v>3043</v>
      </c>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2" t="s">
        <v>3043</v>
      </c>
      <c r="BI55" s="96"/>
      <c r="BJ55" s="96"/>
      <c r="BK55" s="96"/>
      <c r="BL55" s="96"/>
      <c r="BM55" s="96"/>
      <c r="BN55" s="96"/>
      <c r="BO55" s="96"/>
      <c r="BP55" s="92" t="s">
        <v>3043</v>
      </c>
      <c r="BQ55" s="96"/>
      <c r="BR55" s="96"/>
      <c r="BS55" s="96"/>
      <c r="BT55" s="96"/>
      <c r="BU55" s="92" t="s">
        <v>3043</v>
      </c>
      <c r="BV55" s="96"/>
      <c r="BW55" s="97"/>
      <c r="BX55" s="93" t="s">
        <v>3043</v>
      </c>
      <c r="BY55" s="93"/>
      <c r="BZ55" s="93"/>
      <c r="CA55" s="93"/>
      <c r="CQ55" s="83" t="str">
        <f t="shared" si="19"/>
        <v>Tipo_3.4.B_Estrategias_de_publicidad_y_promoción_BTL_Personal</v>
      </c>
      <c r="CR55" s="83" t="str">
        <f t="shared" si="172"/>
        <v>Apoyo_administrativo</v>
      </c>
      <c r="CS55" s="83" t="str">
        <f t="shared" si="173"/>
        <v>Profesional</v>
      </c>
      <c r="CT55" s="83" t="str">
        <f t="shared" si="174"/>
        <v/>
      </c>
      <c r="CU55" s="83" t="str">
        <f t="shared" si="175"/>
        <v/>
      </c>
      <c r="CV55" s="83" t="str">
        <f t="shared" si="176"/>
        <v>Consultoría</v>
      </c>
      <c r="CW55" s="83"/>
      <c r="CX55" s="83" t="str" cm="1">
        <f t="array" ref="CX55:CZ55">IFERROR(_xlfn._xlws.FILTER(CR55:CV55,CR55:CV55&lt;&gt;""),"No aplica")</f>
        <v>Apoyo_administrativo</v>
      </c>
      <c r="CY55" s="83" t="str">
        <v>Profesional</v>
      </c>
      <c r="CZ55" s="83" t="str">
        <v>Consultoría</v>
      </c>
      <c r="DA55" s="83"/>
      <c r="DB55" s="83"/>
      <c r="DC55" s="83"/>
      <c r="DD55" s="83"/>
      <c r="DE55" s="83" t="str">
        <f t="shared" si="25"/>
        <v>Tipo_3.4.B_Estrategias_de_publicidad_y_promoción_BTL_Eventos</v>
      </c>
      <c r="DF55" s="83" t="str">
        <f t="shared" si="26"/>
        <v/>
      </c>
      <c r="DG55" s="83" t="str">
        <f t="shared" si="27"/>
        <v/>
      </c>
      <c r="DH55" s="83" t="str">
        <f t="shared" si="28"/>
        <v/>
      </c>
      <c r="DI55" s="83" t="str">
        <f t="shared" si="29"/>
        <v/>
      </c>
      <c r="DJ55" s="83" t="str">
        <f t="shared" si="30"/>
        <v/>
      </c>
      <c r="DK55" s="83" t="str">
        <f t="shared" si="31"/>
        <v/>
      </c>
      <c r="DL55" s="83" t="str">
        <f t="shared" si="32"/>
        <v/>
      </c>
      <c r="DM55" s="83" t="str">
        <f t="shared" si="33"/>
        <v/>
      </c>
      <c r="DN55" s="83" t="str">
        <f t="shared" si="34"/>
        <v/>
      </c>
      <c r="DO55" s="83" t="str">
        <f t="shared" si="35"/>
        <v/>
      </c>
      <c r="DP55" s="83" t="str">
        <f t="shared" si="36"/>
        <v/>
      </c>
      <c r="DQ55" s="83" t="str">
        <f t="shared" si="37"/>
        <v/>
      </c>
      <c r="DR55" s="83" t="str">
        <f t="shared" si="38"/>
        <v/>
      </c>
      <c r="DS55" s="83" t="str">
        <f t="shared" si="39"/>
        <v/>
      </c>
      <c r="DT55" s="83" t="str">
        <f t="shared" si="40"/>
        <v/>
      </c>
      <c r="DU55" s="83" t="str">
        <f t="shared" si="41"/>
        <v/>
      </c>
      <c r="DV55" s="83" t="str">
        <f t="shared" si="42"/>
        <v/>
      </c>
      <c r="DW55" s="83" t="str">
        <f t="shared" si="43"/>
        <v/>
      </c>
      <c r="DX55" s="83" t="str">
        <f t="shared" si="44"/>
        <v/>
      </c>
      <c r="DY55" s="83" t="str">
        <f t="shared" si="45"/>
        <v/>
      </c>
      <c r="DZ55" s="83" t="str">
        <f t="shared" si="46"/>
        <v/>
      </c>
      <c r="EA55" s="83"/>
      <c r="EB55" s="83" t="str" cm="1">
        <f t="array" ref="EB55">IFERROR(_xlfn._xlws.FILTER(DF55:DZ55,DF55:DZ55&lt;&gt;""),"No aplica")</f>
        <v>No aplica</v>
      </c>
      <c r="EC55" s="83"/>
      <c r="ED55" s="83"/>
      <c r="EE55" s="83"/>
      <c r="EF55" s="83"/>
      <c r="EG55" s="83"/>
      <c r="EH55" s="83"/>
      <c r="EI55" s="83"/>
      <c r="EJ55" s="83"/>
      <c r="EK55" s="83"/>
      <c r="EL55" s="83"/>
      <c r="EM55" s="83"/>
      <c r="EN55" s="83"/>
      <c r="EO55" s="83"/>
      <c r="EP55" s="83"/>
      <c r="EQ55" s="83"/>
      <c r="ER55" s="83"/>
      <c r="ES55" s="83"/>
      <c r="ET55" s="83"/>
      <c r="EU55" s="83"/>
      <c r="EV55" s="83"/>
      <c r="EW55" s="83" t="str">
        <f t="shared" si="47"/>
        <v>Tipo_3.4.B_Estrategias_de_publicidad_y_promoción_BTL_Material</v>
      </c>
      <c r="EX55" s="83" t="str">
        <f t="shared" si="48"/>
        <v/>
      </c>
      <c r="EY55" s="83" t="str">
        <f t="shared" si="49"/>
        <v/>
      </c>
      <c r="EZ55" s="83" t="str">
        <f t="shared" si="50"/>
        <v/>
      </c>
      <c r="FA55" s="83" t="str">
        <f t="shared" si="51"/>
        <v/>
      </c>
      <c r="FB55" s="83" t="str">
        <f t="shared" si="52"/>
        <v/>
      </c>
      <c r="FC55" s="83" t="str">
        <f t="shared" si="53"/>
        <v/>
      </c>
      <c r="FD55" s="83"/>
      <c r="FE55" s="83" t="str" cm="1">
        <f t="array" ref="FE55">IFERROR(_xlfn._xlws.FILTER(EX55:FC55,EX55:FC55&lt;&gt;""),"No aplica")</f>
        <v>No aplica</v>
      </c>
      <c r="FF55" s="83"/>
      <c r="FG55" s="83"/>
      <c r="FH55" s="83"/>
      <c r="FI55" s="83"/>
      <c r="FJ55" s="83"/>
      <c r="FK55" s="83"/>
      <c r="FL55" s="83"/>
      <c r="FM55" s="83" t="str">
        <f t="shared" si="54"/>
        <v>Tipo_3.4.B_Estrategias_de_publicidad_y_promoción_BTL_Publicidad</v>
      </c>
      <c r="FN55" s="175" t="str">
        <f t="shared" si="55"/>
        <v/>
      </c>
      <c r="FO55" s="175" t="str">
        <f t="shared" si="56"/>
        <v>BTL</v>
      </c>
      <c r="FQ55" s="83" t="str" cm="1">
        <f t="array" ref="FQ55">IFERROR(_xlfn._xlws.FILTER(FN55:FO55,FN55:FO55&lt;&gt;""),"No aplica")</f>
        <v>BTL</v>
      </c>
      <c r="FU55" s="83" t="str">
        <f t="shared" si="57"/>
        <v>Tipo_3.4.B_Estrategias_de_publicidad_y_promoción_BTL_Desarrollos_Tecnológicos</v>
      </c>
      <c r="FV55" s="175" t="str">
        <f t="shared" si="58"/>
        <v/>
      </c>
      <c r="FW55" s="175" t="str">
        <f t="shared" si="59"/>
        <v/>
      </c>
      <c r="FY55" s="83" t="str" cm="1">
        <f t="array" ref="FY55">IFERROR(_xlfn._xlws.FILTER(FV55:FW55,FV55:FW55&lt;&gt;""),"No aplica")</f>
        <v>No aplica</v>
      </c>
      <c r="GC55" s="83" t="str">
        <f t="shared" si="60"/>
        <v>Tipo_3.4.B_Estrategias_de_publicidad_y_promoción_BTL_Gastos_de_viajes_(alimentación_hospedaje_transporte_etc)</v>
      </c>
      <c r="GD55" s="175" t="str">
        <f t="shared" si="61"/>
        <v/>
      </c>
      <c r="GE55" s="175" t="str">
        <f t="shared" si="62"/>
        <v/>
      </c>
      <c r="GF55" s="175" t="str">
        <f t="shared" si="63"/>
        <v/>
      </c>
      <c r="GG55" s="175" t="str">
        <f t="shared" si="64"/>
        <v/>
      </c>
      <c r="GH55" s="175" t="str">
        <f t="shared" si="65"/>
        <v/>
      </c>
      <c r="GI55" s="175" t="str">
        <f t="shared" si="66"/>
        <v>G6._Reuniones_para_mesas_de_trabajo</v>
      </c>
      <c r="GJ55" s="175" t="str">
        <f t="shared" si="67"/>
        <v/>
      </c>
      <c r="GK55" s="175" t="str">
        <f t="shared" si="68"/>
        <v/>
      </c>
      <c r="GL55" s="175"/>
      <c r="GM55" s="150" t="str" cm="1">
        <f t="array" ref="GM55">IFERROR(_xlfn._xlws.FILTER(GD55:GK55,GD55:GK55&lt;&gt;""),"No aplica")</f>
        <v>G6._Reuniones_para_mesas_de_trabajo</v>
      </c>
      <c r="GN55" s="175"/>
      <c r="GO55" s="175"/>
      <c r="GP55" s="175"/>
      <c r="GQ55" s="175"/>
      <c r="GR55" s="175"/>
      <c r="GS55" s="175"/>
      <c r="GT55" s="175"/>
      <c r="GU55" s="175"/>
      <c r="GV55" s="175"/>
      <c r="GW55" s="175"/>
      <c r="GX55" s="83" t="str">
        <f t="shared" si="69"/>
        <v>Tipo_3.4.B_Estrategias_de_publicidad_y_promoción_BTL_Dotaciones_o_Beneficios</v>
      </c>
      <c r="GY55" s="175" t="str">
        <f t="shared" si="70"/>
        <v/>
      </c>
      <c r="GZ55" s="175" t="str">
        <f t="shared" si="71"/>
        <v/>
      </c>
      <c r="HA55" s="175" t="str">
        <f t="shared" si="72"/>
        <v>Incentivos_de_concursos_desarrollados_por_MinCIT</v>
      </c>
      <c r="HB55" s="175" t="str">
        <f t="shared" si="73"/>
        <v/>
      </c>
      <c r="HC55" s="175" t="str">
        <f t="shared" si="74"/>
        <v/>
      </c>
      <c r="HE55" s="150" t="str" cm="1">
        <f t="array" ref="HE55">IFERROR(_xlfn._xlws.FILTER(GY55:HC55,GY55:HC55&lt;&gt;""),"No aplica")</f>
        <v>Incentivos_de_concursos_desarrollados_por_MinCIT</v>
      </c>
      <c r="HL55" s="83" t="str">
        <f t="shared" si="75"/>
        <v>Tipo_3.4.B_Estrategias_de_publicidad_y_promoción_BTL_Pólizas</v>
      </c>
      <c r="HM55" s="175" t="str">
        <f t="shared" si="179"/>
        <v>Pólizas</v>
      </c>
      <c r="HO55" s="83" t="str" cm="1">
        <f t="array" ref="HO55">IFERROR(_xlfn._xlws.FILTER(HM55:HM55,HM55:HM55&lt;&gt;""),"No aplica")</f>
        <v>Pólizas</v>
      </c>
      <c r="HR55" s="83" t="str">
        <f t="shared" si="76"/>
        <v>Tipo_3.4.B_Estrategias_de_publicidad_y_promoción_BTL_Otros</v>
      </c>
      <c r="HS55" s="175" t="str">
        <f t="shared" si="77"/>
        <v/>
      </c>
      <c r="HT55" s="175" t="str">
        <f t="shared" si="78"/>
        <v/>
      </c>
      <c r="HU55" s="175" t="str">
        <f t="shared" si="79"/>
        <v/>
      </c>
      <c r="HW55" s="83" t="str" cm="1">
        <f t="array" ref="HW55">IFERROR(_xlfn._xlws.FILTER(HS55:HU55,HS55:HU55&lt;&gt;""),"No aplica")</f>
        <v>No aplica</v>
      </c>
      <c r="IB55" s="83" t="str">
        <f t="shared" si="80"/>
        <v>Tipo_3.4.B_Estrategias_de_publicidad_y_promoción_BTL_Construcción_y_o_mantenimiento_de_Obra</v>
      </c>
      <c r="IC55" s="175" t="str">
        <f t="shared" si="81"/>
        <v/>
      </c>
      <c r="ID55" s="175" t="str">
        <f t="shared" si="82"/>
        <v/>
      </c>
      <c r="IE55" s="175" t="str">
        <f t="shared" si="83"/>
        <v/>
      </c>
      <c r="IF55" s="175" t="str">
        <f t="shared" si="84"/>
        <v/>
      </c>
      <c r="IG55" s="175" t="str">
        <f t="shared" si="85"/>
        <v/>
      </c>
      <c r="IH55" s="175" t="str">
        <f t="shared" si="86"/>
        <v/>
      </c>
      <c r="II55" s="175" t="str">
        <f t="shared" si="87"/>
        <v/>
      </c>
      <c r="IJ55" s="175" t="str">
        <f t="shared" si="88"/>
        <v/>
      </c>
      <c r="IK55" s="175" t="str">
        <f t="shared" si="89"/>
        <v/>
      </c>
      <c r="IL55" s="175" t="str">
        <f t="shared" si="90"/>
        <v/>
      </c>
      <c r="IM55" s="175" t="str">
        <f t="shared" si="91"/>
        <v/>
      </c>
      <c r="IN55" s="175" t="str">
        <f t="shared" si="92"/>
        <v/>
      </c>
      <c r="IO55" s="175" t="str">
        <f t="shared" si="93"/>
        <v/>
      </c>
      <c r="IP55" s="175" t="str">
        <f t="shared" si="94"/>
        <v/>
      </c>
      <c r="IR55" s="175" t="str" cm="1">
        <f t="array" ref="IR55">IFERROR(_xlfn._xlws.FILTER(IC55:IP55,IC55:IP55&lt;&gt;""),"No aplica")</f>
        <v>No aplica</v>
      </c>
      <c r="JG55" s="83" t="str">
        <f t="shared" si="95"/>
        <v>Tipo_3.4.B_Estrategias_de_publicidad_y_promoción_BTL</v>
      </c>
      <c r="JH55" s="83" t="str">
        <f t="shared" si="96"/>
        <v>Personal</v>
      </c>
      <c r="JI55" s="83" t="str">
        <f t="shared" si="97"/>
        <v>Personal</v>
      </c>
      <c r="JJ55" s="83" t="str">
        <f t="shared" si="98"/>
        <v/>
      </c>
      <c r="JK55" s="83" t="str">
        <f t="shared" si="99"/>
        <v/>
      </c>
      <c r="JL55" s="83" t="str">
        <f t="shared" si="100"/>
        <v>Personal</v>
      </c>
      <c r="JM55" s="83" t="str">
        <f t="shared" si="101"/>
        <v/>
      </c>
      <c r="JN55" s="83" t="str">
        <f t="shared" si="102"/>
        <v/>
      </c>
      <c r="JO55" s="83" t="str">
        <f t="shared" si="103"/>
        <v/>
      </c>
      <c r="JP55" s="83" t="str">
        <f t="shared" si="104"/>
        <v/>
      </c>
      <c r="JQ55" s="83" t="str">
        <f t="shared" si="105"/>
        <v/>
      </c>
      <c r="JR55" s="83" t="str">
        <f t="shared" si="106"/>
        <v/>
      </c>
      <c r="JS55" s="83" t="str">
        <f t="shared" si="107"/>
        <v/>
      </c>
      <c r="JT55" s="83" t="str">
        <f t="shared" si="108"/>
        <v/>
      </c>
      <c r="JU55" s="83" t="str">
        <f t="shared" si="109"/>
        <v/>
      </c>
      <c r="JV55" s="83" t="str">
        <f t="shared" si="110"/>
        <v/>
      </c>
      <c r="JW55" s="83" t="str">
        <f t="shared" si="111"/>
        <v/>
      </c>
      <c r="JX55" s="83" t="str">
        <f t="shared" si="112"/>
        <v/>
      </c>
      <c r="JY55" s="83" t="str">
        <f t="shared" si="113"/>
        <v/>
      </c>
      <c r="JZ55" s="83" t="str">
        <f t="shared" si="114"/>
        <v/>
      </c>
      <c r="KA55" s="83" t="str">
        <f t="shared" si="115"/>
        <v/>
      </c>
      <c r="KB55" s="83" t="str">
        <f t="shared" si="116"/>
        <v/>
      </c>
      <c r="KC55" s="83" t="str">
        <f t="shared" si="117"/>
        <v/>
      </c>
      <c r="KD55" s="83" t="str">
        <f t="shared" si="118"/>
        <v/>
      </c>
      <c r="KE55" s="83" t="str">
        <f t="shared" si="119"/>
        <v/>
      </c>
      <c r="KF55" s="83" t="str">
        <f t="shared" si="120"/>
        <v/>
      </c>
      <c r="KG55" s="83" t="str">
        <f t="shared" si="121"/>
        <v/>
      </c>
      <c r="KH55" s="83" t="str">
        <f t="shared" si="122"/>
        <v/>
      </c>
      <c r="KI55" s="83" t="str">
        <f t="shared" si="123"/>
        <v/>
      </c>
      <c r="KJ55" s="83" t="str">
        <f t="shared" si="124"/>
        <v/>
      </c>
      <c r="KK55" s="83" t="str">
        <f t="shared" si="125"/>
        <v/>
      </c>
      <c r="KL55" s="83" t="str">
        <f t="shared" si="126"/>
        <v/>
      </c>
      <c r="KM55" s="83" t="str">
        <f t="shared" si="127"/>
        <v/>
      </c>
      <c r="KN55" s="83" t="str">
        <f t="shared" si="128"/>
        <v/>
      </c>
      <c r="KO55" s="83" t="str">
        <f t="shared" si="129"/>
        <v>Publicidad</v>
      </c>
      <c r="KP55" s="83" t="str">
        <f t="shared" si="130"/>
        <v/>
      </c>
      <c r="KQ55" s="83" t="str">
        <f t="shared" si="131"/>
        <v/>
      </c>
      <c r="KR55" s="83" t="str">
        <f t="shared" si="132"/>
        <v/>
      </c>
      <c r="KS55" s="83" t="str">
        <f t="shared" si="133"/>
        <v/>
      </c>
      <c r="KT55" s="83" t="str">
        <f t="shared" si="134"/>
        <v/>
      </c>
      <c r="KU55" s="83" t="str">
        <f t="shared" si="135"/>
        <v/>
      </c>
      <c r="KV55" s="83" t="str">
        <f t="shared" si="136"/>
        <v/>
      </c>
      <c r="KW55" s="83" t="str">
        <f t="shared" si="137"/>
        <v>Gastos_de_viajes_(alimentación_hospedaje_transporte_etc)</v>
      </c>
      <c r="KX55" s="83" t="str">
        <f t="shared" si="138"/>
        <v/>
      </c>
      <c r="KY55" s="83" t="str">
        <f t="shared" si="139"/>
        <v/>
      </c>
      <c r="KZ55" s="83" t="str">
        <f t="shared" si="140"/>
        <v/>
      </c>
      <c r="LA55" s="83" t="str">
        <f t="shared" si="141"/>
        <v/>
      </c>
      <c r="LB55" s="83" t="str">
        <f t="shared" si="142"/>
        <v>Dotaciones_o_Beneficios</v>
      </c>
      <c r="LC55" s="83" t="str">
        <f t="shared" si="143"/>
        <v/>
      </c>
      <c r="LD55" s="83" t="str">
        <f t="shared" si="144"/>
        <v/>
      </c>
      <c r="LE55" s="83" t="str">
        <f t="shared" si="145"/>
        <v>Pólizas</v>
      </c>
      <c r="LF55" s="83" t="str">
        <f t="shared" si="146"/>
        <v/>
      </c>
      <c r="LG55" s="83" t="str">
        <f t="shared" si="147"/>
        <v/>
      </c>
      <c r="LH55" s="83" t="str">
        <f t="shared" si="148"/>
        <v/>
      </c>
      <c r="LI55" s="83" t="str">
        <f t="shared" si="149"/>
        <v/>
      </c>
      <c r="LJ55" s="83" t="str">
        <f t="shared" si="150"/>
        <v/>
      </c>
      <c r="LK55" s="83" t="str">
        <f t="shared" si="151"/>
        <v/>
      </c>
      <c r="LL55" s="83" t="str">
        <f t="shared" si="152"/>
        <v/>
      </c>
      <c r="LM55" s="83" t="str">
        <f t="shared" si="153"/>
        <v/>
      </c>
      <c r="LN55" s="83" t="str">
        <f t="shared" si="154"/>
        <v/>
      </c>
      <c r="LO55" s="83" t="str">
        <f t="shared" si="155"/>
        <v/>
      </c>
      <c r="LP55" s="83" t="str">
        <f t="shared" si="156"/>
        <v/>
      </c>
      <c r="LQ55" s="83" t="str">
        <f t="shared" si="157"/>
        <v/>
      </c>
      <c r="LR55" s="83" t="str">
        <f t="shared" si="158"/>
        <v/>
      </c>
      <c r="LS55" s="83" t="str">
        <f t="shared" si="159"/>
        <v/>
      </c>
      <c r="LT55" s="83" t="str">
        <f t="shared" si="160"/>
        <v/>
      </c>
      <c r="LU55" s="83" t="str">
        <f t="shared" si="161"/>
        <v/>
      </c>
      <c r="LV55" s="83" t="str">
        <f t="shared" si="162"/>
        <v/>
      </c>
      <c r="LX55" s="175" t="str" cm="1">
        <f t="array" ref="LX55:MB55">TRANSPOSE(_xlfn.UNIQUE(_xlfn._xlws.FILTER(TRANSPOSE(JH55:LV55),TRANSPOSE(JH55:LV55)&lt;&gt;"")))</f>
        <v>Personal</v>
      </c>
      <c r="LY55" s="175" t="str">
        <v>Publicidad</v>
      </c>
      <c r="LZ55" s="175" t="str">
        <v>Gastos_de_viajes_(alimentación_hospedaje_transporte_etc)</v>
      </c>
      <c r="MA55" s="175" t="str">
        <v>Dotaciones_o_Beneficios</v>
      </c>
      <c r="MB55" s="175" t="str">
        <v>Pólizas</v>
      </c>
      <c r="MI55" s="83" t="str">
        <f t="shared" si="163"/>
        <v>Tipo_3.4.B_Estrategias_de_publicidad_y_promoción_BTL_productos</v>
      </c>
      <c r="MJ55" s="83" t="s">
        <v>1823</v>
      </c>
      <c r="MK55" s="83" t="s">
        <v>1890</v>
      </c>
      <c r="ML55" s="83" t="s">
        <v>1919</v>
      </c>
      <c r="MM55" s="83" t="s">
        <v>1934</v>
      </c>
      <c r="MN55" s="83"/>
      <c r="MO55" s="83"/>
      <c r="MP55" s="83"/>
      <c r="MQ55" s="83"/>
      <c r="MR55" s="83"/>
      <c r="MS55" s="83"/>
      <c r="MT55" s="83" t="s">
        <v>1643</v>
      </c>
      <c r="MV55" s="150" t="str" cm="1">
        <f t="array" ref="MV55:MZ55">IFERROR(_xlfn._xlws.FILTER(MJ55:MT55,MJ55:MT55&lt;&gt;""),"No aplica")</f>
        <v>Activaciones realizadas</v>
      </c>
      <c r="MW55" t="str">
        <v>Campañas de marketing realizadas</v>
      </c>
      <c r="MX55" t="str">
        <v>Alianzas, colaboraciones promocionales o patrocinios desarrollados</v>
      </c>
      <c r="MY55" t="str">
        <v>Destinos impactados con la estrategia</v>
      </c>
      <c r="MZ55" t="str">
        <v>Otro</v>
      </c>
      <c r="NG55" s="150" t="str">
        <f t="shared" si="164"/>
        <v>Tipo_3.4.B_Estrategias_de_publicidad_y_promoción_BTL_resultados</v>
      </c>
      <c r="NH55" s="83" t="s">
        <v>1636</v>
      </c>
      <c r="NI55" s="83" t="s">
        <v>1664</v>
      </c>
      <c r="NJ55" s="83" t="s">
        <v>1680</v>
      </c>
      <c r="NK55" s="83" t="s">
        <v>1687</v>
      </c>
      <c r="NL55" s="83" t="s">
        <v>1691</v>
      </c>
      <c r="NM55" s="83"/>
      <c r="NN55" s="83"/>
      <c r="NO55" s="83"/>
      <c r="NP55" s="83"/>
      <c r="NQ55" s="83"/>
      <c r="NR55" s="83" t="s">
        <v>1643</v>
      </c>
      <c r="NT55" s="83" t="str" cm="1">
        <f t="array" ref="NT55:NY55">IFERROR(_xlfn._xlws.FILTER(NH55:NR55,NH55:NR55&lt;&gt;""),"No aplica")</f>
        <v>Interacciones en medios digitales</v>
      </c>
      <c r="NU55" t="str">
        <v>Visitas en medios digitales</v>
      </c>
      <c r="NV55" t="str">
        <v>Personas alcanzadas en medios tradicionales</v>
      </c>
      <c r="NW55" t="str">
        <v>Incremento del engagement en términos porcentuales,  generado debido al proyecto</v>
      </c>
      <c r="NX55" t="str">
        <v>Personas alcanzadas a través de activaciones</v>
      </c>
      <c r="NY55" t="str">
        <v>Otro</v>
      </c>
    </row>
    <row r="56" spans="1:390" ht="41.45" thickBot="1">
      <c r="A56" s="509"/>
      <c r="B56" s="487"/>
      <c r="C56" s="490"/>
      <c r="D56" s="74" t="str">
        <f t="shared" si="182"/>
        <v>Categoría_3.4_Estrategias_para_la_promoción_de_atractivos_rutas_experiencias_y_o_destinos_a_nivel_nacional_y_regional</v>
      </c>
      <c r="E56" s="81" t="s">
        <v>3154</v>
      </c>
      <c r="F56" s="72" t="str">
        <f t="shared" si="11"/>
        <v>Tipo_3.4.C_Misiones_comerciales</v>
      </c>
      <c r="G56" s="74" t="s">
        <v>3043</v>
      </c>
      <c r="H56" s="107" t="s">
        <v>3043</v>
      </c>
      <c r="I56" s="111" t="s">
        <v>3043</v>
      </c>
      <c r="J56" s="108"/>
      <c r="K56" s="111" t="s">
        <v>3043</v>
      </c>
      <c r="L56" s="109"/>
      <c r="M56" s="110"/>
      <c r="O56" s="83" t="str">
        <f t="shared" si="165"/>
        <v>Tipo_3.4.C_Misiones_comerciales</v>
      </c>
      <c r="P56" s="83" t="str">
        <f t="shared" si="166"/>
        <v>Tipo_3.4.C_Misiones_comerciales</v>
      </c>
      <c r="Q56" s="83" t="str">
        <f t="shared" si="167"/>
        <v>Tipo_3.4.C_Misiones_comerciales</v>
      </c>
      <c r="R56" s="83" t="str">
        <f t="shared" si="168"/>
        <v/>
      </c>
      <c r="S56" s="83" t="str">
        <f t="shared" si="169"/>
        <v>Tipo_3.4.C_Misiones_comerciales</v>
      </c>
      <c r="T56" s="83" t="str">
        <f t="shared" si="170"/>
        <v/>
      </c>
      <c r="U56" s="83" t="str">
        <f t="shared" si="171"/>
        <v/>
      </c>
      <c r="X56" s="150" t="s">
        <v>3155</v>
      </c>
      <c r="AA56" s="92" t="s">
        <v>3043</v>
      </c>
      <c r="AB56" s="92" t="s">
        <v>3043</v>
      </c>
      <c r="AC56" s="96"/>
      <c r="AD56" s="96"/>
      <c r="AE56" s="96"/>
      <c r="AF56" s="92" t="s">
        <v>3043</v>
      </c>
      <c r="AG56" s="92" t="s">
        <v>3043</v>
      </c>
      <c r="AH56" s="92" t="s">
        <v>3043</v>
      </c>
      <c r="AI56" s="92" t="s">
        <v>3043</v>
      </c>
      <c r="AJ56" s="92" t="s">
        <v>3043</v>
      </c>
      <c r="AK56" s="92" t="s">
        <v>3043</v>
      </c>
      <c r="AL56" s="92" t="s">
        <v>3043</v>
      </c>
      <c r="AM56" s="92" t="s">
        <v>3043</v>
      </c>
      <c r="AN56" s="92" t="s">
        <v>3043</v>
      </c>
      <c r="AO56" s="92" t="s">
        <v>3043</v>
      </c>
      <c r="AP56" s="92" t="s">
        <v>3043</v>
      </c>
      <c r="AQ56" s="92" t="s">
        <v>3043</v>
      </c>
      <c r="AR56" s="92" t="s">
        <v>3043</v>
      </c>
      <c r="AS56" s="92" t="s">
        <v>3043</v>
      </c>
      <c r="AT56" s="92" t="s">
        <v>3043</v>
      </c>
      <c r="AU56" s="92" t="s">
        <v>3043</v>
      </c>
      <c r="AV56" s="92" t="s">
        <v>3043</v>
      </c>
      <c r="AW56" s="92" t="s">
        <v>3043</v>
      </c>
      <c r="AX56" s="92" t="s">
        <v>3043</v>
      </c>
      <c r="AY56" s="92" t="s">
        <v>3043</v>
      </c>
      <c r="AZ56" s="96"/>
      <c r="BA56" s="92" t="s">
        <v>3043</v>
      </c>
      <c r="BB56" s="92" t="s">
        <v>3043</v>
      </c>
      <c r="BC56" s="92" t="s">
        <v>3043</v>
      </c>
      <c r="BD56" s="96"/>
      <c r="BE56" s="96"/>
      <c r="BF56" s="96"/>
      <c r="BG56" s="96"/>
      <c r="BH56" s="96"/>
      <c r="BI56" s="96"/>
      <c r="BJ56" s="96"/>
      <c r="BK56" s="96"/>
      <c r="BL56" s="96"/>
      <c r="BM56" s="92" t="s">
        <v>3043</v>
      </c>
      <c r="BN56" s="96"/>
      <c r="BO56" s="96"/>
      <c r="BP56" s="96"/>
      <c r="BQ56" s="96"/>
      <c r="BR56" s="96"/>
      <c r="BS56" s="96"/>
      <c r="BT56" s="96"/>
      <c r="BU56" s="96"/>
      <c r="BV56" s="96"/>
      <c r="BW56" s="97"/>
      <c r="BX56" s="93" t="s">
        <v>3043</v>
      </c>
      <c r="BY56" s="93"/>
      <c r="BZ56" s="93"/>
      <c r="CA56" s="93"/>
      <c r="CQ56" s="83" t="str">
        <f t="shared" si="19"/>
        <v>Tipo_3.4.C_Misiones_comerciales_Personal</v>
      </c>
      <c r="CR56" s="83" t="str">
        <f t="shared" si="172"/>
        <v>Apoyo_administrativo</v>
      </c>
      <c r="CS56" s="83" t="str">
        <f t="shared" si="173"/>
        <v>Profesional</v>
      </c>
      <c r="CT56" s="83" t="str">
        <f t="shared" si="174"/>
        <v/>
      </c>
      <c r="CU56" s="83" t="str">
        <f t="shared" si="175"/>
        <v/>
      </c>
      <c r="CV56" s="83" t="str">
        <f t="shared" si="176"/>
        <v/>
      </c>
      <c r="CW56" s="83"/>
      <c r="CX56" s="83" t="str" cm="1">
        <f t="array" ref="CX56:CY56">IFERROR(_xlfn._xlws.FILTER(CR56:CV56,CR56:CV56&lt;&gt;""),"No aplica")</f>
        <v>Apoyo_administrativo</v>
      </c>
      <c r="CY56" s="83" t="str">
        <v>Profesional</v>
      </c>
      <c r="CZ56" s="83"/>
      <c r="DA56" s="83"/>
      <c r="DB56" s="83"/>
      <c r="DC56" s="83"/>
      <c r="DD56" s="83"/>
      <c r="DE56" s="83" t="str">
        <f t="shared" si="25"/>
        <v>Tipo_3.4.C_Misiones_comerciales_Eventos</v>
      </c>
      <c r="DF56" s="83" t="str">
        <f t="shared" si="26"/>
        <v>Alimentación</v>
      </c>
      <c r="DG56" s="83" t="str">
        <f t="shared" si="27"/>
        <v>Alquiler_de_baños_y_servicio_de_aseo_portátiles</v>
      </c>
      <c r="DH56" s="83" t="str">
        <f t="shared" si="28"/>
        <v>Alquiler_de_equipos_técnicos</v>
      </c>
      <c r="DI56" s="83" t="str">
        <f t="shared" si="29"/>
        <v>Alquiler_de_espacios</v>
      </c>
      <c r="DJ56" s="83" t="str">
        <f t="shared" si="30"/>
        <v>Alquiler_de_implementos_de_cocina</v>
      </c>
      <c r="DK56" s="83" t="str">
        <f t="shared" si="31"/>
        <v>Alquiler_de_Mobiliario</v>
      </c>
      <c r="DL56" s="83" t="str">
        <f t="shared" si="32"/>
        <v>Alquiler_de_producción</v>
      </c>
      <c r="DM56" s="83" t="str">
        <f t="shared" si="33"/>
        <v>Iluminación_profesional</v>
      </c>
      <c r="DN56" s="83" t="str">
        <f t="shared" si="34"/>
        <v>Papelería</v>
      </c>
      <c r="DO56" s="83" t="str">
        <f t="shared" si="35"/>
        <v>Personal</v>
      </c>
      <c r="DP56" s="83" t="str">
        <f t="shared" si="36"/>
        <v>Plataforma_digital_</v>
      </c>
      <c r="DQ56" s="83" t="str">
        <f t="shared" si="37"/>
        <v>Producción_y_técnica</v>
      </c>
      <c r="DR56" s="83" t="str">
        <f t="shared" si="38"/>
        <v>Salud</v>
      </c>
      <c r="DS56" s="83" t="str">
        <f t="shared" si="39"/>
        <v>Servicios_digitales_</v>
      </c>
      <c r="DT56" s="83" t="str">
        <f t="shared" si="40"/>
        <v>Servicios_en_línea_y_transmisión</v>
      </c>
      <c r="DU56" s="83" t="str">
        <f t="shared" si="41"/>
        <v>Sonido_profesional</v>
      </c>
      <c r="DV56" s="83" t="str">
        <f t="shared" si="42"/>
        <v>Stand</v>
      </c>
      <c r="DW56" s="83" t="str">
        <f t="shared" si="43"/>
        <v>Traducción_simultanea</v>
      </c>
      <c r="DX56" s="83" t="str">
        <f t="shared" si="44"/>
        <v>Transporte_de_equipos</v>
      </c>
      <c r="DY56" s="83" t="str">
        <f t="shared" si="45"/>
        <v>Video</v>
      </c>
      <c r="DZ56" s="83" t="str">
        <f t="shared" si="46"/>
        <v/>
      </c>
      <c r="EA56" s="83"/>
      <c r="EB56" s="83" t="str" cm="1">
        <f t="array" ref="EB56:EU56">IFERROR(_xlfn._xlws.FILTER(DF56:DZ56,DF56:DZ56&lt;&gt;""),"No aplica")</f>
        <v>Alimentación</v>
      </c>
      <c r="EC56" s="83" t="str">
        <v>Alquiler_de_baños_y_servicio_de_aseo_portátiles</v>
      </c>
      <c r="ED56" s="83" t="str">
        <v>Alquiler_de_equipos_técnicos</v>
      </c>
      <c r="EE56" s="83" t="str">
        <v>Alquiler_de_espacios</v>
      </c>
      <c r="EF56" s="83" t="str">
        <v>Alquiler_de_implementos_de_cocina</v>
      </c>
      <c r="EG56" s="83" t="str">
        <v>Alquiler_de_Mobiliario</v>
      </c>
      <c r="EH56" s="83" t="str">
        <v>Alquiler_de_producción</v>
      </c>
      <c r="EI56" s="83" t="str">
        <v>Iluminación_profesional</v>
      </c>
      <c r="EJ56" s="83" t="str">
        <v>Papelería</v>
      </c>
      <c r="EK56" s="83" t="str">
        <v>Personal</v>
      </c>
      <c r="EL56" s="83" t="str">
        <v>Plataforma_digital_</v>
      </c>
      <c r="EM56" s="83" t="str">
        <v>Producción_y_técnica</v>
      </c>
      <c r="EN56" s="83" t="str">
        <v>Salud</v>
      </c>
      <c r="EO56" s="83" t="str">
        <v>Servicios_digitales_</v>
      </c>
      <c r="EP56" s="83" t="str">
        <v>Servicios_en_línea_y_transmisión</v>
      </c>
      <c r="EQ56" s="83" t="str">
        <v>Sonido_profesional</v>
      </c>
      <c r="ER56" s="83" t="str">
        <v>Stand</v>
      </c>
      <c r="ES56" s="83" t="str">
        <v>Traducción_simultanea</v>
      </c>
      <c r="ET56" s="83" t="str">
        <v>Transporte_de_equipos</v>
      </c>
      <c r="EU56" s="83" t="str">
        <v>Video</v>
      </c>
      <c r="EV56" s="83"/>
      <c r="EW56" s="83" t="str">
        <f t="shared" si="47"/>
        <v>Tipo_3.4.C_Misiones_comerciales_Material</v>
      </c>
      <c r="EX56" s="83" t="str">
        <f t="shared" si="48"/>
        <v>Diseño</v>
      </c>
      <c r="EY56" s="83" t="str">
        <f t="shared" si="49"/>
        <v>Producción_limitada_de_material_</v>
      </c>
      <c r="EZ56" s="83" t="str">
        <f t="shared" si="50"/>
        <v>Producción_limitada_de_piezas_digitales</v>
      </c>
      <c r="FA56" s="83" t="str">
        <f t="shared" si="51"/>
        <v/>
      </c>
      <c r="FB56" s="83" t="str">
        <f t="shared" si="52"/>
        <v/>
      </c>
      <c r="FC56" s="83" t="str">
        <f t="shared" si="53"/>
        <v/>
      </c>
      <c r="FD56" s="83"/>
      <c r="FE56" s="83" t="str" cm="1">
        <f t="array" ref="FE56:FG56">IFERROR(_xlfn._xlws.FILTER(EX56:FC56,EX56:FC56&lt;&gt;""),"No aplica")</f>
        <v>Diseño</v>
      </c>
      <c r="FF56" s="83" t="str">
        <v>Producción_limitada_de_material_</v>
      </c>
      <c r="FG56" s="83" t="str">
        <v>Producción_limitada_de_piezas_digitales</v>
      </c>
      <c r="FH56" s="83"/>
      <c r="FI56" s="83"/>
      <c r="FJ56" s="83"/>
      <c r="FK56" s="83"/>
      <c r="FL56" s="83"/>
      <c r="FM56" s="83" t="str">
        <f t="shared" si="54"/>
        <v>Tipo_3.4.C_Misiones_comerciales_Publicidad</v>
      </c>
      <c r="FN56" s="175" t="str">
        <f t="shared" si="55"/>
        <v/>
      </c>
      <c r="FO56" s="175" t="str">
        <f t="shared" si="56"/>
        <v/>
      </c>
      <c r="FQ56" s="83" t="str" cm="1">
        <f t="array" ref="FQ56">IFERROR(_xlfn._xlws.FILTER(FN56:FO56,FN56:FO56&lt;&gt;""),"No aplica")</f>
        <v>No aplica</v>
      </c>
      <c r="FU56" s="83" t="str">
        <f t="shared" si="57"/>
        <v>Tipo_3.4.C_Misiones_comerciales_Desarrollos_Tecnológicos</v>
      </c>
      <c r="FV56" s="175" t="str">
        <f t="shared" si="58"/>
        <v/>
      </c>
      <c r="FW56" s="175" t="str">
        <f t="shared" si="59"/>
        <v/>
      </c>
      <c r="FY56" s="83" t="str" cm="1">
        <f t="array" ref="FY56">IFERROR(_xlfn._xlws.FILTER(FV56:FW56,FV56:FW56&lt;&gt;""),"No aplica")</f>
        <v>No aplica</v>
      </c>
      <c r="GC56" s="83" t="str">
        <f t="shared" si="60"/>
        <v>Tipo_3.4.C_Misiones_comerciales_Gastos_de_viajes_(alimentación_hospedaje_transporte_etc)</v>
      </c>
      <c r="GD56" s="175" t="str">
        <f t="shared" si="61"/>
        <v/>
      </c>
      <c r="GE56" s="175" t="str">
        <f t="shared" si="62"/>
        <v/>
      </c>
      <c r="GF56" s="175" t="str">
        <f t="shared" si="63"/>
        <v>G3._Misiones_Comerciales_a_nivel_nacional</v>
      </c>
      <c r="GG56" s="175" t="str">
        <f t="shared" si="64"/>
        <v/>
      </c>
      <c r="GH56" s="175" t="str">
        <f t="shared" si="65"/>
        <v/>
      </c>
      <c r="GI56" s="175" t="str">
        <f t="shared" si="66"/>
        <v/>
      </c>
      <c r="GJ56" s="175" t="str">
        <f t="shared" si="67"/>
        <v/>
      </c>
      <c r="GK56" s="175" t="str">
        <f t="shared" si="68"/>
        <v/>
      </c>
      <c r="GL56" s="175"/>
      <c r="GM56" s="150" t="str" cm="1">
        <f t="array" ref="GM56">IFERROR(_xlfn._xlws.FILTER(GD56:GK56,GD56:GK56&lt;&gt;""),"No aplica")</f>
        <v>G3._Misiones_Comerciales_a_nivel_nacional</v>
      </c>
      <c r="GN56" s="175"/>
      <c r="GO56" s="175"/>
      <c r="GP56" s="175"/>
      <c r="GQ56" s="175"/>
      <c r="GR56" s="175"/>
      <c r="GS56" s="175"/>
      <c r="GT56" s="175"/>
      <c r="GU56" s="175"/>
      <c r="GV56" s="175"/>
      <c r="GW56" s="175"/>
      <c r="GX56" s="83" t="str">
        <f t="shared" si="69"/>
        <v>Tipo_3.4.C_Misiones_comerciales_Dotaciones_o_Beneficios</v>
      </c>
      <c r="GY56" s="175" t="str">
        <f t="shared" si="70"/>
        <v/>
      </c>
      <c r="GZ56" s="175" t="str">
        <f t="shared" si="71"/>
        <v/>
      </c>
      <c r="HA56" s="175" t="str">
        <f t="shared" si="72"/>
        <v/>
      </c>
      <c r="HB56" s="175" t="str">
        <f t="shared" si="73"/>
        <v/>
      </c>
      <c r="HC56" s="175" t="str">
        <f t="shared" si="74"/>
        <v/>
      </c>
      <c r="HE56" s="150" t="str" cm="1">
        <f t="array" ref="HE56">IFERROR(_xlfn._xlws.FILTER(GY56:HC56,GY56:HC56&lt;&gt;""),"No aplica")</f>
        <v>No aplica</v>
      </c>
      <c r="HL56" s="83" t="str">
        <f t="shared" si="75"/>
        <v>Tipo_3.4.C_Misiones_comerciales_Pólizas</v>
      </c>
      <c r="HM56" s="175" t="str">
        <f t="shared" si="179"/>
        <v>Pólizas</v>
      </c>
      <c r="HO56" s="83" t="str" cm="1">
        <f t="array" ref="HO56">IFERROR(_xlfn._xlws.FILTER(HM56:HM56,HM56:HM56&lt;&gt;""),"No aplica")</f>
        <v>Pólizas</v>
      </c>
      <c r="HR56" s="83" t="str">
        <f t="shared" si="76"/>
        <v>Tipo_3.4.C_Misiones_comerciales_Otros</v>
      </c>
      <c r="HS56" s="175" t="str">
        <f t="shared" si="77"/>
        <v/>
      </c>
      <c r="HT56" s="175" t="str">
        <f t="shared" si="78"/>
        <v/>
      </c>
      <c r="HU56" s="175" t="str">
        <f t="shared" si="79"/>
        <v/>
      </c>
      <c r="HW56" s="83" t="str" cm="1">
        <f t="array" ref="HW56">IFERROR(_xlfn._xlws.FILTER(HS56:HU56,HS56:HU56&lt;&gt;""),"No aplica")</f>
        <v>No aplica</v>
      </c>
      <c r="IB56" s="83" t="str">
        <f t="shared" si="80"/>
        <v>Tipo_3.4.C_Misiones_comerciales_Construcción_y_o_mantenimiento_de_Obra</v>
      </c>
      <c r="IC56" s="175" t="str">
        <f t="shared" si="81"/>
        <v/>
      </c>
      <c r="ID56" s="175" t="str">
        <f t="shared" si="82"/>
        <v/>
      </c>
      <c r="IE56" s="175" t="str">
        <f t="shared" si="83"/>
        <v/>
      </c>
      <c r="IF56" s="175" t="str">
        <f t="shared" si="84"/>
        <v/>
      </c>
      <c r="IG56" s="175" t="str">
        <f t="shared" si="85"/>
        <v/>
      </c>
      <c r="IH56" s="175" t="str">
        <f t="shared" si="86"/>
        <v/>
      </c>
      <c r="II56" s="175" t="str">
        <f t="shared" si="87"/>
        <v/>
      </c>
      <c r="IJ56" s="175" t="str">
        <f t="shared" si="88"/>
        <v/>
      </c>
      <c r="IK56" s="175" t="str">
        <f t="shared" si="89"/>
        <v/>
      </c>
      <c r="IL56" s="175" t="str">
        <f t="shared" si="90"/>
        <v/>
      </c>
      <c r="IM56" s="175" t="str">
        <f t="shared" si="91"/>
        <v/>
      </c>
      <c r="IN56" s="175" t="str">
        <f t="shared" si="92"/>
        <v/>
      </c>
      <c r="IO56" s="175" t="str">
        <f t="shared" si="93"/>
        <v/>
      </c>
      <c r="IP56" s="175" t="str">
        <f t="shared" si="94"/>
        <v/>
      </c>
      <c r="IR56" s="175" t="str" cm="1">
        <f t="array" ref="IR56">IFERROR(_xlfn._xlws.FILTER(IC56:IP56,IC56:IP56&lt;&gt;""),"No aplica")</f>
        <v>No aplica</v>
      </c>
      <c r="JG56" s="83" t="str">
        <f t="shared" si="95"/>
        <v>Tipo_3.4.C_Misiones_comerciales</v>
      </c>
      <c r="JH56" s="83" t="str">
        <f t="shared" si="96"/>
        <v>Personal</v>
      </c>
      <c r="JI56" s="83" t="str">
        <f t="shared" si="97"/>
        <v>Personal</v>
      </c>
      <c r="JJ56" s="83" t="str">
        <f t="shared" si="98"/>
        <v/>
      </c>
      <c r="JK56" s="83" t="str">
        <f t="shared" si="99"/>
        <v/>
      </c>
      <c r="JL56" s="83" t="str">
        <f t="shared" si="100"/>
        <v/>
      </c>
      <c r="JM56" s="83" t="str">
        <f t="shared" si="101"/>
        <v>Eventos</v>
      </c>
      <c r="JN56" s="83" t="str">
        <f t="shared" si="102"/>
        <v>Eventos</v>
      </c>
      <c r="JO56" s="83" t="str">
        <f t="shared" si="103"/>
        <v>Eventos</v>
      </c>
      <c r="JP56" s="83" t="str">
        <f t="shared" si="104"/>
        <v>Eventos</v>
      </c>
      <c r="JQ56" s="83" t="str">
        <f t="shared" si="105"/>
        <v>Eventos</v>
      </c>
      <c r="JR56" s="83" t="str">
        <f t="shared" si="106"/>
        <v>Eventos</v>
      </c>
      <c r="JS56" s="83" t="str">
        <f t="shared" si="107"/>
        <v>Eventos</v>
      </c>
      <c r="JT56" s="83" t="str">
        <f t="shared" si="108"/>
        <v>Eventos</v>
      </c>
      <c r="JU56" s="83" t="str">
        <f t="shared" si="109"/>
        <v>Eventos</v>
      </c>
      <c r="JV56" s="83" t="str">
        <f t="shared" si="110"/>
        <v>Eventos</v>
      </c>
      <c r="JW56" s="83" t="str">
        <f t="shared" si="111"/>
        <v>Eventos</v>
      </c>
      <c r="JX56" s="83" t="str">
        <f t="shared" si="112"/>
        <v>Eventos</v>
      </c>
      <c r="JY56" s="83" t="str">
        <f t="shared" si="113"/>
        <v>Eventos</v>
      </c>
      <c r="JZ56" s="83" t="str">
        <f t="shared" si="114"/>
        <v>Eventos</v>
      </c>
      <c r="KA56" s="83" t="str">
        <f t="shared" si="115"/>
        <v>Eventos</v>
      </c>
      <c r="KB56" s="83" t="str">
        <f t="shared" si="116"/>
        <v>Eventos</v>
      </c>
      <c r="KC56" s="83" t="str">
        <f t="shared" si="117"/>
        <v>Eventos</v>
      </c>
      <c r="KD56" s="83" t="str">
        <f t="shared" si="118"/>
        <v>Eventos</v>
      </c>
      <c r="KE56" s="83" t="str">
        <f t="shared" si="119"/>
        <v>Eventos</v>
      </c>
      <c r="KF56" s="83" t="str">
        <f t="shared" si="120"/>
        <v>Eventos</v>
      </c>
      <c r="KG56" s="83" t="str">
        <f t="shared" si="121"/>
        <v/>
      </c>
      <c r="KH56" s="83" t="str">
        <f t="shared" si="122"/>
        <v>Material</v>
      </c>
      <c r="KI56" s="83" t="str">
        <f t="shared" si="123"/>
        <v>Material</v>
      </c>
      <c r="KJ56" s="83" t="str">
        <f t="shared" si="124"/>
        <v>Material</v>
      </c>
      <c r="KK56" s="83" t="str">
        <f t="shared" si="125"/>
        <v/>
      </c>
      <c r="KL56" s="83" t="str">
        <f t="shared" si="126"/>
        <v/>
      </c>
      <c r="KM56" s="83" t="str">
        <f t="shared" si="127"/>
        <v/>
      </c>
      <c r="KN56" s="83" t="str">
        <f t="shared" si="128"/>
        <v/>
      </c>
      <c r="KO56" s="83" t="str">
        <f t="shared" si="129"/>
        <v/>
      </c>
      <c r="KP56" s="83" t="str">
        <f t="shared" si="130"/>
        <v/>
      </c>
      <c r="KQ56" s="83" t="str">
        <f t="shared" si="131"/>
        <v/>
      </c>
      <c r="KR56" s="83" t="str">
        <f t="shared" si="132"/>
        <v/>
      </c>
      <c r="KS56" s="83" t="str">
        <f t="shared" si="133"/>
        <v/>
      </c>
      <c r="KT56" s="83" t="str">
        <f t="shared" si="134"/>
        <v>Gastos_de_viajes_(alimentación_hospedaje_transporte_etc)</v>
      </c>
      <c r="KU56" s="83" t="str">
        <f t="shared" si="135"/>
        <v/>
      </c>
      <c r="KV56" s="83" t="str">
        <f t="shared" si="136"/>
        <v/>
      </c>
      <c r="KW56" s="83" t="str">
        <f t="shared" si="137"/>
        <v/>
      </c>
      <c r="KX56" s="83" t="str">
        <f t="shared" si="138"/>
        <v/>
      </c>
      <c r="KY56" s="83" t="str">
        <f t="shared" si="139"/>
        <v/>
      </c>
      <c r="KZ56" s="83" t="str">
        <f t="shared" si="140"/>
        <v/>
      </c>
      <c r="LA56" s="83" t="str">
        <f t="shared" si="141"/>
        <v/>
      </c>
      <c r="LB56" s="83" t="str">
        <f t="shared" si="142"/>
        <v/>
      </c>
      <c r="LC56" s="83" t="str">
        <f t="shared" si="143"/>
        <v/>
      </c>
      <c r="LD56" s="83" t="str">
        <f t="shared" si="144"/>
        <v/>
      </c>
      <c r="LE56" s="83" t="str">
        <f t="shared" si="145"/>
        <v>Pólizas</v>
      </c>
      <c r="LF56" s="83" t="str">
        <f t="shared" si="146"/>
        <v/>
      </c>
      <c r="LG56" s="83" t="str">
        <f t="shared" si="147"/>
        <v/>
      </c>
      <c r="LH56" s="83" t="str">
        <f t="shared" si="148"/>
        <v/>
      </c>
      <c r="LI56" s="83" t="str">
        <f t="shared" si="149"/>
        <v/>
      </c>
      <c r="LJ56" s="83" t="str">
        <f t="shared" si="150"/>
        <v/>
      </c>
      <c r="LK56" s="83" t="str">
        <f t="shared" si="151"/>
        <v/>
      </c>
      <c r="LL56" s="83" t="str">
        <f t="shared" si="152"/>
        <v/>
      </c>
      <c r="LM56" s="83" t="str">
        <f t="shared" si="153"/>
        <v/>
      </c>
      <c r="LN56" s="83" t="str">
        <f t="shared" si="154"/>
        <v/>
      </c>
      <c r="LO56" s="83" t="str">
        <f t="shared" si="155"/>
        <v/>
      </c>
      <c r="LP56" s="83" t="str">
        <f t="shared" si="156"/>
        <v/>
      </c>
      <c r="LQ56" s="83" t="str">
        <f t="shared" si="157"/>
        <v/>
      </c>
      <c r="LR56" s="83" t="str">
        <f t="shared" si="158"/>
        <v/>
      </c>
      <c r="LS56" s="83" t="str">
        <f t="shared" si="159"/>
        <v/>
      </c>
      <c r="LT56" s="83" t="str">
        <f t="shared" si="160"/>
        <v/>
      </c>
      <c r="LU56" s="83" t="str">
        <f t="shared" si="161"/>
        <v/>
      </c>
      <c r="LV56" s="83" t="str">
        <f t="shared" si="162"/>
        <v/>
      </c>
      <c r="LX56" s="175" t="str" cm="1">
        <f t="array" ref="LX56:MB56">TRANSPOSE(_xlfn.UNIQUE(_xlfn._xlws.FILTER(TRANSPOSE(JH56:LV56),TRANSPOSE(JH56:LV56)&lt;&gt;"")))</f>
        <v>Personal</v>
      </c>
      <c r="LY56" s="175" t="str">
        <v>Eventos</v>
      </c>
      <c r="LZ56" s="175" t="str">
        <v>Material</v>
      </c>
      <c r="MA56" s="175" t="str">
        <v>Gastos_de_viajes_(alimentación_hospedaje_transporte_etc)</v>
      </c>
      <c r="MB56" s="175" t="str">
        <v>Pólizas</v>
      </c>
      <c r="MI56" s="83" t="str">
        <f t="shared" si="163"/>
        <v>Tipo_3.4.C_Misiones_comerciales_productos</v>
      </c>
      <c r="MJ56" s="83" t="s">
        <v>1824</v>
      </c>
      <c r="MK56" s="83" t="s">
        <v>1891</v>
      </c>
      <c r="ML56" s="83" t="s">
        <v>1920</v>
      </c>
      <c r="MM56" s="83"/>
      <c r="MN56" s="83"/>
      <c r="MO56" s="83"/>
      <c r="MP56" s="83"/>
      <c r="MQ56" s="83"/>
      <c r="MR56" s="83"/>
      <c r="MS56" s="83"/>
      <c r="MT56" s="83" t="s">
        <v>1643</v>
      </c>
      <c r="MV56" s="150" t="str" cm="1">
        <f t="array" ref="MV56:MY56">IFERROR(_xlfn._xlws.FILTER(MJ56:MT56,MJ56:MT56&lt;&gt;""),"No aplica")</f>
        <v>Misiones comerciales realizadas</v>
      </c>
      <c r="MW56" t="str">
        <v>Potenciales clientes / aliados contactados en la(s) misión(es) comercial(es)</v>
      </c>
      <c r="MX56" t="str">
        <v>Participantes en las misiones comerciales</v>
      </c>
      <c r="MY56" t="str">
        <v>Otro</v>
      </c>
      <c r="NG56" s="150" t="str">
        <f t="shared" si="164"/>
        <v>Tipo_3.4.C_Misiones_comerciales_resultados</v>
      </c>
      <c r="NH56" s="83" t="s">
        <v>1638</v>
      </c>
      <c r="NI56" s="83" t="s">
        <v>1666</v>
      </c>
      <c r="NJ56" s="83"/>
      <c r="NK56" s="83"/>
      <c r="NL56" s="83"/>
      <c r="NM56" s="83"/>
      <c r="NN56" s="83"/>
      <c r="NO56" s="83"/>
      <c r="NP56" s="83"/>
      <c r="NQ56" s="83"/>
      <c r="NR56" s="83" t="s">
        <v>1643</v>
      </c>
      <c r="NT56" s="83" t="str" cm="1">
        <f t="array" ref="NT56:NV56">IFERROR(_xlfn._xlws.FILTER(NH56:NR56,NH56:NR56&lt;&gt;""),"No aplica")</f>
        <v>Acuerdos u oportunidades de negocios generadas</v>
      </c>
      <c r="NU56" t="str">
        <v>Alianzas estratégicas generadas</v>
      </c>
      <c r="NV56" t="str">
        <v>Otro</v>
      </c>
    </row>
    <row r="57" spans="1:390" ht="41.45" thickBot="1">
      <c r="A57" s="509"/>
      <c r="B57" s="487"/>
      <c r="C57" s="490"/>
      <c r="D57" s="74" t="str">
        <f t="shared" si="182"/>
        <v>Categoría_3.4_Estrategias_para_la_promoción_de_atractivos_rutas_experiencias_y_o_destinos_a_nivel_nacional_y_regional</v>
      </c>
      <c r="E57" s="81" t="s">
        <v>3156</v>
      </c>
      <c r="F57" s="72" t="str">
        <f t="shared" si="11"/>
        <v>Tipo_3.4.D_Viajes_de_familiarización</v>
      </c>
      <c r="G57" s="74" t="s">
        <v>3043</v>
      </c>
      <c r="H57" s="107" t="s">
        <v>3043</v>
      </c>
      <c r="I57" s="111" t="s">
        <v>3043</v>
      </c>
      <c r="J57" s="108"/>
      <c r="K57" s="111" t="s">
        <v>3043</v>
      </c>
      <c r="L57" s="109"/>
      <c r="M57" s="110"/>
      <c r="O57" s="83" t="str">
        <f t="shared" si="165"/>
        <v>Tipo_3.4.D_Viajes_de_familiarización</v>
      </c>
      <c r="P57" s="83" t="str">
        <f t="shared" si="166"/>
        <v>Tipo_3.4.D_Viajes_de_familiarización</v>
      </c>
      <c r="Q57" s="83" t="str">
        <f t="shared" si="167"/>
        <v>Tipo_3.4.D_Viajes_de_familiarización</v>
      </c>
      <c r="R57" s="83" t="str">
        <f t="shared" si="168"/>
        <v/>
      </c>
      <c r="S57" s="83" t="str">
        <f t="shared" si="169"/>
        <v>Tipo_3.4.D_Viajes_de_familiarización</v>
      </c>
      <c r="T57" s="83" t="str">
        <f t="shared" si="170"/>
        <v/>
      </c>
      <c r="U57" s="83" t="str">
        <f t="shared" si="171"/>
        <v/>
      </c>
      <c r="X57" s="150" t="s">
        <v>3157</v>
      </c>
      <c r="AA57" s="92" t="s">
        <v>3043</v>
      </c>
      <c r="AB57" s="92" t="s">
        <v>3043</v>
      </c>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2" t="s">
        <v>3043</v>
      </c>
      <c r="BP57" s="96"/>
      <c r="BQ57" s="96"/>
      <c r="BR57" s="96"/>
      <c r="BS57" s="96"/>
      <c r="BT57" s="96"/>
      <c r="BU57" s="96"/>
      <c r="BV57" s="96"/>
      <c r="BW57" s="97"/>
      <c r="BX57" s="93" t="s">
        <v>3043</v>
      </c>
      <c r="BY57" s="93"/>
      <c r="BZ57" s="93"/>
      <c r="CA57" s="93"/>
      <c r="CQ57" s="83" t="str">
        <f t="shared" si="19"/>
        <v>Tipo_3.4.D_Viajes_de_familiarización_Personal</v>
      </c>
      <c r="CR57" s="83" t="str">
        <f t="shared" si="172"/>
        <v>Apoyo_administrativo</v>
      </c>
      <c r="CS57" s="83" t="str">
        <f t="shared" si="173"/>
        <v>Profesional</v>
      </c>
      <c r="CT57" s="83" t="str">
        <f t="shared" si="174"/>
        <v/>
      </c>
      <c r="CU57" s="83" t="str">
        <f t="shared" si="175"/>
        <v/>
      </c>
      <c r="CV57" s="83" t="str">
        <f t="shared" si="176"/>
        <v/>
      </c>
      <c r="CW57" s="83"/>
      <c r="CX57" s="83" t="str" cm="1">
        <f t="array" ref="CX57:CY57">IFERROR(_xlfn._xlws.FILTER(CR57:CV57,CR57:CV57&lt;&gt;""),"No aplica")</f>
        <v>Apoyo_administrativo</v>
      </c>
      <c r="CY57" s="83" t="str">
        <v>Profesional</v>
      </c>
      <c r="CZ57" s="83"/>
      <c r="DA57" s="83"/>
      <c r="DB57" s="83"/>
      <c r="DC57" s="83"/>
      <c r="DD57" s="83"/>
      <c r="DE57" s="83" t="str">
        <f t="shared" si="25"/>
        <v>Tipo_3.4.D_Viajes_de_familiarización_Eventos</v>
      </c>
      <c r="DF57" s="83" t="str">
        <f t="shared" si="26"/>
        <v/>
      </c>
      <c r="DG57" s="83" t="str">
        <f t="shared" si="27"/>
        <v/>
      </c>
      <c r="DH57" s="83" t="str">
        <f t="shared" si="28"/>
        <v/>
      </c>
      <c r="DI57" s="83" t="str">
        <f t="shared" si="29"/>
        <v/>
      </c>
      <c r="DJ57" s="83" t="str">
        <f t="shared" si="30"/>
        <v/>
      </c>
      <c r="DK57" s="83" t="str">
        <f t="shared" si="31"/>
        <v/>
      </c>
      <c r="DL57" s="83" t="str">
        <f t="shared" si="32"/>
        <v/>
      </c>
      <c r="DM57" s="83" t="str">
        <f t="shared" si="33"/>
        <v/>
      </c>
      <c r="DN57" s="83" t="str">
        <f t="shared" si="34"/>
        <v/>
      </c>
      <c r="DO57" s="83" t="str">
        <f t="shared" si="35"/>
        <v/>
      </c>
      <c r="DP57" s="83" t="str">
        <f t="shared" si="36"/>
        <v/>
      </c>
      <c r="DQ57" s="83" t="str">
        <f t="shared" si="37"/>
        <v/>
      </c>
      <c r="DR57" s="83" t="str">
        <f t="shared" si="38"/>
        <v/>
      </c>
      <c r="DS57" s="83" t="str">
        <f t="shared" si="39"/>
        <v/>
      </c>
      <c r="DT57" s="83" t="str">
        <f t="shared" si="40"/>
        <v/>
      </c>
      <c r="DU57" s="83" t="str">
        <f t="shared" si="41"/>
        <v/>
      </c>
      <c r="DV57" s="83" t="str">
        <f t="shared" si="42"/>
        <v/>
      </c>
      <c r="DW57" s="83" t="str">
        <f t="shared" si="43"/>
        <v/>
      </c>
      <c r="DX57" s="83" t="str">
        <f t="shared" si="44"/>
        <v/>
      </c>
      <c r="DY57" s="83" t="str">
        <f t="shared" si="45"/>
        <v/>
      </c>
      <c r="DZ57" s="83" t="str">
        <f t="shared" si="46"/>
        <v/>
      </c>
      <c r="EA57" s="83"/>
      <c r="EB57" s="83" t="str" cm="1">
        <f t="array" ref="EB57">IFERROR(_xlfn._xlws.FILTER(DF57:DZ57,DF57:DZ57&lt;&gt;""),"No aplica")</f>
        <v>No aplica</v>
      </c>
      <c r="EC57" s="83"/>
      <c r="ED57" s="83"/>
      <c r="EE57" s="83"/>
      <c r="EF57" s="83"/>
      <c r="EG57" s="83"/>
      <c r="EH57" s="83"/>
      <c r="EI57" s="83"/>
      <c r="EJ57" s="83"/>
      <c r="EK57" s="83"/>
      <c r="EL57" s="83"/>
      <c r="EM57" s="83"/>
      <c r="EN57" s="83"/>
      <c r="EO57" s="83"/>
      <c r="EP57" s="83"/>
      <c r="EQ57" s="83"/>
      <c r="ER57" s="83"/>
      <c r="ES57" s="83"/>
      <c r="ET57" s="83"/>
      <c r="EU57" s="83"/>
      <c r="EV57" s="83"/>
      <c r="EW57" s="83" t="str">
        <f t="shared" si="47"/>
        <v>Tipo_3.4.D_Viajes_de_familiarización_Material</v>
      </c>
      <c r="EX57" s="83" t="str">
        <f t="shared" si="48"/>
        <v/>
      </c>
      <c r="EY57" s="83" t="str">
        <f t="shared" si="49"/>
        <v/>
      </c>
      <c r="EZ57" s="83" t="str">
        <f t="shared" si="50"/>
        <v/>
      </c>
      <c r="FA57" s="83" t="str">
        <f t="shared" si="51"/>
        <v/>
      </c>
      <c r="FB57" s="83" t="str">
        <f t="shared" si="52"/>
        <v/>
      </c>
      <c r="FC57" s="83" t="str">
        <f t="shared" si="53"/>
        <v/>
      </c>
      <c r="FD57" s="83"/>
      <c r="FE57" s="83" t="str" cm="1">
        <f t="array" ref="FE57">IFERROR(_xlfn._xlws.FILTER(EX57:FC57,EX57:FC57&lt;&gt;""),"No aplica")</f>
        <v>No aplica</v>
      </c>
      <c r="FF57" s="83"/>
      <c r="FG57" s="83"/>
      <c r="FH57" s="83"/>
      <c r="FI57" s="83"/>
      <c r="FJ57" s="83"/>
      <c r="FK57" s="83"/>
      <c r="FL57" s="83"/>
      <c r="FM57" s="83" t="str">
        <f t="shared" si="54"/>
        <v>Tipo_3.4.D_Viajes_de_familiarización_Publicidad</v>
      </c>
      <c r="FN57" s="175" t="str">
        <f t="shared" si="55"/>
        <v/>
      </c>
      <c r="FO57" s="175" t="str">
        <f t="shared" si="56"/>
        <v/>
      </c>
      <c r="FQ57" s="83" t="str" cm="1">
        <f t="array" ref="FQ57">IFERROR(_xlfn._xlws.FILTER(FN57:FO57,FN57:FO57&lt;&gt;""),"No aplica")</f>
        <v>No aplica</v>
      </c>
      <c r="FU57" s="83" t="str">
        <f t="shared" si="57"/>
        <v>Tipo_3.4.D_Viajes_de_familiarización_Desarrollos_Tecnológicos</v>
      </c>
      <c r="FV57" s="175" t="str">
        <f t="shared" si="58"/>
        <v/>
      </c>
      <c r="FW57" s="175" t="str">
        <f t="shared" si="59"/>
        <v/>
      </c>
      <c r="FY57" s="83" t="str" cm="1">
        <f t="array" ref="FY57">IFERROR(_xlfn._xlws.FILTER(FV57:FW57,FV57:FW57&lt;&gt;""),"No aplica")</f>
        <v>No aplica</v>
      </c>
      <c r="GC57" s="83" t="str">
        <f t="shared" si="60"/>
        <v>Tipo_3.4.D_Viajes_de_familiarización_Gastos_de_viajes_(alimentación_hospedaje_transporte_etc)</v>
      </c>
      <c r="GD57" s="175" t="str">
        <f t="shared" si="61"/>
        <v/>
      </c>
      <c r="GE57" s="175" t="str">
        <f t="shared" si="62"/>
        <v/>
      </c>
      <c r="GF57" s="175" t="str">
        <f t="shared" si="63"/>
        <v/>
      </c>
      <c r="GG57" s="175" t="str">
        <f t="shared" si="64"/>
        <v/>
      </c>
      <c r="GH57" s="175" t="str">
        <f t="shared" si="65"/>
        <v>G5._Viajes_de_familiarización</v>
      </c>
      <c r="GI57" s="175" t="str">
        <f t="shared" si="66"/>
        <v/>
      </c>
      <c r="GJ57" s="175" t="str">
        <f t="shared" si="67"/>
        <v/>
      </c>
      <c r="GK57" s="175" t="str">
        <f t="shared" si="68"/>
        <v/>
      </c>
      <c r="GL57" s="175"/>
      <c r="GM57" s="150" t="str" cm="1">
        <f t="array" ref="GM57">IFERROR(_xlfn._xlws.FILTER(GD57:GK57,GD57:GK57&lt;&gt;""),"No aplica")</f>
        <v>G5._Viajes_de_familiarización</v>
      </c>
      <c r="GN57" s="175"/>
      <c r="GO57" s="175"/>
      <c r="GP57" s="175"/>
      <c r="GQ57" s="175"/>
      <c r="GR57" s="175"/>
      <c r="GS57" s="175"/>
      <c r="GT57" s="175"/>
      <c r="GU57" s="175"/>
      <c r="GV57" s="175"/>
      <c r="GW57" s="175"/>
      <c r="GX57" s="83" t="str">
        <f t="shared" si="69"/>
        <v>Tipo_3.4.D_Viajes_de_familiarización_Dotaciones_o_Beneficios</v>
      </c>
      <c r="GY57" s="175" t="str">
        <f t="shared" si="70"/>
        <v/>
      </c>
      <c r="GZ57" s="175" t="str">
        <f t="shared" si="71"/>
        <v/>
      </c>
      <c r="HA57" s="175" t="str">
        <f t="shared" si="72"/>
        <v/>
      </c>
      <c r="HB57" s="175" t="str">
        <f t="shared" si="73"/>
        <v/>
      </c>
      <c r="HC57" s="175" t="str">
        <f t="shared" si="74"/>
        <v/>
      </c>
      <c r="HE57" s="150" t="str" cm="1">
        <f t="array" ref="HE57">IFERROR(_xlfn._xlws.FILTER(GY57:HC57,GY57:HC57&lt;&gt;""),"No aplica")</f>
        <v>No aplica</v>
      </c>
      <c r="HL57" s="83" t="str">
        <f t="shared" si="75"/>
        <v>Tipo_3.4.D_Viajes_de_familiarización_Pólizas</v>
      </c>
      <c r="HM57" s="175" t="str">
        <f t="shared" si="179"/>
        <v>Pólizas</v>
      </c>
      <c r="HO57" s="83" t="str" cm="1">
        <f t="array" ref="HO57">IFERROR(_xlfn._xlws.FILTER(HM57:HM57,HM57:HM57&lt;&gt;""),"No aplica")</f>
        <v>Pólizas</v>
      </c>
      <c r="HR57" s="83" t="str">
        <f t="shared" si="76"/>
        <v>Tipo_3.4.D_Viajes_de_familiarización_Otros</v>
      </c>
      <c r="HS57" s="175" t="str">
        <f t="shared" si="77"/>
        <v/>
      </c>
      <c r="HT57" s="175" t="str">
        <f t="shared" si="78"/>
        <v/>
      </c>
      <c r="HU57" s="175" t="str">
        <f t="shared" si="79"/>
        <v/>
      </c>
      <c r="HW57" s="83" t="str" cm="1">
        <f t="array" ref="HW57">IFERROR(_xlfn._xlws.FILTER(HS57:HU57,HS57:HU57&lt;&gt;""),"No aplica")</f>
        <v>No aplica</v>
      </c>
      <c r="IB57" s="83" t="str">
        <f t="shared" si="80"/>
        <v>Tipo_3.4.D_Viajes_de_familiarización_Construcción_y_o_mantenimiento_de_Obra</v>
      </c>
      <c r="IC57" s="175" t="str">
        <f t="shared" si="81"/>
        <v/>
      </c>
      <c r="ID57" s="175" t="str">
        <f t="shared" si="82"/>
        <v/>
      </c>
      <c r="IE57" s="175" t="str">
        <f t="shared" si="83"/>
        <v/>
      </c>
      <c r="IF57" s="175" t="str">
        <f t="shared" si="84"/>
        <v/>
      </c>
      <c r="IG57" s="175" t="str">
        <f t="shared" si="85"/>
        <v/>
      </c>
      <c r="IH57" s="175" t="str">
        <f t="shared" si="86"/>
        <v/>
      </c>
      <c r="II57" s="175" t="str">
        <f t="shared" si="87"/>
        <v/>
      </c>
      <c r="IJ57" s="175" t="str">
        <f t="shared" si="88"/>
        <v/>
      </c>
      <c r="IK57" s="175" t="str">
        <f t="shared" si="89"/>
        <v/>
      </c>
      <c r="IL57" s="175" t="str">
        <f t="shared" si="90"/>
        <v/>
      </c>
      <c r="IM57" s="175" t="str">
        <f t="shared" si="91"/>
        <v/>
      </c>
      <c r="IN57" s="175" t="str">
        <f t="shared" si="92"/>
        <v/>
      </c>
      <c r="IO57" s="175" t="str">
        <f t="shared" si="93"/>
        <v/>
      </c>
      <c r="IP57" s="175" t="str">
        <f t="shared" si="94"/>
        <v/>
      </c>
      <c r="IR57" s="175" t="str" cm="1">
        <f t="array" ref="IR57">IFERROR(_xlfn._xlws.FILTER(IC57:IP57,IC57:IP57&lt;&gt;""),"No aplica")</f>
        <v>No aplica</v>
      </c>
      <c r="JG57" s="83" t="str">
        <f t="shared" si="95"/>
        <v>Tipo_3.4.D_Viajes_de_familiarización</v>
      </c>
      <c r="JH57" s="83" t="str">
        <f t="shared" si="96"/>
        <v>Personal</v>
      </c>
      <c r="JI57" s="83" t="str">
        <f t="shared" si="97"/>
        <v>Personal</v>
      </c>
      <c r="JJ57" s="83" t="str">
        <f t="shared" si="98"/>
        <v/>
      </c>
      <c r="JK57" s="83" t="str">
        <f t="shared" si="99"/>
        <v/>
      </c>
      <c r="JL57" s="83" t="str">
        <f t="shared" si="100"/>
        <v/>
      </c>
      <c r="JM57" s="83" t="str">
        <f t="shared" si="101"/>
        <v/>
      </c>
      <c r="JN57" s="83" t="str">
        <f t="shared" si="102"/>
        <v/>
      </c>
      <c r="JO57" s="83" t="str">
        <f t="shared" si="103"/>
        <v/>
      </c>
      <c r="JP57" s="83" t="str">
        <f t="shared" si="104"/>
        <v/>
      </c>
      <c r="JQ57" s="83" t="str">
        <f t="shared" si="105"/>
        <v/>
      </c>
      <c r="JR57" s="83" t="str">
        <f t="shared" si="106"/>
        <v/>
      </c>
      <c r="JS57" s="83" t="str">
        <f t="shared" si="107"/>
        <v/>
      </c>
      <c r="JT57" s="83" t="str">
        <f t="shared" si="108"/>
        <v/>
      </c>
      <c r="JU57" s="83" t="str">
        <f t="shared" si="109"/>
        <v/>
      </c>
      <c r="JV57" s="83" t="str">
        <f t="shared" si="110"/>
        <v/>
      </c>
      <c r="JW57" s="83" t="str">
        <f t="shared" si="111"/>
        <v/>
      </c>
      <c r="JX57" s="83" t="str">
        <f t="shared" si="112"/>
        <v/>
      </c>
      <c r="JY57" s="83" t="str">
        <f t="shared" si="113"/>
        <v/>
      </c>
      <c r="JZ57" s="83" t="str">
        <f t="shared" si="114"/>
        <v/>
      </c>
      <c r="KA57" s="83" t="str">
        <f t="shared" si="115"/>
        <v/>
      </c>
      <c r="KB57" s="83" t="str">
        <f t="shared" si="116"/>
        <v/>
      </c>
      <c r="KC57" s="83" t="str">
        <f t="shared" si="117"/>
        <v/>
      </c>
      <c r="KD57" s="83" t="str">
        <f t="shared" si="118"/>
        <v/>
      </c>
      <c r="KE57" s="83" t="str">
        <f t="shared" si="119"/>
        <v/>
      </c>
      <c r="KF57" s="83" t="str">
        <f t="shared" si="120"/>
        <v/>
      </c>
      <c r="KG57" s="83" t="str">
        <f t="shared" si="121"/>
        <v/>
      </c>
      <c r="KH57" s="83" t="str">
        <f t="shared" si="122"/>
        <v/>
      </c>
      <c r="KI57" s="83" t="str">
        <f t="shared" si="123"/>
        <v/>
      </c>
      <c r="KJ57" s="83" t="str">
        <f t="shared" si="124"/>
        <v/>
      </c>
      <c r="KK57" s="83" t="str">
        <f t="shared" si="125"/>
        <v/>
      </c>
      <c r="KL57" s="83" t="str">
        <f t="shared" si="126"/>
        <v/>
      </c>
      <c r="KM57" s="83" t="str">
        <f t="shared" si="127"/>
        <v/>
      </c>
      <c r="KN57" s="83" t="str">
        <f t="shared" si="128"/>
        <v/>
      </c>
      <c r="KO57" s="83" t="str">
        <f t="shared" si="129"/>
        <v/>
      </c>
      <c r="KP57" s="83" t="str">
        <f t="shared" si="130"/>
        <v/>
      </c>
      <c r="KQ57" s="83" t="str">
        <f t="shared" si="131"/>
        <v/>
      </c>
      <c r="KR57" s="83" t="str">
        <f t="shared" si="132"/>
        <v/>
      </c>
      <c r="KS57" s="83" t="str">
        <f t="shared" si="133"/>
        <v/>
      </c>
      <c r="KT57" s="83" t="str">
        <f t="shared" si="134"/>
        <v/>
      </c>
      <c r="KU57" s="83" t="str">
        <f t="shared" si="135"/>
        <v/>
      </c>
      <c r="KV57" s="83" t="str">
        <f t="shared" si="136"/>
        <v>Gastos_de_viajes_(alimentación_hospedaje_transporte_etc)</v>
      </c>
      <c r="KW57" s="83" t="str">
        <f t="shared" si="137"/>
        <v/>
      </c>
      <c r="KX57" s="83" t="str">
        <f t="shared" si="138"/>
        <v/>
      </c>
      <c r="KY57" s="83" t="str">
        <f t="shared" si="139"/>
        <v/>
      </c>
      <c r="KZ57" s="83" t="str">
        <f t="shared" si="140"/>
        <v/>
      </c>
      <c r="LA57" s="83" t="str">
        <f t="shared" si="141"/>
        <v/>
      </c>
      <c r="LB57" s="83" t="str">
        <f t="shared" si="142"/>
        <v/>
      </c>
      <c r="LC57" s="83" t="str">
        <f t="shared" si="143"/>
        <v/>
      </c>
      <c r="LD57" s="83" t="str">
        <f t="shared" si="144"/>
        <v/>
      </c>
      <c r="LE57" s="83" t="str">
        <f t="shared" si="145"/>
        <v>Pólizas</v>
      </c>
      <c r="LF57" s="83" t="str">
        <f t="shared" si="146"/>
        <v/>
      </c>
      <c r="LG57" s="83" t="str">
        <f t="shared" si="147"/>
        <v/>
      </c>
      <c r="LH57" s="83" t="str">
        <f t="shared" si="148"/>
        <v/>
      </c>
      <c r="LI57" s="83" t="str">
        <f t="shared" si="149"/>
        <v/>
      </c>
      <c r="LJ57" s="83" t="str">
        <f t="shared" si="150"/>
        <v/>
      </c>
      <c r="LK57" s="83" t="str">
        <f t="shared" si="151"/>
        <v/>
      </c>
      <c r="LL57" s="83" t="str">
        <f t="shared" si="152"/>
        <v/>
      </c>
      <c r="LM57" s="83" t="str">
        <f t="shared" si="153"/>
        <v/>
      </c>
      <c r="LN57" s="83" t="str">
        <f t="shared" si="154"/>
        <v/>
      </c>
      <c r="LO57" s="83" t="str">
        <f t="shared" si="155"/>
        <v/>
      </c>
      <c r="LP57" s="83" t="str">
        <f t="shared" si="156"/>
        <v/>
      </c>
      <c r="LQ57" s="83" t="str">
        <f t="shared" si="157"/>
        <v/>
      </c>
      <c r="LR57" s="83" t="str">
        <f t="shared" si="158"/>
        <v/>
      </c>
      <c r="LS57" s="83" t="str">
        <f t="shared" si="159"/>
        <v/>
      </c>
      <c r="LT57" s="83" t="str">
        <f t="shared" si="160"/>
        <v/>
      </c>
      <c r="LU57" s="83" t="str">
        <f t="shared" si="161"/>
        <v/>
      </c>
      <c r="LV57" s="83" t="str">
        <f t="shared" si="162"/>
        <v/>
      </c>
      <c r="LX57" s="175" t="str" cm="1">
        <f t="array" ref="LX57:LZ57">TRANSPOSE(_xlfn.UNIQUE(_xlfn._xlws.FILTER(TRANSPOSE(JH57:LV57),TRANSPOSE(JH57:LV57)&lt;&gt;"")))</f>
        <v>Personal</v>
      </c>
      <c r="LY57" s="175" t="str">
        <v>Gastos_de_viajes_(alimentación_hospedaje_transporte_etc)</v>
      </c>
      <c r="LZ57" s="175" t="str">
        <v>Pólizas</v>
      </c>
      <c r="MI57" s="83" t="str">
        <f t="shared" si="163"/>
        <v>Tipo_3.4.D_Viajes_de_familiarización_productos</v>
      </c>
      <c r="MJ57" s="83" t="s">
        <v>1825</v>
      </c>
      <c r="MK57" s="83"/>
      <c r="ML57" s="83"/>
      <c r="MM57" s="83"/>
      <c r="MN57" s="83"/>
      <c r="MO57" s="83"/>
      <c r="MP57" s="83"/>
      <c r="MQ57" s="83"/>
      <c r="MR57" s="83"/>
      <c r="MS57" s="83"/>
      <c r="MT57" s="83" t="s">
        <v>1643</v>
      </c>
      <c r="MV57" s="150" t="str" cm="1">
        <f t="array" ref="MV57:MW57">IFERROR(_xlfn._xlws.FILTER(MJ57:MT57,MJ57:MT57&lt;&gt;""),"No aplica")</f>
        <v>Viajes de familiarización realizados</v>
      </c>
      <c r="MW57" t="str">
        <v>Otro</v>
      </c>
      <c r="NG57" s="150" t="str">
        <f t="shared" si="164"/>
        <v>Tipo_3.4.D_Viajes_de_familiarización_resultados</v>
      </c>
      <c r="NH57" s="83" t="s">
        <v>1639</v>
      </c>
      <c r="NI57" s="83" t="s">
        <v>1667</v>
      </c>
      <c r="NJ57" s="83"/>
      <c r="NK57" s="83"/>
      <c r="NL57" s="83"/>
      <c r="NM57" s="83"/>
      <c r="NN57" s="83"/>
      <c r="NO57" s="83"/>
      <c r="NP57" s="83"/>
      <c r="NQ57" s="83"/>
      <c r="NR57" s="83" t="s">
        <v>1643</v>
      </c>
      <c r="NT57" s="83" t="str" cm="1">
        <f t="array" ref="NT57:NV57">IFERROR(_xlfn._xlws.FILTER(NH57:NR57,NH57:NR57&lt;&gt;""),"No aplica")</f>
        <v>Publicaciones, reportajes y escritos de prensa generados por los asistentes al(los) viaje(s) de familiarización en un periodo de máximo un mes posterior a la finalización del(los) viaje(s)</v>
      </c>
      <c r="NU57" t="str">
        <v>Ahorro estimado en los costos de promoción generados por viajes de familiarización, relativo al costo equivalente a través de la implementación de estrategias publicitarias ATL</v>
      </c>
      <c r="NV57" t="str">
        <v>Otro</v>
      </c>
    </row>
    <row r="58" spans="1:390" ht="41.45" thickBot="1">
      <c r="A58" s="509"/>
      <c r="B58" s="488"/>
      <c r="C58" s="491"/>
      <c r="D58" s="74" t="str">
        <f t="shared" si="182"/>
        <v>Categoría_3.4_Estrategias_para_la_promoción_de_atractivos_rutas_experiencias_y_o_destinos_a_nivel_nacional_y_regional</v>
      </c>
      <c r="E58" s="81" t="s">
        <v>3158</v>
      </c>
      <c r="F58" s="72" t="str">
        <f t="shared" si="11"/>
        <v>Tipo_3.4.E_Diseño_y_producción_de_material_promocional_o_POP</v>
      </c>
      <c r="G58" s="74" t="s">
        <v>3043</v>
      </c>
      <c r="H58" s="107" t="s">
        <v>3043</v>
      </c>
      <c r="I58" s="111" t="s">
        <v>3043</v>
      </c>
      <c r="J58" s="108"/>
      <c r="K58" s="111" t="s">
        <v>3043</v>
      </c>
      <c r="L58" s="109"/>
      <c r="M58" s="110"/>
      <c r="O58" s="83" t="str">
        <f t="shared" si="165"/>
        <v>Tipo_3.4.E_Diseño_y_producción_de_material_promocional_o_POP</v>
      </c>
      <c r="P58" s="83" t="str">
        <f t="shared" si="166"/>
        <v>Tipo_3.4.E_Diseño_y_producción_de_material_promocional_o_POP</v>
      </c>
      <c r="Q58" s="83" t="str">
        <f t="shared" si="167"/>
        <v>Tipo_3.4.E_Diseño_y_producción_de_material_promocional_o_POP</v>
      </c>
      <c r="R58" s="83" t="str">
        <f t="shared" si="168"/>
        <v/>
      </c>
      <c r="S58" s="83" t="str">
        <f t="shared" si="169"/>
        <v>Tipo_3.4.E_Diseño_y_producción_de_material_promocional_o_POP</v>
      </c>
      <c r="T58" s="83" t="str">
        <f t="shared" si="170"/>
        <v/>
      </c>
      <c r="U58" s="83" t="str">
        <f t="shared" si="171"/>
        <v/>
      </c>
      <c r="X58" s="150" t="s">
        <v>3159</v>
      </c>
      <c r="AA58" s="92" t="s">
        <v>3043</v>
      </c>
      <c r="AB58" s="92" t="s">
        <v>3043</v>
      </c>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2" t="s">
        <v>3043</v>
      </c>
      <c r="BB58" s="92" t="s">
        <v>3043</v>
      </c>
      <c r="BC58" s="92" t="s">
        <v>3043</v>
      </c>
      <c r="BD58" s="92" t="s">
        <v>3043</v>
      </c>
      <c r="BE58" s="92" t="s">
        <v>3043</v>
      </c>
      <c r="BF58" s="92" t="s">
        <v>3043</v>
      </c>
      <c r="BG58" s="96"/>
      <c r="BH58" s="96"/>
      <c r="BI58" s="96"/>
      <c r="BJ58" s="96"/>
      <c r="BK58" s="96"/>
      <c r="BL58" s="96"/>
      <c r="BM58" s="96"/>
      <c r="BN58" s="96"/>
      <c r="BO58" s="96"/>
      <c r="BP58" s="92" t="s">
        <v>3043</v>
      </c>
      <c r="BQ58" s="96"/>
      <c r="BR58" s="96"/>
      <c r="BS58" s="96"/>
      <c r="BT58" s="96"/>
      <c r="BU58" s="96"/>
      <c r="BV58" s="96"/>
      <c r="BW58" s="97"/>
      <c r="BX58" s="93" t="s">
        <v>3043</v>
      </c>
      <c r="BY58" s="93"/>
      <c r="BZ58" s="93"/>
      <c r="CA58" s="93"/>
      <c r="CQ58" s="83" t="str">
        <f t="shared" si="19"/>
        <v>Tipo_3.4.E_Diseño_y_producción_de_material_promocional_o_POP_Personal</v>
      </c>
      <c r="CR58" s="83" t="str">
        <f t="shared" si="172"/>
        <v>Apoyo_administrativo</v>
      </c>
      <c r="CS58" s="83" t="str">
        <f t="shared" si="173"/>
        <v>Profesional</v>
      </c>
      <c r="CT58" s="83" t="str">
        <f t="shared" si="174"/>
        <v/>
      </c>
      <c r="CU58" s="83" t="str">
        <f t="shared" si="175"/>
        <v/>
      </c>
      <c r="CV58" s="83" t="str">
        <f t="shared" si="176"/>
        <v/>
      </c>
      <c r="CW58" s="83"/>
      <c r="CX58" s="83" t="str" cm="1">
        <f t="array" ref="CX58:CY58">IFERROR(_xlfn._xlws.FILTER(CR58:CV58,CR58:CV58&lt;&gt;""),"No aplica")</f>
        <v>Apoyo_administrativo</v>
      </c>
      <c r="CY58" s="83" t="str">
        <v>Profesional</v>
      </c>
      <c r="CZ58" s="83"/>
      <c r="DA58" s="83"/>
      <c r="DB58" s="83"/>
      <c r="DC58" s="83"/>
      <c r="DD58" s="83"/>
      <c r="DE58" s="83" t="str">
        <f t="shared" si="25"/>
        <v>Tipo_3.4.E_Diseño_y_producción_de_material_promocional_o_POP_Eventos</v>
      </c>
      <c r="DF58" s="83" t="str">
        <f t="shared" si="26"/>
        <v/>
      </c>
      <c r="DG58" s="83" t="str">
        <f t="shared" si="27"/>
        <v/>
      </c>
      <c r="DH58" s="83" t="str">
        <f t="shared" si="28"/>
        <v/>
      </c>
      <c r="DI58" s="83" t="str">
        <f t="shared" si="29"/>
        <v/>
      </c>
      <c r="DJ58" s="83" t="str">
        <f t="shared" si="30"/>
        <v/>
      </c>
      <c r="DK58" s="83" t="str">
        <f t="shared" si="31"/>
        <v/>
      </c>
      <c r="DL58" s="83" t="str">
        <f t="shared" si="32"/>
        <v/>
      </c>
      <c r="DM58" s="83" t="str">
        <f t="shared" si="33"/>
        <v/>
      </c>
      <c r="DN58" s="83" t="str">
        <f t="shared" si="34"/>
        <v/>
      </c>
      <c r="DO58" s="83" t="str">
        <f t="shared" si="35"/>
        <v/>
      </c>
      <c r="DP58" s="83" t="str">
        <f t="shared" si="36"/>
        <v/>
      </c>
      <c r="DQ58" s="83" t="str">
        <f t="shared" si="37"/>
        <v/>
      </c>
      <c r="DR58" s="83" t="str">
        <f t="shared" si="38"/>
        <v/>
      </c>
      <c r="DS58" s="83" t="str">
        <f t="shared" si="39"/>
        <v/>
      </c>
      <c r="DT58" s="83" t="str">
        <f t="shared" si="40"/>
        <v/>
      </c>
      <c r="DU58" s="83" t="str">
        <f t="shared" si="41"/>
        <v/>
      </c>
      <c r="DV58" s="83" t="str">
        <f t="shared" si="42"/>
        <v/>
      </c>
      <c r="DW58" s="83" t="str">
        <f t="shared" si="43"/>
        <v/>
      </c>
      <c r="DX58" s="83" t="str">
        <f t="shared" si="44"/>
        <v/>
      </c>
      <c r="DY58" s="83" t="str">
        <f t="shared" si="45"/>
        <v/>
      </c>
      <c r="DZ58" s="83" t="str">
        <f t="shared" si="46"/>
        <v/>
      </c>
      <c r="EA58" s="83"/>
      <c r="EB58" s="83" t="str" cm="1">
        <f t="array" ref="EB58">IFERROR(_xlfn._xlws.FILTER(DF58:DZ58,DF58:DZ58&lt;&gt;""),"No aplica")</f>
        <v>No aplica</v>
      </c>
      <c r="EC58" s="83"/>
      <c r="ED58" s="83"/>
      <c r="EE58" s="83"/>
      <c r="EF58" s="83"/>
      <c r="EG58" s="83"/>
      <c r="EH58" s="83"/>
      <c r="EI58" s="83"/>
      <c r="EJ58" s="83"/>
      <c r="EK58" s="83"/>
      <c r="EL58" s="83"/>
      <c r="EM58" s="83"/>
      <c r="EN58" s="83"/>
      <c r="EO58" s="83"/>
      <c r="EP58" s="83"/>
      <c r="EQ58" s="83"/>
      <c r="ER58" s="83"/>
      <c r="ES58" s="83"/>
      <c r="ET58" s="83"/>
      <c r="EU58" s="83"/>
      <c r="EV58" s="83"/>
      <c r="EW58" s="83" t="str">
        <f t="shared" si="47"/>
        <v>Tipo_3.4.E_Diseño_y_producción_de_material_promocional_o_POP_Material</v>
      </c>
      <c r="EX58" s="83" t="str">
        <f t="shared" si="48"/>
        <v>Diseño</v>
      </c>
      <c r="EY58" s="83" t="str">
        <f t="shared" si="49"/>
        <v>Producción_limitada_de_material_</v>
      </c>
      <c r="EZ58" s="83" t="str">
        <f t="shared" si="50"/>
        <v>Producción_limitada_de_piezas_digitales</v>
      </c>
      <c r="FA58" s="83" t="str">
        <f t="shared" si="51"/>
        <v>Producción_de_piezas_impresas</v>
      </c>
      <c r="FB58" s="83" t="str">
        <f t="shared" si="52"/>
        <v>Producción_de_piezas_digitales</v>
      </c>
      <c r="FC58" s="83" t="str">
        <f t="shared" si="53"/>
        <v>Distribución</v>
      </c>
      <c r="FD58" s="83"/>
      <c r="FE58" s="83" t="str" cm="1">
        <f t="array" ref="FE58:FJ58">IFERROR(_xlfn._xlws.FILTER(EX58:FC58,EX58:FC58&lt;&gt;""),"No aplica")</f>
        <v>Diseño</v>
      </c>
      <c r="FF58" s="83" t="str">
        <v>Producción_limitada_de_material_</v>
      </c>
      <c r="FG58" s="83" t="str">
        <v>Producción_limitada_de_piezas_digitales</v>
      </c>
      <c r="FH58" s="83" t="str">
        <v>Producción_de_piezas_impresas</v>
      </c>
      <c r="FI58" s="83" t="str">
        <v>Producción_de_piezas_digitales</v>
      </c>
      <c r="FJ58" s="83" t="str">
        <v>Distribución</v>
      </c>
      <c r="FK58" s="83"/>
      <c r="FL58" s="83"/>
      <c r="FM58" s="83" t="str">
        <f t="shared" si="54"/>
        <v>Tipo_3.4.E_Diseño_y_producción_de_material_promocional_o_POP_Publicidad</v>
      </c>
      <c r="FN58" s="175" t="str">
        <f t="shared" si="55"/>
        <v/>
      </c>
      <c r="FO58" s="175" t="str">
        <f t="shared" si="56"/>
        <v/>
      </c>
      <c r="FQ58" s="83" t="str" cm="1">
        <f t="array" ref="FQ58">IFERROR(_xlfn._xlws.FILTER(FN58:FO58,FN58:FO58&lt;&gt;""),"No aplica")</f>
        <v>No aplica</v>
      </c>
      <c r="FU58" s="83" t="str">
        <f t="shared" si="57"/>
        <v>Tipo_3.4.E_Diseño_y_producción_de_material_promocional_o_POP_Desarrollos_Tecnológicos</v>
      </c>
      <c r="FV58" s="175" t="str">
        <f t="shared" si="58"/>
        <v/>
      </c>
      <c r="FW58" s="175" t="str">
        <f t="shared" si="59"/>
        <v/>
      </c>
      <c r="FY58" s="83" t="str" cm="1">
        <f t="array" ref="FY58">IFERROR(_xlfn._xlws.FILTER(FV58:FW58,FV58:FW58&lt;&gt;""),"No aplica")</f>
        <v>No aplica</v>
      </c>
      <c r="GC58" s="83" t="str">
        <f t="shared" si="60"/>
        <v>Tipo_3.4.E_Diseño_y_producción_de_material_promocional_o_POP_Gastos_de_viajes_(alimentación_hospedaje_transporte_etc)</v>
      </c>
      <c r="GD58" s="175" t="str">
        <f t="shared" si="61"/>
        <v/>
      </c>
      <c r="GE58" s="175" t="str">
        <f t="shared" si="62"/>
        <v/>
      </c>
      <c r="GF58" s="175" t="str">
        <f t="shared" si="63"/>
        <v/>
      </c>
      <c r="GG58" s="175" t="str">
        <f t="shared" si="64"/>
        <v/>
      </c>
      <c r="GH58" s="175" t="str">
        <f t="shared" si="65"/>
        <v/>
      </c>
      <c r="GI58" s="175" t="str">
        <f t="shared" si="66"/>
        <v>G6._Reuniones_para_mesas_de_trabajo</v>
      </c>
      <c r="GJ58" s="175" t="str">
        <f t="shared" si="67"/>
        <v/>
      </c>
      <c r="GK58" s="175" t="str">
        <f t="shared" si="68"/>
        <v/>
      </c>
      <c r="GL58" s="175"/>
      <c r="GM58" s="150" t="str" cm="1">
        <f t="array" ref="GM58">IFERROR(_xlfn._xlws.FILTER(GD58:GK58,GD58:GK58&lt;&gt;""),"No aplica")</f>
        <v>G6._Reuniones_para_mesas_de_trabajo</v>
      </c>
      <c r="GN58" s="175"/>
      <c r="GO58" s="175"/>
      <c r="GP58" s="175"/>
      <c r="GQ58" s="175"/>
      <c r="GR58" s="175"/>
      <c r="GS58" s="175"/>
      <c r="GT58" s="175"/>
      <c r="GU58" s="175"/>
      <c r="GV58" s="175"/>
      <c r="GW58" s="175"/>
      <c r="GX58" s="83" t="str">
        <f t="shared" si="69"/>
        <v>Tipo_3.4.E_Diseño_y_producción_de_material_promocional_o_POP_Dotaciones_o_Beneficios</v>
      </c>
      <c r="GY58" s="175" t="str">
        <f t="shared" si="70"/>
        <v/>
      </c>
      <c r="GZ58" s="175" t="str">
        <f t="shared" si="71"/>
        <v/>
      </c>
      <c r="HA58" s="175" t="str">
        <f t="shared" si="72"/>
        <v/>
      </c>
      <c r="HB58" s="175" t="str">
        <f t="shared" si="73"/>
        <v/>
      </c>
      <c r="HC58" s="175" t="str">
        <f t="shared" si="74"/>
        <v/>
      </c>
      <c r="HE58" s="150" t="str" cm="1">
        <f t="array" ref="HE58">IFERROR(_xlfn._xlws.FILTER(GY58:HC58,GY58:HC58&lt;&gt;""),"No aplica")</f>
        <v>No aplica</v>
      </c>
      <c r="HL58" s="83" t="str">
        <f t="shared" si="75"/>
        <v>Tipo_3.4.E_Diseño_y_producción_de_material_promocional_o_POP_Pólizas</v>
      </c>
      <c r="HM58" s="175" t="str">
        <f t="shared" si="179"/>
        <v>Pólizas</v>
      </c>
      <c r="HO58" s="83" t="str" cm="1">
        <f t="array" ref="HO58">IFERROR(_xlfn._xlws.FILTER(HM58:HM58,HM58:HM58&lt;&gt;""),"No aplica")</f>
        <v>Pólizas</v>
      </c>
      <c r="HR58" s="83" t="str">
        <f t="shared" si="76"/>
        <v>Tipo_3.4.E_Diseño_y_producción_de_material_promocional_o_POP_Otros</v>
      </c>
      <c r="HS58" s="175" t="str">
        <f t="shared" si="77"/>
        <v/>
      </c>
      <c r="HT58" s="175" t="str">
        <f t="shared" si="78"/>
        <v/>
      </c>
      <c r="HU58" s="175" t="str">
        <f t="shared" si="79"/>
        <v/>
      </c>
      <c r="HW58" s="83" t="str" cm="1">
        <f t="array" ref="HW58">IFERROR(_xlfn._xlws.FILTER(HS58:HU58,HS58:HU58&lt;&gt;""),"No aplica")</f>
        <v>No aplica</v>
      </c>
      <c r="IB58" s="83" t="str">
        <f t="shared" si="80"/>
        <v>Tipo_3.4.E_Diseño_y_producción_de_material_promocional_o_POP_Construcción_y_o_mantenimiento_de_Obra</v>
      </c>
      <c r="IC58" s="175" t="str">
        <f t="shared" si="81"/>
        <v/>
      </c>
      <c r="ID58" s="175" t="str">
        <f t="shared" si="82"/>
        <v/>
      </c>
      <c r="IE58" s="175" t="str">
        <f t="shared" si="83"/>
        <v/>
      </c>
      <c r="IF58" s="175" t="str">
        <f t="shared" si="84"/>
        <v/>
      </c>
      <c r="IG58" s="175" t="str">
        <f t="shared" si="85"/>
        <v/>
      </c>
      <c r="IH58" s="175" t="str">
        <f t="shared" si="86"/>
        <v/>
      </c>
      <c r="II58" s="175" t="str">
        <f t="shared" si="87"/>
        <v/>
      </c>
      <c r="IJ58" s="175" t="str">
        <f t="shared" si="88"/>
        <v/>
      </c>
      <c r="IK58" s="175" t="str">
        <f t="shared" si="89"/>
        <v/>
      </c>
      <c r="IL58" s="175" t="str">
        <f t="shared" si="90"/>
        <v/>
      </c>
      <c r="IM58" s="175" t="str">
        <f t="shared" si="91"/>
        <v/>
      </c>
      <c r="IN58" s="175" t="str">
        <f t="shared" si="92"/>
        <v/>
      </c>
      <c r="IO58" s="175" t="str">
        <f t="shared" si="93"/>
        <v/>
      </c>
      <c r="IP58" s="175" t="str">
        <f t="shared" si="94"/>
        <v/>
      </c>
      <c r="IR58" s="175" t="str" cm="1">
        <f t="array" ref="IR58">IFERROR(_xlfn._xlws.FILTER(IC58:IP58,IC58:IP58&lt;&gt;""),"No aplica")</f>
        <v>No aplica</v>
      </c>
      <c r="JG58" s="83" t="str">
        <f t="shared" si="95"/>
        <v>Tipo_3.4.E_Diseño_y_producción_de_material_promocional_o_POP</v>
      </c>
      <c r="JH58" s="83" t="str">
        <f t="shared" si="96"/>
        <v>Personal</v>
      </c>
      <c r="JI58" s="83" t="str">
        <f t="shared" si="97"/>
        <v>Personal</v>
      </c>
      <c r="JJ58" s="83" t="str">
        <f t="shared" si="98"/>
        <v/>
      </c>
      <c r="JK58" s="83" t="str">
        <f t="shared" si="99"/>
        <v/>
      </c>
      <c r="JL58" s="83" t="str">
        <f t="shared" si="100"/>
        <v/>
      </c>
      <c r="JM58" s="83" t="str">
        <f t="shared" si="101"/>
        <v/>
      </c>
      <c r="JN58" s="83" t="str">
        <f t="shared" si="102"/>
        <v/>
      </c>
      <c r="JO58" s="83" t="str">
        <f t="shared" si="103"/>
        <v/>
      </c>
      <c r="JP58" s="83" t="str">
        <f t="shared" si="104"/>
        <v/>
      </c>
      <c r="JQ58" s="83" t="str">
        <f t="shared" si="105"/>
        <v/>
      </c>
      <c r="JR58" s="83" t="str">
        <f t="shared" si="106"/>
        <v/>
      </c>
      <c r="JS58" s="83" t="str">
        <f t="shared" si="107"/>
        <v/>
      </c>
      <c r="JT58" s="83" t="str">
        <f t="shared" si="108"/>
        <v/>
      </c>
      <c r="JU58" s="83" t="str">
        <f t="shared" si="109"/>
        <v/>
      </c>
      <c r="JV58" s="83" t="str">
        <f t="shared" si="110"/>
        <v/>
      </c>
      <c r="JW58" s="83" t="str">
        <f t="shared" si="111"/>
        <v/>
      </c>
      <c r="JX58" s="83" t="str">
        <f t="shared" si="112"/>
        <v/>
      </c>
      <c r="JY58" s="83" t="str">
        <f t="shared" si="113"/>
        <v/>
      </c>
      <c r="JZ58" s="83" t="str">
        <f t="shared" si="114"/>
        <v/>
      </c>
      <c r="KA58" s="83" t="str">
        <f t="shared" si="115"/>
        <v/>
      </c>
      <c r="KB58" s="83" t="str">
        <f t="shared" si="116"/>
        <v/>
      </c>
      <c r="KC58" s="83" t="str">
        <f t="shared" si="117"/>
        <v/>
      </c>
      <c r="KD58" s="83" t="str">
        <f t="shared" si="118"/>
        <v/>
      </c>
      <c r="KE58" s="83" t="str">
        <f t="shared" si="119"/>
        <v/>
      </c>
      <c r="KF58" s="83" t="str">
        <f t="shared" si="120"/>
        <v/>
      </c>
      <c r="KG58" s="83" t="str">
        <f t="shared" si="121"/>
        <v/>
      </c>
      <c r="KH58" s="83" t="str">
        <f t="shared" si="122"/>
        <v>Material</v>
      </c>
      <c r="KI58" s="83" t="str">
        <f t="shared" si="123"/>
        <v>Material</v>
      </c>
      <c r="KJ58" s="83" t="str">
        <f t="shared" si="124"/>
        <v>Material</v>
      </c>
      <c r="KK58" s="83" t="str">
        <f t="shared" si="125"/>
        <v>Material</v>
      </c>
      <c r="KL58" s="83" t="str">
        <f t="shared" si="126"/>
        <v>Material</v>
      </c>
      <c r="KM58" s="83" t="str">
        <f t="shared" si="127"/>
        <v>Material</v>
      </c>
      <c r="KN58" s="83" t="str">
        <f t="shared" si="128"/>
        <v/>
      </c>
      <c r="KO58" s="83" t="str">
        <f t="shared" si="129"/>
        <v/>
      </c>
      <c r="KP58" s="83" t="str">
        <f t="shared" si="130"/>
        <v/>
      </c>
      <c r="KQ58" s="83" t="str">
        <f t="shared" si="131"/>
        <v/>
      </c>
      <c r="KR58" s="83" t="str">
        <f t="shared" si="132"/>
        <v/>
      </c>
      <c r="KS58" s="83" t="str">
        <f t="shared" si="133"/>
        <v/>
      </c>
      <c r="KT58" s="83" t="str">
        <f t="shared" si="134"/>
        <v/>
      </c>
      <c r="KU58" s="83" t="str">
        <f t="shared" si="135"/>
        <v/>
      </c>
      <c r="KV58" s="83" t="str">
        <f t="shared" si="136"/>
        <v/>
      </c>
      <c r="KW58" s="83" t="str">
        <f t="shared" si="137"/>
        <v>Gastos_de_viajes_(alimentación_hospedaje_transporte_etc)</v>
      </c>
      <c r="KX58" s="83" t="str">
        <f t="shared" si="138"/>
        <v/>
      </c>
      <c r="KY58" s="83" t="str">
        <f t="shared" si="139"/>
        <v/>
      </c>
      <c r="KZ58" s="83" t="str">
        <f t="shared" si="140"/>
        <v/>
      </c>
      <c r="LA58" s="83" t="str">
        <f t="shared" si="141"/>
        <v/>
      </c>
      <c r="LB58" s="83" t="str">
        <f t="shared" si="142"/>
        <v/>
      </c>
      <c r="LC58" s="83" t="str">
        <f t="shared" si="143"/>
        <v/>
      </c>
      <c r="LD58" s="83" t="str">
        <f t="shared" si="144"/>
        <v/>
      </c>
      <c r="LE58" s="83" t="str">
        <f t="shared" si="145"/>
        <v>Pólizas</v>
      </c>
      <c r="LF58" s="83" t="str">
        <f t="shared" si="146"/>
        <v/>
      </c>
      <c r="LG58" s="83" t="str">
        <f t="shared" si="147"/>
        <v/>
      </c>
      <c r="LH58" s="83" t="str">
        <f t="shared" si="148"/>
        <v/>
      </c>
      <c r="LI58" s="83" t="str">
        <f t="shared" si="149"/>
        <v/>
      </c>
      <c r="LJ58" s="83" t="str">
        <f t="shared" si="150"/>
        <v/>
      </c>
      <c r="LK58" s="83" t="str">
        <f t="shared" si="151"/>
        <v/>
      </c>
      <c r="LL58" s="83" t="str">
        <f t="shared" si="152"/>
        <v/>
      </c>
      <c r="LM58" s="83" t="str">
        <f t="shared" si="153"/>
        <v/>
      </c>
      <c r="LN58" s="83" t="str">
        <f t="shared" si="154"/>
        <v/>
      </c>
      <c r="LO58" s="83" t="str">
        <f t="shared" si="155"/>
        <v/>
      </c>
      <c r="LP58" s="83" t="str">
        <f t="shared" si="156"/>
        <v/>
      </c>
      <c r="LQ58" s="83" t="str">
        <f t="shared" si="157"/>
        <v/>
      </c>
      <c r="LR58" s="83" t="str">
        <f t="shared" si="158"/>
        <v/>
      </c>
      <c r="LS58" s="83" t="str">
        <f t="shared" si="159"/>
        <v/>
      </c>
      <c r="LT58" s="83" t="str">
        <f t="shared" si="160"/>
        <v/>
      </c>
      <c r="LU58" s="83" t="str">
        <f t="shared" si="161"/>
        <v/>
      </c>
      <c r="LV58" s="83" t="str">
        <f t="shared" si="162"/>
        <v/>
      </c>
      <c r="LX58" s="175" t="str" cm="1">
        <f t="array" ref="LX58:MA58">TRANSPOSE(_xlfn.UNIQUE(_xlfn._xlws.FILTER(TRANSPOSE(JH58:LV58),TRANSPOSE(JH58:LV58)&lt;&gt;"")))</f>
        <v>Personal</v>
      </c>
      <c r="LY58" s="175" t="str">
        <v>Material</v>
      </c>
      <c r="LZ58" s="175" t="str">
        <v>Gastos_de_viajes_(alimentación_hospedaje_transporte_etc)</v>
      </c>
      <c r="MA58" s="175" t="str">
        <v>Pólizas</v>
      </c>
      <c r="MI58" s="83" t="str">
        <f t="shared" si="163"/>
        <v>Tipo_3.4.E_Diseño_y_producción_de_material_promocional_o_POP_productos</v>
      </c>
      <c r="MJ58" s="83" t="s">
        <v>1826</v>
      </c>
      <c r="MK58" s="83" t="s">
        <v>1892</v>
      </c>
      <c r="ML58" s="83" t="s">
        <v>3047</v>
      </c>
      <c r="MM58" s="83"/>
      <c r="MN58" s="83"/>
      <c r="MO58" s="83"/>
      <c r="MP58" s="83"/>
      <c r="MQ58" s="83"/>
      <c r="MR58" s="83"/>
      <c r="MS58" s="83"/>
      <c r="MT58" s="83" t="s">
        <v>1643</v>
      </c>
      <c r="MV58" s="150" t="str" cm="1">
        <f t="array" ref="MV58:MX58">IFERROR(_xlfn._xlws.FILTER(MJ58:MT58,MJ58:MT58&lt;&gt;""),"No aplica")</f>
        <v>Material promocional o POP impreso producido</v>
      </c>
      <c r="MW58" t="str">
        <v>Material promocional o POP digital producido</v>
      </c>
      <c r="MX58" t="str">
        <v>Otro</v>
      </c>
      <c r="NG58" s="150" t="str">
        <f t="shared" si="164"/>
        <v>Tipo_3.4.E_Diseño_y_producción_de_material_promocional_o_POP_resultados</v>
      </c>
      <c r="NH58" s="83" t="s">
        <v>1640</v>
      </c>
      <c r="NI58" s="83" t="s">
        <v>1668</v>
      </c>
      <c r="NJ58" s="83"/>
      <c r="NK58" s="83"/>
      <c r="NL58" s="83"/>
      <c r="NM58" s="83"/>
      <c r="NN58" s="83"/>
      <c r="NO58" s="83"/>
      <c r="NP58" s="83"/>
      <c r="NQ58" s="83"/>
      <c r="NR58" s="83" t="s">
        <v>1643</v>
      </c>
      <c r="NT58" s="83" t="str" cm="1">
        <f t="array" ref="NT58:NV58">IFERROR(_xlfn._xlws.FILTER(NH58:NR58,NH58:NR58&lt;&gt;""),"No aplica")</f>
        <v>Eventos en los que se utilizará el material promocional producido</v>
      </c>
      <c r="NU58" t="str">
        <v>Campañas en los que se utilizará el material promocional producido</v>
      </c>
      <c r="NV58" t="str">
        <v>Otro</v>
      </c>
    </row>
    <row r="59" spans="1:390" ht="20.65" customHeight="1" thickBot="1">
      <c r="A59" s="509"/>
      <c r="B59" s="480" t="s">
        <v>3160</v>
      </c>
      <c r="C59" s="514" t="s">
        <v>3161</v>
      </c>
      <c r="D59" s="74" t="str">
        <f>CONCATENATE("Categoría_",$B$59,"_",SUBSTITUTE(SUBSTITUTE($C$59,",","")," ","_"))</f>
        <v>Categoría_3.5_Estrategias_para_la_promoción_de_atractivos_productos__rutas_experiencias_y_o_destinos_colombianos_a_nivel_internacional</v>
      </c>
      <c r="E59" s="82" t="s">
        <v>3162</v>
      </c>
      <c r="F59" s="72" t="str">
        <f t="shared" si="11"/>
        <v>Tipo_3.5.A_Participación_en_eventos_internacionales_de_interés_para_Colombia</v>
      </c>
      <c r="G59" s="75" t="s">
        <v>3043</v>
      </c>
      <c r="H59" s="102"/>
      <c r="I59" s="112"/>
      <c r="J59" s="112"/>
      <c r="K59" s="112"/>
      <c r="L59" s="112"/>
      <c r="M59" s="117"/>
      <c r="O59" s="83" t="str">
        <f t="shared" si="165"/>
        <v>Tipo_3.5.A_Participación_en_eventos_internacionales_de_interés_para_Colombia</v>
      </c>
      <c r="P59" s="83" t="str">
        <f t="shared" si="166"/>
        <v/>
      </c>
      <c r="Q59" s="83" t="str">
        <f t="shared" si="167"/>
        <v/>
      </c>
      <c r="R59" s="83" t="str">
        <f t="shared" si="168"/>
        <v/>
      </c>
      <c r="S59" s="83" t="str">
        <f t="shared" si="169"/>
        <v/>
      </c>
      <c r="T59" s="83" t="str">
        <f t="shared" si="170"/>
        <v/>
      </c>
      <c r="U59" s="83" t="str">
        <f t="shared" si="171"/>
        <v/>
      </c>
      <c r="X59" s="150" t="s">
        <v>3159</v>
      </c>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t="s">
        <v>3043</v>
      </c>
      <c r="BA59" s="89"/>
      <c r="BB59" s="89"/>
      <c r="BC59" s="89"/>
      <c r="BD59" s="89"/>
      <c r="BE59" s="89"/>
      <c r="BF59" s="89"/>
      <c r="BG59" s="89"/>
      <c r="BH59" s="89"/>
      <c r="BI59" s="89"/>
      <c r="BJ59" s="89"/>
      <c r="BK59" s="89"/>
      <c r="BL59" s="89"/>
      <c r="BM59" s="89"/>
      <c r="BN59" s="89"/>
      <c r="BO59" s="89"/>
      <c r="BP59" s="89"/>
      <c r="BQ59" s="89"/>
      <c r="BR59" s="89"/>
      <c r="BS59" s="89"/>
      <c r="BT59" s="89"/>
      <c r="BU59" s="89"/>
      <c r="BV59" s="89"/>
      <c r="BW59" s="90"/>
      <c r="BX59" s="90" t="s">
        <v>3043</v>
      </c>
      <c r="BY59" s="90"/>
      <c r="BZ59" s="90"/>
      <c r="CA59" s="90"/>
      <c r="CQ59" s="83" t="str">
        <f t="shared" si="19"/>
        <v>Tipo_3.5.A_Participación_en_eventos_internacionales_de_interés_para_Colombia_Personal</v>
      </c>
      <c r="CR59" s="83" t="str">
        <f t="shared" si="172"/>
        <v/>
      </c>
      <c r="CS59" s="83" t="str">
        <f t="shared" si="173"/>
        <v/>
      </c>
      <c r="CT59" s="83" t="str">
        <f t="shared" si="174"/>
        <v/>
      </c>
      <c r="CU59" s="83" t="str">
        <f t="shared" si="175"/>
        <v/>
      </c>
      <c r="CV59" s="83" t="str">
        <f t="shared" si="176"/>
        <v/>
      </c>
      <c r="CW59" s="83"/>
      <c r="CX59" s="83" t="str" cm="1">
        <f t="array" ref="CX59">IFERROR(_xlfn._xlws.FILTER(CR59:CV59,CR59:CV59&lt;&gt;""),"No aplica")</f>
        <v>No aplica</v>
      </c>
      <c r="CY59" s="83"/>
      <c r="CZ59" s="83"/>
      <c r="DA59" s="83"/>
      <c r="DB59" s="83"/>
      <c r="DC59" s="83"/>
      <c r="DD59" s="83"/>
      <c r="DE59" s="83" t="str">
        <f t="shared" si="25"/>
        <v>Tipo_3.5.A_Participación_en_eventos_internacionales_de_interés_para_Colombia_Eventos</v>
      </c>
      <c r="DF59" s="83" t="str">
        <f t="shared" si="26"/>
        <v/>
      </c>
      <c r="DG59" s="83" t="str">
        <f t="shared" si="27"/>
        <v/>
      </c>
      <c r="DH59" s="83" t="str">
        <f t="shared" si="28"/>
        <v/>
      </c>
      <c r="DI59" s="83" t="str">
        <f t="shared" si="29"/>
        <v/>
      </c>
      <c r="DJ59" s="83" t="str">
        <f t="shared" si="30"/>
        <v/>
      </c>
      <c r="DK59" s="83" t="str">
        <f t="shared" si="31"/>
        <v/>
      </c>
      <c r="DL59" s="83" t="str">
        <f t="shared" si="32"/>
        <v/>
      </c>
      <c r="DM59" s="83" t="str">
        <f t="shared" si="33"/>
        <v/>
      </c>
      <c r="DN59" s="83" t="str">
        <f t="shared" si="34"/>
        <v/>
      </c>
      <c r="DO59" s="83" t="str">
        <f t="shared" si="35"/>
        <v/>
      </c>
      <c r="DP59" s="83" t="str">
        <f t="shared" si="36"/>
        <v/>
      </c>
      <c r="DQ59" s="83" t="str">
        <f t="shared" si="37"/>
        <v/>
      </c>
      <c r="DR59" s="83" t="str">
        <f t="shared" si="38"/>
        <v/>
      </c>
      <c r="DS59" s="83" t="str">
        <f t="shared" si="39"/>
        <v/>
      </c>
      <c r="DT59" s="83" t="str">
        <f t="shared" si="40"/>
        <v/>
      </c>
      <c r="DU59" s="83" t="str">
        <f t="shared" si="41"/>
        <v/>
      </c>
      <c r="DV59" s="83" t="str">
        <f t="shared" si="42"/>
        <v/>
      </c>
      <c r="DW59" s="83" t="str">
        <f t="shared" si="43"/>
        <v/>
      </c>
      <c r="DX59" s="83" t="str">
        <f t="shared" si="44"/>
        <v/>
      </c>
      <c r="DY59" s="83" t="str">
        <f t="shared" si="45"/>
        <v/>
      </c>
      <c r="DZ59" s="83" t="str">
        <f t="shared" si="46"/>
        <v>Stands</v>
      </c>
      <c r="EA59" s="83"/>
      <c r="EB59" s="83" t="str" cm="1">
        <f t="array" ref="EB59">IFERROR(_xlfn._xlws.FILTER(DF59:DZ59,DF59:DZ59&lt;&gt;""),"No aplica")</f>
        <v>Stands</v>
      </c>
      <c r="EC59" s="83"/>
      <c r="ED59" s="83"/>
      <c r="EE59" s="83"/>
      <c r="EF59" s="83"/>
      <c r="EG59" s="83"/>
      <c r="EH59" s="83"/>
      <c r="EI59" s="83"/>
      <c r="EJ59" s="83"/>
      <c r="EK59" s="83"/>
      <c r="EL59" s="83"/>
      <c r="EM59" s="83"/>
      <c r="EN59" s="83"/>
      <c r="EO59" s="83"/>
      <c r="EP59" s="83"/>
      <c r="EQ59" s="83"/>
      <c r="ER59" s="83"/>
      <c r="ES59" s="83"/>
      <c r="ET59" s="83"/>
      <c r="EU59" s="83"/>
      <c r="EV59" s="83"/>
      <c r="EW59" s="83" t="str">
        <f t="shared" si="47"/>
        <v>Tipo_3.5.A_Participación_en_eventos_internacionales_de_interés_para_Colombia_Material</v>
      </c>
      <c r="EX59" s="83" t="str">
        <f t="shared" si="48"/>
        <v/>
      </c>
      <c r="EY59" s="83" t="str">
        <f t="shared" si="49"/>
        <v/>
      </c>
      <c r="EZ59" s="83" t="str">
        <f t="shared" si="50"/>
        <v/>
      </c>
      <c r="FA59" s="83" t="str">
        <f t="shared" si="51"/>
        <v/>
      </c>
      <c r="FB59" s="83" t="str">
        <f t="shared" si="52"/>
        <v/>
      </c>
      <c r="FC59" s="83" t="str">
        <f t="shared" si="53"/>
        <v/>
      </c>
      <c r="FD59" s="83"/>
      <c r="FE59" s="83" t="str" cm="1">
        <f t="array" ref="FE59">IFERROR(_xlfn._xlws.FILTER(EX59:FC59,EX59:FC59&lt;&gt;""),"No aplica")</f>
        <v>No aplica</v>
      </c>
      <c r="FF59" s="83"/>
      <c r="FG59" s="83"/>
      <c r="FH59" s="83"/>
      <c r="FI59" s="83"/>
      <c r="FJ59" s="83"/>
      <c r="FK59" s="83"/>
      <c r="FL59" s="83"/>
      <c r="FM59" s="83" t="str">
        <f t="shared" si="54"/>
        <v>Tipo_3.5.A_Participación_en_eventos_internacionales_de_interés_para_Colombia_Publicidad</v>
      </c>
      <c r="FN59" s="175" t="str">
        <f t="shared" si="55"/>
        <v/>
      </c>
      <c r="FO59" s="175" t="str">
        <f t="shared" si="56"/>
        <v/>
      </c>
      <c r="FQ59" s="83" t="str" cm="1">
        <f t="array" ref="FQ59">IFERROR(_xlfn._xlws.FILTER(FN59:FO59,FN59:FO59&lt;&gt;""),"No aplica")</f>
        <v>No aplica</v>
      </c>
      <c r="FU59" s="83" t="str">
        <f t="shared" si="57"/>
        <v>Tipo_3.5.A_Participación_en_eventos_internacionales_de_interés_para_Colombia_Desarrollos_Tecnológicos</v>
      </c>
      <c r="FV59" s="175" t="str">
        <f t="shared" si="58"/>
        <v/>
      </c>
      <c r="FW59" s="175" t="str">
        <f t="shared" si="59"/>
        <v/>
      </c>
      <c r="FY59" s="83" t="str" cm="1">
        <f t="array" ref="FY59">IFERROR(_xlfn._xlws.FILTER(FV59:FW59,FV59:FW59&lt;&gt;""),"No aplica")</f>
        <v>No aplica</v>
      </c>
      <c r="GC59" s="83" t="str">
        <f t="shared" si="60"/>
        <v>Tipo_3.5.A_Participación_en_eventos_internacionales_de_interés_para_Colombia_Gastos_de_viajes_(alimentación_hospedaje_transporte_etc)</v>
      </c>
      <c r="GD59" s="175" t="str">
        <f t="shared" si="61"/>
        <v/>
      </c>
      <c r="GE59" s="175" t="str">
        <f t="shared" si="62"/>
        <v/>
      </c>
      <c r="GF59" s="175" t="str">
        <f t="shared" si="63"/>
        <v/>
      </c>
      <c r="GG59" s="175" t="str">
        <f t="shared" si="64"/>
        <v/>
      </c>
      <c r="GH59" s="175" t="str">
        <f t="shared" si="65"/>
        <v/>
      </c>
      <c r="GI59" s="175" t="str">
        <f t="shared" si="66"/>
        <v/>
      </c>
      <c r="GJ59" s="175" t="str">
        <f t="shared" si="67"/>
        <v/>
      </c>
      <c r="GK59" s="175" t="str">
        <f t="shared" si="68"/>
        <v/>
      </c>
      <c r="GL59" s="175"/>
      <c r="GM59" s="150" t="str" cm="1">
        <f t="array" ref="GM59">IFERROR(_xlfn._xlws.FILTER(GD59:GK59,GD59:GK59&lt;&gt;""),"No aplica")</f>
        <v>No aplica</v>
      </c>
      <c r="GN59" s="175"/>
      <c r="GO59" s="175"/>
      <c r="GP59" s="175"/>
      <c r="GQ59" s="175"/>
      <c r="GR59" s="175"/>
      <c r="GS59" s="175"/>
      <c r="GT59" s="175"/>
      <c r="GU59" s="175"/>
      <c r="GV59" s="175"/>
      <c r="GW59" s="175"/>
      <c r="GX59" s="83" t="str">
        <f t="shared" si="69"/>
        <v>Tipo_3.5.A_Participación_en_eventos_internacionales_de_interés_para_Colombia_Dotaciones_o_Beneficios</v>
      </c>
      <c r="GY59" s="175" t="str">
        <f t="shared" si="70"/>
        <v/>
      </c>
      <c r="GZ59" s="175" t="str">
        <f t="shared" si="71"/>
        <v/>
      </c>
      <c r="HA59" s="175" t="str">
        <f t="shared" si="72"/>
        <v/>
      </c>
      <c r="HB59" s="175" t="str">
        <f t="shared" si="73"/>
        <v/>
      </c>
      <c r="HC59" s="175" t="str">
        <f t="shared" si="74"/>
        <v/>
      </c>
      <c r="HE59" s="150" t="str" cm="1">
        <f t="array" ref="HE59">IFERROR(_xlfn._xlws.FILTER(GY59:HC59,GY59:HC59&lt;&gt;""),"No aplica")</f>
        <v>No aplica</v>
      </c>
      <c r="HL59" s="83" t="str">
        <f t="shared" si="75"/>
        <v>Tipo_3.5.A_Participación_en_eventos_internacionales_de_interés_para_Colombia_Pólizas</v>
      </c>
      <c r="HM59" s="175" t="str">
        <f t="shared" si="179"/>
        <v>Pólizas</v>
      </c>
      <c r="HO59" s="83" t="str" cm="1">
        <f t="array" ref="HO59">IFERROR(_xlfn._xlws.FILTER(HM59:HM59,HM59:HM59&lt;&gt;""),"No aplica")</f>
        <v>Pólizas</v>
      </c>
      <c r="HR59" s="83" t="str">
        <f t="shared" si="76"/>
        <v>Tipo_3.5.A_Participación_en_eventos_internacionales_de_interés_para_Colombia_Otros</v>
      </c>
      <c r="HS59" s="175" t="str">
        <f t="shared" si="77"/>
        <v/>
      </c>
      <c r="HT59" s="175" t="str">
        <f t="shared" si="78"/>
        <v/>
      </c>
      <c r="HU59" s="175" t="str">
        <f t="shared" si="79"/>
        <v/>
      </c>
      <c r="HW59" s="83" t="str" cm="1">
        <f t="array" ref="HW59">IFERROR(_xlfn._xlws.FILTER(HS59:HU59,HS59:HU59&lt;&gt;""),"No aplica")</f>
        <v>No aplica</v>
      </c>
      <c r="IB59" s="83" t="str">
        <f t="shared" si="80"/>
        <v>Tipo_3.5.A_Participación_en_eventos_internacionales_de_interés_para_Colombia_Construcción_y_o_mantenimiento_de_Obra</v>
      </c>
      <c r="IC59" s="175" t="str">
        <f t="shared" si="81"/>
        <v/>
      </c>
      <c r="ID59" s="175" t="str">
        <f t="shared" si="82"/>
        <v/>
      </c>
      <c r="IE59" s="175" t="str">
        <f t="shared" si="83"/>
        <v/>
      </c>
      <c r="IF59" s="175" t="str">
        <f t="shared" si="84"/>
        <v/>
      </c>
      <c r="IG59" s="175" t="str">
        <f t="shared" si="85"/>
        <v/>
      </c>
      <c r="IH59" s="175" t="str">
        <f t="shared" si="86"/>
        <v/>
      </c>
      <c r="II59" s="175" t="str">
        <f t="shared" si="87"/>
        <v/>
      </c>
      <c r="IJ59" s="175" t="str">
        <f t="shared" si="88"/>
        <v/>
      </c>
      <c r="IK59" s="175" t="str">
        <f t="shared" si="89"/>
        <v/>
      </c>
      <c r="IL59" s="175" t="str">
        <f t="shared" si="90"/>
        <v/>
      </c>
      <c r="IM59" s="175" t="str">
        <f t="shared" si="91"/>
        <v/>
      </c>
      <c r="IN59" s="175" t="str">
        <f t="shared" si="92"/>
        <v/>
      </c>
      <c r="IO59" s="175" t="str">
        <f t="shared" si="93"/>
        <v/>
      </c>
      <c r="IP59" s="175" t="str">
        <f t="shared" si="94"/>
        <v/>
      </c>
      <c r="IR59" s="175" t="str" cm="1">
        <f t="array" ref="IR59">IFERROR(_xlfn._xlws.FILTER(IC59:IP59,IC59:IP59&lt;&gt;""),"No aplica")</f>
        <v>No aplica</v>
      </c>
      <c r="JG59" s="83" t="str">
        <f t="shared" si="95"/>
        <v>Tipo_3.5.A_Participación_en_eventos_internacionales_de_interés_para_Colombia</v>
      </c>
      <c r="JH59" s="83" t="str">
        <f t="shared" si="96"/>
        <v/>
      </c>
      <c r="JI59" s="83" t="str">
        <f t="shared" si="97"/>
        <v/>
      </c>
      <c r="JJ59" s="83" t="str">
        <f t="shared" si="98"/>
        <v/>
      </c>
      <c r="JK59" s="83" t="str">
        <f t="shared" si="99"/>
        <v/>
      </c>
      <c r="JL59" s="83" t="str">
        <f t="shared" si="100"/>
        <v/>
      </c>
      <c r="JM59" s="83" t="str">
        <f t="shared" si="101"/>
        <v/>
      </c>
      <c r="JN59" s="83" t="str">
        <f t="shared" si="102"/>
        <v/>
      </c>
      <c r="JO59" s="83" t="str">
        <f t="shared" si="103"/>
        <v/>
      </c>
      <c r="JP59" s="83" t="str">
        <f t="shared" si="104"/>
        <v/>
      </c>
      <c r="JQ59" s="83" t="str">
        <f t="shared" si="105"/>
        <v/>
      </c>
      <c r="JR59" s="83" t="str">
        <f t="shared" si="106"/>
        <v/>
      </c>
      <c r="JS59" s="83" t="str">
        <f t="shared" si="107"/>
        <v/>
      </c>
      <c r="JT59" s="83" t="str">
        <f t="shared" si="108"/>
        <v/>
      </c>
      <c r="JU59" s="83" t="str">
        <f t="shared" si="109"/>
        <v/>
      </c>
      <c r="JV59" s="83" t="str">
        <f t="shared" si="110"/>
        <v/>
      </c>
      <c r="JW59" s="83" t="str">
        <f t="shared" si="111"/>
        <v/>
      </c>
      <c r="JX59" s="83" t="str">
        <f t="shared" si="112"/>
        <v/>
      </c>
      <c r="JY59" s="83" t="str">
        <f t="shared" si="113"/>
        <v/>
      </c>
      <c r="JZ59" s="83" t="str">
        <f t="shared" si="114"/>
        <v/>
      </c>
      <c r="KA59" s="83" t="str">
        <f t="shared" si="115"/>
        <v/>
      </c>
      <c r="KB59" s="83" t="str">
        <f t="shared" si="116"/>
        <v/>
      </c>
      <c r="KC59" s="83" t="str">
        <f t="shared" si="117"/>
        <v/>
      </c>
      <c r="KD59" s="83" t="str">
        <f t="shared" si="118"/>
        <v/>
      </c>
      <c r="KE59" s="83" t="str">
        <f t="shared" si="119"/>
        <v/>
      </c>
      <c r="KF59" s="83" t="str">
        <f t="shared" si="120"/>
        <v/>
      </c>
      <c r="KG59" s="83" t="str">
        <f t="shared" si="121"/>
        <v>Eventos</v>
      </c>
      <c r="KH59" s="83" t="str">
        <f t="shared" si="122"/>
        <v/>
      </c>
      <c r="KI59" s="83" t="str">
        <f t="shared" si="123"/>
        <v/>
      </c>
      <c r="KJ59" s="83" t="str">
        <f t="shared" si="124"/>
        <v/>
      </c>
      <c r="KK59" s="83" t="str">
        <f t="shared" si="125"/>
        <v/>
      </c>
      <c r="KL59" s="83" t="str">
        <f t="shared" si="126"/>
        <v/>
      </c>
      <c r="KM59" s="83" t="str">
        <f t="shared" si="127"/>
        <v/>
      </c>
      <c r="KN59" s="83" t="str">
        <f t="shared" si="128"/>
        <v/>
      </c>
      <c r="KO59" s="83" t="str">
        <f t="shared" si="129"/>
        <v/>
      </c>
      <c r="KP59" s="83" t="str">
        <f t="shared" si="130"/>
        <v/>
      </c>
      <c r="KQ59" s="83" t="str">
        <f t="shared" si="131"/>
        <v/>
      </c>
      <c r="KR59" s="83" t="str">
        <f t="shared" si="132"/>
        <v/>
      </c>
      <c r="KS59" s="83" t="str">
        <f t="shared" si="133"/>
        <v/>
      </c>
      <c r="KT59" s="83" t="str">
        <f t="shared" si="134"/>
        <v/>
      </c>
      <c r="KU59" s="83" t="str">
        <f t="shared" si="135"/>
        <v/>
      </c>
      <c r="KV59" s="83" t="str">
        <f t="shared" si="136"/>
        <v/>
      </c>
      <c r="KW59" s="83" t="str">
        <f t="shared" si="137"/>
        <v/>
      </c>
      <c r="KX59" s="83" t="str">
        <f t="shared" si="138"/>
        <v/>
      </c>
      <c r="KY59" s="83" t="str">
        <f t="shared" si="139"/>
        <v/>
      </c>
      <c r="KZ59" s="83" t="str">
        <f t="shared" si="140"/>
        <v/>
      </c>
      <c r="LA59" s="83" t="str">
        <f t="shared" si="141"/>
        <v/>
      </c>
      <c r="LB59" s="83" t="str">
        <f t="shared" si="142"/>
        <v/>
      </c>
      <c r="LC59" s="83" t="str">
        <f t="shared" si="143"/>
        <v/>
      </c>
      <c r="LD59" s="83" t="str">
        <f t="shared" si="144"/>
        <v/>
      </c>
      <c r="LE59" s="83" t="str">
        <f t="shared" si="145"/>
        <v>Pólizas</v>
      </c>
      <c r="LF59" s="83" t="str">
        <f t="shared" si="146"/>
        <v/>
      </c>
      <c r="LG59" s="83" t="str">
        <f t="shared" si="147"/>
        <v/>
      </c>
      <c r="LH59" s="83" t="str">
        <f t="shared" si="148"/>
        <v/>
      </c>
      <c r="LI59" s="83" t="str">
        <f t="shared" si="149"/>
        <v/>
      </c>
      <c r="LJ59" s="83" t="str">
        <f t="shared" si="150"/>
        <v/>
      </c>
      <c r="LK59" s="83" t="str">
        <f t="shared" si="151"/>
        <v/>
      </c>
      <c r="LL59" s="83" t="str">
        <f t="shared" si="152"/>
        <v/>
      </c>
      <c r="LM59" s="83" t="str">
        <f t="shared" si="153"/>
        <v/>
      </c>
      <c r="LN59" s="83" t="str">
        <f t="shared" si="154"/>
        <v/>
      </c>
      <c r="LO59" s="83" t="str">
        <f t="shared" si="155"/>
        <v/>
      </c>
      <c r="LP59" s="83" t="str">
        <f t="shared" si="156"/>
        <v/>
      </c>
      <c r="LQ59" s="83" t="str">
        <f t="shared" si="157"/>
        <v/>
      </c>
      <c r="LR59" s="83" t="str">
        <f t="shared" si="158"/>
        <v/>
      </c>
      <c r="LS59" s="83" t="str">
        <f t="shared" si="159"/>
        <v/>
      </c>
      <c r="LT59" s="83" t="str">
        <f t="shared" si="160"/>
        <v/>
      </c>
      <c r="LU59" s="83" t="str">
        <f t="shared" si="161"/>
        <v/>
      </c>
      <c r="LV59" s="83" t="str">
        <f t="shared" si="162"/>
        <v/>
      </c>
      <c r="LX59" s="175" t="str" cm="1">
        <f t="array" ref="LX59:LY59">TRANSPOSE(_xlfn.UNIQUE(_xlfn._xlws.FILTER(TRANSPOSE(JH59:LV59),TRANSPOSE(JH59:LV59)&lt;&gt;"")))</f>
        <v>Eventos</v>
      </c>
      <c r="LY59" s="175" t="str">
        <v>Pólizas</v>
      </c>
      <c r="MI59" s="83" t="str">
        <f t="shared" si="163"/>
        <v>Tipo_3.5.A_Participación_en_eventos_internacionales_de_interés_para_Colombia_productos</v>
      </c>
      <c r="MJ59" s="83" t="s">
        <v>1821</v>
      </c>
      <c r="MK59" s="83" t="s">
        <v>1888</v>
      </c>
      <c r="ML59" s="83" t="s">
        <v>3047</v>
      </c>
      <c r="MM59" s="83"/>
      <c r="MN59" s="83"/>
      <c r="MO59" s="83"/>
      <c r="MP59" s="83"/>
      <c r="MQ59" s="83"/>
      <c r="MR59" s="83"/>
      <c r="MS59" s="83"/>
      <c r="MT59" s="83" t="s">
        <v>1643</v>
      </c>
      <c r="MV59" s="150" t="str" cm="1">
        <f t="array" ref="MV59:MX59">IFERROR(_xlfn._xlws.FILTER(MJ59:MT59,MJ59:MT59&lt;&gt;""),"No aplica")</f>
        <v>Stands para la participación en eventos turísticos</v>
      </c>
      <c r="MW59" t="str">
        <v>Expositores que participan en el(los) stand</v>
      </c>
      <c r="MX59" t="str">
        <v>Otro</v>
      </c>
      <c r="NG59" s="150" t="str">
        <f t="shared" si="164"/>
        <v>Tipo_3.5.A_Participación_en_eventos_internacionales_de_interés_para_Colombia_resultados</v>
      </c>
      <c r="NH59" s="83" t="s">
        <v>1637</v>
      </c>
      <c r="NI59" s="83" t="s">
        <v>1665</v>
      </c>
      <c r="NJ59" s="83"/>
      <c r="NK59" s="83"/>
      <c r="NL59" s="83"/>
      <c r="NM59" s="83"/>
      <c r="NN59" s="83"/>
      <c r="NO59" s="83"/>
      <c r="NP59" s="83"/>
      <c r="NQ59" s="83"/>
      <c r="NR59" s="83" t="s">
        <v>1643</v>
      </c>
      <c r="NT59" s="83" t="str" cm="1">
        <f t="array" ref="NT59:NV59">IFERROR(_xlfn._xlws.FILTER(NH59:NR59,NH59:NR59&lt;&gt;""),"No aplica")</f>
        <v>Personas o visitantes alcanzados a través del stand</v>
      </c>
      <c r="NU59" t="str">
        <v>Personas o visitantes a los cuales se presenta o promociona un destino, producto o experiencia turística</v>
      </c>
      <c r="NV59" t="str">
        <v>Otro</v>
      </c>
    </row>
    <row r="60" spans="1:390" ht="51.6" thickBot="1">
      <c r="A60" s="509"/>
      <c r="B60" s="481"/>
      <c r="C60" s="516"/>
      <c r="D60" s="74" t="str">
        <f t="shared" ref="D60:D66" si="183">CONCATENATE("Categoría_",$B$59,"_",SUBSTITUTE(SUBSTITUTE($C$59,",","")," ","_"))</f>
        <v>Categoría_3.5_Estrategias_para_la_promoción_de_atractivos_productos__rutas_experiencias_y_o_destinos_colombianos_a_nivel_internacional</v>
      </c>
      <c r="E60" s="82" t="s">
        <v>3163</v>
      </c>
      <c r="F60" s="72" t="str">
        <f t="shared" si="11"/>
        <v>Tipo_3.5.B_Eventos_para_la_promoción_de_atractivos_productos_rutas_experiencias_y_o_destinos_turísticos</v>
      </c>
      <c r="G60" s="75" t="s">
        <v>3043</v>
      </c>
      <c r="H60" s="102"/>
      <c r="I60" s="112"/>
      <c r="J60" s="112"/>
      <c r="K60" s="112"/>
      <c r="L60" s="112"/>
      <c r="M60" s="117"/>
      <c r="O60" s="83" t="str">
        <f t="shared" si="165"/>
        <v>Tipo_3.5.B_Eventos_para_la_promoción_de_atractivos_productos_rutas_experiencias_y_o_destinos_turísticos</v>
      </c>
      <c r="P60" s="83" t="str">
        <f t="shared" si="166"/>
        <v/>
      </c>
      <c r="Q60" s="83" t="str">
        <f t="shared" si="167"/>
        <v/>
      </c>
      <c r="R60" s="83" t="str">
        <f t="shared" si="168"/>
        <v/>
      </c>
      <c r="S60" s="83" t="str">
        <f t="shared" si="169"/>
        <v/>
      </c>
      <c r="T60" s="83" t="str">
        <f t="shared" si="170"/>
        <v/>
      </c>
      <c r="U60" s="83" t="str">
        <f t="shared" si="171"/>
        <v/>
      </c>
      <c r="X60" s="150" t="s">
        <v>3164</v>
      </c>
      <c r="AA60" s="89" t="s">
        <v>3043</v>
      </c>
      <c r="AB60" s="89" t="s">
        <v>3043</v>
      </c>
      <c r="AC60" s="89"/>
      <c r="AD60" s="89"/>
      <c r="AE60" s="89"/>
      <c r="AF60" s="89" t="s">
        <v>3043</v>
      </c>
      <c r="AG60" s="89" t="s">
        <v>3043</v>
      </c>
      <c r="AH60" s="89" t="s">
        <v>3043</v>
      </c>
      <c r="AI60" s="89" t="s">
        <v>3043</v>
      </c>
      <c r="AJ60" s="89" t="s">
        <v>3043</v>
      </c>
      <c r="AK60" s="89" t="s">
        <v>3043</v>
      </c>
      <c r="AL60" s="89" t="s">
        <v>3043</v>
      </c>
      <c r="AM60" s="89" t="s">
        <v>3043</v>
      </c>
      <c r="AN60" s="89" t="s">
        <v>3043</v>
      </c>
      <c r="AO60" s="89" t="s">
        <v>3043</v>
      </c>
      <c r="AP60" s="89" t="s">
        <v>3043</v>
      </c>
      <c r="AQ60" s="89" t="s">
        <v>3043</v>
      </c>
      <c r="AR60" s="89" t="s">
        <v>3043</v>
      </c>
      <c r="AS60" s="89" t="s">
        <v>3043</v>
      </c>
      <c r="AT60" s="89" t="s">
        <v>3043</v>
      </c>
      <c r="AU60" s="89" t="s">
        <v>3043</v>
      </c>
      <c r="AV60" s="89" t="s">
        <v>3043</v>
      </c>
      <c r="AW60" s="89" t="s">
        <v>3043</v>
      </c>
      <c r="AX60" s="89" t="s">
        <v>3043</v>
      </c>
      <c r="AY60" s="89" t="s">
        <v>3043</v>
      </c>
      <c r="AZ60" s="89"/>
      <c r="BA60" s="89" t="s">
        <v>3043</v>
      </c>
      <c r="BB60" s="89"/>
      <c r="BC60" s="89"/>
      <c r="BD60" s="89" t="s">
        <v>3043</v>
      </c>
      <c r="BE60" s="89" t="s">
        <v>3043</v>
      </c>
      <c r="BF60" s="89" t="s">
        <v>3043</v>
      </c>
      <c r="BG60" s="89" t="s">
        <v>3043</v>
      </c>
      <c r="BH60" s="89" t="s">
        <v>3043</v>
      </c>
      <c r="BI60" s="89"/>
      <c r="BJ60" s="89"/>
      <c r="BK60" s="89"/>
      <c r="BL60" s="89" t="s">
        <v>3043</v>
      </c>
      <c r="BM60" s="89"/>
      <c r="BN60" s="89" t="s">
        <v>3043</v>
      </c>
      <c r="BO60" s="89"/>
      <c r="BP60" s="89" t="s">
        <v>3043</v>
      </c>
      <c r="BQ60" s="89"/>
      <c r="BR60" s="89"/>
      <c r="BS60" s="89"/>
      <c r="BT60" s="89"/>
      <c r="BU60" s="89" t="s">
        <v>3043</v>
      </c>
      <c r="BV60" s="89"/>
      <c r="BW60" s="90"/>
      <c r="BX60" s="90" t="s">
        <v>3043</v>
      </c>
      <c r="BY60" s="90"/>
      <c r="BZ60" s="90"/>
      <c r="CA60" s="90"/>
      <c r="CQ60" s="83" t="str">
        <f t="shared" si="19"/>
        <v>Tipo_3.5.B_Eventos_para_la_promoción_de_atractivos_productos_rutas_experiencias_y_o_destinos_turísticos_Personal</v>
      </c>
      <c r="CR60" s="83" t="str">
        <f t="shared" si="172"/>
        <v>Apoyo_administrativo</v>
      </c>
      <c r="CS60" s="83" t="str">
        <f t="shared" si="173"/>
        <v>Profesional</v>
      </c>
      <c r="CT60" s="83" t="str">
        <f t="shared" si="174"/>
        <v/>
      </c>
      <c r="CU60" s="83" t="str">
        <f t="shared" si="175"/>
        <v/>
      </c>
      <c r="CV60" s="83" t="str">
        <f t="shared" si="176"/>
        <v/>
      </c>
      <c r="CW60" s="83"/>
      <c r="CX60" s="83" t="str" cm="1">
        <f t="array" ref="CX60:CY60">IFERROR(_xlfn._xlws.FILTER(CR60:CV60,CR60:CV60&lt;&gt;""),"No aplica")</f>
        <v>Apoyo_administrativo</v>
      </c>
      <c r="CY60" s="83" t="str">
        <v>Profesional</v>
      </c>
      <c r="CZ60" s="83"/>
      <c r="DA60" s="83"/>
      <c r="DB60" s="83"/>
      <c r="DC60" s="83"/>
      <c r="DD60" s="83"/>
      <c r="DE60" s="83" t="str">
        <f t="shared" si="25"/>
        <v>Tipo_3.5.B_Eventos_para_la_promoción_de_atractivos_productos_rutas_experiencias_y_o_destinos_turísticos_Eventos</v>
      </c>
      <c r="DF60" s="83" t="str">
        <f t="shared" si="26"/>
        <v>Alimentación</v>
      </c>
      <c r="DG60" s="83" t="str">
        <f t="shared" si="27"/>
        <v>Alquiler_de_baños_y_servicio_de_aseo_portátiles</v>
      </c>
      <c r="DH60" s="83" t="str">
        <f t="shared" si="28"/>
        <v>Alquiler_de_equipos_técnicos</v>
      </c>
      <c r="DI60" s="83" t="str">
        <f t="shared" si="29"/>
        <v>Alquiler_de_espacios</v>
      </c>
      <c r="DJ60" s="83" t="str">
        <f t="shared" si="30"/>
        <v>Alquiler_de_implementos_de_cocina</v>
      </c>
      <c r="DK60" s="83" t="str">
        <f t="shared" si="31"/>
        <v>Alquiler_de_Mobiliario</v>
      </c>
      <c r="DL60" s="83" t="str">
        <f t="shared" si="32"/>
        <v>Alquiler_de_producción</v>
      </c>
      <c r="DM60" s="83" t="str">
        <f t="shared" si="33"/>
        <v>Iluminación_profesional</v>
      </c>
      <c r="DN60" s="83" t="str">
        <f t="shared" si="34"/>
        <v>Papelería</v>
      </c>
      <c r="DO60" s="83" t="str">
        <f t="shared" si="35"/>
        <v>Personal</v>
      </c>
      <c r="DP60" s="83" t="str">
        <f t="shared" si="36"/>
        <v>Plataforma_digital_</v>
      </c>
      <c r="DQ60" s="83" t="str">
        <f t="shared" si="37"/>
        <v>Producción_y_técnica</v>
      </c>
      <c r="DR60" s="83" t="str">
        <f t="shared" si="38"/>
        <v>Salud</v>
      </c>
      <c r="DS60" s="83" t="str">
        <f t="shared" si="39"/>
        <v>Servicios_digitales_</v>
      </c>
      <c r="DT60" s="83" t="str">
        <f t="shared" si="40"/>
        <v>Servicios_en_línea_y_transmisión</v>
      </c>
      <c r="DU60" s="83" t="str">
        <f t="shared" si="41"/>
        <v>Sonido_profesional</v>
      </c>
      <c r="DV60" s="83" t="str">
        <f t="shared" si="42"/>
        <v>Stand</v>
      </c>
      <c r="DW60" s="83" t="str">
        <f t="shared" si="43"/>
        <v>Traducción_simultanea</v>
      </c>
      <c r="DX60" s="83" t="str">
        <f t="shared" si="44"/>
        <v>Transporte_de_equipos</v>
      </c>
      <c r="DY60" s="83" t="str">
        <f t="shared" si="45"/>
        <v>Video</v>
      </c>
      <c r="DZ60" s="83" t="str">
        <f t="shared" si="46"/>
        <v/>
      </c>
      <c r="EA60" s="83"/>
      <c r="EB60" s="83" t="str" cm="1">
        <f t="array" ref="EB60:EU60">IFERROR(_xlfn._xlws.FILTER(DF60:DZ60,DF60:DZ60&lt;&gt;""),"No aplica")</f>
        <v>Alimentación</v>
      </c>
      <c r="EC60" s="83" t="str">
        <v>Alquiler_de_baños_y_servicio_de_aseo_portátiles</v>
      </c>
      <c r="ED60" s="83" t="str">
        <v>Alquiler_de_equipos_técnicos</v>
      </c>
      <c r="EE60" s="83" t="str">
        <v>Alquiler_de_espacios</v>
      </c>
      <c r="EF60" s="83" t="str">
        <v>Alquiler_de_implementos_de_cocina</v>
      </c>
      <c r="EG60" s="83" t="str">
        <v>Alquiler_de_Mobiliario</v>
      </c>
      <c r="EH60" s="83" t="str">
        <v>Alquiler_de_producción</v>
      </c>
      <c r="EI60" s="83" t="str">
        <v>Iluminación_profesional</v>
      </c>
      <c r="EJ60" s="83" t="str">
        <v>Papelería</v>
      </c>
      <c r="EK60" s="83" t="str">
        <v>Personal</v>
      </c>
      <c r="EL60" s="83" t="str">
        <v>Plataforma_digital_</v>
      </c>
      <c r="EM60" s="83" t="str">
        <v>Producción_y_técnica</v>
      </c>
      <c r="EN60" s="83" t="str">
        <v>Salud</v>
      </c>
      <c r="EO60" s="83" t="str">
        <v>Servicios_digitales_</v>
      </c>
      <c r="EP60" s="83" t="str">
        <v>Servicios_en_línea_y_transmisión</v>
      </c>
      <c r="EQ60" s="83" t="str">
        <v>Sonido_profesional</v>
      </c>
      <c r="ER60" s="83" t="str">
        <v>Stand</v>
      </c>
      <c r="ES60" s="83" t="str">
        <v>Traducción_simultanea</v>
      </c>
      <c r="ET60" s="83" t="str">
        <v>Transporte_de_equipos</v>
      </c>
      <c r="EU60" s="83" t="str">
        <v>Video</v>
      </c>
      <c r="EV60" s="83"/>
      <c r="EW60" s="83" t="str">
        <f t="shared" si="47"/>
        <v>Tipo_3.5.B_Eventos_para_la_promoción_de_atractivos_productos_rutas_experiencias_y_o_destinos_turísticos_Material</v>
      </c>
      <c r="EX60" s="83" t="str">
        <f t="shared" si="48"/>
        <v>Diseño</v>
      </c>
      <c r="EY60" s="83" t="str">
        <f t="shared" si="49"/>
        <v/>
      </c>
      <c r="EZ60" s="83" t="str">
        <f t="shared" si="50"/>
        <v/>
      </c>
      <c r="FA60" s="83" t="str">
        <f t="shared" si="51"/>
        <v>Producción_de_piezas_impresas</v>
      </c>
      <c r="FB60" s="83" t="str">
        <f t="shared" si="52"/>
        <v>Producción_de_piezas_digitales</v>
      </c>
      <c r="FC60" s="83" t="str">
        <f t="shared" si="53"/>
        <v>Distribución</v>
      </c>
      <c r="FD60" s="83"/>
      <c r="FE60" s="83" t="str" cm="1">
        <f t="array" ref="FE60:FH60">IFERROR(_xlfn._xlws.FILTER(EX60:FC60,EX60:FC60&lt;&gt;""),"No aplica")</f>
        <v>Diseño</v>
      </c>
      <c r="FF60" s="83" t="str">
        <v>Producción_de_piezas_impresas</v>
      </c>
      <c r="FG60" s="83" t="str">
        <v>Producción_de_piezas_digitales</v>
      </c>
      <c r="FH60" s="83" t="str">
        <v>Distribución</v>
      </c>
      <c r="FI60" s="83"/>
      <c r="FJ60" s="83"/>
      <c r="FK60" s="83"/>
      <c r="FL60" s="83"/>
      <c r="FM60" s="83" t="str">
        <f t="shared" si="54"/>
        <v>Tipo_3.5.B_Eventos_para_la_promoción_de_atractivos_productos_rutas_experiencias_y_o_destinos_turísticos_Publicidad</v>
      </c>
      <c r="FN60" s="175" t="str">
        <f t="shared" si="55"/>
        <v>ATL</v>
      </c>
      <c r="FO60" s="175" t="str">
        <f t="shared" si="56"/>
        <v>BTL</v>
      </c>
      <c r="FQ60" s="83" t="str" cm="1">
        <f t="array" ref="FQ60:FR60">IFERROR(_xlfn._xlws.FILTER(FN60:FO60,FN60:FO60&lt;&gt;""),"No aplica")</f>
        <v>ATL</v>
      </c>
      <c r="FR60" s="83" t="str">
        <v>BTL</v>
      </c>
      <c r="FU60" s="83" t="str">
        <f t="shared" si="57"/>
        <v>Tipo_3.5.B_Eventos_para_la_promoción_de_atractivos_productos_rutas_experiencias_y_o_destinos_turísticos_Desarrollos_Tecnológicos</v>
      </c>
      <c r="FV60" s="175" t="str">
        <f t="shared" si="58"/>
        <v/>
      </c>
      <c r="FW60" s="175" t="str">
        <f t="shared" si="59"/>
        <v/>
      </c>
      <c r="FY60" s="83" t="str" cm="1">
        <f t="array" ref="FY60">IFERROR(_xlfn._xlws.FILTER(FV60:FW60,FV60:FW60&lt;&gt;""),"No aplica")</f>
        <v>No aplica</v>
      </c>
      <c r="GC60" s="83" t="str">
        <f t="shared" si="60"/>
        <v>Tipo_3.5.B_Eventos_para_la_promoción_de_atractivos_productos_rutas_experiencias_y_o_destinos_turísticos_Gastos_de_viajes_(alimentación_hospedaje_transporte_etc)</v>
      </c>
      <c r="GD60" s="175" t="str">
        <f t="shared" si="61"/>
        <v/>
      </c>
      <c r="GE60" s="175" t="str">
        <f t="shared" si="62"/>
        <v>G2._Eventos_en_el_exterior</v>
      </c>
      <c r="GF60" s="175" t="str">
        <f t="shared" si="63"/>
        <v/>
      </c>
      <c r="GG60" s="175" t="str">
        <f t="shared" si="64"/>
        <v>G4._Ruedas_de_negocio_a_nivel_nacional</v>
      </c>
      <c r="GH60" s="175" t="str">
        <f t="shared" si="65"/>
        <v/>
      </c>
      <c r="GI60" s="175" t="str">
        <f t="shared" si="66"/>
        <v>G6._Reuniones_para_mesas_de_trabajo</v>
      </c>
      <c r="GJ60" s="175" t="str">
        <f t="shared" si="67"/>
        <v/>
      </c>
      <c r="GK60" s="175" t="str">
        <f t="shared" si="68"/>
        <v/>
      </c>
      <c r="GL60" s="175"/>
      <c r="GM60" s="150" t="str" cm="1">
        <f t="array" ref="GM60:GO60">IFERROR(_xlfn._xlws.FILTER(GD60:GK60,GD60:GK60&lt;&gt;""),"No aplica")</f>
        <v>G2._Eventos_en_el_exterior</v>
      </c>
      <c r="GN60" s="175" t="str">
        <v>G4._Ruedas_de_negocio_a_nivel_nacional</v>
      </c>
      <c r="GO60" s="175" t="str">
        <v>G6._Reuniones_para_mesas_de_trabajo</v>
      </c>
      <c r="GP60" s="175"/>
      <c r="GQ60" s="175"/>
      <c r="GR60" s="175"/>
      <c r="GS60" s="175"/>
      <c r="GT60" s="175"/>
      <c r="GU60" s="175"/>
      <c r="GV60" s="175"/>
      <c r="GW60" s="175"/>
      <c r="GX60" s="83" t="str">
        <f t="shared" si="69"/>
        <v>Tipo_3.5.B_Eventos_para_la_promoción_de_atractivos_productos_rutas_experiencias_y_o_destinos_turísticos_Dotaciones_o_Beneficios</v>
      </c>
      <c r="GY60" s="175" t="str">
        <f t="shared" si="70"/>
        <v/>
      </c>
      <c r="GZ60" s="175" t="str">
        <f t="shared" si="71"/>
        <v/>
      </c>
      <c r="HA60" s="175" t="str">
        <f t="shared" si="72"/>
        <v>Incentivos_de_concursos_desarrollados_por_MinCIT</v>
      </c>
      <c r="HB60" s="175" t="str">
        <f t="shared" si="73"/>
        <v/>
      </c>
      <c r="HC60" s="175" t="str">
        <f t="shared" si="74"/>
        <v/>
      </c>
      <c r="HE60" s="150" t="str" cm="1">
        <f t="array" ref="HE60">IFERROR(_xlfn._xlws.FILTER(GY60:HC60,GY60:HC60&lt;&gt;""),"No aplica")</f>
        <v>Incentivos_de_concursos_desarrollados_por_MinCIT</v>
      </c>
      <c r="HL60" s="83" t="str">
        <f t="shared" si="75"/>
        <v>Tipo_3.5.B_Eventos_para_la_promoción_de_atractivos_productos_rutas_experiencias_y_o_destinos_turísticos_Pólizas</v>
      </c>
      <c r="HM60" s="175" t="str">
        <f t="shared" si="179"/>
        <v>Pólizas</v>
      </c>
      <c r="HO60" s="83" t="str" cm="1">
        <f t="array" ref="HO60">IFERROR(_xlfn._xlws.FILTER(HM60:HM60,HM60:HM60&lt;&gt;""),"No aplica")</f>
        <v>Pólizas</v>
      </c>
      <c r="HR60" s="83" t="str">
        <f t="shared" si="76"/>
        <v>Tipo_3.5.B_Eventos_para_la_promoción_de_atractivos_productos_rutas_experiencias_y_o_destinos_turísticos_Otros</v>
      </c>
      <c r="HS60" s="175" t="str">
        <f t="shared" si="77"/>
        <v/>
      </c>
      <c r="HT60" s="175" t="str">
        <f t="shared" si="78"/>
        <v/>
      </c>
      <c r="HU60" s="175" t="str">
        <f t="shared" si="79"/>
        <v/>
      </c>
      <c r="HW60" s="83" t="str" cm="1">
        <f t="array" ref="HW60">IFERROR(_xlfn._xlws.FILTER(HS60:HU60,HS60:HU60&lt;&gt;""),"No aplica")</f>
        <v>No aplica</v>
      </c>
      <c r="IB60" s="83" t="str">
        <f t="shared" si="80"/>
        <v>Tipo_3.5.B_Eventos_para_la_promoción_de_atractivos_productos_rutas_experiencias_y_o_destinos_turísticos_Construcción_y_o_mantenimiento_de_Obra</v>
      </c>
      <c r="IC60" s="175" t="str">
        <f t="shared" si="81"/>
        <v/>
      </c>
      <c r="ID60" s="175" t="str">
        <f t="shared" si="82"/>
        <v/>
      </c>
      <c r="IE60" s="175" t="str">
        <f t="shared" si="83"/>
        <v/>
      </c>
      <c r="IF60" s="175" t="str">
        <f t="shared" si="84"/>
        <v/>
      </c>
      <c r="IG60" s="175" t="str">
        <f t="shared" si="85"/>
        <v/>
      </c>
      <c r="IH60" s="175" t="str">
        <f t="shared" si="86"/>
        <v/>
      </c>
      <c r="II60" s="175" t="str">
        <f t="shared" si="87"/>
        <v/>
      </c>
      <c r="IJ60" s="175" t="str">
        <f t="shared" si="88"/>
        <v/>
      </c>
      <c r="IK60" s="175" t="str">
        <f t="shared" si="89"/>
        <v/>
      </c>
      <c r="IL60" s="175" t="str">
        <f t="shared" si="90"/>
        <v/>
      </c>
      <c r="IM60" s="175" t="str">
        <f t="shared" si="91"/>
        <v/>
      </c>
      <c r="IN60" s="175" t="str">
        <f t="shared" si="92"/>
        <v/>
      </c>
      <c r="IO60" s="175" t="str">
        <f t="shared" si="93"/>
        <v/>
      </c>
      <c r="IP60" s="175" t="str">
        <f t="shared" si="94"/>
        <v/>
      </c>
      <c r="IR60" s="175" t="str" cm="1">
        <f t="array" ref="IR60">IFERROR(_xlfn._xlws.FILTER(IC60:IP60,IC60:IP60&lt;&gt;""),"No aplica")</f>
        <v>No aplica</v>
      </c>
      <c r="JG60" s="83" t="str">
        <f t="shared" si="95"/>
        <v>Tipo_3.5.B_Eventos_para_la_promoción_de_atractivos_productos_rutas_experiencias_y_o_destinos_turísticos</v>
      </c>
      <c r="JH60" s="83" t="str">
        <f t="shared" si="96"/>
        <v>Personal</v>
      </c>
      <c r="JI60" s="83" t="str">
        <f t="shared" si="97"/>
        <v>Personal</v>
      </c>
      <c r="JJ60" s="83" t="str">
        <f t="shared" si="98"/>
        <v/>
      </c>
      <c r="JK60" s="83" t="str">
        <f t="shared" si="99"/>
        <v/>
      </c>
      <c r="JL60" s="83" t="str">
        <f t="shared" si="100"/>
        <v/>
      </c>
      <c r="JM60" s="83" t="str">
        <f t="shared" si="101"/>
        <v>Eventos</v>
      </c>
      <c r="JN60" s="83" t="str">
        <f t="shared" si="102"/>
        <v>Eventos</v>
      </c>
      <c r="JO60" s="83" t="str">
        <f t="shared" si="103"/>
        <v>Eventos</v>
      </c>
      <c r="JP60" s="83" t="str">
        <f t="shared" si="104"/>
        <v>Eventos</v>
      </c>
      <c r="JQ60" s="83" t="str">
        <f t="shared" si="105"/>
        <v>Eventos</v>
      </c>
      <c r="JR60" s="83" t="str">
        <f t="shared" si="106"/>
        <v>Eventos</v>
      </c>
      <c r="JS60" s="83" t="str">
        <f t="shared" si="107"/>
        <v>Eventos</v>
      </c>
      <c r="JT60" s="83" t="str">
        <f t="shared" si="108"/>
        <v>Eventos</v>
      </c>
      <c r="JU60" s="83" t="str">
        <f t="shared" si="109"/>
        <v>Eventos</v>
      </c>
      <c r="JV60" s="83" t="str">
        <f t="shared" si="110"/>
        <v>Eventos</v>
      </c>
      <c r="JW60" s="83" t="str">
        <f t="shared" si="111"/>
        <v>Eventos</v>
      </c>
      <c r="JX60" s="83" t="str">
        <f t="shared" si="112"/>
        <v>Eventos</v>
      </c>
      <c r="JY60" s="83" t="str">
        <f t="shared" si="113"/>
        <v>Eventos</v>
      </c>
      <c r="JZ60" s="83" t="str">
        <f t="shared" si="114"/>
        <v>Eventos</v>
      </c>
      <c r="KA60" s="83" t="str">
        <f t="shared" si="115"/>
        <v>Eventos</v>
      </c>
      <c r="KB60" s="83" t="str">
        <f t="shared" si="116"/>
        <v>Eventos</v>
      </c>
      <c r="KC60" s="83" t="str">
        <f t="shared" si="117"/>
        <v>Eventos</v>
      </c>
      <c r="KD60" s="83" t="str">
        <f t="shared" si="118"/>
        <v>Eventos</v>
      </c>
      <c r="KE60" s="83" t="str">
        <f t="shared" si="119"/>
        <v>Eventos</v>
      </c>
      <c r="KF60" s="83" t="str">
        <f t="shared" si="120"/>
        <v>Eventos</v>
      </c>
      <c r="KG60" s="83" t="str">
        <f t="shared" si="121"/>
        <v/>
      </c>
      <c r="KH60" s="83" t="str">
        <f t="shared" si="122"/>
        <v>Material</v>
      </c>
      <c r="KI60" s="83" t="str">
        <f t="shared" si="123"/>
        <v/>
      </c>
      <c r="KJ60" s="83" t="str">
        <f t="shared" si="124"/>
        <v/>
      </c>
      <c r="KK60" s="83" t="str">
        <f t="shared" si="125"/>
        <v>Material</v>
      </c>
      <c r="KL60" s="83" t="str">
        <f t="shared" si="126"/>
        <v>Material</v>
      </c>
      <c r="KM60" s="83" t="str">
        <f t="shared" si="127"/>
        <v>Material</v>
      </c>
      <c r="KN60" s="83" t="str">
        <f t="shared" si="128"/>
        <v>Publicidad</v>
      </c>
      <c r="KO60" s="83" t="str">
        <f t="shared" si="129"/>
        <v>Publicidad</v>
      </c>
      <c r="KP60" s="83" t="str">
        <f t="shared" si="130"/>
        <v/>
      </c>
      <c r="KQ60" s="83" t="str">
        <f t="shared" si="131"/>
        <v/>
      </c>
      <c r="KR60" s="83" t="str">
        <f t="shared" si="132"/>
        <v/>
      </c>
      <c r="KS60" s="83" t="str">
        <f t="shared" si="133"/>
        <v>Gastos_de_viajes_(alimentación_hospedaje_transporte_etc)</v>
      </c>
      <c r="KT60" s="83" t="str">
        <f t="shared" si="134"/>
        <v/>
      </c>
      <c r="KU60" s="83" t="str">
        <f t="shared" si="135"/>
        <v>Gastos_de_viajes_(alimentación_hospedaje_transporte_etc)</v>
      </c>
      <c r="KV60" s="83" t="str">
        <f t="shared" si="136"/>
        <v/>
      </c>
      <c r="KW60" s="83" t="str">
        <f t="shared" si="137"/>
        <v>Gastos_de_viajes_(alimentación_hospedaje_transporte_etc)</v>
      </c>
      <c r="KX60" s="83" t="str">
        <f t="shared" si="138"/>
        <v/>
      </c>
      <c r="KY60" s="83" t="str">
        <f t="shared" si="139"/>
        <v/>
      </c>
      <c r="KZ60" s="83" t="str">
        <f t="shared" si="140"/>
        <v/>
      </c>
      <c r="LA60" s="83" t="str">
        <f t="shared" si="141"/>
        <v/>
      </c>
      <c r="LB60" s="83" t="str">
        <f t="shared" si="142"/>
        <v>Dotaciones_o_Beneficios</v>
      </c>
      <c r="LC60" s="83" t="str">
        <f t="shared" si="143"/>
        <v/>
      </c>
      <c r="LD60" s="83" t="str">
        <f t="shared" si="144"/>
        <v/>
      </c>
      <c r="LE60" s="83" t="str">
        <f t="shared" si="145"/>
        <v>Pólizas</v>
      </c>
      <c r="LF60" s="83" t="str">
        <f t="shared" si="146"/>
        <v/>
      </c>
      <c r="LG60" s="83" t="str">
        <f t="shared" si="147"/>
        <v/>
      </c>
      <c r="LH60" s="83" t="str">
        <f t="shared" si="148"/>
        <v/>
      </c>
      <c r="LI60" s="83" t="str">
        <f t="shared" si="149"/>
        <v/>
      </c>
      <c r="LJ60" s="83" t="str">
        <f t="shared" si="150"/>
        <v/>
      </c>
      <c r="LK60" s="83" t="str">
        <f t="shared" si="151"/>
        <v/>
      </c>
      <c r="LL60" s="83" t="str">
        <f t="shared" si="152"/>
        <v/>
      </c>
      <c r="LM60" s="83" t="str">
        <f t="shared" si="153"/>
        <v/>
      </c>
      <c r="LN60" s="83" t="str">
        <f t="shared" si="154"/>
        <v/>
      </c>
      <c r="LO60" s="83" t="str">
        <f t="shared" si="155"/>
        <v/>
      </c>
      <c r="LP60" s="83" t="str">
        <f t="shared" si="156"/>
        <v/>
      </c>
      <c r="LQ60" s="83" t="str">
        <f t="shared" si="157"/>
        <v/>
      </c>
      <c r="LR60" s="83" t="str">
        <f t="shared" si="158"/>
        <v/>
      </c>
      <c r="LS60" s="83" t="str">
        <f t="shared" si="159"/>
        <v/>
      </c>
      <c r="LT60" s="83" t="str">
        <f t="shared" si="160"/>
        <v/>
      </c>
      <c r="LU60" s="83" t="str">
        <f t="shared" si="161"/>
        <v/>
      </c>
      <c r="LV60" s="83" t="str">
        <f t="shared" si="162"/>
        <v/>
      </c>
      <c r="LX60" s="175" t="str" cm="1">
        <f t="array" ref="LX60:MD60">TRANSPOSE(_xlfn.UNIQUE(_xlfn._xlws.FILTER(TRANSPOSE(JH60:LV60),TRANSPOSE(JH60:LV60)&lt;&gt;"")))</f>
        <v>Personal</v>
      </c>
      <c r="LY60" s="175" t="str">
        <v>Eventos</v>
      </c>
      <c r="LZ60" s="175" t="str">
        <v>Material</v>
      </c>
      <c r="MA60" s="175" t="str">
        <v>Publicidad</v>
      </c>
      <c r="MB60" s="175" t="str">
        <v>Gastos_de_viajes_(alimentación_hospedaje_transporte_etc)</v>
      </c>
      <c r="MC60" s="175" t="str">
        <v>Dotaciones_o_Beneficios</v>
      </c>
      <c r="MD60" s="175" t="str">
        <v>Pólizas</v>
      </c>
      <c r="MI60" s="83" t="str">
        <f t="shared" si="163"/>
        <v>Tipo_3.5.B_Eventos_para_la_promoción_de_atractivos_productos_rutas_experiencias_y_o_destinos_turísticos_productos</v>
      </c>
      <c r="MJ60" s="83" t="s">
        <v>1820</v>
      </c>
      <c r="MK60" s="83" t="s">
        <v>1887</v>
      </c>
      <c r="ML60" s="83" t="s">
        <v>1822</v>
      </c>
      <c r="MM60" s="83" t="s">
        <v>1889</v>
      </c>
      <c r="MN60" s="83" t="s">
        <v>1823</v>
      </c>
      <c r="MO60" s="83"/>
      <c r="MP60" s="83"/>
      <c r="MQ60" s="83"/>
      <c r="MR60" s="83"/>
      <c r="MS60" s="83"/>
      <c r="MT60" s="83" t="s">
        <v>1643</v>
      </c>
      <c r="MV60" s="150" t="str" cm="1">
        <f t="array" ref="MV60:NA60">IFERROR(_xlfn._xlws.FILTER(MJ60:MT60,MJ60:MT60&lt;&gt;""),"No aplica")</f>
        <v>Atractivos, rutas, experiencias y/o destinos promocionados o con lanzamiento realizado</v>
      </c>
      <c r="MW60" t="str">
        <v>Eventos de lanzamiento de productos, destinos o experiencias turísticas organizados</v>
      </c>
      <c r="MX60" t="str">
        <v>Cuñas publicitarias en radio realizadas</v>
      </c>
      <c r="MY60" t="str">
        <v>Pautas realizadas en medios digitales</v>
      </c>
      <c r="MZ60" t="str">
        <v>Activaciones realizadas</v>
      </c>
      <c r="NA60" t="str">
        <v>Otro</v>
      </c>
      <c r="NG60" s="150" t="str">
        <f t="shared" si="164"/>
        <v>Tipo_3.5.B_Eventos_para_la_promoción_de_atractivos_productos_rutas_experiencias_y_o_destinos_turísticos_resultados</v>
      </c>
      <c r="NH60" s="83" t="s">
        <v>1636</v>
      </c>
      <c r="NI60" s="83" t="s">
        <v>1664</v>
      </c>
      <c r="NJ60" s="83" t="s">
        <v>1680</v>
      </c>
      <c r="NK60" s="83" t="s">
        <v>1687</v>
      </c>
      <c r="NL60" s="83" t="s">
        <v>1692</v>
      </c>
      <c r="NM60" s="83"/>
      <c r="NN60" s="83"/>
      <c r="NO60" s="83"/>
      <c r="NP60" s="83"/>
      <c r="NQ60" s="83"/>
      <c r="NR60" s="83" t="s">
        <v>1643</v>
      </c>
      <c r="NT60" s="83" t="str" cm="1">
        <f t="array" ref="NT60:NY60">IFERROR(_xlfn._xlws.FILTER(NH60:NR60,NH60:NR60&lt;&gt;""),"No aplica")</f>
        <v>Interacciones en medios digitales</v>
      </c>
      <c r="NU60" t="str">
        <v>Visitas en medios digitales</v>
      </c>
      <c r="NV60" t="str">
        <v>Personas alcanzadas en medios tradicionales</v>
      </c>
      <c r="NW60" t="str">
        <v>Incremento del engagement en términos porcentuales,  generado debido al proyecto</v>
      </c>
      <c r="NX60" t="str">
        <v xml:space="preserve">Incremento porcentual en visitas diarias de turistas o visitantes no residentes, generadas a partir de los eventos o ferias desarrollados </v>
      </c>
      <c r="NY60" t="str">
        <v>Otro</v>
      </c>
    </row>
    <row r="61" spans="1:390" ht="51.6" thickBot="1">
      <c r="A61" s="509"/>
      <c r="B61" s="481"/>
      <c r="C61" s="516"/>
      <c r="D61" s="74" t="str">
        <f t="shared" si="183"/>
        <v>Categoría_3.5_Estrategias_para_la_promoción_de_atractivos_productos__rutas_experiencias_y_o_destinos_colombianos_a_nivel_internacional</v>
      </c>
      <c r="E61" s="82" t="s">
        <v>3165</v>
      </c>
      <c r="F61" s="72" t="str">
        <f t="shared" si="11"/>
        <v>Tipo_3.5.C_Participación_en_eventos</v>
      </c>
      <c r="G61" s="75" t="s">
        <v>3043</v>
      </c>
      <c r="H61" s="102"/>
      <c r="I61" s="112"/>
      <c r="J61" s="112"/>
      <c r="K61" s="112" t="s">
        <v>3043</v>
      </c>
      <c r="L61" s="112" t="s">
        <v>3043</v>
      </c>
      <c r="M61" s="117"/>
      <c r="O61" s="83" t="str">
        <f t="shared" si="165"/>
        <v>Tipo_3.5.C_Participación_en_eventos</v>
      </c>
      <c r="P61" s="83" t="str">
        <f t="shared" si="166"/>
        <v/>
      </c>
      <c r="Q61" s="83" t="str">
        <f t="shared" si="167"/>
        <v/>
      </c>
      <c r="R61" s="83" t="str">
        <f t="shared" si="168"/>
        <v/>
      </c>
      <c r="S61" s="83" t="str">
        <f t="shared" si="169"/>
        <v>Tipo_3.5.C_Participación_en_eventos</v>
      </c>
      <c r="T61" s="83" t="str">
        <f t="shared" si="170"/>
        <v>Tipo_3.5.C_Participación_en_eventos</v>
      </c>
      <c r="U61" s="83" t="str">
        <f t="shared" si="171"/>
        <v/>
      </c>
      <c r="X61" s="150" t="s">
        <v>3159</v>
      </c>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t="s">
        <v>3043</v>
      </c>
      <c r="BA61" s="89"/>
      <c r="BB61" s="89"/>
      <c r="BC61" s="89"/>
      <c r="BD61" s="89"/>
      <c r="BE61" s="89"/>
      <c r="BF61" s="89"/>
      <c r="BG61" s="89"/>
      <c r="BH61" s="89"/>
      <c r="BI61" s="89"/>
      <c r="BJ61" s="89"/>
      <c r="BK61" s="89"/>
      <c r="BL61" s="89"/>
      <c r="BM61" s="89"/>
      <c r="BN61" s="89"/>
      <c r="BO61" s="89"/>
      <c r="BP61" s="89"/>
      <c r="BQ61" s="89"/>
      <c r="BR61" s="89"/>
      <c r="BS61" s="89"/>
      <c r="BT61" s="89"/>
      <c r="BU61" s="89"/>
      <c r="BV61" s="89"/>
      <c r="BW61" s="90"/>
      <c r="BX61" s="90" t="s">
        <v>3043</v>
      </c>
      <c r="BY61" s="90"/>
      <c r="BZ61" s="90"/>
      <c r="CA61" s="90"/>
      <c r="CQ61" s="83" t="str">
        <f t="shared" si="19"/>
        <v>Tipo_3.5.C_Participación_en_eventos_Personal</v>
      </c>
      <c r="CR61" s="83" t="str">
        <f t="shared" si="172"/>
        <v/>
      </c>
      <c r="CS61" s="83" t="str">
        <f t="shared" si="173"/>
        <v/>
      </c>
      <c r="CT61" s="83" t="str">
        <f t="shared" si="174"/>
        <v/>
      </c>
      <c r="CU61" s="83" t="str">
        <f t="shared" si="175"/>
        <v/>
      </c>
      <c r="CV61" s="83" t="str">
        <f t="shared" si="176"/>
        <v/>
      </c>
      <c r="CW61" s="83"/>
      <c r="CX61" s="83" t="str" cm="1">
        <f t="array" ref="CX61">IFERROR(_xlfn._xlws.FILTER(CR61:CV61,CR61:CV61&lt;&gt;""),"No aplica")</f>
        <v>No aplica</v>
      </c>
      <c r="CY61" s="83"/>
      <c r="CZ61" s="83"/>
      <c r="DA61" s="83"/>
      <c r="DB61" s="83"/>
      <c r="DC61" s="83"/>
      <c r="DD61" s="83"/>
      <c r="DE61" s="83" t="str">
        <f t="shared" si="25"/>
        <v>Tipo_3.5.C_Participación_en_eventos_Eventos</v>
      </c>
      <c r="DF61" s="83" t="str">
        <f t="shared" si="26"/>
        <v/>
      </c>
      <c r="DG61" s="83" t="str">
        <f t="shared" si="27"/>
        <v/>
      </c>
      <c r="DH61" s="83" t="str">
        <f t="shared" si="28"/>
        <v/>
      </c>
      <c r="DI61" s="83" t="str">
        <f t="shared" si="29"/>
        <v/>
      </c>
      <c r="DJ61" s="83" t="str">
        <f t="shared" si="30"/>
        <v/>
      </c>
      <c r="DK61" s="83" t="str">
        <f t="shared" si="31"/>
        <v/>
      </c>
      <c r="DL61" s="83" t="str">
        <f t="shared" si="32"/>
        <v/>
      </c>
      <c r="DM61" s="83" t="str">
        <f t="shared" si="33"/>
        <v/>
      </c>
      <c r="DN61" s="83" t="str">
        <f t="shared" si="34"/>
        <v/>
      </c>
      <c r="DO61" s="83" t="str">
        <f t="shared" si="35"/>
        <v/>
      </c>
      <c r="DP61" s="83" t="str">
        <f t="shared" si="36"/>
        <v/>
      </c>
      <c r="DQ61" s="83" t="str">
        <f t="shared" si="37"/>
        <v/>
      </c>
      <c r="DR61" s="83" t="str">
        <f t="shared" si="38"/>
        <v/>
      </c>
      <c r="DS61" s="83" t="str">
        <f t="shared" si="39"/>
        <v/>
      </c>
      <c r="DT61" s="83" t="str">
        <f t="shared" si="40"/>
        <v/>
      </c>
      <c r="DU61" s="83" t="str">
        <f t="shared" si="41"/>
        <v/>
      </c>
      <c r="DV61" s="83" t="str">
        <f t="shared" si="42"/>
        <v/>
      </c>
      <c r="DW61" s="83" t="str">
        <f t="shared" si="43"/>
        <v/>
      </c>
      <c r="DX61" s="83" t="str">
        <f t="shared" si="44"/>
        <v/>
      </c>
      <c r="DY61" s="83" t="str">
        <f t="shared" si="45"/>
        <v/>
      </c>
      <c r="DZ61" s="83" t="str">
        <f t="shared" si="46"/>
        <v>Stands</v>
      </c>
      <c r="EA61" s="83"/>
      <c r="EB61" s="83" t="str" cm="1">
        <f t="array" ref="EB61">IFERROR(_xlfn._xlws.FILTER(DF61:DZ61,DF61:DZ61&lt;&gt;""),"No aplica")</f>
        <v>Stands</v>
      </c>
      <c r="EC61" s="83"/>
      <c r="ED61" s="83"/>
      <c r="EE61" s="83"/>
      <c r="EF61" s="83"/>
      <c r="EG61" s="83"/>
      <c r="EH61" s="83"/>
      <c r="EI61" s="83"/>
      <c r="EJ61" s="83"/>
      <c r="EK61" s="83"/>
      <c r="EL61" s="83"/>
      <c r="EM61" s="83"/>
      <c r="EN61" s="83"/>
      <c r="EO61" s="83"/>
      <c r="EP61" s="83"/>
      <c r="EQ61" s="83"/>
      <c r="ER61" s="83"/>
      <c r="ES61" s="83"/>
      <c r="ET61" s="83"/>
      <c r="EU61" s="83"/>
      <c r="EV61" s="83"/>
      <c r="EW61" s="83" t="str">
        <f t="shared" si="47"/>
        <v>Tipo_3.5.C_Participación_en_eventos_Material</v>
      </c>
      <c r="EX61" s="83" t="str">
        <f t="shared" si="48"/>
        <v/>
      </c>
      <c r="EY61" s="83" t="str">
        <f t="shared" si="49"/>
        <v/>
      </c>
      <c r="EZ61" s="83" t="str">
        <f t="shared" si="50"/>
        <v/>
      </c>
      <c r="FA61" s="83" t="str">
        <f t="shared" si="51"/>
        <v/>
      </c>
      <c r="FB61" s="83" t="str">
        <f t="shared" si="52"/>
        <v/>
      </c>
      <c r="FC61" s="83" t="str">
        <f t="shared" si="53"/>
        <v/>
      </c>
      <c r="FD61" s="83"/>
      <c r="FE61" s="83" t="str" cm="1">
        <f t="array" ref="FE61">IFERROR(_xlfn._xlws.FILTER(EX61:FC61,EX61:FC61&lt;&gt;""),"No aplica")</f>
        <v>No aplica</v>
      </c>
      <c r="FF61" s="83"/>
      <c r="FG61" s="83"/>
      <c r="FH61" s="83"/>
      <c r="FI61" s="83"/>
      <c r="FJ61" s="83"/>
      <c r="FK61" s="83"/>
      <c r="FL61" s="83"/>
      <c r="FM61" s="83" t="str">
        <f t="shared" si="54"/>
        <v>Tipo_3.5.C_Participación_en_eventos_Publicidad</v>
      </c>
      <c r="FN61" s="175" t="str">
        <f t="shared" si="55"/>
        <v/>
      </c>
      <c r="FO61" s="175" t="str">
        <f t="shared" si="56"/>
        <v/>
      </c>
      <c r="FQ61" s="83" t="str" cm="1">
        <f t="array" ref="FQ61">IFERROR(_xlfn._xlws.FILTER(FN61:FO61,FN61:FO61&lt;&gt;""),"No aplica")</f>
        <v>No aplica</v>
      </c>
      <c r="FU61" s="83" t="str">
        <f t="shared" si="57"/>
        <v>Tipo_3.5.C_Participación_en_eventos_Desarrollos_Tecnológicos</v>
      </c>
      <c r="FV61" s="175" t="str">
        <f t="shared" si="58"/>
        <v/>
      </c>
      <c r="FW61" s="175" t="str">
        <f t="shared" si="59"/>
        <v/>
      </c>
      <c r="FY61" s="83" t="str" cm="1">
        <f t="array" ref="FY61">IFERROR(_xlfn._xlws.FILTER(FV61:FW61,FV61:FW61&lt;&gt;""),"No aplica")</f>
        <v>No aplica</v>
      </c>
      <c r="GC61" s="83" t="str">
        <f t="shared" si="60"/>
        <v>Tipo_3.5.C_Participación_en_eventos_Gastos_de_viajes_(alimentación_hospedaje_transporte_etc)</v>
      </c>
      <c r="GD61" s="175" t="str">
        <f t="shared" si="61"/>
        <v/>
      </c>
      <c r="GE61" s="175" t="str">
        <f t="shared" si="62"/>
        <v/>
      </c>
      <c r="GF61" s="175" t="str">
        <f t="shared" si="63"/>
        <v/>
      </c>
      <c r="GG61" s="175" t="str">
        <f t="shared" si="64"/>
        <v/>
      </c>
      <c r="GH61" s="175" t="str">
        <f t="shared" si="65"/>
        <v/>
      </c>
      <c r="GI61" s="175" t="str">
        <f t="shared" si="66"/>
        <v/>
      </c>
      <c r="GJ61" s="175" t="str">
        <f t="shared" si="67"/>
        <v/>
      </c>
      <c r="GK61" s="175" t="str">
        <f t="shared" si="68"/>
        <v/>
      </c>
      <c r="GL61" s="175"/>
      <c r="GM61" s="150" t="str" cm="1">
        <f t="array" ref="GM61">IFERROR(_xlfn._xlws.FILTER(GD61:GK61,GD61:GK61&lt;&gt;""),"No aplica")</f>
        <v>No aplica</v>
      </c>
      <c r="GN61" s="175"/>
      <c r="GO61" s="175"/>
      <c r="GP61" s="175"/>
      <c r="GQ61" s="175"/>
      <c r="GR61" s="175"/>
      <c r="GS61" s="175"/>
      <c r="GT61" s="175"/>
      <c r="GU61" s="175"/>
      <c r="GV61" s="175"/>
      <c r="GW61" s="175"/>
      <c r="GX61" s="83" t="str">
        <f t="shared" si="69"/>
        <v>Tipo_3.5.C_Participación_en_eventos_Dotaciones_o_Beneficios</v>
      </c>
      <c r="GY61" s="175" t="str">
        <f t="shared" si="70"/>
        <v/>
      </c>
      <c r="GZ61" s="175" t="str">
        <f t="shared" si="71"/>
        <v/>
      </c>
      <c r="HA61" s="175" t="str">
        <f t="shared" si="72"/>
        <v/>
      </c>
      <c r="HB61" s="175" t="str">
        <f t="shared" si="73"/>
        <v/>
      </c>
      <c r="HC61" s="175" t="str">
        <f t="shared" si="74"/>
        <v/>
      </c>
      <c r="HE61" s="150" t="str" cm="1">
        <f t="array" ref="HE61">IFERROR(_xlfn._xlws.FILTER(GY61:HC61,GY61:HC61&lt;&gt;""),"No aplica")</f>
        <v>No aplica</v>
      </c>
      <c r="HL61" s="83" t="str">
        <f t="shared" si="75"/>
        <v>Tipo_3.5.C_Participación_en_eventos_Pólizas</v>
      </c>
      <c r="HM61" s="175" t="str">
        <f t="shared" si="179"/>
        <v>Pólizas</v>
      </c>
      <c r="HO61" s="83" t="str" cm="1">
        <f t="array" ref="HO61">IFERROR(_xlfn._xlws.FILTER(HM61:HM61,HM61:HM61&lt;&gt;""),"No aplica")</f>
        <v>Pólizas</v>
      </c>
      <c r="HR61" s="83" t="str">
        <f t="shared" si="76"/>
        <v>Tipo_3.5.C_Participación_en_eventos_Otros</v>
      </c>
      <c r="HS61" s="175" t="str">
        <f t="shared" si="77"/>
        <v/>
      </c>
      <c r="HT61" s="175" t="str">
        <f t="shared" si="78"/>
        <v/>
      </c>
      <c r="HU61" s="175" t="str">
        <f t="shared" si="79"/>
        <v/>
      </c>
      <c r="HW61" s="83" t="str" cm="1">
        <f t="array" ref="HW61">IFERROR(_xlfn._xlws.FILTER(HS61:HU61,HS61:HU61&lt;&gt;""),"No aplica")</f>
        <v>No aplica</v>
      </c>
      <c r="IB61" s="83" t="str">
        <f t="shared" si="80"/>
        <v>Tipo_3.5.C_Participación_en_eventos_Construcción_y_o_mantenimiento_de_Obra</v>
      </c>
      <c r="IC61" s="175" t="str">
        <f t="shared" si="81"/>
        <v/>
      </c>
      <c r="ID61" s="175" t="str">
        <f t="shared" si="82"/>
        <v/>
      </c>
      <c r="IE61" s="175" t="str">
        <f t="shared" si="83"/>
        <v/>
      </c>
      <c r="IF61" s="175" t="str">
        <f t="shared" si="84"/>
        <v/>
      </c>
      <c r="IG61" s="175" t="str">
        <f t="shared" si="85"/>
        <v/>
      </c>
      <c r="IH61" s="175" t="str">
        <f t="shared" si="86"/>
        <v/>
      </c>
      <c r="II61" s="175" t="str">
        <f t="shared" si="87"/>
        <v/>
      </c>
      <c r="IJ61" s="175" t="str">
        <f t="shared" si="88"/>
        <v/>
      </c>
      <c r="IK61" s="175" t="str">
        <f t="shared" si="89"/>
        <v/>
      </c>
      <c r="IL61" s="175" t="str">
        <f t="shared" si="90"/>
        <v/>
      </c>
      <c r="IM61" s="175" t="str">
        <f t="shared" si="91"/>
        <v/>
      </c>
      <c r="IN61" s="175" t="str">
        <f t="shared" si="92"/>
        <v/>
      </c>
      <c r="IO61" s="175" t="str">
        <f t="shared" si="93"/>
        <v/>
      </c>
      <c r="IP61" s="175" t="str">
        <f t="shared" si="94"/>
        <v/>
      </c>
      <c r="IR61" s="175" t="str" cm="1">
        <f t="array" ref="IR61">IFERROR(_xlfn._xlws.FILTER(IC61:IP61,IC61:IP61&lt;&gt;""),"No aplica")</f>
        <v>No aplica</v>
      </c>
      <c r="JG61" s="83" t="str">
        <f t="shared" si="95"/>
        <v>Tipo_3.5.C_Participación_en_eventos</v>
      </c>
      <c r="JH61" s="83" t="str">
        <f t="shared" si="96"/>
        <v/>
      </c>
      <c r="JI61" s="83" t="str">
        <f t="shared" si="97"/>
        <v/>
      </c>
      <c r="JJ61" s="83" t="str">
        <f t="shared" si="98"/>
        <v/>
      </c>
      <c r="JK61" s="83" t="str">
        <f t="shared" si="99"/>
        <v/>
      </c>
      <c r="JL61" s="83" t="str">
        <f t="shared" si="100"/>
        <v/>
      </c>
      <c r="JM61" s="83" t="str">
        <f t="shared" si="101"/>
        <v/>
      </c>
      <c r="JN61" s="83" t="str">
        <f t="shared" si="102"/>
        <v/>
      </c>
      <c r="JO61" s="83" t="str">
        <f t="shared" si="103"/>
        <v/>
      </c>
      <c r="JP61" s="83" t="str">
        <f t="shared" si="104"/>
        <v/>
      </c>
      <c r="JQ61" s="83" t="str">
        <f t="shared" si="105"/>
        <v/>
      </c>
      <c r="JR61" s="83" t="str">
        <f t="shared" si="106"/>
        <v/>
      </c>
      <c r="JS61" s="83" t="str">
        <f t="shared" si="107"/>
        <v/>
      </c>
      <c r="JT61" s="83" t="str">
        <f t="shared" si="108"/>
        <v/>
      </c>
      <c r="JU61" s="83" t="str">
        <f t="shared" si="109"/>
        <v/>
      </c>
      <c r="JV61" s="83" t="str">
        <f t="shared" si="110"/>
        <v/>
      </c>
      <c r="JW61" s="83" t="str">
        <f t="shared" si="111"/>
        <v/>
      </c>
      <c r="JX61" s="83" t="str">
        <f t="shared" si="112"/>
        <v/>
      </c>
      <c r="JY61" s="83" t="str">
        <f t="shared" si="113"/>
        <v/>
      </c>
      <c r="JZ61" s="83" t="str">
        <f t="shared" si="114"/>
        <v/>
      </c>
      <c r="KA61" s="83" t="str">
        <f t="shared" si="115"/>
        <v/>
      </c>
      <c r="KB61" s="83" t="str">
        <f t="shared" si="116"/>
        <v/>
      </c>
      <c r="KC61" s="83" t="str">
        <f t="shared" si="117"/>
        <v/>
      </c>
      <c r="KD61" s="83" t="str">
        <f t="shared" si="118"/>
        <v/>
      </c>
      <c r="KE61" s="83" t="str">
        <f t="shared" si="119"/>
        <v/>
      </c>
      <c r="KF61" s="83" t="str">
        <f t="shared" si="120"/>
        <v/>
      </c>
      <c r="KG61" s="83" t="str">
        <f t="shared" si="121"/>
        <v>Eventos</v>
      </c>
      <c r="KH61" s="83" t="str">
        <f t="shared" si="122"/>
        <v/>
      </c>
      <c r="KI61" s="83" t="str">
        <f t="shared" si="123"/>
        <v/>
      </c>
      <c r="KJ61" s="83" t="str">
        <f t="shared" si="124"/>
        <v/>
      </c>
      <c r="KK61" s="83" t="str">
        <f t="shared" si="125"/>
        <v/>
      </c>
      <c r="KL61" s="83" t="str">
        <f t="shared" si="126"/>
        <v/>
      </c>
      <c r="KM61" s="83" t="str">
        <f t="shared" si="127"/>
        <v/>
      </c>
      <c r="KN61" s="83" t="str">
        <f t="shared" si="128"/>
        <v/>
      </c>
      <c r="KO61" s="83" t="str">
        <f t="shared" si="129"/>
        <v/>
      </c>
      <c r="KP61" s="83" t="str">
        <f t="shared" si="130"/>
        <v/>
      </c>
      <c r="KQ61" s="83" t="str">
        <f t="shared" si="131"/>
        <v/>
      </c>
      <c r="KR61" s="83" t="str">
        <f t="shared" si="132"/>
        <v/>
      </c>
      <c r="KS61" s="83" t="str">
        <f t="shared" si="133"/>
        <v/>
      </c>
      <c r="KT61" s="83" t="str">
        <f t="shared" si="134"/>
        <v/>
      </c>
      <c r="KU61" s="83" t="str">
        <f t="shared" si="135"/>
        <v/>
      </c>
      <c r="KV61" s="83" t="str">
        <f t="shared" si="136"/>
        <v/>
      </c>
      <c r="KW61" s="83" t="str">
        <f t="shared" si="137"/>
        <v/>
      </c>
      <c r="KX61" s="83" t="str">
        <f t="shared" si="138"/>
        <v/>
      </c>
      <c r="KY61" s="83" t="str">
        <f t="shared" si="139"/>
        <v/>
      </c>
      <c r="KZ61" s="83" t="str">
        <f t="shared" si="140"/>
        <v/>
      </c>
      <c r="LA61" s="83" t="str">
        <f t="shared" si="141"/>
        <v/>
      </c>
      <c r="LB61" s="83" t="str">
        <f t="shared" si="142"/>
        <v/>
      </c>
      <c r="LC61" s="83" t="str">
        <f t="shared" si="143"/>
        <v/>
      </c>
      <c r="LD61" s="83" t="str">
        <f t="shared" si="144"/>
        <v/>
      </c>
      <c r="LE61" s="83" t="str">
        <f t="shared" si="145"/>
        <v>Pólizas</v>
      </c>
      <c r="LF61" s="83" t="str">
        <f t="shared" si="146"/>
        <v/>
      </c>
      <c r="LG61" s="83" t="str">
        <f t="shared" si="147"/>
        <v/>
      </c>
      <c r="LH61" s="83" t="str">
        <f t="shared" si="148"/>
        <v/>
      </c>
      <c r="LI61" s="83" t="str">
        <f t="shared" si="149"/>
        <v/>
      </c>
      <c r="LJ61" s="83" t="str">
        <f t="shared" si="150"/>
        <v/>
      </c>
      <c r="LK61" s="83" t="str">
        <f t="shared" si="151"/>
        <v/>
      </c>
      <c r="LL61" s="83" t="str">
        <f t="shared" si="152"/>
        <v/>
      </c>
      <c r="LM61" s="83" t="str">
        <f t="shared" si="153"/>
        <v/>
      </c>
      <c r="LN61" s="83" t="str">
        <f t="shared" si="154"/>
        <v/>
      </c>
      <c r="LO61" s="83" t="str">
        <f t="shared" si="155"/>
        <v/>
      </c>
      <c r="LP61" s="83" t="str">
        <f t="shared" si="156"/>
        <v/>
      </c>
      <c r="LQ61" s="83" t="str">
        <f t="shared" si="157"/>
        <v/>
      </c>
      <c r="LR61" s="83" t="str">
        <f t="shared" si="158"/>
        <v/>
      </c>
      <c r="LS61" s="83" t="str">
        <f t="shared" si="159"/>
        <v/>
      </c>
      <c r="LT61" s="83" t="str">
        <f t="shared" si="160"/>
        <v/>
      </c>
      <c r="LU61" s="83" t="str">
        <f t="shared" si="161"/>
        <v/>
      </c>
      <c r="LV61" s="83" t="str">
        <f t="shared" si="162"/>
        <v/>
      </c>
      <c r="LX61" s="175" t="str" cm="1">
        <f t="array" ref="LX61:LY61">TRANSPOSE(_xlfn.UNIQUE(_xlfn._xlws.FILTER(TRANSPOSE(JH61:LV61),TRANSPOSE(JH61:LV61)&lt;&gt;"")))</f>
        <v>Eventos</v>
      </c>
      <c r="LY61" s="175" t="str">
        <v>Pólizas</v>
      </c>
      <c r="MI61" s="83" t="str">
        <f t="shared" si="163"/>
        <v>Tipo_3.5.C_Participación_en_eventos_productos</v>
      </c>
      <c r="MJ61" s="83" t="s">
        <v>1821</v>
      </c>
      <c r="MK61" s="83" t="s">
        <v>1888</v>
      </c>
      <c r="ML61" s="83" t="s">
        <v>3047</v>
      </c>
      <c r="MM61" s="83"/>
      <c r="MN61" s="83"/>
      <c r="MO61" s="83"/>
      <c r="MP61" s="83"/>
      <c r="MQ61" s="83"/>
      <c r="MR61" s="83"/>
      <c r="MS61" s="83"/>
      <c r="MT61" s="83" t="s">
        <v>1643</v>
      </c>
      <c r="MV61" s="150" t="str" cm="1">
        <f t="array" ref="MV61:MX61">IFERROR(_xlfn._xlws.FILTER(MJ61:MT61,MJ61:MT61&lt;&gt;""),"No aplica")</f>
        <v>Stands para la participación en eventos turísticos</v>
      </c>
      <c r="MW61" t="str">
        <v>Expositores que participan en el(los) stand</v>
      </c>
      <c r="MX61" t="str">
        <v>Otro</v>
      </c>
      <c r="NG61" s="150" t="str">
        <f t="shared" si="164"/>
        <v>Tipo_3.5.C_Participación_en_eventos_resultados</v>
      </c>
      <c r="NH61" s="83" t="s">
        <v>1637</v>
      </c>
      <c r="NI61" s="83" t="s">
        <v>1665</v>
      </c>
      <c r="NJ61" s="83"/>
      <c r="NK61" s="83"/>
      <c r="NL61" s="83"/>
      <c r="NM61" s="83"/>
      <c r="NN61" s="83"/>
      <c r="NO61" s="83"/>
      <c r="NP61" s="83"/>
      <c r="NQ61" s="83"/>
      <c r="NR61" s="83" t="s">
        <v>1643</v>
      </c>
      <c r="NT61" s="83" t="str" cm="1">
        <f t="array" ref="NT61:NV61">IFERROR(_xlfn._xlws.FILTER(NH61:NR61,NH61:NR61&lt;&gt;""),"No aplica")</f>
        <v>Personas o visitantes alcanzados a través del stand</v>
      </c>
      <c r="NU61" t="str">
        <v>Personas o visitantes a los cuales se presenta o promociona un destino, producto o experiencia turística</v>
      </c>
      <c r="NV61" t="str">
        <v>Otro</v>
      </c>
    </row>
    <row r="62" spans="1:390" ht="51.6" thickBot="1">
      <c r="A62" s="509"/>
      <c r="B62" s="481"/>
      <c r="C62" s="516"/>
      <c r="D62" s="74" t="str">
        <f t="shared" si="183"/>
        <v>Categoría_3.5_Estrategias_para_la_promoción_de_atractivos_productos__rutas_experiencias_y_o_destinos_colombianos_a_nivel_internacional</v>
      </c>
      <c r="E62" s="82" t="s">
        <v>3166</v>
      </c>
      <c r="F62" s="72" t="str">
        <f t="shared" si="11"/>
        <v>Tipo_3.5.D_Estrategias_de_publicidad_y_promoción_ATL</v>
      </c>
      <c r="G62" s="75" t="s">
        <v>3043</v>
      </c>
      <c r="H62" s="102"/>
      <c r="I62" s="112"/>
      <c r="J62" s="112"/>
      <c r="K62" s="112" t="s">
        <v>3043</v>
      </c>
      <c r="L62" s="112" t="s">
        <v>3043</v>
      </c>
      <c r="M62" s="117"/>
      <c r="O62" s="83" t="str">
        <f t="shared" si="165"/>
        <v>Tipo_3.5.D_Estrategias_de_publicidad_y_promoción_ATL</v>
      </c>
      <c r="P62" s="83" t="str">
        <f t="shared" si="166"/>
        <v/>
      </c>
      <c r="Q62" s="83" t="str">
        <f t="shared" si="167"/>
        <v/>
      </c>
      <c r="R62" s="83" t="str">
        <f t="shared" si="168"/>
        <v/>
      </c>
      <c r="S62" s="83" t="str">
        <f t="shared" si="169"/>
        <v>Tipo_3.5.D_Estrategias_de_publicidad_y_promoción_ATL</v>
      </c>
      <c r="T62" s="83" t="str">
        <f t="shared" si="170"/>
        <v>Tipo_3.5.D_Estrategias_de_publicidad_y_promoción_ATL</v>
      </c>
      <c r="U62" s="83" t="str">
        <f t="shared" si="171"/>
        <v/>
      </c>
      <c r="X62" s="150" t="s">
        <v>3167</v>
      </c>
      <c r="AA62" s="89" t="s">
        <v>3043</v>
      </c>
      <c r="AB62" s="89" t="s">
        <v>3043</v>
      </c>
      <c r="AC62" s="89"/>
      <c r="AD62" s="89"/>
      <c r="AE62" s="89" t="s">
        <v>3043</v>
      </c>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t="s">
        <v>3043</v>
      </c>
      <c r="BH62" s="89"/>
      <c r="BI62" s="89"/>
      <c r="BJ62" s="89"/>
      <c r="BK62" s="89"/>
      <c r="BL62" s="89"/>
      <c r="BM62" s="89"/>
      <c r="BN62" s="89"/>
      <c r="BO62" s="89"/>
      <c r="BP62" s="89" t="s">
        <v>3043</v>
      </c>
      <c r="BQ62" s="89"/>
      <c r="BR62" s="89"/>
      <c r="BS62" s="89"/>
      <c r="BT62" s="89"/>
      <c r="BU62" s="89"/>
      <c r="BV62" s="89"/>
      <c r="BW62" s="90"/>
      <c r="BX62" s="90" t="s">
        <v>3043</v>
      </c>
      <c r="BY62" s="90"/>
      <c r="BZ62" s="90"/>
      <c r="CA62" s="90"/>
      <c r="CQ62" s="83" t="str">
        <f t="shared" si="19"/>
        <v>Tipo_3.5.D_Estrategias_de_publicidad_y_promoción_ATL_Personal</v>
      </c>
      <c r="CR62" s="83" t="str">
        <f t="shared" si="172"/>
        <v>Apoyo_administrativo</v>
      </c>
      <c r="CS62" s="83" t="str">
        <f t="shared" si="173"/>
        <v>Profesional</v>
      </c>
      <c r="CT62" s="83" t="str">
        <f t="shared" si="174"/>
        <v/>
      </c>
      <c r="CU62" s="83" t="str">
        <f t="shared" si="175"/>
        <v/>
      </c>
      <c r="CV62" s="83" t="str">
        <f t="shared" si="176"/>
        <v>Consultoría</v>
      </c>
      <c r="CW62" s="83"/>
      <c r="CX62" s="83" t="str" cm="1">
        <f t="array" ref="CX62:CZ62">IFERROR(_xlfn._xlws.FILTER(CR62:CV62,CR62:CV62&lt;&gt;""),"No aplica")</f>
        <v>Apoyo_administrativo</v>
      </c>
      <c r="CY62" s="83" t="str">
        <v>Profesional</v>
      </c>
      <c r="CZ62" s="83" t="str">
        <v>Consultoría</v>
      </c>
      <c r="DA62" s="83"/>
      <c r="DB62" s="83"/>
      <c r="DC62" s="83"/>
      <c r="DD62" s="83"/>
      <c r="DE62" s="83" t="str">
        <f t="shared" si="25"/>
        <v>Tipo_3.5.D_Estrategias_de_publicidad_y_promoción_ATL_Eventos</v>
      </c>
      <c r="DF62" s="83" t="str">
        <f t="shared" si="26"/>
        <v/>
      </c>
      <c r="DG62" s="83" t="str">
        <f t="shared" si="27"/>
        <v/>
      </c>
      <c r="DH62" s="83" t="str">
        <f t="shared" si="28"/>
        <v/>
      </c>
      <c r="DI62" s="83" t="str">
        <f t="shared" si="29"/>
        <v/>
      </c>
      <c r="DJ62" s="83" t="str">
        <f t="shared" si="30"/>
        <v/>
      </c>
      <c r="DK62" s="83" t="str">
        <f t="shared" si="31"/>
        <v/>
      </c>
      <c r="DL62" s="83" t="str">
        <f t="shared" si="32"/>
        <v/>
      </c>
      <c r="DM62" s="83" t="str">
        <f t="shared" si="33"/>
        <v/>
      </c>
      <c r="DN62" s="83" t="str">
        <f t="shared" si="34"/>
        <v/>
      </c>
      <c r="DO62" s="83" t="str">
        <f t="shared" si="35"/>
        <v/>
      </c>
      <c r="DP62" s="83" t="str">
        <f t="shared" si="36"/>
        <v/>
      </c>
      <c r="DQ62" s="83" t="str">
        <f t="shared" si="37"/>
        <v/>
      </c>
      <c r="DR62" s="83" t="str">
        <f t="shared" si="38"/>
        <v/>
      </c>
      <c r="DS62" s="83" t="str">
        <f t="shared" si="39"/>
        <v/>
      </c>
      <c r="DT62" s="83" t="str">
        <f t="shared" si="40"/>
        <v/>
      </c>
      <c r="DU62" s="83" t="str">
        <f t="shared" si="41"/>
        <v/>
      </c>
      <c r="DV62" s="83" t="str">
        <f t="shared" si="42"/>
        <v/>
      </c>
      <c r="DW62" s="83" t="str">
        <f t="shared" si="43"/>
        <v/>
      </c>
      <c r="DX62" s="83" t="str">
        <f t="shared" si="44"/>
        <v/>
      </c>
      <c r="DY62" s="83" t="str">
        <f t="shared" si="45"/>
        <v/>
      </c>
      <c r="DZ62" s="83" t="str">
        <f t="shared" si="46"/>
        <v/>
      </c>
      <c r="EA62" s="83"/>
      <c r="EB62" s="83" t="str" cm="1">
        <f t="array" ref="EB62">IFERROR(_xlfn._xlws.FILTER(DF62:DZ62,DF62:DZ62&lt;&gt;""),"No aplica")</f>
        <v>No aplica</v>
      </c>
      <c r="EC62" s="83"/>
      <c r="ED62" s="83"/>
      <c r="EE62" s="83"/>
      <c r="EF62" s="83"/>
      <c r="EG62" s="83"/>
      <c r="EH62" s="83"/>
      <c r="EI62" s="83"/>
      <c r="EJ62" s="83"/>
      <c r="EK62" s="83"/>
      <c r="EL62" s="83"/>
      <c r="EM62" s="83"/>
      <c r="EN62" s="83"/>
      <c r="EO62" s="83"/>
      <c r="EP62" s="83"/>
      <c r="EQ62" s="83"/>
      <c r="ER62" s="83"/>
      <c r="ES62" s="83"/>
      <c r="ET62" s="83"/>
      <c r="EU62" s="83"/>
      <c r="EV62" s="83"/>
      <c r="EW62" s="83" t="str">
        <f t="shared" si="47"/>
        <v>Tipo_3.5.D_Estrategias_de_publicidad_y_promoción_ATL_Material</v>
      </c>
      <c r="EX62" s="83" t="str">
        <f t="shared" si="48"/>
        <v/>
      </c>
      <c r="EY62" s="83" t="str">
        <f t="shared" si="49"/>
        <v/>
      </c>
      <c r="EZ62" s="83" t="str">
        <f t="shared" si="50"/>
        <v/>
      </c>
      <c r="FA62" s="83" t="str">
        <f t="shared" si="51"/>
        <v/>
      </c>
      <c r="FB62" s="83" t="str">
        <f t="shared" si="52"/>
        <v/>
      </c>
      <c r="FC62" s="83" t="str">
        <f t="shared" si="53"/>
        <v/>
      </c>
      <c r="FD62" s="83"/>
      <c r="FE62" s="83" t="str" cm="1">
        <f t="array" ref="FE62">IFERROR(_xlfn._xlws.FILTER(EX62:FC62,EX62:FC62&lt;&gt;""),"No aplica")</f>
        <v>No aplica</v>
      </c>
      <c r="FF62" s="83"/>
      <c r="FG62" s="83"/>
      <c r="FH62" s="83"/>
      <c r="FI62" s="83"/>
      <c r="FJ62" s="83"/>
      <c r="FK62" s="83"/>
      <c r="FL62" s="83"/>
      <c r="FM62" s="83" t="str">
        <f t="shared" si="54"/>
        <v>Tipo_3.5.D_Estrategias_de_publicidad_y_promoción_ATL_Publicidad</v>
      </c>
      <c r="FN62" s="175" t="str">
        <f t="shared" si="55"/>
        <v>ATL</v>
      </c>
      <c r="FO62" s="175" t="str">
        <f t="shared" si="56"/>
        <v/>
      </c>
      <c r="FQ62" s="83" t="str" cm="1">
        <f t="array" ref="FQ62">IFERROR(_xlfn._xlws.FILTER(FN62:FO62,FN62:FO62&lt;&gt;""),"No aplica")</f>
        <v>ATL</v>
      </c>
      <c r="FU62" s="83" t="str">
        <f t="shared" si="57"/>
        <v>Tipo_3.5.D_Estrategias_de_publicidad_y_promoción_ATL_Desarrollos_Tecnológicos</v>
      </c>
      <c r="FV62" s="175" t="str">
        <f t="shared" si="58"/>
        <v/>
      </c>
      <c r="FW62" s="175" t="str">
        <f t="shared" si="59"/>
        <v/>
      </c>
      <c r="FY62" s="83" t="str" cm="1">
        <f t="array" ref="FY62">IFERROR(_xlfn._xlws.FILTER(FV62:FW62,FV62:FW62&lt;&gt;""),"No aplica")</f>
        <v>No aplica</v>
      </c>
      <c r="GC62" s="83" t="str">
        <f t="shared" si="60"/>
        <v>Tipo_3.5.D_Estrategias_de_publicidad_y_promoción_ATL_Gastos_de_viajes_(alimentación_hospedaje_transporte_etc)</v>
      </c>
      <c r="GD62" s="175" t="str">
        <f t="shared" si="61"/>
        <v/>
      </c>
      <c r="GE62" s="175" t="str">
        <f t="shared" si="62"/>
        <v/>
      </c>
      <c r="GF62" s="175" t="str">
        <f t="shared" si="63"/>
        <v/>
      </c>
      <c r="GG62" s="175" t="str">
        <f t="shared" si="64"/>
        <v/>
      </c>
      <c r="GH62" s="175" t="str">
        <f t="shared" si="65"/>
        <v/>
      </c>
      <c r="GI62" s="175" t="str">
        <f t="shared" si="66"/>
        <v>G6._Reuniones_para_mesas_de_trabajo</v>
      </c>
      <c r="GJ62" s="175" t="str">
        <f t="shared" si="67"/>
        <v/>
      </c>
      <c r="GK62" s="175" t="str">
        <f t="shared" si="68"/>
        <v/>
      </c>
      <c r="GL62" s="175"/>
      <c r="GM62" s="150" t="str" cm="1">
        <f t="array" ref="GM62">IFERROR(_xlfn._xlws.FILTER(GD62:GK62,GD62:GK62&lt;&gt;""),"No aplica")</f>
        <v>G6._Reuniones_para_mesas_de_trabajo</v>
      </c>
      <c r="GN62" s="175"/>
      <c r="GO62" s="175"/>
      <c r="GP62" s="175"/>
      <c r="GQ62" s="175"/>
      <c r="GR62" s="175"/>
      <c r="GS62" s="175"/>
      <c r="GT62" s="175"/>
      <c r="GU62" s="175"/>
      <c r="GV62" s="175"/>
      <c r="GW62" s="175"/>
      <c r="GX62" s="83" t="str">
        <f t="shared" si="69"/>
        <v>Tipo_3.5.D_Estrategias_de_publicidad_y_promoción_ATL_Dotaciones_o_Beneficios</v>
      </c>
      <c r="GY62" s="175" t="str">
        <f t="shared" si="70"/>
        <v/>
      </c>
      <c r="GZ62" s="175" t="str">
        <f t="shared" si="71"/>
        <v/>
      </c>
      <c r="HA62" s="175" t="str">
        <f t="shared" si="72"/>
        <v/>
      </c>
      <c r="HB62" s="175" t="str">
        <f t="shared" si="73"/>
        <v/>
      </c>
      <c r="HC62" s="175" t="str">
        <f t="shared" si="74"/>
        <v/>
      </c>
      <c r="HE62" s="150" t="str" cm="1">
        <f t="array" ref="HE62">IFERROR(_xlfn._xlws.FILTER(GY62:HC62,GY62:HC62&lt;&gt;""),"No aplica")</f>
        <v>No aplica</v>
      </c>
      <c r="HL62" s="83" t="str">
        <f t="shared" si="75"/>
        <v>Tipo_3.5.D_Estrategias_de_publicidad_y_promoción_ATL_Pólizas</v>
      </c>
      <c r="HM62" s="175" t="str">
        <f t="shared" si="179"/>
        <v>Pólizas</v>
      </c>
      <c r="HO62" s="83" t="str" cm="1">
        <f t="array" ref="HO62">IFERROR(_xlfn._xlws.FILTER(HM62:HM62,HM62:HM62&lt;&gt;""),"No aplica")</f>
        <v>Pólizas</v>
      </c>
      <c r="HR62" s="83" t="str">
        <f t="shared" si="76"/>
        <v>Tipo_3.5.D_Estrategias_de_publicidad_y_promoción_ATL_Otros</v>
      </c>
      <c r="HS62" s="175" t="str">
        <f t="shared" si="77"/>
        <v/>
      </c>
      <c r="HT62" s="175" t="str">
        <f t="shared" si="78"/>
        <v/>
      </c>
      <c r="HU62" s="175" t="str">
        <f t="shared" si="79"/>
        <v/>
      </c>
      <c r="HW62" s="83" t="str" cm="1">
        <f t="array" ref="HW62">IFERROR(_xlfn._xlws.FILTER(HS62:HU62,HS62:HU62&lt;&gt;""),"No aplica")</f>
        <v>No aplica</v>
      </c>
      <c r="IB62" s="83" t="str">
        <f t="shared" si="80"/>
        <v>Tipo_3.5.D_Estrategias_de_publicidad_y_promoción_ATL_Construcción_y_o_mantenimiento_de_Obra</v>
      </c>
      <c r="IC62" s="175" t="str">
        <f t="shared" si="81"/>
        <v/>
      </c>
      <c r="ID62" s="175" t="str">
        <f t="shared" si="82"/>
        <v/>
      </c>
      <c r="IE62" s="175" t="str">
        <f t="shared" si="83"/>
        <v/>
      </c>
      <c r="IF62" s="175" t="str">
        <f t="shared" si="84"/>
        <v/>
      </c>
      <c r="IG62" s="175" t="str">
        <f t="shared" si="85"/>
        <v/>
      </c>
      <c r="IH62" s="175" t="str">
        <f t="shared" si="86"/>
        <v/>
      </c>
      <c r="II62" s="175" t="str">
        <f t="shared" si="87"/>
        <v/>
      </c>
      <c r="IJ62" s="175" t="str">
        <f t="shared" si="88"/>
        <v/>
      </c>
      <c r="IK62" s="175" t="str">
        <f t="shared" si="89"/>
        <v/>
      </c>
      <c r="IL62" s="175" t="str">
        <f t="shared" si="90"/>
        <v/>
      </c>
      <c r="IM62" s="175" t="str">
        <f t="shared" si="91"/>
        <v/>
      </c>
      <c r="IN62" s="175" t="str">
        <f t="shared" si="92"/>
        <v/>
      </c>
      <c r="IO62" s="175" t="str">
        <f t="shared" si="93"/>
        <v/>
      </c>
      <c r="IP62" s="175" t="str">
        <f t="shared" si="94"/>
        <v/>
      </c>
      <c r="IR62" s="175" t="str" cm="1">
        <f t="array" ref="IR62">IFERROR(_xlfn._xlws.FILTER(IC62:IP62,IC62:IP62&lt;&gt;""),"No aplica")</f>
        <v>No aplica</v>
      </c>
      <c r="JG62" s="83" t="str">
        <f t="shared" si="95"/>
        <v>Tipo_3.5.D_Estrategias_de_publicidad_y_promoción_ATL</v>
      </c>
      <c r="JH62" s="83" t="str">
        <f t="shared" si="96"/>
        <v>Personal</v>
      </c>
      <c r="JI62" s="83" t="str">
        <f t="shared" si="97"/>
        <v>Personal</v>
      </c>
      <c r="JJ62" s="83" t="str">
        <f t="shared" si="98"/>
        <v/>
      </c>
      <c r="JK62" s="83" t="str">
        <f t="shared" si="99"/>
        <v/>
      </c>
      <c r="JL62" s="83" t="str">
        <f t="shared" si="100"/>
        <v>Personal</v>
      </c>
      <c r="JM62" s="83" t="str">
        <f t="shared" si="101"/>
        <v/>
      </c>
      <c r="JN62" s="83" t="str">
        <f t="shared" si="102"/>
        <v/>
      </c>
      <c r="JO62" s="83" t="str">
        <f t="shared" si="103"/>
        <v/>
      </c>
      <c r="JP62" s="83" t="str">
        <f t="shared" si="104"/>
        <v/>
      </c>
      <c r="JQ62" s="83" t="str">
        <f t="shared" si="105"/>
        <v/>
      </c>
      <c r="JR62" s="83" t="str">
        <f t="shared" si="106"/>
        <v/>
      </c>
      <c r="JS62" s="83" t="str">
        <f t="shared" si="107"/>
        <v/>
      </c>
      <c r="JT62" s="83" t="str">
        <f t="shared" si="108"/>
        <v/>
      </c>
      <c r="JU62" s="83" t="str">
        <f t="shared" si="109"/>
        <v/>
      </c>
      <c r="JV62" s="83" t="str">
        <f t="shared" si="110"/>
        <v/>
      </c>
      <c r="JW62" s="83" t="str">
        <f t="shared" si="111"/>
        <v/>
      </c>
      <c r="JX62" s="83" t="str">
        <f t="shared" si="112"/>
        <v/>
      </c>
      <c r="JY62" s="83" t="str">
        <f t="shared" si="113"/>
        <v/>
      </c>
      <c r="JZ62" s="83" t="str">
        <f t="shared" si="114"/>
        <v/>
      </c>
      <c r="KA62" s="83" t="str">
        <f t="shared" si="115"/>
        <v/>
      </c>
      <c r="KB62" s="83" t="str">
        <f t="shared" si="116"/>
        <v/>
      </c>
      <c r="KC62" s="83" t="str">
        <f t="shared" si="117"/>
        <v/>
      </c>
      <c r="KD62" s="83" t="str">
        <f t="shared" si="118"/>
        <v/>
      </c>
      <c r="KE62" s="83" t="str">
        <f t="shared" si="119"/>
        <v/>
      </c>
      <c r="KF62" s="83" t="str">
        <f t="shared" si="120"/>
        <v/>
      </c>
      <c r="KG62" s="83" t="str">
        <f t="shared" si="121"/>
        <v/>
      </c>
      <c r="KH62" s="83" t="str">
        <f t="shared" si="122"/>
        <v/>
      </c>
      <c r="KI62" s="83" t="str">
        <f t="shared" si="123"/>
        <v/>
      </c>
      <c r="KJ62" s="83" t="str">
        <f t="shared" si="124"/>
        <v/>
      </c>
      <c r="KK62" s="83" t="str">
        <f t="shared" si="125"/>
        <v/>
      </c>
      <c r="KL62" s="83" t="str">
        <f t="shared" si="126"/>
        <v/>
      </c>
      <c r="KM62" s="83" t="str">
        <f t="shared" si="127"/>
        <v/>
      </c>
      <c r="KN62" s="83" t="str">
        <f t="shared" si="128"/>
        <v>Publicidad</v>
      </c>
      <c r="KO62" s="83" t="str">
        <f t="shared" si="129"/>
        <v/>
      </c>
      <c r="KP62" s="83" t="str">
        <f t="shared" si="130"/>
        <v/>
      </c>
      <c r="KQ62" s="83" t="str">
        <f t="shared" si="131"/>
        <v/>
      </c>
      <c r="KR62" s="83" t="str">
        <f t="shared" si="132"/>
        <v/>
      </c>
      <c r="KS62" s="83" t="str">
        <f t="shared" si="133"/>
        <v/>
      </c>
      <c r="KT62" s="83" t="str">
        <f t="shared" si="134"/>
        <v/>
      </c>
      <c r="KU62" s="83" t="str">
        <f t="shared" si="135"/>
        <v/>
      </c>
      <c r="KV62" s="83" t="str">
        <f t="shared" si="136"/>
        <v/>
      </c>
      <c r="KW62" s="83" t="str">
        <f t="shared" si="137"/>
        <v>Gastos_de_viajes_(alimentación_hospedaje_transporte_etc)</v>
      </c>
      <c r="KX62" s="83" t="str">
        <f t="shared" si="138"/>
        <v/>
      </c>
      <c r="KY62" s="83" t="str">
        <f t="shared" si="139"/>
        <v/>
      </c>
      <c r="KZ62" s="83" t="str">
        <f t="shared" si="140"/>
        <v/>
      </c>
      <c r="LA62" s="83" t="str">
        <f t="shared" si="141"/>
        <v/>
      </c>
      <c r="LB62" s="83" t="str">
        <f t="shared" si="142"/>
        <v/>
      </c>
      <c r="LC62" s="83" t="str">
        <f t="shared" si="143"/>
        <v/>
      </c>
      <c r="LD62" s="83" t="str">
        <f t="shared" si="144"/>
        <v/>
      </c>
      <c r="LE62" s="83" t="str">
        <f t="shared" si="145"/>
        <v>Pólizas</v>
      </c>
      <c r="LF62" s="83" t="str">
        <f t="shared" si="146"/>
        <v/>
      </c>
      <c r="LG62" s="83" t="str">
        <f t="shared" si="147"/>
        <v/>
      </c>
      <c r="LH62" s="83" t="str">
        <f t="shared" si="148"/>
        <v/>
      </c>
      <c r="LI62" s="83" t="str">
        <f t="shared" si="149"/>
        <v/>
      </c>
      <c r="LJ62" s="83" t="str">
        <f t="shared" si="150"/>
        <v/>
      </c>
      <c r="LK62" s="83" t="str">
        <f t="shared" si="151"/>
        <v/>
      </c>
      <c r="LL62" s="83" t="str">
        <f t="shared" si="152"/>
        <v/>
      </c>
      <c r="LM62" s="83" t="str">
        <f t="shared" si="153"/>
        <v/>
      </c>
      <c r="LN62" s="83" t="str">
        <f t="shared" si="154"/>
        <v/>
      </c>
      <c r="LO62" s="83" t="str">
        <f t="shared" si="155"/>
        <v/>
      </c>
      <c r="LP62" s="83" t="str">
        <f t="shared" si="156"/>
        <v/>
      </c>
      <c r="LQ62" s="83" t="str">
        <f t="shared" si="157"/>
        <v/>
      </c>
      <c r="LR62" s="83" t="str">
        <f t="shared" si="158"/>
        <v/>
      </c>
      <c r="LS62" s="83" t="str">
        <f t="shared" si="159"/>
        <v/>
      </c>
      <c r="LT62" s="83" t="str">
        <f t="shared" si="160"/>
        <v/>
      </c>
      <c r="LU62" s="83" t="str">
        <f t="shared" si="161"/>
        <v/>
      </c>
      <c r="LV62" s="83" t="str">
        <f t="shared" si="162"/>
        <v/>
      </c>
      <c r="LX62" s="175" t="str" cm="1">
        <f t="array" ref="LX62:MA62">TRANSPOSE(_xlfn.UNIQUE(_xlfn._xlws.FILTER(TRANSPOSE(JH62:LV62),TRANSPOSE(JH62:LV62)&lt;&gt;"")))</f>
        <v>Personal</v>
      </c>
      <c r="LY62" s="175" t="str">
        <v>Publicidad</v>
      </c>
      <c r="LZ62" s="175" t="str">
        <v>Gastos_de_viajes_(alimentación_hospedaje_transporte_etc)</v>
      </c>
      <c r="MA62" s="175" t="str">
        <v>Pólizas</v>
      </c>
      <c r="MI62" s="83" t="str">
        <f t="shared" si="163"/>
        <v>Tipo_3.5.D_Estrategias_de_publicidad_y_promoción_ATL_productos</v>
      </c>
      <c r="MJ62" s="83" t="s">
        <v>1827</v>
      </c>
      <c r="MK62" s="83" t="s">
        <v>1822</v>
      </c>
      <c r="ML62" s="83" t="s">
        <v>1889</v>
      </c>
      <c r="MM62" s="83" t="s">
        <v>1918</v>
      </c>
      <c r="MN62" s="83" t="s">
        <v>1933</v>
      </c>
      <c r="MO62" s="83"/>
      <c r="MP62" s="83"/>
      <c r="MQ62" s="83"/>
      <c r="MR62" s="83"/>
      <c r="MS62" s="83"/>
      <c r="MT62" s="83" t="s">
        <v>1643</v>
      </c>
      <c r="MV62" s="150" t="str" cm="1">
        <f t="array" ref="MV62:NA62">IFERROR(_xlfn._xlws.FILTER(MJ62:MT62,MJ62:MT62&lt;&gt;""),"No aplica")</f>
        <v>Estrategias de publicidad ATL realizadas</v>
      </c>
      <c r="MW62" t="str">
        <v>Cuñas publicitarias en radio realizadas</v>
      </c>
      <c r="MX62" t="str">
        <v>Pautas realizadas en medios digitales</v>
      </c>
      <c r="MY62" t="str">
        <v>Spots, comerciales, informeciales o pautas con patrocinio en televisión</v>
      </c>
      <c r="MZ62" t="str">
        <v>Avisos en medios exteriores o públicos (OOH/DOOH)</v>
      </c>
      <c r="NA62" t="str">
        <v>Otro</v>
      </c>
      <c r="NG62" s="150" t="str">
        <f t="shared" si="164"/>
        <v>Tipo_3.5.D_Estrategias_de_publicidad_y_promoción_ATL_resultados</v>
      </c>
      <c r="NH62" s="83" t="s">
        <v>1636</v>
      </c>
      <c r="NI62" s="83" t="s">
        <v>1664</v>
      </c>
      <c r="NJ62" s="83" t="s">
        <v>1680</v>
      </c>
      <c r="NK62" s="83" t="s">
        <v>1687</v>
      </c>
      <c r="NL62" s="83"/>
      <c r="NM62" s="83"/>
      <c r="NN62" s="83"/>
      <c r="NO62" s="83"/>
      <c r="NP62" s="83"/>
      <c r="NQ62" s="83"/>
      <c r="NR62" s="83" t="s">
        <v>1643</v>
      </c>
      <c r="NT62" s="83" t="str" cm="1">
        <f t="array" ref="NT62:NX62">IFERROR(_xlfn._xlws.FILTER(NH62:NR62,NH62:NR62&lt;&gt;""),"No aplica")</f>
        <v>Interacciones en medios digitales</v>
      </c>
      <c r="NU62" t="str">
        <v>Visitas en medios digitales</v>
      </c>
      <c r="NV62" t="str">
        <v>Personas alcanzadas en medios tradicionales</v>
      </c>
      <c r="NW62" t="str">
        <v>Incremento del engagement en términos porcentuales,  generado debido al proyecto</v>
      </c>
      <c r="NX62" t="str">
        <v>Otro</v>
      </c>
    </row>
    <row r="63" spans="1:390" ht="51.6" thickBot="1">
      <c r="A63" s="509"/>
      <c r="B63" s="481"/>
      <c r="C63" s="516"/>
      <c r="D63" s="74" t="str">
        <f t="shared" si="183"/>
        <v>Categoría_3.5_Estrategias_para_la_promoción_de_atractivos_productos__rutas_experiencias_y_o_destinos_colombianos_a_nivel_internacional</v>
      </c>
      <c r="E63" s="82" t="s">
        <v>3168</v>
      </c>
      <c r="F63" s="72" t="str">
        <f t="shared" si="11"/>
        <v>Tipo_3.5.E_Estrategias_de_publicidad_y_promoción_BTL</v>
      </c>
      <c r="G63" s="75" t="s">
        <v>3043</v>
      </c>
      <c r="H63" s="102"/>
      <c r="I63" s="112"/>
      <c r="J63" s="112"/>
      <c r="K63" s="112" t="s">
        <v>3043</v>
      </c>
      <c r="L63" s="112" t="s">
        <v>3043</v>
      </c>
      <c r="M63" s="117"/>
      <c r="O63" s="83" t="str">
        <f t="shared" si="165"/>
        <v>Tipo_3.5.E_Estrategias_de_publicidad_y_promoción_BTL</v>
      </c>
      <c r="P63" s="83" t="str">
        <f t="shared" si="166"/>
        <v/>
      </c>
      <c r="Q63" s="83" t="str">
        <f t="shared" si="167"/>
        <v/>
      </c>
      <c r="R63" s="83" t="str">
        <f t="shared" si="168"/>
        <v/>
      </c>
      <c r="S63" s="83" t="str">
        <f t="shared" si="169"/>
        <v>Tipo_3.5.E_Estrategias_de_publicidad_y_promoción_BTL</v>
      </c>
      <c r="T63" s="83" t="str">
        <f t="shared" si="170"/>
        <v>Tipo_3.5.E_Estrategias_de_publicidad_y_promoción_BTL</v>
      </c>
      <c r="U63" s="83" t="str">
        <f t="shared" si="171"/>
        <v/>
      </c>
      <c r="X63" s="150" t="s">
        <v>3167</v>
      </c>
      <c r="AA63" s="89" t="s">
        <v>3043</v>
      </c>
      <c r="AB63" s="89" t="s">
        <v>3043</v>
      </c>
      <c r="AC63" s="89"/>
      <c r="AD63" s="89"/>
      <c r="AE63" s="89" t="s">
        <v>3043</v>
      </c>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t="s">
        <v>3043</v>
      </c>
      <c r="BI63" s="89"/>
      <c r="BJ63" s="89"/>
      <c r="BK63" s="89"/>
      <c r="BL63" s="89"/>
      <c r="BM63" s="89"/>
      <c r="BN63" s="89"/>
      <c r="BO63" s="89"/>
      <c r="BP63" s="89" t="s">
        <v>3043</v>
      </c>
      <c r="BQ63" s="89"/>
      <c r="BR63" s="89"/>
      <c r="BS63" s="89"/>
      <c r="BT63" s="89"/>
      <c r="BU63" s="89" t="s">
        <v>3043</v>
      </c>
      <c r="BV63" s="89"/>
      <c r="BW63" s="90"/>
      <c r="BX63" s="90" t="s">
        <v>3043</v>
      </c>
      <c r="BY63" s="90"/>
      <c r="BZ63" s="90"/>
      <c r="CA63" s="90"/>
      <c r="CQ63" s="83" t="str">
        <f t="shared" si="19"/>
        <v>Tipo_3.5.E_Estrategias_de_publicidad_y_promoción_BTL_Personal</v>
      </c>
      <c r="CR63" s="83" t="str">
        <f t="shared" si="172"/>
        <v>Apoyo_administrativo</v>
      </c>
      <c r="CS63" s="83" t="str">
        <f t="shared" si="173"/>
        <v>Profesional</v>
      </c>
      <c r="CT63" s="83" t="str">
        <f t="shared" si="174"/>
        <v/>
      </c>
      <c r="CU63" s="83" t="str">
        <f t="shared" si="175"/>
        <v/>
      </c>
      <c r="CV63" s="83" t="str">
        <f t="shared" si="176"/>
        <v>Consultoría</v>
      </c>
      <c r="CW63" s="83"/>
      <c r="CX63" s="83" t="str" cm="1">
        <f t="array" ref="CX63:CZ63">IFERROR(_xlfn._xlws.FILTER(CR63:CV63,CR63:CV63&lt;&gt;""),"No aplica")</f>
        <v>Apoyo_administrativo</v>
      </c>
      <c r="CY63" s="83" t="str">
        <v>Profesional</v>
      </c>
      <c r="CZ63" s="83" t="str">
        <v>Consultoría</v>
      </c>
      <c r="DA63" s="83"/>
      <c r="DB63" s="83"/>
      <c r="DC63" s="83"/>
      <c r="DD63" s="83"/>
      <c r="DE63" s="83" t="str">
        <f t="shared" si="25"/>
        <v>Tipo_3.5.E_Estrategias_de_publicidad_y_promoción_BTL_Eventos</v>
      </c>
      <c r="DF63" s="83" t="str">
        <f t="shared" si="26"/>
        <v/>
      </c>
      <c r="DG63" s="83" t="str">
        <f t="shared" si="27"/>
        <v/>
      </c>
      <c r="DH63" s="83" t="str">
        <f t="shared" si="28"/>
        <v/>
      </c>
      <c r="DI63" s="83" t="str">
        <f t="shared" si="29"/>
        <v/>
      </c>
      <c r="DJ63" s="83" t="str">
        <f t="shared" si="30"/>
        <v/>
      </c>
      <c r="DK63" s="83" t="str">
        <f t="shared" si="31"/>
        <v/>
      </c>
      <c r="DL63" s="83" t="str">
        <f t="shared" si="32"/>
        <v/>
      </c>
      <c r="DM63" s="83" t="str">
        <f t="shared" si="33"/>
        <v/>
      </c>
      <c r="DN63" s="83" t="str">
        <f t="shared" si="34"/>
        <v/>
      </c>
      <c r="DO63" s="83" t="str">
        <f t="shared" si="35"/>
        <v/>
      </c>
      <c r="DP63" s="83" t="str">
        <f t="shared" si="36"/>
        <v/>
      </c>
      <c r="DQ63" s="83" t="str">
        <f t="shared" si="37"/>
        <v/>
      </c>
      <c r="DR63" s="83" t="str">
        <f t="shared" si="38"/>
        <v/>
      </c>
      <c r="DS63" s="83" t="str">
        <f t="shared" si="39"/>
        <v/>
      </c>
      <c r="DT63" s="83" t="str">
        <f t="shared" si="40"/>
        <v/>
      </c>
      <c r="DU63" s="83" t="str">
        <f t="shared" si="41"/>
        <v/>
      </c>
      <c r="DV63" s="83" t="str">
        <f t="shared" si="42"/>
        <v/>
      </c>
      <c r="DW63" s="83" t="str">
        <f t="shared" si="43"/>
        <v/>
      </c>
      <c r="DX63" s="83" t="str">
        <f t="shared" si="44"/>
        <v/>
      </c>
      <c r="DY63" s="83" t="str">
        <f t="shared" si="45"/>
        <v/>
      </c>
      <c r="DZ63" s="83" t="str">
        <f t="shared" si="46"/>
        <v/>
      </c>
      <c r="EA63" s="83"/>
      <c r="EB63" s="83" t="str" cm="1">
        <f t="array" ref="EB63">IFERROR(_xlfn._xlws.FILTER(DF63:DZ63,DF63:DZ63&lt;&gt;""),"No aplica")</f>
        <v>No aplica</v>
      </c>
      <c r="EC63" s="83"/>
      <c r="ED63" s="83"/>
      <c r="EE63" s="83"/>
      <c r="EF63" s="83"/>
      <c r="EG63" s="83"/>
      <c r="EH63" s="83"/>
      <c r="EI63" s="83"/>
      <c r="EJ63" s="83"/>
      <c r="EK63" s="83"/>
      <c r="EL63" s="83"/>
      <c r="EM63" s="83"/>
      <c r="EN63" s="83"/>
      <c r="EO63" s="83"/>
      <c r="EP63" s="83"/>
      <c r="EQ63" s="83"/>
      <c r="ER63" s="83"/>
      <c r="ES63" s="83"/>
      <c r="ET63" s="83"/>
      <c r="EU63" s="83"/>
      <c r="EV63" s="83"/>
      <c r="EW63" s="83" t="str">
        <f t="shared" si="47"/>
        <v>Tipo_3.5.E_Estrategias_de_publicidad_y_promoción_BTL_Material</v>
      </c>
      <c r="EX63" s="83" t="str">
        <f t="shared" si="48"/>
        <v/>
      </c>
      <c r="EY63" s="83" t="str">
        <f t="shared" si="49"/>
        <v/>
      </c>
      <c r="EZ63" s="83" t="str">
        <f t="shared" si="50"/>
        <v/>
      </c>
      <c r="FA63" s="83" t="str">
        <f t="shared" si="51"/>
        <v/>
      </c>
      <c r="FB63" s="83" t="str">
        <f t="shared" si="52"/>
        <v/>
      </c>
      <c r="FC63" s="83" t="str">
        <f t="shared" si="53"/>
        <v/>
      </c>
      <c r="FD63" s="83"/>
      <c r="FE63" s="83" t="str" cm="1">
        <f t="array" ref="FE63">IFERROR(_xlfn._xlws.FILTER(EX63:FC63,EX63:FC63&lt;&gt;""),"No aplica")</f>
        <v>No aplica</v>
      </c>
      <c r="FF63" s="83"/>
      <c r="FG63" s="83"/>
      <c r="FH63" s="83"/>
      <c r="FI63" s="83"/>
      <c r="FJ63" s="83"/>
      <c r="FK63" s="83"/>
      <c r="FL63" s="83"/>
      <c r="FM63" s="83" t="str">
        <f t="shared" si="54"/>
        <v>Tipo_3.5.E_Estrategias_de_publicidad_y_promoción_BTL_Publicidad</v>
      </c>
      <c r="FN63" s="175" t="str">
        <f t="shared" si="55"/>
        <v/>
      </c>
      <c r="FO63" s="175" t="str">
        <f t="shared" si="56"/>
        <v>BTL</v>
      </c>
      <c r="FQ63" s="83" t="str" cm="1">
        <f t="array" ref="FQ63">IFERROR(_xlfn._xlws.FILTER(FN63:FO63,FN63:FO63&lt;&gt;""),"No aplica")</f>
        <v>BTL</v>
      </c>
      <c r="FU63" s="83" t="str">
        <f t="shared" si="57"/>
        <v>Tipo_3.5.E_Estrategias_de_publicidad_y_promoción_BTL_Desarrollos_Tecnológicos</v>
      </c>
      <c r="FV63" s="175" t="str">
        <f t="shared" si="58"/>
        <v/>
      </c>
      <c r="FW63" s="175" t="str">
        <f t="shared" si="59"/>
        <v/>
      </c>
      <c r="FY63" s="83" t="str" cm="1">
        <f t="array" ref="FY63">IFERROR(_xlfn._xlws.FILTER(FV63:FW63,FV63:FW63&lt;&gt;""),"No aplica")</f>
        <v>No aplica</v>
      </c>
      <c r="GC63" s="83" t="str">
        <f t="shared" si="60"/>
        <v>Tipo_3.5.E_Estrategias_de_publicidad_y_promoción_BTL_Gastos_de_viajes_(alimentación_hospedaje_transporte_etc)</v>
      </c>
      <c r="GD63" s="175" t="str">
        <f t="shared" si="61"/>
        <v/>
      </c>
      <c r="GE63" s="175" t="str">
        <f t="shared" si="62"/>
        <v/>
      </c>
      <c r="GF63" s="175" t="str">
        <f t="shared" si="63"/>
        <v/>
      </c>
      <c r="GG63" s="175" t="str">
        <f t="shared" si="64"/>
        <v/>
      </c>
      <c r="GH63" s="175" t="str">
        <f t="shared" si="65"/>
        <v/>
      </c>
      <c r="GI63" s="175" t="str">
        <f t="shared" si="66"/>
        <v>G6._Reuniones_para_mesas_de_trabajo</v>
      </c>
      <c r="GJ63" s="175" t="str">
        <f t="shared" si="67"/>
        <v/>
      </c>
      <c r="GK63" s="175" t="str">
        <f t="shared" si="68"/>
        <v/>
      </c>
      <c r="GL63" s="175"/>
      <c r="GM63" s="150" t="str" cm="1">
        <f t="array" ref="GM63">IFERROR(_xlfn._xlws.FILTER(GD63:GK63,GD63:GK63&lt;&gt;""),"No aplica")</f>
        <v>G6._Reuniones_para_mesas_de_trabajo</v>
      </c>
      <c r="GN63" s="175"/>
      <c r="GO63" s="175"/>
      <c r="GP63" s="175"/>
      <c r="GQ63" s="175"/>
      <c r="GR63" s="175"/>
      <c r="GS63" s="175"/>
      <c r="GT63" s="175"/>
      <c r="GU63" s="175"/>
      <c r="GV63" s="175"/>
      <c r="GW63" s="175"/>
      <c r="GX63" s="83" t="str">
        <f t="shared" si="69"/>
        <v>Tipo_3.5.E_Estrategias_de_publicidad_y_promoción_BTL_Dotaciones_o_Beneficios</v>
      </c>
      <c r="GY63" s="175" t="str">
        <f t="shared" si="70"/>
        <v/>
      </c>
      <c r="GZ63" s="175" t="str">
        <f t="shared" si="71"/>
        <v/>
      </c>
      <c r="HA63" s="175" t="str">
        <f t="shared" si="72"/>
        <v>Incentivos_de_concursos_desarrollados_por_MinCIT</v>
      </c>
      <c r="HB63" s="175" t="str">
        <f t="shared" si="73"/>
        <v/>
      </c>
      <c r="HC63" s="175" t="str">
        <f t="shared" si="74"/>
        <v/>
      </c>
      <c r="HE63" s="150" t="str" cm="1">
        <f t="array" ref="HE63">IFERROR(_xlfn._xlws.FILTER(GY63:HC63,GY63:HC63&lt;&gt;""),"No aplica")</f>
        <v>Incentivos_de_concursos_desarrollados_por_MinCIT</v>
      </c>
      <c r="HL63" s="83" t="str">
        <f t="shared" si="75"/>
        <v>Tipo_3.5.E_Estrategias_de_publicidad_y_promoción_BTL_Pólizas</v>
      </c>
      <c r="HM63" s="175" t="str">
        <f t="shared" si="179"/>
        <v>Pólizas</v>
      </c>
      <c r="HO63" s="83" t="str" cm="1">
        <f t="array" ref="HO63">IFERROR(_xlfn._xlws.FILTER(HM63:HM63,HM63:HM63&lt;&gt;""),"No aplica")</f>
        <v>Pólizas</v>
      </c>
      <c r="HR63" s="83" t="str">
        <f t="shared" si="76"/>
        <v>Tipo_3.5.E_Estrategias_de_publicidad_y_promoción_BTL_Otros</v>
      </c>
      <c r="HS63" s="175" t="str">
        <f t="shared" si="77"/>
        <v/>
      </c>
      <c r="HT63" s="175" t="str">
        <f t="shared" si="78"/>
        <v/>
      </c>
      <c r="HU63" s="175" t="str">
        <f t="shared" si="79"/>
        <v/>
      </c>
      <c r="HW63" s="83" t="str" cm="1">
        <f t="array" ref="HW63">IFERROR(_xlfn._xlws.FILTER(HS63:HU63,HS63:HU63&lt;&gt;""),"No aplica")</f>
        <v>No aplica</v>
      </c>
      <c r="IB63" s="83" t="str">
        <f t="shared" si="80"/>
        <v>Tipo_3.5.E_Estrategias_de_publicidad_y_promoción_BTL_Construcción_y_o_mantenimiento_de_Obra</v>
      </c>
      <c r="IC63" s="175" t="str">
        <f t="shared" si="81"/>
        <v/>
      </c>
      <c r="ID63" s="175" t="str">
        <f t="shared" si="82"/>
        <v/>
      </c>
      <c r="IE63" s="175" t="str">
        <f t="shared" si="83"/>
        <v/>
      </c>
      <c r="IF63" s="175" t="str">
        <f t="shared" si="84"/>
        <v/>
      </c>
      <c r="IG63" s="175" t="str">
        <f t="shared" si="85"/>
        <v/>
      </c>
      <c r="IH63" s="175" t="str">
        <f t="shared" si="86"/>
        <v/>
      </c>
      <c r="II63" s="175" t="str">
        <f t="shared" si="87"/>
        <v/>
      </c>
      <c r="IJ63" s="175" t="str">
        <f t="shared" si="88"/>
        <v/>
      </c>
      <c r="IK63" s="175" t="str">
        <f t="shared" si="89"/>
        <v/>
      </c>
      <c r="IL63" s="175" t="str">
        <f t="shared" si="90"/>
        <v/>
      </c>
      <c r="IM63" s="175" t="str">
        <f t="shared" si="91"/>
        <v/>
      </c>
      <c r="IN63" s="175" t="str">
        <f t="shared" si="92"/>
        <v/>
      </c>
      <c r="IO63" s="175" t="str">
        <f t="shared" si="93"/>
        <v/>
      </c>
      <c r="IP63" s="175" t="str">
        <f t="shared" si="94"/>
        <v/>
      </c>
      <c r="IR63" s="175" t="str" cm="1">
        <f t="array" ref="IR63">IFERROR(_xlfn._xlws.FILTER(IC63:IP63,IC63:IP63&lt;&gt;""),"No aplica")</f>
        <v>No aplica</v>
      </c>
      <c r="JG63" s="83" t="str">
        <f t="shared" si="95"/>
        <v>Tipo_3.5.E_Estrategias_de_publicidad_y_promoción_BTL</v>
      </c>
      <c r="JH63" s="83" t="str">
        <f t="shared" si="96"/>
        <v>Personal</v>
      </c>
      <c r="JI63" s="83" t="str">
        <f t="shared" si="97"/>
        <v>Personal</v>
      </c>
      <c r="JJ63" s="83" t="str">
        <f t="shared" si="98"/>
        <v/>
      </c>
      <c r="JK63" s="83" t="str">
        <f t="shared" si="99"/>
        <v/>
      </c>
      <c r="JL63" s="83" t="str">
        <f t="shared" si="100"/>
        <v>Personal</v>
      </c>
      <c r="JM63" s="83" t="str">
        <f t="shared" si="101"/>
        <v/>
      </c>
      <c r="JN63" s="83" t="str">
        <f t="shared" si="102"/>
        <v/>
      </c>
      <c r="JO63" s="83" t="str">
        <f t="shared" si="103"/>
        <v/>
      </c>
      <c r="JP63" s="83" t="str">
        <f t="shared" si="104"/>
        <v/>
      </c>
      <c r="JQ63" s="83" t="str">
        <f t="shared" si="105"/>
        <v/>
      </c>
      <c r="JR63" s="83" t="str">
        <f t="shared" si="106"/>
        <v/>
      </c>
      <c r="JS63" s="83" t="str">
        <f t="shared" si="107"/>
        <v/>
      </c>
      <c r="JT63" s="83" t="str">
        <f t="shared" si="108"/>
        <v/>
      </c>
      <c r="JU63" s="83" t="str">
        <f t="shared" si="109"/>
        <v/>
      </c>
      <c r="JV63" s="83" t="str">
        <f t="shared" si="110"/>
        <v/>
      </c>
      <c r="JW63" s="83" t="str">
        <f t="shared" si="111"/>
        <v/>
      </c>
      <c r="JX63" s="83" t="str">
        <f t="shared" si="112"/>
        <v/>
      </c>
      <c r="JY63" s="83" t="str">
        <f t="shared" si="113"/>
        <v/>
      </c>
      <c r="JZ63" s="83" t="str">
        <f t="shared" si="114"/>
        <v/>
      </c>
      <c r="KA63" s="83" t="str">
        <f t="shared" si="115"/>
        <v/>
      </c>
      <c r="KB63" s="83" t="str">
        <f t="shared" si="116"/>
        <v/>
      </c>
      <c r="KC63" s="83" t="str">
        <f t="shared" si="117"/>
        <v/>
      </c>
      <c r="KD63" s="83" t="str">
        <f t="shared" si="118"/>
        <v/>
      </c>
      <c r="KE63" s="83" t="str">
        <f t="shared" si="119"/>
        <v/>
      </c>
      <c r="KF63" s="83" t="str">
        <f t="shared" si="120"/>
        <v/>
      </c>
      <c r="KG63" s="83" t="str">
        <f t="shared" si="121"/>
        <v/>
      </c>
      <c r="KH63" s="83" t="str">
        <f t="shared" si="122"/>
        <v/>
      </c>
      <c r="KI63" s="83" t="str">
        <f t="shared" si="123"/>
        <v/>
      </c>
      <c r="KJ63" s="83" t="str">
        <f t="shared" si="124"/>
        <v/>
      </c>
      <c r="KK63" s="83" t="str">
        <f t="shared" si="125"/>
        <v/>
      </c>
      <c r="KL63" s="83" t="str">
        <f t="shared" si="126"/>
        <v/>
      </c>
      <c r="KM63" s="83" t="str">
        <f t="shared" si="127"/>
        <v/>
      </c>
      <c r="KN63" s="83" t="str">
        <f t="shared" si="128"/>
        <v/>
      </c>
      <c r="KO63" s="83" t="str">
        <f t="shared" si="129"/>
        <v>Publicidad</v>
      </c>
      <c r="KP63" s="83" t="str">
        <f t="shared" si="130"/>
        <v/>
      </c>
      <c r="KQ63" s="83" t="str">
        <f t="shared" si="131"/>
        <v/>
      </c>
      <c r="KR63" s="83" t="str">
        <f t="shared" si="132"/>
        <v/>
      </c>
      <c r="KS63" s="83" t="str">
        <f t="shared" si="133"/>
        <v/>
      </c>
      <c r="KT63" s="83" t="str">
        <f t="shared" si="134"/>
        <v/>
      </c>
      <c r="KU63" s="83" t="str">
        <f t="shared" si="135"/>
        <v/>
      </c>
      <c r="KV63" s="83" t="str">
        <f t="shared" si="136"/>
        <v/>
      </c>
      <c r="KW63" s="83" t="str">
        <f t="shared" si="137"/>
        <v>Gastos_de_viajes_(alimentación_hospedaje_transporte_etc)</v>
      </c>
      <c r="KX63" s="83" t="str">
        <f t="shared" si="138"/>
        <v/>
      </c>
      <c r="KY63" s="83" t="str">
        <f t="shared" si="139"/>
        <v/>
      </c>
      <c r="KZ63" s="83" t="str">
        <f t="shared" si="140"/>
        <v/>
      </c>
      <c r="LA63" s="83" t="str">
        <f t="shared" si="141"/>
        <v/>
      </c>
      <c r="LB63" s="83" t="str">
        <f t="shared" si="142"/>
        <v>Dotaciones_o_Beneficios</v>
      </c>
      <c r="LC63" s="83" t="str">
        <f t="shared" si="143"/>
        <v/>
      </c>
      <c r="LD63" s="83" t="str">
        <f t="shared" si="144"/>
        <v/>
      </c>
      <c r="LE63" s="83" t="str">
        <f t="shared" si="145"/>
        <v>Pólizas</v>
      </c>
      <c r="LF63" s="83" t="str">
        <f t="shared" si="146"/>
        <v/>
      </c>
      <c r="LG63" s="83" t="str">
        <f t="shared" si="147"/>
        <v/>
      </c>
      <c r="LH63" s="83" t="str">
        <f t="shared" si="148"/>
        <v/>
      </c>
      <c r="LI63" s="83" t="str">
        <f t="shared" si="149"/>
        <v/>
      </c>
      <c r="LJ63" s="83" t="str">
        <f t="shared" si="150"/>
        <v/>
      </c>
      <c r="LK63" s="83" t="str">
        <f t="shared" si="151"/>
        <v/>
      </c>
      <c r="LL63" s="83" t="str">
        <f t="shared" si="152"/>
        <v/>
      </c>
      <c r="LM63" s="83" t="str">
        <f t="shared" si="153"/>
        <v/>
      </c>
      <c r="LN63" s="83" t="str">
        <f t="shared" si="154"/>
        <v/>
      </c>
      <c r="LO63" s="83" t="str">
        <f t="shared" si="155"/>
        <v/>
      </c>
      <c r="LP63" s="83" t="str">
        <f t="shared" si="156"/>
        <v/>
      </c>
      <c r="LQ63" s="83" t="str">
        <f t="shared" si="157"/>
        <v/>
      </c>
      <c r="LR63" s="83" t="str">
        <f t="shared" si="158"/>
        <v/>
      </c>
      <c r="LS63" s="83" t="str">
        <f t="shared" si="159"/>
        <v/>
      </c>
      <c r="LT63" s="83" t="str">
        <f t="shared" si="160"/>
        <v/>
      </c>
      <c r="LU63" s="83" t="str">
        <f t="shared" si="161"/>
        <v/>
      </c>
      <c r="LV63" s="83" t="str">
        <f t="shared" si="162"/>
        <v/>
      </c>
      <c r="LX63" s="175" t="str" cm="1">
        <f t="array" ref="LX63:MB63">TRANSPOSE(_xlfn.UNIQUE(_xlfn._xlws.FILTER(TRANSPOSE(JH63:LV63),TRANSPOSE(JH63:LV63)&lt;&gt;"")))</f>
        <v>Personal</v>
      </c>
      <c r="LY63" s="175" t="str">
        <v>Publicidad</v>
      </c>
      <c r="LZ63" s="175" t="str">
        <v>Gastos_de_viajes_(alimentación_hospedaje_transporte_etc)</v>
      </c>
      <c r="MA63" s="175" t="str">
        <v>Dotaciones_o_Beneficios</v>
      </c>
      <c r="MB63" s="175" t="str">
        <v>Pólizas</v>
      </c>
      <c r="MI63" s="83" t="str">
        <f t="shared" si="163"/>
        <v>Tipo_3.5.E_Estrategias_de_publicidad_y_promoción_BTL_productos</v>
      </c>
      <c r="MJ63" s="83" t="s">
        <v>1828</v>
      </c>
      <c r="MK63" s="83" t="s">
        <v>1823</v>
      </c>
      <c r="ML63" s="83" t="s">
        <v>1890</v>
      </c>
      <c r="MM63" s="83" t="s">
        <v>1919</v>
      </c>
      <c r="MN63" s="83" t="s">
        <v>1934</v>
      </c>
      <c r="MO63" s="83"/>
      <c r="MP63" s="83"/>
      <c r="MQ63" s="83"/>
      <c r="MR63" s="83"/>
      <c r="MS63" s="83"/>
      <c r="MT63" s="83" t="s">
        <v>1643</v>
      </c>
      <c r="MV63" s="150" t="str" cm="1">
        <f t="array" ref="MV63:NA63">IFERROR(_xlfn._xlws.FILTER(MJ63:MT63,MJ63:MT63&lt;&gt;""),"No aplica")</f>
        <v>Estrategias de publicidad BTL realizadas</v>
      </c>
      <c r="MW63" t="str">
        <v>Activaciones realizadas</v>
      </c>
      <c r="MX63" t="str">
        <v>Campañas de marketing realizadas</v>
      </c>
      <c r="MY63" t="str">
        <v>Alianzas, colaboraciones promocionales o patrocinios desarrollados</v>
      </c>
      <c r="MZ63" t="str">
        <v>Destinos impactados con la estrategia</v>
      </c>
      <c r="NA63" t="str">
        <v>Otro</v>
      </c>
      <c r="NG63" s="150" t="str">
        <f t="shared" si="164"/>
        <v>Tipo_3.5.E_Estrategias_de_publicidad_y_promoción_BTL_resultados</v>
      </c>
      <c r="NH63" s="83" t="s">
        <v>1636</v>
      </c>
      <c r="NI63" s="83" t="s">
        <v>1664</v>
      </c>
      <c r="NJ63" s="83" t="s">
        <v>1680</v>
      </c>
      <c r="NK63" s="83" t="s">
        <v>1687</v>
      </c>
      <c r="NL63" s="83" t="s">
        <v>1691</v>
      </c>
      <c r="NM63" s="83"/>
      <c r="NN63" s="83"/>
      <c r="NO63" s="83"/>
      <c r="NP63" s="83"/>
      <c r="NQ63" s="83"/>
      <c r="NR63" s="83" t="s">
        <v>1643</v>
      </c>
      <c r="NT63" s="83" t="str" cm="1">
        <f t="array" ref="NT63:NY63">IFERROR(_xlfn._xlws.FILTER(NH63:NR63,NH63:NR63&lt;&gt;""),"No aplica")</f>
        <v>Interacciones en medios digitales</v>
      </c>
      <c r="NU63" t="str">
        <v>Visitas en medios digitales</v>
      </c>
      <c r="NV63" t="str">
        <v>Personas alcanzadas en medios tradicionales</v>
      </c>
      <c r="NW63" t="str">
        <v>Incremento del engagement en términos porcentuales,  generado debido al proyecto</v>
      </c>
      <c r="NX63" t="str">
        <v>Personas alcanzadas a través de activaciones</v>
      </c>
      <c r="NY63" t="str">
        <v>Otro</v>
      </c>
    </row>
    <row r="64" spans="1:390" ht="51.6" thickBot="1">
      <c r="A64" s="509"/>
      <c r="B64" s="481"/>
      <c r="C64" s="516"/>
      <c r="D64" s="74" t="str">
        <f t="shared" si="183"/>
        <v>Categoría_3.5_Estrategias_para_la_promoción_de_atractivos_productos__rutas_experiencias_y_o_destinos_colombianos_a_nivel_internacional</v>
      </c>
      <c r="E64" s="82" t="s">
        <v>3169</v>
      </c>
      <c r="F64" s="72" t="str">
        <f t="shared" si="11"/>
        <v>Tipo_3.5.F_Viajes_de_familiarización</v>
      </c>
      <c r="G64" s="75" t="s">
        <v>3043</v>
      </c>
      <c r="H64" s="102"/>
      <c r="I64" s="112"/>
      <c r="J64" s="112"/>
      <c r="K64" s="112" t="s">
        <v>3043</v>
      </c>
      <c r="L64" s="112"/>
      <c r="M64" s="117"/>
      <c r="O64" s="83" t="str">
        <f t="shared" si="165"/>
        <v>Tipo_3.5.F_Viajes_de_familiarización</v>
      </c>
      <c r="P64" s="83" t="str">
        <f t="shared" si="166"/>
        <v/>
      </c>
      <c r="Q64" s="83" t="str">
        <f t="shared" si="167"/>
        <v/>
      </c>
      <c r="R64" s="83" t="str">
        <f t="shared" si="168"/>
        <v/>
      </c>
      <c r="S64" s="83" t="str">
        <f t="shared" si="169"/>
        <v>Tipo_3.5.F_Viajes_de_familiarización</v>
      </c>
      <c r="T64" s="83" t="str">
        <f t="shared" si="170"/>
        <v/>
      </c>
      <c r="U64" s="83" t="str">
        <f t="shared" si="171"/>
        <v/>
      </c>
      <c r="X64" s="150" t="s">
        <v>3157</v>
      </c>
      <c r="AA64" s="89" t="s">
        <v>3043</v>
      </c>
      <c r="AB64" s="89" t="s">
        <v>3043</v>
      </c>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t="s">
        <v>3043</v>
      </c>
      <c r="BP64" s="89"/>
      <c r="BQ64" s="89"/>
      <c r="BR64" s="89"/>
      <c r="BS64" s="89"/>
      <c r="BT64" s="89"/>
      <c r="BU64" s="89"/>
      <c r="BV64" s="89"/>
      <c r="BW64" s="90"/>
      <c r="BX64" s="90" t="s">
        <v>3043</v>
      </c>
      <c r="BY64" s="90"/>
      <c r="BZ64" s="90"/>
      <c r="CA64" s="90"/>
      <c r="CQ64" s="83" t="str">
        <f t="shared" si="19"/>
        <v>Tipo_3.5.F_Viajes_de_familiarización_Personal</v>
      </c>
      <c r="CR64" s="83" t="str">
        <f t="shared" si="172"/>
        <v>Apoyo_administrativo</v>
      </c>
      <c r="CS64" s="83" t="str">
        <f t="shared" si="173"/>
        <v>Profesional</v>
      </c>
      <c r="CT64" s="83" t="str">
        <f t="shared" si="174"/>
        <v/>
      </c>
      <c r="CU64" s="83" t="str">
        <f t="shared" si="175"/>
        <v/>
      </c>
      <c r="CV64" s="83" t="str">
        <f t="shared" si="176"/>
        <v/>
      </c>
      <c r="CW64" s="83"/>
      <c r="CX64" s="83" t="str" cm="1">
        <f t="array" ref="CX64:CY64">IFERROR(_xlfn._xlws.FILTER(CR64:CV64,CR64:CV64&lt;&gt;""),"No aplica")</f>
        <v>Apoyo_administrativo</v>
      </c>
      <c r="CY64" s="83" t="str">
        <v>Profesional</v>
      </c>
      <c r="CZ64" s="83"/>
      <c r="DA64" s="83"/>
      <c r="DB64" s="83"/>
      <c r="DC64" s="83"/>
      <c r="DD64" s="83"/>
      <c r="DE64" s="83" t="str">
        <f t="shared" si="25"/>
        <v>Tipo_3.5.F_Viajes_de_familiarización_Eventos</v>
      </c>
      <c r="DF64" s="83" t="str">
        <f t="shared" si="26"/>
        <v/>
      </c>
      <c r="DG64" s="83" t="str">
        <f t="shared" si="27"/>
        <v/>
      </c>
      <c r="DH64" s="83" t="str">
        <f t="shared" si="28"/>
        <v/>
      </c>
      <c r="DI64" s="83" t="str">
        <f t="shared" si="29"/>
        <v/>
      </c>
      <c r="DJ64" s="83" t="str">
        <f t="shared" si="30"/>
        <v/>
      </c>
      <c r="DK64" s="83" t="str">
        <f t="shared" si="31"/>
        <v/>
      </c>
      <c r="DL64" s="83" t="str">
        <f t="shared" si="32"/>
        <v/>
      </c>
      <c r="DM64" s="83" t="str">
        <f t="shared" si="33"/>
        <v/>
      </c>
      <c r="DN64" s="83" t="str">
        <f t="shared" si="34"/>
        <v/>
      </c>
      <c r="DO64" s="83" t="str">
        <f t="shared" si="35"/>
        <v/>
      </c>
      <c r="DP64" s="83" t="str">
        <f t="shared" si="36"/>
        <v/>
      </c>
      <c r="DQ64" s="83" t="str">
        <f t="shared" si="37"/>
        <v/>
      </c>
      <c r="DR64" s="83" t="str">
        <f t="shared" si="38"/>
        <v/>
      </c>
      <c r="DS64" s="83" t="str">
        <f t="shared" si="39"/>
        <v/>
      </c>
      <c r="DT64" s="83" t="str">
        <f t="shared" si="40"/>
        <v/>
      </c>
      <c r="DU64" s="83" t="str">
        <f t="shared" si="41"/>
        <v/>
      </c>
      <c r="DV64" s="83" t="str">
        <f t="shared" si="42"/>
        <v/>
      </c>
      <c r="DW64" s="83" t="str">
        <f t="shared" si="43"/>
        <v/>
      </c>
      <c r="DX64" s="83" t="str">
        <f t="shared" si="44"/>
        <v/>
      </c>
      <c r="DY64" s="83" t="str">
        <f t="shared" si="45"/>
        <v/>
      </c>
      <c r="DZ64" s="83" t="str">
        <f t="shared" si="46"/>
        <v/>
      </c>
      <c r="EA64" s="83"/>
      <c r="EB64" s="83" t="str" cm="1">
        <f t="array" ref="EB64">IFERROR(_xlfn._xlws.FILTER(DF64:DZ64,DF64:DZ64&lt;&gt;""),"No aplica")</f>
        <v>No aplica</v>
      </c>
      <c r="EC64" s="83"/>
      <c r="ED64" s="83"/>
      <c r="EE64" s="83"/>
      <c r="EF64" s="83"/>
      <c r="EG64" s="83"/>
      <c r="EH64" s="83"/>
      <c r="EI64" s="83"/>
      <c r="EJ64" s="83"/>
      <c r="EK64" s="83"/>
      <c r="EL64" s="83"/>
      <c r="EM64" s="83"/>
      <c r="EN64" s="83"/>
      <c r="EO64" s="83"/>
      <c r="EP64" s="83"/>
      <c r="EQ64" s="83"/>
      <c r="ER64" s="83"/>
      <c r="ES64" s="83"/>
      <c r="ET64" s="83"/>
      <c r="EU64" s="83"/>
      <c r="EV64" s="83"/>
      <c r="EW64" s="83" t="str">
        <f t="shared" si="47"/>
        <v>Tipo_3.5.F_Viajes_de_familiarización_Material</v>
      </c>
      <c r="EX64" s="83" t="str">
        <f t="shared" si="48"/>
        <v/>
      </c>
      <c r="EY64" s="83" t="str">
        <f t="shared" si="49"/>
        <v/>
      </c>
      <c r="EZ64" s="83" t="str">
        <f t="shared" si="50"/>
        <v/>
      </c>
      <c r="FA64" s="83" t="str">
        <f t="shared" si="51"/>
        <v/>
      </c>
      <c r="FB64" s="83" t="str">
        <f t="shared" si="52"/>
        <v/>
      </c>
      <c r="FC64" s="83" t="str">
        <f t="shared" si="53"/>
        <v/>
      </c>
      <c r="FD64" s="83"/>
      <c r="FE64" s="83" t="str" cm="1">
        <f t="array" ref="FE64">IFERROR(_xlfn._xlws.FILTER(EX64:FC64,EX64:FC64&lt;&gt;""),"No aplica")</f>
        <v>No aplica</v>
      </c>
      <c r="FF64" s="83"/>
      <c r="FG64" s="83"/>
      <c r="FH64" s="83"/>
      <c r="FI64" s="83"/>
      <c r="FJ64" s="83"/>
      <c r="FK64" s="83"/>
      <c r="FL64" s="83"/>
      <c r="FM64" s="83" t="str">
        <f t="shared" si="54"/>
        <v>Tipo_3.5.F_Viajes_de_familiarización_Publicidad</v>
      </c>
      <c r="FN64" s="175" t="str">
        <f t="shared" si="55"/>
        <v/>
      </c>
      <c r="FO64" s="175" t="str">
        <f t="shared" si="56"/>
        <v/>
      </c>
      <c r="FQ64" s="83" t="str" cm="1">
        <f t="array" ref="FQ64">IFERROR(_xlfn._xlws.FILTER(FN64:FO64,FN64:FO64&lt;&gt;""),"No aplica")</f>
        <v>No aplica</v>
      </c>
      <c r="FU64" s="83" t="str">
        <f t="shared" si="57"/>
        <v>Tipo_3.5.F_Viajes_de_familiarización_Desarrollos_Tecnológicos</v>
      </c>
      <c r="FV64" s="175" t="str">
        <f t="shared" si="58"/>
        <v/>
      </c>
      <c r="FW64" s="175" t="str">
        <f t="shared" si="59"/>
        <v/>
      </c>
      <c r="FY64" s="83" t="str" cm="1">
        <f t="array" ref="FY64">IFERROR(_xlfn._xlws.FILTER(FV64:FW64,FV64:FW64&lt;&gt;""),"No aplica")</f>
        <v>No aplica</v>
      </c>
      <c r="GC64" s="83" t="str">
        <f t="shared" si="60"/>
        <v>Tipo_3.5.F_Viajes_de_familiarización_Gastos_de_viajes_(alimentación_hospedaje_transporte_etc)</v>
      </c>
      <c r="GD64" s="175" t="str">
        <f t="shared" si="61"/>
        <v/>
      </c>
      <c r="GE64" s="175" t="str">
        <f t="shared" si="62"/>
        <v/>
      </c>
      <c r="GF64" s="175" t="str">
        <f t="shared" si="63"/>
        <v/>
      </c>
      <c r="GG64" s="175" t="str">
        <f t="shared" si="64"/>
        <v/>
      </c>
      <c r="GH64" s="175" t="str">
        <f t="shared" si="65"/>
        <v>G5._Viajes_de_familiarización</v>
      </c>
      <c r="GI64" s="175" t="str">
        <f t="shared" si="66"/>
        <v/>
      </c>
      <c r="GJ64" s="175" t="str">
        <f t="shared" si="67"/>
        <v/>
      </c>
      <c r="GK64" s="175" t="str">
        <f t="shared" si="68"/>
        <v/>
      </c>
      <c r="GL64" s="175"/>
      <c r="GM64" s="150" t="str" cm="1">
        <f t="array" ref="GM64">IFERROR(_xlfn._xlws.FILTER(GD64:GK64,GD64:GK64&lt;&gt;""),"No aplica")</f>
        <v>G5._Viajes_de_familiarización</v>
      </c>
      <c r="GN64" s="175"/>
      <c r="GO64" s="175"/>
      <c r="GP64" s="175"/>
      <c r="GQ64" s="175"/>
      <c r="GR64" s="175"/>
      <c r="GS64" s="175"/>
      <c r="GT64" s="175"/>
      <c r="GU64" s="175"/>
      <c r="GV64" s="175"/>
      <c r="GW64" s="175"/>
      <c r="GX64" s="83" t="str">
        <f t="shared" si="69"/>
        <v>Tipo_3.5.F_Viajes_de_familiarización_Dotaciones_o_Beneficios</v>
      </c>
      <c r="GY64" s="175" t="str">
        <f t="shared" si="70"/>
        <v/>
      </c>
      <c r="GZ64" s="175" t="str">
        <f t="shared" si="71"/>
        <v/>
      </c>
      <c r="HA64" s="175" t="str">
        <f t="shared" si="72"/>
        <v/>
      </c>
      <c r="HB64" s="175" t="str">
        <f t="shared" si="73"/>
        <v/>
      </c>
      <c r="HC64" s="175" t="str">
        <f t="shared" si="74"/>
        <v/>
      </c>
      <c r="HE64" s="150" t="str" cm="1">
        <f t="array" ref="HE64">IFERROR(_xlfn._xlws.FILTER(GY64:HC64,GY64:HC64&lt;&gt;""),"No aplica")</f>
        <v>No aplica</v>
      </c>
      <c r="HL64" s="83" t="str">
        <f t="shared" si="75"/>
        <v>Tipo_3.5.F_Viajes_de_familiarización_Pólizas</v>
      </c>
      <c r="HM64" s="175" t="str">
        <f t="shared" si="179"/>
        <v>Pólizas</v>
      </c>
      <c r="HO64" s="83" t="str" cm="1">
        <f t="array" ref="HO64">IFERROR(_xlfn._xlws.FILTER(HM64:HM64,HM64:HM64&lt;&gt;""),"No aplica")</f>
        <v>Pólizas</v>
      </c>
      <c r="HR64" s="83" t="str">
        <f t="shared" si="76"/>
        <v>Tipo_3.5.F_Viajes_de_familiarización_Otros</v>
      </c>
      <c r="HS64" s="175" t="str">
        <f t="shared" si="77"/>
        <v/>
      </c>
      <c r="HT64" s="175" t="str">
        <f t="shared" si="78"/>
        <v/>
      </c>
      <c r="HU64" s="175" t="str">
        <f t="shared" si="79"/>
        <v/>
      </c>
      <c r="HW64" s="83" t="str" cm="1">
        <f t="array" ref="HW64">IFERROR(_xlfn._xlws.FILTER(HS64:HU64,HS64:HU64&lt;&gt;""),"No aplica")</f>
        <v>No aplica</v>
      </c>
      <c r="IB64" s="83" t="str">
        <f t="shared" si="80"/>
        <v>Tipo_3.5.F_Viajes_de_familiarización_Construcción_y_o_mantenimiento_de_Obra</v>
      </c>
      <c r="IC64" s="175" t="str">
        <f t="shared" si="81"/>
        <v/>
      </c>
      <c r="ID64" s="175" t="str">
        <f t="shared" si="82"/>
        <v/>
      </c>
      <c r="IE64" s="175" t="str">
        <f t="shared" si="83"/>
        <v/>
      </c>
      <c r="IF64" s="175" t="str">
        <f t="shared" si="84"/>
        <v/>
      </c>
      <c r="IG64" s="175" t="str">
        <f t="shared" si="85"/>
        <v/>
      </c>
      <c r="IH64" s="175" t="str">
        <f t="shared" si="86"/>
        <v/>
      </c>
      <c r="II64" s="175" t="str">
        <f t="shared" si="87"/>
        <v/>
      </c>
      <c r="IJ64" s="175" t="str">
        <f t="shared" si="88"/>
        <v/>
      </c>
      <c r="IK64" s="175" t="str">
        <f t="shared" si="89"/>
        <v/>
      </c>
      <c r="IL64" s="175" t="str">
        <f t="shared" si="90"/>
        <v/>
      </c>
      <c r="IM64" s="175" t="str">
        <f t="shared" si="91"/>
        <v/>
      </c>
      <c r="IN64" s="175" t="str">
        <f t="shared" si="92"/>
        <v/>
      </c>
      <c r="IO64" s="175" t="str">
        <f t="shared" si="93"/>
        <v/>
      </c>
      <c r="IP64" s="175" t="str">
        <f t="shared" si="94"/>
        <v/>
      </c>
      <c r="IR64" s="175" t="str" cm="1">
        <f t="array" ref="IR64">IFERROR(_xlfn._xlws.FILTER(IC64:IP64,IC64:IP64&lt;&gt;""),"No aplica")</f>
        <v>No aplica</v>
      </c>
      <c r="JG64" s="83" t="str">
        <f t="shared" si="95"/>
        <v>Tipo_3.5.F_Viajes_de_familiarización</v>
      </c>
      <c r="JH64" s="83" t="str">
        <f t="shared" si="96"/>
        <v>Personal</v>
      </c>
      <c r="JI64" s="83" t="str">
        <f t="shared" si="97"/>
        <v>Personal</v>
      </c>
      <c r="JJ64" s="83" t="str">
        <f t="shared" si="98"/>
        <v/>
      </c>
      <c r="JK64" s="83" t="str">
        <f t="shared" si="99"/>
        <v/>
      </c>
      <c r="JL64" s="83" t="str">
        <f t="shared" si="100"/>
        <v/>
      </c>
      <c r="JM64" s="83" t="str">
        <f t="shared" si="101"/>
        <v/>
      </c>
      <c r="JN64" s="83" t="str">
        <f t="shared" si="102"/>
        <v/>
      </c>
      <c r="JO64" s="83" t="str">
        <f t="shared" si="103"/>
        <v/>
      </c>
      <c r="JP64" s="83" t="str">
        <f t="shared" si="104"/>
        <v/>
      </c>
      <c r="JQ64" s="83" t="str">
        <f t="shared" si="105"/>
        <v/>
      </c>
      <c r="JR64" s="83" t="str">
        <f t="shared" si="106"/>
        <v/>
      </c>
      <c r="JS64" s="83" t="str">
        <f t="shared" si="107"/>
        <v/>
      </c>
      <c r="JT64" s="83" t="str">
        <f t="shared" si="108"/>
        <v/>
      </c>
      <c r="JU64" s="83" t="str">
        <f t="shared" si="109"/>
        <v/>
      </c>
      <c r="JV64" s="83" t="str">
        <f t="shared" si="110"/>
        <v/>
      </c>
      <c r="JW64" s="83" t="str">
        <f t="shared" si="111"/>
        <v/>
      </c>
      <c r="JX64" s="83" t="str">
        <f t="shared" si="112"/>
        <v/>
      </c>
      <c r="JY64" s="83" t="str">
        <f t="shared" si="113"/>
        <v/>
      </c>
      <c r="JZ64" s="83" t="str">
        <f t="shared" si="114"/>
        <v/>
      </c>
      <c r="KA64" s="83" t="str">
        <f t="shared" si="115"/>
        <v/>
      </c>
      <c r="KB64" s="83" t="str">
        <f t="shared" si="116"/>
        <v/>
      </c>
      <c r="KC64" s="83" t="str">
        <f t="shared" si="117"/>
        <v/>
      </c>
      <c r="KD64" s="83" t="str">
        <f t="shared" si="118"/>
        <v/>
      </c>
      <c r="KE64" s="83" t="str">
        <f t="shared" si="119"/>
        <v/>
      </c>
      <c r="KF64" s="83" t="str">
        <f t="shared" si="120"/>
        <v/>
      </c>
      <c r="KG64" s="83" t="str">
        <f t="shared" si="121"/>
        <v/>
      </c>
      <c r="KH64" s="83" t="str">
        <f t="shared" si="122"/>
        <v/>
      </c>
      <c r="KI64" s="83" t="str">
        <f t="shared" si="123"/>
        <v/>
      </c>
      <c r="KJ64" s="83" t="str">
        <f t="shared" si="124"/>
        <v/>
      </c>
      <c r="KK64" s="83" t="str">
        <f t="shared" si="125"/>
        <v/>
      </c>
      <c r="KL64" s="83" t="str">
        <f t="shared" si="126"/>
        <v/>
      </c>
      <c r="KM64" s="83" t="str">
        <f t="shared" si="127"/>
        <v/>
      </c>
      <c r="KN64" s="83" t="str">
        <f t="shared" si="128"/>
        <v/>
      </c>
      <c r="KO64" s="83" t="str">
        <f t="shared" si="129"/>
        <v/>
      </c>
      <c r="KP64" s="83" t="str">
        <f t="shared" si="130"/>
        <v/>
      </c>
      <c r="KQ64" s="83" t="str">
        <f t="shared" si="131"/>
        <v/>
      </c>
      <c r="KR64" s="83" t="str">
        <f t="shared" si="132"/>
        <v/>
      </c>
      <c r="KS64" s="83" t="str">
        <f t="shared" si="133"/>
        <v/>
      </c>
      <c r="KT64" s="83" t="str">
        <f t="shared" si="134"/>
        <v/>
      </c>
      <c r="KU64" s="83" t="str">
        <f t="shared" si="135"/>
        <v/>
      </c>
      <c r="KV64" s="83" t="str">
        <f t="shared" si="136"/>
        <v>Gastos_de_viajes_(alimentación_hospedaje_transporte_etc)</v>
      </c>
      <c r="KW64" s="83" t="str">
        <f t="shared" si="137"/>
        <v/>
      </c>
      <c r="KX64" s="83" t="str">
        <f t="shared" si="138"/>
        <v/>
      </c>
      <c r="KY64" s="83" t="str">
        <f t="shared" si="139"/>
        <v/>
      </c>
      <c r="KZ64" s="83" t="str">
        <f t="shared" si="140"/>
        <v/>
      </c>
      <c r="LA64" s="83" t="str">
        <f t="shared" si="141"/>
        <v/>
      </c>
      <c r="LB64" s="83" t="str">
        <f t="shared" si="142"/>
        <v/>
      </c>
      <c r="LC64" s="83" t="str">
        <f t="shared" si="143"/>
        <v/>
      </c>
      <c r="LD64" s="83" t="str">
        <f t="shared" si="144"/>
        <v/>
      </c>
      <c r="LE64" s="83" t="str">
        <f t="shared" si="145"/>
        <v>Pólizas</v>
      </c>
      <c r="LF64" s="83" t="str">
        <f t="shared" si="146"/>
        <v/>
      </c>
      <c r="LG64" s="83" t="str">
        <f t="shared" si="147"/>
        <v/>
      </c>
      <c r="LH64" s="83" t="str">
        <f t="shared" si="148"/>
        <v/>
      </c>
      <c r="LI64" s="83" t="str">
        <f t="shared" si="149"/>
        <v/>
      </c>
      <c r="LJ64" s="83" t="str">
        <f t="shared" si="150"/>
        <v/>
      </c>
      <c r="LK64" s="83" t="str">
        <f t="shared" si="151"/>
        <v/>
      </c>
      <c r="LL64" s="83" t="str">
        <f t="shared" si="152"/>
        <v/>
      </c>
      <c r="LM64" s="83" t="str">
        <f t="shared" si="153"/>
        <v/>
      </c>
      <c r="LN64" s="83" t="str">
        <f t="shared" si="154"/>
        <v/>
      </c>
      <c r="LO64" s="83" t="str">
        <f t="shared" si="155"/>
        <v/>
      </c>
      <c r="LP64" s="83" t="str">
        <f t="shared" si="156"/>
        <v/>
      </c>
      <c r="LQ64" s="83" t="str">
        <f t="shared" si="157"/>
        <v/>
      </c>
      <c r="LR64" s="83" t="str">
        <f t="shared" si="158"/>
        <v/>
      </c>
      <c r="LS64" s="83" t="str">
        <f t="shared" si="159"/>
        <v/>
      </c>
      <c r="LT64" s="83" t="str">
        <f t="shared" si="160"/>
        <v/>
      </c>
      <c r="LU64" s="83" t="str">
        <f t="shared" si="161"/>
        <v/>
      </c>
      <c r="LV64" s="83" t="str">
        <f t="shared" si="162"/>
        <v/>
      </c>
      <c r="LX64" s="175" t="str" cm="1">
        <f t="array" ref="LX64:LZ64">TRANSPOSE(_xlfn.UNIQUE(_xlfn._xlws.FILTER(TRANSPOSE(JH64:LV64),TRANSPOSE(JH64:LV64)&lt;&gt;"")))</f>
        <v>Personal</v>
      </c>
      <c r="LY64" s="175" t="str">
        <v>Gastos_de_viajes_(alimentación_hospedaje_transporte_etc)</v>
      </c>
      <c r="LZ64" s="175" t="str">
        <v>Pólizas</v>
      </c>
      <c r="MI64" s="83" t="str">
        <f t="shared" si="163"/>
        <v>Tipo_3.5.F_Viajes_de_familiarización_productos</v>
      </c>
      <c r="MJ64" s="83" t="s">
        <v>1825</v>
      </c>
      <c r="MK64" s="83"/>
      <c r="ML64" s="83"/>
      <c r="MM64" s="83"/>
      <c r="MN64" s="83"/>
      <c r="MO64" s="83"/>
      <c r="MP64" s="83"/>
      <c r="MQ64" s="83"/>
      <c r="MR64" s="83"/>
      <c r="MS64" s="83"/>
      <c r="MT64" s="83" t="s">
        <v>1643</v>
      </c>
      <c r="MV64" s="150" t="str" cm="1">
        <f t="array" ref="MV64:MW64">IFERROR(_xlfn._xlws.FILTER(MJ64:MT64,MJ64:MT64&lt;&gt;""),"No aplica")</f>
        <v>Viajes de familiarización realizados</v>
      </c>
      <c r="MW64" t="str">
        <v>Otro</v>
      </c>
      <c r="NG64" s="150" t="str">
        <f t="shared" si="164"/>
        <v>Tipo_3.5.F_Viajes_de_familiarización_resultados</v>
      </c>
      <c r="NH64" s="83" t="s">
        <v>1639</v>
      </c>
      <c r="NI64" s="83" t="s">
        <v>1667</v>
      </c>
      <c r="NJ64" s="83"/>
      <c r="NK64" s="83"/>
      <c r="NL64" s="83"/>
      <c r="NM64" s="83"/>
      <c r="NN64" s="83"/>
      <c r="NO64" s="83"/>
      <c r="NP64" s="83"/>
      <c r="NQ64" s="83"/>
      <c r="NR64" s="83" t="s">
        <v>1643</v>
      </c>
      <c r="NT64" s="83" t="str" cm="1">
        <f t="array" ref="NT64:NV64">IFERROR(_xlfn._xlws.FILTER(NH64:NR64,NH64:NR64&lt;&gt;""),"No aplica")</f>
        <v>Publicaciones, reportajes y escritos de prensa generados por los asistentes al(los) viaje(s) de familiarización en un periodo de máximo un mes posterior a la finalización del(los) viaje(s)</v>
      </c>
      <c r="NU64" t="str">
        <v>Ahorro estimado en los costos de promoción generados por viajes de familiarización, relativo al costo equivalente a través de la implementación de estrategias publicitarias ATL</v>
      </c>
      <c r="NV64" t="str">
        <v>Otro</v>
      </c>
    </row>
    <row r="65" spans="1:386" ht="51.6" thickBot="1">
      <c r="A65" s="509"/>
      <c r="B65" s="481"/>
      <c r="C65" s="516"/>
      <c r="D65" s="74" t="str">
        <f t="shared" si="183"/>
        <v>Categoría_3.5_Estrategias_para_la_promoción_de_atractivos_productos__rutas_experiencias_y_o_destinos_colombianos_a_nivel_internacional</v>
      </c>
      <c r="E65" s="82" t="s">
        <v>3170</v>
      </c>
      <c r="F65" s="72" t="str">
        <f t="shared" si="11"/>
        <v>Tipo_3.5.G_Ruedas_de_negocio_misiones_comerciales_y_workshops_para_la_promoción_turística</v>
      </c>
      <c r="G65" s="75" t="s">
        <v>3043</v>
      </c>
      <c r="H65" s="102"/>
      <c r="I65" s="112"/>
      <c r="J65" s="112"/>
      <c r="K65" s="112" t="s">
        <v>3043</v>
      </c>
      <c r="L65" s="112"/>
      <c r="M65" s="117"/>
      <c r="O65" s="83" t="str">
        <f t="shared" si="165"/>
        <v>Tipo_3.5.G_Ruedas_de_negocio_misiones_comerciales_y_workshops_para_la_promoción_turística</v>
      </c>
      <c r="P65" s="83" t="str">
        <f t="shared" si="166"/>
        <v/>
      </c>
      <c r="Q65" s="83" t="str">
        <f t="shared" si="167"/>
        <v/>
      </c>
      <c r="R65" s="83" t="str">
        <f t="shared" si="168"/>
        <v/>
      </c>
      <c r="S65" s="83" t="str">
        <f t="shared" si="169"/>
        <v>Tipo_3.5.G_Ruedas_de_negocio_misiones_comerciales_y_workshops_para_la_promoción_turística</v>
      </c>
      <c r="T65" s="83" t="str">
        <f t="shared" si="170"/>
        <v/>
      </c>
      <c r="U65" s="83" t="str">
        <f t="shared" si="171"/>
        <v/>
      </c>
      <c r="X65" s="150" t="s">
        <v>3155</v>
      </c>
      <c r="AA65" s="89" t="s">
        <v>3043</v>
      </c>
      <c r="AB65" s="89" t="s">
        <v>3043</v>
      </c>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t="s">
        <v>3043</v>
      </c>
      <c r="BB65" s="89" t="s">
        <v>3043</v>
      </c>
      <c r="BC65" s="89" t="s">
        <v>3043</v>
      </c>
      <c r="BD65" s="89"/>
      <c r="BE65" s="89"/>
      <c r="BF65" s="89"/>
      <c r="BG65" s="89"/>
      <c r="BH65" s="89"/>
      <c r="BI65" s="89"/>
      <c r="BJ65" s="89"/>
      <c r="BK65" s="89"/>
      <c r="BL65" s="89" t="s">
        <v>3043</v>
      </c>
      <c r="BM65" s="89" t="s">
        <v>3043</v>
      </c>
      <c r="BN65" s="89" t="s">
        <v>3043</v>
      </c>
      <c r="BO65" s="89"/>
      <c r="BP65" s="89"/>
      <c r="BQ65" s="89"/>
      <c r="BR65" s="89"/>
      <c r="BS65" s="89"/>
      <c r="BT65" s="89"/>
      <c r="BU65" s="89"/>
      <c r="BV65" s="89"/>
      <c r="BW65" s="90"/>
      <c r="BX65" s="90" t="s">
        <v>3043</v>
      </c>
      <c r="BY65" s="90"/>
      <c r="BZ65" s="90"/>
      <c r="CA65" s="90"/>
      <c r="CQ65" s="83" t="str">
        <f t="shared" si="19"/>
        <v>Tipo_3.5.G_Ruedas_de_negocio_misiones_comerciales_y_workshops_para_la_promoción_turística_Personal</v>
      </c>
      <c r="CR65" s="83" t="str">
        <f t="shared" si="172"/>
        <v>Apoyo_administrativo</v>
      </c>
      <c r="CS65" s="83" t="str">
        <f t="shared" si="173"/>
        <v>Profesional</v>
      </c>
      <c r="CT65" s="83" t="str">
        <f t="shared" si="174"/>
        <v/>
      </c>
      <c r="CU65" s="83" t="str">
        <f t="shared" si="175"/>
        <v/>
      </c>
      <c r="CV65" s="83" t="str">
        <f t="shared" si="176"/>
        <v/>
      </c>
      <c r="CW65" s="83"/>
      <c r="CX65" s="83" t="str" cm="1">
        <f t="array" ref="CX65:CY65">IFERROR(_xlfn._xlws.FILTER(CR65:CV65,CR65:CV65&lt;&gt;""),"No aplica")</f>
        <v>Apoyo_administrativo</v>
      </c>
      <c r="CY65" s="83" t="str">
        <v>Profesional</v>
      </c>
      <c r="CZ65" s="83"/>
      <c r="DA65" s="83"/>
      <c r="DB65" s="83"/>
      <c r="DC65" s="83"/>
      <c r="DD65" s="83"/>
      <c r="DE65" s="83" t="str">
        <f t="shared" si="25"/>
        <v>Tipo_3.5.G_Ruedas_de_negocio_misiones_comerciales_y_workshops_para_la_promoción_turística_Eventos</v>
      </c>
      <c r="DF65" s="83" t="str">
        <f t="shared" si="26"/>
        <v/>
      </c>
      <c r="DG65" s="83" t="str">
        <f t="shared" si="27"/>
        <v/>
      </c>
      <c r="DH65" s="83" t="str">
        <f t="shared" si="28"/>
        <v/>
      </c>
      <c r="DI65" s="83" t="str">
        <f t="shared" si="29"/>
        <v/>
      </c>
      <c r="DJ65" s="83" t="str">
        <f t="shared" si="30"/>
        <v/>
      </c>
      <c r="DK65" s="83" t="str">
        <f t="shared" si="31"/>
        <v/>
      </c>
      <c r="DL65" s="83" t="str">
        <f t="shared" si="32"/>
        <v/>
      </c>
      <c r="DM65" s="83" t="str">
        <f t="shared" si="33"/>
        <v/>
      </c>
      <c r="DN65" s="83" t="str">
        <f t="shared" si="34"/>
        <v/>
      </c>
      <c r="DO65" s="83" t="str">
        <f t="shared" si="35"/>
        <v/>
      </c>
      <c r="DP65" s="83" t="str">
        <f t="shared" si="36"/>
        <v/>
      </c>
      <c r="DQ65" s="83" t="str">
        <f t="shared" si="37"/>
        <v/>
      </c>
      <c r="DR65" s="83" t="str">
        <f t="shared" si="38"/>
        <v/>
      </c>
      <c r="DS65" s="83" t="str">
        <f t="shared" si="39"/>
        <v/>
      </c>
      <c r="DT65" s="83" t="str">
        <f t="shared" si="40"/>
        <v/>
      </c>
      <c r="DU65" s="83" t="str">
        <f t="shared" si="41"/>
        <v/>
      </c>
      <c r="DV65" s="83" t="str">
        <f t="shared" si="42"/>
        <v/>
      </c>
      <c r="DW65" s="83" t="str">
        <f t="shared" si="43"/>
        <v/>
      </c>
      <c r="DX65" s="83" t="str">
        <f t="shared" si="44"/>
        <v/>
      </c>
      <c r="DY65" s="83" t="str">
        <f t="shared" si="45"/>
        <v/>
      </c>
      <c r="DZ65" s="83" t="str">
        <f t="shared" si="46"/>
        <v/>
      </c>
      <c r="EA65" s="83"/>
      <c r="EB65" s="83" t="str" cm="1">
        <f t="array" ref="EB65">IFERROR(_xlfn._xlws.FILTER(DF65:DZ65,DF65:DZ65&lt;&gt;""),"No aplica")</f>
        <v>No aplica</v>
      </c>
      <c r="EC65" s="83"/>
      <c r="ED65" s="83"/>
      <c r="EE65" s="83"/>
      <c r="EF65" s="83"/>
      <c r="EG65" s="83"/>
      <c r="EH65" s="83"/>
      <c r="EI65" s="83"/>
      <c r="EJ65" s="83"/>
      <c r="EK65" s="83"/>
      <c r="EL65" s="83"/>
      <c r="EM65" s="83"/>
      <c r="EN65" s="83"/>
      <c r="EO65" s="83"/>
      <c r="EP65" s="83"/>
      <c r="EQ65" s="83"/>
      <c r="ER65" s="83"/>
      <c r="ES65" s="83"/>
      <c r="ET65" s="83"/>
      <c r="EU65" s="83"/>
      <c r="EV65" s="83"/>
      <c r="EW65" s="83" t="str">
        <f t="shared" si="47"/>
        <v>Tipo_3.5.G_Ruedas_de_negocio_misiones_comerciales_y_workshops_para_la_promoción_turística_Material</v>
      </c>
      <c r="EX65" s="83" t="str">
        <f t="shared" si="48"/>
        <v>Diseño</v>
      </c>
      <c r="EY65" s="83" t="str">
        <f t="shared" si="49"/>
        <v>Producción_limitada_de_material_</v>
      </c>
      <c r="EZ65" s="83" t="str">
        <f t="shared" si="50"/>
        <v>Producción_limitada_de_piezas_digitales</v>
      </c>
      <c r="FA65" s="83" t="str">
        <f t="shared" si="51"/>
        <v/>
      </c>
      <c r="FB65" s="83" t="str">
        <f t="shared" si="52"/>
        <v/>
      </c>
      <c r="FC65" s="83" t="str">
        <f t="shared" si="53"/>
        <v/>
      </c>
      <c r="FD65" s="83"/>
      <c r="FE65" s="83" t="str" cm="1">
        <f t="array" ref="FE65:FG65">IFERROR(_xlfn._xlws.FILTER(EX65:FC65,EX65:FC65&lt;&gt;""),"No aplica")</f>
        <v>Diseño</v>
      </c>
      <c r="FF65" s="83" t="str">
        <v>Producción_limitada_de_material_</v>
      </c>
      <c r="FG65" s="83" t="str">
        <v>Producción_limitada_de_piezas_digitales</v>
      </c>
      <c r="FH65" s="83"/>
      <c r="FI65" s="83"/>
      <c r="FJ65" s="83"/>
      <c r="FK65" s="83"/>
      <c r="FL65" s="83"/>
      <c r="FM65" s="83" t="str">
        <f t="shared" si="54"/>
        <v>Tipo_3.5.G_Ruedas_de_negocio_misiones_comerciales_y_workshops_para_la_promoción_turística_Publicidad</v>
      </c>
      <c r="FN65" s="175" t="str">
        <f t="shared" si="55"/>
        <v/>
      </c>
      <c r="FO65" s="175" t="str">
        <f t="shared" si="56"/>
        <v/>
      </c>
      <c r="FQ65" s="83" t="str" cm="1">
        <f t="array" ref="FQ65">IFERROR(_xlfn._xlws.FILTER(FN65:FO65,FN65:FO65&lt;&gt;""),"No aplica")</f>
        <v>No aplica</v>
      </c>
      <c r="FU65" s="83" t="str">
        <f t="shared" si="57"/>
        <v>Tipo_3.5.G_Ruedas_de_negocio_misiones_comerciales_y_workshops_para_la_promoción_turística_Desarrollos_Tecnológicos</v>
      </c>
      <c r="FV65" s="175" t="str">
        <f t="shared" si="58"/>
        <v/>
      </c>
      <c r="FW65" s="175" t="str">
        <f t="shared" si="59"/>
        <v/>
      </c>
      <c r="FY65" s="83" t="str" cm="1">
        <f t="array" ref="FY65">IFERROR(_xlfn._xlws.FILTER(FV65:FW65,FV65:FW65&lt;&gt;""),"No aplica")</f>
        <v>No aplica</v>
      </c>
      <c r="GC65" s="83" t="str">
        <f t="shared" si="60"/>
        <v>Tipo_3.5.G_Ruedas_de_negocio_misiones_comerciales_y_workshops_para_la_promoción_turística_Gastos_de_viajes_(alimentación_hospedaje_transporte_etc)</v>
      </c>
      <c r="GD65" s="175" t="str">
        <f t="shared" si="61"/>
        <v/>
      </c>
      <c r="GE65" s="175" t="str">
        <f t="shared" si="62"/>
        <v>G2._Eventos_en_el_exterior</v>
      </c>
      <c r="GF65" s="175" t="str">
        <f t="shared" si="63"/>
        <v>G3._Misiones_Comerciales_a_nivel_nacional</v>
      </c>
      <c r="GG65" s="175" t="str">
        <f t="shared" si="64"/>
        <v>G4._Ruedas_de_negocio_a_nivel_nacional</v>
      </c>
      <c r="GH65" s="175" t="str">
        <f t="shared" si="65"/>
        <v/>
      </c>
      <c r="GI65" s="175" t="str">
        <f t="shared" si="66"/>
        <v/>
      </c>
      <c r="GJ65" s="175" t="str">
        <f t="shared" si="67"/>
        <v/>
      </c>
      <c r="GK65" s="175" t="str">
        <f t="shared" si="68"/>
        <v/>
      </c>
      <c r="GL65" s="175"/>
      <c r="GM65" s="150" t="str" cm="1">
        <f t="array" ref="GM65:GO65">IFERROR(_xlfn._xlws.FILTER(GD65:GK65,GD65:GK65&lt;&gt;""),"No aplica")</f>
        <v>G2._Eventos_en_el_exterior</v>
      </c>
      <c r="GN65" s="175" t="str">
        <v>G3._Misiones_Comerciales_a_nivel_nacional</v>
      </c>
      <c r="GO65" s="175" t="str">
        <v>G4._Ruedas_de_negocio_a_nivel_nacional</v>
      </c>
      <c r="GP65" s="175"/>
      <c r="GQ65" s="175"/>
      <c r="GR65" s="175"/>
      <c r="GS65" s="175"/>
      <c r="GT65" s="175"/>
      <c r="GU65" s="175"/>
      <c r="GV65" s="175"/>
      <c r="GW65" s="175"/>
      <c r="GX65" s="83" t="str">
        <f t="shared" si="69"/>
        <v>Tipo_3.5.G_Ruedas_de_negocio_misiones_comerciales_y_workshops_para_la_promoción_turística_Dotaciones_o_Beneficios</v>
      </c>
      <c r="GY65" s="175" t="str">
        <f t="shared" si="70"/>
        <v/>
      </c>
      <c r="GZ65" s="175" t="str">
        <f t="shared" si="71"/>
        <v/>
      </c>
      <c r="HA65" s="175" t="str">
        <f t="shared" si="72"/>
        <v/>
      </c>
      <c r="HB65" s="175" t="str">
        <f t="shared" si="73"/>
        <v/>
      </c>
      <c r="HC65" s="175" t="str">
        <f t="shared" si="74"/>
        <v/>
      </c>
      <c r="HE65" s="150" t="str" cm="1">
        <f t="array" ref="HE65">IFERROR(_xlfn._xlws.FILTER(GY65:HC65,GY65:HC65&lt;&gt;""),"No aplica")</f>
        <v>No aplica</v>
      </c>
      <c r="HL65" s="83" t="str">
        <f t="shared" si="75"/>
        <v>Tipo_3.5.G_Ruedas_de_negocio_misiones_comerciales_y_workshops_para_la_promoción_turística_Pólizas</v>
      </c>
      <c r="HM65" s="175" t="str">
        <f t="shared" si="179"/>
        <v>Pólizas</v>
      </c>
      <c r="HO65" s="83" t="str" cm="1">
        <f t="array" ref="HO65">IFERROR(_xlfn._xlws.FILTER(HM65:HM65,HM65:HM65&lt;&gt;""),"No aplica")</f>
        <v>Pólizas</v>
      </c>
      <c r="HR65" s="83" t="str">
        <f t="shared" si="76"/>
        <v>Tipo_3.5.G_Ruedas_de_negocio_misiones_comerciales_y_workshops_para_la_promoción_turística_Otros</v>
      </c>
      <c r="HS65" s="175" t="str">
        <f t="shared" si="77"/>
        <v/>
      </c>
      <c r="HT65" s="175" t="str">
        <f t="shared" si="78"/>
        <v/>
      </c>
      <c r="HU65" s="175" t="str">
        <f t="shared" si="79"/>
        <v/>
      </c>
      <c r="HW65" s="83" t="str" cm="1">
        <f t="array" ref="HW65">IFERROR(_xlfn._xlws.FILTER(HS65:HU65,HS65:HU65&lt;&gt;""),"No aplica")</f>
        <v>No aplica</v>
      </c>
      <c r="IB65" s="83" t="str">
        <f t="shared" si="80"/>
        <v>Tipo_3.5.G_Ruedas_de_negocio_misiones_comerciales_y_workshops_para_la_promoción_turística_Construcción_y_o_mantenimiento_de_Obra</v>
      </c>
      <c r="IC65" s="175" t="str">
        <f t="shared" si="81"/>
        <v/>
      </c>
      <c r="ID65" s="175" t="str">
        <f t="shared" si="82"/>
        <v/>
      </c>
      <c r="IE65" s="175" t="str">
        <f t="shared" si="83"/>
        <v/>
      </c>
      <c r="IF65" s="175" t="str">
        <f t="shared" si="84"/>
        <v/>
      </c>
      <c r="IG65" s="175" t="str">
        <f t="shared" si="85"/>
        <v/>
      </c>
      <c r="IH65" s="175" t="str">
        <f t="shared" si="86"/>
        <v/>
      </c>
      <c r="II65" s="175" t="str">
        <f t="shared" si="87"/>
        <v/>
      </c>
      <c r="IJ65" s="175" t="str">
        <f t="shared" si="88"/>
        <v/>
      </c>
      <c r="IK65" s="175" t="str">
        <f t="shared" si="89"/>
        <v/>
      </c>
      <c r="IL65" s="175" t="str">
        <f t="shared" si="90"/>
        <v/>
      </c>
      <c r="IM65" s="175" t="str">
        <f t="shared" si="91"/>
        <v/>
      </c>
      <c r="IN65" s="175" t="str">
        <f t="shared" si="92"/>
        <v/>
      </c>
      <c r="IO65" s="175" t="str">
        <f t="shared" si="93"/>
        <v/>
      </c>
      <c r="IP65" s="175" t="str">
        <f t="shared" si="94"/>
        <v/>
      </c>
      <c r="IR65" s="175" t="str" cm="1">
        <f t="array" ref="IR65">IFERROR(_xlfn._xlws.FILTER(IC65:IP65,IC65:IP65&lt;&gt;""),"No aplica")</f>
        <v>No aplica</v>
      </c>
      <c r="JG65" s="83" t="str">
        <f t="shared" si="95"/>
        <v>Tipo_3.5.G_Ruedas_de_negocio_misiones_comerciales_y_workshops_para_la_promoción_turística</v>
      </c>
      <c r="JH65" s="83" t="str">
        <f t="shared" si="96"/>
        <v>Personal</v>
      </c>
      <c r="JI65" s="83" t="str">
        <f t="shared" si="97"/>
        <v>Personal</v>
      </c>
      <c r="JJ65" s="83" t="str">
        <f t="shared" si="98"/>
        <v/>
      </c>
      <c r="JK65" s="83" t="str">
        <f t="shared" si="99"/>
        <v/>
      </c>
      <c r="JL65" s="83" t="str">
        <f t="shared" si="100"/>
        <v/>
      </c>
      <c r="JM65" s="83" t="str">
        <f t="shared" si="101"/>
        <v/>
      </c>
      <c r="JN65" s="83" t="str">
        <f t="shared" si="102"/>
        <v/>
      </c>
      <c r="JO65" s="83" t="str">
        <f t="shared" si="103"/>
        <v/>
      </c>
      <c r="JP65" s="83" t="str">
        <f t="shared" si="104"/>
        <v/>
      </c>
      <c r="JQ65" s="83" t="str">
        <f t="shared" si="105"/>
        <v/>
      </c>
      <c r="JR65" s="83" t="str">
        <f t="shared" si="106"/>
        <v/>
      </c>
      <c r="JS65" s="83" t="str">
        <f t="shared" si="107"/>
        <v/>
      </c>
      <c r="JT65" s="83" t="str">
        <f t="shared" si="108"/>
        <v/>
      </c>
      <c r="JU65" s="83" t="str">
        <f t="shared" si="109"/>
        <v/>
      </c>
      <c r="JV65" s="83" t="str">
        <f t="shared" si="110"/>
        <v/>
      </c>
      <c r="JW65" s="83" t="str">
        <f t="shared" si="111"/>
        <v/>
      </c>
      <c r="JX65" s="83" t="str">
        <f t="shared" si="112"/>
        <v/>
      </c>
      <c r="JY65" s="83" t="str">
        <f t="shared" si="113"/>
        <v/>
      </c>
      <c r="JZ65" s="83" t="str">
        <f t="shared" si="114"/>
        <v/>
      </c>
      <c r="KA65" s="83" t="str">
        <f t="shared" si="115"/>
        <v/>
      </c>
      <c r="KB65" s="83" t="str">
        <f t="shared" si="116"/>
        <v/>
      </c>
      <c r="KC65" s="83" t="str">
        <f t="shared" si="117"/>
        <v/>
      </c>
      <c r="KD65" s="83" t="str">
        <f t="shared" si="118"/>
        <v/>
      </c>
      <c r="KE65" s="83" t="str">
        <f t="shared" si="119"/>
        <v/>
      </c>
      <c r="KF65" s="83" t="str">
        <f t="shared" si="120"/>
        <v/>
      </c>
      <c r="KG65" s="83" t="str">
        <f t="shared" si="121"/>
        <v/>
      </c>
      <c r="KH65" s="83" t="str">
        <f t="shared" si="122"/>
        <v>Material</v>
      </c>
      <c r="KI65" s="83" t="str">
        <f t="shared" si="123"/>
        <v>Material</v>
      </c>
      <c r="KJ65" s="83" t="str">
        <f t="shared" si="124"/>
        <v>Material</v>
      </c>
      <c r="KK65" s="83" t="str">
        <f t="shared" si="125"/>
        <v/>
      </c>
      <c r="KL65" s="83" t="str">
        <f t="shared" si="126"/>
        <v/>
      </c>
      <c r="KM65" s="83" t="str">
        <f t="shared" si="127"/>
        <v/>
      </c>
      <c r="KN65" s="83" t="str">
        <f t="shared" si="128"/>
        <v/>
      </c>
      <c r="KO65" s="83" t="str">
        <f t="shared" si="129"/>
        <v/>
      </c>
      <c r="KP65" s="83" t="str">
        <f t="shared" si="130"/>
        <v/>
      </c>
      <c r="KQ65" s="83" t="str">
        <f t="shared" si="131"/>
        <v/>
      </c>
      <c r="KR65" s="83" t="str">
        <f t="shared" si="132"/>
        <v/>
      </c>
      <c r="KS65" s="83" t="str">
        <f t="shared" si="133"/>
        <v>Gastos_de_viajes_(alimentación_hospedaje_transporte_etc)</v>
      </c>
      <c r="KT65" s="83" t="str">
        <f t="shared" si="134"/>
        <v>Gastos_de_viajes_(alimentación_hospedaje_transporte_etc)</v>
      </c>
      <c r="KU65" s="83" t="str">
        <f t="shared" si="135"/>
        <v>Gastos_de_viajes_(alimentación_hospedaje_transporte_etc)</v>
      </c>
      <c r="KV65" s="83" t="str">
        <f t="shared" si="136"/>
        <v/>
      </c>
      <c r="KW65" s="83" t="str">
        <f t="shared" si="137"/>
        <v/>
      </c>
      <c r="KX65" s="83" t="str">
        <f t="shared" si="138"/>
        <v/>
      </c>
      <c r="KY65" s="83" t="str">
        <f t="shared" si="139"/>
        <v/>
      </c>
      <c r="KZ65" s="83" t="str">
        <f t="shared" si="140"/>
        <v/>
      </c>
      <c r="LA65" s="83" t="str">
        <f t="shared" si="141"/>
        <v/>
      </c>
      <c r="LB65" s="83" t="str">
        <f t="shared" si="142"/>
        <v/>
      </c>
      <c r="LC65" s="83" t="str">
        <f t="shared" si="143"/>
        <v/>
      </c>
      <c r="LD65" s="83" t="str">
        <f t="shared" si="144"/>
        <v/>
      </c>
      <c r="LE65" s="83" t="str">
        <f t="shared" si="145"/>
        <v>Pólizas</v>
      </c>
      <c r="LF65" s="83" t="str">
        <f t="shared" si="146"/>
        <v/>
      </c>
      <c r="LG65" s="83" t="str">
        <f t="shared" si="147"/>
        <v/>
      </c>
      <c r="LH65" s="83" t="str">
        <f t="shared" si="148"/>
        <v/>
      </c>
      <c r="LI65" s="83" t="str">
        <f t="shared" si="149"/>
        <v/>
      </c>
      <c r="LJ65" s="83" t="str">
        <f t="shared" si="150"/>
        <v/>
      </c>
      <c r="LK65" s="83" t="str">
        <f t="shared" si="151"/>
        <v/>
      </c>
      <c r="LL65" s="83" t="str">
        <f t="shared" si="152"/>
        <v/>
      </c>
      <c r="LM65" s="83" t="str">
        <f t="shared" si="153"/>
        <v/>
      </c>
      <c r="LN65" s="83" t="str">
        <f t="shared" si="154"/>
        <v/>
      </c>
      <c r="LO65" s="83" t="str">
        <f t="shared" si="155"/>
        <v/>
      </c>
      <c r="LP65" s="83" t="str">
        <f t="shared" si="156"/>
        <v/>
      </c>
      <c r="LQ65" s="83" t="str">
        <f t="shared" si="157"/>
        <v/>
      </c>
      <c r="LR65" s="83" t="str">
        <f t="shared" si="158"/>
        <v/>
      </c>
      <c r="LS65" s="83" t="str">
        <f t="shared" si="159"/>
        <v/>
      </c>
      <c r="LT65" s="83" t="str">
        <f t="shared" si="160"/>
        <v/>
      </c>
      <c r="LU65" s="83" t="str">
        <f t="shared" si="161"/>
        <v/>
      </c>
      <c r="LV65" s="83" t="str">
        <f t="shared" si="162"/>
        <v/>
      </c>
      <c r="LX65" s="175" t="str" cm="1">
        <f t="array" ref="LX65:MA65">TRANSPOSE(_xlfn.UNIQUE(_xlfn._xlws.FILTER(TRANSPOSE(JH65:LV65),TRANSPOSE(JH65:LV65)&lt;&gt;"")))</f>
        <v>Personal</v>
      </c>
      <c r="LY65" s="175" t="str">
        <v>Material</v>
      </c>
      <c r="LZ65" s="175" t="str">
        <v>Gastos_de_viajes_(alimentación_hospedaje_transporte_etc)</v>
      </c>
      <c r="MA65" s="175" t="str">
        <v>Pólizas</v>
      </c>
      <c r="MI65" s="83" t="str">
        <f t="shared" si="163"/>
        <v>Tipo_3.5.G_Ruedas_de_negocio_misiones_comerciales_y_workshops_para_la_promoción_turística_productos</v>
      </c>
      <c r="MJ65" s="83" t="s">
        <v>1824</v>
      </c>
      <c r="MK65" s="83" t="s">
        <v>1891</v>
      </c>
      <c r="ML65" s="83" t="s">
        <v>1920</v>
      </c>
      <c r="MM65" s="83"/>
      <c r="MN65" s="83"/>
      <c r="MO65" s="83"/>
      <c r="MP65" s="83"/>
      <c r="MQ65" s="83"/>
      <c r="MR65" s="83"/>
      <c r="MS65" s="83"/>
      <c r="MT65" s="83" t="s">
        <v>1643</v>
      </c>
      <c r="MV65" s="150" t="str" cm="1">
        <f t="array" ref="MV65:MY65">IFERROR(_xlfn._xlws.FILTER(MJ65:MT65,MJ65:MT65&lt;&gt;""),"No aplica")</f>
        <v>Misiones comerciales realizadas</v>
      </c>
      <c r="MW65" t="str">
        <v>Potenciales clientes / aliados contactados en la(s) misión(es) comercial(es)</v>
      </c>
      <c r="MX65" t="str">
        <v>Participantes en las misiones comerciales</v>
      </c>
      <c r="MY65" t="str">
        <v>Otro</v>
      </c>
      <c r="NG65" s="150" t="str">
        <f t="shared" si="164"/>
        <v>Tipo_3.5.G_Ruedas_de_negocio_misiones_comerciales_y_workshops_para_la_promoción_turística_resultados</v>
      </c>
      <c r="NH65" s="83" t="s">
        <v>1638</v>
      </c>
      <c r="NI65" s="83" t="s">
        <v>1666</v>
      </c>
      <c r="NJ65" s="83"/>
      <c r="NK65" s="83"/>
      <c r="NL65" s="83"/>
      <c r="NM65" s="83"/>
      <c r="NN65" s="83"/>
      <c r="NO65" s="83"/>
      <c r="NP65" s="83"/>
      <c r="NQ65" s="83"/>
      <c r="NR65" s="83" t="s">
        <v>1643</v>
      </c>
      <c r="NT65" s="83" t="str" cm="1">
        <f t="array" ref="NT65:NV65">IFERROR(_xlfn._xlws.FILTER(NH65:NR65,NH65:NR65&lt;&gt;""),"No aplica")</f>
        <v>Acuerdos u oportunidades de negocios generadas</v>
      </c>
      <c r="NU65" t="str">
        <v>Alianzas estratégicas generadas</v>
      </c>
      <c r="NV65" t="str">
        <v>Otro</v>
      </c>
    </row>
    <row r="66" spans="1:386" ht="51.6" thickBot="1">
      <c r="A66" s="510"/>
      <c r="B66" s="482"/>
      <c r="C66" s="515"/>
      <c r="D66" s="74" t="str">
        <f t="shared" si="183"/>
        <v>Categoría_3.5_Estrategias_para_la_promoción_de_atractivos_productos__rutas_experiencias_y_o_destinos_colombianos_a_nivel_internacional</v>
      </c>
      <c r="E66" s="82" t="s">
        <v>3171</v>
      </c>
      <c r="F66" s="72" t="str">
        <f t="shared" si="11"/>
        <v>Tipo_3.5.H_Producción_de_material_promocional_o_POP</v>
      </c>
      <c r="G66" s="75" t="s">
        <v>3043</v>
      </c>
      <c r="H66" s="102"/>
      <c r="I66" s="112"/>
      <c r="J66" s="113"/>
      <c r="K66" s="112" t="s">
        <v>3043</v>
      </c>
      <c r="L66" s="114"/>
      <c r="M66" s="115"/>
      <c r="O66" s="83" t="str">
        <f t="shared" si="165"/>
        <v>Tipo_3.5.H_Producción_de_material_promocional_o_POP</v>
      </c>
      <c r="P66" s="83" t="str">
        <f t="shared" si="166"/>
        <v/>
      </c>
      <c r="Q66" s="83" t="str">
        <f t="shared" si="167"/>
        <v/>
      </c>
      <c r="R66" s="83" t="str">
        <f t="shared" si="168"/>
        <v/>
      </c>
      <c r="S66" s="83" t="str">
        <f t="shared" si="169"/>
        <v>Tipo_3.5.H_Producción_de_material_promocional_o_POP</v>
      </c>
      <c r="T66" s="83" t="str">
        <f t="shared" si="170"/>
        <v/>
      </c>
      <c r="U66" s="83" t="str">
        <f t="shared" si="171"/>
        <v/>
      </c>
      <c r="X66" s="150" t="s">
        <v>3172</v>
      </c>
      <c r="AA66" s="89" t="s">
        <v>3043</v>
      </c>
      <c r="AB66" s="89" t="s">
        <v>3043</v>
      </c>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t="s">
        <v>3043</v>
      </c>
      <c r="BB66" s="89" t="s">
        <v>3043</v>
      </c>
      <c r="BC66" s="89" t="s">
        <v>3043</v>
      </c>
      <c r="BD66" s="89" t="s">
        <v>3043</v>
      </c>
      <c r="BE66" s="89" t="s">
        <v>3043</v>
      </c>
      <c r="BF66" s="89" t="s">
        <v>3043</v>
      </c>
      <c r="BG66" s="89"/>
      <c r="BH66" s="89"/>
      <c r="BI66" s="89"/>
      <c r="BJ66" s="89"/>
      <c r="BK66" s="89"/>
      <c r="BL66" s="89"/>
      <c r="BM66" s="89"/>
      <c r="BN66" s="89"/>
      <c r="BO66" s="89"/>
      <c r="BP66" s="89"/>
      <c r="BQ66" s="89"/>
      <c r="BR66" s="89"/>
      <c r="BS66" s="89"/>
      <c r="BT66" s="89"/>
      <c r="BU66" s="89"/>
      <c r="BV66" s="89"/>
      <c r="BW66" s="90"/>
      <c r="BX66" s="90" t="s">
        <v>3043</v>
      </c>
      <c r="BY66" s="90"/>
      <c r="BZ66" s="90"/>
      <c r="CA66" s="90"/>
      <c r="CQ66" s="83" t="str">
        <f t="shared" si="19"/>
        <v>Tipo_3.5.H_Producción_de_material_promocional_o_POP_Personal</v>
      </c>
      <c r="CR66" s="83" t="str">
        <f t="shared" si="172"/>
        <v>Apoyo_administrativo</v>
      </c>
      <c r="CS66" s="83" t="str">
        <f t="shared" si="173"/>
        <v>Profesional</v>
      </c>
      <c r="CT66" s="83" t="str">
        <f t="shared" si="174"/>
        <v/>
      </c>
      <c r="CU66" s="83" t="str">
        <f t="shared" si="175"/>
        <v/>
      </c>
      <c r="CV66" s="83" t="str">
        <f t="shared" si="176"/>
        <v/>
      </c>
      <c r="CW66" s="83"/>
      <c r="CX66" s="83" t="str" cm="1">
        <f t="array" ref="CX66:CY66">IFERROR(_xlfn._xlws.FILTER(CR66:CV66,CR66:CV66&lt;&gt;""),"No aplica")</f>
        <v>Apoyo_administrativo</v>
      </c>
      <c r="CY66" s="83" t="str">
        <v>Profesional</v>
      </c>
      <c r="CZ66" s="83"/>
      <c r="DA66" s="83"/>
      <c r="DB66" s="83"/>
      <c r="DC66" s="83"/>
      <c r="DD66" s="83"/>
      <c r="DE66" s="83" t="str">
        <f t="shared" si="25"/>
        <v>Tipo_3.5.H_Producción_de_material_promocional_o_POP_Eventos</v>
      </c>
      <c r="DF66" s="83" t="str">
        <f t="shared" si="26"/>
        <v/>
      </c>
      <c r="DG66" s="83" t="str">
        <f t="shared" si="27"/>
        <v/>
      </c>
      <c r="DH66" s="83" t="str">
        <f t="shared" si="28"/>
        <v/>
      </c>
      <c r="DI66" s="83" t="str">
        <f t="shared" si="29"/>
        <v/>
      </c>
      <c r="DJ66" s="83" t="str">
        <f t="shared" si="30"/>
        <v/>
      </c>
      <c r="DK66" s="83" t="str">
        <f t="shared" si="31"/>
        <v/>
      </c>
      <c r="DL66" s="83" t="str">
        <f t="shared" si="32"/>
        <v/>
      </c>
      <c r="DM66" s="83" t="str">
        <f t="shared" si="33"/>
        <v/>
      </c>
      <c r="DN66" s="83" t="str">
        <f t="shared" si="34"/>
        <v/>
      </c>
      <c r="DO66" s="83" t="str">
        <f t="shared" si="35"/>
        <v/>
      </c>
      <c r="DP66" s="83" t="str">
        <f t="shared" si="36"/>
        <v/>
      </c>
      <c r="DQ66" s="83" t="str">
        <f t="shared" si="37"/>
        <v/>
      </c>
      <c r="DR66" s="83" t="str">
        <f t="shared" si="38"/>
        <v/>
      </c>
      <c r="DS66" s="83" t="str">
        <f t="shared" si="39"/>
        <v/>
      </c>
      <c r="DT66" s="83" t="str">
        <f t="shared" si="40"/>
        <v/>
      </c>
      <c r="DU66" s="83" t="str">
        <f t="shared" si="41"/>
        <v/>
      </c>
      <c r="DV66" s="83" t="str">
        <f t="shared" si="42"/>
        <v/>
      </c>
      <c r="DW66" s="83" t="str">
        <f t="shared" si="43"/>
        <v/>
      </c>
      <c r="DX66" s="83" t="str">
        <f t="shared" si="44"/>
        <v/>
      </c>
      <c r="DY66" s="83" t="str">
        <f t="shared" si="45"/>
        <v/>
      </c>
      <c r="DZ66" s="83" t="str">
        <f t="shared" si="46"/>
        <v/>
      </c>
      <c r="EA66" s="83"/>
      <c r="EB66" s="83" t="str" cm="1">
        <f t="array" ref="EB66">IFERROR(_xlfn._xlws.FILTER(DF66:DZ66,DF66:DZ66&lt;&gt;""),"No aplica")</f>
        <v>No aplica</v>
      </c>
      <c r="EC66" s="83"/>
      <c r="ED66" s="83"/>
      <c r="EE66" s="83"/>
      <c r="EF66" s="83"/>
      <c r="EG66" s="83"/>
      <c r="EH66" s="83"/>
      <c r="EI66" s="83"/>
      <c r="EJ66" s="83"/>
      <c r="EK66" s="83"/>
      <c r="EL66" s="83"/>
      <c r="EM66" s="83"/>
      <c r="EN66" s="83"/>
      <c r="EO66" s="83"/>
      <c r="EP66" s="83"/>
      <c r="EQ66" s="83"/>
      <c r="ER66" s="83"/>
      <c r="ES66" s="83"/>
      <c r="ET66" s="83"/>
      <c r="EU66" s="83"/>
      <c r="EV66" s="83"/>
      <c r="EW66" s="83" t="str">
        <f t="shared" si="47"/>
        <v>Tipo_3.5.H_Producción_de_material_promocional_o_POP_Material</v>
      </c>
      <c r="EX66" s="83" t="str">
        <f t="shared" si="48"/>
        <v>Diseño</v>
      </c>
      <c r="EY66" s="83" t="str">
        <f t="shared" si="49"/>
        <v>Producción_limitada_de_material_</v>
      </c>
      <c r="EZ66" s="83" t="str">
        <f t="shared" si="50"/>
        <v>Producción_limitada_de_piezas_digitales</v>
      </c>
      <c r="FA66" s="83" t="str">
        <f t="shared" si="51"/>
        <v>Producción_de_piezas_impresas</v>
      </c>
      <c r="FB66" s="83" t="str">
        <f t="shared" si="52"/>
        <v>Producción_de_piezas_digitales</v>
      </c>
      <c r="FC66" s="83" t="str">
        <f t="shared" si="53"/>
        <v>Distribución</v>
      </c>
      <c r="FD66" s="83"/>
      <c r="FE66" s="83" t="str" cm="1">
        <f t="array" ref="FE66:FJ66">IFERROR(_xlfn._xlws.FILTER(EX66:FC66,EX66:FC66&lt;&gt;""),"No aplica")</f>
        <v>Diseño</v>
      </c>
      <c r="FF66" s="83" t="str">
        <v>Producción_limitada_de_material_</v>
      </c>
      <c r="FG66" s="83" t="str">
        <v>Producción_limitada_de_piezas_digitales</v>
      </c>
      <c r="FH66" s="83" t="str">
        <v>Producción_de_piezas_impresas</v>
      </c>
      <c r="FI66" s="83" t="str">
        <v>Producción_de_piezas_digitales</v>
      </c>
      <c r="FJ66" s="83" t="str">
        <v>Distribución</v>
      </c>
      <c r="FK66" s="83"/>
      <c r="FL66" s="83"/>
      <c r="FM66" s="83" t="str">
        <f t="shared" si="54"/>
        <v>Tipo_3.5.H_Producción_de_material_promocional_o_POP_Publicidad</v>
      </c>
      <c r="FN66" s="175" t="str">
        <f t="shared" si="55"/>
        <v/>
      </c>
      <c r="FO66" s="175" t="str">
        <f t="shared" si="56"/>
        <v/>
      </c>
      <c r="FQ66" s="83" t="str" cm="1">
        <f t="array" ref="FQ66">IFERROR(_xlfn._xlws.FILTER(FN66:FO66,FN66:FO66&lt;&gt;""),"No aplica")</f>
        <v>No aplica</v>
      </c>
      <c r="FU66" s="83" t="str">
        <f t="shared" si="57"/>
        <v>Tipo_3.5.H_Producción_de_material_promocional_o_POP_Desarrollos_Tecnológicos</v>
      </c>
      <c r="FV66" s="175" t="str">
        <f t="shared" si="58"/>
        <v/>
      </c>
      <c r="FW66" s="175" t="str">
        <f t="shared" si="59"/>
        <v/>
      </c>
      <c r="FY66" s="83" t="str" cm="1">
        <f t="array" ref="FY66">IFERROR(_xlfn._xlws.FILTER(FV66:FW66,FV66:FW66&lt;&gt;""),"No aplica")</f>
        <v>No aplica</v>
      </c>
      <c r="GC66" s="83" t="str">
        <f t="shared" si="60"/>
        <v>Tipo_3.5.H_Producción_de_material_promocional_o_POP_Gastos_de_viajes_(alimentación_hospedaje_transporte_etc)</v>
      </c>
      <c r="GD66" s="175" t="str">
        <f t="shared" si="61"/>
        <v/>
      </c>
      <c r="GE66" s="175" t="str">
        <f t="shared" si="62"/>
        <v/>
      </c>
      <c r="GF66" s="175" t="str">
        <f t="shared" si="63"/>
        <v/>
      </c>
      <c r="GG66" s="175" t="str">
        <f t="shared" si="64"/>
        <v/>
      </c>
      <c r="GH66" s="175" t="str">
        <f t="shared" si="65"/>
        <v/>
      </c>
      <c r="GI66" s="175" t="str">
        <f t="shared" si="66"/>
        <v/>
      </c>
      <c r="GJ66" s="175" t="str">
        <f t="shared" si="67"/>
        <v/>
      </c>
      <c r="GK66" s="175" t="str">
        <f t="shared" si="68"/>
        <v/>
      </c>
      <c r="GL66" s="175"/>
      <c r="GM66" s="150" t="str" cm="1">
        <f t="array" ref="GM66">IFERROR(_xlfn._xlws.FILTER(GD66:GK66,GD66:GK66&lt;&gt;""),"No aplica")</f>
        <v>No aplica</v>
      </c>
      <c r="GN66" s="175"/>
      <c r="GO66" s="175"/>
      <c r="GP66" s="175"/>
      <c r="GQ66" s="175"/>
      <c r="GR66" s="175"/>
      <c r="GS66" s="175"/>
      <c r="GT66" s="175"/>
      <c r="GU66" s="175"/>
      <c r="GV66" s="175"/>
      <c r="GW66" s="175"/>
      <c r="GX66" s="83" t="str">
        <f t="shared" si="69"/>
        <v>Tipo_3.5.H_Producción_de_material_promocional_o_POP_Dotaciones_o_Beneficios</v>
      </c>
      <c r="GY66" s="175" t="str">
        <f t="shared" si="70"/>
        <v/>
      </c>
      <c r="GZ66" s="175" t="str">
        <f t="shared" si="71"/>
        <v/>
      </c>
      <c r="HA66" s="175" t="str">
        <f t="shared" si="72"/>
        <v/>
      </c>
      <c r="HB66" s="175" t="str">
        <f t="shared" si="73"/>
        <v/>
      </c>
      <c r="HC66" s="175" t="str">
        <f t="shared" si="74"/>
        <v/>
      </c>
      <c r="HE66" s="150" t="str" cm="1">
        <f t="array" ref="HE66">IFERROR(_xlfn._xlws.FILTER(GY66:HC66,GY66:HC66&lt;&gt;""),"No aplica")</f>
        <v>No aplica</v>
      </c>
      <c r="HL66" s="83" t="str">
        <f t="shared" si="75"/>
        <v>Tipo_3.5.H_Producción_de_material_promocional_o_POP_Pólizas</v>
      </c>
      <c r="HM66" s="175" t="str">
        <f t="shared" si="179"/>
        <v>Pólizas</v>
      </c>
      <c r="HO66" s="83" t="str" cm="1">
        <f t="array" ref="HO66">IFERROR(_xlfn._xlws.FILTER(HM66:HM66,HM66:HM66&lt;&gt;""),"No aplica")</f>
        <v>Pólizas</v>
      </c>
      <c r="HR66" s="83" t="str">
        <f t="shared" si="76"/>
        <v>Tipo_3.5.H_Producción_de_material_promocional_o_POP_Otros</v>
      </c>
      <c r="HS66" s="175" t="str">
        <f t="shared" si="77"/>
        <v/>
      </c>
      <c r="HT66" s="175" t="str">
        <f t="shared" si="78"/>
        <v/>
      </c>
      <c r="HU66" s="175" t="str">
        <f t="shared" si="79"/>
        <v/>
      </c>
      <c r="HW66" s="83" t="str" cm="1">
        <f t="array" ref="HW66">IFERROR(_xlfn._xlws.FILTER(HS66:HU66,HS66:HU66&lt;&gt;""),"No aplica")</f>
        <v>No aplica</v>
      </c>
      <c r="IB66" s="83" t="str">
        <f t="shared" si="80"/>
        <v>Tipo_3.5.H_Producción_de_material_promocional_o_POP_Construcción_y_o_mantenimiento_de_Obra</v>
      </c>
      <c r="IC66" s="175" t="str">
        <f t="shared" si="81"/>
        <v/>
      </c>
      <c r="ID66" s="175" t="str">
        <f t="shared" si="82"/>
        <v/>
      </c>
      <c r="IE66" s="175" t="str">
        <f t="shared" si="83"/>
        <v/>
      </c>
      <c r="IF66" s="175" t="str">
        <f t="shared" si="84"/>
        <v/>
      </c>
      <c r="IG66" s="175" t="str">
        <f t="shared" si="85"/>
        <v/>
      </c>
      <c r="IH66" s="175" t="str">
        <f t="shared" si="86"/>
        <v/>
      </c>
      <c r="II66" s="175" t="str">
        <f t="shared" si="87"/>
        <v/>
      </c>
      <c r="IJ66" s="175" t="str">
        <f t="shared" si="88"/>
        <v/>
      </c>
      <c r="IK66" s="175" t="str">
        <f t="shared" si="89"/>
        <v/>
      </c>
      <c r="IL66" s="175" t="str">
        <f t="shared" si="90"/>
        <v/>
      </c>
      <c r="IM66" s="175" t="str">
        <f t="shared" si="91"/>
        <v/>
      </c>
      <c r="IN66" s="175" t="str">
        <f t="shared" si="92"/>
        <v/>
      </c>
      <c r="IO66" s="175" t="str">
        <f t="shared" si="93"/>
        <v/>
      </c>
      <c r="IP66" s="175" t="str">
        <f t="shared" si="94"/>
        <v/>
      </c>
      <c r="IR66" s="175" t="str" cm="1">
        <f t="array" ref="IR66">IFERROR(_xlfn._xlws.FILTER(IC66:IP66,IC66:IP66&lt;&gt;""),"No aplica")</f>
        <v>No aplica</v>
      </c>
      <c r="JG66" s="83" t="str">
        <f t="shared" si="95"/>
        <v>Tipo_3.5.H_Producción_de_material_promocional_o_POP</v>
      </c>
      <c r="JH66" s="83" t="str">
        <f t="shared" si="96"/>
        <v>Personal</v>
      </c>
      <c r="JI66" s="83" t="str">
        <f t="shared" si="97"/>
        <v>Personal</v>
      </c>
      <c r="JJ66" s="83" t="str">
        <f t="shared" si="98"/>
        <v/>
      </c>
      <c r="JK66" s="83" t="str">
        <f t="shared" si="99"/>
        <v/>
      </c>
      <c r="JL66" s="83" t="str">
        <f t="shared" si="100"/>
        <v/>
      </c>
      <c r="JM66" s="83" t="str">
        <f t="shared" si="101"/>
        <v/>
      </c>
      <c r="JN66" s="83" t="str">
        <f t="shared" si="102"/>
        <v/>
      </c>
      <c r="JO66" s="83" t="str">
        <f t="shared" si="103"/>
        <v/>
      </c>
      <c r="JP66" s="83" t="str">
        <f t="shared" si="104"/>
        <v/>
      </c>
      <c r="JQ66" s="83" t="str">
        <f t="shared" si="105"/>
        <v/>
      </c>
      <c r="JR66" s="83" t="str">
        <f t="shared" si="106"/>
        <v/>
      </c>
      <c r="JS66" s="83" t="str">
        <f t="shared" si="107"/>
        <v/>
      </c>
      <c r="JT66" s="83" t="str">
        <f t="shared" si="108"/>
        <v/>
      </c>
      <c r="JU66" s="83" t="str">
        <f t="shared" si="109"/>
        <v/>
      </c>
      <c r="JV66" s="83" t="str">
        <f t="shared" si="110"/>
        <v/>
      </c>
      <c r="JW66" s="83" t="str">
        <f t="shared" si="111"/>
        <v/>
      </c>
      <c r="JX66" s="83" t="str">
        <f t="shared" si="112"/>
        <v/>
      </c>
      <c r="JY66" s="83" t="str">
        <f t="shared" si="113"/>
        <v/>
      </c>
      <c r="JZ66" s="83" t="str">
        <f t="shared" si="114"/>
        <v/>
      </c>
      <c r="KA66" s="83" t="str">
        <f t="shared" si="115"/>
        <v/>
      </c>
      <c r="KB66" s="83" t="str">
        <f t="shared" si="116"/>
        <v/>
      </c>
      <c r="KC66" s="83" t="str">
        <f t="shared" si="117"/>
        <v/>
      </c>
      <c r="KD66" s="83" t="str">
        <f t="shared" si="118"/>
        <v/>
      </c>
      <c r="KE66" s="83" t="str">
        <f t="shared" si="119"/>
        <v/>
      </c>
      <c r="KF66" s="83" t="str">
        <f t="shared" si="120"/>
        <v/>
      </c>
      <c r="KG66" s="83" t="str">
        <f t="shared" si="121"/>
        <v/>
      </c>
      <c r="KH66" s="83" t="str">
        <f t="shared" si="122"/>
        <v>Material</v>
      </c>
      <c r="KI66" s="83" t="str">
        <f t="shared" si="123"/>
        <v>Material</v>
      </c>
      <c r="KJ66" s="83" t="str">
        <f t="shared" si="124"/>
        <v>Material</v>
      </c>
      <c r="KK66" s="83" t="str">
        <f t="shared" si="125"/>
        <v>Material</v>
      </c>
      <c r="KL66" s="83" t="str">
        <f t="shared" si="126"/>
        <v>Material</v>
      </c>
      <c r="KM66" s="83" t="str">
        <f t="shared" si="127"/>
        <v>Material</v>
      </c>
      <c r="KN66" s="83" t="str">
        <f t="shared" si="128"/>
        <v/>
      </c>
      <c r="KO66" s="83" t="str">
        <f t="shared" si="129"/>
        <v/>
      </c>
      <c r="KP66" s="83" t="str">
        <f t="shared" si="130"/>
        <v/>
      </c>
      <c r="KQ66" s="83" t="str">
        <f t="shared" si="131"/>
        <v/>
      </c>
      <c r="KR66" s="83" t="str">
        <f t="shared" si="132"/>
        <v/>
      </c>
      <c r="KS66" s="83" t="str">
        <f t="shared" si="133"/>
        <v/>
      </c>
      <c r="KT66" s="83" t="str">
        <f t="shared" si="134"/>
        <v/>
      </c>
      <c r="KU66" s="83" t="str">
        <f t="shared" si="135"/>
        <v/>
      </c>
      <c r="KV66" s="83" t="str">
        <f t="shared" si="136"/>
        <v/>
      </c>
      <c r="KW66" s="83" t="str">
        <f t="shared" si="137"/>
        <v/>
      </c>
      <c r="KX66" s="83" t="str">
        <f t="shared" si="138"/>
        <v/>
      </c>
      <c r="KY66" s="83" t="str">
        <f t="shared" si="139"/>
        <v/>
      </c>
      <c r="KZ66" s="83" t="str">
        <f t="shared" si="140"/>
        <v/>
      </c>
      <c r="LA66" s="83" t="str">
        <f t="shared" si="141"/>
        <v/>
      </c>
      <c r="LB66" s="83" t="str">
        <f t="shared" si="142"/>
        <v/>
      </c>
      <c r="LC66" s="83" t="str">
        <f t="shared" si="143"/>
        <v/>
      </c>
      <c r="LD66" s="83" t="str">
        <f t="shared" si="144"/>
        <v/>
      </c>
      <c r="LE66" s="83" t="str">
        <f t="shared" si="145"/>
        <v>Pólizas</v>
      </c>
      <c r="LF66" s="83" t="str">
        <f t="shared" si="146"/>
        <v/>
      </c>
      <c r="LG66" s="83" t="str">
        <f t="shared" si="147"/>
        <v/>
      </c>
      <c r="LH66" s="83" t="str">
        <f t="shared" si="148"/>
        <v/>
      </c>
      <c r="LI66" s="83" t="str">
        <f t="shared" si="149"/>
        <v/>
      </c>
      <c r="LJ66" s="83" t="str">
        <f t="shared" si="150"/>
        <v/>
      </c>
      <c r="LK66" s="83" t="str">
        <f t="shared" si="151"/>
        <v/>
      </c>
      <c r="LL66" s="83" t="str">
        <f t="shared" si="152"/>
        <v/>
      </c>
      <c r="LM66" s="83" t="str">
        <f t="shared" si="153"/>
        <v/>
      </c>
      <c r="LN66" s="83" t="str">
        <f t="shared" si="154"/>
        <v/>
      </c>
      <c r="LO66" s="83" t="str">
        <f t="shared" si="155"/>
        <v/>
      </c>
      <c r="LP66" s="83" t="str">
        <f t="shared" si="156"/>
        <v/>
      </c>
      <c r="LQ66" s="83" t="str">
        <f t="shared" si="157"/>
        <v/>
      </c>
      <c r="LR66" s="83" t="str">
        <f t="shared" si="158"/>
        <v/>
      </c>
      <c r="LS66" s="83" t="str">
        <f t="shared" si="159"/>
        <v/>
      </c>
      <c r="LT66" s="83" t="str">
        <f t="shared" si="160"/>
        <v/>
      </c>
      <c r="LU66" s="83" t="str">
        <f t="shared" si="161"/>
        <v/>
      </c>
      <c r="LV66" s="83" t="str">
        <f t="shared" si="162"/>
        <v/>
      </c>
      <c r="LX66" s="175" t="str" cm="1">
        <f t="array" ref="LX66:LZ66">TRANSPOSE(_xlfn.UNIQUE(_xlfn._xlws.FILTER(TRANSPOSE(JH66:LV66),TRANSPOSE(JH66:LV66)&lt;&gt;"")))</f>
        <v>Personal</v>
      </c>
      <c r="LY66" s="175" t="str">
        <v>Material</v>
      </c>
      <c r="LZ66" s="175" t="str">
        <v>Pólizas</v>
      </c>
      <c r="MI66" s="83" t="str">
        <f t="shared" si="163"/>
        <v>Tipo_3.5.H_Producción_de_material_promocional_o_POP_productos</v>
      </c>
      <c r="MJ66" s="83" t="s">
        <v>1829</v>
      </c>
      <c r="MK66" s="83" t="s">
        <v>1892</v>
      </c>
      <c r="ML66" s="83" t="s">
        <v>3047</v>
      </c>
      <c r="MM66" s="83"/>
      <c r="MN66" s="83"/>
      <c r="MO66" s="83"/>
      <c r="MP66" s="83"/>
      <c r="MQ66" s="83"/>
      <c r="MR66" s="83"/>
      <c r="MS66" s="83"/>
      <c r="MT66" s="83" t="s">
        <v>1643</v>
      </c>
      <c r="MV66" s="150" t="str" cm="1">
        <f t="array" ref="MV66:MX66">IFERROR(_xlfn._xlws.FILTER(MJ66:MT66,MJ66:MT66&lt;&gt;""),"No aplica")</f>
        <v>Material promocional o POP impreso (de tamaño hasta medio pliego)</v>
      </c>
      <c r="MW66" t="str">
        <v>Material promocional o POP digital producido</v>
      </c>
      <c r="MX66" t="str">
        <v>Otro</v>
      </c>
      <c r="NG66" s="150" t="str">
        <f t="shared" si="164"/>
        <v>Tipo_3.5.H_Producción_de_material_promocional_o_POP_resultados</v>
      </c>
      <c r="NH66" s="83" t="s">
        <v>1640</v>
      </c>
      <c r="NI66" s="83" t="s">
        <v>1668</v>
      </c>
      <c r="NJ66" s="83"/>
      <c r="NK66" s="83"/>
      <c r="NL66" s="83"/>
      <c r="NM66" s="83"/>
      <c r="NN66" s="83"/>
      <c r="NO66" s="83"/>
      <c r="NP66" s="83"/>
      <c r="NQ66" s="83"/>
      <c r="NR66" s="83" t="s">
        <v>1643</v>
      </c>
      <c r="NT66" s="83" t="str" cm="1">
        <f t="array" ref="NT66:NV66">IFERROR(_xlfn._xlws.FILTER(NH66:NR66,NH66:NR66&lt;&gt;""),"No aplica")</f>
        <v>Eventos en los que se utilizará el material promocional producido</v>
      </c>
      <c r="NU66" t="str">
        <v>Campañas en los que se utilizará el material promocional producido</v>
      </c>
      <c r="NV66" t="str">
        <v>Otro</v>
      </c>
    </row>
    <row r="67" spans="1:386" ht="21" thickBot="1">
      <c r="A67" s="508">
        <v>4</v>
      </c>
      <c r="B67" s="486" t="s">
        <v>1496</v>
      </c>
      <c r="C67" s="489" t="s">
        <v>3173</v>
      </c>
      <c r="D67" s="74" t="str">
        <f>CONCATENATE("Categoría_",$B$67,"_",SUBSTITUTE(SUBSTITUTE($C$67,",","")," ","_"))</f>
        <v>Categoría_4.1_Turismo_responsable</v>
      </c>
      <c r="E67" s="81" t="s">
        <v>3174</v>
      </c>
      <c r="F67" s="72" t="str">
        <f t="shared" si="11"/>
        <v>Tipo_4.1.A_Estrategia_Nacional_de_Prevención_de_la_Explotación_Sexual_Comercial_de_Niñas_Niños_y_Adolescentes_ESCNNA</v>
      </c>
      <c r="G67" s="73" t="s">
        <v>3043</v>
      </c>
      <c r="H67" s="101" t="s">
        <v>3043</v>
      </c>
      <c r="I67" s="110" t="s">
        <v>3043</v>
      </c>
      <c r="J67" s="116"/>
      <c r="K67" s="110" t="s">
        <v>3043</v>
      </c>
      <c r="L67" s="118"/>
      <c r="M67" s="110"/>
      <c r="O67" s="83" t="str">
        <f t="shared" si="165"/>
        <v>Tipo_4.1.A_Estrategia_Nacional_de_Prevención_de_la_Explotación_Sexual_Comercial_de_Niñas_Niños_y_Adolescentes_ESCNNA</v>
      </c>
      <c r="P67" s="83" t="str">
        <f t="shared" si="166"/>
        <v>Tipo_4.1.A_Estrategia_Nacional_de_Prevención_de_la_Explotación_Sexual_Comercial_de_Niñas_Niños_y_Adolescentes_ESCNNA</v>
      </c>
      <c r="Q67" s="83" t="str">
        <f t="shared" si="167"/>
        <v>Tipo_4.1.A_Estrategia_Nacional_de_Prevención_de_la_Explotación_Sexual_Comercial_de_Niñas_Niños_y_Adolescentes_ESCNNA</v>
      </c>
      <c r="R67" s="83" t="str">
        <f t="shared" si="168"/>
        <v/>
      </c>
      <c r="S67" s="83" t="str">
        <f t="shared" si="169"/>
        <v>Tipo_4.1.A_Estrategia_Nacional_de_Prevención_de_la_Explotación_Sexual_Comercial_de_Niñas_Niños_y_Adolescentes_ESCNNA</v>
      </c>
      <c r="T67" s="83" t="str">
        <f t="shared" si="170"/>
        <v/>
      </c>
      <c r="U67" s="83" t="str">
        <f t="shared" si="171"/>
        <v/>
      </c>
      <c r="X67" s="150" t="s">
        <v>3175</v>
      </c>
      <c r="AA67" s="92" t="s">
        <v>3043</v>
      </c>
      <c r="AB67" s="92" t="s">
        <v>3043</v>
      </c>
      <c r="AC67" s="92" t="s">
        <v>3043</v>
      </c>
      <c r="AD67" s="92" t="s">
        <v>3043</v>
      </c>
      <c r="AE67" s="92" t="s">
        <v>3043</v>
      </c>
      <c r="AF67" s="92" t="s">
        <v>3043</v>
      </c>
      <c r="AG67" s="92" t="s">
        <v>3043</v>
      </c>
      <c r="AH67" s="92" t="s">
        <v>3043</v>
      </c>
      <c r="AI67" s="92" t="s">
        <v>3043</v>
      </c>
      <c r="AJ67" s="92" t="s">
        <v>3043</v>
      </c>
      <c r="AK67" s="92" t="s">
        <v>3043</v>
      </c>
      <c r="AL67" s="92" t="s">
        <v>3043</v>
      </c>
      <c r="AM67" s="92" t="s">
        <v>3043</v>
      </c>
      <c r="AN67" s="92" t="s">
        <v>3043</v>
      </c>
      <c r="AO67" s="92" t="s">
        <v>3043</v>
      </c>
      <c r="AP67" s="92" t="s">
        <v>3043</v>
      </c>
      <c r="AQ67" s="92" t="s">
        <v>3043</v>
      </c>
      <c r="AR67" s="92" t="s">
        <v>3043</v>
      </c>
      <c r="AS67" s="92" t="s">
        <v>3043</v>
      </c>
      <c r="AT67" s="92" t="s">
        <v>3043</v>
      </c>
      <c r="AU67" s="92" t="s">
        <v>3043</v>
      </c>
      <c r="AV67" s="92" t="s">
        <v>3043</v>
      </c>
      <c r="AW67" s="92" t="s">
        <v>3043</v>
      </c>
      <c r="AX67" s="92" t="s">
        <v>3043</v>
      </c>
      <c r="AY67" s="92" t="s">
        <v>3043</v>
      </c>
      <c r="AZ67" s="96"/>
      <c r="BA67" s="92" t="s">
        <v>3043</v>
      </c>
      <c r="BB67" s="96"/>
      <c r="BC67" s="96"/>
      <c r="BD67" s="92" t="s">
        <v>3043</v>
      </c>
      <c r="BE67" s="92" t="s">
        <v>3043</v>
      </c>
      <c r="BF67" s="92" t="s">
        <v>3043</v>
      </c>
      <c r="BG67" s="92" t="s">
        <v>3043</v>
      </c>
      <c r="BH67" s="92" t="s">
        <v>3043</v>
      </c>
      <c r="BI67" s="92" t="s">
        <v>3043</v>
      </c>
      <c r="BJ67" s="92" t="s">
        <v>3043</v>
      </c>
      <c r="BK67" s="92" t="s">
        <v>3043</v>
      </c>
      <c r="BL67" s="96"/>
      <c r="BM67" s="96"/>
      <c r="BN67" s="96"/>
      <c r="BO67" s="96"/>
      <c r="BP67" s="92" t="s">
        <v>3043</v>
      </c>
      <c r="BQ67" s="96"/>
      <c r="BR67" s="96"/>
      <c r="BS67" s="96"/>
      <c r="BT67" s="96"/>
      <c r="BU67" s="96"/>
      <c r="BV67" s="96"/>
      <c r="BW67" s="97"/>
      <c r="BX67" s="93" t="s">
        <v>3043</v>
      </c>
      <c r="BY67" s="93"/>
      <c r="BZ67" s="93"/>
      <c r="CA67" s="93"/>
      <c r="CQ67" s="83" t="str">
        <f t="shared" si="19"/>
        <v>Tipo_4.1.A_Estrategia_Nacional_de_Prevención_de_la_Explotación_Sexual_Comercial_de_Niñas_Niños_y_Adolescentes_ESCNNA_Personal</v>
      </c>
      <c r="CR67" s="83" t="str">
        <f t="shared" si="172"/>
        <v>Apoyo_administrativo</v>
      </c>
      <c r="CS67" s="83" t="str">
        <f t="shared" si="173"/>
        <v>Profesional</v>
      </c>
      <c r="CT67" s="83" t="str">
        <f t="shared" si="174"/>
        <v>Capacitador</v>
      </c>
      <c r="CU67" s="83" t="str">
        <f t="shared" si="175"/>
        <v>Conferencista</v>
      </c>
      <c r="CV67" s="83" t="str">
        <f t="shared" si="176"/>
        <v>Consultoría</v>
      </c>
      <c r="CW67" s="83"/>
      <c r="CX67" s="83" t="str" cm="1">
        <f t="array" ref="CX67:DB67">IFERROR(_xlfn._xlws.FILTER(CR67:CV67,CR67:CV67&lt;&gt;""),"No aplica")</f>
        <v>Apoyo_administrativo</v>
      </c>
      <c r="CY67" s="83" t="str">
        <v>Profesional</v>
      </c>
      <c r="CZ67" s="83" t="str">
        <v>Capacitador</v>
      </c>
      <c r="DA67" s="83" t="str">
        <v>Conferencista</v>
      </c>
      <c r="DB67" s="83" t="str">
        <v>Consultoría</v>
      </c>
      <c r="DC67" s="83"/>
      <c r="DD67" s="83"/>
      <c r="DE67" s="83" t="str">
        <f t="shared" si="25"/>
        <v>Tipo_4.1.A_Estrategia_Nacional_de_Prevención_de_la_Explotación_Sexual_Comercial_de_Niñas_Niños_y_Adolescentes_ESCNNA_Eventos</v>
      </c>
      <c r="DF67" s="83" t="str">
        <f t="shared" si="26"/>
        <v>Alimentación</v>
      </c>
      <c r="DG67" s="83" t="str">
        <f t="shared" si="27"/>
        <v>Alquiler_de_baños_y_servicio_de_aseo_portátiles</v>
      </c>
      <c r="DH67" s="83" t="str">
        <f t="shared" si="28"/>
        <v>Alquiler_de_equipos_técnicos</v>
      </c>
      <c r="DI67" s="83" t="str">
        <f t="shared" si="29"/>
        <v>Alquiler_de_espacios</v>
      </c>
      <c r="DJ67" s="83" t="str">
        <f t="shared" si="30"/>
        <v>Alquiler_de_implementos_de_cocina</v>
      </c>
      <c r="DK67" s="83" t="str">
        <f t="shared" si="31"/>
        <v>Alquiler_de_Mobiliario</v>
      </c>
      <c r="DL67" s="83" t="str">
        <f t="shared" si="32"/>
        <v>Alquiler_de_producción</v>
      </c>
      <c r="DM67" s="83" t="str">
        <f t="shared" si="33"/>
        <v>Iluminación_profesional</v>
      </c>
      <c r="DN67" s="83" t="str">
        <f t="shared" si="34"/>
        <v>Papelería</v>
      </c>
      <c r="DO67" s="83" t="str">
        <f t="shared" si="35"/>
        <v>Personal</v>
      </c>
      <c r="DP67" s="83" t="str">
        <f t="shared" si="36"/>
        <v>Plataforma_digital_</v>
      </c>
      <c r="DQ67" s="83" t="str">
        <f t="shared" si="37"/>
        <v>Producción_y_técnica</v>
      </c>
      <c r="DR67" s="83" t="str">
        <f t="shared" si="38"/>
        <v>Salud</v>
      </c>
      <c r="DS67" s="83" t="str">
        <f t="shared" si="39"/>
        <v>Servicios_digitales_</v>
      </c>
      <c r="DT67" s="83" t="str">
        <f t="shared" si="40"/>
        <v>Servicios_en_línea_y_transmisión</v>
      </c>
      <c r="DU67" s="83" t="str">
        <f t="shared" si="41"/>
        <v>Sonido_profesional</v>
      </c>
      <c r="DV67" s="83" t="str">
        <f t="shared" si="42"/>
        <v>Stand</v>
      </c>
      <c r="DW67" s="83" t="str">
        <f t="shared" si="43"/>
        <v>Traducción_simultanea</v>
      </c>
      <c r="DX67" s="83" t="str">
        <f t="shared" si="44"/>
        <v>Transporte_de_equipos</v>
      </c>
      <c r="DY67" s="83" t="str">
        <f t="shared" si="45"/>
        <v>Video</v>
      </c>
      <c r="DZ67" s="83" t="str">
        <f t="shared" si="46"/>
        <v/>
      </c>
      <c r="EA67" s="83"/>
      <c r="EB67" s="83" t="str" cm="1">
        <f t="array" ref="EB67:EU67">IFERROR(_xlfn._xlws.FILTER(DF67:DZ67,DF67:DZ67&lt;&gt;""),"No aplica")</f>
        <v>Alimentación</v>
      </c>
      <c r="EC67" s="83" t="str">
        <v>Alquiler_de_baños_y_servicio_de_aseo_portátiles</v>
      </c>
      <c r="ED67" s="83" t="str">
        <v>Alquiler_de_equipos_técnicos</v>
      </c>
      <c r="EE67" s="83" t="str">
        <v>Alquiler_de_espacios</v>
      </c>
      <c r="EF67" s="83" t="str">
        <v>Alquiler_de_implementos_de_cocina</v>
      </c>
      <c r="EG67" s="83" t="str">
        <v>Alquiler_de_Mobiliario</v>
      </c>
      <c r="EH67" s="83" t="str">
        <v>Alquiler_de_producción</v>
      </c>
      <c r="EI67" s="83" t="str">
        <v>Iluminación_profesional</v>
      </c>
      <c r="EJ67" s="83" t="str">
        <v>Papelería</v>
      </c>
      <c r="EK67" s="83" t="str">
        <v>Personal</v>
      </c>
      <c r="EL67" s="83" t="str">
        <v>Plataforma_digital_</v>
      </c>
      <c r="EM67" s="83" t="str">
        <v>Producción_y_técnica</v>
      </c>
      <c r="EN67" s="83" t="str">
        <v>Salud</v>
      </c>
      <c r="EO67" s="83" t="str">
        <v>Servicios_digitales_</v>
      </c>
      <c r="EP67" s="83" t="str">
        <v>Servicios_en_línea_y_transmisión</v>
      </c>
      <c r="EQ67" s="83" t="str">
        <v>Sonido_profesional</v>
      </c>
      <c r="ER67" s="83" t="str">
        <v>Stand</v>
      </c>
      <c r="ES67" s="83" t="str">
        <v>Traducción_simultanea</v>
      </c>
      <c r="ET67" s="83" t="str">
        <v>Transporte_de_equipos</v>
      </c>
      <c r="EU67" s="83" t="str">
        <v>Video</v>
      </c>
      <c r="EV67" s="83"/>
      <c r="EW67" s="83" t="str">
        <f t="shared" si="47"/>
        <v>Tipo_4.1.A_Estrategia_Nacional_de_Prevención_de_la_Explotación_Sexual_Comercial_de_Niñas_Niños_y_Adolescentes_ESCNNA_Material</v>
      </c>
      <c r="EX67" s="83" t="str">
        <f t="shared" si="48"/>
        <v>Diseño</v>
      </c>
      <c r="EY67" s="83" t="str">
        <f t="shared" si="49"/>
        <v/>
      </c>
      <c r="EZ67" s="83" t="str">
        <f t="shared" si="50"/>
        <v/>
      </c>
      <c r="FA67" s="83" t="str">
        <f t="shared" si="51"/>
        <v>Producción_de_piezas_impresas</v>
      </c>
      <c r="FB67" s="83" t="str">
        <f t="shared" si="52"/>
        <v>Producción_de_piezas_digitales</v>
      </c>
      <c r="FC67" s="83" t="str">
        <f t="shared" si="53"/>
        <v>Distribución</v>
      </c>
      <c r="FD67" s="83"/>
      <c r="FE67" s="83" t="str" cm="1">
        <f t="array" ref="FE67:FH67">IFERROR(_xlfn._xlws.FILTER(EX67:FC67,EX67:FC67&lt;&gt;""),"No aplica")</f>
        <v>Diseño</v>
      </c>
      <c r="FF67" s="83" t="str">
        <v>Producción_de_piezas_impresas</v>
      </c>
      <c r="FG67" s="83" t="str">
        <v>Producción_de_piezas_digitales</v>
      </c>
      <c r="FH67" s="83" t="str">
        <v>Distribución</v>
      </c>
      <c r="FI67" s="83"/>
      <c r="FJ67" s="83"/>
      <c r="FK67" s="83"/>
      <c r="FL67" s="83"/>
      <c r="FM67" s="83" t="str">
        <f t="shared" si="54"/>
        <v>Tipo_4.1.A_Estrategia_Nacional_de_Prevención_de_la_Explotación_Sexual_Comercial_de_Niñas_Niños_y_Adolescentes_ESCNNA_Publicidad</v>
      </c>
      <c r="FN67" s="175" t="str">
        <f t="shared" si="55"/>
        <v>ATL</v>
      </c>
      <c r="FO67" s="175" t="str">
        <f t="shared" si="56"/>
        <v>BTL</v>
      </c>
      <c r="FQ67" s="83" t="str" cm="1">
        <f t="array" ref="FQ67:FR67">IFERROR(_xlfn._xlws.FILTER(FN67:FO67,FN67:FO67&lt;&gt;""),"No aplica")</f>
        <v>ATL</v>
      </c>
      <c r="FR67" s="83" t="str">
        <v>BTL</v>
      </c>
      <c r="FU67" s="83" t="str">
        <f t="shared" si="57"/>
        <v>Tipo_4.1.A_Estrategia_Nacional_de_Prevención_de_la_Explotación_Sexual_Comercial_de_Niñas_Niños_y_Adolescentes_ESCNNA_Desarrollos_Tecnológicos</v>
      </c>
      <c r="FV67" s="175" t="str">
        <f t="shared" si="58"/>
        <v>Software</v>
      </c>
      <c r="FW67" s="175" t="str">
        <f t="shared" si="59"/>
        <v>Páginas_Web</v>
      </c>
      <c r="FY67" s="83" t="str" cm="1">
        <f t="array" ref="FY67:FZ67">IFERROR(_xlfn._xlws.FILTER(FV67:FW67,FV67:FW67&lt;&gt;""),"No aplica")</f>
        <v>Software</v>
      </c>
      <c r="FZ67" t="str">
        <v>Páginas_Web</v>
      </c>
      <c r="GC67" s="83" t="str">
        <f t="shared" si="60"/>
        <v>Tipo_4.1.A_Estrategia_Nacional_de_Prevención_de_la_Explotación_Sexual_Comercial_de_Niñas_Niños_y_Adolescentes_ESCNNA_Gastos_de_viajes_(alimentación_hospedaje_transporte_etc)</v>
      </c>
      <c r="GD67" s="175" t="str">
        <f t="shared" si="61"/>
        <v>G1._Eventos_Nacionales</v>
      </c>
      <c r="GE67" s="175" t="str">
        <f t="shared" si="62"/>
        <v/>
      </c>
      <c r="GF67" s="175" t="str">
        <f t="shared" si="63"/>
        <v/>
      </c>
      <c r="GG67" s="175" t="str">
        <f t="shared" si="64"/>
        <v/>
      </c>
      <c r="GH67" s="175" t="str">
        <f t="shared" si="65"/>
        <v/>
      </c>
      <c r="GI67" s="175" t="str">
        <f t="shared" si="66"/>
        <v>G6._Reuniones_para_mesas_de_trabajo</v>
      </c>
      <c r="GJ67" s="175" t="str">
        <f t="shared" si="67"/>
        <v/>
      </c>
      <c r="GK67" s="175" t="str">
        <f t="shared" si="68"/>
        <v/>
      </c>
      <c r="GL67" s="175"/>
      <c r="GM67" s="150" t="str" cm="1">
        <f t="array" ref="GM67:GN67">IFERROR(_xlfn._xlws.FILTER(GD67:GK67,GD67:GK67&lt;&gt;""),"No aplica")</f>
        <v>G1._Eventos_Nacionales</v>
      </c>
      <c r="GN67" s="175" t="str">
        <v>G6._Reuniones_para_mesas_de_trabajo</v>
      </c>
      <c r="GO67" s="175"/>
      <c r="GP67" s="175"/>
      <c r="GQ67" s="175"/>
      <c r="GR67" s="175"/>
      <c r="GS67" s="175"/>
      <c r="GT67" s="175"/>
      <c r="GU67" s="175"/>
      <c r="GV67" s="175"/>
      <c r="GW67" s="175"/>
      <c r="GX67" s="83" t="str">
        <f t="shared" si="69"/>
        <v>Tipo_4.1.A_Estrategia_Nacional_de_Prevención_de_la_Explotación_Sexual_Comercial_de_Niñas_Niños_y_Adolescentes_ESCNNA_Dotaciones_o_Beneficios</v>
      </c>
      <c r="GY67" s="175" t="str">
        <f t="shared" si="70"/>
        <v/>
      </c>
      <c r="GZ67" s="175" t="str">
        <f t="shared" si="71"/>
        <v/>
      </c>
      <c r="HA67" s="175" t="str">
        <f t="shared" si="72"/>
        <v/>
      </c>
      <c r="HB67" s="175" t="str">
        <f t="shared" si="73"/>
        <v/>
      </c>
      <c r="HC67" s="175" t="str">
        <f t="shared" si="74"/>
        <v/>
      </c>
      <c r="HE67" s="150" t="str" cm="1">
        <f t="array" ref="HE67">IFERROR(_xlfn._xlws.FILTER(GY67:HC67,GY67:HC67&lt;&gt;""),"No aplica")</f>
        <v>No aplica</v>
      </c>
      <c r="HL67" s="83" t="str">
        <f t="shared" si="75"/>
        <v>Tipo_4.1.A_Estrategia_Nacional_de_Prevención_de_la_Explotación_Sexual_Comercial_de_Niñas_Niños_y_Adolescentes_ESCNNA_Pólizas</v>
      </c>
      <c r="HM67" s="175" t="str">
        <f t="shared" si="179"/>
        <v>Pólizas</v>
      </c>
      <c r="HO67" s="83" t="str" cm="1">
        <f t="array" ref="HO67">IFERROR(_xlfn._xlws.FILTER(HM67:HM67,HM67:HM67&lt;&gt;""),"No aplica")</f>
        <v>Pólizas</v>
      </c>
      <c r="HR67" s="83" t="str">
        <f t="shared" si="76"/>
        <v>Tipo_4.1.A_Estrategia_Nacional_de_Prevención_de_la_Explotación_Sexual_Comercial_de_Niñas_Niños_y_Adolescentes_ESCNNA_Otros</v>
      </c>
      <c r="HS67" s="175" t="str">
        <f t="shared" si="77"/>
        <v/>
      </c>
      <c r="HT67" s="175" t="str">
        <f t="shared" si="78"/>
        <v/>
      </c>
      <c r="HU67" s="175" t="str">
        <f t="shared" si="79"/>
        <v/>
      </c>
      <c r="HW67" s="83" t="str" cm="1">
        <f t="array" ref="HW67">IFERROR(_xlfn._xlws.FILTER(HS67:HU67,HS67:HU67&lt;&gt;""),"No aplica")</f>
        <v>No aplica</v>
      </c>
      <c r="IB67" s="83" t="str">
        <f t="shared" si="80"/>
        <v>Tipo_4.1.A_Estrategia_Nacional_de_Prevención_de_la_Explotación_Sexual_Comercial_de_Niñas_Niños_y_Adolescentes_ESCNNA_Construcción_y_o_mantenimiento_de_Obra</v>
      </c>
      <c r="IC67" s="175" t="str">
        <f t="shared" si="81"/>
        <v/>
      </c>
      <c r="ID67" s="175" t="str">
        <f t="shared" si="82"/>
        <v/>
      </c>
      <c r="IE67" s="175" t="str">
        <f t="shared" si="83"/>
        <v/>
      </c>
      <c r="IF67" s="175" t="str">
        <f t="shared" si="84"/>
        <v/>
      </c>
      <c r="IG67" s="175" t="str">
        <f t="shared" si="85"/>
        <v/>
      </c>
      <c r="IH67" s="175" t="str">
        <f t="shared" si="86"/>
        <v/>
      </c>
      <c r="II67" s="175" t="str">
        <f t="shared" si="87"/>
        <v/>
      </c>
      <c r="IJ67" s="175" t="str">
        <f t="shared" si="88"/>
        <v/>
      </c>
      <c r="IK67" s="175" t="str">
        <f t="shared" si="89"/>
        <v/>
      </c>
      <c r="IL67" s="175" t="str">
        <f t="shared" si="90"/>
        <v/>
      </c>
      <c r="IM67" s="175" t="str">
        <f t="shared" si="91"/>
        <v/>
      </c>
      <c r="IN67" s="175" t="str">
        <f t="shared" si="92"/>
        <v/>
      </c>
      <c r="IO67" s="175" t="str">
        <f t="shared" si="93"/>
        <v/>
      </c>
      <c r="IP67" s="175" t="str">
        <f t="shared" si="94"/>
        <v/>
      </c>
      <c r="IR67" s="175" t="str" cm="1">
        <f t="array" ref="IR67">IFERROR(_xlfn._xlws.FILTER(IC67:IP67,IC67:IP67&lt;&gt;""),"No aplica")</f>
        <v>No aplica</v>
      </c>
      <c r="JG67" s="83" t="str">
        <f t="shared" si="95"/>
        <v>Tipo_4.1.A_Estrategia_Nacional_de_Prevención_de_la_Explotación_Sexual_Comercial_de_Niñas_Niños_y_Adolescentes_ESCNNA</v>
      </c>
      <c r="JH67" s="83" t="str">
        <f t="shared" si="96"/>
        <v>Personal</v>
      </c>
      <c r="JI67" s="83" t="str">
        <f t="shared" si="97"/>
        <v>Personal</v>
      </c>
      <c r="JJ67" s="83" t="str">
        <f t="shared" si="98"/>
        <v>Personal</v>
      </c>
      <c r="JK67" s="83" t="str">
        <f t="shared" si="99"/>
        <v>Personal</v>
      </c>
      <c r="JL67" s="83" t="str">
        <f t="shared" si="100"/>
        <v>Personal</v>
      </c>
      <c r="JM67" s="83" t="str">
        <f t="shared" si="101"/>
        <v>Eventos</v>
      </c>
      <c r="JN67" s="83" t="str">
        <f t="shared" si="102"/>
        <v>Eventos</v>
      </c>
      <c r="JO67" s="83" t="str">
        <f t="shared" si="103"/>
        <v>Eventos</v>
      </c>
      <c r="JP67" s="83" t="str">
        <f t="shared" si="104"/>
        <v>Eventos</v>
      </c>
      <c r="JQ67" s="83" t="str">
        <f t="shared" si="105"/>
        <v>Eventos</v>
      </c>
      <c r="JR67" s="83" t="str">
        <f t="shared" si="106"/>
        <v>Eventos</v>
      </c>
      <c r="JS67" s="83" t="str">
        <f t="shared" si="107"/>
        <v>Eventos</v>
      </c>
      <c r="JT67" s="83" t="str">
        <f t="shared" si="108"/>
        <v>Eventos</v>
      </c>
      <c r="JU67" s="83" t="str">
        <f t="shared" si="109"/>
        <v>Eventos</v>
      </c>
      <c r="JV67" s="83" t="str">
        <f t="shared" si="110"/>
        <v>Eventos</v>
      </c>
      <c r="JW67" s="83" t="str">
        <f t="shared" si="111"/>
        <v>Eventos</v>
      </c>
      <c r="JX67" s="83" t="str">
        <f t="shared" si="112"/>
        <v>Eventos</v>
      </c>
      <c r="JY67" s="83" t="str">
        <f t="shared" si="113"/>
        <v>Eventos</v>
      </c>
      <c r="JZ67" s="83" t="str">
        <f t="shared" si="114"/>
        <v>Eventos</v>
      </c>
      <c r="KA67" s="83" t="str">
        <f t="shared" si="115"/>
        <v>Eventos</v>
      </c>
      <c r="KB67" s="83" t="str">
        <f t="shared" si="116"/>
        <v>Eventos</v>
      </c>
      <c r="KC67" s="83" t="str">
        <f t="shared" si="117"/>
        <v>Eventos</v>
      </c>
      <c r="KD67" s="83" t="str">
        <f t="shared" si="118"/>
        <v>Eventos</v>
      </c>
      <c r="KE67" s="83" t="str">
        <f t="shared" si="119"/>
        <v>Eventos</v>
      </c>
      <c r="KF67" s="83" t="str">
        <f t="shared" si="120"/>
        <v>Eventos</v>
      </c>
      <c r="KG67" s="83" t="str">
        <f t="shared" si="121"/>
        <v/>
      </c>
      <c r="KH67" s="83" t="str">
        <f t="shared" si="122"/>
        <v>Material</v>
      </c>
      <c r="KI67" s="83" t="str">
        <f t="shared" si="123"/>
        <v/>
      </c>
      <c r="KJ67" s="83" t="str">
        <f t="shared" si="124"/>
        <v/>
      </c>
      <c r="KK67" s="83" t="str">
        <f t="shared" si="125"/>
        <v>Material</v>
      </c>
      <c r="KL67" s="83" t="str">
        <f t="shared" si="126"/>
        <v>Material</v>
      </c>
      <c r="KM67" s="83" t="str">
        <f t="shared" si="127"/>
        <v>Material</v>
      </c>
      <c r="KN67" s="83" t="str">
        <f t="shared" si="128"/>
        <v>Publicidad</v>
      </c>
      <c r="KO67" s="83" t="str">
        <f t="shared" si="129"/>
        <v>Publicidad</v>
      </c>
      <c r="KP67" s="83" t="str">
        <f t="shared" si="130"/>
        <v>Desarrollos_Tecnológicos</v>
      </c>
      <c r="KQ67" s="83" t="str">
        <f t="shared" si="131"/>
        <v>Desarrollos_Tecnológicos</v>
      </c>
      <c r="KR67" s="83" t="str">
        <f t="shared" si="132"/>
        <v>Gastos_de_viajes_(alimentación_hospedaje_transporte_etc)</v>
      </c>
      <c r="KS67" s="83" t="str">
        <f t="shared" si="133"/>
        <v/>
      </c>
      <c r="KT67" s="83" t="str">
        <f t="shared" si="134"/>
        <v/>
      </c>
      <c r="KU67" s="83" t="str">
        <f t="shared" si="135"/>
        <v/>
      </c>
      <c r="KV67" s="83" t="str">
        <f t="shared" si="136"/>
        <v/>
      </c>
      <c r="KW67" s="83" t="str">
        <f t="shared" si="137"/>
        <v>Gastos_de_viajes_(alimentación_hospedaje_transporte_etc)</v>
      </c>
      <c r="KX67" s="83" t="str">
        <f t="shared" si="138"/>
        <v/>
      </c>
      <c r="KY67" s="83" t="str">
        <f t="shared" si="139"/>
        <v/>
      </c>
      <c r="KZ67" s="83" t="str">
        <f t="shared" si="140"/>
        <v/>
      </c>
      <c r="LA67" s="83" t="str">
        <f t="shared" si="141"/>
        <v/>
      </c>
      <c r="LB67" s="83" t="str">
        <f t="shared" si="142"/>
        <v/>
      </c>
      <c r="LC67" s="83" t="str">
        <f t="shared" si="143"/>
        <v/>
      </c>
      <c r="LD67" s="83" t="str">
        <f t="shared" si="144"/>
        <v/>
      </c>
      <c r="LE67" s="83" t="str">
        <f t="shared" si="145"/>
        <v>Pólizas</v>
      </c>
      <c r="LF67" s="83" t="str">
        <f t="shared" si="146"/>
        <v/>
      </c>
      <c r="LG67" s="83" t="str">
        <f t="shared" si="147"/>
        <v/>
      </c>
      <c r="LH67" s="83" t="str">
        <f t="shared" si="148"/>
        <v/>
      </c>
      <c r="LI67" s="83" t="str">
        <f t="shared" si="149"/>
        <v/>
      </c>
      <c r="LJ67" s="83" t="str">
        <f t="shared" si="150"/>
        <v/>
      </c>
      <c r="LK67" s="83" t="str">
        <f t="shared" si="151"/>
        <v/>
      </c>
      <c r="LL67" s="83" t="str">
        <f t="shared" si="152"/>
        <v/>
      </c>
      <c r="LM67" s="83" t="str">
        <f t="shared" si="153"/>
        <v/>
      </c>
      <c r="LN67" s="83" t="str">
        <f t="shared" si="154"/>
        <v/>
      </c>
      <c r="LO67" s="83" t="str">
        <f t="shared" si="155"/>
        <v/>
      </c>
      <c r="LP67" s="83" t="str">
        <f t="shared" si="156"/>
        <v/>
      </c>
      <c r="LQ67" s="83" t="str">
        <f t="shared" si="157"/>
        <v/>
      </c>
      <c r="LR67" s="83" t="str">
        <f t="shared" si="158"/>
        <v/>
      </c>
      <c r="LS67" s="83" t="str">
        <f t="shared" si="159"/>
        <v/>
      </c>
      <c r="LT67" s="83" t="str">
        <f t="shared" si="160"/>
        <v/>
      </c>
      <c r="LU67" s="83" t="str">
        <f t="shared" si="161"/>
        <v/>
      </c>
      <c r="LV67" s="83" t="str">
        <f t="shared" si="162"/>
        <v/>
      </c>
      <c r="LX67" s="175" t="str" cm="1">
        <f t="array" ref="LX67:MD67">TRANSPOSE(_xlfn.UNIQUE(_xlfn._xlws.FILTER(TRANSPOSE(JH67:LV67),TRANSPOSE(JH67:LV67)&lt;&gt;"")))</f>
        <v>Personal</v>
      </c>
      <c r="LY67" s="175" t="str">
        <v>Eventos</v>
      </c>
      <c r="LZ67" s="175" t="str">
        <v>Material</v>
      </c>
      <c r="MA67" s="175" t="str">
        <v>Publicidad</v>
      </c>
      <c r="MB67" s="175" t="str">
        <v>Desarrollos_Tecnológicos</v>
      </c>
      <c r="MC67" s="175" t="str">
        <v>Gastos_de_viajes_(alimentación_hospedaje_transporte_etc)</v>
      </c>
      <c r="MD67" s="175" t="str">
        <v>Pólizas</v>
      </c>
      <c r="MI67" s="83" t="str">
        <f t="shared" si="163"/>
        <v>Tipo_4.1.A_Estrategia_Nacional_de_Prevención_de_la_Explotación_Sexual_Comercial_de_Niñas_Niños_y_Adolescentes_ESCNNA_productos</v>
      </c>
      <c r="MJ67" t="s">
        <v>1830</v>
      </c>
      <c r="MK67" t="s">
        <v>3047</v>
      </c>
      <c r="ML67" t="s">
        <v>3047</v>
      </c>
      <c r="MT67" t="s">
        <v>1643</v>
      </c>
      <c r="MV67" s="150" t="str" cm="1">
        <f t="array" ref="MV67:MW67">IFERROR(_xlfn._xlws.FILTER(MJ67:MT67,MJ67:MT67&lt;&gt;""),"No aplica")</f>
        <v>Estrategias ESCNNA implementadas</v>
      </c>
      <c r="MW67" t="str">
        <v>Otro</v>
      </c>
      <c r="NG67" s="150" t="str">
        <f t="shared" si="164"/>
        <v>Tipo_4.1.A_Estrategia_Nacional_de_Prevención_de_la_Explotación_Sexual_Comercial_de_Niñas_Niños_y_Adolescentes_ESCNNA_resultados</v>
      </c>
      <c r="NH67" s="83" t="s">
        <v>1641</v>
      </c>
      <c r="NI67" s="83"/>
      <c r="NJ67" s="83"/>
      <c r="NK67" s="83"/>
      <c r="NL67" s="83"/>
      <c r="NM67" s="83"/>
      <c r="NN67" s="83"/>
      <c r="NO67" s="83"/>
      <c r="NP67" s="83"/>
      <c r="NQ67" s="83"/>
      <c r="NR67" s="83" t="s">
        <v>1643</v>
      </c>
      <c r="NT67" s="83" t="s">
        <v>1641</v>
      </c>
      <c r="NU67" s="83" t="s">
        <v>1643</v>
      </c>
    </row>
    <row r="68" spans="1:386" ht="21" thickBot="1">
      <c r="A68" s="509"/>
      <c r="B68" s="487"/>
      <c r="C68" s="490"/>
      <c r="D68" s="74" t="str">
        <f t="shared" ref="D68:D76" si="184">CONCATENATE("Categoría_",$B$67,"_",SUBSTITUTE(SUBSTITUTE($C$67,",","")," ","_"))</f>
        <v>Categoría_4.1_Turismo_responsable</v>
      </c>
      <c r="E68" s="81" t="s">
        <v>3176</v>
      </c>
      <c r="F68" s="72" t="str">
        <f t="shared" si="11"/>
        <v>Tipo_4.1.B_Estrategias_para_la_prevención_de_la_trata_de_personas_en_Colombia</v>
      </c>
      <c r="G68" s="73" t="s">
        <v>3043</v>
      </c>
      <c r="H68" s="101" t="s">
        <v>3043</v>
      </c>
      <c r="I68" s="110" t="s">
        <v>3043</v>
      </c>
      <c r="J68" s="116"/>
      <c r="K68" s="110" t="s">
        <v>3043</v>
      </c>
      <c r="L68" s="118"/>
      <c r="M68" s="110"/>
      <c r="O68" s="83" t="str">
        <f t="shared" si="165"/>
        <v>Tipo_4.1.B_Estrategias_para_la_prevención_de_la_trata_de_personas_en_Colombia</v>
      </c>
      <c r="P68" s="83" t="str">
        <f t="shared" si="166"/>
        <v>Tipo_4.1.B_Estrategias_para_la_prevención_de_la_trata_de_personas_en_Colombia</v>
      </c>
      <c r="Q68" s="83" t="str">
        <f t="shared" si="167"/>
        <v>Tipo_4.1.B_Estrategias_para_la_prevención_de_la_trata_de_personas_en_Colombia</v>
      </c>
      <c r="R68" s="83" t="str">
        <f t="shared" si="168"/>
        <v/>
      </c>
      <c r="S68" s="83" t="str">
        <f t="shared" si="169"/>
        <v>Tipo_4.1.B_Estrategias_para_la_prevención_de_la_trata_de_personas_en_Colombia</v>
      </c>
      <c r="T68" s="83" t="str">
        <f t="shared" si="170"/>
        <v/>
      </c>
      <c r="U68" s="83" t="str">
        <f t="shared" si="171"/>
        <v/>
      </c>
      <c r="X68" s="150" t="s">
        <v>3177</v>
      </c>
      <c r="AA68" s="92" t="s">
        <v>3043</v>
      </c>
      <c r="AB68" s="92" t="s">
        <v>3043</v>
      </c>
      <c r="AC68" s="92" t="s">
        <v>3043</v>
      </c>
      <c r="AD68" s="92" t="s">
        <v>3043</v>
      </c>
      <c r="AE68" s="92" t="s">
        <v>3043</v>
      </c>
      <c r="AF68" s="92" t="s">
        <v>3043</v>
      </c>
      <c r="AG68" s="92" t="s">
        <v>3043</v>
      </c>
      <c r="AH68" s="92" t="s">
        <v>3043</v>
      </c>
      <c r="AI68" s="92" t="s">
        <v>3043</v>
      </c>
      <c r="AJ68" s="92" t="s">
        <v>3043</v>
      </c>
      <c r="AK68" s="92" t="s">
        <v>3043</v>
      </c>
      <c r="AL68" s="92" t="s">
        <v>3043</v>
      </c>
      <c r="AM68" s="92" t="s">
        <v>3043</v>
      </c>
      <c r="AN68" s="92" t="s">
        <v>3043</v>
      </c>
      <c r="AO68" s="92" t="s">
        <v>3043</v>
      </c>
      <c r="AP68" s="92" t="s">
        <v>3043</v>
      </c>
      <c r="AQ68" s="92" t="s">
        <v>3043</v>
      </c>
      <c r="AR68" s="92" t="s">
        <v>3043</v>
      </c>
      <c r="AS68" s="92" t="s">
        <v>3043</v>
      </c>
      <c r="AT68" s="92" t="s">
        <v>3043</v>
      </c>
      <c r="AU68" s="92" t="s">
        <v>3043</v>
      </c>
      <c r="AV68" s="92" t="s">
        <v>3043</v>
      </c>
      <c r="AW68" s="92" t="s">
        <v>3043</v>
      </c>
      <c r="AX68" s="92" t="s">
        <v>3043</v>
      </c>
      <c r="AY68" s="92" t="s">
        <v>3043</v>
      </c>
      <c r="AZ68" s="96"/>
      <c r="BA68" s="92" t="s">
        <v>3043</v>
      </c>
      <c r="BB68" s="96"/>
      <c r="BC68" s="96"/>
      <c r="BD68" s="92" t="s">
        <v>3043</v>
      </c>
      <c r="BE68" s="92" t="s">
        <v>3043</v>
      </c>
      <c r="BF68" s="92" t="s">
        <v>3043</v>
      </c>
      <c r="BG68" s="92" t="s">
        <v>3043</v>
      </c>
      <c r="BH68" s="92" t="s">
        <v>3043</v>
      </c>
      <c r="BI68" s="92" t="s">
        <v>3043</v>
      </c>
      <c r="BJ68" s="92" t="s">
        <v>3043</v>
      </c>
      <c r="BK68" s="92" t="s">
        <v>3043</v>
      </c>
      <c r="BL68" s="96"/>
      <c r="BM68" s="96"/>
      <c r="BN68" s="96"/>
      <c r="BO68" s="96"/>
      <c r="BP68" s="92" t="s">
        <v>3043</v>
      </c>
      <c r="BQ68" s="96"/>
      <c r="BR68" s="96"/>
      <c r="BS68" s="96"/>
      <c r="BT68" s="96"/>
      <c r="BU68" s="96"/>
      <c r="BV68" s="96"/>
      <c r="BW68" s="97"/>
      <c r="BX68" s="93" t="s">
        <v>3043</v>
      </c>
      <c r="BY68" s="93"/>
      <c r="BZ68" s="93"/>
      <c r="CA68" s="93"/>
      <c r="CQ68" s="83" t="str">
        <f t="shared" si="19"/>
        <v>Tipo_4.1.B_Estrategias_para_la_prevención_de_la_trata_de_personas_en_Colombia_Personal</v>
      </c>
      <c r="CR68" s="83" t="str">
        <f t="shared" si="172"/>
        <v>Apoyo_administrativo</v>
      </c>
      <c r="CS68" s="83" t="str">
        <f t="shared" si="173"/>
        <v>Profesional</v>
      </c>
      <c r="CT68" s="83" t="str">
        <f t="shared" si="174"/>
        <v>Capacitador</v>
      </c>
      <c r="CU68" s="83" t="str">
        <f t="shared" si="175"/>
        <v>Conferencista</v>
      </c>
      <c r="CV68" s="83" t="str">
        <f t="shared" si="176"/>
        <v>Consultoría</v>
      </c>
      <c r="CW68" s="83"/>
      <c r="CX68" s="83" t="str" cm="1">
        <f t="array" ref="CX68:DB68">IFERROR(_xlfn._xlws.FILTER(CR68:CV68,CR68:CV68&lt;&gt;""),"No aplica")</f>
        <v>Apoyo_administrativo</v>
      </c>
      <c r="CY68" s="83" t="str">
        <v>Profesional</v>
      </c>
      <c r="CZ68" s="83" t="str">
        <v>Capacitador</v>
      </c>
      <c r="DA68" s="83" t="str">
        <v>Conferencista</v>
      </c>
      <c r="DB68" s="83" t="str">
        <v>Consultoría</v>
      </c>
      <c r="DC68" s="83"/>
      <c r="DD68" s="83"/>
      <c r="DE68" s="83" t="str">
        <f t="shared" si="25"/>
        <v>Tipo_4.1.B_Estrategias_para_la_prevención_de_la_trata_de_personas_en_Colombia_Eventos</v>
      </c>
      <c r="DF68" s="83" t="str">
        <f t="shared" si="26"/>
        <v>Alimentación</v>
      </c>
      <c r="DG68" s="83" t="str">
        <f t="shared" si="27"/>
        <v>Alquiler_de_baños_y_servicio_de_aseo_portátiles</v>
      </c>
      <c r="DH68" s="83" t="str">
        <f t="shared" si="28"/>
        <v>Alquiler_de_equipos_técnicos</v>
      </c>
      <c r="DI68" s="83" t="str">
        <f t="shared" si="29"/>
        <v>Alquiler_de_espacios</v>
      </c>
      <c r="DJ68" s="83" t="str">
        <f t="shared" si="30"/>
        <v>Alquiler_de_implementos_de_cocina</v>
      </c>
      <c r="DK68" s="83" t="str">
        <f t="shared" si="31"/>
        <v>Alquiler_de_Mobiliario</v>
      </c>
      <c r="DL68" s="83" t="str">
        <f t="shared" si="32"/>
        <v>Alquiler_de_producción</v>
      </c>
      <c r="DM68" s="83" t="str">
        <f t="shared" si="33"/>
        <v>Iluminación_profesional</v>
      </c>
      <c r="DN68" s="83" t="str">
        <f t="shared" si="34"/>
        <v>Papelería</v>
      </c>
      <c r="DO68" s="83" t="str">
        <f t="shared" si="35"/>
        <v>Personal</v>
      </c>
      <c r="DP68" s="83" t="str">
        <f t="shared" si="36"/>
        <v>Plataforma_digital_</v>
      </c>
      <c r="DQ68" s="83" t="str">
        <f t="shared" si="37"/>
        <v>Producción_y_técnica</v>
      </c>
      <c r="DR68" s="83" t="str">
        <f t="shared" si="38"/>
        <v>Salud</v>
      </c>
      <c r="DS68" s="83" t="str">
        <f t="shared" si="39"/>
        <v>Servicios_digitales_</v>
      </c>
      <c r="DT68" s="83" t="str">
        <f t="shared" si="40"/>
        <v>Servicios_en_línea_y_transmisión</v>
      </c>
      <c r="DU68" s="83" t="str">
        <f t="shared" si="41"/>
        <v>Sonido_profesional</v>
      </c>
      <c r="DV68" s="83" t="str">
        <f t="shared" si="42"/>
        <v>Stand</v>
      </c>
      <c r="DW68" s="83" t="str">
        <f t="shared" si="43"/>
        <v>Traducción_simultanea</v>
      </c>
      <c r="DX68" s="83" t="str">
        <f t="shared" si="44"/>
        <v>Transporte_de_equipos</v>
      </c>
      <c r="DY68" s="83" t="str">
        <f t="shared" si="45"/>
        <v>Video</v>
      </c>
      <c r="DZ68" s="83" t="str">
        <f t="shared" si="46"/>
        <v/>
      </c>
      <c r="EA68" s="83"/>
      <c r="EB68" s="83" t="str" cm="1">
        <f t="array" ref="EB68:EU68">IFERROR(_xlfn._xlws.FILTER(DF68:DZ68,DF68:DZ68&lt;&gt;""),"No aplica")</f>
        <v>Alimentación</v>
      </c>
      <c r="EC68" s="83" t="str">
        <v>Alquiler_de_baños_y_servicio_de_aseo_portátiles</v>
      </c>
      <c r="ED68" s="83" t="str">
        <v>Alquiler_de_equipos_técnicos</v>
      </c>
      <c r="EE68" s="83" t="str">
        <v>Alquiler_de_espacios</v>
      </c>
      <c r="EF68" s="83" t="str">
        <v>Alquiler_de_implementos_de_cocina</v>
      </c>
      <c r="EG68" s="83" t="str">
        <v>Alquiler_de_Mobiliario</v>
      </c>
      <c r="EH68" s="83" t="str">
        <v>Alquiler_de_producción</v>
      </c>
      <c r="EI68" s="83" t="str">
        <v>Iluminación_profesional</v>
      </c>
      <c r="EJ68" s="83" t="str">
        <v>Papelería</v>
      </c>
      <c r="EK68" s="83" t="str">
        <v>Personal</v>
      </c>
      <c r="EL68" s="83" t="str">
        <v>Plataforma_digital_</v>
      </c>
      <c r="EM68" s="83" t="str">
        <v>Producción_y_técnica</v>
      </c>
      <c r="EN68" s="83" t="str">
        <v>Salud</v>
      </c>
      <c r="EO68" s="83" t="str">
        <v>Servicios_digitales_</v>
      </c>
      <c r="EP68" s="83" t="str">
        <v>Servicios_en_línea_y_transmisión</v>
      </c>
      <c r="EQ68" s="83" t="str">
        <v>Sonido_profesional</v>
      </c>
      <c r="ER68" s="83" t="str">
        <v>Stand</v>
      </c>
      <c r="ES68" s="83" t="str">
        <v>Traducción_simultanea</v>
      </c>
      <c r="ET68" s="83" t="str">
        <v>Transporte_de_equipos</v>
      </c>
      <c r="EU68" s="83" t="str">
        <v>Video</v>
      </c>
      <c r="EV68" s="83"/>
      <c r="EW68" s="83" t="str">
        <f t="shared" si="47"/>
        <v>Tipo_4.1.B_Estrategias_para_la_prevención_de_la_trata_de_personas_en_Colombia_Material</v>
      </c>
      <c r="EX68" s="83" t="str">
        <f t="shared" si="48"/>
        <v>Diseño</v>
      </c>
      <c r="EY68" s="83" t="str">
        <f t="shared" si="49"/>
        <v/>
      </c>
      <c r="EZ68" s="83" t="str">
        <f t="shared" si="50"/>
        <v/>
      </c>
      <c r="FA68" s="83" t="str">
        <f t="shared" si="51"/>
        <v>Producción_de_piezas_impresas</v>
      </c>
      <c r="FB68" s="83" t="str">
        <f t="shared" si="52"/>
        <v>Producción_de_piezas_digitales</v>
      </c>
      <c r="FC68" s="83" t="str">
        <f t="shared" si="53"/>
        <v>Distribución</v>
      </c>
      <c r="FD68" s="83"/>
      <c r="FE68" s="83" t="str" cm="1">
        <f t="array" ref="FE68:FH68">IFERROR(_xlfn._xlws.FILTER(EX68:FC68,EX68:FC68&lt;&gt;""),"No aplica")</f>
        <v>Diseño</v>
      </c>
      <c r="FF68" s="83" t="str">
        <v>Producción_de_piezas_impresas</v>
      </c>
      <c r="FG68" s="83" t="str">
        <v>Producción_de_piezas_digitales</v>
      </c>
      <c r="FH68" s="83" t="str">
        <v>Distribución</v>
      </c>
      <c r="FI68" s="83"/>
      <c r="FJ68" s="83"/>
      <c r="FK68" s="83"/>
      <c r="FL68" s="83"/>
      <c r="FM68" s="83" t="str">
        <f t="shared" si="54"/>
        <v>Tipo_4.1.B_Estrategias_para_la_prevención_de_la_trata_de_personas_en_Colombia_Publicidad</v>
      </c>
      <c r="FN68" s="175" t="str">
        <f t="shared" si="55"/>
        <v>ATL</v>
      </c>
      <c r="FO68" s="175" t="str">
        <f t="shared" si="56"/>
        <v>BTL</v>
      </c>
      <c r="FQ68" s="83" t="str" cm="1">
        <f t="array" ref="FQ68:FR68">IFERROR(_xlfn._xlws.FILTER(FN68:FO68,FN68:FO68&lt;&gt;""),"No aplica")</f>
        <v>ATL</v>
      </c>
      <c r="FR68" s="83" t="str">
        <v>BTL</v>
      </c>
      <c r="FU68" s="83" t="str">
        <f t="shared" si="57"/>
        <v>Tipo_4.1.B_Estrategias_para_la_prevención_de_la_trata_de_personas_en_Colombia_Desarrollos_Tecnológicos</v>
      </c>
      <c r="FV68" s="175" t="str">
        <f t="shared" si="58"/>
        <v>Software</v>
      </c>
      <c r="FW68" s="175" t="str">
        <f t="shared" si="59"/>
        <v>Páginas_Web</v>
      </c>
      <c r="FY68" s="83" t="str" cm="1">
        <f t="array" ref="FY68:FZ68">IFERROR(_xlfn._xlws.FILTER(FV68:FW68,FV68:FW68&lt;&gt;""),"No aplica")</f>
        <v>Software</v>
      </c>
      <c r="FZ68" t="str">
        <v>Páginas_Web</v>
      </c>
      <c r="GC68" s="83" t="str">
        <f t="shared" si="60"/>
        <v>Tipo_4.1.B_Estrategias_para_la_prevención_de_la_trata_de_personas_en_Colombia_Gastos_de_viajes_(alimentación_hospedaje_transporte_etc)</v>
      </c>
      <c r="GD68" s="175" t="str">
        <f t="shared" si="61"/>
        <v>G1._Eventos_Nacionales</v>
      </c>
      <c r="GE68" s="175" t="str">
        <f t="shared" si="62"/>
        <v/>
      </c>
      <c r="GF68" s="175" t="str">
        <f t="shared" si="63"/>
        <v/>
      </c>
      <c r="GG68" s="175" t="str">
        <f t="shared" si="64"/>
        <v/>
      </c>
      <c r="GH68" s="175" t="str">
        <f t="shared" si="65"/>
        <v/>
      </c>
      <c r="GI68" s="175" t="str">
        <f t="shared" si="66"/>
        <v>G6._Reuniones_para_mesas_de_trabajo</v>
      </c>
      <c r="GJ68" s="175" t="str">
        <f t="shared" si="67"/>
        <v/>
      </c>
      <c r="GK68" s="175" t="str">
        <f t="shared" si="68"/>
        <v/>
      </c>
      <c r="GL68" s="175"/>
      <c r="GM68" s="150" t="str" cm="1">
        <f t="array" ref="GM68:GN68">IFERROR(_xlfn._xlws.FILTER(GD68:GK68,GD68:GK68&lt;&gt;""),"No aplica")</f>
        <v>G1._Eventos_Nacionales</v>
      </c>
      <c r="GN68" s="175" t="str">
        <v>G6._Reuniones_para_mesas_de_trabajo</v>
      </c>
      <c r="GO68" s="175"/>
      <c r="GP68" s="175"/>
      <c r="GQ68" s="175"/>
      <c r="GR68" s="175"/>
      <c r="GS68" s="175"/>
      <c r="GT68" s="175"/>
      <c r="GU68" s="175"/>
      <c r="GV68" s="175"/>
      <c r="GW68" s="175"/>
      <c r="GX68" s="83" t="str">
        <f t="shared" si="69"/>
        <v>Tipo_4.1.B_Estrategias_para_la_prevención_de_la_trata_de_personas_en_Colombia_Dotaciones_o_Beneficios</v>
      </c>
      <c r="GY68" s="175" t="str">
        <f t="shared" si="70"/>
        <v/>
      </c>
      <c r="GZ68" s="175" t="str">
        <f t="shared" si="71"/>
        <v/>
      </c>
      <c r="HA68" s="175" t="str">
        <f t="shared" si="72"/>
        <v/>
      </c>
      <c r="HB68" s="175" t="str">
        <f t="shared" si="73"/>
        <v/>
      </c>
      <c r="HC68" s="175" t="str">
        <f t="shared" si="74"/>
        <v/>
      </c>
      <c r="HE68" s="150" t="str" cm="1">
        <f t="array" ref="HE68">IFERROR(_xlfn._xlws.FILTER(GY68:HC68,GY68:HC68&lt;&gt;""),"No aplica")</f>
        <v>No aplica</v>
      </c>
      <c r="HL68" s="83" t="str">
        <f t="shared" si="75"/>
        <v>Tipo_4.1.B_Estrategias_para_la_prevención_de_la_trata_de_personas_en_Colombia_Pólizas</v>
      </c>
      <c r="HM68" s="175" t="str">
        <f t="shared" si="179"/>
        <v>Pólizas</v>
      </c>
      <c r="HO68" s="83" t="str" cm="1">
        <f t="array" ref="HO68">IFERROR(_xlfn._xlws.FILTER(HM68:HM68,HM68:HM68&lt;&gt;""),"No aplica")</f>
        <v>Pólizas</v>
      </c>
      <c r="HR68" s="83" t="str">
        <f t="shared" si="76"/>
        <v>Tipo_4.1.B_Estrategias_para_la_prevención_de_la_trata_de_personas_en_Colombia_Otros</v>
      </c>
      <c r="HS68" s="175" t="str">
        <f t="shared" si="77"/>
        <v/>
      </c>
      <c r="HT68" s="175" t="str">
        <f t="shared" si="78"/>
        <v/>
      </c>
      <c r="HU68" s="175" t="str">
        <f t="shared" si="79"/>
        <v/>
      </c>
      <c r="HW68" s="83" t="str" cm="1">
        <f t="array" ref="HW68">IFERROR(_xlfn._xlws.FILTER(HS68:HU68,HS68:HU68&lt;&gt;""),"No aplica")</f>
        <v>No aplica</v>
      </c>
      <c r="IB68" s="83" t="str">
        <f t="shared" si="80"/>
        <v>Tipo_4.1.B_Estrategias_para_la_prevención_de_la_trata_de_personas_en_Colombia_Construcción_y_o_mantenimiento_de_Obra</v>
      </c>
      <c r="IC68" s="175" t="str">
        <f t="shared" si="81"/>
        <v/>
      </c>
      <c r="ID68" s="175" t="str">
        <f t="shared" si="82"/>
        <v/>
      </c>
      <c r="IE68" s="175" t="str">
        <f t="shared" si="83"/>
        <v/>
      </c>
      <c r="IF68" s="175" t="str">
        <f t="shared" si="84"/>
        <v/>
      </c>
      <c r="IG68" s="175" t="str">
        <f t="shared" si="85"/>
        <v/>
      </c>
      <c r="IH68" s="175" t="str">
        <f t="shared" si="86"/>
        <v/>
      </c>
      <c r="II68" s="175" t="str">
        <f t="shared" si="87"/>
        <v/>
      </c>
      <c r="IJ68" s="175" t="str">
        <f t="shared" si="88"/>
        <v/>
      </c>
      <c r="IK68" s="175" t="str">
        <f t="shared" si="89"/>
        <v/>
      </c>
      <c r="IL68" s="175" t="str">
        <f t="shared" si="90"/>
        <v/>
      </c>
      <c r="IM68" s="175" t="str">
        <f t="shared" si="91"/>
        <v/>
      </c>
      <c r="IN68" s="175" t="str">
        <f t="shared" si="92"/>
        <v/>
      </c>
      <c r="IO68" s="175" t="str">
        <f t="shared" si="93"/>
        <v/>
      </c>
      <c r="IP68" s="175" t="str">
        <f t="shared" si="94"/>
        <v/>
      </c>
      <c r="IR68" s="175" t="str" cm="1">
        <f t="array" ref="IR68">IFERROR(_xlfn._xlws.FILTER(IC68:IP68,IC68:IP68&lt;&gt;""),"No aplica")</f>
        <v>No aplica</v>
      </c>
      <c r="JG68" s="83" t="str">
        <f t="shared" si="95"/>
        <v>Tipo_4.1.B_Estrategias_para_la_prevención_de_la_trata_de_personas_en_Colombia</v>
      </c>
      <c r="JH68" s="83" t="str">
        <f t="shared" si="96"/>
        <v>Personal</v>
      </c>
      <c r="JI68" s="83" t="str">
        <f t="shared" si="97"/>
        <v>Personal</v>
      </c>
      <c r="JJ68" s="83" t="str">
        <f t="shared" si="98"/>
        <v>Personal</v>
      </c>
      <c r="JK68" s="83" t="str">
        <f t="shared" si="99"/>
        <v>Personal</v>
      </c>
      <c r="JL68" s="83" t="str">
        <f t="shared" si="100"/>
        <v>Personal</v>
      </c>
      <c r="JM68" s="83" t="str">
        <f t="shared" si="101"/>
        <v>Eventos</v>
      </c>
      <c r="JN68" s="83" t="str">
        <f t="shared" si="102"/>
        <v>Eventos</v>
      </c>
      <c r="JO68" s="83" t="str">
        <f t="shared" si="103"/>
        <v>Eventos</v>
      </c>
      <c r="JP68" s="83" t="str">
        <f t="shared" si="104"/>
        <v>Eventos</v>
      </c>
      <c r="JQ68" s="83" t="str">
        <f t="shared" si="105"/>
        <v>Eventos</v>
      </c>
      <c r="JR68" s="83" t="str">
        <f t="shared" si="106"/>
        <v>Eventos</v>
      </c>
      <c r="JS68" s="83" t="str">
        <f t="shared" si="107"/>
        <v>Eventos</v>
      </c>
      <c r="JT68" s="83" t="str">
        <f t="shared" si="108"/>
        <v>Eventos</v>
      </c>
      <c r="JU68" s="83" t="str">
        <f t="shared" si="109"/>
        <v>Eventos</v>
      </c>
      <c r="JV68" s="83" t="str">
        <f t="shared" si="110"/>
        <v>Eventos</v>
      </c>
      <c r="JW68" s="83" t="str">
        <f t="shared" si="111"/>
        <v>Eventos</v>
      </c>
      <c r="JX68" s="83" t="str">
        <f t="shared" si="112"/>
        <v>Eventos</v>
      </c>
      <c r="JY68" s="83" t="str">
        <f t="shared" si="113"/>
        <v>Eventos</v>
      </c>
      <c r="JZ68" s="83" t="str">
        <f t="shared" si="114"/>
        <v>Eventos</v>
      </c>
      <c r="KA68" s="83" t="str">
        <f t="shared" si="115"/>
        <v>Eventos</v>
      </c>
      <c r="KB68" s="83" t="str">
        <f t="shared" si="116"/>
        <v>Eventos</v>
      </c>
      <c r="KC68" s="83" t="str">
        <f t="shared" si="117"/>
        <v>Eventos</v>
      </c>
      <c r="KD68" s="83" t="str">
        <f t="shared" si="118"/>
        <v>Eventos</v>
      </c>
      <c r="KE68" s="83" t="str">
        <f t="shared" si="119"/>
        <v>Eventos</v>
      </c>
      <c r="KF68" s="83" t="str">
        <f t="shared" si="120"/>
        <v>Eventos</v>
      </c>
      <c r="KG68" s="83" t="str">
        <f t="shared" si="121"/>
        <v/>
      </c>
      <c r="KH68" s="83" t="str">
        <f t="shared" si="122"/>
        <v>Material</v>
      </c>
      <c r="KI68" s="83" t="str">
        <f t="shared" si="123"/>
        <v/>
      </c>
      <c r="KJ68" s="83" t="str">
        <f t="shared" si="124"/>
        <v/>
      </c>
      <c r="KK68" s="83" t="str">
        <f t="shared" si="125"/>
        <v>Material</v>
      </c>
      <c r="KL68" s="83" t="str">
        <f t="shared" si="126"/>
        <v>Material</v>
      </c>
      <c r="KM68" s="83" t="str">
        <f t="shared" si="127"/>
        <v>Material</v>
      </c>
      <c r="KN68" s="83" t="str">
        <f t="shared" si="128"/>
        <v>Publicidad</v>
      </c>
      <c r="KO68" s="83" t="str">
        <f t="shared" si="129"/>
        <v>Publicidad</v>
      </c>
      <c r="KP68" s="83" t="str">
        <f t="shared" si="130"/>
        <v>Desarrollos_Tecnológicos</v>
      </c>
      <c r="KQ68" s="83" t="str">
        <f t="shared" si="131"/>
        <v>Desarrollos_Tecnológicos</v>
      </c>
      <c r="KR68" s="83" t="str">
        <f t="shared" si="132"/>
        <v>Gastos_de_viajes_(alimentación_hospedaje_transporte_etc)</v>
      </c>
      <c r="KS68" s="83" t="str">
        <f t="shared" si="133"/>
        <v/>
      </c>
      <c r="KT68" s="83" t="str">
        <f t="shared" si="134"/>
        <v/>
      </c>
      <c r="KU68" s="83" t="str">
        <f t="shared" si="135"/>
        <v/>
      </c>
      <c r="KV68" s="83" t="str">
        <f t="shared" si="136"/>
        <v/>
      </c>
      <c r="KW68" s="83" t="str">
        <f t="shared" si="137"/>
        <v>Gastos_de_viajes_(alimentación_hospedaje_transporte_etc)</v>
      </c>
      <c r="KX68" s="83" t="str">
        <f t="shared" si="138"/>
        <v/>
      </c>
      <c r="KY68" s="83" t="str">
        <f t="shared" si="139"/>
        <v/>
      </c>
      <c r="KZ68" s="83" t="str">
        <f t="shared" si="140"/>
        <v/>
      </c>
      <c r="LA68" s="83" t="str">
        <f t="shared" si="141"/>
        <v/>
      </c>
      <c r="LB68" s="83" t="str">
        <f t="shared" si="142"/>
        <v/>
      </c>
      <c r="LC68" s="83" t="str">
        <f t="shared" si="143"/>
        <v/>
      </c>
      <c r="LD68" s="83" t="str">
        <f t="shared" si="144"/>
        <v/>
      </c>
      <c r="LE68" s="83" t="str">
        <f t="shared" si="145"/>
        <v>Pólizas</v>
      </c>
      <c r="LF68" s="83" t="str">
        <f t="shared" si="146"/>
        <v/>
      </c>
      <c r="LG68" s="83" t="str">
        <f t="shared" si="147"/>
        <v/>
      </c>
      <c r="LH68" s="83" t="str">
        <f t="shared" si="148"/>
        <v/>
      </c>
      <c r="LI68" s="83" t="str">
        <f t="shared" si="149"/>
        <v/>
      </c>
      <c r="LJ68" s="83" t="str">
        <f t="shared" si="150"/>
        <v/>
      </c>
      <c r="LK68" s="83" t="str">
        <f t="shared" si="151"/>
        <v/>
      </c>
      <c r="LL68" s="83" t="str">
        <f t="shared" si="152"/>
        <v/>
      </c>
      <c r="LM68" s="83" t="str">
        <f t="shared" si="153"/>
        <v/>
      </c>
      <c r="LN68" s="83" t="str">
        <f t="shared" si="154"/>
        <v/>
      </c>
      <c r="LO68" s="83" t="str">
        <f t="shared" si="155"/>
        <v/>
      </c>
      <c r="LP68" s="83" t="str">
        <f t="shared" si="156"/>
        <v/>
      </c>
      <c r="LQ68" s="83" t="str">
        <f t="shared" si="157"/>
        <v/>
      </c>
      <c r="LR68" s="83" t="str">
        <f t="shared" si="158"/>
        <v/>
      </c>
      <c r="LS68" s="83" t="str">
        <f t="shared" si="159"/>
        <v/>
      </c>
      <c r="LT68" s="83" t="str">
        <f t="shared" si="160"/>
        <v/>
      </c>
      <c r="LU68" s="83" t="str">
        <f t="shared" si="161"/>
        <v/>
      </c>
      <c r="LV68" s="83" t="str">
        <f t="shared" si="162"/>
        <v/>
      </c>
      <c r="LX68" s="175" t="str" cm="1">
        <f t="array" ref="LX68:MD68">TRANSPOSE(_xlfn.UNIQUE(_xlfn._xlws.FILTER(TRANSPOSE(JH68:LV68),TRANSPOSE(JH68:LV68)&lt;&gt;"")))</f>
        <v>Personal</v>
      </c>
      <c r="LY68" s="175" t="str">
        <v>Eventos</v>
      </c>
      <c r="LZ68" s="175" t="str">
        <v>Material</v>
      </c>
      <c r="MA68" s="175" t="str">
        <v>Publicidad</v>
      </c>
      <c r="MB68" s="175" t="str">
        <v>Desarrollos_Tecnológicos</v>
      </c>
      <c r="MC68" s="175" t="str">
        <v>Gastos_de_viajes_(alimentación_hospedaje_transporte_etc)</v>
      </c>
      <c r="MD68" s="175" t="str">
        <v>Pólizas</v>
      </c>
      <c r="MI68" s="83" t="str">
        <f t="shared" si="163"/>
        <v>Tipo_4.1.B_Estrategias_para_la_prevención_de_la_trata_de_personas_en_Colombia_productos</v>
      </c>
      <c r="MJ68" t="s">
        <v>1831</v>
      </c>
      <c r="MK68" t="s">
        <v>3047</v>
      </c>
      <c r="ML68" t="s">
        <v>3047</v>
      </c>
      <c r="MT68" t="s">
        <v>1643</v>
      </c>
      <c r="MV68" s="150" t="str" cm="1">
        <f t="array" ref="MV68:MW68">IFERROR(_xlfn._xlws.FILTER(MJ68:MT68,MJ68:MT68&lt;&gt;""),"No aplica")</f>
        <v>Estrategias para la prevención de la trata de personas en Colombia, en el contexto del sector turístico, implementadas</v>
      </c>
      <c r="MW68" t="str">
        <v>Otro</v>
      </c>
      <c r="NG68" s="150" t="str">
        <f t="shared" si="164"/>
        <v>Tipo_4.1.B_Estrategias_para_la_prevención_de_la_trata_de_personas_en_Colombia_resultados</v>
      </c>
      <c r="NH68" s="83" t="s">
        <v>1641</v>
      </c>
      <c r="NI68" s="83"/>
      <c r="NJ68" s="83"/>
      <c r="NK68" s="83"/>
      <c r="NL68" s="83"/>
      <c r="NM68" s="83"/>
      <c r="NN68" s="83"/>
      <c r="NO68" s="83"/>
      <c r="NP68" s="83"/>
      <c r="NQ68" s="83"/>
      <c r="NR68" s="83" t="s">
        <v>1643</v>
      </c>
      <c r="NT68" s="83" t="s">
        <v>1641</v>
      </c>
      <c r="NU68" s="83" t="s">
        <v>1643</v>
      </c>
    </row>
    <row r="69" spans="1:386" ht="21" thickBot="1">
      <c r="A69" s="509"/>
      <c r="B69" s="487"/>
      <c r="C69" s="490"/>
      <c r="D69" s="74" t="str">
        <f t="shared" si="184"/>
        <v>Categoría_4.1_Turismo_responsable</v>
      </c>
      <c r="E69" s="81" t="s">
        <v>3178</v>
      </c>
      <c r="F69" s="72" t="str">
        <f t="shared" si="11"/>
        <v>Tipo_4.1.C_Prevención_del_consumo_de_sustancias_psicoactivas_y_el_microtráfico_en_las_zonas_de_desarrollo_turístico</v>
      </c>
      <c r="G69" s="73" t="s">
        <v>3043</v>
      </c>
      <c r="H69" s="101" t="s">
        <v>3043</v>
      </c>
      <c r="I69" s="110" t="s">
        <v>3043</v>
      </c>
      <c r="J69" s="116"/>
      <c r="K69" s="110" t="s">
        <v>3043</v>
      </c>
      <c r="L69" s="118"/>
      <c r="M69" s="110"/>
      <c r="O69" s="83" t="str">
        <f t="shared" si="165"/>
        <v>Tipo_4.1.C_Prevención_del_consumo_de_sustancias_psicoactivas_y_el_microtráfico_en_las_zonas_de_desarrollo_turístico</v>
      </c>
      <c r="P69" s="83" t="str">
        <f t="shared" si="166"/>
        <v>Tipo_4.1.C_Prevención_del_consumo_de_sustancias_psicoactivas_y_el_microtráfico_en_las_zonas_de_desarrollo_turístico</v>
      </c>
      <c r="Q69" s="83" t="str">
        <f t="shared" si="167"/>
        <v>Tipo_4.1.C_Prevención_del_consumo_de_sustancias_psicoactivas_y_el_microtráfico_en_las_zonas_de_desarrollo_turístico</v>
      </c>
      <c r="R69" s="83" t="str">
        <f t="shared" si="168"/>
        <v/>
      </c>
      <c r="S69" s="83" t="str">
        <f t="shared" si="169"/>
        <v>Tipo_4.1.C_Prevención_del_consumo_de_sustancias_psicoactivas_y_el_microtráfico_en_las_zonas_de_desarrollo_turístico</v>
      </c>
      <c r="T69" s="83" t="str">
        <f t="shared" si="170"/>
        <v/>
      </c>
      <c r="U69" s="83" t="str">
        <f t="shared" si="171"/>
        <v/>
      </c>
      <c r="X69" s="150" t="s">
        <v>3179</v>
      </c>
      <c r="AA69" s="92" t="s">
        <v>3043</v>
      </c>
      <c r="AB69" s="92" t="s">
        <v>3043</v>
      </c>
      <c r="AC69" s="92" t="s">
        <v>3043</v>
      </c>
      <c r="AD69" s="92" t="s">
        <v>3043</v>
      </c>
      <c r="AE69" s="92" t="s">
        <v>3043</v>
      </c>
      <c r="AF69" s="92" t="s">
        <v>3043</v>
      </c>
      <c r="AG69" s="92" t="s">
        <v>3043</v>
      </c>
      <c r="AH69" s="92" t="s">
        <v>3043</v>
      </c>
      <c r="AI69" s="92" t="s">
        <v>3043</v>
      </c>
      <c r="AJ69" s="92" t="s">
        <v>3043</v>
      </c>
      <c r="AK69" s="92" t="s">
        <v>3043</v>
      </c>
      <c r="AL69" s="92" t="s">
        <v>3043</v>
      </c>
      <c r="AM69" s="92" t="s">
        <v>3043</v>
      </c>
      <c r="AN69" s="92" t="s">
        <v>3043</v>
      </c>
      <c r="AO69" s="92" t="s">
        <v>3043</v>
      </c>
      <c r="AP69" s="92" t="s">
        <v>3043</v>
      </c>
      <c r="AQ69" s="92" t="s">
        <v>3043</v>
      </c>
      <c r="AR69" s="92" t="s">
        <v>3043</v>
      </c>
      <c r="AS69" s="92" t="s">
        <v>3043</v>
      </c>
      <c r="AT69" s="92" t="s">
        <v>3043</v>
      </c>
      <c r="AU69" s="92" t="s">
        <v>3043</v>
      </c>
      <c r="AV69" s="92" t="s">
        <v>3043</v>
      </c>
      <c r="AW69" s="92" t="s">
        <v>3043</v>
      </c>
      <c r="AX69" s="92" t="s">
        <v>3043</v>
      </c>
      <c r="AY69" s="92" t="s">
        <v>3043</v>
      </c>
      <c r="AZ69" s="96"/>
      <c r="BA69" s="92" t="s">
        <v>3043</v>
      </c>
      <c r="BB69" s="96"/>
      <c r="BC69" s="96"/>
      <c r="BD69" s="92" t="s">
        <v>3043</v>
      </c>
      <c r="BE69" s="92" t="s">
        <v>3043</v>
      </c>
      <c r="BF69" s="92" t="s">
        <v>3043</v>
      </c>
      <c r="BG69" s="92" t="s">
        <v>3043</v>
      </c>
      <c r="BH69" s="92" t="s">
        <v>3043</v>
      </c>
      <c r="BI69" s="92" t="s">
        <v>3043</v>
      </c>
      <c r="BJ69" s="92" t="s">
        <v>3043</v>
      </c>
      <c r="BK69" s="92" t="s">
        <v>3043</v>
      </c>
      <c r="BL69" s="96"/>
      <c r="BM69" s="96"/>
      <c r="BN69" s="96"/>
      <c r="BO69" s="96"/>
      <c r="BP69" s="92" t="s">
        <v>3043</v>
      </c>
      <c r="BQ69" s="96"/>
      <c r="BR69" s="96"/>
      <c r="BS69" s="96"/>
      <c r="BT69" s="96"/>
      <c r="BU69" s="96"/>
      <c r="BV69" s="96"/>
      <c r="BW69" s="97"/>
      <c r="BX69" s="93" t="s">
        <v>3043</v>
      </c>
      <c r="BY69" s="93"/>
      <c r="BZ69" s="93"/>
      <c r="CA69" s="93"/>
      <c r="CQ69" s="83" t="str">
        <f t="shared" si="19"/>
        <v>Tipo_4.1.C_Prevención_del_consumo_de_sustancias_psicoactivas_y_el_microtráfico_en_las_zonas_de_desarrollo_turístico_Personal</v>
      </c>
      <c r="CR69" s="83" t="str">
        <f t="shared" si="172"/>
        <v>Apoyo_administrativo</v>
      </c>
      <c r="CS69" s="83" t="str">
        <f t="shared" si="173"/>
        <v>Profesional</v>
      </c>
      <c r="CT69" s="83" t="str">
        <f t="shared" si="174"/>
        <v>Capacitador</v>
      </c>
      <c r="CU69" s="83" t="str">
        <f t="shared" si="175"/>
        <v>Conferencista</v>
      </c>
      <c r="CV69" s="83" t="str">
        <f t="shared" si="176"/>
        <v>Consultoría</v>
      </c>
      <c r="CW69" s="83"/>
      <c r="CX69" s="83" t="str" cm="1">
        <f t="array" ref="CX69:DB69">IFERROR(_xlfn._xlws.FILTER(CR69:CV69,CR69:CV69&lt;&gt;""),"No aplica")</f>
        <v>Apoyo_administrativo</v>
      </c>
      <c r="CY69" s="83" t="str">
        <v>Profesional</v>
      </c>
      <c r="CZ69" s="83" t="str">
        <v>Capacitador</v>
      </c>
      <c r="DA69" s="83" t="str">
        <v>Conferencista</v>
      </c>
      <c r="DB69" s="83" t="str">
        <v>Consultoría</v>
      </c>
      <c r="DC69" s="83"/>
      <c r="DD69" s="83"/>
      <c r="DE69" s="83" t="str">
        <f t="shared" si="25"/>
        <v>Tipo_4.1.C_Prevención_del_consumo_de_sustancias_psicoactivas_y_el_microtráfico_en_las_zonas_de_desarrollo_turístico_Eventos</v>
      </c>
      <c r="DF69" s="83" t="str">
        <f t="shared" si="26"/>
        <v>Alimentación</v>
      </c>
      <c r="DG69" s="83" t="str">
        <f t="shared" si="27"/>
        <v>Alquiler_de_baños_y_servicio_de_aseo_portátiles</v>
      </c>
      <c r="DH69" s="83" t="str">
        <f t="shared" si="28"/>
        <v>Alquiler_de_equipos_técnicos</v>
      </c>
      <c r="DI69" s="83" t="str">
        <f t="shared" si="29"/>
        <v>Alquiler_de_espacios</v>
      </c>
      <c r="DJ69" s="83" t="str">
        <f t="shared" si="30"/>
        <v>Alquiler_de_implementos_de_cocina</v>
      </c>
      <c r="DK69" s="83" t="str">
        <f t="shared" si="31"/>
        <v>Alquiler_de_Mobiliario</v>
      </c>
      <c r="DL69" s="83" t="str">
        <f t="shared" si="32"/>
        <v>Alquiler_de_producción</v>
      </c>
      <c r="DM69" s="83" t="str">
        <f t="shared" si="33"/>
        <v>Iluminación_profesional</v>
      </c>
      <c r="DN69" s="83" t="str">
        <f t="shared" si="34"/>
        <v>Papelería</v>
      </c>
      <c r="DO69" s="83" t="str">
        <f t="shared" si="35"/>
        <v>Personal</v>
      </c>
      <c r="DP69" s="83" t="str">
        <f t="shared" si="36"/>
        <v>Plataforma_digital_</v>
      </c>
      <c r="DQ69" s="83" t="str">
        <f t="shared" si="37"/>
        <v>Producción_y_técnica</v>
      </c>
      <c r="DR69" s="83" t="str">
        <f t="shared" si="38"/>
        <v>Salud</v>
      </c>
      <c r="DS69" s="83" t="str">
        <f t="shared" si="39"/>
        <v>Servicios_digitales_</v>
      </c>
      <c r="DT69" s="83" t="str">
        <f t="shared" si="40"/>
        <v>Servicios_en_línea_y_transmisión</v>
      </c>
      <c r="DU69" s="83" t="str">
        <f t="shared" si="41"/>
        <v>Sonido_profesional</v>
      </c>
      <c r="DV69" s="83" t="str">
        <f t="shared" si="42"/>
        <v>Stand</v>
      </c>
      <c r="DW69" s="83" t="str">
        <f t="shared" si="43"/>
        <v>Traducción_simultanea</v>
      </c>
      <c r="DX69" s="83" t="str">
        <f t="shared" si="44"/>
        <v>Transporte_de_equipos</v>
      </c>
      <c r="DY69" s="83" t="str">
        <f t="shared" si="45"/>
        <v>Video</v>
      </c>
      <c r="DZ69" s="83" t="str">
        <f t="shared" si="46"/>
        <v/>
      </c>
      <c r="EA69" s="83"/>
      <c r="EB69" s="83" t="str" cm="1">
        <f t="array" ref="EB69:EU69">IFERROR(_xlfn._xlws.FILTER(DF69:DZ69,DF69:DZ69&lt;&gt;""),"No aplica")</f>
        <v>Alimentación</v>
      </c>
      <c r="EC69" s="83" t="str">
        <v>Alquiler_de_baños_y_servicio_de_aseo_portátiles</v>
      </c>
      <c r="ED69" s="83" t="str">
        <v>Alquiler_de_equipos_técnicos</v>
      </c>
      <c r="EE69" s="83" t="str">
        <v>Alquiler_de_espacios</v>
      </c>
      <c r="EF69" s="83" t="str">
        <v>Alquiler_de_implementos_de_cocina</v>
      </c>
      <c r="EG69" s="83" t="str">
        <v>Alquiler_de_Mobiliario</v>
      </c>
      <c r="EH69" s="83" t="str">
        <v>Alquiler_de_producción</v>
      </c>
      <c r="EI69" s="83" t="str">
        <v>Iluminación_profesional</v>
      </c>
      <c r="EJ69" s="83" t="str">
        <v>Papelería</v>
      </c>
      <c r="EK69" s="83" t="str">
        <v>Personal</v>
      </c>
      <c r="EL69" s="83" t="str">
        <v>Plataforma_digital_</v>
      </c>
      <c r="EM69" s="83" t="str">
        <v>Producción_y_técnica</v>
      </c>
      <c r="EN69" s="83" t="str">
        <v>Salud</v>
      </c>
      <c r="EO69" s="83" t="str">
        <v>Servicios_digitales_</v>
      </c>
      <c r="EP69" s="83" t="str">
        <v>Servicios_en_línea_y_transmisión</v>
      </c>
      <c r="EQ69" s="83" t="str">
        <v>Sonido_profesional</v>
      </c>
      <c r="ER69" s="83" t="str">
        <v>Stand</v>
      </c>
      <c r="ES69" s="83" t="str">
        <v>Traducción_simultanea</v>
      </c>
      <c r="ET69" s="83" t="str">
        <v>Transporte_de_equipos</v>
      </c>
      <c r="EU69" s="83" t="str">
        <v>Video</v>
      </c>
      <c r="EV69" s="83"/>
      <c r="EW69" s="83" t="str">
        <f t="shared" si="47"/>
        <v>Tipo_4.1.C_Prevención_del_consumo_de_sustancias_psicoactivas_y_el_microtráfico_en_las_zonas_de_desarrollo_turístico_Material</v>
      </c>
      <c r="EX69" s="83" t="str">
        <f t="shared" si="48"/>
        <v>Diseño</v>
      </c>
      <c r="EY69" s="83" t="str">
        <f t="shared" si="49"/>
        <v/>
      </c>
      <c r="EZ69" s="83" t="str">
        <f t="shared" si="50"/>
        <v/>
      </c>
      <c r="FA69" s="83" t="str">
        <f t="shared" si="51"/>
        <v>Producción_de_piezas_impresas</v>
      </c>
      <c r="FB69" s="83" t="str">
        <f t="shared" si="52"/>
        <v>Producción_de_piezas_digitales</v>
      </c>
      <c r="FC69" s="83" t="str">
        <f t="shared" si="53"/>
        <v>Distribución</v>
      </c>
      <c r="FD69" s="83"/>
      <c r="FE69" s="83" t="str" cm="1">
        <f t="array" ref="FE69:FH69">IFERROR(_xlfn._xlws.FILTER(EX69:FC69,EX69:FC69&lt;&gt;""),"No aplica")</f>
        <v>Diseño</v>
      </c>
      <c r="FF69" s="83" t="str">
        <v>Producción_de_piezas_impresas</v>
      </c>
      <c r="FG69" s="83" t="str">
        <v>Producción_de_piezas_digitales</v>
      </c>
      <c r="FH69" s="83" t="str">
        <v>Distribución</v>
      </c>
      <c r="FI69" s="83"/>
      <c r="FJ69" s="83"/>
      <c r="FK69" s="83"/>
      <c r="FL69" s="83"/>
      <c r="FM69" s="83" t="str">
        <f t="shared" si="54"/>
        <v>Tipo_4.1.C_Prevención_del_consumo_de_sustancias_psicoactivas_y_el_microtráfico_en_las_zonas_de_desarrollo_turístico_Publicidad</v>
      </c>
      <c r="FN69" s="175" t="str">
        <f t="shared" si="55"/>
        <v>ATL</v>
      </c>
      <c r="FO69" s="175" t="str">
        <f t="shared" si="56"/>
        <v>BTL</v>
      </c>
      <c r="FQ69" s="83" t="str" cm="1">
        <f t="array" ref="FQ69:FR69">IFERROR(_xlfn._xlws.FILTER(FN69:FO69,FN69:FO69&lt;&gt;""),"No aplica")</f>
        <v>ATL</v>
      </c>
      <c r="FR69" s="83" t="str">
        <v>BTL</v>
      </c>
      <c r="FU69" s="83" t="str">
        <f t="shared" si="57"/>
        <v>Tipo_4.1.C_Prevención_del_consumo_de_sustancias_psicoactivas_y_el_microtráfico_en_las_zonas_de_desarrollo_turístico_Desarrollos_Tecnológicos</v>
      </c>
      <c r="FV69" s="175" t="str">
        <f t="shared" si="58"/>
        <v>Software</v>
      </c>
      <c r="FW69" s="175" t="str">
        <f t="shared" si="59"/>
        <v>Páginas_Web</v>
      </c>
      <c r="FY69" s="83" t="str" cm="1">
        <f t="array" ref="FY69:FZ69">IFERROR(_xlfn._xlws.FILTER(FV69:FW69,FV69:FW69&lt;&gt;""),"No aplica")</f>
        <v>Software</v>
      </c>
      <c r="FZ69" t="str">
        <v>Páginas_Web</v>
      </c>
      <c r="GC69" s="83" t="str">
        <f t="shared" si="60"/>
        <v>Tipo_4.1.C_Prevención_del_consumo_de_sustancias_psicoactivas_y_el_microtráfico_en_las_zonas_de_desarrollo_turístico_Gastos_de_viajes_(alimentación_hospedaje_transporte_etc)</v>
      </c>
      <c r="GD69" s="175" t="str">
        <f t="shared" si="61"/>
        <v>G1._Eventos_Nacionales</v>
      </c>
      <c r="GE69" s="175" t="str">
        <f t="shared" si="62"/>
        <v/>
      </c>
      <c r="GF69" s="175" t="str">
        <f t="shared" si="63"/>
        <v/>
      </c>
      <c r="GG69" s="175" t="str">
        <f t="shared" si="64"/>
        <v/>
      </c>
      <c r="GH69" s="175" t="str">
        <f t="shared" si="65"/>
        <v/>
      </c>
      <c r="GI69" s="175" t="str">
        <f t="shared" si="66"/>
        <v>G6._Reuniones_para_mesas_de_trabajo</v>
      </c>
      <c r="GJ69" s="175" t="str">
        <f t="shared" si="67"/>
        <v/>
      </c>
      <c r="GK69" s="175" t="str">
        <f t="shared" si="68"/>
        <v/>
      </c>
      <c r="GL69" s="175"/>
      <c r="GM69" s="150" t="str" cm="1">
        <f t="array" ref="GM69:GN69">IFERROR(_xlfn._xlws.FILTER(GD69:GK69,GD69:GK69&lt;&gt;""),"No aplica")</f>
        <v>G1._Eventos_Nacionales</v>
      </c>
      <c r="GN69" s="175" t="str">
        <v>G6._Reuniones_para_mesas_de_trabajo</v>
      </c>
      <c r="GO69" s="175"/>
      <c r="GP69" s="175"/>
      <c r="GQ69" s="175"/>
      <c r="GR69" s="175"/>
      <c r="GS69" s="175"/>
      <c r="GT69" s="175"/>
      <c r="GU69" s="175"/>
      <c r="GV69" s="175"/>
      <c r="GW69" s="175"/>
      <c r="GX69" s="83" t="str">
        <f t="shared" si="69"/>
        <v>Tipo_4.1.C_Prevención_del_consumo_de_sustancias_psicoactivas_y_el_microtráfico_en_las_zonas_de_desarrollo_turístico_Dotaciones_o_Beneficios</v>
      </c>
      <c r="GY69" s="175" t="str">
        <f t="shared" si="70"/>
        <v/>
      </c>
      <c r="GZ69" s="175" t="str">
        <f t="shared" si="71"/>
        <v/>
      </c>
      <c r="HA69" s="175" t="str">
        <f t="shared" si="72"/>
        <v/>
      </c>
      <c r="HB69" s="175" t="str">
        <f t="shared" si="73"/>
        <v/>
      </c>
      <c r="HC69" s="175" t="str">
        <f t="shared" si="74"/>
        <v/>
      </c>
      <c r="HE69" s="150" t="str" cm="1">
        <f t="array" ref="HE69">IFERROR(_xlfn._xlws.FILTER(GY69:HC69,GY69:HC69&lt;&gt;""),"No aplica")</f>
        <v>No aplica</v>
      </c>
      <c r="HL69" s="83" t="str">
        <f t="shared" si="75"/>
        <v>Tipo_4.1.C_Prevención_del_consumo_de_sustancias_psicoactivas_y_el_microtráfico_en_las_zonas_de_desarrollo_turístico_Pólizas</v>
      </c>
      <c r="HM69" s="175" t="str">
        <f t="shared" si="179"/>
        <v>Pólizas</v>
      </c>
      <c r="HO69" s="83" t="str" cm="1">
        <f t="array" ref="HO69">IFERROR(_xlfn._xlws.FILTER(HM69:HM69,HM69:HM69&lt;&gt;""),"No aplica")</f>
        <v>Pólizas</v>
      </c>
      <c r="HR69" s="83" t="str">
        <f t="shared" si="76"/>
        <v>Tipo_4.1.C_Prevención_del_consumo_de_sustancias_psicoactivas_y_el_microtráfico_en_las_zonas_de_desarrollo_turístico_Otros</v>
      </c>
      <c r="HS69" s="175" t="str">
        <f t="shared" si="77"/>
        <v/>
      </c>
      <c r="HT69" s="175" t="str">
        <f t="shared" si="78"/>
        <v/>
      </c>
      <c r="HU69" s="175" t="str">
        <f t="shared" si="79"/>
        <v/>
      </c>
      <c r="HW69" s="83" t="str" cm="1">
        <f t="array" ref="HW69">IFERROR(_xlfn._xlws.FILTER(HS69:HU69,HS69:HU69&lt;&gt;""),"No aplica")</f>
        <v>No aplica</v>
      </c>
      <c r="IB69" s="83" t="str">
        <f t="shared" si="80"/>
        <v>Tipo_4.1.C_Prevención_del_consumo_de_sustancias_psicoactivas_y_el_microtráfico_en_las_zonas_de_desarrollo_turístico_Construcción_y_o_mantenimiento_de_Obra</v>
      </c>
      <c r="IC69" s="175" t="str">
        <f t="shared" si="81"/>
        <v/>
      </c>
      <c r="ID69" s="175" t="str">
        <f t="shared" si="82"/>
        <v/>
      </c>
      <c r="IE69" s="175" t="str">
        <f t="shared" si="83"/>
        <v/>
      </c>
      <c r="IF69" s="175" t="str">
        <f t="shared" si="84"/>
        <v/>
      </c>
      <c r="IG69" s="175" t="str">
        <f t="shared" si="85"/>
        <v/>
      </c>
      <c r="IH69" s="175" t="str">
        <f t="shared" si="86"/>
        <v/>
      </c>
      <c r="II69" s="175" t="str">
        <f t="shared" si="87"/>
        <v/>
      </c>
      <c r="IJ69" s="175" t="str">
        <f t="shared" si="88"/>
        <v/>
      </c>
      <c r="IK69" s="175" t="str">
        <f t="shared" si="89"/>
        <v/>
      </c>
      <c r="IL69" s="175" t="str">
        <f t="shared" si="90"/>
        <v/>
      </c>
      <c r="IM69" s="175" t="str">
        <f t="shared" si="91"/>
        <v/>
      </c>
      <c r="IN69" s="175" t="str">
        <f t="shared" si="92"/>
        <v/>
      </c>
      <c r="IO69" s="175" t="str">
        <f t="shared" si="93"/>
        <v/>
      </c>
      <c r="IP69" s="175" t="str">
        <f t="shared" si="94"/>
        <v/>
      </c>
      <c r="IR69" s="175" t="str" cm="1">
        <f t="array" ref="IR69">IFERROR(_xlfn._xlws.FILTER(IC69:IP69,IC69:IP69&lt;&gt;""),"No aplica")</f>
        <v>No aplica</v>
      </c>
      <c r="JG69" s="83" t="str">
        <f t="shared" si="95"/>
        <v>Tipo_4.1.C_Prevención_del_consumo_de_sustancias_psicoactivas_y_el_microtráfico_en_las_zonas_de_desarrollo_turístico</v>
      </c>
      <c r="JH69" s="83" t="str">
        <f t="shared" si="96"/>
        <v>Personal</v>
      </c>
      <c r="JI69" s="83" t="str">
        <f t="shared" si="97"/>
        <v>Personal</v>
      </c>
      <c r="JJ69" s="83" t="str">
        <f t="shared" si="98"/>
        <v>Personal</v>
      </c>
      <c r="JK69" s="83" t="str">
        <f t="shared" si="99"/>
        <v>Personal</v>
      </c>
      <c r="JL69" s="83" t="str">
        <f t="shared" si="100"/>
        <v>Personal</v>
      </c>
      <c r="JM69" s="83" t="str">
        <f t="shared" si="101"/>
        <v>Eventos</v>
      </c>
      <c r="JN69" s="83" t="str">
        <f t="shared" si="102"/>
        <v>Eventos</v>
      </c>
      <c r="JO69" s="83" t="str">
        <f t="shared" si="103"/>
        <v>Eventos</v>
      </c>
      <c r="JP69" s="83" t="str">
        <f t="shared" si="104"/>
        <v>Eventos</v>
      </c>
      <c r="JQ69" s="83" t="str">
        <f t="shared" si="105"/>
        <v>Eventos</v>
      </c>
      <c r="JR69" s="83" t="str">
        <f t="shared" si="106"/>
        <v>Eventos</v>
      </c>
      <c r="JS69" s="83" t="str">
        <f t="shared" si="107"/>
        <v>Eventos</v>
      </c>
      <c r="JT69" s="83" t="str">
        <f t="shared" si="108"/>
        <v>Eventos</v>
      </c>
      <c r="JU69" s="83" t="str">
        <f t="shared" si="109"/>
        <v>Eventos</v>
      </c>
      <c r="JV69" s="83" t="str">
        <f t="shared" si="110"/>
        <v>Eventos</v>
      </c>
      <c r="JW69" s="83" t="str">
        <f t="shared" si="111"/>
        <v>Eventos</v>
      </c>
      <c r="JX69" s="83" t="str">
        <f t="shared" si="112"/>
        <v>Eventos</v>
      </c>
      <c r="JY69" s="83" t="str">
        <f t="shared" si="113"/>
        <v>Eventos</v>
      </c>
      <c r="JZ69" s="83" t="str">
        <f t="shared" si="114"/>
        <v>Eventos</v>
      </c>
      <c r="KA69" s="83" t="str">
        <f t="shared" si="115"/>
        <v>Eventos</v>
      </c>
      <c r="KB69" s="83" t="str">
        <f t="shared" si="116"/>
        <v>Eventos</v>
      </c>
      <c r="KC69" s="83" t="str">
        <f t="shared" si="117"/>
        <v>Eventos</v>
      </c>
      <c r="KD69" s="83" t="str">
        <f t="shared" si="118"/>
        <v>Eventos</v>
      </c>
      <c r="KE69" s="83" t="str">
        <f t="shared" si="119"/>
        <v>Eventos</v>
      </c>
      <c r="KF69" s="83" t="str">
        <f t="shared" si="120"/>
        <v>Eventos</v>
      </c>
      <c r="KG69" s="83" t="str">
        <f t="shared" si="121"/>
        <v/>
      </c>
      <c r="KH69" s="83" t="str">
        <f t="shared" si="122"/>
        <v>Material</v>
      </c>
      <c r="KI69" s="83" t="str">
        <f t="shared" si="123"/>
        <v/>
      </c>
      <c r="KJ69" s="83" t="str">
        <f t="shared" si="124"/>
        <v/>
      </c>
      <c r="KK69" s="83" t="str">
        <f t="shared" si="125"/>
        <v>Material</v>
      </c>
      <c r="KL69" s="83" t="str">
        <f t="shared" si="126"/>
        <v>Material</v>
      </c>
      <c r="KM69" s="83" t="str">
        <f t="shared" si="127"/>
        <v>Material</v>
      </c>
      <c r="KN69" s="83" t="str">
        <f t="shared" si="128"/>
        <v>Publicidad</v>
      </c>
      <c r="KO69" s="83" t="str">
        <f t="shared" si="129"/>
        <v>Publicidad</v>
      </c>
      <c r="KP69" s="83" t="str">
        <f t="shared" si="130"/>
        <v>Desarrollos_Tecnológicos</v>
      </c>
      <c r="KQ69" s="83" t="str">
        <f t="shared" si="131"/>
        <v>Desarrollos_Tecnológicos</v>
      </c>
      <c r="KR69" s="83" t="str">
        <f t="shared" si="132"/>
        <v>Gastos_de_viajes_(alimentación_hospedaje_transporte_etc)</v>
      </c>
      <c r="KS69" s="83" t="str">
        <f t="shared" si="133"/>
        <v/>
      </c>
      <c r="KT69" s="83" t="str">
        <f t="shared" si="134"/>
        <v/>
      </c>
      <c r="KU69" s="83" t="str">
        <f t="shared" si="135"/>
        <v/>
      </c>
      <c r="KV69" s="83" t="str">
        <f t="shared" si="136"/>
        <v/>
      </c>
      <c r="KW69" s="83" t="str">
        <f t="shared" si="137"/>
        <v>Gastos_de_viajes_(alimentación_hospedaje_transporte_etc)</v>
      </c>
      <c r="KX69" s="83" t="str">
        <f t="shared" si="138"/>
        <v/>
      </c>
      <c r="KY69" s="83" t="str">
        <f t="shared" si="139"/>
        <v/>
      </c>
      <c r="KZ69" s="83" t="str">
        <f t="shared" si="140"/>
        <v/>
      </c>
      <c r="LA69" s="83" t="str">
        <f t="shared" si="141"/>
        <v/>
      </c>
      <c r="LB69" s="83" t="str">
        <f t="shared" si="142"/>
        <v/>
      </c>
      <c r="LC69" s="83" t="str">
        <f t="shared" si="143"/>
        <v/>
      </c>
      <c r="LD69" s="83" t="str">
        <f t="shared" si="144"/>
        <v/>
      </c>
      <c r="LE69" s="83" t="str">
        <f t="shared" si="145"/>
        <v>Pólizas</v>
      </c>
      <c r="LF69" s="83" t="str">
        <f t="shared" si="146"/>
        <v/>
      </c>
      <c r="LG69" s="83" t="str">
        <f t="shared" si="147"/>
        <v/>
      </c>
      <c r="LH69" s="83" t="str">
        <f t="shared" si="148"/>
        <v/>
      </c>
      <c r="LI69" s="83" t="str">
        <f t="shared" si="149"/>
        <v/>
      </c>
      <c r="LJ69" s="83" t="str">
        <f t="shared" si="150"/>
        <v/>
      </c>
      <c r="LK69" s="83" t="str">
        <f t="shared" si="151"/>
        <v/>
      </c>
      <c r="LL69" s="83" t="str">
        <f t="shared" si="152"/>
        <v/>
      </c>
      <c r="LM69" s="83" t="str">
        <f t="shared" si="153"/>
        <v/>
      </c>
      <c r="LN69" s="83" t="str">
        <f t="shared" si="154"/>
        <v/>
      </c>
      <c r="LO69" s="83" t="str">
        <f t="shared" si="155"/>
        <v/>
      </c>
      <c r="LP69" s="83" t="str">
        <f t="shared" si="156"/>
        <v/>
      </c>
      <c r="LQ69" s="83" t="str">
        <f t="shared" si="157"/>
        <v/>
      </c>
      <c r="LR69" s="83" t="str">
        <f t="shared" si="158"/>
        <v/>
      </c>
      <c r="LS69" s="83" t="str">
        <f t="shared" si="159"/>
        <v/>
      </c>
      <c r="LT69" s="83" t="str">
        <f t="shared" si="160"/>
        <v/>
      </c>
      <c r="LU69" s="83" t="str">
        <f t="shared" si="161"/>
        <v/>
      </c>
      <c r="LV69" s="83" t="str">
        <f t="shared" si="162"/>
        <v/>
      </c>
      <c r="LX69" s="175" t="str" cm="1">
        <f t="array" ref="LX69:MD69">TRANSPOSE(_xlfn.UNIQUE(_xlfn._xlws.FILTER(TRANSPOSE(JH69:LV69),TRANSPOSE(JH69:LV69)&lt;&gt;"")))</f>
        <v>Personal</v>
      </c>
      <c r="LY69" s="175" t="str">
        <v>Eventos</v>
      </c>
      <c r="LZ69" s="175" t="str">
        <v>Material</v>
      </c>
      <c r="MA69" s="175" t="str">
        <v>Publicidad</v>
      </c>
      <c r="MB69" s="175" t="str">
        <v>Desarrollos_Tecnológicos</v>
      </c>
      <c r="MC69" s="175" t="str">
        <v>Gastos_de_viajes_(alimentación_hospedaje_transporte_etc)</v>
      </c>
      <c r="MD69" s="175" t="str">
        <v>Pólizas</v>
      </c>
      <c r="MI69" s="83" t="str">
        <f t="shared" si="163"/>
        <v>Tipo_4.1.C_Prevención_del_consumo_de_sustancias_psicoactivas_y_el_microtráfico_en_las_zonas_de_desarrollo_turístico_productos</v>
      </c>
      <c r="MJ69" t="s">
        <v>1832</v>
      </c>
      <c r="MK69" t="s">
        <v>3047</v>
      </c>
      <c r="ML69" t="s">
        <v>3047</v>
      </c>
      <c r="MT69" t="s">
        <v>1643</v>
      </c>
      <c r="MV69" s="150" t="str" cm="1">
        <f t="array" ref="MV69:MW69">IFERROR(_xlfn._xlws.FILTER(MJ69:MT69,MJ69:MT69&lt;&gt;""),"No aplica")</f>
        <v>Estrategias de prevención del consumo de sustancias psicoactivas y el microtráfico en las zonas de desarrollo turístico en Colombia implementadas</v>
      </c>
      <c r="MW69" t="str">
        <v>Otro</v>
      </c>
      <c r="NG69" s="150" t="str">
        <f t="shared" si="164"/>
        <v>Tipo_4.1.C_Prevención_del_consumo_de_sustancias_psicoactivas_y_el_microtráfico_en_las_zonas_de_desarrollo_turístico_resultados</v>
      </c>
      <c r="NH69" s="83" t="s">
        <v>1641</v>
      </c>
      <c r="NI69" s="83"/>
      <c r="NJ69" s="83"/>
      <c r="NK69" s="83"/>
      <c r="NL69" s="83"/>
      <c r="NM69" s="83"/>
      <c r="NN69" s="83"/>
      <c r="NO69" s="83"/>
      <c r="NP69" s="83"/>
      <c r="NQ69" s="83"/>
      <c r="NR69" s="83" t="s">
        <v>1643</v>
      </c>
      <c r="NT69" s="83" t="s">
        <v>1641</v>
      </c>
      <c r="NU69" s="83" t="s">
        <v>1643</v>
      </c>
    </row>
    <row r="70" spans="1:386" ht="31.15" thickBot="1">
      <c r="A70" s="509"/>
      <c r="B70" s="487"/>
      <c r="C70" s="490"/>
      <c r="D70" s="74" t="str">
        <f t="shared" si="184"/>
        <v>Categoría_4.1_Turismo_responsable</v>
      </c>
      <c r="E70" s="81" t="s">
        <v>3180</v>
      </c>
      <c r="F70" s="72" t="str">
        <f t="shared" ref="F70:F81" si="185">CONCATENATE("Tipo_",SUBSTITUTE(SUBSTITUTE(E70,",","")," ","_"))</f>
        <v>Tipo_4.1.D_Proyectos_relacionados_con_la_implementación_de_programas_de_seguridad_turística_y_la_protección_de_los_derechos_y_deberes_de_los_turistas_y_prestadores_de_servicios_turísticos</v>
      </c>
      <c r="G70" s="73" t="s">
        <v>3043</v>
      </c>
      <c r="H70" s="101" t="s">
        <v>3043</v>
      </c>
      <c r="I70" s="110" t="s">
        <v>3043</v>
      </c>
      <c r="J70" s="116"/>
      <c r="K70" s="116"/>
      <c r="L70" s="118"/>
      <c r="M70" s="110"/>
      <c r="O70" s="83" t="str">
        <f t="shared" si="165"/>
        <v>Tipo_4.1.D_Proyectos_relacionados_con_la_implementación_de_programas_de_seguridad_turística_y_la_protección_de_los_derechos_y_deberes_de_los_turistas_y_prestadores_de_servicios_turísticos</v>
      </c>
      <c r="P70" s="83" t="str">
        <f t="shared" si="166"/>
        <v>Tipo_4.1.D_Proyectos_relacionados_con_la_implementación_de_programas_de_seguridad_turística_y_la_protección_de_los_derechos_y_deberes_de_los_turistas_y_prestadores_de_servicios_turísticos</v>
      </c>
      <c r="Q70" s="83" t="str">
        <f t="shared" si="167"/>
        <v>Tipo_4.1.D_Proyectos_relacionados_con_la_implementación_de_programas_de_seguridad_turística_y_la_protección_de_los_derechos_y_deberes_de_los_turistas_y_prestadores_de_servicios_turísticos</v>
      </c>
      <c r="R70" s="83" t="str">
        <f t="shared" si="168"/>
        <v/>
      </c>
      <c r="S70" s="83" t="str">
        <f t="shared" si="169"/>
        <v/>
      </c>
      <c r="T70" s="83" t="str">
        <f t="shared" si="170"/>
        <v/>
      </c>
      <c r="U70" s="83" t="str">
        <f t="shared" si="171"/>
        <v/>
      </c>
      <c r="X70" s="150" t="s">
        <v>3181</v>
      </c>
      <c r="AA70" s="92" t="s">
        <v>3043</v>
      </c>
      <c r="AB70" s="92" t="s">
        <v>3043</v>
      </c>
      <c r="AC70" s="92" t="s">
        <v>3043</v>
      </c>
      <c r="AD70" s="92" t="s">
        <v>3043</v>
      </c>
      <c r="AE70" s="92" t="s">
        <v>3043</v>
      </c>
      <c r="AF70" s="92" t="s">
        <v>3043</v>
      </c>
      <c r="AG70" s="92" t="s">
        <v>3043</v>
      </c>
      <c r="AH70" s="92" t="s">
        <v>3043</v>
      </c>
      <c r="AI70" s="92" t="s">
        <v>3043</v>
      </c>
      <c r="AJ70" s="92" t="s">
        <v>3043</v>
      </c>
      <c r="AK70" s="92" t="s">
        <v>3043</v>
      </c>
      <c r="AL70" s="92" t="s">
        <v>3043</v>
      </c>
      <c r="AM70" s="92" t="s">
        <v>3043</v>
      </c>
      <c r="AN70" s="92" t="s">
        <v>3043</v>
      </c>
      <c r="AO70" s="92" t="s">
        <v>3043</v>
      </c>
      <c r="AP70" s="92" t="s">
        <v>3043</v>
      </c>
      <c r="AQ70" s="92" t="s">
        <v>3043</v>
      </c>
      <c r="AR70" s="92" t="s">
        <v>3043</v>
      </c>
      <c r="AS70" s="92" t="s">
        <v>3043</v>
      </c>
      <c r="AT70" s="92" t="s">
        <v>3043</v>
      </c>
      <c r="AU70" s="92" t="s">
        <v>3043</v>
      </c>
      <c r="AV70" s="92" t="s">
        <v>3043</v>
      </c>
      <c r="AW70" s="92" t="s">
        <v>3043</v>
      </c>
      <c r="AX70" s="92" t="s">
        <v>3043</v>
      </c>
      <c r="AY70" s="92" t="s">
        <v>3043</v>
      </c>
      <c r="AZ70" s="96"/>
      <c r="BA70" s="92" t="s">
        <v>3043</v>
      </c>
      <c r="BB70" s="96"/>
      <c r="BC70" s="96"/>
      <c r="BD70" s="92" t="s">
        <v>3043</v>
      </c>
      <c r="BE70" s="92" t="s">
        <v>3043</v>
      </c>
      <c r="BF70" s="92" t="s">
        <v>3043</v>
      </c>
      <c r="BG70" s="92" t="s">
        <v>3043</v>
      </c>
      <c r="BH70" s="92" t="s">
        <v>3043</v>
      </c>
      <c r="BI70" s="92" t="s">
        <v>3043</v>
      </c>
      <c r="BJ70" s="92" t="s">
        <v>3043</v>
      </c>
      <c r="BK70" s="92" t="s">
        <v>3043</v>
      </c>
      <c r="BL70" s="96"/>
      <c r="BM70" s="96"/>
      <c r="BN70" s="96"/>
      <c r="BO70" s="96"/>
      <c r="BP70" s="92" t="s">
        <v>3043</v>
      </c>
      <c r="BQ70" s="96"/>
      <c r="BR70" s="96"/>
      <c r="BS70" s="96"/>
      <c r="BT70" s="96"/>
      <c r="BU70" s="96"/>
      <c r="BV70" s="96"/>
      <c r="BW70" s="97"/>
      <c r="BX70" s="93" t="s">
        <v>3043</v>
      </c>
      <c r="BY70" s="93"/>
      <c r="BZ70" s="93"/>
      <c r="CA70" s="93"/>
      <c r="CQ70" s="83" t="str">
        <f t="shared" ref="CQ70:CQ77" si="186">CONCATENATE(F70,"_",AA$3)</f>
        <v>Tipo_4.1.D_Proyectos_relacionados_con_la_implementación_de_programas_de_seguridad_turística_y_la_protección_de_los_derechos_y_deberes_de_los_turistas_y_prestadores_de_servicios_turísticos_Personal</v>
      </c>
      <c r="CR70" s="83" t="str">
        <f t="shared" si="172"/>
        <v>Apoyo_administrativo</v>
      </c>
      <c r="CS70" s="83" t="str">
        <f t="shared" si="173"/>
        <v>Profesional</v>
      </c>
      <c r="CT70" s="83" t="str">
        <f t="shared" si="174"/>
        <v>Capacitador</v>
      </c>
      <c r="CU70" s="83" t="str">
        <f t="shared" si="175"/>
        <v>Conferencista</v>
      </c>
      <c r="CV70" s="83" t="str">
        <f t="shared" si="176"/>
        <v>Consultoría</v>
      </c>
      <c r="CW70" s="83"/>
      <c r="CX70" s="83" t="str" cm="1">
        <f t="array" ref="CX70:DB70">IFERROR(_xlfn._xlws.FILTER(CR70:CV70,CR70:CV70&lt;&gt;""),"No aplica")</f>
        <v>Apoyo_administrativo</v>
      </c>
      <c r="CY70" s="83" t="str">
        <v>Profesional</v>
      </c>
      <c r="CZ70" s="83" t="str">
        <v>Capacitador</v>
      </c>
      <c r="DA70" s="83" t="str">
        <v>Conferencista</v>
      </c>
      <c r="DB70" s="83" t="str">
        <v>Consultoría</v>
      </c>
      <c r="DC70" s="83"/>
      <c r="DD70" s="83"/>
      <c r="DE70" s="83" t="str">
        <f t="shared" ref="DE70:DE81" si="187">CONCATENATE(F70,"_",AF$3)</f>
        <v>Tipo_4.1.D_Proyectos_relacionados_con_la_implementación_de_programas_de_seguridad_turística_y_la_protección_de_los_derechos_y_deberes_de_los_turistas_y_prestadores_de_servicios_turísticos_Eventos</v>
      </c>
      <c r="DF70" s="83" t="str">
        <f t="shared" ref="DF70:DF80" si="188">IF(AF70="x",AF$4,"")</f>
        <v>Alimentación</v>
      </c>
      <c r="DG70" s="83" t="str">
        <f t="shared" ref="DG70:DG81" si="189">IF(AG70="x",AG$4,"")</f>
        <v>Alquiler_de_baños_y_servicio_de_aseo_portátiles</v>
      </c>
      <c r="DH70" s="83" t="str">
        <f t="shared" ref="DH70:DH81" si="190">IF(AH70="x",AH$4,"")</f>
        <v>Alquiler_de_equipos_técnicos</v>
      </c>
      <c r="DI70" s="83" t="str">
        <f t="shared" ref="DI70:DI81" si="191">IF(AI70="x",AI$4,"")</f>
        <v>Alquiler_de_espacios</v>
      </c>
      <c r="DJ70" s="83" t="str">
        <f t="shared" ref="DJ70:DJ81" si="192">IF(AJ70="x",AJ$4,"")</f>
        <v>Alquiler_de_implementos_de_cocina</v>
      </c>
      <c r="DK70" s="83" t="str">
        <f t="shared" ref="DK70:DK81" si="193">IF(AK70="x",AK$4,"")</f>
        <v>Alquiler_de_Mobiliario</v>
      </c>
      <c r="DL70" s="83" t="str">
        <f t="shared" ref="DL70:DL81" si="194">IF(AL70="x",AL$4,"")</f>
        <v>Alquiler_de_producción</v>
      </c>
      <c r="DM70" s="83" t="str">
        <f t="shared" ref="DM70:DM81" si="195">IF(AM70="x",AM$4,"")</f>
        <v>Iluminación_profesional</v>
      </c>
      <c r="DN70" s="83" t="str">
        <f t="shared" ref="DN70:DN81" si="196">IF(AN70="x",AN$4,"")</f>
        <v>Papelería</v>
      </c>
      <c r="DO70" s="83" t="str">
        <f t="shared" ref="DO70:DO81" si="197">IF(AO70="x",AO$4,"")</f>
        <v>Personal</v>
      </c>
      <c r="DP70" s="83" t="str">
        <f t="shared" ref="DP70:DP81" si="198">IF(AP70="x",AP$4,"")</f>
        <v>Plataforma_digital_</v>
      </c>
      <c r="DQ70" s="83" t="str">
        <f t="shared" ref="DQ70:DQ81" si="199">IF(AQ70="x",AQ$4,"")</f>
        <v>Producción_y_técnica</v>
      </c>
      <c r="DR70" s="83" t="str">
        <f t="shared" ref="DR70:DR81" si="200">IF(AR70="x",AR$4,"")</f>
        <v>Salud</v>
      </c>
      <c r="DS70" s="83" t="str">
        <f t="shared" ref="DS70:DS81" si="201">IF(AS70="x",AS$4,"")</f>
        <v>Servicios_digitales_</v>
      </c>
      <c r="DT70" s="83" t="str">
        <f t="shared" ref="DT70:DT81" si="202">IF(AT70="x",AT$4,"")</f>
        <v>Servicios_en_línea_y_transmisión</v>
      </c>
      <c r="DU70" s="83" t="str">
        <f t="shared" ref="DU70:DU81" si="203">IF(AU70="x",AU$4,"")</f>
        <v>Sonido_profesional</v>
      </c>
      <c r="DV70" s="83" t="str">
        <f t="shared" ref="DV70:DV81" si="204">IF(AV70="x",AV$4,"")</f>
        <v>Stand</v>
      </c>
      <c r="DW70" s="83" t="str">
        <f t="shared" ref="DW70:DW81" si="205">IF(AW70="x",AW$4,"")</f>
        <v>Traducción_simultanea</v>
      </c>
      <c r="DX70" s="83" t="str">
        <f t="shared" ref="DX70:DX81" si="206">IF(AX70="x",AX$4,"")</f>
        <v>Transporte_de_equipos</v>
      </c>
      <c r="DY70" s="83" t="str">
        <f t="shared" ref="DY70:DY81" si="207">IF(AY70="x",AY$4,"")</f>
        <v>Video</v>
      </c>
      <c r="DZ70" s="83" t="str">
        <f t="shared" ref="DZ70:DZ81" si="208">IF(AZ70="x",AZ$4,"")</f>
        <v/>
      </c>
      <c r="EA70" s="83"/>
      <c r="EB70" s="83" t="str" cm="1">
        <f t="array" ref="EB70:EU70">IFERROR(_xlfn._xlws.FILTER(DF70:DZ70,DF70:DZ70&lt;&gt;""),"No aplica")</f>
        <v>Alimentación</v>
      </c>
      <c r="EC70" s="83" t="str">
        <v>Alquiler_de_baños_y_servicio_de_aseo_portátiles</v>
      </c>
      <c r="ED70" s="83" t="str">
        <v>Alquiler_de_equipos_técnicos</v>
      </c>
      <c r="EE70" s="83" t="str">
        <v>Alquiler_de_espacios</v>
      </c>
      <c r="EF70" s="83" t="str">
        <v>Alquiler_de_implementos_de_cocina</v>
      </c>
      <c r="EG70" s="83" t="str">
        <v>Alquiler_de_Mobiliario</v>
      </c>
      <c r="EH70" s="83" t="str">
        <v>Alquiler_de_producción</v>
      </c>
      <c r="EI70" s="83" t="str">
        <v>Iluminación_profesional</v>
      </c>
      <c r="EJ70" s="83" t="str">
        <v>Papelería</v>
      </c>
      <c r="EK70" s="83" t="str">
        <v>Personal</v>
      </c>
      <c r="EL70" s="83" t="str">
        <v>Plataforma_digital_</v>
      </c>
      <c r="EM70" s="83" t="str">
        <v>Producción_y_técnica</v>
      </c>
      <c r="EN70" s="83" t="str">
        <v>Salud</v>
      </c>
      <c r="EO70" s="83" t="str">
        <v>Servicios_digitales_</v>
      </c>
      <c r="EP70" s="83" t="str">
        <v>Servicios_en_línea_y_transmisión</v>
      </c>
      <c r="EQ70" s="83" t="str">
        <v>Sonido_profesional</v>
      </c>
      <c r="ER70" s="83" t="str">
        <v>Stand</v>
      </c>
      <c r="ES70" s="83" t="str">
        <v>Traducción_simultanea</v>
      </c>
      <c r="ET70" s="83" t="str">
        <v>Transporte_de_equipos</v>
      </c>
      <c r="EU70" s="83" t="str">
        <v>Video</v>
      </c>
      <c r="EV70" s="83"/>
      <c r="EW70" s="83" t="str">
        <f t="shared" ref="EW70:EW81" si="209">CONCATENATE(F70,"_",BA$3)</f>
        <v>Tipo_4.1.D_Proyectos_relacionados_con_la_implementación_de_programas_de_seguridad_turística_y_la_protección_de_los_derechos_y_deberes_de_los_turistas_y_prestadores_de_servicios_turísticos_Material</v>
      </c>
      <c r="EX70" s="83" t="str">
        <f t="shared" ref="EX70:EX81" si="210">IF(BA70="x",BA$4,"")</f>
        <v>Diseño</v>
      </c>
      <c r="EY70" s="83" t="str">
        <f t="shared" ref="EY70:EY81" si="211">IF(BB70="x",BB$4,"")</f>
        <v/>
      </c>
      <c r="EZ70" s="83" t="str">
        <f t="shared" ref="EZ70:EZ81" si="212">IF(BC70="x",BC$4,"")</f>
        <v/>
      </c>
      <c r="FA70" s="83" t="str">
        <f t="shared" ref="FA70:FA81" si="213">IF(BD70="x",BD$4,"")</f>
        <v>Producción_de_piezas_impresas</v>
      </c>
      <c r="FB70" s="83" t="str">
        <f t="shared" ref="FB70:FB81" si="214">IF(BE70="x",BE$4,"")</f>
        <v>Producción_de_piezas_digitales</v>
      </c>
      <c r="FC70" s="83" t="str">
        <f t="shared" ref="FC70:FC81" si="215">IF(BF70="x",BF$4,"")</f>
        <v>Distribución</v>
      </c>
      <c r="FD70" s="83"/>
      <c r="FE70" s="83" t="str" cm="1">
        <f t="array" ref="FE70:FH70">IFERROR(_xlfn._xlws.FILTER(EX70:FC70,EX70:FC70&lt;&gt;""),"No aplica")</f>
        <v>Diseño</v>
      </c>
      <c r="FF70" s="83" t="str">
        <v>Producción_de_piezas_impresas</v>
      </c>
      <c r="FG70" s="83" t="str">
        <v>Producción_de_piezas_digitales</v>
      </c>
      <c r="FH70" s="83" t="str">
        <v>Distribución</v>
      </c>
      <c r="FI70" s="83"/>
      <c r="FJ70" s="83"/>
      <c r="FK70" s="83"/>
      <c r="FL70" s="83"/>
      <c r="FM70" s="83" t="str">
        <f t="shared" ref="FM70:FM81" si="216">CONCATENATE(F70,"_",BG$3)</f>
        <v>Tipo_4.1.D_Proyectos_relacionados_con_la_implementación_de_programas_de_seguridad_turística_y_la_protección_de_los_derechos_y_deberes_de_los_turistas_y_prestadores_de_servicios_turísticos_Publicidad</v>
      </c>
      <c r="FN70" s="175" t="str">
        <f t="shared" ref="FN70:FN81" si="217">IF(BG70="x",BG$4,"")</f>
        <v>ATL</v>
      </c>
      <c r="FO70" s="175" t="str">
        <f t="shared" ref="FO70:FO81" si="218">IF(BH70="x",BH$4,"")</f>
        <v>BTL</v>
      </c>
      <c r="FQ70" s="83" t="str" cm="1">
        <f t="array" ref="FQ70:FR70">IFERROR(_xlfn._xlws.FILTER(FN70:FO70,FN70:FO70&lt;&gt;""),"No aplica")</f>
        <v>ATL</v>
      </c>
      <c r="FR70" s="83" t="str">
        <v>BTL</v>
      </c>
      <c r="FU70" s="83" t="str">
        <f t="shared" ref="FU70:FU81" si="219">CONCATENATE(F70,"_",BI$3)</f>
        <v>Tipo_4.1.D_Proyectos_relacionados_con_la_implementación_de_programas_de_seguridad_turística_y_la_protección_de_los_derechos_y_deberes_de_los_turistas_y_prestadores_de_servicios_turísticos_Desarrollos_Tecnológicos</v>
      </c>
      <c r="FV70" s="175" t="str">
        <f t="shared" ref="FV70:FV81" si="220">IF(BI70="x",BI$4,"")</f>
        <v>Software</v>
      </c>
      <c r="FW70" s="175" t="str">
        <f t="shared" ref="FW70:FW81" si="221">IF(BJ70="x",BJ$4,"")</f>
        <v>Páginas_Web</v>
      </c>
      <c r="FY70" s="83" t="str" cm="1">
        <f t="array" ref="FY70:FZ70">IFERROR(_xlfn._xlws.FILTER(FV70:FW70,FV70:FW70&lt;&gt;""),"No aplica")</f>
        <v>Software</v>
      </c>
      <c r="FZ70" t="str">
        <v>Páginas_Web</v>
      </c>
      <c r="GC70" s="83" t="str">
        <f t="shared" ref="GC70:GC81" si="222">CONCATENATE(F70,"_",BK$3)</f>
        <v>Tipo_4.1.D_Proyectos_relacionados_con_la_implementación_de_programas_de_seguridad_turística_y_la_protección_de_los_derechos_y_deberes_de_los_turistas_y_prestadores_de_servicios_turísticos_Gastos_de_viajes_(alimentación_hospedaje_transporte_etc)</v>
      </c>
      <c r="GD70" s="175" t="str">
        <f t="shared" ref="GD70:GD81" si="223">IF(BK70="x",BK$4,"")</f>
        <v>G1._Eventos_Nacionales</v>
      </c>
      <c r="GE70" s="175" t="str">
        <f t="shared" ref="GE70:GE81" si="224">IF(BL70="x",BL$4,"")</f>
        <v/>
      </c>
      <c r="GF70" s="175" t="str">
        <f t="shared" ref="GF70:GF81" si="225">IF(BM70="x",BM$4,"")</f>
        <v/>
      </c>
      <c r="GG70" s="175" t="str">
        <f t="shared" ref="GG70:GG81" si="226">IF(BN70="x",BN$4,"")</f>
        <v/>
      </c>
      <c r="GH70" s="175" t="str">
        <f t="shared" ref="GH70:GH81" si="227">IF(BO70="x",BO$4,"")</f>
        <v/>
      </c>
      <c r="GI70" s="175" t="str">
        <f t="shared" ref="GI70:GI81" si="228">IF(BP70="x",BP$4,"")</f>
        <v>G6._Reuniones_para_mesas_de_trabajo</v>
      </c>
      <c r="GJ70" s="175" t="str">
        <f t="shared" ref="GJ70:GJ81" si="229">IF(BQ70="x",BQ$4,"")</f>
        <v/>
      </c>
      <c r="GK70" s="175" t="str">
        <f t="shared" ref="GK70:GK81" si="230">IF(BR70="x",BR$4,"")</f>
        <v/>
      </c>
      <c r="GL70" s="175"/>
      <c r="GM70" s="150" t="str" cm="1">
        <f t="array" ref="GM70:GN70">IFERROR(_xlfn._xlws.FILTER(GD70:GK70,GD70:GK70&lt;&gt;""),"No aplica")</f>
        <v>G1._Eventos_Nacionales</v>
      </c>
      <c r="GN70" s="175" t="str">
        <v>G6._Reuniones_para_mesas_de_trabajo</v>
      </c>
      <c r="GO70" s="175"/>
      <c r="GP70" s="175"/>
      <c r="GQ70" s="175"/>
      <c r="GR70" s="175"/>
      <c r="GS70" s="175"/>
      <c r="GT70" s="175"/>
      <c r="GU70" s="175"/>
      <c r="GV70" s="175"/>
      <c r="GW70" s="175"/>
      <c r="GX70" s="83" t="str">
        <f t="shared" ref="GX70:GX81" si="231">CONCATENATE(F70,"_",BS$3)</f>
        <v>Tipo_4.1.D_Proyectos_relacionados_con_la_implementación_de_programas_de_seguridad_turística_y_la_protección_de_los_derechos_y_deberes_de_los_turistas_y_prestadores_de_servicios_turísticos_Dotaciones_o_Beneficios</v>
      </c>
      <c r="GY70" s="175" t="str">
        <f t="shared" ref="GY70:GY81" si="232">IF(BS70="x",BS$4,"")</f>
        <v/>
      </c>
      <c r="GZ70" s="175" t="str">
        <f t="shared" ref="GZ70:GZ81" si="233">IF(BT70="x",BT$4,"")</f>
        <v/>
      </c>
      <c r="HA70" s="175" t="str">
        <f t="shared" ref="HA70:HA81" si="234">IF(BU70="x",BU$4,"")</f>
        <v/>
      </c>
      <c r="HB70" s="175" t="str">
        <f t="shared" ref="HB70:HB81" si="235">IF(BV70="x",BV$4,"")</f>
        <v/>
      </c>
      <c r="HC70" s="175" t="str">
        <f t="shared" ref="HC70:HC81" si="236">IF(BW70="x",BW$4,"")</f>
        <v/>
      </c>
      <c r="HE70" s="150" t="str" cm="1">
        <f t="array" ref="HE70">IFERROR(_xlfn._xlws.FILTER(GY70:HC70,GY70:HC70&lt;&gt;""),"No aplica")</f>
        <v>No aplica</v>
      </c>
      <c r="HL70" s="83" t="str">
        <f t="shared" ref="HL70:HL81" si="237">CONCATENATE(F70,"_",BX$3)</f>
        <v>Tipo_4.1.D_Proyectos_relacionados_con_la_implementación_de_programas_de_seguridad_turística_y_la_protección_de_los_derechos_y_deberes_de_los_turistas_y_prestadores_de_servicios_turísticos_Pólizas</v>
      </c>
      <c r="HM70" s="175" t="str">
        <f t="shared" ref="HM70:HM81" si="238">IF(BX70="x",BX$4,"")</f>
        <v>Pólizas</v>
      </c>
      <c r="HO70" s="83" t="str" cm="1">
        <f t="array" ref="HO70">IFERROR(_xlfn._xlws.FILTER(HM70:HM70,HM70:HM70&lt;&gt;""),"No aplica")</f>
        <v>Pólizas</v>
      </c>
      <c r="HR70" s="83" t="str">
        <f t="shared" ref="HR70:HR81" si="239">CONCATENATE(F70,"_",BY$3)</f>
        <v>Tipo_4.1.D_Proyectos_relacionados_con_la_implementación_de_programas_de_seguridad_turística_y_la_protección_de_los_derechos_y_deberes_de_los_turistas_y_prestadores_de_servicios_turísticos_Otros</v>
      </c>
      <c r="HS70" s="175" t="str">
        <f t="shared" ref="HS70:HS81" si="240">IF(BY70="x",BY$4,"")</f>
        <v/>
      </c>
      <c r="HT70" s="175" t="str">
        <f t="shared" ref="HT70:HT81" si="241">IF(BZ70="x",BZ$4,"")</f>
        <v/>
      </c>
      <c r="HU70" s="175" t="str">
        <f t="shared" ref="HU70:HU81" si="242">IF(CA70="x",CA$4,"")</f>
        <v/>
      </c>
      <c r="HW70" s="83" t="str" cm="1">
        <f t="array" ref="HW70">IFERROR(_xlfn._xlws.FILTER(HS70:HU70,HS70:HU70&lt;&gt;""),"No aplica")</f>
        <v>No aplica</v>
      </c>
      <c r="IB70" s="83" t="str">
        <f t="shared" ref="IB70:IB81" si="243">CONCATENATE(F70,"_",CB$3)</f>
        <v>Tipo_4.1.D_Proyectos_relacionados_con_la_implementación_de_programas_de_seguridad_turística_y_la_protección_de_los_derechos_y_deberes_de_los_turistas_y_prestadores_de_servicios_turísticos_Construcción_y_o_mantenimiento_de_Obra</v>
      </c>
      <c r="IC70" s="175" t="str">
        <f t="shared" ref="IC70:IC81" si="244">IF(CB70="x",CB$4,"")</f>
        <v/>
      </c>
      <c r="ID70" s="175" t="str">
        <f t="shared" ref="ID70:ID81" si="245">IF(CC70="x",CC$4,"")</f>
        <v/>
      </c>
      <c r="IE70" s="175" t="str">
        <f t="shared" ref="IE70:IE81" si="246">IF(CD70="x",CD$4,"")</f>
        <v/>
      </c>
      <c r="IF70" s="175" t="str">
        <f t="shared" ref="IF70:IF81" si="247">IF(CE70="x",CE$4,"")</f>
        <v/>
      </c>
      <c r="IG70" s="175" t="str">
        <f t="shared" ref="IG70:IG81" si="248">IF(CF70="x",CF$4,"")</f>
        <v/>
      </c>
      <c r="IH70" s="175" t="str">
        <f t="shared" ref="IH70:IH81" si="249">IF(CG70="x",CG$4,"")</f>
        <v/>
      </c>
      <c r="II70" s="175" t="str">
        <f t="shared" ref="II70:II81" si="250">IF(CH70="x",CH$4,"")</f>
        <v/>
      </c>
      <c r="IJ70" s="175" t="str">
        <f t="shared" ref="IJ70:IJ81" si="251">IF(CI70="x",CI$4,"")</f>
        <v/>
      </c>
      <c r="IK70" s="175" t="str">
        <f t="shared" ref="IK70:IK81" si="252">IF(CJ70="x",CJ$4,"")</f>
        <v/>
      </c>
      <c r="IL70" s="175" t="str">
        <f t="shared" ref="IL70:IL81" si="253">IF(CK70="x",CK$4,"")</f>
        <v/>
      </c>
      <c r="IM70" s="175" t="str">
        <f t="shared" ref="IM70:IM81" si="254">IF(CL70="x",CL$4,"")</f>
        <v/>
      </c>
      <c r="IN70" s="175" t="str">
        <f t="shared" ref="IN70:IN81" si="255">IF(CM70="x",CM$4,"")</f>
        <v/>
      </c>
      <c r="IO70" s="175" t="str">
        <f t="shared" ref="IO70:IO81" si="256">IF(CN70="x",CN$4,"")</f>
        <v/>
      </c>
      <c r="IP70" s="175" t="str">
        <f t="shared" ref="IP70:IP81" si="257">IF(CO70="x",CO$4,"")</f>
        <v/>
      </c>
      <c r="IR70" s="175" t="str" cm="1">
        <f t="array" ref="IR70">IFERROR(_xlfn._xlws.FILTER(IC70:IP70,IC70:IP70&lt;&gt;""),"No aplica")</f>
        <v>No aplica</v>
      </c>
      <c r="JG70" s="83" t="str">
        <f t="shared" ref="JG70:JG81" si="258">F70</f>
        <v>Tipo_4.1.D_Proyectos_relacionados_con_la_implementación_de_programas_de_seguridad_turística_y_la_protección_de_los_derechos_y_deberes_de_los_turistas_y_prestadores_de_servicios_turísticos</v>
      </c>
      <c r="JH70" s="83" t="str">
        <f t="shared" ref="JH70:JH81" si="259">IF(AA70="x",JH$3,"")</f>
        <v>Personal</v>
      </c>
      <c r="JI70" s="83" t="str">
        <f t="shared" ref="JI70:JI81" si="260">IF(AB70="x",JI$3,"")</f>
        <v>Personal</v>
      </c>
      <c r="JJ70" s="83" t="str">
        <f t="shared" ref="JJ70:JJ81" si="261">IF(AC70="x",JJ$3,"")</f>
        <v>Personal</v>
      </c>
      <c r="JK70" s="83" t="str">
        <f t="shared" ref="JK70:JK81" si="262">IF(AD70="x",JK$3,"")</f>
        <v>Personal</v>
      </c>
      <c r="JL70" s="83" t="str">
        <f t="shared" ref="JL70:JL81" si="263">IF(AE70="x",JL$3,"")</f>
        <v>Personal</v>
      </c>
      <c r="JM70" s="83" t="str">
        <f t="shared" ref="JM70:JM81" si="264">IF(AF70="x",JM$3,"")</f>
        <v>Eventos</v>
      </c>
      <c r="JN70" s="83" t="str">
        <f t="shared" ref="JN70:JN81" si="265">IF(AG70="x",JN$3,"")</f>
        <v>Eventos</v>
      </c>
      <c r="JO70" s="83" t="str">
        <f t="shared" ref="JO70:JO81" si="266">IF(AH70="x",JO$3,"")</f>
        <v>Eventos</v>
      </c>
      <c r="JP70" s="83" t="str">
        <f t="shared" ref="JP70:JP81" si="267">IF(AI70="x",JP$3,"")</f>
        <v>Eventos</v>
      </c>
      <c r="JQ70" s="83" t="str">
        <f t="shared" ref="JQ70:JQ81" si="268">IF(AJ70="x",JQ$3,"")</f>
        <v>Eventos</v>
      </c>
      <c r="JR70" s="83" t="str">
        <f t="shared" ref="JR70:JR81" si="269">IF(AK70="x",JR$3,"")</f>
        <v>Eventos</v>
      </c>
      <c r="JS70" s="83" t="str">
        <f t="shared" ref="JS70:JS81" si="270">IF(AL70="x",JS$3,"")</f>
        <v>Eventos</v>
      </c>
      <c r="JT70" s="83" t="str">
        <f t="shared" ref="JT70:JT81" si="271">IF(AM70="x",JT$3,"")</f>
        <v>Eventos</v>
      </c>
      <c r="JU70" s="83" t="str">
        <f t="shared" ref="JU70:JU81" si="272">IF(AN70="x",JU$3,"")</f>
        <v>Eventos</v>
      </c>
      <c r="JV70" s="83" t="str">
        <f t="shared" ref="JV70:JV81" si="273">IF(AO70="x",JV$3,"")</f>
        <v>Eventos</v>
      </c>
      <c r="JW70" s="83" t="str">
        <f t="shared" ref="JW70:JW81" si="274">IF(AP70="x",JW$3,"")</f>
        <v>Eventos</v>
      </c>
      <c r="JX70" s="83" t="str">
        <f t="shared" ref="JX70:JX81" si="275">IF(AQ70="x",JX$3,"")</f>
        <v>Eventos</v>
      </c>
      <c r="JY70" s="83" t="str">
        <f t="shared" ref="JY70:JY81" si="276">IF(AR70="x",JY$3,"")</f>
        <v>Eventos</v>
      </c>
      <c r="JZ70" s="83" t="str">
        <f t="shared" ref="JZ70:JZ81" si="277">IF(AS70="x",JZ$3,"")</f>
        <v>Eventos</v>
      </c>
      <c r="KA70" s="83" t="str">
        <f t="shared" ref="KA70:KA81" si="278">IF(AT70="x",KA$3,"")</f>
        <v>Eventos</v>
      </c>
      <c r="KB70" s="83" t="str">
        <f t="shared" ref="KB70:KB81" si="279">IF(AU70="x",KB$3,"")</f>
        <v>Eventos</v>
      </c>
      <c r="KC70" s="83" t="str">
        <f t="shared" ref="KC70:KC81" si="280">IF(AV70="x",KC$3,"")</f>
        <v>Eventos</v>
      </c>
      <c r="KD70" s="83" t="str">
        <f t="shared" ref="KD70:KD81" si="281">IF(AW70="x",KD$3,"")</f>
        <v>Eventos</v>
      </c>
      <c r="KE70" s="83" t="str">
        <f t="shared" ref="KE70:KE81" si="282">IF(AX70="x",KE$3,"")</f>
        <v>Eventos</v>
      </c>
      <c r="KF70" s="83" t="str">
        <f t="shared" ref="KF70:KF81" si="283">IF(AY70="x",KF$3,"")</f>
        <v>Eventos</v>
      </c>
      <c r="KG70" s="83" t="str">
        <f t="shared" ref="KG70:KG81" si="284">IF(AZ70="x",KG$3,"")</f>
        <v/>
      </c>
      <c r="KH70" s="83" t="str">
        <f t="shared" ref="KH70:KH81" si="285">IF(BA70="x",KH$3,"")</f>
        <v>Material</v>
      </c>
      <c r="KI70" s="83" t="str">
        <f t="shared" ref="KI70:KI81" si="286">IF(BB70="x",KI$3,"")</f>
        <v/>
      </c>
      <c r="KJ70" s="83" t="str">
        <f t="shared" ref="KJ70:KJ81" si="287">IF(BC70="x",KJ$3,"")</f>
        <v/>
      </c>
      <c r="KK70" s="83" t="str">
        <f t="shared" ref="KK70:KK81" si="288">IF(BD70="x",KK$3,"")</f>
        <v>Material</v>
      </c>
      <c r="KL70" s="83" t="str">
        <f t="shared" ref="KL70:KL81" si="289">IF(BE70="x",KL$3,"")</f>
        <v>Material</v>
      </c>
      <c r="KM70" s="83" t="str">
        <f t="shared" ref="KM70:KM81" si="290">IF(BF70="x",KM$3,"")</f>
        <v>Material</v>
      </c>
      <c r="KN70" s="83" t="str">
        <f t="shared" ref="KN70:KN81" si="291">IF(BG70="x",KN$3,"")</f>
        <v>Publicidad</v>
      </c>
      <c r="KO70" s="83" t="str">
        <f t="shared" ref="KO70:KO81" si="292">IF(BH70="x",KO$3,"")</f>
        <v>Publicidad</v>
      </c>
      <c r="KP70" s="83" t="str">
        <f t="shared" ref="KP70:KP81" si="293">IF(BI70="x",KP$3,"")</f>
        <v>Desarrollos_Tecnológicos</v>
      </c>
      <c r="KQ70" s="83" t="str">
        <f t="shared" ref="KQ70:KQ81" si="294">IF(BJ70="x",KQ$3,"")</f>
        <v>Desarrollos_Tecnológicos</v>
      </c>
      <c r="KR70" s="83" t="str">
        <f t="shared" ref="KR70:KR81" si="295">IF(BK70="x",KR$3,"")</f>
        <v>Gastos_de_viajes_(alimentación_hospedaje_transporte_etc)</v>
      </c>
      <c r="KS70" s="83" t="str">
        <f t="shared" ref="KS70:KS81" si="296">IF(BL70="x",KS$3,"")</f>
        <v/>
      </c>
      <c r="KT70" s="83" t="str">
        <f t="shared" ref="KT70:KT81" si="297">IF(BM70="x",KT$3,"")</f>
        <v/>
      </c>
      <c r="KU70" s="83" t="str">
        <f t="shared" ref="KU70:KU81" si="298">IF(BN70="x",KU$3,"")</f>
        <v/>
      </c>
      <c r="KV70" s="83" t="str">
        <f t="shared" ref="KV70:KV81" si="299">IF(BO70="x",KV$3,"")</f>
        <v/>
      </c>
      <c r="KW70" s="83" t="str">
        <f t="shared" ref="KW70:KW81" si="300">IF(BP70="x",KW$3,"")</f>
        <v>Gastos_de_viajes_(alimentación_hospedaje_transporte_etc)</v>
      </c>
      <c r="KX70" s="83" t="str">
        <f t="shared" ref="KX70:KX81" si="301">IF(BQ70="x",KX$3,"")</f>
        <v/>
      </c>
      <c r="KY70" s="83" t="str">
        <f t="shared" ref="KY70:KY81" si="302">IF(BR70="x",KY$3,"")</f>
        <v/>
      </c>
      <c r="KZ70" s="83" t="str">
        <f t="shared" ref="KZ70:KZ81" si="303">IF(BS70="x",KZ$3,"")</f>
        <v/>
      </c>
      <c r="LA70" s="83" t="str">
        <f t="shared" ref="LA70:LA81" si="304">IF(BT70="x",LA$3,"")</f>
        <v/>
      </c>
      <c r="LB70" s="83" t="str">
        <f t="shared" ref="LB70:LB81" si="305">IF(BU70="x",LB$3,"")</f>
        <v/>
      </c>
      <c r="LC70" s="83" t="str">
        <f t="shared" ref="LC70:LC81" si="306">IF(BV70="x",LC$3,"")</f>
        <v/>
      </c>
      <c r="LD70" s="83" t="str">
        <f t="shared" ref="LD70:LD81" si="307">IF(BW70="x",LD$3,"")</f>
        <v/>
      </c>
      <c r="LE70" s="83" t="str">
        <f t="shared" ref="LE70:LE81" si="308">IF(BX70="x",LE$3,"")</f>
        <v>Pólizas</v>
      </c>
      <c r="LF70" s="83" t="str">
        <f t="shared" ref="LF70:LF81" si="309">IF(BY70="x",LF$3,"")</f>
        <v/>
      </c>
      <c r="LG70" s="83" t="str">
        <f t="shared" ref="LG70:LG81" si="310">IF(BZ70="x",LG$3,"")</f>
        <v/>
      </c>
      <c r="LH70" s="83" t="str">
        <f t="shared" ref="LH70:LH81" si="311">IF(CA70="x",LH$3,"")</f>
        <v/>
      </c>
      <c r="LI70" s="83" t="str">
        <f t="shared" ref="LI70:LI81" si="312">IF(CB70="x",LI$3,"")</f>
        <v/>
      </c>
      <c r="LJ70" s="83" t="str">
        <f t="shared" ref="LJ70:LJ81" si="313">IF(CC70="x",LJ$3,"")</f>
        <v/>
      </c>
      <c r="LK70" s="83" t="str">
        <f t="shared" ref="LK70:LK81" si="314">IF(CD70="x",LK$3,"")</f>
        <v/>
      </c>
      <c r="LL70" s="83" t="str">
        <f t="shared" ref="LL70:LL81" si="315">IF(CE70="x",LL$3,"")</f>
        <v/>
      </c>
      <c r="LM70" s="83" t="str">
        <f t="shared" ref="LM70:LM81" si="316">IF(CF70="x",LM$3,"")</f>
        <v/>
      </c>
      <c r="LN70" s="83" t="str">
        <f t="shared" ref="LN70:LN81" si="317">IF(CG70="x",LN$3,"")</f>
        <v/>
      </c>
      <c r="LO70" s="83" t="str">
        <f t="shared" ref="LO70:LO81" si="318">IF(CH70="x",LO$3,"")</f>
        <v/>
      </c>
      <c r="LP70" s="83" t="str">
        <f t="shared" ref="LP70:LP81" si="319">IF(CI70="x",LP$3,"")</f>
        <v/>
      </c>
      <c r="LQ70" s="83" t="str">
        <f t="shared" ref="LQ70:LQ81" si="320">IF(CJ70="x",LQ$3,"")</f>
        <v/>
      </c>
      <c r="LR70" s="83" t="str">
        <f t="shared" ref="LR70:LR81" si="321">IF(CK70="x",LR$3,"")</f>
        <v/>
      </c>
      <c r="LS70" s="83" t="str">
        <f t="shared" ref="LS70:LS81" si="322">IF(CL70="x",LS$3,"")</f>
        <v/>
      </c>
      <c r="LT70" s="83" t="str">
        <f t="shared" ref="LT70:LT81" si="323">IF(CM70="x",LT$3,"")</f>
        <v/>
      </c>
      <c r="LU70" s="83" t="str">
        <f t="shared" ref="LU70:LU81" si="324">IF(CN70="x",LU$3,"")</f>
        <v/>
      </c>
      <c r="LV70" s="83" t="str">
        <f t="shared" ref="LV70:LV81" si="325">IF(CO70="x",LV$3,"")</f>
        <v/>
      </c>
      <c r="LX70" s="175" t="str" cm="1">
        <f t="array" ref="LX70:MD70">TRANSPOSE(_xlfn.UNIQUE(_xlfn._xlws.FILTER(TRANSPOSE(JH70:LV70),TRANSPOSE(JH70:LV70)&lt;&gt;"")))</f>
        <v>Personal</v>
      </c>
      <c r="LY70" s="175" t="str">
        <v>Eventos</v>
      </c>
      <c r="LZ70" s="175" t="str">
        <v>Material</v>
      </c>
      <c r="MA70" s="175" t="str">
        <v>Publicidad</v>
      </c>
      <c r="MB70" s="175" t="str">
        <v>Desarrollos_Tecnológicos</v>
      </c>
      <c r="MC70" s="175" t="str">
        <v>Gastos_de_viajes_(alimentación_hospedaje_transporte_etc)</v>
      </c>
      <c r="MD70" s="175" t="str">
        <v>Pólizas</v>
      </c>
      <c r="MI70" s="83" t="str">
        <f t="shared" ref="MI70:MI81" si="326">CONCATENATE(F70,"_productos")</f>
        <v>Tipo_4.1.D_Proyectos_relacionados_con_la_implementación_de_programas_de_seguridad_turística_y_la_protección_de_los_derechos_y_deberes_de_los_turistas_y_prestadores_de_servicios_turísticos_productos</v>
      </c>
      <c r="MJ70" t="s">
        <v>1833</v>
      </c>
      <c r="MK70" t="s">
        <v>3047</v>
      </c>
      <c r="ML70" t="s">
        <v>3047</v>
      </c>
      <c r="MT70" t="s">
        <v>1643</v>
      </c>
      <c r="MV70" s="150" t="str" cm="1">
        <f t="array" ref="MV70:MW70">IFERROR(_xlfn._xlws.FILTER(MJ70:MT70,MJ70:MT70&lt;&gt;""),"No aplica")</f>
        <v>Estrategias de seguridad turística y la protección de los derechos y deberes de los turistas y prestadores de servicios turísticos imlpementadas</v>
      </c>
      <c r="MW70" t="str">
        <v>Otro</v>
      </c>
      <c r="NG70" s="150" t="str">
        <f t="shared" ref="NG70:NG81" si="327">CONCATENATE(F70,"_resultados")</f>
        <v>Tipo_4.1.D_Proyectos_relacionados_con_la_implementación_de_programas_de_seguridad_turística_y_la_protección_de_los_derechos_y_deberes_de_los_turistas_y_prestadores_de_servicios_turísticos_resultados</v>
      </c>
      <c r="NH70" s="83" t="s">
        <v>1641</v>
      </c>
      <c r="NI70" s="83"/>
      <c r="NJ70" s="83"/>
      <c r="NK70" s="83"/>
      <c r="NL70" s="83"/>
      <c r="NM70" s="83"/>
      <c r="NN70" s="83"/>
      <c r="NO70" s="83"/>
      <c r="NP70" s="83"/>
      <c r="NQ70" s="83"/>
      <c r="NR70" s="83" t="s">
        <v>1643</v>
      </c>
      <c r="NT70" s="83" t="s">
        <v>1641</v>
      </c>
      <c r="NU70" s="83" t="s">
        <v>1643</v>
      </c>
    </row>
    <row r="71" spans="1:386" ht="21" thickBot="1">
      <c r="A71" s="509"/>
      <c r="B71" s="487"/>
      <c r="C71" s="490"/>
      <c r="D71" s="74" t="str">
        <f t="shared" si="184"/>
        <v>Categoría_4.1_Turismo_responsable</v>
      </c>
      <c r="E71" s="81" t="s">
        <v>3182</v>
      </c>
      <c r="F71" s="72" t="str">
        <f t="shared" si="185"/>
        <v>Tipo_4.1.E_Estrategias_que_promuevan_el_turismo_sostenible</v>
      </c>
      <c r="G71" s="73" t="s">
        <v>3043</v>
      </c>
      <c r="H71" s="101" t="s">
        <v>3043</v>
      </c>
      <c r="I71" s="110" t="s">
        <v>3043</v>
      </c>
      <c r="J71" s="116"/>
      <c r="K71" s="110" t="s">
        <v>3043</v>
      </c>
      <c r="L71" s="118"/>
      <c r="M71" s="110"/>
      <c r="O71" s="83" t="str">
        <f t="shared" si="165"/>
        <v>Tipo_4.1.E_Estrategias_que_promuevan_el_turismo_sostenible</v>
      </c>
      <c r="P71" s="83" t="str">
        <f t="shared" si="166"/>
        <v>Tipo_4.1.E_Estrategias_que_promuevan_el_turismo_sostenible</v>
      </c>
      <c r="Q71" s="83" t="str">
        <f t="shared" si="167"/>
        <v>Tipo_4.1.E_Estrategias_que_promuevan_el_turismo_sostenible</v>
      </c>
      <c r="R71" s="83" t="str">
        <f t="shared" si="168"/>
        <v/>
      </c>
      <c r="S71" s="83" t="str">
        <f t="shared" si="169"/>
        <v>Tipo_4.1.E_Estrategias_que_promuevan_el_turismo_sostenible</v>
      </c>
      <c r="T71" s="83" t="str">
        <f t="shared" si="170"/>
        <v/>
      </c>
      <c r="U71" s="83" t="str">
        <f t="shared" si="171"/>
        <v/>
      </c>
      <c r="X71" s="150" t="s">
        <v>3183</v>
      </c>
      <c r="AA71" s="92" t="s">
        <v>3043</v>
      </c>
      <c r="AB71" s="92" t="s">
        <v>3043</v>
      </c>
      <c r="AC71" s="92" t="s">
        <v>3043</v>
      </c>
      <c r="AD71" s="92" t="s">
        <v>3043</v>
      </c>
      <c r="AE71" s="92" t="s">
        <v>3043</v>
      </c>
      <c r="AF71" s="92" t="s">
        <v>3043</v>
      </c>
      <c r="AG71" s="92" t="s">
        <v>3043</v>
      </c>
      <c r="AH71" s="92" t="s">
        <v>3043</v>
      </c>
      <c r="AI71" s="92" t="s">
        <v>3043</v>
      </c>
      <c r="AJ71" s="92" t="s">
        <v>3043</v>
      </c>
      <c r="AK71" s="92" t="s">
        <v>3043</v>
      </c>
      <c r="AL71" s="92" t="s">
        <v>3043</v>
      </c>
      <c r="AM71" s="92" t="s">
        <v>3043</v>
      </c>
      <c r="AN71" s="92" t="s">
        <v>3043</v>
      </c>
      <c r="AO71" s="92" t="s">
        <v>3043</v>
      </c>
      <c r="AP71" s="92" t="s">
        <v>3043</v>
      </c>
      <c r="AQ71" s="92" t="s">
        <v>3043</v>
      </c>
      <c r="AR71" s="92" t="s">
        <v>3043</v>
      </c>
      <c r="AS71" s="92" t="s">
        <v>3043</v>
      </c>
      <c r="AT71" s="92" t="s">
        <v>3043</v>
      </c>
      <c r="AU71" s="92" t="s">
        <v>3043</v>
      </c>
      <c r="AV71" s="92" t="s">
        <v>3043</v>
      </c>
      <c r="AW71" s="92" t="s">
        <v>3043</v>
      </c>
      <c r="AX71" s="92" t="s">
        <v>3043</v>
      </c>
      <c r="AY71" s="92" t="s">
        <v>3043</v>
      </c>
      <c r="AZ71" s="96"/>
      <c r="BA71" s="92" t="s">
        <v>3043</v>
      </c>
      <c r="BB71" s="96"/>
      <c r="BC71" s="96"/>
      <c r="BD71" s="92" t="s">
        <v>3043</v>
      </c>
      <c r="BE71" s="92" t="s">
        <v>3043</v>
      </c>
      <c r="BF71" s="92" t="s">
        <v>3043</v>
      </c>
      <c r="BG71" s="92" t="s">
        <v>3043</v>
      </c>
      <c r="BH71" s="92" t="s">
        <v>3043</v>
      </c>
      <c r="BI71" s="92" t="s">
        <v>3043</v>
      </c>
      <c r="BJ71" s="92" t="s">
        <v>3043</v>
      </c>
      <c r="BK71" s="92" t="s">
        <v>3043</v>
      </c>
      <c r="BL71" s="96"/>
      <c r="BM71" s="96"/>
      <c r="BN71" s="96"/>
      <c r="BO71" s="96"/>
      <c r="BP71" s="92" t="s">
        <v>3043</v>
      </c>
      <c r="BQ71" s="96"/>
      <c r="BR71" s="96"/>
      <c r="BS71" s="96"/>
      <c r="BT71" s="96"/>
      <c r="BU71" s="96"/>
      <c r="BV71" s="96"/>
      <c r="BW71" s="97"/>
      <c r="BX71" s="93" t="s">
        <v>3043</v>
      </c>
      <c r="BY71" s="93"/>
      <c r="BZ71" s="93"/>
      <c r="CA71" s="93"/>
      <c r="CQ71" s="83" t="str">
        <f t="shared" si="186"/>
        <v>Tipo_4.1.E_Estrategias_que_promuevan_el_turismo_sostenible_Personal</v>
      </c>
      <c r="CR71" s="83" t="str">
        <f t="shared" si="172"/>
        <v>Apoyo_administrativo</v>
      </c>
      <c r="CS71" s="83" t="str">
        <f t="shared" si="173"/>
        <v>Profesional</v>
      </c>
      <c r="CT71" s="83" t="str">
        <f t="shared" si="174"/>
        <v>Capacitador</v>
      </c>
      <c r="CU71" s="83" t="str">
        <f t="shared" si="175"/>
        <v>Conferencista</v>
      </c>
      <c r="CV71" s="83" t="str">
        <f t="shared" si="176"/>
        <v>Consultoría</v>
      </c>
      <c r="CW71" s="83"/>
      <c r="CX71" s="83" t="str" cm="1">
        <f t="array" ref="CX71:DB71">IFERROR(_xlfn._xlws.FILTER(CR71:CV71,CR71:CV71&lt;&gt;""),"No aplica")</f>
        <v>Apoyo_administrativo</v>
      </c>
      <c r="CY71" s="83" t="str">
        <v>Profesional</v>
      </c>
      <c r="CZ71" s="83" t="str">
        <v>Capacitador</v>
      </c>
      <c r="DA71" s="83" t="str">
        <v>Conferencista</v>
      </c>
      <c r="DB71" s="83" t="str">
        <v>Consultoría</v>
      </c>
      <c r="DC71" s="83"/>
      <c r="DD71" s="83"/>
      <c r="DE71" s="83" t="str">
        <f t="shared" si="187"/>
        <v>Tipo_4.1.E_Estrategias_que_promuevan_el_turismo_sostenible_Eventos</v>
      </c>
      <c r="DF71" s="83" t="str">
        <f t="shared" si="188"/>
        <v>Alimentación</v>
      </c>
      <c r="DG71" s="83" t="str">
        <f t="shared" si="189"/>
        <v>Alquiler_de_baños_y_servicio_de_aseo_portátiles</v>
      </c>
      <c r="DH71" s="83" t="str">
        <f t="shared" si="190"/>
        <v>Alquiler_de_equipos_técnicos</v>
      </c>
      <c r="DI71" s="83" t="str">
        <f t="shared" si="191"/>
        <v>Alquiler_de_espacios</v>
      </c>
      <c r="DJ71" s="83" t="str">
        <f t="shared" si="192"/>
        <v>Alquiler_de_implementos_de_cocina</v>
      </c>
      <c r="DK71" s="83" t="str">
        <f t="shared" si="193"/>
        <v>Alquiler_de_Mobiliario</v>
      </c>
      <c r="DL71" s="83" t="str">
        <f t="shared" si="194"/>
        <v>Alquiler_de_producción</v>
      </c>
      <c r="DM71" s="83" t="str">
        <f t="shared" si="195"/>
        <v>Iluminación_profesional</v>
      </c>
      <c r="DN71" s="83" t="str">
        <f t="shared" si="196"/>
        <v>Papelería</v>
      </c>
      <c r="DO71" s="83" t="str">
        <f t="shared" si="197"/>
        <v>Personal</v>
      </c>
      <c r="DP71" s="83" t="str">
        <f t="shared" si="198"/>
        <v>Plataforma_digital_</v>
      </c>
      <c r="DQ71" s="83" t="str">
        <f t="shared" si="199"/>
        <v>Producción_y_técnica</v>
      </c>
      <c r="DR71" s="83" t="str">
        <f t="shared" si="200"/>
        <v>Salud</v>
      </c>
      <c r="DS71" s="83" t="str">
        <f t="shared" si="201"/>
        <v>Servicios_digitales_</v>
      </c>
      <c r="DT71" s="83" t="str">
        <f t="shared" si="202"/>
        <v>Servicios_en_línea_y_transmisión</v>
      </c>
      <c r="DU71" s="83" t="str">
        <f t="shared" si="203"/>
        <v>Sonido_profesional</v>
      </c>
      <c r="DV71" s="83" t="str">
        <f t="shared" si="204"/>
        <v>Stand</v>
      </c>
      <c r="DW71" s="83" t="str">
        <f t="shared" si="205"/>
        <v>Traducción_simultanea</v>
      </c>
      <c r="DX71" s="83" t="str">
        <f t="shared" si="206"/>
        <v>Transporte_de_equipos</v>
      </c>
      <c r="DY71" s="83" t="str">
        <f t="shared" si="207"/>
        <v>Video</v>
      </c>
      <c r="DZ71" s="83" t="str">
        <f t="shared" si="208"/>
        <v/>
      </c>
      <c r="EA71" s="83"/>
      <c r="EB71" s="83" t="str" cm="1">
        <f t="array" ref="EB71:EU71">IFERROR(_xlfn._xlws.FILTER(DF71:DZ71,DF71:DZ71&lt;&gt;""),"No aplica")</f>
        <v>Alimentación</v>
      </c>
      <c r="EC71" s="83" t="str">
        <v>Alquiler_de_baños_y_servicio_de_aseo_portátiles</v>
      </c>
      <c r="ED71" s="83" t="str">
        <v>Alquiler_de_equipos_técnicos</v>
      </c>
      <c r="EE71" s="83" t="str">
        <v>Alquiler_de_espacios</v>
      </c>
      <c r="EF71" s="83" t="str">
        <v>Alquiler_de_implementos_de_cocina</v>
      </c>
      <c r="EG71" s="83" t="str">
        <v>Alquiler_de_Mobiliario</v>
      </c>
      <c r="EH71" s="83" t="str">
        <v>Alquiler_de_producción</v>
      </c>
      <c r="EI71" s="83" t="str">
        <v>Iluminación_profesional</v>
      </c>
      <c r="EJ71" s="83" t="str">
        <v>Papelería</v>
      </c>
      <c r="EK71" s="83" t="str">
        <v>Personal</v>
      </c>
      <c r="EL71" s="83" t="str">
        <v>Plataforma_digital_</v>
      </c>
      <c r="EM71" s="83" t="str">
        <v>Producción_y_técnica</v>
      </c>
      <c r="EN71" s="83" t="str">
        <v>Salud</v>
      </c>
      <c r="EO71" s="83" t="str">
        <v>Servicios_digitales_</v>
      </c>
      <c r="EP71" s="83" t="str">
        <v>Servicios_en_línea_y_transmisión</v>
      </c>
      <c r="EQ71" s="83" t="str">
        <v>Sonido_profesional</v>
      </c>
      <c r="ER71" s="83" t="str">
        <v>Stand</v>
      </c>
      <c r="ES71" s="83" t="str">
        <v>Traducción_simultanea</v>
      </c>
      <c r="ET71" s="83" t="str">
        <v>Transporte_de_equipos</v>
      </c>
      <c r="EU71" s="83" t="str">
        <v>Video</v>
      </c>
      <c r="EV71" s="83"/>
      <c r="EW71" s="83" t="str">
        <f t="shared" si="209"/>
        <v>Tipo_4.1.E_Estrategias_que_promuevan_el_turismo_sostenible_Material</v>
      </c>
      <c r="EX71" s="83" t="str">
        <f t="shared" si="210"/>
        <v>Diseño</v>
      </c>
      <c r="EY71" s="83" t="str">
        <f t="shared" si="211"/>
        <v/>
      </c>
      <c r="EZ71" s="83" t="str">
        <f t="shared" si="212"/>
        <v/>
      </c>
      <c r="FA71" s="83" t="str">
        <f t="shared" si="213"/>
        <v>Producción_de_piezas_impresas</v>
      </c>
      <c r="FB71" s="83" t="str">
        <f t="shared" si="214"/>
        <v>Producción_de_piezas_digitales</v>
      </c>
      <c r="FC71" s="83" t="str">
        <f t="shared" si="215"/>
        <v>Distribución</v>
      </c>
      <c r="FD71" s="83"/>
      <c r="FE71" s="83" t="str" cm="1">
        <f t="array" ref="FE71:FH71">IFERROR(_xlfn._xlws.FILTER(EX71:FC71,EX71:FC71&lt;&gt;""),"No aplica")</f>
        <v>Diseño</v>
      </c>
      <c r="FF71" s="83" t="str">
        <v>Producción_de_piezas_impresas</v>
      </c>
      <c r="FG71" s="83" t="str">
        <v>Producción_de_piezas_digitales</v>
      </c>
      <c r="FH71" s="83" t="str">
        <v>Distribución</v>
      </c>
      <c r="FI71" s="83"/>
      <c r="FJ71" s="83"/>
      <c r="FK71" s="83"/>
      <c r="FL71" s="83"/>
      <c r="FM71" s="83" t="str">
        <f t="shared" si="216"/>
        <v>Tipo_4.1.E_Estrategias_que_promuevan_el_turismo_sostenible_Publicidad</v>
      </c>
      <c r="FN71" s="175" t="str">
        <f t="shared" si="217"/>
        <v>ATL</v>
      </c>
      <c r="FO71" s="175" t="str">
        <f t="shared" si="218"/>
        <v>BTL</v>
      </c>
      <c r="FQ71" s="83" t="str" cm="1">
        <f t="array" ref="FQ71:FR71">IFERROR(_xlfn._xlws.FILTER(FN71:FO71,FN71:FO71&lt;&gt;""),"No aplica")</f>
        <v>ATL</v>
      </c>
      <c r="FR71" s="83" t="str">
        <v>BTL</v>
      </c>
      <c r="FU71" s="83" t="str">
        <f t="shared" si="219"/>
        <v>Tipo_4.1.E_Estrategias_que_promuevan_el_turismo_sostenible_Desarrollos_Tecnológicos</v>
      </c>
      <c r="FV71" s="175" t="str">
        <f t="shared" si="220"/>
        <v>Software</v>
      </c>
      <c r="FW71" s="175" t="str">
        <f t="shared" si="221"/>
        <v>Páginas_Web</v>
      </c>
      <c r="FY71" s="83" t="str" cm="1">
        <f t="array" ref="FY71:FZ71">IFERROR(_xlfn._xlws.FILTER(FV71:FW71,FV71:FW71&lt;&gt;""),"No aplica")</f>
        <v>Software</v>
      </c>
      <c r="FZ71" t="str">
        <v>Páginas_Web</v>
      </c>
      <c r="GC71" s="83" t="str">
        <f t="shared" si="222"/>
        <v>Tipo_4.1.E_Estrategias_que_promuevan_el_turismo_sostenible_Gastos_de_viajes_(alimentación_hospedaje_transporte_etc)</v>
      </c>
      <c r="GD71" s="175" t="str">
        <f t="shared" si="223"/>
        <v>G1._Eventos_Nacionales</v>
      </c>
      <c r="GE71" s="175" t="str">
        <f t="shared" si="224"/>
        <v/>
      </c>
      <c r="GF71" s="175" t="str">
        <f t="shared" si="225"/>
        <v/>
      </c>
      <c r="GG71" s="175" t="str">
        <f t="shared" si="226"/>
        <v/>
      </c>
      <c r="GH71" s="175" t="str">
        <f t="shared" si="227"/>
        <v/>
      </c>
      <c r="GI71" s="175" t="str">
        <f t="shared" si="228"/>
        <v>G6._Reuniones_para_mesas_de_trabajo</v>
      </c>
      <c r="GJ71" s="175" t="str">
        <f t="shared" si="229"/>
        <v/>
      </c>
      <c r="GK71" s="175" t="str">
        <f t="shared" si="230"/>
        <v/>
      </c>
      <c r="GL71" s="175"/>
      <c r="GM71" s="150" t="str" cm="1">
        <f t="array" ref="GM71:GN71">IFERROR(_xlfn._xlws.FILTER(GD71:GK71,GD71:GK71&lt;&gt;""),"No aplica")</f>
        <v>G1._Eventos_Nacionales</v>
      </c>
      <c r="GN71" s="175" t="str">
        <v>G6._Reuniones_para_mesas_de_trabajo</v>
      </c>
      <c r="GO71" s="175"/>
      <c r="GP71" s="175"/>
      <c r="GQ71" s="175"/>
      <c r="GR71" s="175"/>
      <c r="GS71" s="175"/>
      <c r="GT71" s="175"/>
      <c r="GU71" s="175"/>
      <c r="GV71" s="175"/>
      <c r="GW71" s="175"/>
      <c r="GX71" s="83" t="str">
        <f t="shared" si="231"/>
        <v>Tipo_4.1.E_Estrategias_que_promuevan_el_turismo_sostenible_Dotaciones_o_Beneficios</v>
      </c>
      <c r="GY71" s="175" t="str">
        <f t="shared" si="232"/>
        <v/>
      </c>
      <c r="GZ71" s="175" t="str">
        <f t="shared" si="233"/>
        <v/>
      </c>
      <c r="HA71" s="175" t="str">
        <f t="shared" si="234"/>
        <v/>
      </c>
      <c r="HB71" s="175" t="str">
        <f t="shared" si="235"/>
        <v/>
      </c>
      <c r="HC71" s="175" t="str">
        <f t="shared" si="236"/>
        <v/>
      </c>
      <c r="HE71" s="150" t="str" cm="1">
        <f t="array" ref="HE71">IFERROR(_xlfn._xlws.FILTER(GY71:HC71,GY71:HC71&lt;&gt;""),"No aplica")</f>
        <v>No aplica</v>
      </c>
      <c r="HL71" s="83" t="str">
        <f t="shared" si="237"/>
        <v>Tipo_4.1.E_Estrategias_que_promuevan_el_turismo_sostenible_Pólizas</v>
      </c>
      <c r="HM71" s="175" t="str">
        <f t="shared" si="238"/>
        <v>Pólizas</v>
      </c>
      <c r="HO71" s="83" t="str" cm="1">
        <f t="array" ref="HO71">IFERROR(_xlfn._xlws.FILTER(HM71:HM71,HM71:HM71&lt;&gt;""),"No aplica")</f>
        <v>Pólizas</v>
      </c>
      <c r="HR71" s="83" t="str">
        <f t="shared" si="239"/>
        <v>Tipo_4.1.E_Estrategias_que_promuevan_el_turismo_sostenible_Otros</v>
      </c>
      <c r="HS71" s="175" t="str">
        <f t="shared" si="240"/>
        <v/>
      </c>
      <c r="HT71" s="175" t="str">
        <f t="shared" si="241"/>
        <v/>
      </c>
      <c r="HU71" s="175" t="str">
        <f t="shared" si="242"/>
        <v/>
      </c>
      <c r="HW71" s="83" t="str" cm="1">
        <f t="array" ref="HW71">IFERROR(_xlfn._xlws.FILTER(HS71:HU71,HS71:HU71&lt;&gt;""),"No aplica")</f>
        <v>No aplica</v>
      </c>
      <c r="IB71" s="83" t="str">
        <f t="shared" si="243"/>
        <v>Tipo_4.1.E_Estrategias_que_promuevan_el_turismo_sostenible_Construcción_y_o_mantenimiento_de_Obra</v>
      </c>
      <c r="IC71" s="175" t="str">
        <f t="shared" si="244"/>
        <v/>
      </c>
      <c r="ID71" s="175" t="str">
        <f t="shared" si="245"/>
        <v/>
      </c>
      <c r="IE71" s="175" t="str">
        <f t="shared" si="246"/>
        <v/>
      </c>
      <c r="IF71" s="175" t="str">
        <f t="shared" si="247"/>
        <v/>
      </c>
      <c r="IG71" s="175" t="str">
        <f t="shared" si="248"/>
        <v/>
      </c>
      <c r="IH71" s="175" t="str">
        <f t="shared" si="249"/>
        <v/>
      </c>
      <c r="II71" s="175" t="str">
        <f t="shared" si="250"/>
        <v/>
      </c>
      <c r="IJ71" s="175" t="str">
        <f t="shared" si="251"/>
        <v/>
      </c>
      <c r="IK71" s="175" t="str">
        <f t="shared" si="252"/>
        <v/>
      </c>
      <c r="IL71" s="175" t="str">
        <f t="shared" si="253"/>
        <v/>
      </c>
      <c r="IM71" s="175" t="str">
        <f t="shared" si="254"/>
        <v/>
      </c>
      <c r="IN71" s="175" t="str">
        <f t="shared" si="255"/>
        <v/>
      </c>
      <c r="IO71" s="175" t="str">
        <f t="shared" si="256"/>
        <v/>
      </c>
      <c r="IP71" s="175" t="str">
        <f t="shared" si="257"/>
        <v/>
      </c>
      <c r="IR71" s="175" t="str" cm="1">
        <f t="array" ref="IR71">IFERROR(_xlfn._xlws.FILTER(IC71:IP71,IC71:IP71&lt;&gt;""),"No aplica")</f>
        <v>No aplica</v>
      </c>
      <c r="JG71" s="83" t="str">
        <f t="shared" si="258"/>
        <v>Tipo_4.1.E_Estrategias_que_promuevan_el_turismo_sostenible</v>
      </c>
      <c r="JH71" s="83" t="str">
        <f t="shared" si="259"/>
        <v>Personal</v>
      </c>
      <c r="JI71" s="83" t="str">
        <f t="shared" si="260"/>
        <v>Personal</v>
      </c>
      <c r="JJ71" s="83" t="str">
        <f t="shared" si="261"/>
        <v>Personal</v>
      </c>
      <c r="JK71" s="83" t="str">
        <f t="shared" si="262"/>
        <v>Personal</v>
      </c>
      <c r="JL71" s="83" t="str">
        <f t="shared" si="263"/>
        <v>Personal</v>
      </c>
      <c r="JM71" s="83" t="str">
        <f t="shared" si="264"/>
        <v>Eventos</v>
      </c>
      <c r="JN71" s="83" t="str">
        <f t="shared" si="265"/>
        <v>Eventos</v>
      </c>
      <c r="JO71" s="83" t="str">
        <f t="shared" si="266"/>
        <v>Eventos</v>
      </c>
      <c r="JP71" s="83" t="str">
        <f t="shared" si="267"/>
        <v>Eventos</v>
      </c>
      <c r="JQ71" s="83" t="str">
        <f t="shared" si="268"/>
        <v>Eventos</v>
      </c>
      <c r="JR71" s="83" t="str">
        <f t="shared" si="269"/>
        <v>Eventos</v>
      </c>
      <c r="JS71" s="83" t="str">
        <f t="shared" si="270"/>
        <v>Eventos</v>
      </c>
      <c r="JT71" s="83" t="str">
        <f t="shared" si="271"/>
        <v>Eventos</v>
      </c>
      <c r="JU71" s="83" t="str">
        <f t="shared" si="272"/>
        <v>Eventos</v>
      </c>
      <c r="JV71" s="83" t="str">
        <f t="shared" si="273"/>
        <v>Eventos</v>
      </c>
      <c r="JW71" s="83" t="str">
        <f t="shared" si="274"/>
        <v>Eventos</v>
      </c>
      <c r="JX71" s="83" t="str">
        <f t="shared" si="275"/>
        <v>Eventos</v>
      </c>
      <c r="JY71" s="83" t="str">
        <f t="shared" si="276"/>
        <v>Eventos</v>
      </c>
      <c r="JZ71" s="83" t="str">
        <f t="shared" si="277"/>
        <v>Eventos</v>
      </c>
      <c r="KA71" s="83" t="str">
        <f t="shared" si="278"/>
        <v>Eventos</v>
      </c>
      <c r="KB71" s="83" t="str">
        <f t="shared" si="279"/>
        <v>Eventos</v>
      </c>
      <c r="KC71" s="83" t="str">
        <f t="shared" si="280"/>
        <v>Eventos</v>
      </c>
      <c r="KD71" s="83" t="str">
        <f t="shared" si="281"/>
        <v>Eventos</v>
      </c>
      <c r="KE71" s="83" t="str">
        <f t="shared" si="282"/>
        <v>Eventos</v>
      </c>
      <c r="KF71" s="83" t="str">
        <f t="shared" si="283"/>
        <v>Eventos</v>
      </c>
      <c r="KG71" s="83" t="str">
        <f t="shared" si="284"/>
        <v/>
      </c>
      <c r="KH71" s="83" t="str">
        <f t="shared" si="285"/>
        <v>Material</v>
      </c>
      <c r="KI71" s="83" t="str">
        <f t="shared" si="286"/>
        <v/>
      </c>
      <c r="KJ71" s="83" t="str">
        <f t="shared" si="287"/>
        <v/>
      </c>
      <c r="KK71" s="83" t="str">
        <f t="shared" si="288"/>
        <v>Material</v>
      </c>
      <c r="KL71" s="83" t="str">
        <f t="shared" si="289"/>
        <v>Material</v>
      </c>
      <c r="KM71" s="83" t="str">
        <f t="shared" si="290"/>
        <v>Material</v>
      </c>
      <c r="KN71" s="83" t="str">
        <f t="shared" si="291"/>
        <v>Publicidad</v>
      </c>
      <c r="KO71" s="83" t="str">
        <f t="shared" si="292"/>
        <v>Publicidad</v>
      </c>
      <c r="KP71" s="83" t="str">
        <f t="shared" si="293"/>
        <v>Desarrollos_Tecnológicos</v>
      </c>
      <c r="KQ71" s="83" t="str">
        <f t="shared" si="294"/>
        <v>Desarrollos_Tecnológicos</v>
      </c>
      <c r="KR71" s="83" t="str">
        <f t="shared" si="295"/>
        <v>Gastos_de_viajes_(alimentación_hospedaje_transporte_etc)</v>
      </c>
      <c r="KS71" s="83" t="str">
        <f t="shared" si="296"/>
        <v/>
      </c>
      <c r="KT71" s="83" t="str">
        <f t="shared" si="297"/>
        <v/>
      </c>
      <c r="KU71" s="83" t="str">
        <f t="shared" si="298"/>
        <v/>
      </c>
      <c r="KV71" s="83" t="str">
        <f t="shared" si="299"/>
        <v/>
      </c>
      <c r="KW71" s="83" t="str">
        <f t="shared" si="300"/>
        <v>Gastos_de_viajes_(alimentación_hospedaje_transporte_etc)</v>
      </c>
      <c r="KX71" s="83" t="str">
        <f t="shared" si="301"/>
        <v/>
      </c>
      <c r="KY71" s="83" t="str">
        <f t="shared" si="302"/>
        <v/>
      </c>
      <c r="KZ71" s="83" t="str">
        <f t="shared" si="303"/>
        <v/>
      </c>
      <c r="LA71" s="83" t="str">
        <f t="shared" si="304"/>
        <v/>
      </c>
      <c r="LB71" s="83" t="str">
        <f t="shared" si="305"/>
        <v/>
      </c>
      <c r="LC71" s="83" t="str">
        <f t="shared" si="306"/>
        <v/>
      </c>
      <c r="LD71" s="83" t="str">
        <f t="shared" si="307"/>
        <v/>
      </c>
      <c r="LE71" s="83" t="str">
        <f t="shared" si="308"/>
        <v>Pólizas</v>
      </c>
      <c r="LF71" s="83" t="str">
        <f t="shared" si="309"/>
        <v/>
      </c>
      <c r="LG71" s="83" t="str">
        <f t="shared" si="310"/>
        <v/>
      </c>
      <c r="LH71" s="83" t="str">
        <f t="shared" si="311"/>
        <v/>
      </c>
      <c r="LI71" s="83" t="str">
        <f t="shared" si="312"/>
        <v/>
      </c>
      <c r="LJ71" s="83" t="str">
        <f t="shared" si="313"/>
        <v/>
      </c>
      <c r="LK71" s="83" t="str">
        <f t="shared" si="314"/>
        <v/>
      </c>
      <c r="LL71" s="83" t="str">
        <f t="shared" si="315"/>
        <v/>
      </c>
      <c r="LM71" s="83" t="str">
        <f t="shared" si="316"/>
        <v/>
      </c>
      <c r="LN71" s="83" t="str">
        <f t="shared" si="317"/>
        <v/>
      </c>
      <c r="LO71" s="83" t="str">
        <f t="shared" si="318"/>
        <v/>
      </c>
      <c r="LP71" s="83" t="str">
        <f t="shared" si="319"/>
        <v/>
      </c>
      <c r="LQ71" s="83" t="str">
        <f t="shared" si="320"/>
        <v/>
      </c>
      <c r="LR71" s="83" t="str">
        <f t="shared" si="321"/>
        <v/>
      </c>
      <c r="LS71" s="83" t="str">
        <f t="shared" si="322"/>
        <v/>
      </c>
      <c r="LT71" s="83" t="str">
        <f t="shared" si="323"/>
        <v/>
      </c>
      <c r="LU71" s="83" t="str">
        <f t="shared" si="324"/>
        <v/>
      </c>
      <c r="LV71" s="83" t="str">
        <f t="shared" si="325"/>
        <v/>
      </c>
      <c r="LX71" s="175" t="str" cm="1">
        <f t="array" ref="LX71:MD71">TRANSPOSE(_xlfn.UNIQUE(_xlfn._xlws.FILTER(TRANSPOSE(JH71:LV71),TRANSPOSE(JH71:LV71)&lt;&gt;"")))</f>
        <v>Personal</v>
      </c>
      <c r="LY71" s="175" t="str">
        <v>Eventos</v>
      </c>
      <c r="LZ71" s="175" t="str">
        <v>Material</v>
      </c>
      <c r="MA71" s="175" t="str">
        <v>Publicidad</v>
      </c>
      <c r="MB71" s="175" t="str">
        <v>Desarrollos_Tecnológicos</v>
      </c>
      <c r="MC71" s="175" t="str">
        <v>Gastos_de_viajes_(alimentación_hospedaje_transporte_etc)</v>
      </c>
      <c r="MD71" s="175" t="str">
        <v>Pólizas</v>
      </c>
      <c r="MI71" s="83" t="str">
        <f t="shared" si="326"/>
        <v>Tipo_4.1.E_Estrategias_que_promuevan_el_turismo_sostenible_productos</v>
      </c>
      <c r="MJ71" t="s">
        <v>1834</v>
      </c>
      <c r="MK71" t="s">
        <v>3047</v>
      </c>
      <c r="ML71" t="s">
        <v>3047</v>
      </c>
      <c r="MT71" t="s">
        <v>1643</v>
      </c>
      <c r="MV71" s="150" t="str" cm="1">
        <f t="array" ref="MV71:MW71">IFERROR(_xlfn._xlws.FILTER(MJ71:MT71,MJ71:MT71&lt;&gt;""),"No aplica")</f>
        <v>Estrategias que promuevan el turismo sostenible implementadas</v>
      </c>
      <c r="MW71" t="str">
        <v>Otro</v>
      </c>
      <c r="NG71" s="150" t="str">
        <f t="shared" si="327"/>
        <v>Tipo_4.1.E_Estrategias_que_promuevan_el_turismo_sostenible_resultados</v>
      </c>
      <c r="NH71" s="83" t="s">
        <v>1641</v>
      </c>
      <c r="NI71" s="83"/>
      <c r="NJ71" s="83"/>
      <c r="NK71" s="83"/>
      <c r="NL71" s="83"/>
      <c r="NM71" s="83"/>
      <c r="NN71" s="83"/>
      <c r="NO71" s="83"/>
      <c r="NP71" s="83"/>
      <c r="NQ71" s="83"/>
      <c r="NR71" s="83" t="s">
        <v>1643</v>
      </c>
      <c r="NT71" s="83" t="s">
        <v>1641</v>
      </c>
      <c r="NU71" s="83" t="s">
        <v>1643</v>
      </c>
    </row>
    <row r="72" spans="1:386" ht="21" thickBot="1">
      <c r="A72" s="509"/>
      <c r="B72" s="487"/>
      <c r="C72" s="490"/>
      <c r="D72" s="74" t="str">
        <f t="shared" si="184"/>
        <v>Categoría_4.1_Turismo_responsable</v>
      </c>
      <c r="E72" s="81" t="s">
        <v>3184</v>
      </c>
      <c r="F72" s="72" t="str">
        <f t="shared" si="185"/>
        <v>Tipo_4.1.F_Protección_del_bienestar_animal</v>
      </c>
      <c r="G72" s="74" t="s">
        <v>3043</v>
      </c>
      <c r="H72" s="107" t="s">
        <v>3043</v>
      </c>
      <c r="I72" s="110" t="s">
        <v>3043</v>
      </c>
      <c r="J72" s="116"/>
      <c r="K72" s="110" t="s">
        <v>3043</v>
      </c>
      <c r="L72" s="118"/>
      <c r="M72" s="110"/>
      <c r="O72" s="83" t="str">
        <f t="shared" si="165"/>
        <v>Tipo_4.1.F_Protección_del_bienestar_animal</v>
      </c>
      <c r="P72" s="83" t="str">
        <f t="shared" si="166"/>
        <v>Tipo_4.1.F_Protección_del_bienestar_animal</v>
      </c>
      <c r="Q72" s="83" t="str">
        <f t="shared" si="167"/>
        <v>Tipo_4.1.F_Protección_del_bienestar_animal</v>
      </c>
      <c r="R72" s="83" t="str">
        <f t="shared" si="168"/>
        <v/>
      </c>
      <c r="S72" s="83" t="str">
        <f t="shared" si="169"/>
        <v>Tipo_4.1.F_Protección_del_bienestar_animal</v>
      </c>
      <c r="T72" s="83" t="str">
        <f t="shared" si="170"/>
        <v/>
      </c>
      <c r="U72" s="83" t="str">
        <f t="shared" si="171"/>
        <v/>
      </c>
      <c r="X72" s="150" t="s">
        <v>3183</v>
      </c>
      <c r="AA72" s="92" t="s">
        <v>3043</v>
      </c>
      <c r="AB72" s="92" t="s">
        <v>3043</v>
      </c>
      <c r="AC72" s="92" t="s">
        <v>3043</v>
      </c>
      <c r="AD72" s="92" t="s">
        <v>3043</v>
      </c>
      <c r="AE72" s="92" t="s">
        <v>3043</v>
      </c>
      <c r="AF72" s="92" t="s">
        <v>3043</v>
      </c>
      <c r="AG72" s="92" t="s">
        <v>3043</v>
      </c>
      <c r="AH72" s="92" t="s">
        <v>3043</v>
      </c>
      <c r="AI72" s="92" t="s">
        <v>3043</v>
      </c>
      <c r="AJ72" s="92" t="s">
        <v>3043</v>
      </c>
      <c r="AK72" s="92" t="s">
        <v>3043</v>
      </c>
      <c r="AL72" s="92" t="s">
        <v>3043</v>
      </c>
      <c r="AM72" s="92" t="s">
        <v>3043</v>
      </c>
      <c r="AN72" s="92" t="s">
        <v>3043</v>
      </c>
      <c r="AO72" s="92" t="s">
        <v>3043</v>
      </c>
      <c r="AP72" s="92" t="s">
        <v>3043</v>
      </c>
      <c r="AQ72" s="92" t="s">
        <v>3043</v>
      </c>
      <c r="AR72" s="92" t="s">
        <v>3043</v>
      </c>
      <c r="AS72" s="92" t="s">
        <v>3043</v>
      </c>
      <c r="AT72" s="92" t="s">
        <v>3043</v>
      </c>
      <c r="AU72" s="92" t="s">
        <v>3043</v>
      </c>
      <c r="AV72" s="92" t="s">
        <v>3043</v>
      </c>
      <c r="AW72" s="92" t="s">
        <v>3043</v>
      </c>
      <c r="AX72" s="92" t="s">
        <v>3043</v>
      </c>
      <c r="AY72" s="92" t="s">
        <v>3043</v>
      </c>
      <c r="AZ72" s="92"/>
      <c r="BA72" s="92" t="s">
        <v>3043</v>
      </c>
      <c r="BB72" s="92"/>
      <c r="BC72" s="92"/>
      <c r="BD72" s="92" t="s">
        <v>3043</v>
      </c>
      <c r="BE72" s="92" t="s">
        <v>3043</v>
      </c>
      <c r="BF72" s="92" t="s">
        <v>3043</v>
      </c>
      <c r="BG72" s="92" t="s">
        <v>3043</v>
      </c>
      <c r="BH72" s="92" t="s">
        <v>3043</v>
      </c>
      <c r="BI72" s="92" t="s">
        <v>3043</v>
      </c>
      <c r="BJ72" s="92" t="s">
        <v>3043</v>
      </c>
      <c r="BK72" s="92" t="s">
        <v>3043</v>
      </c>
      <c r="BL72" s="92"/>
      <c r="BM72" s="92"/>
      <c r="BN72" s="92"/>
      <c r="BO72" s="92"/>
      <c r="BP72" s="92" t="s">
        <v>3043</v>
      </c>
      <c r="BQ72" s="92"/>
      <c r="BR72" s="92"/>
      <c r="BS72" s="92"/>
      <c r="BT72" s="92"/>
      <c r="BU72" s="92"/>
      <c r="BV72" s="92"/>
      <c r="BW72" s="93"/>
      <c r="BX72" s="93" t="s">
        <v>3043</v>
      </c>
      <c r="BY72" s="93"/>
      <c r="BZ72" s="93"/>
      <c r="CA72" s="93"/>
      <c r="CQ72" s="83" t="str">
        <f t="shared" si="186"/>
        <v>Tipo_4.1.F_Protección_del_bienestar_animal_Personal</v>
      </c>
      <c r="CR72" s="83" t="str">
        <f t="shared" si="172"/>
        <v>Apoyo_administrativo</v>
      </c>
      <c r="CS72" s="83" t="str">
        <f t="shared" si="173"/>
        <v>Profesional</v>
      </c>
      <c r="CT72" s="83" t="str">
        <f t="shared" si="174"/>
        <v>Capacitador</v>
      </c>
      <c r="CU72" s="83" t="str">
        <f t="shared" si="175"/>
        <v>Conferencista</v>
      </c>
      <c r="CV72" s="83" t="str">
        <f t="shared" si="176"/>
        <v>Consultoría</v>
      </c>
      <c r="CW72" s="83"/>
      <c r="CX72" s="83" t="str" cm="1">
        <f t="array" ref="CX72:DB72">IFERROR(_xlfn._xlws.FILTER(CR72:CV72,CR72:CV72&lt;&gt;""),"No aplica")</f>
        <v>Apoyo_administrativo</v>
      </c>
      <c r="CY72" s="83" t="str">
        <v>Profesional</v>
      </c>
      <c r="CZ72" s="83" t="str">
        <v>Capacitador</v>
      </c>
      <c r="DA72" s="83" t="str">
        <v>Conferencista</v>
      </c>
      <c r="DB72" s="83" t="str">
        <v>Consultoría</v>
      </c>
      <c r="DC72" s="83"/>
      <c r="DD72" s="83"/>
      <c r="DE72" s="83" t="str">
        <f t="shared" si="187"/>
        <v>Tipo_4.1.F_Protección_del_bienestar_animal_Eventos</v>
      </c>
      <c r="DF72" s="83" t="str">
        <f t="shared" si="188"/>
        <v>Alimentación</v>
      </c>
      <c r="DG72" s="83" t="str">
        <f t="shared" si="189"/>
        <v>Alquiler_de_baños_y_servicio_de_aseo_portátiles</v>
      </c>
      <c r="DH72" s="83" t="str">
        <f t="shared" si="190"/>
        <v>Alquiler_de_equipos_técnicos</v>
      </c>
      <c r="DI72" s="83" t="str">
        <f t="shared" si="191"/>
        <v>Alquiler_de_espacios</v>
      </c>
      <c r="DJ72" s="83" t="str">
        <f t="shared" si="192"/>
        <v>Alquiler_de_implementos_de_cocina</v>
      </c>
      <c r="DK72" s="83" t="str">
        <f t="shared" si="193"/>
        <v>Alquiler_de_Mobiliario</v>
      </c>
      <c r="DL72" s="83" t="str">
        <f t="shared" si="194"/>
        <v>Alquiler_de_producción</v>
      </c>
      <c r="DM72" s="83" t="str">
        <f t="shared" si="195"/>
        <v>Iluminación_profesional</v>
      </c>
      <c r="DN72" s="83" t="str">
        <f t="shared" si="196"/>
        <v>Papelería</v>
      </c>
      <c r="DO72" s="83" t="str">
        <f t="shared" si="197"/>
        <v>Personal</v>
      </c>
      <c r="DP72" s="83" t="str">
        <f t="shared" si="198"/>
        <v>Plataforma_digital_</v>
      </c>
      <c r="DQ72" s="83" t="str">
        <f t="shared" si="199"/>
        <v>Producción_y_técnica</v>
      </c>
      <c r="DR72" s="83" t="str">
        <f t="shared" si="200"/>
        <v>Salud</v>
      </c>
      <c r="DS72" s="83" t="str">
        <f t="shared" si="201"/>
        <v>Servicios_digitales_</v>
      </c>
      <c r="DT72" s="83" t="str">
        <f t="shared" si="202"/>
        <v>Servicios_en_línea_y_transmisión</v>
      </c>
      <c r="DU72" s="83" t="str">
        <f t="shared" si="203"/>
        <v>Sonido_profesional</v>
      </c>
      <c r="DV72" s="83" t="str">
        <f t="shared" si="204"/>
        <v>Stand</v>
      </c>
      <c r="DW72" s="83" t="str">
        <f t="shared" si="205"/>
        <v>Traducción_simultanea</v>
      </c>
      <c r="DX72" s="83" t="str">
        <f t="shared" si="206"/>
        <v>Transporte_de_equipos</v>
      </c>
      <c r="DY72" s="83" t="str">
        <f t="shared" si="207"/>
        <v>Video</v>
      </c>
      <c r="DZ72" s="83" t="str">
        <f t="shared" si="208"/>
        <v/>
      </c>
      <c r="EA72" s="83"/>
      <c r="EB72" s="83" t="str" cm="1">
        <f t="array" ref="EB72:EU72">IFERROR(_xlfn._xlws.FILTER(DF72:DZ72,DF72:DZ72&lt;&gt;""),"No aplica")</f>
        <v>Alimentación</v>
      </c>
      <c r="EC72" s="83" t="str">
        <v>Alquiler_de_baños_y_servicio_de_aseo_portátiles</v>
      </c>
      <c r="ED72" s="83" t="str">
        <v>Alquiler_de_equipos_técnicos</v>
      </c>
      <c r="EE72" s="83" t="str">
        <v>Alquiler_de_espacios</v>
      </c>
      <c r="EF72" s="83" t="str">
        <v>Alquiler_de_implementos_de_cocina</v>
      </c>
      <c r="EG72" s="83" t="str">
        <v>Alquiler_de_Mobiliario</v>
      </c>
      <c r="EH72" s="83" t="str">
        <v>Alquiler_de_producción</v>
      </c>
      <c r="EI72" s="83" t="str">
        <v>Iluminación_profesional</v>
      </c>
      <c r="EJ72" s="83" t="str">
        <v>Papelería</v>
      </c>
      <c r="EK72" s="83" t="str">
        <v>Personal</v>
      </c>
      <c r="EL72" s="83" t="str">
        <v>Plataforma_digital_</v>
      </c>
      <c r="EM72" s="83" t="str">
        <v>Producción_y_técnica</v>
      </c>
      <c r="EN72" s="83" t="str">
        <v>Salud</v>
      </c>
      <c r="EO72" s="83" t="str">
        <v>Servicios_digitales_</v>
      </c>
      <c r="EP72" s="83" t="str">
        <v>Servicios_en_línea_y_transmisión</v>
      </c>
      <c r="EQ72" s="83" t="str">
        <v>Sonido_profesional</v>
      </c>
      <c r="ER72" s="83" t="str">
        <v>Stand</v>
      </c>
      <c r="ES72" s="83" t="str">
        <v>Traducción_simultanea</v>
      </c>
      <c r="ET72" s="83" t="str">
        <v>Transporte_de_equipos</v>
      </c>
      <c r="EU72" s="83" t="str">
        <v>Video</v>
      </c>
      <c r="EV72" s="83"/>
      <c r="EW72" s="83" t="str">
        <f t="shared" si="209"/>
        <v>Tipo_4.1.F_Protección_del_bienestar_animal_Material</v>
      </c>
      <c r="EX72" s="83" t="str">
        <f t="shared" si="210"/>
        <v>Diseño</v>
      </c>
      <c r="EY72" s="83" t="str">
        <f t="shared" si="211"/>
        <v/>
      </c>
      <c r="EZ72" s="83" t="str">
        <f t="shared" si="212"/>
        <v/>
      </c>
      <c r="FA72" s="83" t="str">
        <f t="shared" si="213"/>
        <v>Producción_de_piezas_impresas</v>
      </c>
      <c r="FB72" s="83" t="str">
        <f t="shared" si="214"/>
        <v>Producción_de_piezas_digitales</v>
      </c>
      <c r="FC72" s="83" t="str">
        <f t="shared" si="215"/>
        <v>Distribución</v>
      </c>
      <c r="FD72" s="83"/>
      <c r="FE72" s="83" t="str" cm="1">
        <f t="array" ref="FE72:FH72">IFERROR(_xlfn._xlws.FILTER(EX72:FC72,EX72:FC72&lt;&gt;""),"No aplica")</f>
        <v>Diseño</v>
      </c>
      <c r="FF72" s="83" t="str">
        <v>Producción_de_piezas_impresas</v>
      </c>
      <c r="FG72" s="83" t="str">
        <v>Producción_de_piezas_digitales</v>
      </c>
      <c r="FH72" s="83" t="str">
        <v>Distribución</v>
      </c>
      <c r="FI72" s="83"/>
      <c r="FJ72" s="83"/>
      <c r="FK72" s="83"/>
      <c r="FL72" s="83"/>
      <c r="FM72" s="83" t="str">
        <f t="shared" si="216"/>
        <v>Tipo_4.1.F_Protección_del_bienestar_animal_Publicidad</v>
      </c>
      <c r="FN72" s="175" t="str">
        <f t="shared" si="217"/>
        <v>ATL</v>
      </c>
      <c r="FO72" s="175" t="str">
        <f t="shared" si="218"/>
        <v>BTL</v>
      </c>
      <c r="FQ72" s="83" t="str" cm="1">
        <f t="array" ref="FQ72:FR72">IFERROR(_xlfn._xlws.FILTER(FN72:FO72,FN72:FO72&lt;&gt;""),"No aplica")</f>
        <v>ATL</v>
      </c>
      <c r="FR72" s="83" t="str">
        <v>BTL</v>
      </c>
      <c r="FU72" s="83" t="str">
        <f t="shared" si="219"/>
        <v>Tipo_4.1.F_Protección_del_bienestar_animal_Desarrollos_Tecnológicos</v>
      </c>
      <c r="FV72" s="175" t="str">
        <f t="shared" si="220"/>
        <v>Software</v>
      </c>
      <c r="FW72" s="175" t="str">
        <f t="shared" si="221"/>
        <v>Páginas_Web</v>
      </c>
      <c r="FY72" s="83" t="str" cm="1">
        <f t="array" ref="FY72:FZ72">IFERROR(_xlfn._xlws.FILTER(FV72:FW72,FV72:FW72&lt;&gt;""),"No aplica")</f>
        <v>Software</v>
      </c>
      <c r="FZ72" t="str">
        <v>Páginas_Web</v>
      </c>
      <c r="GC72" s="83" t="str">
        <f t="shared" si="222"/>
        <v>Tipo_4.1.F_Protección_del_bienestar_animal_Gastos_de_viajes_(alimentación_hospedaje_transporte_etc)</v>
      </c>
      <c r="GD72" s="175" t="str">
        <f t="shared" si="223"/>
        <v>G1._Eventos_Nacionales</v>
      </c>
      <c r="GE72" s="175" t="str">
        <f t="shared" si="224"/>
        <v/>
      </c>
      <c r="GF72" s="175" t="str">
        <f t="shared" si="225"/>
        <v/>
      </c>
      <c r="GG72" s="175" t="str">
        <f t="shared" si="226"/>
        <v/>
      </c>
      <c r="GH72" s="175" t="str">
        <f t="shared" si="227"/>
        <v/>
      </c>
      <c r="GI72" s="175" t="str">
        <f t="shared" si="228"/>
        <v>G6._Reuniones_para_mesas_de_trabajo</v>
      </c>
      <c r="GJ72" s="175" t="str">
        <f t="shared" si="229"/>
        <v/>
      </c>
      <c r="GK72" s="175" t="str">
        <f t="shared" si="230"/>
        <v/>
      </c>
      <c r="GL72" s="175"/>
      <c r="GM72" s="150" t="str" cm="1">
        <f t="array" ref="GM72:GN72">IFERROR(_xlfn._xlws.FILTER(GD72:GK72,GD72:GK72&lt;&gt;""),"No aplica")</f>
        <v>G1._Eventos_Nacionales</v>
      </c>
      <c r="GN72" s="175" t="str">
        <v>G6._Reuniones_para_mesas_de_trabajo</v>
      </c>
      <c r="GO72" s="175"/>
      <c r="GP72" s="175"/>
      <c r="GQ72" s="175"/>
      <c r="GR72" s="175"/>
      <c r="GS72" s="175"/>
      <c r="GT72" s="175"/>
      <c r="GU72" s="175"/>
      <c r="GV72" s="175"/>
      <c r="GW72" s="175"/>
      <c r="GX72" s="83" t="str">
        <f t="shared" si="231"/>
        <v>Tipo_4.1.F_Protección_del_bienestar_animal_Dotaciones_o_Beneficios</v>
      </c>
      <c r="GY72" s="175" t="str">
        <f t="shared" si="232"/>
        <v/>
      </c>
      <c r="GZ72" s="175" t="str">
        <f t="shared" si="233"/>
        <v/>
      </c>
      <c r="HA72" s="175" t="str">
        <f t="shared" si="234"/>
        <v/>
      </c>
      <c r="HB72" s="175" t="str">
        <f t="shared" si="235"/>
        <v/>
      </c>
      <c r="HC72" s="175" t="str">
        <f t="shared" si="236"/>
        <v/>
      </c>
      <c r="HE72" s="150" t="str" cm="1">
        <f t="array" ref="HE72">IFERROR(_xlfn._xlws.FILTER(GY72:HC72,GY72:HC72&lt;&gt;""),"No aplica")</f>
        <v>No aplica</v>
      </c>
      <c r="HL72" s="83" t="str">
        <f t="shared" si="237"/>
        <v>Tipo_4.1.F_Protección_del_bienestar_animal_Pólizas</v>
      </c>
      <c r="HM72" s="175" t="str">
        <f t="shared" si="238"/>
        <v>Pólizas</v>
      </c>
      <c r="HO72" s="83" t="str" cm="1">
        <f t="array" ref="HO72">IFERROR(_xlfn._xlws.FILTER(HM72:HM72,HM72:HM72&lt;&gt;""),"No aplica")</f>
        <v>Pólizas</v>
      </c>
      <c r="HR72" s="83" t="str">
        <f t="shared" si="239"/>
        <v>Tipo_4.1.F_Protección_del_bienestar_animal_Otros</v>
      </c>
      <c r="HS72" s="175" t="str">
        <f t="shared" si="240"/>
        <v/>
      </c>
      <c r="HT72" s="175" t="str">
        <f t="shared" si="241"/>
        <v/>
      </c>
      <c r="HU72" s="175" t="str">
        <f t="shared" si="242"/>
        <v/>
      </c>
      <c r="HW72" s="83" t="str" cm="1">
        <f t="array" ref="HW72">IFERROR(_xlfn._xlws.FILTER(HS72:HU72,HS72:HU72&lt;&gt;""),"No aplica")</f>
        <v>No aplica</v>
      </c>
      <c r="IB72" s="83" t="str">
        <f t="shared" si="243"/>
        <v>Tipo_4.1.F_Protección_del_bienestar_animal_Construcción_y_o_mantenimiento_de_Obra</v>
      </c>
      <c r="IC72" s="175" t="str">
        <f t="shared" si="244"/>
        <v/>
      </c>
      <c r="ID72" s="175" t="str">
        <f t="shared" si="245"/>
        <v/>
      </c>
      <c r="IE72" s="175" t="str">
        <f t="shared" si="246"/>
        <v/>
      </c>
      <c r="IF72" s="175" t="str">
        <f t="shared" si="247"/>
        <v/>
      </c>
      <c r="IG72" s="175" t="str">
        <f t="shared" si="248"/>
        <v/>
      </c>
      <c r="IH72" s="175" t="str">
        <f t="shared" si="249"/>
        <v/>
      </c>
      <c r="II72" s="175" t="str">
        <f t="shared" si="250"/>
        <v/>
      </c>
      <c r="IJ72" s="175" t="str">
        <f t="shared" si="251"/>
        <v/>
      </c>
      <c r="IK72" s="175" t="str">
        <f t="shared" si="252"/>
        <v/>
      </c>
      <c r="IL72" s="175" t="str">
        <f t="shared" si="253"/>
        <v/>
      </c>
      <c r="IM72" s="175" t="str">
        <f t="shared" si="254"/>
        <v/>
      </c>
      <c r="IN72" s="175" t="str">
        <f t="shared" si="255"/>
        <v/>
      </c>
      <c r="IO72" s="175" t="str">
        <f t="shared" si="256"/>
        <v/>
      </c>
      <c r="IP72" s="175" t="str">
        <f t="shared" si="257"/>
        <v/>
      </c>
      <c r="IR72" s="175" t="str" cm="1">
        <f t="array" ref="IR72">IFERROR(_xlfn._xlws.FILTER(IC72:IP72,IC72:IP72&lt;&gt;""),"No aplica")</f>
        <v>No aplica</v>
      </c>
      <c r="JG72" s="83" t="str">
        <f t="shared" si="258"/>
        <v>Tipo_4.1.F_Protección_del_bienestar_animal</v>
      </c>
      <c r="JH72" s="83" t="str">
        <f t="shared" si="259"/>
        <v>Personal</v>
      </c>
      <c r="JI72" s="83" t="str">
        <f t="shared" si="260"/>
        <v>Personal</v>
      </c>
      <c r="JJ72" s="83" t="str">
        <f t="shared" si="261"/>
        <v>Personal</v>
      </c>
      <c r="JK72" s="83" t="str">
        <f t="shared" si="262"/>
        <v>Personal</v>
      </c>
      <c r="JL72" s="83" t="str">
        <f t="shared" si="263"/>
        <v>Personal</v>
      </c>
      <c r="JM72" s="83" t="str">
        <f t="shared" si="264"/>
        <v>Eventos</v>
      </c>
      <c r="JN72" s="83" t="str">
        <f t="shared" si="265"/>
        <v>Eventos</v>
      </c>
      <c r="JO72" s="83" t="str">
        <f t="shared" si="266"/>
        <v>Eventos</v>
      </c>
      <c r="JP72" s="83" t="str">
        <f t="shared" si="267"/>
        <v>Eventos</v>
      </c>
      <c r="JQ72" s="83" t="str">
        <f t="shared" si="268"/>
        <v>Eventos</v>
      </c>
      <c r="JR72" s="83" t="str">
        <f t="shared" si="269"/>
        <v>Eventos</v>
      </c>
      <c r="JS72" s="83" t="str">
        <f t="shared" si="270"/>
        <v>Eventos</v>
      </c>
      <c r="JT72" s="83" t="str">
        <f t="shared" si="271"/>
        <v>Eventos</v>
      </c>
      <c r="JU72" s="83" t="str">
        <f t="shared" si="272"/>
        <v>Eventos</v>
      </c>
      <c r="JV72" s="83" t="str">
        <f t="shared" si="273"/>
        <v>Eventos</v>
      </c>
      <c r="JW72" s="83" t="str">
        <f t="shared" si="274"/>
        <v>Eventos</v>
      </c>
      <c r="JX72" s="83" t="str">
        <f t="shared" si="275"/>
        <v>Eventos</v>
      </c>
      <c r="JY72" s="83" t="str">
        <f t="shared" si="276"/>
        <v>Eventos</v>
      </c>
      <c r="JZ72" s="83" t="str">
        <f t="shared" si="277"/>
        <v>Eventos</v>
      </c>
      <c r="KA72" s="83" t="str">
        <f t="shared" si="278"/>
        <v>Eventos</v>
      </c>
      <c r="KB72" s="83" t="str">
        <f t="shared" si="279"/>
        <v>Eventos</v>
      </c>
      <c r="KC72" s="83" t="str">
        <f t="shared" si="280"/>
        <v>Eventos</v>
      </c>
      <c r="KD72" s="83" t="str">
        <f t="shared" si="281"/>
        <v>Eventos</v>
      </c>
      <c r="KE72" s="83" t="str">
        <f t="shared" si="282"/>
        <v>Eventos</v>
      </c>
      <c r="KF72" s="83" t="str">
        <f t="shared" si="283"/>
        <v>Eventos</v>
      </c>
      <c r="KG72" s="83" t="str">
        <f t="shared" si="284"/>
        <v/>
      </c>
      <c r="KH72" s="83" t="str">
        <f t="shared" si="285"/>
        <v>Material</v>
      </c>
      <c r="KI72" s="83" t="str">
        <f t="shared" si="286"/>
        <v/>
      </c>
      <c r="KJ72" s="83" t="str">
        <f t="shared" si="287"/>
        <v/>
      </c>
      <c r="KK72" s="83" t="str">
        <f t="shared" si="288"/>
        <v>Material</v>
      </c>
      <c r="KL72" s="83" t="str">
        <f t="shared" si="289"/>
        <v>Material</v>
      </c>
      <c r="KM72" s="83" t="str">
        <f t="shared" si="290"/>
        <v>Material</v>
      </c>
      <c r="KN72" s="83" t="str">
        <f t="shared" si="291"/>
        <v>Publicidad</v>
      </c>
      <c r="KO72" s="83" t="str">
        <f t="shared" si="292"/>
        <v>Publicidad</v>
      </c>
      <c r="KP72" s="83" t="str">
        <f t="shared" si="293"/>
        <v>Desarrollos_Tecnológicos</v>
      </c>
      <c r="KQ72" s="83" t="str">
        <f t="shared" si="294"/>
        <v>Desarrollos_Tecnológicos</v>
      </c>
      <c r="KR72" s="83" t="str">
        <f t="shared" si="295"/>
        <v>Gastos_de_viajes_(alimentación_hospedaje_transporte_etc)</v>
      </c>
      <c r="KS72" s="83" t="str">
        <f t="shared" si="296"/>
        <v/>
      </c>
      <c r="KT72" s="83" t="str">
        <f t="shared" si="297"/>
        <v/>
      </c>
      <c r="KU72" s="83" t="str">
        <f t="shared" si="298"/>
        <v/>
      </c>
      <c r="KV72" s="83" t="str">
        <f t="shared" si="299"/>
        <v/>
      </c>
      <c r="KW72" s="83" t="str">
        <f t="shared" si="300"/>
        <v>Gastos_de_viajes_(alimentación_hospedaje_transporte_etc)</v>
      </c>
      <c r="KX72" s="83" t="str">
        <f t="shared" si="301"/>
        <v/>
      </c>
      <c r="KY72" s="83" t="str">
        <f t="shared" si="302"/>
        <v/>
      </c>
      <c r="KZ72" s="83" t="str">
        <f t="shared" si="303"/>
        <v/>
      </c>
      <c r="LA72" s="83" t="str">
        <f t="shared" si="304"/>
        <v/>
      </c>
      <c r="LB72" s="83" t="str">
        <f t="shared" si="305"/>
        <v/>
      </c>
      <c r="LC72" s="83" t="str">
        <f t="shared" si="306"/>
        <v/>
      </c>
      <c r="LD72" s="83" t="str">
        <f t="shared" si="307"/>
        <v/>
      </c>
      <c r="LE72" s="83" t="str">
        <f t="shared" si="308"/>
        <v>Pólizas</v>
      </c>
      <c r="LF72" s="83" t="str">
        <f t="shared" si="309"/>
        <v/>
      </c>
      <c r="LG72" s="83" t="str">
        <f t="shared" si="310"/>
        <v/>
      </c>
      <c r="LH72" s="83" t="str">
        <f t="shared" si="311"/>
        <v/>
      </c>
      <c r="LI72" s="83" t="str">
        <f t="shared" si="312"/>
        <v/>
      </c>
      <c r="LJ72" s="83" t="str">
        <f t="shared" si="313"/>
        <v/>
      </c>
      <c r="LK72" s="83" t="str">
        <f t="shared" si="314"/>
        <v/>
      </c>
      <c r="LL72" s="83" t="str">
        <f t="shared" si="315"/>
        <v/>
      </c>
      <c r="LM72" s="83" t="str">
        <f t="shared" si="316"/>
        <v/>
      </c>
      <c r="LN72" s="83" t="str">
        <f t="shared" si="317"/>
        <v/>
      </c>
      <c r="LO72" s="83" t="str">
        <f t="shared" si="318"/>
        <v/>
      </c>
      <c r="LP72" s="83" t="str">
        <f t="shared" si="319"/>
        <v/>
      </c>
      <c r="LQ72" s="83" t="str">
        <f t="shared" si="320"/>
        <v/>
      </c>
      <c r="LR72" s="83" t="str">
        <f t="shared" si="321"/>
        <v/>
      </c>
      <c r="LS72" s="83" t="str">
        <f t="shared" si="322"/>
        <v/>
      </c>
      <c r="LT72" s="83" t="str">
        <f t="shared" si="323"/>
        <v/>
      </c>
      <c r="LU72" s="83" t="str">
        <f t="shared" si="324"/>
        <v/>
      </c>
      <c r="LV72" s="83" t="str">
        <f t="shared" si="325"/>
        <v/>
      </c>
      <c r="LX72" s="175" t="str" cm="1">
        <f t="array" ref="LX72:MD72">TRANSPOSE(_xlfn.UNIQUE(_xlfn._xlws.FILTER(TRANSPOSE(JH72:LV72),TRANSPOSE(JH72:LV72)&lt;&gt;"")))</f>
        <v>Personal</v>
      </c>
      <c r="LY72" s="175" t="str">
        <v>Eventos</v>
      </c>
      <c r="LZ72" s="175" t="str">
        <v>Material</v>
      </c>
      <c r="MA72" s="175" t="str">
        <v>Publicidad</v>
      </c>
      <c r="MB72" s="175" t="str">
        <v>Desarrollos_Tecnológicos</v>
      </c>
      <c r="MC72" s="175" t="str">
        <v>Gastos_de_viajes_(alimentación_hospedaje_transporte_etc)</v>
      </c>
      <c r="MD72" s="175" t="str">
        <v>Pólizas</v>
      </c>
      <c r="MI72" s="83" t="str">
        <f t="shared" si="326"/>
        <v>Tipo_4.1.F_Protección_del_bienestar_animal_productos</v>
      </c>
      <c r="MJ72" t="s">
        <v>1835</v>
      </c>
      <c r="MK72" t="s">
        <v>3047</v>
      </c>
      <c r="ML72" t="s">
        <v>3047</v>
      </c>
      <c r="MT72" t="s">
        <v>1643</v>
      </c>
      <c r="MV72" s="150" t="str" cm="1">
        <f t="array" ref="MV72:MW72">IFERROR(_xlfn._xlws.FILTER(MJ72:MT72,MJ72:MT72&lt;&gt;""),"No aplica")</f>
        <v>Estrategias de protección de bienestar animal implementadas</v>
      </c>
      <c r="MW72" t="str">
        <v>Otro</v>
      </c>
      <c r="NG72" s="150" t="str">
        <f t="shared" si="327"/>
        <v>Tipo_4.1.F_Protección_del_bienestar_animal_resultados</v>
      </c>
      <c r="NH72" s="83" t="s">
        <v>1641</v>
      </c>
      <c r="NI72" s="83"/>
      <c r="NJ72" s="83"/>
      <c r="NK72" s="83"/>
      <c r="NL72" s="83"/>
      <c r="NM72" s="83"/>
      <c r="NN72" s="83"/>
      <c r="NO72" s="83"/>
      <c r="NP72" s="83"/>
      <c r="NQ72" s="83"/>
      <c r="NR72" s="83" t="s">
        <v>1643</v>
      </c>
      <c r="NT72" s="83" t="s">
        <v>1641</v>
      </c>
      <c r="NU72" s="83" t="s">
        <v>1643</v>
      </c>
    </row>
    <row r="73" spans="1:386" ht="21" thickBot="1">
      <c r="A73" s="509"/>
      <c r="B73" s="487"/>
      <c r="C73" s="490"/>
      <c r="D73" s="74" t="str">
        <f t="shared" si="184"/>
        <v>Categoría_4.1_Turismo_responsable</v>
      </c>
      <c r="E73" s="81" t="s">
        <v>3185</v>
      </c>
      <c r="F73" s="72" t="str">
        <f t="shared" si="185"/>
        <v>Tipo_4.1.G_Prevención_del_tráfico_de_flora_y_fauna</v>
      </c>
      <c r="G73" s="74" t="s">
        <v>3043</v>
      </c>
      <c r="H73" s="107" t="s">
        <v>3043</v>
      </c>
      <c r="I73" s="110" t="s">
        <v>3043</v>
      </c>
      <c r="J73" s="110"/>
      <c r="K73" s="110" t="s">
        <v>3043</v>
      </c>
      <c r="L73" s="110"/>
      <c r="M73" s="110"/>
      <c r="O73" s="83" t="str">
        <f t="shared" si="165"/>
        <v>Tipo_4.1.G_Prevención_del_tráfico_de_flora_y_fauna</v>
      </c>
      <c r="P73" s="83" t="str">
        <f t="shared" si="166"/>
        <v>Tipo_4.1.G_Prevención_del_tráfico_de_flora_y_fauna</v>
      </c>
      <c r="Q73" s="83" t="str">
        <f t="shared" si="167"/>
        <v>Tipo_4.1.G_Prevención_del_tráfico_de_flora_y_fauna</v>
      </c>
      <c r="R73" s="83" t="str">
        <f t="shared" si="168"/>
        <v/>
      </c>
      <c r="S73" s="83" t="str">
        <f t="shared" si="169"/>
        <v>Tipo_4.1.G_Prevención_del_tráfico_de_flora_y_fauna</v>
      </c>
      <c r="T73" s="83" t="str">
        <f t="shared" si="170"/>
        <v/>
      </c>
      <c r="U73" s="83" t="str">
        <f t="shared" si="171"/>
        <v/>
      </c>
      <c r="X73" s="150" t="s">
        <v>3183</v>
      </c>
      <c r="AA73" s="92" t="s">
        <v>3043</v>
      </c>
      <c r="AB73" s="92" t="s">
        <v>3043</v>
      </c>
      <c r="AC73" s="92" t="s">
        <v>3043</v>
      </c>
      <c r="AD73" s="92" t="s">
        <v>3043</v>
      </c>
      <c r="AE73" s="92" t="s">
        <v>3043</v>
      </c>
      <c r="AF73" s="92" t="s">
        <v>3043</v>
      </c>
      <c r="AG73" s="92" t="s">
        <v>3043</v>
      </c>
      <c r="AH73" s="92" t="s">
        <v>3043</v>
      </c>
      <c r="AI73" s="92" t="s">
        <v>3043</v>
      </c>
      <c r="AJ73" s="92" t="s">
        <v>3043</v>
      </c>
      <c r="AK73" s="92" t="s">
        <v>3043</v>
      </c>
      <c r="AL73" s="92" t="s">
        <v>3043</v>
      </c>
      <c r="AM73" s="92" t="s">
        <v>3043</v>
      </c>
      <c r="AN73" s="92" t="s">
        <v>3043</v>
      </c>
      <c r="AO73" s="92" t="s">
        <v>3043</v>
      </c>
      <c r="AP73" s="92" t="s">
        <v>3043</v>
      </c>
      <c r="AQ73" s="92" t="s">
        <v>3043</v>
      </c>
      <c r="AR73" s="92" t="s">
        <v>3043</v>
      </c>
      <c r="AS73" s="92" t="s">
        <v>3043</v>
      </c>
      <c r="AT73" s="92" t="s">
        <v>3043</v>
      </c>
      <c r="AU73" s="92" t="s">
        <v>3043</v>
      </c>
      <c r="AV73" s="92" t="s">
        <v>3043</v>
      </c>
      <c r="AW73" s="92" t="s">
        <v>3043</v>
      </c>
      <c r="AX73" s="92" t="s">
        <v>3043</v>
      </c>
      <c r="AY73" s="92" t="s">
        <v>3043</v>
      </c>
      <c r="AZ73" s="92"/>
      <c r="BA73" s="92" t="s">
        <v>3043</v>
      </c>
      <c r="BB73" s="92"/>
      <c r="BC73" s="92"/>
      <c r="BD73" s="92" t="s">
        <v>3043</v>
      </c>
      <c r="BE73" s="92" t="s">
        <v>3043</v>
      </c>
      <c r="BF73" s="92" t="s">
        <v>3043</v>
      </c>
      <c r="BG73" s="92" t="s">
        <v>3043</v>
      </c>
      <c r="BH73" s="92" t="s">
        <v>3043</v>
      </c>
      <c r="BI73" s="92" t="s">
        <v>3043</v>
      </c>
      <c r="BJ73" s="92" t="s">
        <v>3043</v>
      </c>
      <c r="BK73" s="92" t="s">
        <v>3043</v>
      </c>
      <c r="BL73" s="92"/>
      <c r="BM73" s="92"/>
      <c r="BN73" s="92"/>
      <c r="BO73" s="92"/>
      <c r="BP73" s="92" t="s">
        <v>3043</v>
      </c>
      <c r="BQ73" s="92"/>
      <c r="BR73" s="92"/>
      <c r="BS73" s="92"/>
      <c r="BT73" s="92"/>
      <c r="BU73" s="92"/>
      <c r="BV73" s="92"/>
      <c r="BW73" s="93"/>
      <c r="BX73" s="93" t="s">
        <v>3043</v>
      </c>
      <c r="BY73" s="93"/>
      <c r="BZ73" s="93"/>
      <c r="CA73" s="93"/>
      <c r="CQ73" s="83" t="str">
        <f t="shared" si="186"/>
        <v>Tipo_4.1.G_Prevención_del_tráfico_de_flora_y_fauna_Personal</v>
      </c>
      <c r="CR73" s="83" t="str">
        <f t="shared" si="172"/>
        <v>Apoyo_administrativo</v>
      </c>
      <c r="CS73" s="83" t="str">
        <f t="shared" si="173"/>
        <v>Profesional</v>
      </c>
      <c r="CT73" s="83" t="str">
        <f t="shared" si="174"/>
        <v>Capacitador</v>
      </c>
      <c r="CU73" s="83" t="str">
        <f t="shared" si="175"/>
        <v>Conferencista</v>
      </c>
      <c r="CV73" s="83" t="str">
        <f t="shared" si="176"/>
        <v>Consultoría</v>
      </c>
      <c r="CW73" s="83"/>
      <c r="CX73" s="83" t="str" cm="1">
        <f t="array" ref="CX73:DB73">IFERROR(_xlfn._xlws.FILTER(CR73:CV73,CR73:CV73&lt;&gt;""),"No aplica")</f>
        <v>Apoyo_administrativo</v>
      </c>
      <c r="CY73" s="83" t="str">
        <v>Profesional</v>
      </c>
      <c r="CZ73" s="83" t="str">
        <v>Capacitador</v>
      </c>
      <c r="DA73" s="83" t="str">
        <v>Conferencista</v>
      </c>
      <c r="DB73" s="83" t="str">
        <v>Consultoría</v>
      </c>
      <c r="DC73" s="83"/>
      <c r="DD73" s="83"/>
      <c r="DE73" s="83" t="str">
        <f t="shared" si="187"/>
        <v>Tipo_4.1.G_Prevención_del_tráfico_de_flora_y_fauna_Eventos</v>
      </c>
      <c r="DF73" s="83" t="str">
        <f t="shared" si="188"/>
        <v>Alimentación</v>
      </c>
      <c r="DG73" s="83" t="str">
        <f t="shared" si="189"/>
        <v>Alquiler_de_baños_y_servicio_de_aseo_portátiles</v>
      </c>
      <c r="DH73" s="83" t="str">
        <f t="shared" si="190"/>
        <v>Alquiler_de_equipos_técnicos</v>
      </c>
      <c r="DI73" s="83" t="str">
        <f t="shared" si="191"/>
        <v>Alquiler_de_espacios</v>
      </c>
      <c r="DJ73" s="83" t="str">
        <f t="shared" si="192"/>
        <v>Alquiler_de_implementos_de_cocina</v>
      </c>
      <c r="DK73" s="83" t="str">
        <f t="shared" si="193"/>
        <v>Alquiler_de_Mobiliario</v>
      </c>
      <c r="DL73" s="83" t="str">
        <f t="shared" si="194"/>
        <v>Alquiler_de_producción</v>
      </c>
      <c r="DM73" s="83" t="str">
        <f t="shared" si="195"/>
        <v>Iluminación_profesional</v>
      </c>
      <c r="DN73" s="83" t="str">
        <f t="shared" si="196"/>
        <v>Papelería</v>
      </c>
      <c r="DO73" s="83" t="str">
        <f t="shared" si="197"/>
        <v>Personal</v>
      </c>
      <c r="DP73" s="83" t="str">
        <f t="shared" si="198"/>
        <v>Plataforma_digital_</v>
      </c>
      <c r="DQ73" s="83" t="str">
        <f t="shared" si="199"/>
        <v>Producción_y_técnica</v>
      </c>
      <c r="DR73" s="83" t="str">
        <f t="shared" si="200"/>
        <v>Salud</v>
      </c>
      <c r="DS73" s="83" t="str">
        <f t="shared" si="201"/>
        <v>Servicios_digitales_</v>
      </c>
      <c r="DT73" s="83" t="str">
        <f t="shared" si="202"/>
        <v>Servicios_en_línea_y_transmisión</v>
      </c>
      <c r="DU73" s="83" t="str">
        <f t="shared" si="203"/>
        <v>Sonido_profesional</v>
      </c>
      <c r="DV73" s="83" t="str">
        <f t="shared" si="204"/>
        <v>Stand</v>
      </c>
      <c r="DW73" s="83" t="str">
        <f t="shared" si="205"/>
        <v>Traducción_simultanea</v>
      </c>
      <c r="DX73" s="83" t="str">
        <f t="shared" si="206"/>
        <v>Transporte_de_equipos</v>
      </c>
      <c r="DY73" s="83" t="str">
        <f t="shared" si="207"/>
        <v>Video</v>
      </c>
      <c r="DZ73" s="83" t="str">
        <f t="shared" si="208"/>
        <v/>
      </c>
      <c r="EA73" s="83"/>
      <c r="EB73" s="83" t="str" cm="1">
        <f t="array" ref="EB73:EU73">IFERROR(_xlfn._xlws.FILTER(DF73:DZ73,DF73:DZ73&lt;&gt;""),"No aplica")</f>
        <v>Alimentación</v>
      </c>
      <c r="EC73" s="83" t="str">
        <v>Alquiler_de_baños_y_servicio_de_aseo_portátiles</v>
      </c>
      <c r="ED73" s="83" t="str">
        <v>Alquiler_de_equipos_técnicos</v>
      </c>
      <c r="EE73" s="83" t="str">
        <v>Alquiler_de_espacios</v>
      </c>
      <c r="EF73" s="83" t="str">
        <v>Alquiler_de_implementos_de_cocina</v>
      </c>
      <c r="EG73" s="83" t="str">
        <v>Alquiler_de_Mobiliario</v>
      </c>
      <c r="EH73" s="83" t="str">
        <v>Alquiler_de_producción</v>
      </c>
      <c r="EI73" s="83" t="str">
        <v>Iluminación_profesional</v>
      </c>
      <c r="EJ73" s="83" t="str">
        <v>Papelería</v>
      </c>
      <c r="EK73" s="83" t="str">
        <v>Personal</v>
      </c>
      <c r="EL73" s="83" t="str">
        <v>Plataforma_digital_</v>
      </c>
      <c r="EM73" s="83" t="str">
        <v>Producción_y_técnica</v>
      </c>
      <c r="EN73" s="83" t="str">
        <v>Salud</v>
      </c>
      <c r="EO73" s="83" t="str">
        <v>Servicios_digitales_</v>
      </c>
      <c r="EP73" s="83" t="str">
        <v>Servicios_en_línea_y_transmisión</v>
      </c>
      <c r="EQ73" s="83" t="str">
        <v>Sonido_profesional</v>
      </c>
      <c r="ER73" s="83" t="str">
        <v>Stand</v>
      </c>
      <c r="ES73" s="83" t="str">
        <v>Traducción_simultanea</v>
      </c>
      <c r="ET73" s="83" t="str">
        <v>Transporte_de_equipos</v>
      </c>
      <c r="EU73" s="83" t="str">
        <v>Video</v>
      </c>
      <c r="EV73" s="83"/>
      <c r="EW73" s="83" t="str">
        <f t="shared" si="209"/>
        <v>Tipo_4.1.G_Prevención_del_tráfico_de_flora_y_fauna_Material</v>
      </c>
      <c r="EX73" s="83" t="str">
        <f t="shared" si="210"/>
        <v>Diseño</v>
      </c>
      <c r="EY73" s="83" t="str">
        <f t="shared" si="211"/>
        <v/>
      </c>
      <c r="EZ73" s="83" t="str">
        <f t="shared" si="212"/>
        <v/>
      </c>
      <c r="FA73" s="83" t="str">
        <f t="shared" si="213"/>
        <v>Producción_de_piezas_impresas</v>
      </c>
      <c r="FB73" s="83" t="str">
        <f t="shared" si="214"/>
        <v>Producción_de_piezas_digitales</v>
      </c>
      <c r="FC73" s="83" t="str">
        <f t="shared" si="215"/>
        <v>Distribución</v>
      </c>
      <c r="FD73" s="83"/>
      <c r="FE73" s="83" t="str" cm="1">
        <f t="array" ref="FE73:FH73">IFERROR(_xlfn._xlws.FILTER(EX73:FC73,EX73:FC73&lt;&gt;""),"No aplica")</f>
        <v>Diseño</v>
      </c>
      <c r="FF73" s="83" t="str">
        <v>Producción_de_piezas_impresas</v>
      </c>
      <c r="FG73" s="83" t="str">
        <v>Producción_de_piezas_digitales</v>
      </c>
      <c r="FH73" s="83" t="str">
        <v>Distribución</v>
      </c>
      <c r="FI73" s="83"/>
      <c r="FJ73" s="83"/>
      <c r="FK73" s="83"/>
      <c r="FL73" s="83"/>
      <c r="FM73" s="83" t="str">
        <f t="shared" si="216"/>
        <v>Tipo_4.1.G_Prevención_del_tráfico_de_flora_y_fauna_Publicidad</v>
      </c>
      <c r="FN73" s="175" t="str">
        <f t="shared" si="217"/>
        <v>ATL</v>
      </c>
      <c r="FO73" s="175" t="str">
        <f t="shared" si="218"/>
        <v>BTL</v>
      </c>
      <c r="FQ73" s="83" t="str" cm="1">
        <f t="array" ref="FQ73:FR73">IFERROR(_xlfn._xlws.FILTER(FN73:FO73,FN73:FO73&lt;&gt;""),"No aplica")</f>
        <v>ATL</v>
      </c>
      <c r="FR73" s="83" t="str">
        <v>BTL</v>
      </c>
      <c r="FU73" s="83" t="str">
        <f t="shared" si="219"/>
        <v>Tipo_4.1.G_Prevención_del_tráfico_de_flora_y_fauna_Desarrollos_Tecnológicos</v>
      </c>
      <c r="FV73" s="175" t="str">
        <f t="shared" si="220"/>
        <v>Software</v>
      </c>
      <c r="FW73" s="175" t="str">
        <f t="shared" si="221"/>
        <v>Páginas_Web</v>
      </c>
      <c r="FY73" s="83" t="str" cm="1">
        <f t="array" ref="FY73:FZ73">IFERROR(_xlfn._xlws.FILTER(FV73:FW73,FV73:FW73&lt;&gt;""),"No aplica")</f>
        <v>Software</v>
      </c>
      <c r="FZ73" t="str">
        <v>Páginas_Web</v>
      </c>
      <c r="GC73" s="83" t="str">
        <f t="shared" si="222"/>
        <v>Tipo_4.1.G_Prevención_del_tráfico_de_flora_y_fauna_Gastos_de_viajes_(alimentación_hospedaje_transporte_etc)</v>
      </c>
      <c r="GD73" s="175" t="str">
        <f t="shared" si="223"/>
        <v>G1._Eventos_Nacionales</v>
      </c>
      <c r="GE73" s="175" t="str">
        <f t="shared" si="224"/>
        <v/>
      </c>
      <c r="GF73" s="175" t="str">
        <f t="shared" si="225"/>
        <v/>
      </c>
      <c r="GG73" s="175" t="str">
        <f t="shared" si="226"/>
        <v/>
      </c>
      <c r="GH73" s="175" t="str">
        <f t="shared" si="227"/>
        <v/>
      </c>
      <c r="GI73" s="175" t="str">
        <f t="shared" si="228"/>
        <v>G6._Reuniones_para_mesas_de_trabajo</v>
      </c>
      <c r="GJ73" s="175" t="str">
        <f t="shared" si="229"/>
        <v/>
      </c>
      <c r="GK73" s="175" t="str">
        <f t="shared" si="230"/>
        <v/>
      </c>
      <c r="GL73" s="175"/>
      <c r="GM73" s="150" t="str" cm="1">
        <f t="array" ref="GM73:GN73">IFERROR(_xlfn._xlws.FILTER(GD73:GK73,GD73:GK73&lt;&gt;""),"No aplica")</f>
        <v>G1._Eventos_Nacionales</v>
      </c>
      <c r="GN73" s="175" t="str">
        <v>G6._Reuniones_para_mesas_de_trabajo</v>
      </c>
      <c r="GO73" s="175"/>
      <c r="GP73" s="175"/>
      <c r="GQ73" s="175"/>
      <c r="GR73" s="175"/>
      <c r="GS73" s="175"/>
      <c r="GT73" s="175"/>
      <c r="GU73" s="175"/>
      <c r="GV73" s="175"/>
      <c r="GW73" s="175"/>
      <c r="GX73" s="83" t="str">
        <f t="shared" si="231"/>
        <v>Tipo_4.1.G_Prevención_del_tráfico_de_flora_y_fauna_Dotaciones_o_Beneficios</v>
      </c>
      <c r="GY73" s="175" t="str">
        <f t="shared" si="232"/>
        <v/>
      </c>
      <c r="GZ73" s="175" t="str">
        <f t="shared" si="233"/>
        <v/>
      </c>
      <c r="HA73" s="175" t="str">
        <f t="shared" si="234"/>
        <v/>
      </c>
      <c r="HB73" s="175" t="str">
        <f t="shared" si="235"/>
        <v/>
      </c>
      <c r="HC73" s="175" t="str">
        <f t="shared" si="236"/>
        <v/>
      </c>
      <c r="HE73" s="150" t="str" cm="1">
        <f t="array" ref="HE73">IFERROR(_xlfn._xlws.FILTER(GY73:HC73,GY73:HC73&lt;&gt;""),"No aplica")</f>
        <v>No aplica</v>
      </c>
      <c r="HL73" s="83" t="str">
        <f t="shared" si="237"/>
        <v>Tipo_4.1.G_Prevención_del_tráfico_de_flora_y_fauna_Pólizas</v>
      </c>
      <c r="HM73" s="175" t="str">
        <f t="shared" si="238"/>
        <v>Pólizas</v>
      </c>
      <c r="HO73" s="83" t="str" cm="1">
        <f t="array" ref="HO73">IFERROR(_xlfn._xlws.FILTER(HM73:HM73,HM73:HM73&lt;&gt;""),"No aplica")</f>
        <v>Pólizas</v>
      </c>
      <c r="HR73" s="83" t="str">
        <f t="shared" si="239"/>
        <v>Tipo_4.1.G_Prevención_del_tráfico_de_flora_y_fauna_Otros</v>
      </c>
      <c r="HS73" s="175" t="str">
        <f t="shared" si="240"/>
        <v/>
      </c>
      <c r="HT73" s="175" t="str">
        <f t="shared" si="241"/>
        <v/>
      </c>
      <c r="HU73" s="175" t="str">
        <f t="shared" si="242"/>
        <v/>
      </c>
      <c r="HW73" s="83" t="str" cm="1">
        <f t="array" ref="HW73">IFERROR(_xlfn._xlws.FILTER(HS73:HU73,HS73:HU73&lt;&gt;""),"No aplica")</f>
        <v>No aplica</v>
      </c>
      <c r="IB73" s="83" t="str">
        <f t="shared" si="243"/>
        <v>Tipo_4.1.G_Prevención_del_tráfico_de_flora_y_fauna_Construcción_y_o_mantenimiento_de_Obra</v>
      </c>
      <c r="IC73" s="175" t="str">
        <f t="shared" si="244"/>
        <v/>
      </c>
      <c r="ID73" s="175" t="str">
        <f t="shared" si="245"/>
        <v/>
      </c>
      <c r="IE73" s="175" t="str">
        <f t="shared" si="246"/>
        <v/>
      </c>
      <c r="IF73" s="175" t="str">
        <f t="shared" si="247"/>
        <v/>
      </c>
      <c r="IG73" s="175" t="str">
        <f t="shared" si="248"/>
        <v/>
      </c>
      <c r="IH73" s="175" t="str">
        <f t="shared" si="249"/>
        <v/>
      </c>
      <c r="II73" s="175" t="str">
        <f t="shared" si="250"/>
        <v/>
      </c>
      <c r="IJ73" s="175" t="str">
        <f t="shared" si="251"/>
        <v/>
      </c>
      <c r="IK73" s="175" t="str">
        <f t="shared" si="252"/>
        <v/>
      </c>
      <c r="IL73" s="175" t="str">
        <f t="shared" si="253"/>
        <v/>
      </c>
      <c r="IM73" s="175" t="str">
        <f t="shared" si="254"/>
        <v/>
      </c>
      <c r="IN73" s="175" t="str">
        <f t="shared" si="255"/>
        <v/>
      </c>
      <c r="IO73" s="175" t="str">
        <f t="shared" si="256"/>
        <v/>
      </c>
      <c r="IP73" s="175" t="str">
        <f t="shared" si="257"/>
        <v/>
      </c>
      <c r="IR73" s="175" t="str" cm="1">
        <f t="array" ref="IR73">IFERROR(_xlfn._xlws.FILTER(IC73:IP73,IC73:IP73&lt;&gt;""),"No aplica")</f>
        <v>No aplica</v>
      </c>
      <c r="JG73" s="83" t="str">
        <f t="shared" si="258"/>
        <v>Tipo_4.1.G_Prevención_del_tráfico_de_flora_y_fauna</v>
      </c>
      <c r="JH73" s="83" t="str">
        <f t="shared" si="259"/>
        <v>Personal</v>
      </c>
      <c r="JI73" s="83" t="str">
        <f t="shared" si="260"/>
        <v>Personal</v>
      </c>
      <c r="JJ73" s="83" t="str">
        <f t="shared" si="261"/>
        <v>Personal</v>
      </c>
      <c r="JK73" s="83" t="str">
        <f t="shared" si="262"/>
        <v>Personal</v>
      </c>
      <c r="JL73" s="83" t="str">
        <f t="shared" si="263"/>
        <v>Personal</v>
      </c>
      <c r="JM73" s="83" t="str">
        <f t="shared" si="264"/>
        <v>Eventos</v>
      </c>
      <c r="JN73" s="83" t="str">
        <f t="shared" si="265"/>
        <v>Eventos</v>
      </c>
      <c r="JO73" s="83" t="str">
        <f t="shared" si="266"/>
        <v>Eventos</v>
      </c>
      <c r="JP73" s="83" t="str">
        <f t="shared" si="267"/>
        <v>Eventos</v>
      </c>
      <c r="JQ73" s="83" t="str">
        <f t="shared" si="268"/>
        <v>Eventos</v>
      </c>
      <c r="JR73" s="83" t="str">
        <f t="shared" si="269"/>
        <v>Eventos</v>
      </c>
      <c r="JS73" s="83" t="str">
        <f t="shared" si="270"/>
        <v>Eventos</v>
      </c>
      <c r="JT73" s="83" t="str">
        <f t="shared" si="271"/>
        <v>Eventos</v>
      </c>
      <c r="JU73" s="83" t="str">
        <f t="shared" si="272"/>
        <v>Eventos</v>
      </c>
      <c r="JV73" s="83" t="str">
        <f t="shared" si="273"/>
        <v>Eventos</v>
      </c>
      <c r="JW73" s="83" t="str">
        <f t="shared" si="274"/>
        <v>Eventos</v>
      </c>
      <c r="JX73" s="83" t="str">
        <f t="shared" si="275"/>
        <v>Eventos</v>
      </c>
      <c r="JY73" s="83" t="str">
        <f t="shared" si="276"/>
        <v>Eventos</v>
      </c>
      <c r="JZ73" s="83" t="str">
        <f t="shared" si="277"/>
        <v>Eventos</v>
      </c>
      <c r="KA73" s="83" t="str">
        <f t="shared" si="278"/>
        <v>Eventos</v>
      </c>
      <c r="KB73" s="83" t="str">
        <f t="shared" si="279"/>
        <v>Eventos</v>
      </c>
      <c r="KC73" s="83" t="str">
        <f t="shared" si="280"/>
        <v>Eventos</v>
      </c>
      <c r="KD73" s="83" t="str">
        <f t="shared" si="281"/>
        <v>Eventos</v>
      </c>
      <c r="KE73" s="83" t="str">
        <f t="shared" si="282"/>
        <v>Eventos</v>
      </c>
      <c r="KF73" s="83" t="str">
        <f t="shared" si="283"/>
        <v>Eventos</v>
      </c>
      <c r="KG73" s="83" t="str">
        <f t="shared" si="284"/>
        <v/>
      </c>
      <c r="KH73" s="83" t="str">
        <f t="shared" si="285"/>
        <v>Material</v>
      </c>
      <c r="KI73" s="83" t="str">
        <f t="shared" si="286"/>
        <v/>
      </c>
      <c r="KJ73" s="83" t="str">
        <f t="shared" si="287"/>
        <v/>
      </c>
      <c r="KK73" s="83" t="str">
        <f t="shared" si="288"/>
        <v>Material</v>
      </c>
      <c r="KL73" s="83" t="str">
        <f t="shared" si="289"/>
        <v>Material</v>
      </c>
      <c r="KM73" s="83" t="str">
        <f t="shared" si="290"/>
        <v>Material</v>
      </c>
      <c r="KN73" s="83" t="str">
        <f t="shared" si="291"/>
        <v>Publicidad</v>
      </c>
      <c r="KO73" s="83" t="str">
        <f t="shared" si="292"/>
        <v>Publicidad</v>
      </c>
      <c r="KP73" s="83" t="str">
        <f t="shared" si="293"/>
        <v>Desarrollos_Tecnológicos</v>
      </c>
      <c r="KQ73" s="83" t="str">
        <f t="shared" si="294"/>
        <v>Desarrollos_Tecnológicos</v>
      </c>
      <c r="KR73" s="83" t="str">
        <f t="shared" si="295"/>
        <v>Gastos_de_viajes_(alimentación_hospedaje_transporte_etc)</v>
      </c>
      <c r="KS73" s="83" t="str">
        <f t="shared" si="296"/>
        <v/>
      </c>
      <c r="KT73" s="83" t="str">
        <f t="shared" si="297"/>
        <v/>
      </c>
      <c r="KU73" s="83" t="str">
        <f t="shared" si="298"/>
        <v/>
      </c>
      <c r="KV73" s="83" t="str">
        <f t="shared" si="299"/>
        <v/>
      </c>
      <c r="KW73" s="83" t="str">
        <f t="shared" si="300"/>
        <v>Gastos_de_viajes_(alimentación_hospedaje_transporte_etc)</v>
      </c>
      <c r="KX73" s="83" t="str">
        <f t="shared" si="301"/>
        <v/>
      </c>
      <c r="KY73" s="83" t="str">
        <f t="shared" si="302"/>
        <v/>
      </c>
      <c r="KZ73" s="83" t="str">
        <f t="shared" si="303"/>
        <v/>
      </c>
      <c r="LA73" s="83" t="str">
        <f t="shared" si="304"/>
        <v/>
      </c>
      <c r="LB73" s="83" t="str">
        <f t="shared" si="305"/>
        <v/>
      </c>
      <c r="LC73" s="83" t="str">
        <f t="shared" si="306"/>
        <v/>
      </c>
      <c r="LD73" s="83" t="str">
        <f t="shared" si="307"/>
        <v/>
      </c>
      <c r="LE73" s="83" t="str">
        <f t="shared" si="308"/>
        <v>Pólizas</v>
      </c>
      <c r="LF73" s="83" t="str">
        <f t="shared" si="309"/>
        <v/>
      </c>
      <c r="LG73" s="83" t="str">
        <f t="shared" si="310"/>
        <v/>
      </c>
      <c r="LH73" s="83" t="str">
        <f t="shared" si="311"/>
        <v/>
      </c>
      <c r="LI73" s="83" t="str">
        <f t="shared" si="312"/>
        <v/>
      </c>
      <c r="LJ73" s="83" t="str">
        <f t="shared" si="313"/>
        <v/>
      </c>
      <c r="LK73" s="83" t="str">
        <f t="shared" si="314"/>
        <v/>
      </c>
      <c r="LL73" s="83" t="str">
        <f t="shared" si="315"/>
        <v/>
      </c>
      <c r="LM73" s="83" t="str">
        <f t="shared" si="316"/>
        <v/>
      </c>
      <c r="LN73" s="83" t="str">
        <f t="shared" si="317"/>
        <v/>
      </c>
      <c r="LO73" s="83" t="str">
        <f t="shared" si="318"/>
        <v/>
      </c>
      <c r="LP73" s="83" t="str">
        <f t="shared" si="319"/>
        <v/>
      </c>
      <c r="LQ73" s="83" t="str">
        <f t="shared" si="320"/>
        <v/>
      </c>
      <c r="LR73" s="83" t="str">
        <f t="shared" si="321"/>
        <v/>
      </c>
      <c r="LS73" s="83" t="str">
        <f t="shared" si="322"/>
        <v/>
      </c>
      <c r="LT73" s="83" t="str">
        <f t="shared" si="323"/>
        <v/>
      </c>
      <c r="LU73" s="83" t="str">
        <f t="shared" si="324"/>
        <v/>
      </c>
      <c r="LV73" s="83" t="str">
        <f t="shared" si="325"/>
        <v/>
      </c>
      <c r="LX73" s="175" t="str" cm="1">
        <f t="array" ref="LX73:MD73">TRANSPOSE(_xlfn.UNIQUE(_xlfn._xlws.FILTER(TRANSPOSE(JH73:LV73),TRANSPOSE(JH73:LV73)&lt;&gt;"")))</f>
        <v>Personal</v>
      </c>
      <c r="LY73" s="175" t="str">
        <v>Eventos</v>
      </c>
      <c r="LZ73" s="175" t="str">
        <v>Material</v>
      </c>
      <c r="MA73" s="175" t="str">
        <v>Publicidad</v>
      </c>
      <c r="MB73" s="175" t="str">
        <v>Desarrollos_Tecnológicos</v>
      </c>
      <c r="MC73" s="175" t="str">
        <v>Gastos_de_viajes_(alimentación_hospedaje_transporte_etc)</v>
      </c>
      <c r="MD73" s="175" t="str">
        <v>Pólizas</v>
      </c>
      <c r="MI73" s="83" t="str">
        <f t="shared" si="326"/>
        <v>Tipo_4.1.G_Prevención_del_tráfico_de_flora_y_fauna_productos</v>
      </c>
      <c r="MJ73" t="s">
        <v>1836</v>
      </c>
      <c r="MK73" t="s">
        <v>3047</v>
      </c>
      <c r="ML73" t="s">
        <v>3047</v>
      </c>
      <c r="MT73" t="s">
        <v>1643</v>
      </c>
      <c r="MV73" s="150" t="str" cm="1">
        <f t="array" ref="MV73:MW73">IFERROR(_xlfn._xlws.FILTER(MJ73:MT73,MJ73:MT73&lt;&gt;""),"No aplica")</f>
        <v>Estrategias de prevención del tráfico de flora y fauna implementadas</v>
      </c>
      <c r="MW73" t="str">
        <v>Otro</v>
      </c>
      <c r="NG73" s="150" t="str">
        <f t="shared" si="327"/>
        <v>Tipo_4.1.G_Prevención_del_tráfico_de_flora_y_fauna_resultados</v>
      </c>
      <c r="NH73" s="83" t="s">
        <v>1641</v>
      </c>
      <c r="NI73" s="83"/>
      <c r="NJ73" s="83"/>
      <c r="NK73" s="83"/>
      <c r="NL73" s="83"/>
      <c r="NM73" s="83"/>
      <c r="NN73" s="83"/>
      <c r="NO73" s="83"/>
      <c r="NP73" s="83"/>
      <c r="NQ73" s="83"/>
      <c r="NR73" s="83" t="s">
        <v>1643</v>
      </c>
      <c r="NT73" s="83" t="s">
        <v>1641</v>
      </c>
      <c r="NU73" s="83" t="s">
        <v>1643</v>
      </c>
    </row>
    <row r="74" spans="1:386" ht="21" thickBot="1">
      <c r="A74" s="509"/>
      <c r="B74" s="487"/>
      <c r="C74" s="490"/>
      <c r="D74" s="74" t="str">
        <f t="shared" si="184"/>
        <v>Categoría_4.1_Turismo_responsable</v>
      </c>
      <c r="E74" s="81" t="s">
        <v>3186</v>
      </c>
      <c r="F74" s="72" t="str">
        <f t="shared" si="185"/>
        <v>Tipo_4.1.H_Proyectos_que_promuevan_prácticas_de_comercio_justo</v>
      </c>
      <c r="G74" s="74" t="s">
        <v>3043</v>
      </c>
      <c r="H74" s="107" t="s">
        <v>3043</v>
      </c>
      <c r="I74" s="110" t="s">
        <v>3043</v>
      </c>
      <c r="J74" s="110"/>
      <c r="K74" s="110" t="s">
        <v>3043</v>
      </c>
      <c r="L74" s="110"/>
      <c r="M74" s="110"/>
      <c r="O74" s="83" t="str">
        <f t="shared" si="165"/>
        <v>Tipo_4.1.H_Proyectos_que_promuevan_prácticas_de_comercio_justo</v>
      </c>
      <c r="P74" s="83" t="str">
        <f t="shared" si="166"/>
        <v>Tipo_4.1.H_Proyectos_que_promuevan_prácticas_de_comercio_justo</v>
      </c>
      <c r="Q74" s="83" t="str">
        <f t="shared" si="167"/>
        <v>Tipo_4.1.H_Proyectos_que_promuevan_prácticas_de_comercio_justo</v>
      </c>
      <c r="R74" s="83" t="str">
        <f t="shared" si="168"/>
        <v/>
      </c>
      <c r="S74" s="83" t="str">
        <f t="shared" si="169"/>
        <v>Tipo_4.1.H_Proyectos_que_promuevan_prácticas_de_comercio_justo</v>
      </c>
      <c r="T74" s="83" t="str">
        <f t="shared" si="170"/>
        <v/>
      </c>
      <c r="U74" s="83" t="str">
        <f t="shared" si="171"/>
        <v/>
      </c>
      <c r="X74" s="150" t="s">
        <v>3187</v>
      </c>
      <c r="AA74" s="92" t="s">
        <v>3043</v>
      </c>
      <c r="AB74" s="92" t="s">
        <v>3043</v>
      </c>
      <c r="AC74" s="92" t="s">
        <v>3043</v>
      </c>
      <c r="AD74" s="92" t="s">
        <v>3043</v>
      </c>
      <c r="AE74" s="92" t="s">
        <v>3043</v>
      </c>
      <c r="AF74" s="92" t="s">
        <v>3043</v>
      </c>
      <c r="AG74" s="92" t="s">
        <v>3043</v>
      </c>
      <c r="AH74" s="92" t="s">
        <v>3043</v>
      </c>
      <c r="AI74" s="92" t="s">
        <v>3043</v>
      </c>
      <c r="AJ74" s="92" t="s">
        <v>3043</v>
      </c>
      <c r="AK74" s="92" t="s">
        <v>3043</v>
      </c>
      <c r="AL74" s="92" t="s">
        <v>3043</v>
      </c>
      <c r="AM74" s="92" t="s">
        <v>3043</v>
      </c>
      <c r="AN74" s="92" t="s">
        <v>3043</v>
      </c>
      <c r="AO74" s="92" t="s">
        <v>3043</v>
      </c>
      <c r="AP74" s="92" t="s">
        <v>3043</v>
      </c>
      <c r="AQ74" s="92" t="s">
        <v>3043</v>
      </c>
      <c r="AR74" s="92" t="s">
        <v>3043</v>
      </c>
      <c r="AS74" s="92" t="s">
        <v>3043</v>
      </c>
      <c r="AT74" s="92" t="s">
        <v>3043</v>
      </c>
      <c r="AU74" s="92" t="s">
        <v>3043</v>
      </c>
      <c r="AV74" s="92" t="s">
        <v>3043</v>
      </c>
      <c r="AW74" s="92" t="s">
        <v>3043</v>
      </c>
      <c r="AX74" s="92" t="s">
        <v>3043</v>
      </c>
      <c r="AY74" s="92" t="s">
        <v>3043</v>
      </c>
      <c r="AZ74" s="96"/>
      <c r="BA74" s="92" t="s">
        <v>3043</v>
      </c>
      <c r="BB74" s="96"/>
      <c r="BC74" s="96"/>
      <c r="BD74" s="92" t="s">
        <v>3043</v>
      </c>
      <c r="BE74" s="92" t="s">
        <v>3043</v>
      </c>
      <c r="BF74" s="92" t="s">
        <v>3043</v>
      </c>
      <c r="BG74" s="92" t="s">
        <v>3043</v>
      </c>
      <c r="BH74" s="92" t="s">
        <v>3043</v>
      </c>
      <c r="BI74" s="92" t="s">
        <v>3043</v>
      </c>
      <c r="BJ74" s="92" t="s">
        <v>3043</v>
      </c>
      <c r="BK74" s="92" t="s">
        <v>3043</v>
      </c>
      <c r="BL74" s="96"/>
      <c r="BM74" s="96"/>
      <c r="BN74" s="96"/>
      <c r="BO74" s="96"/>
      <c r="BP74" s="92" t="s">
        <v>3043</v>
      </c>
      <c r="BQ74" s="96"/>
      <c r="BR74" s="96"/>
      <c r="BS74" s="96"/>
      <c r="BT74" s="96"/>
      <c r="BU74" s="96"/>
      <c r="BV74" s="96"/>
      <c r="BW74" s="97"/>
      <c r="BX74" s="93" t="s">
        <v>3043</v>
      </c>
      <c r="BY74" s="93"/>
      <c r="BZ74" s="93"/>
      <c r="CA74" s="93"/>
      <c r="CQ74" s="83" t="str">
        <f t="shared" si="186"/>
        <v>Tipo_4.1.H_Proyectos_que_promuevan_prácticas_de_comercio_justo_Personal</v>
      </c>
      <c r="CR74" s="83" t="str">
        <f t="shared" si="172"/>
        <v>Apoyo_administrativo</v>
      </c>
      <c r="CS74" s="83" t="str">
        <f t="shared" si="173"/>
        <v>Profesional</v>
      </c>
      <c r="CT74" s="83" t="str">
        <f t="shared" si="174"/>
        <v>Capacitador</v>
      </c>
      <c r="CU74" s="83" t="str">
        <f t="shared" si="175"/>
        <v>Conferencista</v>
      </c>
      <c r="CV74" s="83" t="str">
        <f t="shared" si="176"/>
        <v>Consultoría</v>
      </c>
      <c r="CW74" s="83"/>
      <c r="CX74" s="83" t="str" cm="1">
        <f t="array" ref="CX74:DB74">IFERROR(_xlfn._xlws.FILTER(CR74:CV74,CR74:CV74&lt;&gt;""),"No aplica")</f>
        <v>Apoyo_administrativo</v>
      </c>
      <c r="CY74" s="83" t="str">
        <v>Profesional</v>
      </c>
      <c r="CZ74" s="83" t="str">
        <v>Capacitador</v>
      </c>
      <c r="DA74" s="83" t="str">
        <v>Conferencista</v>
      </c>
      <c r="DB74" s="83" t="str">
        <v>Consultoría</v>
      </c>
      <c r="DC74" s="83"/>
      <c r="DD74" s="83"/>
      <c r="DE74" s="83" t="str">
        <f t="shared" si="187"/>
        <v>Tipo_4.1.H_Proyectos_que_promuevan_prácticas_de_comercio_justo_Eventos</v>
      </c>
      <c r="DF74" s="83" t="str">
        <f t="shared" si="188"/>
        <v>Alimentación</v>
      </c>
      <c r="DG74" s="83" t="str">
        <f t="shared" si="189"/>
        <v>Alquiler_de_baños_y_servicio_de_aseo_portátiles</v>
      </c>
      <c r="DH74" s="83" t="str">
        <f t="shared" si="190"/>
        <v>Alquiler_de_equipos_técnicos</v>
      </c>
      <c r="DI74" s="83" t="str">
        <f t="shared" si="191"/>
        <v>Alquiler_de_espacios</v>
      </c>
      <c r="DJ74" s="83" t="str">
        <f t="shared" si="192"/>
        <v>Alquiler_de_implementos_de_cocina</v>
      </c>
      <c r="DK74" s="83" t="str">
        <f t="shared" si="193"/>
        <v>Alquiler_de_Mobiliario</v>
      </c>
      <c r="DL74" s="83" t="str">
        <f t="shared" si="194"/>
        <v>Alquiler_de_producción</v>
      </c>
      <c r="DM74" s="83" t="str">
        <f t="shared" si="195"/>
        <v>Iluminación_profesional</v>
      </c>
      <c r="DN74" s="83" t="str">
        <f t="shared" si="196"/>
        <v>Papelería</v>
      </c>
      <c r="DO74" s="83" t="str">
        <f t="shared" si="197"/>
        <v>Personal</v>
      </c>
      <c r="DP74" s="83" t="str">
        <f t="shared" si="198"/>
        <v>Plataforma_digital_</v>
      </c>
      <c r="DQ74" s="83" t="str">
        <f t="shared" si="199"/>
        <v>Producción_y_técnica</v>
      </c>
      <c r="DR74" s="83" t="str">
        <f t="shared" si="200"/>
        <v>Salud</v>
      </c>
      <c r="DS74" s="83" t="str">
        <f t="shared" si="201"/>
        <v>Servicios_digitales_</v>
      </c>
      <c r="DT74" s="83" t="str">
        <f t="shared" si="202"/>
        <v>Servicios_en_línea_y_transmisión</v>
      </c>
      <c r="DU74" s="83" t="str">
        <f t="shared" si="203"/>
        <v>Sonido_profesional</v>
      </c>
      <c r="DV74" s="83" t="str">
        <f t="shared" si="204"/>
        <v>Stand</v>
      </c>
      <c r="DW74" s="83" t="str">
        <f t="shared" si="205"/>
        <v>Traducción_simultanea</v>
      </c>
      <c r="DX74" s="83" t="str">
        <f t="shared" si="206"/>
        <v>Transporte_de_equipos</v>
      </c>
      <c r="DY74" s="83" t="str">
        <f t="shared" si="207"/>
        <v>Video</v>
      </c>
      <c r="DZ74" s="83" t="str">
        <f t="shared" si="208"/>
        <v/>
      </c>
      <c r="EA74" s="83"/>
      <c r="EB74" s="83" t="str" cm="1">
        <f t="array" ref="EB74:EU74">IFERROR(_xlfn._xlws.FILTER(DF74:DZ74,DF74:DZ74&lt;&gt;""),"No aplica")</f>
        <v>Alimentación</v>
      </c>
      <c r="EC74" s="83" t="str">
        <v>Alquiler_de_baños_y_servicio_de_aseo_portátiles</v>
      </c>
      <c r="ED74" s="83" t="str">
        <v>Alquiler_de_equipos_técnicos</v>
      </c>
      <c r="EE74" s="83" t="str">
        <v>Alquiler_de_espacios</v>
      </c>
      <c r="EF74" s="83" t="str">
        <v>Alquiler_de_implementos_de_cocina</v>
      </c>
      <c r="EG74" s="83" t="str">
        <v>Alquiler_de_Mobiliario</v>
      </c>
      <c r="EH74" s="83" t="str">
        <v>Alquiler_de_producción</v>
      </c>
      <c r="EI74" s="83" t="str">
        <v>Iluminación_profesional</v>
      </c>
      <c r="EJ74" s="83" t="str">
        <v>Papelería</v>
      </c>
      <c r="EK74" s="83" t="str">
        <v>Personal</v>
      </c>
      <c r="EL74" s="83" t="str">
        <v>Plataforma_digital_</v>
      </c>
      <c r="EM74" s="83" t="str">
        <v>Producción_y_técnica</v>
      </c>
      <c r="EN74" s="83" t="str">
        <v>Salud</v>
      </c>
      <c r="EO74" s="83" t="str">
        <v>Servicios_digitales_</v>
      </c>
      <c r="EP74" s="83" t="str">
        <v>Servicios_en_línea_y_transmisión</v>
      </c>
      <c r="EQ74" s="83" t="str">
        <v>Sonido_profesional</v>
      </c>
      <c r="ER74" s="83" t="str">
        <v>Stand</v>
      </c>
      <c r="ES74" s="83" t="str">
        <v>Traducción_simultanea</v>
      </c>
      <c r="ET74" s="83" t="str">
        <v>Transporte_de_equipos</v>
      </c>
      <c r="EU74" s="83" t="str">
        <v>Video</v>
      </c>
      <c r="EV74" s="83"/>
      <c r="EW74" s="83" t="str">
        <f t="shared" si="209"/>
        <v>Tipo_4.1.H_Proyectos_que_promuevan_prácticas_de_comercio_justo_Material</v>
      </c>
      <c r="EX74" s="83" t="str">
        <f t="shared" si="210"/>
        <v>Diseño</v>
      </c>
      <c r="EY74" s="83" t="str">
        <f t="shared" si="211"/>
        <v/>
      </c>
      <c r="EZ74" s="83" t="str">
        <f t="shared" si="212"/>
        <v/>
      </c>
      <c r="FA74" s="83" t="str">
        <f t="shared" si="213"/>
        <v>Producción_de_piezas_impresas</v>
      </c>
      <c r="FB74" s="83" t="str">
        <f t="shared" si="214"/>
        <v>Producción_de_piezas_digitales</v>
      </c>
      <c r="FC74" s="83" t="str">
        <f t="shared" si="215"/>
        <v>Distribución</v>
      </c>
      <c r="FD74" s="83"/>
      <c r="FE74" s="83" t="str" cm="1">
        <f t="array" ref="FE74:FH74">IFERROR(_xlfn._xlws.FILTER(EX74:FC74,EX74:FC74&lt;&gt;""),"No aplica")</f>
        <v>Diseño</v>
      </c>
      <c r="FF74" s="83" t="str">
        <v>Producción_de_piezas_impresas</v>
      </c>
      <c r="FG74" s="83" t="str">
        <v>Producción_de_piezas_digitales</v>
      </c>
      <c r="FH74" s="83" t="str">
        <v>Distribución</v>
      </c>
      <c r="FI74" s="83"/>
      <c r="FJ74" s="83"/>
      <c r="FK74" s="83"/>
      <c r="FL74" s="83"/>
      <c r="FM74" s="83" t="str">
        <f t="shared" si="216"/>
        <v>Tipo_4.1.H_Proyectos_que_promuevan_prácticas_de_comercio_justo_Publicidad</v>
      </c>
      <c r="FN74" s="175" t="str">
        <f t="shared" si="217"/>
        <v>ATL</v>
      </c>
      <c r="FO74" s="175" t="str">
        <f t="shared" si="218"/>
        <v>BTL</v>
      </c>
      <c r="FQ74" s="83" t="str" cm="1">
        <f t="array" ref="FQ74:FR74">IFERROR(_xlfn._xlws.FILTER(FN74:FO74,FN74:FO74&lt;&gt;""),"No aplica")</f>
        <v>ATL</v>
      </c>
      <c r="FR74" s="83" t="str">
        <v>BTL</v>
      </c>
      <c r="FU74" s="83" t="str">
        <f t="shared" si="219"/>
        <v>Tipo_4.1.H_Proyectos_que_promuevan_prácticas_de_comercio_justo_Desarrollos_Tecnológicos</v>
      </c>
      <c r="FV74" s="175" t="str">
        <f t="shared" si="220"/>
        <v>Software</v>
      </c>
      <c r="FW74" s="175" t="str">
        <f t="shared" si="221"/>
        <v>Páginas_Web</v>
      </c>
      <c r="FY74" s="83" t="str" cm="1">
        <f t="array" ref="FY74:FZ74">IFERROR(_xlfn._xlws.FILTER(FV74:FW74,FV74:FW74&lt;&gt;""),"No aplica")</f>
        <v>Software</v>
      </c>
      <c r="FZ74" t="str">
        <v>Páginas_Web</v>
      </c>
      <c r="GC74" s="83" t="str">
        <f t="shared" si="222"/>
        <v>Tipo_4.1.H_Proyectos_que_promuevan_prácticas_de_comercio_justo_Gastos_de_viajes_(alimentación_hospedaje_transporte_etc)</v>
      </c>
      <c r="GD74" s="175" t="str">
        <f t="shared" si="223"/>
        <v>G1._Eventos_Nacionales</v>
      </c>
      <c r="GE74" s="175" t="str">
        <f t="shared" si="224"/>
        <v/>
      </c>
      <c r="GF74" s="175" t="str">
        <f t="shared" si="225"/>
        <v/>
      </c>
      <c r="GG74" s="175" t="str">
        <f t="shared" si="226"/>
        <v/>
      </c>
      <c r="GH74" s="175" t="str">
        <f t="shared" si="227"/>
        <v/>
      </c>
      <c r="GI74" s="175" t="str">
        <f t="shared" si="228"/>
        <v>G6._Reuniones_para_mesas_de_trabajo</v>
      </c>
      <c r="GJ74" s="175" t="str">
        <f t="shared" si="229"/>
        <v/>
      </c>
      <c r="GK74" s="175" t="str">
        <f t="shared" si="230"/>
        <v/>
      </c>
      <c r="GL74" s="175"/>
      <c r="GM74" s="150" t="str" cm="1">
        <f t="array" ref="GM74:GN74">IFERROR(_xlfn._xlws.FILTER(GD74:GK74,GD74:GK74&lt;&gt;""),"No aplica")</f>
        <v>G1._Eventos_Nacionales</v>
      </c>
      <c r="GN74" s="175" t="str">
        <v>G6._Reuniones_para_mesas_de_trabajo</v>
      </c>
      <c r="GO74" s="175"/>
      <c r="GP74" s="175"/>
      <c r="GQ74" s="175"/>
      <c r="GR74" s="175"/>
      <c r="GS74" s="175"/>
      <c r="GT74" s="175"/>
      <c r="GU74" s="175"/>
      <c r="GV74" s="175"/>
      <c r="GW74" s="175"/>
      <c r="GX74" s="83" t="str">
        <f t="shared" si="231"/>
        <v>Tipo_4.1.H_Proyectos_que_promuevan_prácticas_de_comercio_justo_Dotaciones_o_Beneficios</v>
      </c>
      <c r="GY74" s="175" t="str">
        <f t="shared" si="232"/>
        <v/>
      </c>
      <c r="GZ74" s="175" t="str">
        <f t="shared" si="233"/>
        <v/>
      </c>
      <c r="HA74" s="175" t="str">
        <f t="shared" si="234"/>
        <v/>
      </c>
      <c r="HB74" s="175" t="str">
        <f t="shared" si="235"/>
        <v/>
      </c>
      <c r="HC74" s="175" t="str">
        <f t="shared" si="236"/>
        <v/>
      </c>
      <c r="HE74" s="150" t="str" cm="1">
        <f t="array" ref="HE74">IFERROR(_xlfn._xlws.FILTER(GY74:HC74,GY74:HC74&lt;&gt;""),"No aplica")</f>
        <v>No aplica</v>
      </c>
      <c r="HL74" s="83" t="str">
        <f t="shared" si="237"/>
        <v>Tipo_4.1.H_Proyectos_que_promuevan_prácticas_de_comercio_justo_Pólizas</v>
      </c>
      <c r="HM74" s="175" t="str">
        <f t="shared" si="238"/>
        <v>Pólizas</v>
      </c>
      <c r="HO74" s="83" t="str" cm="1">
        <f t="array" ref="HO74">IFERROR(_xlfn._xlws.FILTER(HM74:HM74,HM74:HM74&lt;&gt;""),"No aplica")</f>
        <v>Pólizas</v>
      </c>
      <c r="HR74" s="83" t="str">
        <f t="shared" si="239"/>
        <v>Tipo_4.1.H_Proyectos_que_promuevan_prácticas_de_comercio_justo_Otros</v>
      </c>
      <c r="HS74" s="175" t="str">
        <f t="shared" si="240"/>
        <v/>
      </c>
      <c r="HT74" s="175" t="str">
        <f t="shared" si="241"/>
        <v/>
      </c>
      <c r="HU74" s="175" t="str">
        <f t="shared" si="242"/>
        <v/>
      </c>
      <c r="HW74" s="83" t="str" cm="1">
        <f t="array" ref="HW74">IFERROR(_xlfn._xlws.FILTER(HS74:HU74,HS74:HU74&lt;&gt;""),"No aplica")</f>
        <v>No aplica</v>
      </c>
      <c r="IB74" s="83" t="str">
        <f t="shared" si="243"/>
        <v>Tipo_4.1.H_Proyectos_que_promuevan_prácticas_de_comercio_justo_Construcción_y_o_mantenimiento_de_Obra</v>
      </c>
      <c r="IC74" s="175" t="str">
        <f t="shared" si="244"/>
        <v/>
      </c>
      <c r="ID74" s="175" t="str">
        <f t="shared" si="245"/>
        <v/>
      </c>
      <c r="IE74" s="175" t="str">
        <f t="shared" si="246"/>
        <v/>
      </c>
      <c r="IF74" s="175" t="str">
        <f t="shared" si="247"/>
        <v/>
      </c>
      <c r="IG74" s="175" t="str">
        <f t="shared" si="248"/>
        <v/>
      </c>
      <c r="IH74" s="175" t="str">
        <f t="shared" si="249"/>
        <v/>
      </c>
      <c r="II74" s="175" t="str">
        <f t="shared" si="250"/>
        <v/>
      </c>
      <c r="IJ74" s="175" t="str">
        <f t="shared" si="251"/>
        <v/>
      </c>
      <c r="IK74" s="175" t="str">
        <f t="shared" si="252"/>
        <v/>
      </c>
      <c r="IL74" s="175" t="str">
        <f t="shared" si="253"/>
        <v/>
      </c>
      <c r="IM74" s="175" t="str">
        <f t="shared" si="254"/>
        <v/>
      </c>
      <c r="IN74" s="175" t="str">
        <f t="shared" si="255"/>
        <v/>
      </c>
      <c r="IO74" s="175" t="str">
        <f t="shared" si="256"/>
        <v/>
      </c>
      <c r="IP74" s="175" t="str">
        <f t="shared" si="257"/>
        <v/>
      </c>
      <c r="IR74" s="175" t="str" cm="1">
        <f t="array" ref="IR74">IFERROR(_xlfn._xlws.FILTER(IC74:IP74,IC74:IP74&lt;&gt;""),"No aplica")</f>
        <v>No aplica</v>
      </c>
      <c r="JG74" s="83" t="str">
        <f t="shared" si="258"/>
        <v>Tipo_4.1.H_Proyectos_que_promuevan_prácticas_de_comercio_justo</v>
      </c>
      <c r="JH74" s="83" t="str">
        <f t="shared" si="259"/>
        <v>Personal</v>
      </c>
      <c r="JI74" s="83" t="str">
        <f t="shared" si="260"/>
        <v>Personal</v>
      </c>
      <c r="JJ74" s="83" t="str">
        <f t="shared" si="261"/>
        <v>Personal</v>
      </c>
      <c r="JK74" s="83" t="str">
        <f t="shared" si="262"/>
        <v>Personal</v>
      </c>
      <c r="JL74" s="83" t="str">
        <f t="shared" si="263"/>
        <v>Personal</v>
      </c>
      <c r="JM74" s="83" t="str">
        <f t="shared" si="264"/>
        <v>Eventos</v>
      </c>
      <c r="JN74" s="83" t="str">
        <f t="shared" si="265"/>
        <v>Eventos</v>
      </c>
      <c r="JO74" s="83" t="str">
        <f t="shared" si="266"/>
        <v>Eventos</v>
      </c>
      <c r="JP74" s="83" t="str">
        <f t="shared" si="267"/>
        <v>Eventos</v>
      </c>
      <c r="JQ74" s="83" t="str">
        <f t="shared" si="268"/>
        <v>Eventos</v>
      </c>
      <c r="JR74" s="83" t="str">
        <f t="shared" si="269"/>
        <v>Eventos</v>
      </c>
      <c r="JS74" s="83" t="str">
        <f t="shared" si="270"/>
        <v>Eventos</v>
      </c>
      <c r="JT74" s="83" t="str">
        <f t="shared" si="271"/>
        <v>Eventos</v>
      </c>
      <c r="JU74" s="83" t="str">
        <f t="shared" si="272"/>
        <v>Eventos</v>
      </c>
      <c r="JV74" s="83" t="str">
        <f t="shared" si="273"/>
        <v>Eventos</v>
      </c>
      <c r="JW74" s="83" t="str">
        <f t="shared" si="274"/>
        <v>Eventos</v>
      </c>
      <c r="JX74" s="83" t="str">
        <f t="shared" si="275"/>
        <v>Eventos</v>
      </c>
      <c r="JY74" s="83" t="str">
        <f t="shared" si="276"/>
        <v>Eventos</v>
      </c>
      <c r="JZ74" s="83" t="str">
        <f t="shared" si="277"/>
        <v>Eventos</v>
      </c>
      <c r="KA74" s="83" t="str">
        <f t="shared" si="278"/>
        <v>Eventos</v>
      </c>
      <c r="KB74" s="83" t="str">
        <f t="shared" si="279"/>
        <v>Eventos</v>
      </c>
      <c r="KC74" s="83" t="str">
        <f t="shared" si="280"/>
        <v>Eventos</v>
      </c>
      <c r="KD74" s="83" t="str">
        <f t="shared" si="281"/>
        <v>Eventos</v>
      </c>
      <c r="KE74" s="83" t="str">
        <f t="shared" si="282"/>
        <v>Eventos</v>
      </c>
      <c r="KF74" s="83" t="str">
        <f t="shared" si="283"/>
        <v>Eventos</v>
      </c>
      <c r="KG74" s="83" t="str">
        <f t="shared" si="284"/>
        <v/>
      </c>
      <c r="KH74" s="83" t="str">
        <f t="shared" si="285"/>
        <v>Material</v>
      </c>
      <c r="KI74" s="83" t="str">
        <f t="shared" si="286"/>
        <v/>
      </c>
      <c r="KJ74" s="83" t="str">
        <f t="shared" si="287"/>
        <v/>
      </c>
      <c r="KK74" s="83" t="str">
        <f t="shared" si="288"/>
        <v>Material</v>
      </c>
      <c r="KL74" s="83" t="str">
        <f t="shared" si="289"/>
        <v>Material</v>
      </c>
      <c r="KM74" s="83" t="str">
        <f t="shared" si="290"/>
        <v>Material</v>
      </c>
      <c r="KN74" s="83" t="str">
        <f t="shared" si="291"/>
        <v>Publicidad</v>
      </c>
      <c r="KO74" s="83" t="str">
        <f t="shared" si="292"/>
        <v>Publicidad</v>
      </c>
      <c r="KP74" s="83" t="str">
        <f t="shared" si="293"/>
        <v>Desarrollos_Tecnológicos</v>
      </c>
      <c r="KQ74" s="83" t="str">
        <f t="shared" si="294"/>
        <v>Desarrollos_Tecnológicos</v>
      </c>
      <c r="KR74" s="83" t="str">
        <f t="shared" si="295"/>
        <v>Gastos_de_viajes_(alimentación_hospedaje_transporte_etc)</v>
      </c>
      <c r="KS74" s="83" t="str">
        <f t="shared" si="296"/>
        <v/>
      </c>
      <c r="KT74" s="83" t="str">
        <f t="shared" si="297"/>
        <v/>
      </c>
      <c r="KU74" s="83" t="str">
        <f t="shared" si="298"/>
        <v/>
      </c>
      <c r="KV74" s="83" t="str">
        <f t="shared" si="299"/>
        <v/>
      </c>
      <c r="KW74" s="83" t="str">
        <f t="shared" si="300"/>
        <v>Gastos_de_viajes_(alimentación_hospedaje_transporte_etc)</v>
      </c>
      <c r="KX74" s="83" t="str">
        <f t="shared" si="301"/>
        <v/>
      </c>
      <c r="KY74" s="83" t="str">
        <f t="shared" si="302"/>
        <v/>
      </c>
      <c r="KZ74" s="83" t="str">
        <f t="shared" si="303"/>
        <v/>
      </c>
      <c r="LA74" s="83" t="str">
        <f t="shared" si="304"/>
        <v/>
      </c>
      <c r="LB74" s="83" t="str">
        <f t="shared" si="305"/>
        <v/>
      </c>
      <c r="LC74" s="83" t="str">
        <f t="shared" si="306"/>
        <v/>
      </c>
      <c r="LD74" s="83" t="str">
        <f t="shared" si="307"/>
        <v/>
      </c>
      <c r="LE74" s="83" t="str">
        <f t="shared" si="308"/>
        <v>Pólizas</v>
      </c>
      <c r="LF74" s="83" t="str">
        <f t="shared" si="309"/>
        <v/>
      </c>
      <c r="LG74" s="83" t="str">
        <f t="shared" si="310"/>
        <v/>
      </c>
      <c r="LH74" s="83" t="str">
        <f t="shared" si="311"/>
        <v/>
      </c>
      <c r="LI74" s="83" t="str">
        <f t="shared" si="312"/>
        <v/>
      </c>
      <c r="LJ74" s="83" t="str">
        <f t="shared" si="313"/>
        <v/>
      </c>
      <c r="LK74" s="83" t="str">
        <f t="shared" si="314"/>
        <v/>
      </c>
      <c r="LL74" s="83" t="str">
        <f t="shared" si="315"/>
        <v/>
      </c>
      <c r="LM74" s="83" t="str">
        <f t="shared" si="316"/>
        <v/>
      </c>
      <c r="LN74" s="83" t="str">
        <f t="shared" si="317"/>
        <v/>
      </c>
      <c r="LO74" s="83" t="str">
        <f t="shared" si="318"/>
        <v/>
      </c>
      <c r="LP74" s="83" t="str">
        <f t="shared" si="319"/>
        <v/>
      </c>
      <c r="LQ74" s="83" t="str">
        <f t="shared" si="320"/>
        <v/>
      </c>
      <c r="LR74" s="83" t="str">
        <f t="shared" si="321"/>
        <v/>
      </c>
      <c r="LS74" s="83" t="str">
        <f t="shared" si="322"/>
        <v/>
      </c>
      <c r="LT74" s="83" t="str">
        <f t="shared" si="323"/>
        <v/>
      </c>
      <c r="LU74" s="83" t="str">
        <f t="shared" si="324"/>
        <v/>
      </c>
      <c r="LV74" s="83" t="str">
        <f t="shared" si="325"/>
        <v/>
      </c>
      <c r="LX74" s="175" t="str" cm="1">
        <f t="array" ref="LX74:MD74">TRANSPOSE(_xlfn.UNIQUE(_xlfn._xlws.FILTER(TRANSPOSE(JH74:LV74),TRANSPOSE(JH74:LV74)&lt;&gt;"")))</f>
        <v>Personal</v>
      </c>
      <c r="LY74" s="175" t="str">
        <v>Eventos</v>
      </c>
      <c r="LZ74" s="175" t="str">
        <v>Material</v>
      </c>
      <c r="MA74" s="175" t="str">
        <v>Publicidad</v>
      </c>
      <c r="MB74" s="175" t="str">
        <v>Desarrollos_Tecnológicos</v>
      </c>
      <c r="MC74" s="175" t="str">
        <v>Gastos_de_viajes_(alimentación_hospedaje_transporte_etc)</v>
      </c>
      <c r="MD74" s="175" t="str">
        <v>Pólizas</v>
      </c>
      <c r="MI74" s="83" t="str">
        <f t="shared" si="326"/>
        <v>Tipo_4.1.H_Proyectos_que_promuevan_prácticas_de_comercio_justo_productos</v>
      </c>
      <c r="MJ74" t="s">
        <v>1837</v>
      </c>
      <c r="MK74" t="s">
        <v>3047</v>
      </c>
      <c r="ML74" t="s">
        <v>3047</v>
      </c>
      <c r="MT74" t="s">
        <v>1643</v>
      </c>
      <c r="MV74" s="150" t="str" cm="1">
        <f t="array" ref="MV74:MW74">IFERROR(_xlfn._xlws.FILTER(MJ74:MT74,MJ74:MT74&lt;&gt;""),"No aplica")</f>
        <v>Estrategias para promover prácticas de comercio justo implementadas</v>
      </c>
      <c r="MW74" t="str">
        <v>Otro</v>
      </c>
      <c r="NG74" s="150" t="str">
        <f t="shared" si="327"/>
        <v>Tipo_4.1.H_Proyectos_que_promuevan_prácticas_de_comercio_justo_resultados</v>
      </c>
      <c r="NH74" s="83" t="s">
        <v>1641</v>
      </c>
      <c r="NI74" s="83"/>
      <c r="NJ74" s="83"/>
      <c r="NK74" s="83"/>
      <c r="NL74" s="83"/>
      <c r="NM74" s="83"/>
      <c r="NN74" s="83"/>
      <c r="NO74" s="83"/>
      <c r="NP74" s="83"/>
      <c r="NQ74" s="83"/>
      <c r="NR74" s="83" t="s">
        <v>1643</v>
      </c>
      <c r="NT74" s="83" t="s">
        <v>1641</v>
      </c>
      <c r="NU74" s="83" t="s">
        <v>1643</v>
      </c>
    </row>
    <row r="75" spans="1:386" ht="21" thickBot="1">
      <c r="A75" s="509"/>
      <c r="B75" s="487"/>
      <c r="C75" s="490"/>
      <c r="D75" s="74" t="str">
        <f t="shared" si="184"/>
        <v>Categoría_4.1_Turismo_responsable</v>
      </c>
      <c r="E75" s="86" t="s">
        <v>3188</v>
      </c>
      <c r="F75" s="72" t="str">
        <f t="shared" si="185"/>
        <v>Tipo_4.1.I_Protección_del_Patrimonio_Cultural</v>
      </c>
      <c r="G75" s="74" t="s">
        <v>3043</v>
      </c>
      <c r="H75" s="107" t="s">
        <v>3043</v>
      </c>
      <c r="I75" s="110" t="s">
        <v>3043</v>
      </c>
      <c r="J75" s="110"/>
      <c r="K75" s="110" t="s">
        <v>3043</v>
      </c>
      <c r="L75" s="110"/>
      <c r="M75" s="110"/>
      <c r="O75" s="83" t="str">
        <f t="shared" si="165"/>
        <v>Tipo_4.1.I_Protección_del_Patrimonio_Cultural</v>
      </c>
      <c r="P75" s="83" t="str">
        <f t="shared" si="166"/>
        <v>Tipo_4.1.I_Protección_del_Patrimonio_Cultural</v>
      </c>
      <c r="Q75" s="83" t="str">
        <f t="shared" si="167"/>
        <v>Tipo_4.1.I_Protección_del_Patrimonio_Cultural</v>
      </c>
      <c r="R75" s="83" t="str">
        <f t="shared" si="168"/>
        <v/>
      </c>
      <c r="S75" s="83" t="str">
        <f t="shared" si="169"/>
        <v>Tipo_4.1.I_Protección_del_Patrimonio_Cultural</v>
      </c>
      <c r="T75" s="83" t="str">
        <f t="shared" si="170"/>
        <v/>
      </c>
      <c r="U75" s="83" t="str">
        <f t="shared" si="171"/>
        <v/>
      </c>
      <c r="X75" s="150" t="s">
        <v>3187</v>
      </c>
      <c r="AA75" s="92" t="s">
        <v>3043</v>
      </c>
      <c r="AB75" s="92" t="s">
        <v>3043</v>
      </c>
      <c r="AC75" s="92" t="s">
        <v>3043</v>
      </c>
      <c r="AD75" s="92" t="s">
        <v>3043</v>
      </c>
      <c r="AE75" s="92" t="s">
        <v>3043</v>
      </c>
      <c r="AF75" s="92" t="s">
        <v>3043</v>
      </c>
      <c r="AG75" s="92" t="s">
        <v>3043</v>
      </c>
      <c r="AH75" s="92" t="s">
        <v>3043</v>
      </c>
      <c r="AI75" s="92" t="s">
        <v>3043</v>
      </c>
      <c r="AJ75" s="92" t="s">
        <v>3043</v>
      </c>
      <c r="AK75" s="92" t="s">
        <v>3043</v>
      </c>
      <c r="AL75" s="92" t="s">
        <v>3043</v>
      </c>
      <c r="AM75" s="92" t="s">
        <v>3043</v>
      </c>
      <c r="AN75" s="92" t="s">
        <v>3043</v>
      </c>
      <c r="AO75" s="92" t="s">
        <v>3043</v>
      </c>
      <c r="AP75" s="92" t="s">
        <v>3043</v>
      </c>
      <c r="AQ75" s="92" t="s">
        <v>3043</v>
      </c>
      <c r="AR75" s="92" t="s">
        <v>3043</v>
      </c>
      <c r="AS75" s="92" t="s">
        <v>3043</v>
      </c>
      <c r="AT75" s="92" t="s">
        <v>3043</v>
      </c>
      <c r="AU75" s="92" t="s">
        <v>3043</v>
      </c>
      <c r="AV75" s="92" t="s">
        <v>3043</v>
      </c>
      <c r="AW75" s="92" t="s">
        <v>3043</v>
      </c>
      <c r="AX75" s="92" t="s">
        <v>3043</v>
      </c>
      <c r="AY75" s="92" t="s">
        <v>3043</v>
      </c>
      <c r="AZ75" s="96"/>
      <c r="BA75" s="92" t="s">
        <v>3043</v>
      </c>
      <c r="BB75" s="96"/>
      <c r="BC75" s="96"/>
      <c r="BD75" s="92" t="s">
        <v>3043</v>
      </c>
      <c r="BE75" s="92" t="s">
        <v>3043</v>
      </c>
      <c r="BF75" s="92" t="s">
        <v>3043</v>
      </c>
      <c r="BG75" s="92" t="s">
        <v>3043</v>
      </c>
      <c r="BH75" s="92" t="s">
        <v>3043</v>
      </c>
      <c r="BI75" s="92" t="s">
        <v>3043</v>
      </c>
      <c r="BJ75" s="92" t="s">
        <v>3043</v>
      </c>
      <c r="BK75" s="92" t="s">
        <v>3043</v>
      </c>
      <c r="BL75" s="96"/>
      <c r="BM75" s="96"/>
      <c r="BN75" s="96"/>
      <c r="BO75" s="96"/>
      <c r="BP75" s="92" t="s">
        <v>3043</v>
      </c>
      <c r="BQ75" s="96"/>
      <c r="BR75" s="96"/>
      <c r="BS75" s="96"/>
      <c r="BT75" s="96"/>
      <c r="BU75" s="96"/>
      <c r="BV75" s="96"/>
      <c r="BW75" s="97"/>
      <c r="BX75" s="93" t="s">
        <v>3043</v>
      </c>
      <c r="BY75" s="93"/>
      <c r="BZ75" s="93"/>
      <c r="CA75" s="93"/>
      <c r="CQ75" s="83" t="str">
        <f t="shared" si="186"/>
        <v>Tipo_4.1.I_Protección_del_Patrimonio_Cultural_Personal</v>
      </c>
      <c r="CR75" s="83" t="str">
        <f t="shared" si="172"/>
        <v>Apoyo_administrativo</v>
      </c>
      <c r="CS75" s="83" t="str">
        <f t="shared" si="173"/>
        <v>Profesional</v>
      </c>
      <c r="CT75" s="83" t="str">
        <f t="shared" si="174"/>
        <v>Capacitador</v>
      </c>
      <c r="CU75" s="83" t="str">
        <f t="shared" si="175"/>
        <v>Conferencista</v>
      </c>
      <c r="CV75" s="83" t="str">
        <f t="shared" si="176"/>
        <v>Consultoría</v>
      </c>
      <c r="CW75" s="83"/>
      <c r="CX75" s="83" t="str" cm="1">
        <f t="array" ref="CX75:DB75">IFERROR(_xlfn._xlws.FILTER(CR75:CV75,CR75:CV75&lt;&gt;""),"No aplica")</f>
        <v>Apoyo_administrativo</v>
      </c>
      <c r="CY75" s="83" t="str">
        <v>Profesional</v>
      </c>
      <c r="CZ75" s="83" t="str">
        <v>Capacitador</v>
      </c>
      <c r="DA75" s="83" t="str">
        <v>Conferencista</v>
      </c>
      <c r="DB75" s="83" t="str">
        <v>Consultoría</v>
      </c>
      <c r="DC75" s="83"/>
      <c r="DD75" s="83"/>
      <c r="DE75" s="83" t="str">
        <f t="shared" si="187"/>
        <v>Tipo_4.1.I_Protección_del_Patrimonio_Cultural_Eventos</v>
      </c>
      <c r="DF75" s="83" t="str">
        <f t="shared" si="188"/>
        <v>Alimentación</v>
      </c>
      <c r="DG75" s="83" t="str">
        <f t="shared" si="189"/>
        <v>Alquiler_de_baños_y_servicio_de_aseo_portátiles</v>
      </c>
      <c r="DH75" s="83" t="str">
        <f t="shared" si="190"/>
        <v>Alquiler_de_equipos_técnicos</v>
      </c>
      <c r="DI75" s="83" t="str">
        <f t="shared" si="191"/>
        <v>Alquiler_de_espacios</v>
      </c>
      <c r="DJ75" s="83" t="str">
        <f t="shared" si="192"/>
        <v>Alquiler_de_implementos_de_cocina</v>
      </c>
      <c r="DK75" s="83" t="str">
        <f t="shared" si="193"/>
        <v>Alquiler_de_Mobiliario</v>
      </c>
      <c r="DL75" s="83" t="str">
        <f t="shared" si="194"/>
        <v>Alquiler_de_producción</v>
      </c>
      <c r="DM75" s="83" t="str">
        <f t="shared" si="195"/>
        <v>Iluminación_profesional</v>
      </c>
      <c r="DN75" s="83" t="str">
        <f t="shared" si="196"/>
        <v>Papelería</v>
      </c>
      <c r="DO75" s="83" t="str">
        <f t="shared" si="197"/>
        <v>Personal</v>
      </c>
      <c r="DP75" s="83" t="str">
        <f t="shared" si="198"/>
        <v>Plataforma_digital_</v>
      </c>
      <c r="DQ75" s="83" t="str">
        <f t="shared" si="199"/>
        <v>Producción_y_técnica</v>
      </c>
      <c r="DR75" s="83" t="str">
        <f t="shared" si="200"/>
        <v>Salud</v>
      </c>
      <c r="DS75" s="83" t="str">
        <f t="shared" si="201"/>
        <v>Servicios_digitales_</v>
      </c>
      <c r="DT75" s="83" t="str">
        <f t="shared" si="202"/>
        <v>Servicios_en_línea_y_transmisión</v>
      </c>
      <c r="DU75" s="83" t="str">
        <f t="shared" si="203"/>
        <v>Sonido_profesional</v>
      </c>
      <c r="DV75" s="83" t="str">
        <f t="shared" si="204"/>
        <v>Stand</v>
      </c>
      <c r="DW75" s="83" t="str">
        <f t="shared" si="205"/>
        <v>Traducción_simultanea</v>
      </c>
      <c r="DX75" s="83" t="str">
        <f t="shared" si="206"/>
        <v>Transporte_de_equipos</v>
      </c>
      <c r="DY75" s="83" t="str">
        <f t="shared" si="207"/>
        <v>Video</v>
      </c>
      <c r="DZ75" s="83" t="str">
        <f t="shared" si="208"/>
        <v/>
      </c>
      <c r="EA75" s="83"/>
      <c r="EB75" s="83" t="str" cm="1">
        <f t="array" ref="EB75:EU75">IFERROR(_xlfn._xlws.FILTER(DF75:DZ75,DF75:DZ75&lt;&gt;""),"No aplica")</f>
        <v>Alimentación</v>
      </c>
      <c r="EC75" s="83" t="str">
        <v>Alquiler_de_baños_y_servicio_de_aseo_portátiles</v>
      </c>
      <c r="ED75" s="83" t="str">
        <v>Alquiler_de_equipos_técnicos</v>
      </c>
      <c r="EE75" s="83" t="str">
        <v>Alquiler_de_espacios</v>
      </c>
      <c r="EF75" s="83" t="str">
        <v>Alquiler_de_implementos_de_cocina</v>
      </c>
      <c r="EG75" s="83" t="str">
        <v>Alquiler_de_Mobiliario</v>
      </c>
      <c r="EH75" s="83" t="str">
        <v>Alquiler_de_producción</v>
      </c>
      <c r="EI75" s="83" t="str">
        <v>Iluminación_profesional</v>
      </c>
      <c r="EJ75" s="83" t="str">
        <v>Papelería</v>
      </c>
      <c r="EK75" s="83" t="str">
        <v>Personal</v>
      </c>
      <c r="EL75" s="83" t="str">
        <v>Plataforma_digital_</v>
      </c>
      <c r="EM75" s="83" t="str">
        <v>Producción_y_técnica</v>
      </c>
      <c r="EN75" s="83" t="str">
        <v>Salud</v>
      </c>
      <c r="EO75" s="83" t="str">
        <v>Servicios_digitales_</v>
      </c>
      <c r="EP75" s="83" t="str">
        <v>Servicios_en_línea_y_transmisión</v>
      </c>
      <c r="EQ75" s="83" t="str">
        <v>Sonido_profesional</v>
      </c>
      <c r="ER75" s="83" t="str">
        <v>Stand</v>
      </c>
      <c r="ES75" s="83" t="str">
        <v>Traducción_simultanea</v>
      </c>
      <c r="ET75" s="83" t="str">
        <v>Transporte_de_equipos</v>
      </c>
      <c r="EU75" s="83" t="str">
        <v>Video</v>
      </c>
      <c r="EV75" s="83"/>
      <c r="EW75" s="83" t="str">
        <f t="shared" si="209"/>
        <v>Tipo_4.1.I_Protección_del_Patrimonio_Cultural_Material</v>
      </c>
      <c r="EX75" s="83" t="str">
        <f t="shared" si="210"/>
        <v>Diseño</v>
      </c>
      <c r="EY75" s="83" t="str">
        <f t="shared" si="211"/>
        <v/>
      </c>
      <c r="EZ75" s="83" t="str">
        <f t="shared" si="212"/>
        <v/>
      </c>
      <c r="FA75" s="83" t="str">
        <f t="shared" si="213"/>
        <v>Producción_de_piezas_impresas</v>
      </c>
      <c r="FB75" s="83" t="str">
        <f t="shared" si="214"/>
        <v>Producción_de_piezas_digitales</v>
      </c>
      <c r="FC75" s="83" t="str">
        <f t="shared" si="215"/>
        <v>Distribución</v>
      </c>
      <c r="FD75" s="83"/>
      <c r="FE75" s="83" t="str" cm="1">
        <f t="array" ref="FE75:FH75">IFERROR(_xlfn._xlws.FILTER(EX75:FC75,EX75:FC75&lt;&gt;""),"No aplica")</f>
        <v>Diseño</v>
      </c>
      <c r="FF75" s="83" t="str">
        <v>Producción_de_piezas_impresas</v>
      </c>
      <c r="FG75" s="83" t="str">
        <v>Producción_de_piezas_digitales</v>
      </c>
      <c r="FH75" s="83" t="str">
        <v>Distribución</v>
      </c>
      <c r="FI75" s="83"/>
      <c r="FJ75" s="83"/>
      <c r="FK75" s="83"/>
      <c r="FL75" s="83"/>
      <c r="FM75" s="83" t="str">
        <f t="shared" si="216"/>
        <v>Tipo_4.1.I_Protección_del_Patrimonio_Cultural_Publicidad</v>
      </c>
      <c r="FN75" s="175" t="str">
        <f t="shared" si="217"/>
        <v>ATL</v>
      </c>
      <c r="FO75" s="175" t="str">
        <f t="shared" si="218"/>
        <v>BTL</v>
      </c>
      <c r="FQ75" s="83" t="str" cm="1">
        <f t="array" ref="FQ75:FR75">IFERROR(_xlfn._xlws.FILTER(FN75:FO75,FN75:FO75&lt;&gt;""),"No aplica")</f>
        <v>ATL</v>
      </c>
      <c r="FR75" s="83" t="str">
        <v>BTL</v>
      </c>
      <c r="FU75" s="83" t="str">
        <f t="shared" si="219"/>
        <v>Tipo_4.1.I_Protección_del_Patrimonio_Cultural_Desarrollos_Tecnológicos</v>
      </c>
      <c r="FV75" s="175" t="str">
        <f t="shared" si="220"/>
        <v>Software</v>
      </c>
      <c r="FW75" s="175" t="str">
        <f t="shared" si="221"/>
        <v>Páginas_Web</v>
      </c>
      <c r="FY75" s="83" t="str" cm="1">
        <f t="array" ref="FY75:FZ75">IFERROR(_xlfn._xlws.FILTER(FV75:FW75,FV75:FW75&lt;&gt;""),"No aplica")</f>
        <v>Software</v>
      </c>
      <c r="FZ75" t="str">
        <v>Páginas_Web</v>
      </c>
      <c r="GC75" s="83" t="str">
        <f t="shared" si="222"/>
        <v>Tipo_4.1.I_Protección_del_Patrimonio_Cultural_Gastos_de_viajes_(alimentación_hospedaje_transporte_etc)</v>
      </c>
      <c r="GD75" s="175" t="str">
        <f t="shared" si="223"/>
        <v>G1._Eventos_Nacionales</v>
      </c>
      <c r="GE75" s="175" t="str">
        <f t="shared" si="224"/>
        <v/>
      </c>
      <c r="GF75" s="175" t="str">
        <f t="shared" si="225"/>
        <v/>
      </c>
      <c r="GG75" s="175" t="str">
        <f t="shared" si="226"/>
        <v/>
      </c>
      <c r="GH75" s="175" t="str">
        <f t="shared" si="227"/>
        <v/>
      </c>
      <c r="GI75" s="175" t="str">
        <f t="shared" si="228"/>
        <v>G6._Reuniones_para_mesas_de_trabajo</v>
      </c>
      <c r="GJ75" s="175" t="str">
        <f t="shared" si="229"/>
        <v/>
      </c>
      <c r="GK75" s="175" t="str">
        <f t="shared" si="230"/>
        <v/>
      </c>
      <c r="GL75" s="175"/>
      <c r="GM75" s="150" t="str" cm="1">
        <f t="array" ref="GM75:GN75">IFERROR(_xlfn._xlws.FILTER(GD75:GK75,GD75:GK75&lt;&gt;""),"No aplica")</f>
        <v>G1._Eventos_Nacionales</v>
      </c>
      <c r="GN75" s="175" t="str">
        <v>G6._Reuniones_para_mesas_de_trabajo</v>
      </c>
      <c r="GO75" s="175"/>
      <c r="GP75" s="175"/>
      <c r="GQ75" s="175"/>
      <c r="GR75" s="175"/>
      <c r="GS75" s="175"/>
      <c r="GT75" s="175"/>
      <c r="GU75" s="175"/>
      <c r="GV75" s="175"/>
      <c r="GW75" s="175"/>
      <c r="GX75" s="83" t="str">
        <f t="shared" si="231"/>
        <v>Tipo_4.1.I_Protección_del_Patrimonio_Cultural_Dotaciones_o_Beneficios</v>
      </c>
      <c r="GY75" s="175" t="str">
        <f t="shared" si="232"/>
        <v/>
      </c>
      <c r="GZ75" s="175" t="str">
        <f t="shared" si="233"/>
        <v/>
      </c>
      <c r="HA75" s="175" t="str">
        <f t="shared" si="234"/>
        <v/>
      </c>
      <c r="HB75" s="175" t="str">
        <f t="shared" si="235"/>
        <v/>
      </c>
      <c r="HC75" s="175" t="str">
        <f t="shared" si="236"/>
        <v/>
      </c>
      <c r="HE75" s="150" t="str" cm="1">
        <f t="array" ref="HE75">IFERROR(_xlfn._xlws.FILTER(GY75:HC75,GY75:HC75&lt;&gt;""),"No aplica")</f>
        <v>No aplica</v>
      </c>
      <c r="HL75" s="83" t="str">
        <f t="shared" si="237"/>
        <v>Tipo_4.1.I_Protección_del_Patrimonio_Cultural_Pólizas</v>
      </c>
      <c r="HM75" s="175" t="str">
        <f t="shared" si="238"/>
        <v>Pólizas</v>
      </c>
      <c r="HO75" s="83" t="str" cm="1">
        <f t="array" ref="HO75">IFERROR(_xlfn._xlws.FILTER(HM75:HM75,HM75:HM75&lt;&gt;""),"No aplica")</f>
        <v>Pólizas</v>
      </c>
      <c r="HR75" s="83" t="str">
        <f t="shared" si="239"/>
        <v>Tipo_4.1.I_Protección_del_Patrimonio_Cultural_Otros</v>
      </c>
      <c r="HS75" s="175" t="str">
        <f t="shared" si="240"/>
        <v/>
      </c>
      <c r="HT75" s="175" t="str">
        <f t="shared" si="241"/>
        <v/>
      </c>
      <c r="HU75" s="175" t="str">
        <f t="shared" si="242"/>
        <v/>
      </c>
      <c r="HW75" s="83" t="str" cm="1">
        <f t="array" ref="HW75">IFERROR(_xlfn._xlws.FILTER(HS75:HU75,HS75:HU75&lt;&gt;""),"No aplica")</f>
        <v>No aplica</v>
      </c>
      <c r="IB75" s="83" t="str">
        <f t="shared" si="243"/>
        <v>Tipo_4.1.I_Protección_del_Patrimonio_Cultural_Construcción_y_o_mantenimiento_de_Obra</v>
      </c>
      <c r="IC75" s="175" t="str">
        <f t="shared" si="244"/>
        <v/>
      </c>
      <c r="ID75" s="175" t="str">
        <f t="shared" si="245"/>
        <v/>
      </c>
      <c r="IE75" s="175" t="str">
        <f t="shared" si="246"/>
        <v/>
      </c>
      <c r="IF75" s="175" t="str">
        <f t="shared" si="247"/>
        <v/>
      </c>
      <c r="IG75" s="175" t="str">
        <f t="shared" si="248"/>
        <v/>
      </c>
      <c r="IH75" s="175" t="str">
        <f t="shared" si="249"/>
        <v/>
      </c>
      <c r="II75" s="175" t="str">
        <f t="shared" si="250"/>
        <v/>
      </c>
      <c r="IJ75" s="175" t="str">
        <f t="shared" si="251"/>
        <v/>
      </c>
      <c r="IK75" s="175" t="str">
        <f t="shared" si="252"/>
        <v/>
      </c>
      <c r="IL75" s="175" t="str">
        <f t="shared" si="253"/>
        <v/>
      </c>
      <c r="IM75" s="175" t="str">
        <f t="shared" si="254"/>
        <v/>
      </c>
      <c r="IN75" s="175" t="str">
        <f t="shared" si="255"/>
        <v/>
      </c>
      <c r="IO75" s="175" t="str">
        <f t="shared" si="256"/>
        <v/>
      </c>
      <c r="IP75" s="175" t="str">
        <f t="shared" si="257"/>
        <v/>
      </c>
      <c r="IR75" s="175" t="str" cm="1">
        <f t="array" ref="IR75">IFERROR(_xlfn._xlws.FILTER(IC75:IP75,IC75:IP75&lt;&gt;""),"No aplica")</f>
        <v>No aplica</v>
      </c>
      <c r="JG75" s="83" t="str">
        <f t="shared" si="258"/>
        <v>Tipo_4.1.I_Protección_del_Patrimonio_Cultural</v>
      </c>
      <c r="JH75" s="83" t="str">
        <f t="shared" si="259"/>
        <v>Personal</v>
      </c>
      <c r="JI75" s="83" t="str">
        <f t="shared" si="260"/>
        <v>Personal</v>
      </c>
      <c r="JJ75" s="83" t="str">
        <f t="shared" si="261"/>
        <v>Personal</v>
      </c>
      <c r="JK75" s="83" t="str">
        <f t="shared" si="262"/>
        <v>Personal</v>
      </c>
      <c r="JL75" s="83" t="str">
        <f t="shared" si="263"/>
        <v>Personal</v>
      </c>
      <c r="JM75" s="83" t="str">
        <f t="shared" si="264"/>
        <v>Eventos</v>
      </c>
      <c r="JN75" s="83" t="str">
        <f t="shared" si="265"/>
        <v>Eventos</v>
      </c>
      <c r="JO75" s="83" t="str">
        <f t="shared" si="266"/>
        <v>Eventos</v>
      </c>
      <c r="JP75" s="83" t="str">
        <f t="shared" si="267"/>
        <v>Eventos</v>
      </c>
      <c r="JQ75" s="83" t="str">
        <f t="shared" si="268"/>
        <v>Eventos</v>
      </c>
      <c r="JR75" s="83" t="str">
        <f t="shared" si="269"/>
        <v>Eventos</v>
      </c>
      <c r="JS75" s="83" t="str">
        <f t="shared" si="270"/>
        <v>Eventos</v>
      </c>
      <c r="JT75" s="83" t="str">
        <f t="shared" si="271"/>
        <v>Eventos</v>
      </c>
      <c r="JU75" s="83" t="str">
        <f t="shared" si="272"/>
        <v>Eventos</v>
      </c>
      <c r="JV75" s="83" t="str">
        <f t="shared" si="273"/>
        <v>Eventos</v>
      </c>
      <c r="JW75" s="83" t="str">
        <f t="shared" si="274"/>
        <v>Eventos</v>
      </c>
      <c r="JX75" s="83" t="str">
        <f t="shared" si="275"/>
        <v>Eventos</v>
      </c>
      <c r="JY75" s="83" t="str">
        <f t="shared" si="276"/>
        <v>Eventos</v>
      </c>
      <c r="JZ75" s="83" t="str">
        <f t="shared" si="277"/>
        <v>Eventos</v>
      </c>
      <c r="KA75" s="83" t="str">
        <f t="shared" si="278"/>
        <v>Eventos</v>
      </c>
      <c r="KB75" s="83" t="str">
        <f t="shared" si="279"/>
        <v>Eventos</v>
      </c>
      <c r="KC75" s="83" t="str">
        <f t="shared" si="280"/>
        <v>Eventos</v>
      </c>
      <c r="KD75" s="83" t="str">
        <f t="shared" si="281"/>
        <v>Eventos</v>
      </c>
      <c r="KE75" s="83" t="str">
        <f t="shared" si="282"/>
        <v>Eventos</v>
      </c>
      <c r="KF75" s="83" t="str">
        <f t="shared" si="283"/>
        <v>Eventos</v>
      </c>
      <c r="KG75" s="83" t="str">
        <f t="shared" si="284"/>
        <v/>
      </c>
      <c r="KH75" s="83" t="str">
        <f t="shared" si="285"/>
        <v>Material</v>
      </c>
      <c r="KI75" s="83" t="str">
        <f t="shared" si="286"/>
        <v/>
      </c>
      <c r="KJ75" s="83" t="str">
        <f t="shared" si="287"/>
        <v/>
      </c>
      <c r="KK75" s="83" t="str">
        <f t="shared" si="288"/>
        <v>Material</v>
      </c>
      <c r="KL75" s="83" t="str">
        <f t="shared" si="289"/>
        <v>Material</v>
      </c>
      <c r="KM75" s="83" t="str">
        <f t="shared" si="290"/>
        <v>Material</v>
      </c>
      <c r="KN75" s="83" t="str">
        <f t="shared" si="291"/>
        <v>Publicidad</v>
      </c>
      <c r="KO75" s="83" t="str">
        <f t="shared" si="292"/>
        <v>Publicidad</v>
      </c>
      <c r="KP75" s="83" t="str">
        <f t="shared" si="293"/>
        <v>Desarrollos_Tecnológicos</v>
      </c>
      <c r="KQ75" s="83" t="str">
        <f t="shared" si="294"/>
        <v>Desarrollos_Tecnológicos</v>
      </c>
      <c r="KR75" s="83" t="str">
        <f t="shared" si="295"/>
        <v>Gastos_de_viajes_(alimentación_hospedaje_transporte_etc)</v>
      </c>
      <c r="KS75" s="83" t="str">
        <f t="shared" si="296"/>
        <v/>
      </c>
      <c r="KT75" s="83" t="str">
        <f t="shared" si="297"/>
        <v/>
      </c>
      <c r="KU75" s="83" t="str">
        <f t="shared" si="298"/>
        <v/>
      </c>
      <c r="KV75" s="83" t="str">
        <f t="shared" si="299"/>
        <v/>
      </c>
      <c r="KW75" s="83" t="str">
        <f t="shared" si="300"/>
        <v>Gastos_de_viajes_(alimentación_hospedaje_transporte_etc)</v>
      </c>
      <c r="KX75" s="83" t="str">
        <f t="shared" si="301"/>
        <v/>
      </c>
      <c r="KY75" s="83" t="str">
        <f t="shared" si="302"/>
        <v/>
      </c>
      <c r="KZ75" s="83" t="str">
        <f t="shared" si="303"/>
        <v/>
      </c>
      <c r="LA75" s="83" t="str">
        <f t="shared" si="304"/>
        <v/>
      </c>
      <c r="LB75" s="83" t="str">
        <f t="shared" si="305"/>
        <v/>
      </c>
      <c r="LC75" s="83" t="str">
        <f t="shared" si="306"/>
        <v/>
      </c>
      <c r="LD75" s="83" t="str">
        <f t="shared" si="307"/>
        <v/>
      </c>
      <c r="LE75" s="83" t="str">
        <f t="shared" si="308"/>
        <v>Pólizas</v>
      </c>
      <c r="LF75" s="83" t="str">
        <f t="shared" si="309"/>
        <v/>
      </c>
      <c r="LG75" s="83" t="str">
        <f t="shared" si="310"/>
        <v/>
      </c>
      <c r="LH75" s="83" t="str">
        <f t="shared" si="311"/>
        <v/>
      </c>
      <c r="LI75" s="83" t="str">
        <f t="shared" si="312"/>
        <v/>
      </c>
      <c r="LJ75" s="83" t="str">
        <f t="shared" si="313"/>
        <v/>
      </c>
      <c r="LK75" s="83" t="str">
        <f t="shared" si="314"/>
        <v/>
      </c>
      <c r="LL75" s="83" t="str">
        <f t="shared" si="315"/>
        <v/>
      </c>
      <c r="LM75" s="83" t="str">
        <f t="shared" si="316"/>
        <v/>
      </c>
      <c r="LN75" s="83" t="str">
        <f t="shared" si="317"/>
        <v/>
      </c>
      <c r="LO75" s="83" t="str">
        <f t="shared" si="318"/>
        <v/>
      </c>
      <c r="LP75" s="83" t="str">
        <f t="shared" si="319"/>
        <v/>
      </c>
      <c r="LQ75" s="83" t="str">
        <f t="shared" si="320"/>
        <v/>
      </c>
      <c r="LR75" s="83" t="str">
        <f t="shared" si="321"/>
        <v/>
      </c>
      <c r="LS75" s="83" t="str">
        <f t="shared" si="322"/>
        <v/>
      </c>
      <c r="LT75" s="83" t="str">
        <f t="shared" si="323"/>
        <v/>
      </c>
      <c r="LU75" s="83" t="str">
        <f t="shared" si="324"/>
        <v/>
      </c>
      <c r="LV75" s="83" t="str">
        <f t="shared" si="325"/>
        <v/>
      </c>
      <c r="LX75" s="175" t="str" cm="1">
        <f t="array" ref="LX75:MD75">TRANSPOSE(_xlfn.UNIQUE(_xlfn._xlws.FILTER(TRANSPOSE(JH75:LV75),TRANSPOSE(JH75:LV75)&lt;&gt;"")))</f>
        <v>Personal</v>
      </c>
      <c r="LY75" s="175" t="str">
        <v>Eventos</v>
      </c>
      <c r="LZ75" s="175" t="str">
        <v>Material</v>
      </c>
      <c r="MA75" s="175" t="str">
        <v>Publicidad</v>
      </c>
      <c r="MB75" s="175" t="str">
        <v>Desarrollos_Tecnológicos</v>
      </c>
      <c r="MC75" s="175" t="str">
        <v>Gastos_de_viajes_(alimentación_hospedaje_transporte_etc)</v>
      </c>
      <c r="MD75" s="175" t="str">
        <v>Pólizas</v>
      </c>
      <c r="MI75" s="83" t="str">
        <f t="shared" si="326"/>
        <v>Tipo_4.1.I_Protección_del_Patrimonio_Cultural_productos</v>
      </c>
      <c r="MJ75" t="s">
        <v>1838</v>
      </c>
      <c r="MK75" t="s">
        <v>1893</v>
      </c>
      <c r="MT75" t="s">
        <v>1643</v>
      </c>
      <c r="MV75" s="150" t="str" cm="1">
        <f t="array" ref="MV75:MX75">IFERROR(_xlfn._xlws.FILTER(MJ75:MT75,MJ75:MT75&lt;&gt;""),"No aplica")</f>
        <v>Estrategias para la protección del patrimonio cultural implementadas</v>
      </c>
      <c r="MW75" t="str">
        <v>Bienes de patrimonio cultural protegidos</v>
      </c>
      <c r="MX75" t="str">
        <v>Otro</v>
      </c>
      <c r="NG75" s="150" t="str">
        <f t="shared" si="327"/>
        <v>Tipo_4.1.I_Protección_del_Patrimonio_Cultural_resultados</v>
      </c>
      <c r="NH75" s="83" t="s">
        <v>1641</v>
      </c>
      <c r="NI75" s="83"/>
      <c r="NJ75" s="83"/>
      <c r="NK75" s="83"/>
      <c r="NL75" s="83"/>
      <c r="NM75" s="83"/>
      <c r="NN75" s="83"/>
      <c r="NO75" s="83"/>
      <c r="NP75" s="83"/>
      <c r="NQ75" s="83"/>
      <c r="NR75" s="83" t="s">
        <v>1643</v>
      </c>
      <c r="NT75" s="83" t="s">
        <v>1641</v>
      </c>
      <c r="NU75" s="83" t="s">
        <v>1643</v>
      </c>
    </row>
    <row r="76" spans="1:386" ht="21" thickBot="1">
      <c r="A76" s="509"/>
      <c r="B76" s="488"/>
      <c r="C76" s="491"/>
      <c r="D76" s="74" t="str">
        <f t="shared" si="184"/>
        <v>Categoría_4.1_Turismo_responsable</v>
      </c>
      <c r="E76" s="81" t="s">
        <v>3189</v>
      </c>
      <c r="F76" s="72" t="str">
        <f t="shared" si="185"/>
        <v>Tipo_4.1.J_Otro_tipo_de_proyectos_que_mitiguen_efectos_negativos_y_promuevan_el_desarrollo_responsable_del_turismo</v>
      </c>
      <c r="G76" s="74" t="s">
        <v>3043</v>
      </c>
      <c r="H76" s="107" t="s">
        <v>3043</v>
      </c>
      <c r="I76" s="110" t="s">
        <v>3043</v>
      </c>
      <c r="J76" s="110"/>
      <c r="K76" s="110" t="s">
        <v>3043</v>
      </c>
      <c r="L76" s="110"/>
      <c r="M76" s="110"/>
      <c r="O76" s="83" t="str">
        <f t="shared" si="165"/>
        <v>Tipo_4.1.J_Otro_tipo_de_proyectos_que_mitiguen_efectos_negativos_y_promuevan_el_desarrollo_responsable_del_turismo</v>
      </c>
      <c r="P76" s="83" t="str">
        <f t="shared" si="166"/>
        <v>Tipo_4.1.J_Otro_tipo_de_proyectos_que_mitiguen_efectos_negativos_y_promuevan_el_desarrollo_responsable_del_turismo</v>
      </c>
      <c r="Q76" s="83" t="str">
        <f t="shared" si="167"/>
        <v>Tipo_4.1.J_Otro_tipo_de_proyectos_que_mitiguen_efectos_negativos_y_promuevan_el_desarrollo_responsable_del_turismo</v>
      </c>
      <c r="R76" s="83" t="str">
        <f t="shared" si="168"/>
        <v/>
      </c>
      <c r="S76" s="83" t="str">
        <f t="shared" si="169"/>
        <v>Tipo_4.1.J_Otro_tipo_de_proyectos_que_mitiguen_efectos_negativos_y_promuevan_el_desarrollo_responsable_del_turismo</v>
      </c>
      <c r="T76" s="83" t="str">
        <f t="shared" si="170"/>
        <v/>
      </c>
      <c r="U76" s="83" t="str">
        <f t="shared" si="171"/>
        <v/>
      </c>
      <c r="X76" s="150" t="s">
        <v>3187</v>
      </c>
      <c r="AA76" s="92" t="s">
        <v>3043</v>
      </c>
      <c r="AB76" s="92" t="s">
        <v>3043</v>
      </c>
      <c r="AC76" s="92" t="s">
        <v>3043</v>
      </c>
      <c r="AD76" s="92" t="s">
        <v>3043</v>
      </c>
      <c r="AE76" s="92" t="s">
        <v>3043</v>
      </c>
      <c r="AF76" s="92" t="s">
        <v>3043</v>
      </c>
      <c r="AG76" s="92" t="s">
        <v>3043</v>
      </c>
      <c r="AH76" s="92" t="s">
        <v>3043</v>
      </c>
      <c r="AI76" s="92" t="s">
        <v>3043</v>
      </c>
      <c r="AJ76" s="92" t="s">
        <v>3043</v>
      </c>
      <c r="AK76" s="92" t="s">
        <v>3043</v>
      </c>
      <c r="AL76" s="92" t="s">
        <v>3043</v>
      </c>
      <c r="AM76" s="92" t="s">
        <v>3043</v>
      </c>
      <c r="AN76" s="92" t="s">
        <v>3043</v>
      </c>
      <c r="AO76" s="92" t="s">
        <v>3043</v>
      </c>
      <c r="AP76" s="92" t="s">
        <v>3043</v>
      </c>
      <c r="AQ76" s="92" t="s">
        <v>3043</v>
      </c>
      <c r="AR76" s="92" t="s">
        <v>3043</v>
      </c>
      <c r="AS76" s="92" t="s">
        <v>3043</v>
      </c>
      <c r="AT76" s="92" t="s">
        <v>3043</v>
      </c>
      <c r="AU76" s="92" t="s">
        <v>3043</v>
      </c>
      <c r="AV76" s="92" t="s">
        <v>3043</v>
      </c>
      <c r="AW76" s="92" t="s">
        <v>3043</v>
      </c>
      <c r="AX76" s="92" t="s">
        <v>3043</v>
      </c>
      <c r="AY76" s="92" t="s">
        <v>3043</v>
      </c>
      <c r="AZ76" s="92"/>
      <c r="BA76" s="92" t="s">
        <v>3043</v>
      </c>
      <c r="BB76" s="92"/>
      <c r="BC76" s="92"/>
      <c r="BD76" s="92" t="s">
        <v>3043</v>
      </c>
      <c r="BE76" s="92" t="s">
        <v>3043</v>
      </c>
      <c r="BF76" s="92" t="s">
        <v>3043</v>
      </c>
      <c r="BG76" s="92" t="s">
        <v>3043</v>
      </c>
      <c r="BH76" s="92" t="s">
        <v>3043</v>
      </c>
      <c r="BI76" s="92" t="s">
        <v>3043</v>
      </c>
      <c r="BJ76" s="92" t="s">
        <v>3043</v>
      </c>
      <c r="BK76" s="92" t="s">
        <v>3043</v>
      </c>
      <c r="BL76" s="92"/>
      <c r="BM76" s="92"/>
      <c r="BN76" s="92"/>
      <c r="BO76" s="92"/>
      <c r="BP76" s="92" t="s">
        <v>3043</v>
      </c>
      <c r="BQ76" s="92"/>
      <c r="BR76" s="92"/>
      <c r="BS76" s="92"/>
      <c r="BT76" s="92"/>
      <c r="BU76" s="92"/>
      <c r="BV76" s="92"/>
      <c r="BW76" s="93"/>
      <c r="BX76" s="93" t="s">
        <v>3043</v>
      </c>
      <c r="BY76" s="93"/>
      <c r="BZ76" s="93"/>
      <c r="CA76" s="93"/>
      <c r="CQ76" s="83" t="str">
        <f t="shared" si="186"/>
        <v>Tipo_4.1.J_Otro_tipo_de_proyectos_que_mitiguen_efectos_negativos_y_promuevan_el_desarrollo_responsable_del_turismo_Personal</v>
      </c>
      <c r="CR76" s="83" t="str">
        <f t="shared" si="172"/>
        <v>Apoyo_administrativo</v>
      </c>
      <c r="CS76" s="83" t="str">
        <f t="shared" si="173"/>
        <v>Profesional</v>
      </c>
      <c r="CT76" s="83" t="str">
        <f t="shared" si="174"/>
        <v>Capacitador</v>
      </c>
      <c r="CU76" s="83" t="str">
        <f t="shared" si="175"/>
        <v>Conferencista</v>
      </c>
      <c r="CV76" s="83" t="str">
        <f t="shared" si="176"/>
        <v>Consultoría</v>
      </c>
      <c r="CW76" s="83"/>
      <c r="CX76" s="83" t="str" cm="1">
        <f t="array" ref="CX76:DB76">IFERROR(_xlfn._xlws.FILTER(CR76:CV76,CR76:CV76&lt;&gt;""),"No aplica")</f>
        <v>Apoyo_administrativo</v>
      </c>
      <c r="CY76" s="83" t="str">
        <v>Profesional</v>
      </c>
      <c r="CZ76" s="83" t="str">
        <v>Capacitador</v>
      </c>
      <c r="DA76" s="83" t="str">
        <v>Conferencista</v>
      </c>
      <c r="DB76" s="83" t="str">
        <v>Consultoría</v>
      </c>
      <c r="DC76" s="83"/>
      <c r="DD76" s="83"/>
      <c r="DE76" s="83" t="str">
        <f t="shared" si="187"/>
        <v>Tipo_4.1.J_Otro_tipo_de_proyectos_que_mitiguen_efectos_negativos_y_promuevan_el_desarrollo_responsable_del_turismo_Eventos</v>
      </c>
      <c r="DF76" s="83" t="str">
        <f t="shared" si="188"/>
        <v>Alimentación</v>
      </c>
      <c r="DG76" s="83" t="str">
        <f t="shared" si="189"/>
        <v>Alquiler_de_baños_y_servicio_de_aseo_portátiles</v>
      </c>
      <c r="DH76" s="83" t="str">
        <f t="shared" si="190"/>
        <v>Alquiler_de_equipos_técnicos</v>
      </c>
      <c r="DI76" s="83" t="str">
        <f t="shared" si="191"/>
        <v>Alquiler_de_espacios</v>
      </c>
      <c r="DJ76" s="83" t="str">
        <f t="shared" si="192"/>
        <v>Alquiler_de_implementos_de_cocina</v>
      </c>
      <c r="DK76" s="83" t="str">
        <f t="shared" si="193"/>
        <v>Alquiler_de_Mobiliario</v>
      </c>
      <c r="DL76" s="83" t="str">
        <f t="shared" si="194"/>
        <v>Alquiler_de_producción</v>
      </c>
      <c r="DM76" s="83" t="str">
        <f t="shared" si="195"/>
        <v>Iluminación_profesional</v>
      </c>
      <c r="DN76" s="83" t="str">
        <f t="shared" si="196"/>
        <v>Papelería</v>
      </c>
      <c r="DO76" s="83" t="str">
        <f t="shared" si="197"/>
        <v>Personal</v>
      </c>
      <c r="DP76" s="83" t="str">
        <f t="shared" si="198"/>
        <v>Plataforma_digital_</v>
      </c>
      <c r="DQ76" s="83" t="str">
        <f t="shared" si="199"/>
        <v>Producción_y_técnica</v>
      </c>
      <c r="DR76" s="83" t="str">
        <f t="shared" si="200"/>
        <v>Salud</v>
      </c>
      <c r="DS76" s="83" t="str">
        <f t="shared" si="201"/>
        <v>Servicios_digitales_</v>
      </c>
      <c r="DT76" s="83" t="str">
        <f t="shared" si="202"/>
        <v>Servicios_en_línea_y_transmisión</v>
      </c>
      <c r="DU76" s="83" t="str">
        <f t="shared" si="203"/>
        <v>Sonido_profesional</v>
      </c>
      <c r="DV76" s="83" t="str">
        <f t="shared" si="204"/>
        <v>Stand</v>
      </c>
      <c r="DW76" s="83" t="str">
        <f t="shared" si="205"/>
        <v>Traducción_simultanea</v>
      </c>
      <c r="DX76" s="83" t="str">
        <f t="shared" si="206"/>
        <v>Transporte_de_equipos</v>
      </c>
      <c r="DY76" s="83" t="str">
        <f t="shared" si="207"/>
        <v>Video</v>
      </c>
      <c r="DZ76" s="83" t="str">
        <f t="shared" si="208"/>
        <v/>
      </c>
      <c r="EA76" s="83"/>
      <c r="EB76" s="83" t="str" cm="1">
        <f t="array" ref="EB76:EU76">IFERROR(_xlfn._xlws.FILTER(DF76:DZ76,DF76:DZ76&lt;&gt;""),"No aplica")</f>
        <v>Alimentación</v>
      </c>
      <c r="EC76" s="83" t="str">
        <v>Alquiler_de_baños_y_servicio_de_aseo_portátiles</v>
      </c>
      <c r="ED76" s="83" t="str">
        <v>Alquiler_de_equipos_técnicos</v>
      </c>
      <c r="EE76" s="83" t="str">
        <v>Alquiler_de_espacios</v>
      </c>
      <c r="EF76" s="83" t="str">
        <v>Alquiler_de_implementos_de_cocina</v>
      </c>
      <c r="EG76" s="83" t="str">
        <v>Alquiler_de_Mobiliario</v>
      </c>
      <c r="EH76" s="83" t="str">
        <v>Alquiler_de_producción</v>
      </c>
      <c r="EI76" s="83" t="str">
        <v>Iluminación_profesional</v>
      </c>
      <c r="EJ76" s="83" t="str">
        <v>Papelería</v>
      </c>
      <c r="EK76" s="83" t="str">
        <v>Personal</v>
      </c>
      <c r="EL76" s="83" t="str">
        <v>Plataforma_digital_</v>
      </c>
      <c r="EM76" s="83" t="str">
        <v>Producción_y_técnica</v>
      </c>
      <c r="EN76" s="83" t="str">
        <v>Salud</v>
      </c>
      <c r="EO76" s="83" t="str">
        <v>Servicios_digitales_</v>
      </c>
      <c r="EP76" s="83" t="str">
        <v>Servicios_en_línea_y_transmisión</v>
      </c>
      <c r="EQ76" s="83" t="str">
        <v>Sonido_profesional</v>
      </c>
      <c r="ER76" s="83" t="str">
        <v>Stand</v>
      </c>
      <c r="ES76" s="83" t="str">
        <v>Traducción_simultanea</v>
      </c>
      <c r="ET76" s="83" t="str">
        <v>Transporte_de_equipos</v>
      </c>
      <c r="EU76" s="83" t="str">
        <v>Video</v>
      </c>
      <c r="EV76" s="83"/>
      <c r="EW76" s="83" t="str">
        <f t="shared" si="209"/>
        <v>Tipo_4.1.J_Otro_tipo_de_proyectos_que_mitiguen_efectos_negativos_y_promuevan_el_desarrollo_responsable_del_turismo_Material</v>
      </c>
      <c r="EX76" s="83" t="str">
        <f t="shared" si="210"/>
        <v>Diseño</v>
      </c>
      <c r="EY76" s="83" t="str">
        <f t="shared" si="211"/>
        <v/>
      </c>
      <c r="EZ76" s="83" t="str">
        <f t="shared" si="212"/>
        <v/>
      </c>
      <c r="FA76" s="83" t="str">
        <f t="shared" si="213"/>
        <v>Producción_de_piezas_impresas</v>
      </c>
      <c r="FB76" s="83" t="str">
        <f t="shared" si="214"/>
        <v>Producción_de_piezas_digitales</v>
      </c>
      <c r="FC76" s="83" t="str">
        <f t="shared" si="215"/>
        <v>Distribución</v>
      </c>
      <c r="FD76" s="83"/>
      <c r="FE76" s="83" t="str" cm="1">
        <f t="array" ref="FE76:FH76">IFERROR(_xlfn._xlws.FILTER(EX76:FC76,EX76:FC76&lt;&gt;""),"No aplica")</f>
        <v>Diseño</v>
      </c>
      <c r="FF76" s="83" t="str">
        <v>Producción_de_piezas_impresas</v>
      </c>
      <c r="FG76" s="83" t="str">
        <v>Producción_de_piezas_digitales</v>
      </c>
      <c r="FH76" s="83" t="str">
        <v>Distribución</v>
      </c>
      <c r="FI76" s="83"/>
      <c r="FJ76" s="83"/>
      <c r="FK76" s="83"/>
      <c r="FL76" s="83"/>
      <c r="FM76" s="83" t="str">
        <f t="shared" si="216"/>
        <v>Tipo_4.1.J_Otro_tipo_de_proyectos_que_mitiguen_efectos_negativos_y_promuevan_el_desarrollo_responsable_del_turismo_Publicidad</v>
      </c>
      <c r="FN76" s="175" t="str">
        <f t="shared" si="217"/>
        <v>ATL</v>
      </c>
      <c r="FO76" s="175" t="str">
        <f t="shared" si="218"/>
        <v>BTL</v>
      </c>
      <c r="FQ76" s="83" t="str" cm="1">
        <f t="array" ref="FQ76:FR76">IFERROR(_xlfn._xlws.FILTER(FN76:FO76,FN76:FO76&lt;&gt;""),"No aplica")</f>
        <v>ATL</v>
      </c>
      <c r="FR76" s="83" t="str">
        <v>BTL</v>
      </c>
      <c r="FU76" s="83" t="str">
        <f t="shared" si="219"/>
        <v>Tipo_4.1.J_Otro_tipo_de_proyectos_que_mitiguen_efectos_negativos_y_promuevan_el_desarrollo_responsable_del_turismo_Desarrollos_Tecnológicos</v>
      </c>
      <c r="FV76" s="175" t="str">
        <f t="shared" si="220"/>
        <v>Software</v>
      </c>
      <c r="FW76" s="175" t="str">
        <f t="shared" si="221"/>
        <v>Páginas_Web</v>
      </c>
      <c r="FY76" s="83" t="str" cm="1">
        <f t="array" ref="FY76:FZ76">IFERROR(_xlfn._xlws.FILTER(FV76:FW76,FV76:FW76&lt;&gt;""),"No aplica")</f>
        <v>Software</v>
      </c>
      <c r="FZ76" t="str">
        <v>Páginas_Web</v>
      </c>
      <c r="GC76" s="83" t="str">
        <f t="shared" si="222"/>
        <v>Tipo_4.1.J_Otro_tipo_de_proyectos_que_mitiguen_efectos_negativos_y_promuevan_el_desarrollo_responsable_del_turismo_Gastos_de_viajes_(alimentación_hospedaje_transporte_etc)</v>
      </c>
      <c r="GD76" s="175" t="str">
        <f t="shared" si="223"/>
        <v>G1._Eventos_Nacionales</v>
      </c>
      <c r="GE76" s="175" t="str">
        <f t="shared" si="224"/>
        <v/>
      </c>
      <c r="GF76" s="175" t="str">
        <f t="shared" si="225"/>
        <v/>
      </c>
      <c r="GG76" s="175" t="str">
        <f t="shared" si="226"/>
        <v/>
      </c>
      <c r="GH76" s="175" t="str">
        <f t="shared" si="227"/>
        <v/>
      </c>
      <c r="GI76" s="175" t="str">
        <f t="shared" si="228"/>
        <v>G6._Reuniones_para_mesas_de_trabajo</v>
      </c>
      <c r="GJ76" s="175" t="str">
        <f t="shared" si="229"/>
        <v/>
      </c>
      <c r="GK76" s="175" t="str">
        <f t="shared" si="230"/>
        <v/>
      </c>
      <c r="GL76" s="175"/>
      <c r="GM76" s="150" t="str" cm="1">
        <f t="array" ref="GM76:GN76">IFERROR(_xlfn._xlws.FILTER(GD76:GK76,GD76:GK76&lt;&gt;""),"No aplica")</f>
        <v>G1._Eventos_Nacionales</v>
      </c>
      <c r="GN76" s="175" t="str">
        <v>G6._Reuniones_para_mesas_de_trabajo</v>
      </c>
      <c r="GO76" s="175"/>
      <c r="GP76" s="175"/>
      <c r="GQ76" s="175"/>
      <c r="GR76" s="175"/>
      <c r="GS76" s="175"/>
      <c r="GT76" s="175"/>
      <c r="GU76" s="175"/>
      <c r="GV76" s="175"/>
      <c r="GW76" s="175"/>
      <c r="GX76" s="83" t="str">
        <f t="shared" si="231"/>
        <v>Tipo_4.1.J_Otro_tipo_de_proyectos_que_mitiguen_efectos_negativos_y_promuevan_el_desarrollo_responsable_del_turismo_Dotaciones_o_Beneficios</v>
      </c>
      <c r="GY76" s="175" t="str">
        <f t="shared" si="232"/>
        <v/>
      </c>
      <c r="GZ76" s="175" t="str">
        <f t="shared" si="233"/>
        <v/>
      </c>
      <c r="HA76" s="175" t="str">
        <f t="shared" si="234"/>
        <v/>
      </c>
      <c r="HB76" s="175" t="str">
        <f t="shared" si="235"/>
        <v/>
      </c>
      <c r="HC76" s="175" t="str">
        <f t="shared" si="236"/>
        <v/>
      </c>
      <c r="HE76" s="150" t="str" cm="1">
        <f t="array" ref="HE76">IFERROR(_xlfn._xlws.FILTER(GY76:HC76,GY76:HC76&lt;&gt;""),"No aplica")</f>
        <v>No aplica</v>
      </c>
      <c r="HL76" s="83" t="str">
        <f t="shared" si="237"/>
        <v>Tipo_4.1.J_Otro_tipo_de_proyectos_que_mitiguen_efectos_negativos_y_promuevan_el_desarrollo_responsable_del_turismo_Pólizas</v>
      </c>
      <c r="HM76" s="175" t="str">
        <f t="shared" si="238"/>
        <v>Pólizas</v>
      </c>
      <c r="HO76" s="83" t="str" cm="1">
        <f t="array" ref="HO76">IFERROR(_xlfn._xlws.FILTER(HM76:HM76,HM76:HM76&lt;&gt;""),"No aplica")</f>
        <v>Pólizas</v>
      </c>
      <c r="HR76" s="83" t="str">
        <f t="shared" si="239"/>
        <v>Tipo_4.1.J_Otro_tipo_de_proyectos_que_mitiguen_efectos_negativos_y_promuevan_el_desarrollo_responsable_del_turismo_Otros</v>
      </c>
      <c r="HS76" s="175" t="str">
        <f t="shared" si="240"/>
        <v/>
      </c>
      <c r="HT76" s="175" t="str">
        <f t="shared" si="241"/>
        <v/>
      </c>
      <c r="HU76" s="175" t="str">
        <f t="shared" si="242"/>
        <v/>
      </c>
      <c r="HW76" s="83" t="str" cm="1">
        <f t="array" ref="HW76">IFERROR(_xlfn._xlws.FILTER(HS76:HU76,HS76:HU76&lt;&gt;""),"No aplica")</f>
        <v>No aplica</v>
      </c>
      <c r="IB76" s="83" t="str">
        <f t="shared" si="243"/>
        <v>Tipo_4.1.J_Otro_tipo_de_proyectos_que_mitiguen_efectos_negativos_y_promuevan_el_desarrollo_responsable_del_turismo_Construcción_y_o_mantenimiento_de_Obra</v>
      </c>
      <c r="IC76" s="175" t="str">
        <f t="shared" si="244"/>
        <v/>
      </c>
      <c r="ID76" s="175" t="str">
        <f t="shared" si="245"/>
        <v/>
      </c>
      <c r="IE76" s="175" t="str">
        <f t="shared" si="246"/>
        <v/>
      </c>
      <c r="IF76" s="175" t="str">
        <f t="shared" si="247"/>
        <v/>
      </c>
      <c r="IG76" s="175" t="str">
        <f t="shared" si="248"/>
        <v/>
      </c>
      <c r="IH76" s="175" t="str">
        <f t="shared" si="249"/>
        <v/>
      </c>
      <c r="II76" s="175" t="str">
        <f t="shared" si="250"/>
        <v/>
      </c>
      <c r="IJ76" s="175" t="str">
        <f t="shared" si="251"/>
        <v/>
      </c>
      <c r="IK76" s="175" t="str">
        <f t="shared" si="252"/>
        <v/>
      </c>
      <c r="IL76" s="175" t="str">
        <f t="shared" si="253"/>
        <v/>
      </c>
      <c r="IM76" s="175" t="str">
        <f t="shared" si="254"/>
        <v/>
      </c>
      <c r="IN76" s="175" t="str">
        <f t="shared" si="255"/>
        <v/>
      </c>
      <c r="IO76" s="175" t="str">
        <f t="shared" si="256"/>
        <v/>
      </c>
      <c r="IP76" s="175" t="str">
        <f t="shared" si="257"/>
        <v/>
      </c>
      <c r="IR76" s="175" t="str" cm="1">
        <f t="array" ref="IR76">IFERROR(_xlfn._xlws.FILTER(IC76:IP76,IC76:IP76&lt;&gt;""),"No aplica")</f>
        <v>No aplica</v>
      </c>
      <c r="JG76" s="83" t="str">
        <f t="shared" si="258"/>
        <v>Tipo_4.1.J_Otro_tipo_de_proyectos_que_mitiguen_efectos_negativos_y_promuevan_el_desarrollo_responsable_del_turismo</v>
      </c>
      <c r="JH76" s="83" t="str">
        <f t="shared" si="259"/>
        <v>Personal</v>
      </c>
      <c r="JI76" s="83" t="str">
        <f t="shared" si="260"/>
        <v>Personal</v>
      </c>
      <c r="JJ76" s="83" t="str">
        <f t="shared" si="261"/>
        <v>Personal</v>
      </c>
      <c r="JK76" s="83" t="str">
        <f t="shared" si="262"/>
        <v>Personal</v>
      </c>
      <c r="JL76" s="83" t="str">
        <f t="shared" si="263"/>
        <v>Personal</v>
      </c>
      <c r="JM76" s="83" t="str">
        <f t="shared" si="264"/>
        <v>Eventos</v>
      </c>
      <c r="JN76" s="83" t="str">
        <f t="shared" si="265"/>
        <v>Eventos</v>
      </c>
      <c r="JO76" s="83" t="str">
        <f t="shared" si="266"/>
        <v>Eventos</v>
      </c>
      <c r="JP76" s="83" t="str">
        <f t="shared" si="267"/>
        <v>Eventos</v>
      </c>
      <c r="JQ76" s="83" t="str">
        <f t="shared" si="268"/>
        <v>Eventos</v>
      </c>
      <c r="JR76" s="83" t="str">
        <f t="shared" si="269"/>
        <v>Eventos</v>
      </c>
      <c r="JS76" s="83" t="str">
        <f t="shared" si="270"/>
        <v>Eventos</v>
      </c>
      <c r="JT76" s="83" t="str">
        <f t="shared" si="271"/>
        <v>Eventos</v>
      </c>
      <c r="JU76" s="83" t="str">
        <f t="shared" si="272"/>
        <v>Eventos</v>
      </c>
      <c r="JV76" s="83" t="str">
        <f t="shared" si="273"/>
        <v>Eventos</v>
      </c>
      <c r="JW76" s="83" t="str">
        <f t="shared" si="274"/>
        <v>Eventos</v>
      </c>
      <c r="JX76" s="83" t="str">
        <f t="shared" si="275"/>
        <v>Eventos</v>
      </c>
      <c r="JY76" s="83" t="str">
        <f t="shared" si="276"/>
        <v>Eventos</v>
      </c>
      <c r="JZ76" s="83" t="str">
        <f t="shared" si="277"/>
        <v>Eventos</v>
      </c>
      <c r="KA76" s="83" t="str">
        <f t="shared" si="278"/>
        <v>Eventos</v>
      </c>
      <c r="KB76" s="83" t="str">
        <f t="shared" si="279"/>
        <v>Eventos</v>
      </c>
      <c r="KC76" s="83" t="str">
        <f t="shared" si="280"/>
        <v>Eventos</v>
      </c>
      <c r="KD76" s="83" t="str">
        <f t="shared" si="281"/>
        <v>Eventos</v>
      </c>
      <c r="KE76" s="83" t="str">
        <f t="shared" si="282"/>
        <v>Eventos</v>
      </c>
      <c r="KF76" s="83" t="str">
        <f t="shared" si="283"/>
        <v>Eventos</v>
      </c>
      <c r="KG76" s="83" t="str">
        <f t="shared" si="284"/>
        <v/>
      </c>
      <c r="KH76" s="83" t="str">
        <f t="shared" si="285"/>
        <v>Material</v>
      </c>
      <c r="KI76" s="83" t="str">
        <f t="shared" si="286"/>
        <v/>
      </c>
      <c r="KJ76" s="83" t="str">
        <f t="shared" si="287"/>
        <v/>
      </c>
      <c r="KK76" s="83" t="str">
        <f t="shared" si="288"/>
        <v>Material</v>
      </c>
      <c r="KL76" s="83" t="str">
        <f t="shared" si="289"/>
        <v>Material</v>
      </c>
      <c r="KM76" s="83" t="str">
        <f t="shared" si="290"/>
        <v>Material</v>
      </c>
      <c r="KN76" s="83" t="str">
        <f t="shared" si="291"/>
        <v>Publicidad</v>
      </c>
      <c r="KO76" s="83" t="str">
        <f t="shared" si="292"/>
        <v>Publicidad</v>
      </c>
      <c r="KP76" s="83" t="str">
        <f t="shared" si="293"/>
        <v>Desarrollos_Tecnológicos</v>
      </c>
      <c r="KQ76" s="83" t="str">
        <f t="shared" si="294"/>
        <v>Desarrollos_Tecnológicos</v>
      </c>
      <c r="KR76" s="83" t="str">
        <f t="shared" si="295"/>
        <v>Gastos_de_viajes_(alimentación_hospedaje_transporte_etc)</v>
      </c>
      <c r="KS76" s="83" t="str">
        <f t="shared" si="296"/>
        <v/>
      </c>
      <c r="KT76" s="83" t="str">
        <f t="shared" si="297"/>
        <v/>
      </c>
      <c r="KU76" s="83" t="str">
        <f t="shared" si="298"/>
        <v/>
      </c>
      <c r="KV76" s="83" t="str">
        <f t="shared" si="299"/>
        <v/>
      </c>
      <c r="KW76" s="83" t="str">
        <f t="shared" si="300"/>
        <v>Gastos_de_viajes_(alimentación_hospedaje_transporte_etc)</v>
      </c>
      <c r="KX76" s="83" t="str">
        <f t="shared" si="301"/>
        <v/>
      </c>
      <c r="KY76" s="83" t="str">
        <f t="shared" si="302"/>
        <v/>
      </c>
      <c r="KZ76" s="83" t="str">
        <f t="shared" si="303"/>
        <v/>
      </c>
      <c r="LA76" s="83" t="str">
        <f t="shared" si="304"/>
        <v/>
      </c>
      <c r="LB76" s="83" t="str">
        <f t="shared" si="305"/>
        <v/>
      </c>
      <c r="LC76" s="83" t="str">
        <f t="shared" si="306"/>
        <v/>
      </c>
      <c r="LD76" s="83" t="str">
        <f t="shared" si="307"/>
        <v/>
      </c>
      <c r="LE76" s="83" t="str">
        <f t="shared" si="308"/>
        <v>Pólizas</v>
      </c>
      <c r="LF76" s="83" t="str">
        <f t="shared" si="309"/>
        <v/>
      </c>
      <c r="LG76" s="83" t="str">
        <f t="shared" si="310"/>
        <v/>
      </c>
      <c r="LH76" s="83" t="str">
        <f t="shared" si="311"/>
        <v/>
      </c>
      <c r="LI76" s="83" t="str">
        <f t="shared" si="312"/>
        <v/>
      </c>
      <c r="LJ76" s="83" t="str">
        <f t="shared" si="313"/>
        <v/>
      </c>
      <c r="LK76" s="83" t="str">
        <f t="shared" si="314"/>
        <v/>
      </c>
      <c r="LL76" s="83" t="str">
        <f t="shared" si="315"/>
        <v/>
      </c>
      <c r="LM76" s="83" t="str">
        <f t="shared" si="316"/>
        <v/>
      </c>
      <c r="LN76" s="83" t="str">
        <f t="shared" si="317"/>
        <v/>
      </c>
      <c r="LO76" s="83" t="str">
        <f t="shared" si="318"/>
        <v/>
      </c>
      <c r="LP76" s="83" t="str">
        <f t="shared" si="319"/>
        <v/>
      </c>
      <c r="LQ76" s="83" t="str">
        <f t="shared" si="320"/>
        <v/>
      </c>
      <c r="LR76" s="83" t="str">
        <f t="shared" si="321"/>
        <v/>
      </c>
      <c r="LS76" s="83" t="str">
        <f t="shared" si="322"/>
        <v/>
      </c>
      <c r="LT76" s="83" t="str">
        <f t="shared" si="323"/>
        <v/>
      </c>
      <c r="LU76" s="83" t="str">
        <f t="shared" si="324"/>
        <v/>
      </c>
      <c r="LV76" s="83" t="str">
        <f t="shared" si="325"/>
        <v/>
      </c>
      <c r="LX76" s="175" t="str" cm="1">
        <f t="array" ref="LX76:MD76">TRANSPOSE(_xlfn.UNIQUE(_xlfn._xlws.FILTER(TRANSPOSE(JH76:LV76),TRANSPOSE(JH76:LV76)&lt;&gt;"")))</f>
        <v>Personal</v>
      </c>
      <c r="LY76" s="175" t="str">
        <v>Eventos</v>
      </c>
      <c r="LZ76" s="175" t="str">
        <v>Material</v>
      </c>
      <c r="MA76" s="175" t="str">
        <v>Publicidad</v>
      </c>
      <c r="MB76" s="175" t="str">
        <v>Desarrollos_Tecnológicos</v>
      </c>
      <c r="MC76" s="175" t="str">
        <v>Gastos_de_viajes_(alimentación_hospedaje_transporte_etc)</v>
      </c>
      <c r="MD76" s="175" t="str">
        <v>Pólizas</v>
      </c>
      <c r="MI76" s="83" t="str">
        <f t="shared" si="326"/>
        <v>Tipo_4.1.J_Otro_tipo_de_proyectos_que_mitiguen_efectos_negativos_y_promuevan_el_desarrollo_responsable_del_turismo_productos</v>
      </c>
      <c r="MJ76" t="s">
        <v>1839</v>
      </c>
      <c r="MV76" s="150" t="str" cm="1">
        <f t="array" ref="MV76">IFERROR(_xlfn._xlws.FILTER(MJ76:MT76,MJ76:MT76&lt;&gt;""),"No aplica")</f>
        <v>Estrategias para promover el desarrollo responsable del turismo</v>
      </c>
      <c r="NG76" s="150" t="str">
        <f t="shared" si="327"/>
        <v>Tipo_4.1.J_Otro_tipo_de_proyectos_que_mitiguen_efectos_negativos_y_promuevan_el_desarrollo_responsable_del_turismo_resultados</v>
      </c>
      <c r="NH76" s="83" t="s">
        <v>1641</v>
      </c>
      <c r="NI76" s="83"/>
      <c r="NJ76" s="83"/>
      <c r="NK76" s="83"/>
      <c r="NL76" s="83"/>
      <c r="NM76" s="83"/>
      <c r="NN76" s="83"/>
      <c r="NO76" s="83"/>
      <c r="NP76" s="83"/>
      <c r="NQ76" s="83"/>
      <c r="NR76" s="83" t="s">
        <v>1643</v>
      </c>
      <c r="NT76" s="83" t="s">
        <v>1641</v>
      </c>
      <c r="NU76" s="83" t="s">
        <v>1643</v>
      </c>
    </row>
    <row r="77" spans="1:386" ht="33.6" thickBot="1">
      <c r="A77" s="509"/>
      <c r="B77" s="514" t="s">
        <v>1525</v>
      </c>
      <c r="C77" s="483" t="s">
        <v>3190</v>
      </c>
      <c r="D77" s="74" t="str">
        <f>CONCATENATE("Categoría_",$B$77,"_",SUBSTITUTE(SUBSTITUTE($C$77,",","")," ","_"))</f>
        <v>Categoría_4.2_Turismo_Social</v>
      </c>
      <c r="E77" s="82" t="s">
        <v>3191</v>
      </c>
      <c r="F77" s="72" t="str">
        <f t="shared" si="185"/>
        <v>Tipo_4.2.A__Operación_de_programas_que_faciliten_la_realización_de_actividades_turísticas_a_grupos_poblacionales_específicos_entre_ellos_el_programa_de_Tarjeta_Joven_y_Mi_primer_viaje</v>
      </c>
      <c r="G77" s="76" t="s">
        <v>3043</v>
      </c>
      <c r="H77" s="106"/>
      <c r="I77" s="115"/>
      <c r="J77" s="115"/>
      <c r="K77" s="115"/>
      <c r="L77" s="115"/>
      <c r="M77" s="115"/>
      <c r="O77" s="83" t="str">
        <f t="shared" si="165"/>
        <v>Tipo_4.2.A__Operación_de_programas_que_faciliten_la_realización_de_actividades_turísticas_a_grupos_poblacionales_específicos_entre_ellos_el_programa_de_Tarjeta_Joven_y_Mi_primer_viaje</v>
      </c>
      <c r="P77" s="83" t="str">
        <f t="shared" si="166"/>
        <v/>
      </c>
      <c r="Q77" s="83" t="str">
        <f t="shared" si="167"/>
        <v/>
      </c>
      <c r="R77" s="83" t="str">
        <f t="shared" si="168"/>
        <v/>
      </c>
      <c r="S77" s="83" t="str">
        <f t="shared" si="169"/>
        <v/>
      </c>
      <c r="T77" s="83" t="str">
        <f t="shared" si="170"/>
        <v/>
      </c>
      <c r="U77" s="83" t="str">
        <f t="shared" si="171"/>
        <v/>
      </c>
      <c r="X77" s="150" t="s">
        <v>3192</v>
      </c>
      <c r="AA77" s="89" t="s">
        <v>3043</v>
      </c>
      <c r="AB77" s="89" t="s">
        <v>3043</v>
      </c>
      <c r="AC77" s="89" t="s">
        <v>3043</v>
      </c>
      <c r="AD77" s="89" t="s">
        <v>3043</v>
      </c>
      <c r="AE77" s="89" t="s">
        <v>3043</v>
      </c>
      <c r="AF77" s="89" t="s">
        <v>3043</v>
      </c>
      <c r="AG77" s="89" t="s">
        <v>3043</v>
      </c>
      <c r="AH77" s="89" t="s">
        <v>3043</v>
      </c>
      <c r="AI77" s="89" t="s">
        <v>3043</v>
      </c>
      <c r="AJ77" s="89" t="s">
        <v>3043</v>
      </c>
      <c r="AK77" s="89" t="s">
        <v>3043</v>
      </c>
      <c r="AL77" s="89" t="s">
        <v>3043</v>
      </c>
      <c r="AM77" s="89" t="s">
        <v>3043</v>
      </c>
      <c r="AN77" s="89" t="s">
        <v>3043</v>
      </c>
      <c r="AO77" s="89" t="s">
        <v>3043</v>
      </c>
      <c r="AP77" s="89" t="s">
        <v>3043</v>
      </c>
      <c r="AQ77" s="89" t="s">
        <v>3043</v>
      </c>
      <c r="AR77" s="89" t="s">
        <v>3043</v>
      </c>
      <c r="AS77" s="89" t="s">
        <v>3043</v>
      </c>
      <c r="AT77" s="89" t="s">
        <v>3043</v>
      </c>
      <c r="AU77" s="89" t="s">
        <v>3043</v>
      </c>
      <c r="AV77" s="89" t="s">
        <v>3043</v>
      </c>
      <c r="AW77" s="89" t="s">
        <v>3043</v>
      </c>
      <c r="AX77" s="89" t="s">
        <v>3043</v>
      </c>
      <c r="AY77" s="89" t="s">
        <v>3043</v>
      </c>
      <c r="AZ77" s="89"/>
      <c r="BA77" s="89" t="s">
        <v>3043</v>
      </c>
      <c r="BB77" s="89"/>
      <c r="BC77" s="89"/>
      <c r="BD77" s="89" t="s">
        <v>3043</v>
      </c>
      <c r="BE77" s="89" t="s">
        <v>3043</v>
      </c>
      <c r="BF77" s="89" t="s">
        <v>3043</v>
      </c>
      <c r="BG77" s="89" t="s">
        <v>3043</v>
      </c>
      <c r="BH77" s="89" t="s">
        <v>3043</v>
      </c>
      <c r="BI77" s="89"/>
      <c r="BJ77" s="89"/>
      <c r="BK77" s="89" t="s">
        <v>3043</v>
      </c>
      <c r="BL77" s="89"/>
      <c r="BM77" s="89"/>
      <c r="BN77" s="89"/>
      <c r="BO77" s="89"/>
      <c r="BP77" s="89" t="s">
        <v>3043</v>
      </c>
      <c r="BQ77" s="89"/>
      <c r="BR77" s="89"/>
      <c r="BS77" s="89"/>
      <c r="BT77" s="89"/>
      <c r="BU77" s="89"/>
      <c r="BV77" s="89"/>
      <c r="BW77" s="90"/>
      <c r="BX77" s="90" t="s">
        <v>3043</v>
      </c>
      <c r="BY77" s="90"/>
      <c r="BZ77" s="90"/>
      <c r="CA77" s="90"/>
      <c r="CQ77" s="83" t="str">
        <f t="shared" si="186"/>
        <v>Tipo_4.2.A__Operación_de_programas_que_faciliten_la_realización_de_actividades_turísticas_a_grupos_poblacionales_específicos_entre_ellos_el_programa_de_Tarjeta_Joven_y_Mi_primer_viaje_Personal</v>
      </c>
      <c r="CR77" s="83" t="str">
        <f t="shared" ref="CR77:CR81" si="328">IF(AA77="x",AA$4,"")</f>
        <v>Apoyo_administrativo</v>
      </c>
      <c r="CS77" s="83" t="str">
        <f t="shared" ref="CS77:CS81" si="329">IF(AB77="x",AB$4,"")</f>
        <v>Profesional</v>
      </c>
      <c r="CT77" s="83" t="str">
        <f t="shared" ref="CT77:CT81" si="330">IF(AC77="x",AC$4,"")</f>
        <v>Capacitador</v>
      </c>
      <c r="CU77" s="83" t="str">
        <f t="shared" ref="CU77:CU81" si="331">IF(AD77="x",AD$4,"")</f>
        <v>Conferencista</v>
      </c>
      <c r="CV77" s="83" t="str">
        <f t="shared" ref="CV77:CV81" si="332">IF(AE77="x",AE$4,"")</f>
        <v>Consultoría</v>
      </c>
      <c r="CW77" s="83"/>
      <c r="CX77" s="83" t="str" cm="1">
        <f t="array" ref="CX77:DB77">IFERROR(_xlfn._xlws.FILTER(CR77:CV77,CR77:CV77&lt;&gt;""),"No aplica")</f>
        <v>Apoyo_administrativo</v>
      </c>
      <c r="CY77" s="83" t="str">
        <v>Profesional</v>
      </c>
      <c r="CZ77" s="83" t="str">
        <v>Capacitador</v>
      </c>
      <c r="DA77" s="83" t="str">
        <v>Conferencista</v>
      </c>
      <c r="DB77" s="83" t="str">
        <v>Consultoría</v>
      </c>
      <c r="DC77" s="83"/>
      <c r="DD77" s="83"/>
      <c r="DE77" s="83" t="str">
        <f t="shared" si="187"/>
        <v>Tipo_4.2.A__Operación_de_programas_que_faciliten_la_realización_de_actividades_turísticas_a_grupos_poblacionales_específicos_entre_ellos_el_programa_de_Tarjeta_Joven_y_Mi_primer_viaje_Eventos</v>
      </c>
      <c r="DF77" s="83" t="str">
        <f t="shared" si="188"/>
        <v>Alimentación</v>
      </c>
      <c r="DG77" s="83" t="str">
        <f t="shared" si="189"/>
        <v>Alquiler_de_baños_y_servicio_de_aseo_portátiles</v>
      </c>
      <c r="DH77" s="83" t="str">
        <f t="shared" si="190"/>
        <v>Alquiler_de_equipos_técnicos</v>
      </c>
      <c r="DI77" s="83" t="str">
        <f t="shared" si="191"/>
        <v>Alquiler_de_espacios</v>
      </c>
      <c r="DJ77" s="83" t="str">
        <f t="shared" si="192"/>
        <v>Alquiler_de_implementos_de_cocina</v>
      </c>
      <c r="DK77" s="83" t="str">
        <f t="shared" si="193"/>
        <v>Alquiler_de_Mobiliario</v>
      </c>
      <c r="DL77" s="83" t="str">
        <f t="shared" si="194"/>
        <v>Alquiler_de_producción</v>
      </c>
      <c r="DM77" s="83" t="str">
        <f t="shared" si="195"/>
        <v>Iluminación_profesional</v>
      </c>
      <c r="DN77" s="83" t="str">
        <f t="shared" si="196"/>
        <v>Papelería</v>
      </c>
      <c r="DO77" s="83" t="str">
        <f t="shared" si="197"/>
        <v>Personal</v>
      </c>
      <c r="DP77" s="83" t="str">
        <f t="shared" si="198"/>
        <v>Plataforma_digital_</v>
      </c>
      <c r="DQ77" s="83" t="str">
        <f t="shared" si="199"/>
        <v>Producción_y_técnica</v>
      </c>
      <c r="DR77" s="83" t="str">
        <f t="shared" si="200"/>
        <v>Salud</v>
      </c>
      <c r="DS77" s="83" t="str">
        <f t="shared" si="201"/>
        <v>Servicios_digitales_</v>
      </c>
      <c r="DT77" s="83" t="str">
        <f t="shared" si="202"/>
        <v>Servicios_en_línea_y_transmisión</v>
      </c>
      <c r="DU77" s="83" t="str">
        <f t="shared" si="203"/>
        <v>Sonido_profesional</v>
      </c>
      <c r="DV77" s="83" t="str">
        <f t="shared" si="204"/>
        <v>Stand</v>
      </c>
      <c r="DW77" s="83" t="str">
        <f t="shared" si="205"/>
        <v>Traducción_simultanea</v>
      </c>
      <c r="DX77" s="83" t="str">
        <f t="shared" si="206"/>
        <v>Transporte_de_equipos</v>
      </c>
      <c r="DY77" s="83" t="str">
        <f t="shared" si="207"/>
        <v>Video</v>
      </c>
      <c r="DZ77" s="83" t="str">
        <f t="shared" si="208"/>
        <v/>
      </c>
      <c r="EA77" s="83"/>
      <c r="EB77" s="83" t="str" cm="1">
        <f t="array" ref="EB77:EU77">IFERROR(_xlfn._xlws.FILTER(DF77:DZ77,DF77:DZ77&lt;&gt;""),"No aplica")</f>
        <v>Alimentación</v>
      </c>
      <c r="EC77" s="83" t="str">
        <v>Alquiler_de_baños_y_servicio_de_aseo_portátiles</v>
      </c>
      <c r="ED77" s="83" t="str">
        <v>Alquiler_de_equipos_técnicos</v>
      </c>
      <c r="EE77" s="83" t="str">
        <v>Alquiler_de_espacios</v>
      </c>
      <c r="EF77" s="83" t="str">
        <v>Alquiler_de_implementos_de_cocina</v>
      </c>
      <c r="EG77" s="83" t="str">
        <v>Alquiler_de_Mobiliario</v>
      </c>
      <c r="EH77" s="83" t="str">
        <v>Alquiler_de_producción</v>
      </c>
      <c r="EI77" s="83" t="str">
        <v>Iluminación_profesional</v>
      </c>
      <c r="EJ77" s="83" t="str">
        <v>Papelería</v>
      </c>
      <c r="EK77" s="83" t="str">
        <v>Personal</v>
      </c>
      <c r="EL77" s="83" t="str">
        <v>Plataforma_digital_</v>
      </c>
      <c r="EM77" s="83" t="str">
        <v>Producción_y_técnica</v>
      </c>
      <c r="EN77" s="83" t="str">
        <v>Salud</v>
      </c>
      <c r="EO77" s="83" t="str">
        <v>Servicios_digitales_</v>
      </c>
      <c r="EP77" s="83" t="str">
        <v>Servicios_en_línea_y_transmisión</v>
      </c>
      <c r="EQ77" s="83" t="str">
        <v>Sonido_profesional</v>
      </c>
      <c r="ER77" s="83" t="str">
        <v>Stand</v>
      </c>
      <c r="ES77" s="83" t="str">
        <v>Traducción_simultanea</v>
      </c>
      <c r="ET77" s="83" t="str">
        <v>Transporte_de_equipos</v>
      </c>
      <c r="EU77" s="83" t="str">
        <v>Video</v>
      </c>
      <c r="EV77" s="83"/>
      <c r="EW77" s="83" t="str">
        <f t="shared" si="209"/>
        <v>Tipo_4.2.A__Operación_de_programas_que_faciliten_la_realización_de_actividades_turísticas_a_grupos_poblacionales_específicos_entre_ellos_el_programa_de_Tarjeta_Joven_y_Mi_primer_viaje_Material</v>
      </c>
      <c r="EX77" s="83" t="str">
        <f t="shared" si="210"/>
        <v>Diseño</v>
      </c>
      <c r="EY77" s="83" t="str">
        <f t="shared" si="211"/>
        <v/>
      </c>
      <c r="EZ77" s="83" t="str">
        <f t="shared" si="212"/>
        <v/>
      </c>
      <c r="FA77" s="83" t="str">
        <f t="shared" si="213"/>
        <v>Producción_de_piezas_impresas</v>
      </c>
      <c r="FB77" s="83" t="str">
        <f t="shared" si="214"/>
        <v>Producción_de_piezas_digitales</v>
      </c>
      <c r="FC77" s="83" t="str">
        <f t="shared" si="215"/>
        <v>Distribución</v>
      </c>
      <c r="FD77" s="83"/>
      <c r="FE77" s="83" t="str" cm="1">
        <f t="array" ref="FE77:FH77">IFERROR(_xlfn._xlws.FILTER(EX77:FC77,EX77:FC77&lt;&gt;""),"No aplica")</f>
        <v>Diseño</v>
      </c>
      <c r="FF77" s="83" t="str">
        <v>Producción_de_piezas_impresas</v>
      </c>
      <c r="FG77" s="83" t="str">
        <v>Producción_de_piezas_digitales</v>
      </c>
      <c r="FH77" s="83" t="str">
        <v>Distribución</v>
      </c>
      <c r="FI77" s="83"/>
      <c r="FJ77" s="83"/>
      <c r="FK77" s="83"/>
      <c r="FL77" s="83"/>
      <c r="FM77" s="83" t="str">
        <f t="shared" si="216"/>
        <v>Tipo_4.2.A__Operación_de_programas_que_faciliten_la_realización_de_actividades_turísticas_a_grupos_poblacionales_específicos_entre_ellos_el_programa_de_Tarjeta_Joven_y_Mi_primer_viaje_Publicidad</v>
      </c>
      <c r="FN77" s="175" t="str">
        <f t="shared" si="217"/>
        <v>ATL</v>
      </c>
      <c r="FO77" s="175" t="str">
        <f t="shared" si="218"/>
        <v>BTL</v>
      </c>
      <c r="FQ77" s="83" t="str" cm="1">
        <f t="array" ref="FQ77:FR77">IFERROR(_xlfn._xlws.FILTER(FN77:FO77,FN77:FO77&lt;&gt;""),"No aplica")</f>
        <v>ATL</v>
      </c>
      <c r="FR77" s="83" t="str">
        <v>BTL</v>
      </c>
      <c r="FU77" s="83" t="str">
        <f t="shared" si="219"/>
        <v>Tipo_4.2.A__Operación_de_programas_que_faciliten_la_realización_de_actividades_turísticas_a_grupos_poblacionales_específicos_entre_ellos_el_programa_de_Tarjeta_Joven_y_Mi_primer_viaje_Desarrollos_Tecnológicos</v>
      </c>
      <c r="FV77" s="175" t="str">
        <f t="shared" si="220"/>
        <v/>
      </c>
      <c r="FW77" s="175" t="str">
        <f t="shared" si="221"/>
        <v/>
      </c>
      <c r="FY77" s="83" t="str" cm="1">
        <f t="array" ref="FY77">IFERROR(_xlfn._xlws.FILTER(FV77:FW77,FV77:FW77&lt;&gt;""),"No aplica")</f>
        <v>No aplica</v>
      </c>
      <c r="GC77" s="83" t="str">
        <f t="shared" si="222"/>
        <v>Tipo_4.2.A__Operación_de_programas_que_faciliten_la_realización_de_actividades_turísticas_a_grupos_poblacionales_específicos_entre_ellos_el_programa_de_Tarjeta_Joven_y_Mi_primer_viaje_Gastos_de_viajes_(alimentación_hospedaje_transporte_etc)</v>
      </c>
      <c r="GD77" s="175" t="str">
        <f t="shared" si="223"/>
        <v>G1._Eventos_Nacionales</v>
      </c>
      <c r="GE77" s="175" t="str">
        <f t="shared" si="224"/>
        <v/>
      </c>
      <c r="GF77" s="175" t="str">
        <f t="shared" si="225"/>
        <v/>
      </c>
      <c r="GG77" s="175" t="str">
        <f t="shared" si="226"/>
        <v/>
      </c>
      <c r="GH77" s="175" t="str">
        <f t="shared" si="227"/>
        <v/>
      </c>
      <c r="GI77" s="175" t="str">
        <f t="shared" si="228"/>
        <v>G6._Reuniones_para_mesas_de_trabajo</v>
      </c>
      <c r="GJ77" s="175" t="str">
        <f t="shared" si="229"/>
        <v/>
      </c>
      <c r="GK77" s="175" t="str">
        <f t="shared" si="230"/>
        <v/>
      </c>
      <c r="GL77" s="175"/>
      <c r="GM77" s="150" t="str" cm="1">
        <f t="array" ref="GM77:GN77">IFERROR(_xlfn._xlws.FILTER(GD77:GK77,GD77:GK77&lt;&gt;""),"No aplica")</f>
        <v>G1._Eventos_Nacionales</v>
      </c>
      <c r="GN77" s="175" t="str">
        <v>G6._Reuniones_para_mesas_de_trabajo</v>
      </c>
      <c r="GO77" s="175"/>
      <c r="GP77" s="175"/>
      <c r="GQ77" s="175"/>
      <c r="GR77" s="175"/>
      <c r="GS77" s="175"/>
      <c r="GT77" s="175"/>
      <c r="GU77" s="175"/>
      <c r="GV77" s="175"/>
      <c r="GW77" s="175"/>
      <c r="GX77" s="83" t="str">
        <f t="shared" si="231"/>
        <v>Tipo_4.2.A__Operación_de_programas_que_faciliten_la_realización_de_actividades_turísticas_a_grupos_poblacionales_específicos_entre_ellos_el_programa_de_Tarjeta_Joven_y_Mi_primer_viaje_Dotaciones_o_Beneficios</v>
      </c>
      <c r="GY77" s="175" t="str">
        <f t="shared" si="232"/>
        <v/>
      </c>
      <c r="GZ77" s="175" t="str">
        <f t="shared" si="233"/>
        <v/>
      </c>
      <c r="HA77" s="175" t="str">
        <f t="shared" si="234"/>
        <v/>
      </c>
      <c r="HB77" s="175" t="str">
        <f t="shared" si="235"/>
        <v/>
      </c>
      <c r="HC77" s="175" t="str">
        <f t="shared" si="236"/>
        <v/>
      </c>
      <c r="HE77" s="150" t="str" cm="1">
        <f t="array" ref="HE77">IFERROR(_xlfn._xlws.FILTER(GY77:HC77,GY77:HC77&lt;&gt;""),"No aplica")</f>
        <v>No aplica</v>
      </c>
      <c r="HL77" s="83" t="str">
        <f t="shared" si="237"/>
        <v>Tipo_4.2.A__Operación_de_programas_que_faciliten_la_realización_de_actividades_turísticas_a_grupos_poblacionales_específicos_entre_ellos_el_programa_de_Tarjeta_Joven_y_Mi_primer_viaje_Pólizas</v>
      </c>
      <c r="HM77" s="175" t="str">
        <f t="shared" si="238"/>
        <v>Pólizas</v>
      </c>
      <c r="HO77" s="83" t="str" cm="1">
        <f t="array" ref="HO77">IFERROR(_xlfn._xlws.FILTER(HM77:HM77,HM77:HM77&lt;&gt;""),"No aplica")</f>
        <v>Pólizas</v>
      </c>
      <c r="HR77" s="83" t="str">
        <f t="shared" si="239"/>
        <v>Tipo_4.2.A__Operación_de_programas_que_faciliten_la_realización_de_actividades_turísticas_a_grupos_poblacionales_específicos_entre_ellos_el_programa_de_Tarjeta_Joven_y_Mi_primer_viaje_Otros</v>
      </c>
      <c r="HS77" s="175" t="str">
        <f t="shared" si="240"/>
        <v/>
      </c>
      <c r="HT77" s="175" t="str">
        <f t="shared" si="241"/>
        <v/>
      </c>
      <c r="HU77" s="175" t="str">
        <f t="shared" si="242"/>
        <v/>
      </c>
      <c r="HW77" s="83" t="str" cm="1">
        <f t="array" ref="HW77">IFERROR(_xlfn._xlws.FILTER(HS77:HU77,HS77:HU77&lt;&gt;""),"No aplica")</f>
        <v>No aplica</v>
      </c>
      <c r="IB77" s="83" t="str">
        <f t="shared" si="243"/>
        <v>Tipo_4.2.A__Operación_de_programas_que_faciliten_la_realización_de_actividades_turísticas_a_grupos_poblacionales_específicos_entre_ellos_el_programa_de_Tarjeta_Joven_y_Mi_primer_viaje_Construcción_y_o_mantenimiento_de_Obra</v>
      </c>
      <c r="IC77" s="175" t="str">
        <f t="shared" si="244"/>
        <v/>
      </c>
      <c r="ID77" s="175" t="str">
        <f t="shared" si="245"/>
        <v/>
      </c>
      <c r="IE77" s="175" t="str">
        <f t="shared" si="246"/>
        <v/>
      </c>
      <c r="IF77" s="175" t="str">
        <f t="shared" si="247"/>
        <v/>
      </c>
      <c r="IG77" s="175" t="str">
        <f t="shared" si="248"/>
        <v/>
      </c>
      <c r="IH77" s="175" t="str">
        <f t="shared" si="249"/>
        <v/>
      </c>
      <c r="II77" s="175" t="str">
        <f t="shared" si="250"/>
        <v/>
      </c>
      <c r="IJ77" s="175" t="str">
        <f t="shared" si="251"/>
        <v/>
      </c>
      <c r="IK77" s="175" t="str">
        <f t="shared" si="252"/>
        <v/>
      </c>
      <c r="IL77" s="175" t="str">
        <f t="shared" si="253"/>
        <v/>
      </c>
      <c r="IM77" s="175" t="str">
        <f t="shared" si="254"/>
        <v/>
      </c>
      <c r="IN77" s="175" t="str">
        <f t="shared" si="255"/>
        <v/>
      </c>
      <c r="IO77" s="175" t="str">
        <f t="shared" si="256"/>
        <v/>
      </c>
      <c r="IP77" s="175" t="str">
        <f t="shared" si="257"/>
        <v/>
      </c>
      <c r="IR77" s="175" t="str" cm="1">
        <f t="array" ref="IR77">IFERROR(_xlfn._xlws.FILTER(IC77:IP77,IC77:IP77&lt;&gt;""),"No aplica")</f>
        <v>No aplica</v>
      </c>
      <c r="JG77" s="83" t="str">
        <f t="shared" si="258"/>
        <v>Tipo_4.2.A__Operación_de_programas_que_faciliten_la_realización_de_actividades_turísticas_a_grupos_poblacionales_específicos_entre_ellos_el_programa_de_Tarjeta_Joven_y_Mi_primer_viaje</v>
      </c>
      <c r="JH77" s="83" t="str">
        <f t="shared" si="259"/>
        <v>Personal</v>
      </c>
      <c r="JI77" s="83" t="str">
        <f t="shared" si="260"/>
        <v>Personal</v>
      </c>
      <c r="JJ77" s="83" t="str">
        <f t="shared" si="261"/>
        <v>Personal</v>
      </c>
      <c r="JK77" s="83" t="str">
        <f t="shared" si="262"/>
        <v>Personal</v>
      </c>
      <c r="JL77" s="83" t="str">
        <f t="shared" si="263"/>
        <v>Personal</v>
      </c>
      <c r="JM77" s="83" t="str">
        <f t="shared" si="264"/>
        <v>Eventos</v>
      </c>
      <c r="JN77" s="83" t="str">
        <f t="shared" si="265"/>
        <v>Eventos</v>
      </c>
      <c r="JO77" s="83" t="str">
        <f t="shared" si="266"/>
        <v>Eventos</v>
      </c>
      <c r="JP77" s="83" t="str">
        <f t="shared" si="267"/>
        <v>Eventos</v>
      </c>
      <c r="JQ77" s="83" t="str">
        <f t="shared" si="268"/>
        <v>Eventos</v>
      </c>
      <c r="JR77" s="83" t="str">
        <f t="shared" si="269"/>
        <v>Eventos</v>
      </c>
      <c r="JS77" s="83" t="str">
        <f t="shared" si="270"/>
        <v>Eventos</v>
      </c>
      <c r="JT77" s="83" t="str">
        <f t="shared" si="271"/>
        <v>Eventos</v>
      </c>
      <c r="JU77" s="83" t="str">
        <f t="shared" si="272"/>
        <v>Eventos</v>
      </c>
      <c r="JV77" s="83" t="str">
        <f t="shared" si="273"/>
        <v>Eventos</v>
      </c>
      <c r="JW77" s="83" t="str">
        <f t="shared" si="274"/>
        <v>Eventos</v>
      </c>
      <c r="JX77" s="83" t="str">
        <f t="shared" si="275"/>
        <v>Eventos</v>
      </c>
      <c r="JY77" s="83" t="str">
        <f t="shared" si="276"/>
        <v>Eventos</v>
      </c>
      <c r="JZ77" s="83" t="str">
        <f t="shared" si="277"/>
        <v>Eventos</v>
      </c>
      <c r="KA77" s="83" t="str">
        <f t="shared" si="278"/>
        <v>Eventos</v>
      </c>
      <c r="KB77" s="83" t="str">
        <f t="shared" si="279"/>
        <v>Eventos</v>
      </c>
      <c r="KC77" s="83" t="str">
        <f t="shared" si="280"/>
        <v>Eventos</v>
      </c>
      <c r="KD77" s="83" t="str">
        <f t="shared" si="281"/>
        <v>Eventos</v>
      </c>
      <c r="KE77" s="83" t="str">
        <f t="shared" si="282"/>
        <v>Eventos</v>
      </c>
      <c r="KF77" s="83" t="str">
        <f t="shared" si="283"/>
        <v>Eventos</v>
      </c>
      <c r="KG77" s="83" t="str">
        <f t="shared" si="284"/>
        <v/>
      </c>
      <c r="KH77" s="83" t="str">
        <f t="shared" si="285"/>
        <v>Material</v>
      </c>
      <c r="KI77" s="83" t="str">
        <f t="shared" si="286"/>
        <v/>
      </c>
      <c r="KJ77" s="83" t="str">
        <f t="shared" si="287"/>
        <v/>
      </c>
      <c r="KK77" s="83" t="str">
        <f t="shared" si="288"/>
        <v>Material</v>
      </c>
      <c r="KL77" s="83" t="str">
        <f t="shared" si="289"/>
        <v>Material</v>
      </c>
      <c r="KM77" s="83" t="str">
        <f t="shared" si="290"/>
        <v>Material</v>
      </c>
      <c r="KN77" s="83" t="str">
        <f t="shared" si="291"/>
        <v>Publicidad</v>
      </c>
      <c r="KO77" s="83" t="str">
        <f t="shared" si="292"/>
        <v>Publicidad</v>
      </c>
      <c r="KP77" s="83" t="str">
        <f t="shared" si="293"/>
        <v/>
      </c>
      <c r="KQ77" s="83" t="str">
        <f t="shared" si="294"/>
        <v/>
      </c>
      <c r="KR77" s="83" t="str">
        <f t="shared" si="295"/>
        <v>Gastos_de_viajes_(alimentación_hospedaje_transporte_etc)</v>
      </c>
      <c r="KS77" s="83" t="str">
        <f t="shared" si="296"/>
        <v/>
      </c>
      <c r="KT77" s="83" t="str">
        <f t="shared" si="297"/>
        <v/>
      </c>
      <c r="KU77" s="83" t="str">
        <f t="shared" si="298"/>
        <v/>
      </c>
      <c r="KV77" s="83" t="str">
        <f t="shared" si="299"/>
        <v/>
      </c>
      <c r="KW77" s="83" t="str">
        <f t="shared" si="300"/>
        <v>Gastos_de_viajes_(alimentación_hospedaje_transporte_etc)</v>
      </c>
      <c r="KX77" s="83" t="str">
        <f t="shared" si="301"/>
        <v/>
      </c>
      <c r="KY77" s="83" t="str">
        <f t="shared" si="302"/>
        <v/>
      </c>
      <c r="KZ77" s="83" t="str">
        <f t="shared" si="303"/>
        <v/>
      </c>
      <c r="LA77" s="83" t="str">
        <f t="shared" si="304"/>
        <v/>
      </c>
      <c r="LB77" s="83" t="str">
        <f t="shared" si="305"/>
        <v/>
      </c>
      <c r="LC77" s="83" t="str">
        <f t="shared" si="306"/>
        <v/>
      </c>
      <c r="LD77" s="83" t="str">
        <f t="shared" si="307"/>
        <v/>
      </c>
      <c r="LE77" s="83" t="str">
        <f t="shared" si="308"/>
        <v>Pólizas</v>
      </c>
      <c r="LF77" s="83" t="str">
        <f t="shared" si="309"/>
        <v/>
      </c>
      <c r="LG77" s="83" t="str">
        <f t="shared" si="310"/>
        <v/>
      </c>
      <c r="LH77" s="83" t="str">
        <f t="shared" si="311"/>
        <v/>
      </c>
      <c r="LI77" s="83" t="str">
        <f t="shared" si="312"/>
        <v/>
      </c>
      <c r="LJ77" s="83" t="str">
        <f t="shared" si="313"/>
        <v/>
      </c>
      <c r="LK77" s="83" t="str">
        <f t="shared" si="314"/>
        <v/>
      </c>
      <c r="LL77" s="83" t="str">
        <f t="shared" si="315"/>
        <v/>
      </c>
      <c r="LM77" s="83" t="str">
        <f t="shared" si="316"/>
        <v/>
      </c>
      <c r="LN77" s="83" t="str">
        <f t="shared" si="317"/>
        <v/>
      </c>
      <c r="LO77" s="83" t="str">
        <f t="shared" si="318"/>
        <v/>
      </c>
      <c r="LP77" s="83" t="str">
        <f t="shared" si="319"/>
        <v/>
      </c>
      <c r="LQ77" s="83" t="str">
        <f t="shared" si="320"/>
        <v/>
      </c>
      <c r="LR77" s="83" t="str">
        <f t="shared" si="321"/>
        <v/>
      </c>
      <c r="LS77" s="83" t="str">
        <f t="shared" si="322"/>
        <v/>
      </c>
      <c r="LT77" s="83" t="str">
        <f t="shared" si="323"/>
        <v/>
      </c>
      <c r="LU77" s="83" t="str">
        <f t="shared" si="324"/>
        <v/>
      </c>
      <c r="LV77" s="83" t="str">
        <f t="shared" si="325"/>
        <v/>
      </c>
      <c r="LX77" s="175" t="str" cm="1">
        <f t="array" ref="LX77:MC77">TRANSPOSE(_xlfn.UNIQUE(_xlfn._xlws.FILTER(TRANSPOSE(JH77:LV77),TRANSPOSE(JH77:LV77)&lt;&gt;"")))</f>
        <v>Personal</v>
      </c>
      <c r="LY77" s="175" t="str">
        <v>Eventos</v>
      </c>
      <c r="LZ77" s="175" t="str">
        <v>Material</v>
      </c>
      <c r="MA77" s="175" t="str">
        <v>Publicidad</v>
      </c>
      <c r="MB77" s="175" t="str">
        <v>Gastos_de_viajes_(alimentación_hospedaje_transporte_etc)</v>
      </c>
      <c r="MC77" s="175" t="str">
        <v>Pólizas</v>
      </c>
      <c r="MI77" s="83" t="str">
        <f t="shared" si="326"/>
        <v>Tipo_4.2.A__Operación_de_programas_que_faciliten_la_realización_de_actividades_turísticas_a_grupos_poblacionales_específicos_entre_ellos_el_programa_de_Tarjeta_Joven_y_Mi_primer_viaje_productos</v>
      </c>
      <c r="MJ77" s="83" t="s">
        <v>1840</v>
      </c>
      <c r="MK77" s="83" t="s">
        <v>3047</v>
      </c>
      <c r="ML77" s="83" t="s">
        <v>3047</v>
      </c>
      <c r="MM77" s="83"/>
      <c r="MN77" s="83"/>
      <c r="MO77" s="83"/>
      <c r="MP77" s="83"/>
      <c r="MQ77" s="83"/>
      <c r="MR77" s="83"/>
      <c r="MS77" s="83"/>
      <c r="MT77" s="83" t="s">
        <v>1643</v>
      </c>
      <c r="MV77" s="150" t="str" cm="1">
        <f t="array" ref="MV77:MW77">IFERROR(_xlfn._xlws.FILTER(MJ77:MT77,MJ77:MT77&lt;&gt;""),"No aplica")</f>
        <v>Estrategias para facilitar el acceso a actividades turísticas por parte de distintos grupos poblacionales, implementadas</v>
      </c>
      <c r="MW77" t="str">
        <v>Otro</v>
      </c>
      <c r="NG77" s="150" t="str">
        <f t="shared" si="327"/>
        <v>Tipo_4.2.A__Operación_de_programas_que_faciliten_la_realización_de_actividades_turísticas_a_grupos_poblacionales_específicos_entre_ellos_el_programa_de_Tarjeta_Joven_y_Mi_primer_viaje_resultados</v>
      </c>
      <c r="NH77" s="83" t="s">
        <v>1641</v>
      </c>
      <c r="NI77" s="83"/>
      <c r="NJ77" s="83"/>
      <c r="NK77" s="83"/>
      <c r="NL77" s="83"/>
      <c r="NM77" s="83"/>
      <c r="NN77" s="83"/>
      <c r="NO77" s="83"/>
      <c r="NP77" s="83"/>
      <c r="NQ77" s="83"/>
      <c r="NR77" s="83" t="s">
        <v>1643</v>
      </c>
      <c r="NT77" s="83" t="s">
        <v>1641</v>
      </c>
      <c r="NU77" s="83" t="s">
        <v>1643</v>
      </c>
    </row>
    <row r="78" spans="1:386" ht="21" thickBot="1">
      <c r="A78" s="509"/>
      <c r="B78" s="516"/>
      <c r="C78" s="484"/>
      <c r="D78" s="74" t="str">
        <f t="shared" ref="D78:D80" si="333">CONCATENATE("Categoría_",$B$77,"_",SUBSTITUTE(SUBSTITUTE($C$77,",","")," ","_"))</f>
        <v>Categoría_4.2_Turismo_Social</v>
      </c>
      <c r="E78" s="82" t="s">
        <v>3193</v>
      </c>
      <c r="F78" s="72" t="str">
        <f t="shared" si="185"/>
        <v>Tipo_4.2.B_Estímulos_para_actores_de_la_economía_popular_relacionados_con_la_cadena_de_valor_del_turismo</v>
      </c>
      <c r="G78" s="76" t="s">
        <v>3043</v>
      </c>
      <c r="H78" s="106"/>
      <c r="I78" s="115"/>
      <c r="J78" s="115"/>
      <c r="K78" s="115"/>
      <c r="L78" s="115"/>
      <c r="M78" s="115"/>
      <c r="O78" s="83" t="str">
        <f t="shared" ref="O78:O81" si="334">IF(G78="X",$F78,"")</f>
        <v>Tipo_4.2.B_Estímulos_para_actores_de_la_economía_popular_relacionados_con_la_cadena_de_valor_del_turismo</v>
      </c>
      <c r="P78" s="83" t="str">
        <f t="shared" ref="P78:P81" si="335">IF(H78="X",$F78,"")</f>
        <v/>
      </c>
      <c r="Q78" s="83" t="str">
        <f t="shared" ref="Q78:Q81" si="336">IF(I78="X",$F78,"")</f>
        <v/>
      </c>
      <c r="R78" s="83" t="str">
        <f t="shared" ref="R78:R81" si="337">IF(J78="X",$F78,"")</f>
        <v/>
      </c>
      <c r="S78" s="83" t="str">
        <f t="shared" ref="S78:S81" si="338">IF(K78="X",$F78,"")</f>
        <v/>
      </c>
      <c r="T78" s="83" t="str">
        <f t="shared" ref="T78:T81" si="339">IF(L78="X",$F78,"")</f>
        <v/>
      </c>
      <c r="U78" s="83" t="str">
        <f t="shared" ref="U78:U81" si="340">IF(M78="X",$F78,"")</f>
        <v/>
      </c>
      <c r="X78" s="150" t="s">
        <v>3194</v>
      </c>
      <c r="AA78" s="89" t="s">
        <v>3043</v>
      </c>
      <c r="AB78" s="89" t="s">
        <v>3043</v>
      </c>
      <c r="AC78" s="89" t="s">
        <v>3043</v>
      </c>
      <c r="AD78" s="89" t="s">
        <v>3043</v>
      </c>
      <c r="AE78" s="89" t="s">
        <v>3043</v>
      </c>
      <c r="AF78" s="89" t="s">
        <v>3043</v>
      </c>
      <c r="AG78" s="89" t="s">
        <v>3043</v>
      </c>
      <c r="AH78" s="89" t="s">
        <v>3043</v>
      </c>
      <c r="AI78" s="89" t="s">
        <v>3043</v>
      </c>
      <c r="AJ78" s="89" t="s">
        <v>3043</v>
      </c>
      <c r="AK78" s="89" t="s">
        <v>3043</v>
      </c>
      <c r="AL78" s="89" t="s">
        <v>3043</v>
      </c>
      <c r="AM78" s="89" t="s">
        <v>3043</v>
      </c>
      <c r="AN78" s="89" t="s">
        <v>3043</v>
      </c>
      <c r="AO78" s="89" t="s">
        <v>3043</v>
      </c>
      <c r="AP78" s="89" t="s">
        <v>3043</v>
      </c>
      <c r="AQ78" s="89" t="s">
        <v>3043</v>
      </c>
      <c r="AR78" s="89" t="s">
        <v>3043</v>
      </c>
      <c r="AS78" s="89" t="s">
        <v>3043</v>
      </c>
      <c r="AT78" s="89" t="s">
        <v>3043</v>
      </c>
      <c r="AU78" s="89" t="s">
        <v>3043</v>
      </c>
      <c r="AV78" s="89" t="s">
        <v>3043</v>
      </c>
      <c r="AW78" s="89" t="s">
        <v>3043</v>
      </c>
      <c r="AX78" s="89" t="s">
        <v>3043</v>
      </c>
      <c r="AY78" s="89" t="s">
        <v>3043</v>
      </c>
      <c r="AZ78" s="89"/>
      <c r="BA78" s="89" t="s">
        <v>3043</v>
      </c>
      <c r="BB78" s="89"/>
      <c r="BC78" s="89"/>
      <c r="BD78" s="89" t="s">
        <v>3043</v>
      </c>
      <c r="BE78" s="89" t="s">
        <v>3043</v>
      </c>
      <c r="BF78" s="89" t="s">
        <v>3043</v>
      </c>
      <c r="BG78" s="89" t="s">
        <v>3043</v>
      </c>
      <c r="BH78" s="89" t="s">
        <v>3043</v>
      </c>
      <c r="BI78" s="89"/>
      <c r="BJ78" s="89"/>
      <c r="BK78" s="89" t="s">
        <v>3043</v>
      </c>
      <c r="BL78" s="89"/>
      <c r="BM78" s="89"/>
      <c r="BN78" s="89"/>
      <c r="BO78" s="89"/>
      <c r="BP78" s="89" t="s">
        <v>3043</v>
      </c>
      <c r="BQ78" s="89"/>
      <c r="BR78" s="89"/>
      <c r="BS78" s="89"/>
      <c r="BT78" s="89"/>
      <c r="BU78" s="89"/>
      <c r="BV78" s="89"/>
      <c r="BW78" s="90"/>
      <c r="BX78" s="90" t="s">
        <v>3043</v>
      </c>
      <c r="BY78" s="90"/>
      <c r="BZ78" s="90"/>
      <c r="CA78" s="90"/>
      <c r="CQ78" s="83" t="str">
        <f>CONCATENATE(F78,"_",AA$3)</f>
        <v>Tipo_4.2.B_Estímulos_para_actores_de_la_economía_popular_relacionados_con_la_cadena_de_valor_del_turismo_Personal</v>
      </c>
      <c r="CR78" s="83" t="str">
        <f t="shared" si="328"/>
        <v>Apoyo_administrativo</v>
      </c>
      <c r="CS78" s="83" t="str">
        <f t="shared" si="329"/>
        <v>Profesional</v>
      </c>
      <c r="CT78" s="83" t="str">
        <f t="shared" si="330"/>
        <v>Capacitador</v>
      </c>
      <c r="CU78" s="83" t="str">
        <f t="shared" si="331"/>
        <v>Conferencista</v>
      </c>
      <c r="CV78" s="83" t="str">
        <f t="shared" si="332"/>
        <v>Consultoría</v>
      </c>
      <c r="CW78" s="83"/>
      <c r="CX78" s="83" t="str" cm="1">
        <f t="array" ref="CX78:DB78">IFERROR(_xlfn._xlws.FILTER(CR78:CV78,CR78:CV78&lt;&gt;""),"No aplica")</f>
        <v>Apoyo_administrativo</v>
      </c>
      <c r="CY78" s="83" t="str">
        <v>Profesional</v>
      </c>
      <c r="CZ78" s="83" t="str">
        <v>Capacitador</v>
      </c>
      <c r="DA78" s="83" t="str">
        <v>Conferencista</v>
      </c>
      <c r="DB78" s="83" t="str">
        <v>Consultoría</v>
      </c>
      <c r="DC78" s="83"/>
      <c r="DD78" s="83"/>
      <c r="DE78" s="83" t="str">
        <f t="shared" si="187"/>
        <v>Tipo_4.2.B_Estímulos_para_actores_de_la_economía_popular_relacionados_con_la_cadena_de_valor_del_turismo_Eventos</v>
      </c>
      <c r="DF78" s="83" t="str">
        <f t="shared" si="188"/>
        <v>Alimentación</v>
      </c>
      <c r="DG78" s="83" t="str">
        <f t="shared" si="189"/>
        <v>Alquiler_de_baños_y_servicio_de_aseo_portátiles</v>
      </c>
      <c r="DH78" s="83" t="str">
        <f t="shared" si="190"/>
        <v>Alquiler_de_equipos_técnicos</v>
      </c>
      <c r="DI78" s="83" t="str">
        <f t="shared" si="191"/>
        <v>Alquiler_de_espacios</v>
      </c>
      <c r="DJ78" s="83" t="str">
        <f t="shared" si="192"/>
        <v>Alquiler_de_implementos_de_cocina</v>
      </c>
      <c r="DK78" s="83" t="str">
        <f t="shared" si="193"/>
        <v>Alquiler_de_Mobiliario</v>
      </c>
      <c r="DL78" s="83" t="str">
        <f t="shared" si="194"/>
        <v>Alquiler_de_producción</v>
      </c>
      <c r="DM78" s="83" t="str">
        <f t="shared" si="195"/>
        <v>Iluminación_profesional</v>
      </c>
      <c r="DN78" s="83" t="str">
        <f t="shared" si="196"/>
        <v>Papelería</v>
      </c>
      <c r="DO78" s="83" t="str">
        <f t="shared" si="197"/>
        <v>Personal</v>
      </c>
      <c r="DP78" s="83" t="str">
        <f t="shared" si="198"/>
        <v>Plataforma_digital_</v>
      </c>
      <c r="DQ78" s="83" t="str">
        <f t="shared" si="199"/>
        <v>Producción_y_técnica</v>
      </c>
      <c r="DR78" s="83" t="str">
        <f t="shared" si="200"/>
        <v>Salud</v>
      </c>
      <c r="DS78" s="83" t="str">
        <f t="shared" si="201"/>
        <v>Servicios_digitales_</v>
      </c>
      <c r="DT78" s="83" t="str">
        <f t="shared" si="202"/>
        <v>Servicios_en_línea_y_transmisión</v>
      </c>
      <c r="DU78" s="83" t="str">
        <f t="shared" si="203"/>
        <v>Sonido_profesional</v>
      </c>
      <c r="DV78" s="83" t="str">
        <f t="shared" si="204"/>
        <v>Stand</v>
      </c>
      <c r="DW78" s="83" t="str">
        <f t="shared" si="205"/>
        <v>Traducción_simultanea</v>
      </c>
      <c r="DX78" s="83" t="str">
        <f t="shared" si="206"/>
        <v>Transporte_de_equipos</v>
      </c>
      <c r="DY78" s="83" t="str">
        <f t="shared" si="207"/>
        <v>Video</v>
      </c>
      <c r="DZ78" s="83" t="str">
        <f t="shared" si="208"/>
        <v/>
      </c>
      <c r="EA78" s="83"/>
      <c r="EB78" s="83" t="str" cm="1">
        <f t="array" ref="EB78:EU78">IFERROR(_xlfn._xlws.FILTER(DF78:DZ78,DF78:DZ78&lt;&gt;""),"No aplica")</f>
        <v>Alimentación</v>
      </c>
      <c r="EC78" s="83" t="str">
        <v>Alquiler_de_baños_y_servicio_de_aseo_portátiles</v>
      </c>
      <c r="ED78" s="83" t="str">
        <v>Alquiler_de_equipos_técnicos</v>
      </c>
      <c r="EE78" s="83" t="str">
        <v>Alquiler_de_espacios</v>
      </c>
      <c r="EF78" s="83" t="str">
        <v>Alquiler_de_implementos_de_cocina</v>
      </c>
      <c r="EG78" s="83" t="str">
        <v>Alquiler_de_Mobiliario</v>
      </c>
      <c r="EH78" s="83" t="str">
        <v>Alquiler_de_producción</v>
      </c>
      <c r="EI78" s="83" t="str">
        <v>Iluminación_profesional</v>
      </c>
      <c r="EJ78" s="83" t="str">
        <v>Papelería</v>
      </c>
      <c r="EK78" s="83" t="str">
        <v>Personal</v>
      </c>
      <c r="EL78" s="83" t="str">
        <v>Plataforma_digital_</v>
      </c>
      <c r="EM78" s="83" t="str">
        <v>Producción_y_técnica</v>
      </c>
      <c r="EN78" s="83" t="str">
        <v>Salud</v>
      </c>
      <c r="EO78" s="83" t="str">
        <v>Servicios_digitales_</v>
      </c>
      <c r="EP78" s="83" t="str">
        <v>Servicios_en_línea_y_transmisión</v>
      </c>
      <c r="EQ78" s="83" t="str">
        <v>Sonido_profesional</v>
      </c>
      <c r="ER78" s="83" t="str">
        <v>Stand</v>
      </c>
      <c r="ES78" s="83" t="str">
        <v>Traducción_simultanea</v>
      </c>
      <c r="ET78" s="83" t="str">
        <v>Transporte_de_equipos</v>
      </c>
      <c r="EU78" s="83" t="str">
        <v>Video</v>
      </c>
      <c r="EV78" s="83"/>
      <c r="EW78" s="83" t="str">
        <f t="shared" si="209"/>
        <v>Tipo_4.2.B_Estímulos_para_actores_de_la_economía_popular_relacionados_con_la_cadena_de_valor_del_turismo_Material</v>
      </c>
      <c r="EX78" s="83" t="str">
        <f t="shared" si="210"/>
        <v>Diseño</v>
      </c>
      <c r="EY78" s="83" t="str">
        <f t="shared" si="211"/>
        <v/>
      </c>
      <c r="EZ78" s="83" t="str">
        <f t="shared" si="212"/>
        <v/>
      </c>
      <c r="FA78" s="83" t="str">
        <f t="shared" si="213"/>
        <v>Producción_de_piezas_impresas</v>
      </c>
      <c r="FB78" s="83" t="str">
        <f t="shared" si="214"/>
        <v>Producción_de_piezas_digitales</v>
      </c>
      <c r="FC78" s="83" t="str">
        <f t="shared" si="215"/>
        <v>Distribución</v>
      </c>
      <c r="FD78" s="83"/>
      <c r="FE78" s="83" t="str" cm="1">
        <f t="array" ref="FE78:FH78">IFERROR(_xlfn._xlws.FILTER(EX78:FC78,EX78:FC78&lt;&gt;""),"No aplica")</f>
        <v>Diseño</v>
      </c>
      <c r="FF78" s="83" t="str">
        <v>Producción_de_piezas_impresas</v>
      </c>
      <c r="FG78" s="83" t="str">
        <v>Producción_de_piezas_digitales</v>
      </c>
      <c r="FH78" s="83" t="str">
        <v>Distribución</v>
      </c>
      <c r="FI78" s="83"/>
      <c r="FJ78" s="83"/>
      <c r="FK78" s="83"/>
      <c r="FL78" s="83"/>
      <c r="FM78" s="83" t="str">
        <f t="shared" si="216"/>
        <v>Tipo_4.2.B_Estímulos_para_actores_de_la_economía_popular_relacionados_con_la_cadena_de_valor_del_turismo_Publicidad</v>
      </c>
      <c r="FN78" s="175" t="str">
        <f t="shared" si="217"/>
        <v>ATL</v>
      </c>
      <c r="FO78" s="175" t="str">
        <f t="shared" si="218"/>
        <v>BTL</v>
      </c>
      <c r="FQ78" s="83" t="str" cm="1">
        <f t="array" ref="FQ78:FR78">IFERROR(_xlfn._xlws.FILTER(FN78:FO78,FN78:FO78&lt;&gt;""),"No aplica")</f>
        <v>ATL</v>
      </c>
      <c r="FR78" s="83" t="str">
        <v>BTL</v>
      </c>
      <c r="FU78" s="83" t="str">
        <f t="shared" si="219"/>
        <v>Tipo_4.2.B_Estímulos_para_actores_de_la_economía_popular_relacionados_con_la_cadena_de_valor_del_turismo_Desarrollos_Tecnológicos</v>
      </c>
      <c r="FV78" s="175" t="str">
        <f t="shared" si="220"/>
        <v/>
      </c>
      <c r="FW78" s="175" t="str">
        <f t="shared" si="221"/>
        <v/>
      </c>
      <c r="FY78" s="83" t="str" cm="1">
        <f t="array" ref="FY78">IFERROR(_xlfn._xlws.FILTER(FV78:FW78,FV78:FW78&lt;&gt;""),"No aplica")</f>
        <v>No aplica</v>
      </c>
      <c r="GC78" s="83" t="str">
        <f t="shared" si="222"/>
        <v>Tipo_4.2.B_Estímulos_para_actores_de_la_economía_popular_relacionados_con_la_cadena_de_valor_del_turismo_Gastos_de_viajes_(alimentación_hospedaje_transporte_etc)</v>
      </c>
      <c r="GD78" s="175" t="str">
        <f t="shared" si="223"/>
        <v>G1._Eventos_Nacionales</v>
      </c>
      <c r="GE78" s="175" t="str">
        <f t="shared" si="224"/>
        <v/>
      </c>
      <c r="GF78" s="175" t="str">
        <f t="shared" si="225"/>
        <v/>
      </c>
      <c r="GG78" s="175" t="str">
        <f t="shared" si="226"/>
        <v/>
      </c>
      <c r="GH78" s="175" t="str">
        <f t="shared" si="227"/>
        <v/>
      </c>
      <c r="GI78" s="175" t="str">
        <f t="shared" si="228"/>
        <v>G6._Reuniones_para_mesas_de_trabajo</v>
      </c>
      <c r="GJ78" s="175" t="str">
        <f t="shared" si="229"/>
        <v/>
      </c>
      <c r="GK78" s="175" t="str">
        <f t="shared" si="230"/>
        <v/>
      </c>
      <c r="GL78" s="175"/>
      <c r="GM78" s="150" t="str" cm="1">
        <f t="array" ref="GM78:GN78">IFERROR(_xlfn._xlws.FILTER(GD78:GK78,GD78:GK78&lt;&gt;""),"No aplica")</f>
        <v>G1._Eventos_Nacionales</v>
      </c>
      <c r="GN78" s="175" t="str">
        <v>G6._Reuniones_para_mesas_de_trabajo</v>
      </c>
      <c r="GO78" s="175"/>
      <c r="GP78" s="175"/>
      <c r="GQ78" s="175"/>
      <c r="GR78" s="175"/>
      <c r="GS78" s="175"/>
      <c r="GT78" s="175"/>
      <c r="GU78" s="175"/>
      <c r="GV78" s="175"/>
      <c r="GW78" s="175"/>
      <c r="GX78" s="83" t="str">
        <f t="shared" si="231"/>
        <v>Tipo_4.2.B_Estímulos_para_actores_de_la_economía_popular_relacionados_con_la_cadena_de_valor_del_turismo_Dotaciones_o_Beneficios</v>
      </c>
      <c r="GY78" s="175" t="str">
        <f t="shared" si="232"/>
        <v/>
      </c>
      <c r="GZ78" s="175" t="str">
        <f t="shared" si="233"/>
        <v/>
      </c>
      <c r="HA78" s="175" t="str">
        <f t="shared" si="234"/>
        <v/>
      </c>
      <c r="HB78" s="175" t="str">
        <f t="shared" si="235"/>
        <v/>
      </c>
      <c r="HC78" s="175" t="str">
        <f t="shared" si="236"/>
        <v/>
      </c>
      <c r="HE78" s="150" t="str" cm="1">
        <f t="array" ref="HE78">IFERROR(_xlfn._xlws.FILTER(GY78:HC78,GY78:HC78&lt;&gt;""),"No aplica")</f>
        <v>No aplica</v>
      </c>
      <c r="HL78" s="83" t="str">
        <f t="shared" si="237"/>
        <v>Tipo_4.2.B_Estímulos_para_actores_de_la_economía_popular_relacionados_con_la_cadena_de_valor_del_turismo_Pólizas</v>
      </c>
      <c r="HM78" s="175" t="str">
        <f t="shared" si="238"/>
        <v>Pólizas</v>
      </c>
      <c r="HO78" s="83" t="str" cm="1">
        <f t="array" ref="HO78">IFERROR(_xlfn._xlws.FILTER(HM78:HM78,HM78:HM78&lt;&gt;""),"No aplica")</f>
        <v>Pólizas</v>
      </c>
      <c r="HR78" s="83" t="str">
        <f t="shared" si="239"/>
        <v>Tipo_4.2.B_Estímulos_para_actores_de_la_economía_popular_relacionados_con_la_cadena_de_valor_del_turismo_Otros</v>
      </c>
      <c r="HS78" s="175" t="str">
        <f t="shared" si="240"/>
        <v/>
      </c>
      <c r="HT78" s="175" t="str">
        <f t="shared" si="241"/>
        <v/>
      </c>
      <c r="HU78" s="175" t="str">
        <f t="shared" si="242"/>
        <v/>
      </c>
      <c r="HW78" s="83" t="str" cm="1">
        <f t="array" ref="HW78">IFERROR(_xlfn._xlws.FILTER(HS78:HU78,HS78:HU78&lt;&gt;""),"No aplica")</f>
        <v>No aplica</v>
      </c>
      <c r="IB78" s="83" t="str">
        <f t="shared" si="243"/>
        <v>Tipo_4.2.B_Estímulos_para_actores_de_la_economía_popular_relacionados_con_la_cadena_de_valor_del_turismo_Construcción_y_o_mantenimiento_de_Obra</v>
      </c>
      <c r="IC78" s="175" t="str">
        <f t="shared" si="244"/>
        <v/>
      </c>
      <c r="ID78" s="175" t="str">
        <f t="shared" si="245"/>
        <v/>
      </c>
      <c r="IE78" s="175" t="str">
        <f t="shared" si="246"/>
        <v/>
      </c>
      <c r="IF78" s="175" t="str">
        <f t="shared" si="247"/>
        <v/>
      </c>
      <c r="IG78" s="175" t="str">
        <f t="shared" si="248"/>
        <v/>
      </c>
      <c r="IH78" s="175" t="str">
        <f t="shared" si="249"/>
        <v/>
      </c>
      <c r="II78" s="175" t="str">
        <f t="shared" si="250"/>
        <v/>
      </c>
      <c r="IJ78" s="175" t="str">
        <f t="shared" si="251"/>
        <v/>
      </c>
      <c r="IK78" s="175" t="str">
        <f t="shared" si="252"/>
        <v/>
      </c>
      <c r="IL78" s="175" t="str">
        <f t="shared" si="253"/>
        <v/>
      </c>
      <c r="IM78" s="175" t="str">
        <f t="shared" si="254"/>
        <v/>
      </c>
      <c r="IN78" s="175" t="str">
        <f t="shared" si="255"/>
        <v/>
      </c>
      <c r="IO78" s="175" t="str">
        <f t="shared" si="256"/>
        <v/>
      </c>
      <c r="IP78" s="175" t="str">
        <f t="shared" si="257"/>
        <v/>
      </c>
      <c r="IR78" s="175" t="str" cm="1">
        <f t="array" ref="IR78">IFERROR(_xlfn._xlws.FILTER(IC78:IP78,IC78:IP78&lt;&gt;""),"No aplica")</f>
        <v>No aplica</v>
      </c>
      <c r="JG78" s="83" t="str">
        <f t="shared" si="258"/>
        <v>Tipo_4.2.B_Estímulos_para_actores_de_la_economía_popular_relacionados_con_la_cadena_de_valor_del_turismo</v>
      </c>
      <c r="JH78" s="83" t="str">
        <f t="shared" si="259"/>
        <v>Personal</v>
      </c>
      <c r="JI78" s="83" t="str">
        <f t="shared" si="260"/>
        <v>Personal</v>
      </c>
      <c r="JJ78" s="83" t="str">
        <f t="shared" si="261"/>
        <v>Personal</v>
      </c>
      <c r="JK78" s="83" t="str">
        <f t="shared" si="262"/>
        <v>Personal</v>
      </c>
      <c r="JL78" s="83" t="str">
        <f t="shared" si="263"/>
        <v>Personal</v>
      </c>
      <c r="JM78" s="83" t="str">
        <f t="shared" si="264"/>
        <v>Eventos</v>
      </c>
      <c r="JN78" s="83" t="str">
        <f t="shared" si="265"/>
        <v>Eventos</v>
      </c>
      <c r="JO78" s="83" t="str">
        <f t="shared" si="266"/>
        <v>Eventos</v>
      </c>
      <c r="JP78" s="83" t="str">
        <f t="shared" si="267"/>
        <v>Eventos</v>
      </c>
      <c r="JQ78" s="83" t="str">
        <f t="shared" si="268"/>
        <v>Eventos</v>
      </c>
      <c r="JR78" s="83" t="str">
        <f t="shared" si="269"/>
        <v>Eventos</v>
      </c>
      <c r="JS78" s="83" t="str">
        <f t="shared" si="270"/>
        <v>Eventos</v>
      </c>
      <c r="JT78" s="83" t="str">
        <f t="shared" si="271"/>
        <v>Eventos</v>
      </c>
      <c r="JU78" s="83" t="str">
        <f t="shared" si="272"/>
        <v>Eventos</v>
      </c>
      <c r="JV78" s="83" t="str">
        <f t="shared" si="273"/>
        <v>Eventos</v>
      </c>
      <c r="JW78" s="83" t="str">
        <f t="shared" si="274"/>
        <v>Eventos</v>
      </c>
      <c r="JX78" s="83" t="str">
        <f t="shared" si="275"/>
        <v>Eventos</v>
      </c>
      <c r="JY78" s="83" t="str">
        <f t="shared" si="276"/>
        <v>Eventos</v>
      </c>
      <c r="JZ78" s="83" t="str">
        <f t="shared" si="277"/>
        <v>Eventos</v>
      </c>
      <c r="KA78" s="83" t="str">
        <f t="shared" si="278"/>
        <v>Eventos</v>
      </c>
      <c r="KB78" s="83" t="str">
        <f t="shared" si="279"/>
        <v>Eventos</v>
      </c>
      <c r="KC78" s="83" t="str">
        <f t="shared" si="280"/>
        <v>Eventos</v>
      </c>
      <c r="KD78" s="83" t="str">
        <f t="shared" si="281"/>
        <v>Eventos</v>
      </c>
      <c r="KE78" s="83" t="str">
        <f t="shared" si="282"/>
        <v>Eventos</v>
      </c>
      <c r="KF78" s="83" t="str">
        <f t="shared" si="283"/>
        <v>Eventos</v>
      </c>
      <c r="KG78" s="83" t="str">
        <f t="shared" si="284"/>
        <v/>
      </c>
      <c r="KH78" s="83" t="str">
        <f t="shared" si="285"/>
        <v>Material</v>
      </c>
      <c r="KI78" s="83" t="str">
        <f t="shared" si="286"/>
        <v/>
      </c>
      <c r="KJ78" s="83" t="str">
        <f t="shared" si="287"/>
        <v/>
      </c>
      <c r="KK78" s="83" t="str">
        <f t="shared" si="288"/>
        <v>Material</v>
      </c>
      <c r="KL78" s="83" t="str">
        <f t="shared" si="289"/>
        <v>Material</v>
      </c>
      <c r="KM78" s="83" t="str">
        <f t="shared" si="290"/>
        <v>Material</v>
      </c>
      <c r="KN78" s="83" t="str">
        <f t="shared" si="291"/>
        <v>Publicidad</v>
      </c>
      <c r="KO78" s="83" t="str">
        <f t="shared" si="292"/>
        <v>Publicidad</v>
      </c>
      <c r="KP78" s="83" t="str">
        <f t="shared" si="293"/>
        <v/>
      </c>
      <c r="KQ78" s="83" t="str">
        <f t="shared" si="294"/>
        <v/>
      </c>
      <c r="KR78" s="83" t="str">
        <f t="shared" si="295"/>
        <v>Gastos_de_viajes_(alimentación_hospedaje_transporte_etc)</v>
      </c>
      <c r="KS78" s="83" t="str">
        <f t="shared" si="296"/>
        <v/>
      </c>
      <c r="KT78" s="83" t="str">
        <f t="shared" si="297"/>
        <v/>
      </c>
      <c r="KU78" s="83" t="str">
        <f t="shared" si="298"/>
        <v/>
      </c>
      <c r="KV78" s="83" t="str">
        <f t="shared" si="299"/>
        <v/>
      </c>
      <c r="KW78" s="83" t="str">
        <f t="shared" si="300"/>
        <v>Gastos_de_viajes_(alimentación_hospedaje_transporte_etc)</v>
      </c>
      <c r="KX78" s="83" t="str">
        <f t="shared" si="301"/>
        <v/>
      </c>
      <c r="KY78" s="83" t="str">
        <f t="shared" si="302"/>
        <v/>
      </c>
      <c r="KZ78" s="83" t="str">
        <f t="shared" si="303"/>
        <v/>
      </c>
      <c r="LA78" s="83" t="str">
        <f t="shared" si="304"/>
        <v/>
      </c>
      <c r="LB78" s="83" t="str">
        <f t="shared" si="305"/>
        <v/>
      </c>
      <c r="LC78" s="83" t="str">
        <f t="shared" si="306"/>
        <v/>
      </c>
      <c r="LD78" s="83" t="str">
        <f t="shared" si="307"/>
        <v/>
      </c>
      <c r="LE78" s="83" t="str">
        <f t="shared" si="308"/>
        <v>Pólizas</v>
      </c>
      <c r="LF78" s="83" t="str">
        <f t="shared" si="309"/>
        <v/>
      </c>
      <c r="LG78" s="83" t="str">
        <f t="shared" si="310"/>
        <v/>
      </c>
      <c r="LH78" s="83" t="str">
        <f t="shared" si="311"/>
        <v/>
      </c>
      <c r="LI78" s="83" t="str">
        <f t="shared" si="312"/>
        <v/>
      </c>
      <c r="LJ78" s="83" t="str">
        <f t="shared" si="313"/>
        <v/>
      </c>
      <c r="LK78" s="83" t="str">
        <f t="shared" si="314"/>
        <v/>
      </c>
      <c r="LL78" s="83" t="str">
        <f t="shared" si="315"/>
        <v/>
      </c>
      <c r="LM78" s="83" t="str">
        <f t="shared" si="316"/>
        <v/>
      </c>
      <c r="LN78" s="83" t="str">
        <f t="shared" si="317"/>
        <v/>
      </c>
      <c r="LO78" s="83" t="str">
        <f t="shared" si="318"/>
        <v/>
      </c>
      <c r="LP78" s="83" t="str">
        <f t="shared" si="319"/>
        <v/>
      </c>
      <c r="LQ78" s="83" t="str">
        <f t="shared" si="320"/>
        <v/>
      </c>
      <c r="LR78" s="83" t="str">
        <f t="shared" si="321"/>
        <v/>
      </c>
      <c r="LS78" s="83" t="str">
        <f t="shared" si="322"/>
        <v/>
      </c>
      <c r="LT78" s="83" t="str">
        <f t="shared" si="323"/>
        <v/>
      </c>
      <c r="LU78" s="83" t="str">
        <f t="shared" si="324"/>
        <v/>
      </c>
      <c r="LV78" s="83" t="str">
        <f t="shared" si="325"/>
        <v/>
      </c>
      <c r="LX78" s="175" t="str" cm="1">
        <f t="array" ref="LX78:MC78">TRANSPOSE(_xlfn.UNIQUE(_xlfn._xlws.FILTER(TRANSPOSE(JH78:LV78),TRANSPOSE(JH78:LV78)&lt;&gt;"")))</f>
        <v>Personal</v>
      </c>
      <c r="LY78" s="175" t="str">
        <v>Eventos</v>
      </c>
      <c r="LZ78" s="175" t="str">
        <v>Material</v>
      </c>
      <c r="MA78" s="175" t="str">
        <v>Publicidad</v>
      </c>
      <c r="MB78" s="175" t="str">
        <v>Gastos_de_viajes_(alimentación_hospedaje_transporte_etc)</v>
      </c>
      <c r="MC78" s="175" t="str">
        <v>Pólizas</v>
      </c>
      <c r="MI78" s="83" t="str">
        <f t="shared" si="326"/>
        <v>Tipo_4.2.B_Estímulos_para_actores_de_la_economía_popular_relacionados_con_la_cadena_de_valor_del_turismo_productos</v>
      </c>
      <c r="MJ78" s="83" t="s">
        <v>1841</v>
      </c>
      <c r="MK78" s="83" t="s">
        <v>3047</v>
      </c>
      <c r="ML78" s="83" t="s">
        <v>3047</v>
      </c>
      <c r="MM78" s="83"/>
      <c r="MN78" s="83"/>
      <c r="MO78" s="83"/>
      <c r="MP78" s="83"/>
      <c r="MQ78" s="83"/>
      <c r="MR78" s="83"/>
      <c r="MS78" s="83"/>
      <c r="MT78" s="83" t="s">
        <v>1643</v>
      </c>
      <c r="MV78" s="150" t="str" cm="1">
        <f t="array" ref="MV78:MW78">IFERROR(_xlfn._xlws.FILTER(MJ78:MT78,MJ78:MT78&lt;&gt;""),"No aplica")</f>
        <v>Estrategias para actores de la economía popular implementadas</v>
      </c>
      <c r="MW78" t="str">
        <v>Otro</v>
      </c>
      <c r="NG78" s="150" t="str">
        <f t="shared" si="327"/>
        <v>Tipo_4.2.B_Estímulos_para_actores_de_la_economía_popular_relacionados_con_la_cadena_de_valor_del_turismo_resultados</v>
      </c>
      <c r="NH78" s="83" t="s">
        <v>1641</v>
      </c>
      <c r="NI78" s="83"/>
      <c r="NJ78" s="83"/>
      <c r="NK78" s="83"/>
      <c r="NL78" s="83"/>
      <c r="NM78" s="83"/>
      <c r="NN78" s="83"/>
      <c r="NO78" s="83"/>
      <c r="NP78" s="83"/>
      <c r="NQ78" s="83"/>
      <c r="NR78" s="83" t="s">
        <v>1643</v>
      </c>
      <c r="NT78" s="83" t="s">
        <v>1641</v>
      </c>
      <c r="NU78" s="83" t="s">
        <v>1643</v>
      </c>
    </row>
    <row r="79" spans="1:386" ht="21" thickBot="1">
      <c r="A79" s="509"/>
      <c r="B79" s="516"/>
      <c r="C79" s="484"/>
      <c r="D79" s="74" t="str">
        <f t="shared" si="333"/>
        <v>Categoría_4.2_Turismo_Social</v>
      </c>
      <c r="E79" t="s">
        <v>3195</v>
      </c>
      <c r="F79" s="72" t="str">
        <f t="shared" si="185"/>
        <v>Tipo_4.2.C_Proyectos_orientados_a_la_promoción_del_turismo_accesible_en_destinos_y_atractivos_turísticos</v>
      </c>
      <c r="G79" s="76" t="s">
        <v>3043</v>
      </c>
      <c r="H79" s="106" t="s">
        <v>3043</v>
      </c>
      <c r="I79" s="115"/>
      <c r="J79" s="115"/>
      <c r="K79" s="115" t="s">
        <v>3043</v>
      </c>
      <c r="L79" s="115"/>
      <c r="M79" s="115"/>
      <c r="O79" s="83" t="str">
        <f t="shared" si="334"/>
        <v>Tipo_4.2.C_Proyectos_orientados_a_la_promoción_del_turismo_accesible_en_destinos_y_atractivos_turísticos</v>
      </c>
      <c r="P79" s="83" t="str">
        <f t="shared" si="335"/>
        <v>Tipo_4.2.C_Proyectos_orientados_a_la_promoción_del_turismo_accesible_en_destinos_y_atractivos_turísticos</v>
      </c>
      <c r="Q79" s="83" t="str">
        <f t="shared" si="336"/>
        <v/>
      </c>
      <c r="R79" s="83" t="str">
        <f t="shared" si="337"/>
        <v/>
      </c>
      <c r="S79" s="83" t="str">
        <f t="shared" si="338"/>
        <v>Tipo_4.2.C_Proyectos_orientados_a_la_promoción_del_turismo_accesible_en_destinos_y_atractivos_turísticos</v>
      </c>
      <c r="T79" s="83" t="str">
        <f t="shared" si="339"/>
        <v/>
      </c>
      <c r="U79" s="83" t="str">
        <f t="shared" si="340"/>
        <v/>
      </c>
      <c r="X79" s="150" t="s">
        <v>3196</v>
      </c>
      <c r="AA79" s="89" t="s">
        <v>3043</v>
      </c>
      <c r="AB79" s="89" t="s">
        <v>3043</v>
      </c>
      <c r="AC79" s="89" t="s">
        <v>3043</v>
      </c>
      <c r="AD79" s="89" t="s">
        <v>3043</v>
      </c>
      <c r="AE79" s="89" t="s">
        <v>3043</v>
      </c>
      <c r="AF79" s="89" t="s">
        <v>3043</v>
      </c>
      <c r="AG79" s="89" t="s">
        <v>3043</v>
      </c>
      <c r="AH79" s="89" t="s">
        <v>3043</v>
      </c>
      <c r="AI79" s="89" t="s">
        <v>3043</v>
      </c>
      <c r="AJ79" s="89" t="s">
        <v>3043</v>
      </c>
      <c r="AK79" s="89" t="s">
        <v>3043</v>
      </c>
      <c r="AL79" s="89" t="s">
        <v>3043</v>
      </c>
      <c r="AM79" s="89" t="s">
        <v>3043</v>
      </c>
      <c r="AN79" s="89" t="s">
        <v>3043</v>
      </c>
      <c r="AO79" s="89" t="s">
        <v>3043</v>
      </c>
      <c r="AP79" s="89" t="s">
        <v>3043</v>
      </c>
      <c r="AQ79" s="89" t="s">
        <v>3043</v>
      </c>
      <c r="AR79" s="89" t="s">
        <v>3043</v>
      </c>
      <c r="AS79" s="89" t="s">
        <v>3043</v>
      </c>
      <c r="AT79" s="89" t="s">
        <v>3043</v>
      </c>
      <c r="AU79" s="89" t="s">
        <v>3043</v>
      </c>
      <c r="AV79" s="89" t="s">
        <v>3043</v>
      </c>
      <c r="AW79" s="89" t="s">
        <v>3043</v>
      </c>
      <c r="AX79" s="89" t="s">
        <v>3043</v>
      </c>
      <c r="AY79" s="89" t="s">
        <v>3043</v>
      </c>
      <c r="AZ79" s="89"/>
      <c r="BA79" s="89" t="s">
        <v>3043</v>
      </c>
      <c r="BB79" s="89"/>
      <c r="BC79" s="89"/>
      <c r="BD79" s="89" t="s">
        <v>3043</v>
      </c>
      <c r="BE79" s="89" t="s">
        <v>3043</v>
      </c>
      <c r="BF79" s="89" t="s">
        <v>3043</v>
      </c>
      <c r="BG79" s="89" t="s">
        <v>3043</v>
      </c>
      <c r="BH79" s="89" t="s">
        <v>3043</v>
      </c>
      <c r="BI79" s="89"/>
      <c r="BJ79" s="89"/>
      <c r="BK79" s="89" t="s">
        <v>3043</v>
      </c>
      <c r="BL79" s="89"/>
      <c r="BM79" s="89"/>
      <c r="BN79" s="89"/>
      <c r="BO79" s="89"/>
      <c r="BP79" s="89" t="s">
        <v>3043</v>
      </c>
      <c r="BQ79" s="89"/>
      <c r="BR79" s="89"/>
      <c r="BS79" s="89"/>
      <c r="BT79" s="89"/>
      <c r="BU79" s="89"/>
      <c r="BV79" s="89"/>
      <c r="BW79" s="90"/>
      <c r="BX79" s="90" t="s">
        <v>3043</v>
      </c>
      <c r="BY79" s="90"/>
      <c r="BZ79" s="90"/>
      <c r="CA79" s="90"/>
      <c r="CQ79" s="83" t="str">
        <f t="shared" ref="CQ79:CQ81" si="341">CONCATENATE(F79,"_",AA$3)</f>
        <v>Tipo_4.2.C_Proyectos_orientados_a_la_promoción_del_turismo_accesible_en_destinos_y_atractivos_turísticos_Personal</v>
      </c>
      <c r="CR79" s="83" t="str">
        <f t="shared" si="328"/>
        <v>Apoyo_administrativo</v>
      </c>
      <c r="CS79" s="83" t="str">
        <f t="shared" si="329"/>
        <v>Profesional</v>
      </c>
      <c r="CT79" s="83" t="str">
        <f t="shared" si="330"/>
        <v>Capacitador</v>
      </c>
      <c r="CU79" s="83" t="str">
        <f t="shared" si="331"/>
        <v>Conferencista</v>
      </c>
      <c r="CV79" s="83" t="str">
        <f t="shared" si="332"/>
        <v>Consultoría</v>
      </c>
      <c r="CW79" s="83"/>
      <c r="CX79" s="83" t="str" cm="1">
        <f t="array" ref="CX79:DB79">IFERROR(_xlfn._xlws.FILTER(CR79:CV79,CR79:CV79&lt;&gt;""),"No aplica")</f>
        <v>Apoyo_administrativo</v>
      </c>
      <c r="CY79" s="83" t="str">
        <v>Profesional</v>
      </c>
      <c r="CZ79" s="83" t="str">
        <v>Capacitador</v>
      </c>
      <c r="DA79" s="83" t="str">
        <v>Conferencista</v>
      </c>
      <c r="DB79" s="83" t="str">
        <v>Consultoría</v>
      </c>
      <c r="DC79" s="83"/>
      <c r="DD79" s="83"/>
      <c r="DE79" s="83" t="str">
        <f t="shared" si="187"/>
        <v>Tipo_4.2.C_Proyectos_orientados_a_la_promoción_del_turismo_accesible_en_destinos_y_atractivos_turísticos_Eventos</v>
      </c>
      <c r="DF79" s="83" t="str">
        <f t="shared" si="188"/>
        <v>Alimentación</v>
      </c>
      <c r="DG79" s="83" t="str">
        <f t="shared" si="189"/>
        <v>Alquiler_de_baños_y_servicio_de_aseo_portátiles</v>
      </c>
      <c r="DH79" s="83" t="str">
        <f t="shared" si="190"/>
        <v>Alquiler_de_equipos_técnicos</v>
      </c>
      <c r="DI79" s="83" t="str">
        <f t="shared" si="191"/>
        <v>Alquiler_de_espacios</v>
      </c>
      <c r="DJ79" s="83" t="str">
        <f t="shared" si="192"/>
        <v>Alquiler_de_implementos_de_cocina</v>
      </c>
      <c r="DK79" s="83" t="str">
        <f t="shared" si="193"/>
        <v>Alquiler_de_Mobiliario</v>
      </c>
      <c r="DL79" s="83" t="str">
        <f t="shared" si="194"/>
        <v>Alquiler_de_producción</v>
      </c>
      <c r="DM79" s="83" t="str">
        <f t="shared" si="195"/>
        <v>Iluminación_profesional</v>
      </c>
      <c r="DN79" s="83" t="str">
        <f t="shared" si="196"/>
        <v>Papelería</v>
      </c>
      <c r="DO79" s="83" t="str">
        <f t="shared" si="197"/>
        <v>Personal</v>
      </c>
      <c r="DP79" s="83" t="str">
        <f t="shared" si="198"/>
        <v>Plataforma_digital_</v>
      </c>
      <c r="DQ79" s="83" t="str">
        <f t="shared" si="199"/>
        <v>Producción_y_técnica</v>
      </c>
      <c r="DR79" s="83" t="str">
        <f t="shared" si="200"/>
        <v>Salud</v>
      </c>
      <c r="DS79" s="83" t="str">
        <f t="shared" si="201"/>
        <v>Servicios_digitales_</v>
      </c>
      <c r="DT79" s="83" t="str">
        <f t="shared" si="202"/>
        <v>Servicios_en_línea_y_transmisión</v>
      </c>
      <c r="DU79" s="83" t="str">
        <f t="shared" si="203"/>
        <v>Sonido_profesional</v>
      </c>
      <c r="DV79" s="83" t="str">
        <f t="shared" si="204"/>
        <v>Stand</v>
      </c>
      <c r="DW79" s="83" t="str">
        <f t="shared" si="205"/>
        <v>Traducción_simultanea</v>
      </c>
      <c r="DX79" s="83" t="str">
        <f t="shared" si="206"/>
        <v>Transporte_de_equipos</v>
      </c>
      <c r="DY79" s="83" t="str">
        <f t="shared" si="207"/>
        <v>Video</v>
      </c>
      <c r="DZ79" s="83" t="str">
        <f t="shared" si="208"/>
        <v/>
      </c>
      <c r="EA79" s="83"/>
      <c r="EB79" s="83" t="str" cm="1">
        <f t="array" ref="EB79:EU79">IFERROR(_xlfn._xlws.FILTER(DF79:DZ79,DF79:DZ79&lt;&gt;""),"No aplica")</f>
        <v>Alimentación</v>
      </c>
      <c r="EC79" s="83" t="str">
        <v>Alquiler_de_baños_y_servicio_de_aseo_portátiles</v>
      </c>
      <c r="ED79" s="83" t="str">
        <v>Alquiler_de_equipos_técnicos</v>
      </c>
      <c r="EE79" s="83" t="str">
        <v>Alquiler_de_espacios</v>
      </c>
      <c r="EF79" s="83" t="str">
        <v>Alquiler_de_implementos_de_cocina</v>
      </c>
      <c r="EG79" s="83" t="str">
        <v>Alquiler_de_Mobiliario</v>
      </c>
      <c r="EH79" s="83" t="str">
        <v>Alquiler_de_producción</v>
      </c>
      <c r="EI79" s="83" t="str">
        <v>Iluminación_profesional</v>
      </c>
      <c r="EJ79" s="83" t="str">
        <v>Papelería</v>
      </c>
      <c r="EK79" s="83" t="str">
        <v>Personal</v>
      </c>
      <c r="EL79" s="83" t="str">
        <v>Plataforma_digital_</v>
      </c>
      <c r="EM79" s="83" t="str">
        <v>Producción_y_técnica</v>
      </c>
      <c r="EN79" s="83" t="str">
        <v>Salud</v>
      </c>
      <c r="EO79" s="83" t="str">
        <v>Servicios_digitales_</v>
      </c>
      <c r="EP79" s="83" t="str">
        <v>Servicios_en_línea_y_transmisión</v>
      </c>
      <c r="EQ79" s="83" t="str">
        <v>Sonido_profesional</v>
      </c>
      <c r="ER79" s="83" t="str">
        <v>Stand</v>
      </c>
      <c r="ES79" s="83" t="str">
        <v>Traducción_simultanea</v>
      </c>
      <c r="ET79" s="83" t="str">
        <v>Transporte_de_equipos</v>
      </c>
      <c r="EU79" s="83" t="str">
        <v>Video</v>
      </c>
      <c r="EV79" s="83"/>
      <c r="EW79" s="83" t="str">
        <f t="shared" si="209"/>
        <v>Tipo_4.2.C_Proyectos_orientados_a_la_promoción_del_turismo_accesible_en_destinos_y_atractivos_turísticos_Material</v>
      </c>
      <c r="EX79" s="83" t="str">
        <f t="shared" si="210"/>
        <v>Diseño</v>
      </c>
      <c r="EY79" s="83" t="str">
        <f t="shared" si="211"/>
        <v/>
      </c>
      <c r="EZ79" s="83" t="str">
        <f t="shared" si="212"/>
        <v/>
      </c>
      <c r="FA79" s="83" t="str">
        <f t="shared" si="213"/>
        <v>Producción_de_piezas_impresas</v>
      </c>
      <c r="FB79" s="83" t="str">
        <f t="shared" si="214"/>
        <v>Producción_de_piezas_digitales</v>
      </c>
      <c r="FC79" s="83" t="str">
        <f t="shared" si="215"/>
        <v>Distribución</v>
      </c>
      <c r="FD79" s="83"/>
      <c r="FE79" s="83" t="str" cm="1">
        <f t="array" ref="FE79:FH79">IFERROR(_xlfn._xlws.FILTER(EX79:FC79,EX79:FC79&lt;&gt;""),"No aplica")</f>
        <v>Diseño</v>
      </c>
      <c r="FF79" s="83" t="str">
        <v>Producción_de_piezas_impresas</v>
      </c>
      <c r="FG79" s="83" t="str">
        <v>Producción_de_piezas_digitales</v>
      </c>
      <c r="FH79" s="83" t="str">
        <v>Distribución</v>
      </c>
      <c r="FI79" s="83"/>
      <c r="FJ79" s="83"/>
      <c r="FK79" s="83"/>
      <c r="FL79" s="83"/>
      <c r="FM79" s="83" t="str">
        <f t="shared" si="216"/>
        <v>Tipo_4.2.C_Proyectos_orientados_a_la_promoción_del_turismo_accesible_en_destinos_y_atractivos_turísticos_Publicidad</v>
      </c>
      <c r="FN79" s="175" t="str">
        <f t="shared" si="217"/>
        <v>ATL</v>
      </c>
      <c r="FO79" s="175" t="str">
        <f t="shared" si="218"/>
        <v>BTL</v>
      </c>
      <c r="FQ79" s="83" t="str" cm="1">
        <f t="array" ref="FQ79:FR79">IFERROR(_xlfn._xlws.FILTER(FN79:FO79,FN79:FO79&lt;&gt;""),"No aplica")</f>
        <v>ATL</v>
      </c>
      <c r="FR79" s="83" t="str">
        <v>BTL</v>
      </c>
      <c r="FU79" s="83" t="str">
        <f t="shared" si="219"/>
        <v>Tipo_4.2.C_Proyectos_orientados_a_la_promoción_del_turismo_accesible_en_destinos_y_atractivos_turísticos_Desarrollos_Tecnológicos</v>
      </c>
      <c r="FV79" s="175" t="str">
        <f t="shared" si="220"/>
        <v/>
      </c>
      <c r="FW79" s="175" t="str">
        <f t="shared" si="221"/>
        <v/>
      </c>
      <c r="FY79" s="83" t="str" cm="1">
        <f t="array" ref="FY79">IFERROR(_xlfn._xlws.FILTER(FV79:FW79,FV79:FW79&lt;&gt;""),"No aplica")</f>
        <v>No aplica</v>
      </c>
      <c r="GC79" s="83" t="str">
        <f t="shared" si="222"/>
        <v>Tipo_4.2.C_Proyectos_orientados_a_la_promoción_del_turismo_accesible_en_destinos_y_atractivos_turísticos_Gastos_de_viajes_(alimentación_hospedaje_transporte_etc)</v>
      </c>
      <c r="GD79" s="175" t="str">
        <f t="shared" si="223"/>
        <v>G1._Eventos_Nacionales</v>
      </c>
      <c r="GE79" s="175" t="str">
        <f t="shared" si="224"/>
        <v/>
      </c>
      <c r="GF79" s="175" t="str">
        <f t="shared" si="225"/>
        <v/>
      </c>
      <c r="GG79" s="175" t="str">
        <f t="shared" si="226"/>
        <v/>
      </c>
      <c r="GH79" s="175" t="str">
        <f t="shared" si="227"/>
        <v/>
      </c>
      <c r="GI79" s="175" t="str">
        <f t="shared" si="228"/>
        <v>G6._Reuniones_para_mesas_de_trabajo</v>
      </c>
      <c r="GJ79" s="175" t="str">
        <f t="shared" si="229"/>
        <v/>
      </c>
      <c r="GK79" s="175" t="str">
        <f t="shared" si="230"/>
        <v/>
      </c>
      <c r="GL79" s="175"/>
      <c r="GM79" s="150" t="str" cm="1">
        <f t="array" ref="GM79:GN79">IFERROR(_xlfn._xlws.FILTER(GD79:GK79,GD79:GK79&lt;&gt;""),"No aplica")</f>
        <v>G1._Eventos_Nacionales</v>
      </c>
      <c r="GN79" s="175" t="str">
        <v>G6._Reuniones_para_mesas_de_trabajo</v>
      </c>
      <c r="GO79" s="175"/>
      <c r="GP79" s="175"/>
      <c r="GQ79" s="175"/>
      <c r="GR79" s="175"/>
      <c r="GS79" s="175"/>
      <c r="GT79" s="175"/>
      <c r="GU79" s="175"/>
      <c r="GV79" s="175"/>
      <c r="GW79" s="175"/>
      <c r="GX79" s="83" t="str">
        <f t="shared" si="231"/>
        <v>Tipo_4.2.C_Proyectos_orientados_a_la_promoción_del_turismo_accesible_en_destinos_y_atractivos_turísticos_Dotaciones_o_Beneficios</v>
      </c>
      <c r="GY79" s="175" t="str">
        <f t="shared" si="232"/>
        <v/>
      </c>
      <c r="GZ79" s="175" t="str">
        <f t="shared" si="233"/>
        <v/>
      </c>
      <c r="HA79" s="175" t="str">
        <f t="shared" si="234"/>
        <v/>
      </c>
      <c r="HB79" s="175" t="str">
        <f t="shared" si="235"/>
        <v/>
      </c>
      <c r="HC79" s="175" t="str">
        <f t="shared" si="236"/>
        <v/>
      </c>
      <c r="HE79" s="150" t="str" cm="1">
        <f t="array" ref="HE79">IFERROR(_xlfn._xlws.FILTER(GY79:HC79,GY79:HC79&lt;&gt;""),"No aplica")</f>
        <v>No aplica</v>
      </c>
      <c r="HL79" s="83" t="str">
        <f t="shared" si="237"/>
        <v>Tipo_4.2.C_Proyectos_orientados_a_la_promoción_del_turismo_accesible_en_destinos_y_atractivos_turísticos_Pólizas</v>
      </c>
      <c r="HM79" s="175" t="str">
        <f t="shared" si="238"/>
        <v>Pólizas</v>
      </c>
      <c r="HO79" s="83" t="str" cm="1">
        <f t="array" ref="HO79">IFERROR(_xlfn._xlws.FILTER(HM79:HM79,HM79:HM79&lt;&gt;""),"No aplica")</f>
        <v>Pólizas</v>
      </c>
      <c r="HR79" s="83" t="str">
        <f t="shared" si="239"/>
        <v>Tipo_4.2.C_Proyectos_orientados_a_la_promoción_del_turismo_accesible_en_destinos_y_atractivos_turísticos_Otros</v>
      </c>
      <c r="HS79" s="175" t="str">
        <f t="shared" si="240"/>
        <v/>
      </c>
      <c r="HT79" s="175" t="str">
        <f t="shared" si="241"/>
        <v/>
      </c>
      <c r="HU79" s="175" t="str">
        <f t="shared" si="242"/>
        <v/>
      </c>
      <c r="HW79" s="83" t="str" cm="1">
        <f t="array" ref="HW79">IFERROR(_xlfn._xlws.FILTER(HS79:HU79,HS79:HU79&lt;&gt;""),"No aplica")</f>
        <v>No aplica</v>
      </c>
      <c r="IB79" s="83" t="str">
        <f t="shared" si="243"/>
        <v>Tipo_4.2.C_Proyectos_orientados_a_la_promoción_del_turismo_accesible_en_destinos_y_atractivos_turísticos_Construcción_y_o_mantenimiento_de_Obra</v>
      </c>
      <c r="IC79" s="175" t="str">
        <f t="shared" si="244"/>
        <v/>
      </c>
      <c r="ID79" s="175" t="str">
        <f t="shared" si="245"/>
        <v/>
      </c>
      <c r="IE79" s="175" t="str">
        <f t="shared" si="246"/>
        <v/>
      </c>
      <c r="IF79" s="175" t="str">
        <f t="shared" si="247"/>
        <v/>
      </c>
      <c r="IG79" s="175" t="str">
        <f t="shared" si="248"/>
        <v/>
      </c>
      <c r="IH79" s="175" t="str">
        <f t="shared" si="249"/>
        <v/>
      </c>
      <c r="II79" s="175" t="str">
        <f t="shared" si="250"/>
        <v/>
      </c>
      <c r="IJ79" s="175" t="str">
        <f t="shared" si="251"/>
        <v/>
      </c>
      <c r="IK79" s="175" t="str">
        <f t="shared" si="252"/>
        <v/>
      </c>
      <c r="IL79" s="175" t="str">
        <f t="shared" si="253"/>
        <v/>
      </c>
      <c r="IM79" s="175" t="str">
        <f t="shared" si="254"/>
        <v/>
      </c>
      <c r="IN79" s="175" t="str">
        <f t="shared" si="255"/>
        <v/>
      </c>
      <c r="IO79" s="175" t="str">
        <f t="shared" si="256"/>
        <v/>
      </c>
      <c r="IP79" s="175" t="str">
        <f t="shared" si="257"/>
        <v/>
      </c>
      <c r="IR79" s="175" t="str" cm="1">
        <f t="array" ref="IR79">IFERROR(_xlfn._xlws.FILTER(IC79:IP79,IC79:IP79&lt;&gt;""),"No aplica")</f>
        <v>No aplica</v>
      </c>
      <c r="JG79" s="83" t="str">
        <f t="shared" si="258"/>
        <v>Tipo_4.2.C_Proyectos_orientados_a_la_promoción_del_turismo_accesible_en_destinos_y_atractivos_turísticos</v>
      </c>
      <c r="JH79" s="83" t="str">
        <f t="shared" si="259"/>
        <v>Personal</v>
      </c>
      <c r="JI79" s="83" t="str">
        <f t="shared" si="260"/>
        <v>Personal</v>
      </c>
      <c r="JJ79" s="83" t="str">
        <f t="shared" si="261"/>
        <v>Personal</v>
      </c>
      <c r="JK79" s="83" t="str">
        <f t="shared" si="262"/>
        <v>Personal</v>
      </c>
      <c r="JL79" s="83" t="str">
        <f t="shared" si="263"/>
        <v>Personal</v>
      </c>
      <c r="JM79" s="83" t="str">
        <f t="shared" si="264"/>
        <v>Eventos</v>
      </c>
      <c r="JN79" s="83" t="str">
        <f t="shared" si="265"/>
        <v>Eventos</v>
      </c>
      <c r="JO79" s="83" t="str">
        <f t="shared" si="266"/>
        <v>Eventos</v>
      </c>
      <c r="JP79" s="83" t="str">
        <f t="shared" si="267"/>
        <v>Eventos</v>
      </c>
      <c r="JQ79" s="83" t="str">
        <f t="shared" si="268"/>
        <v>Eventos</v>
      </c>
      <c r="JR79" s="83" t="str">
        <f t="shared" si="269"/>
        <v>Eventos</v>
      </c>
      <c r="JS79" s="83" t="str">
        <f t="shared" si="270"/>
        <v>Eventos</v>
      </c>
      <c r="JT79" s="83" t="str">
        <f t="shared" si="271"/>
        <v>Eventos</v>
      </c>
      <c r="JU79" s="83" t="str">
        <f t="shared" si="272"/>
        <v>Eventos</v>
      </c>
      <c r="JV79" s="83" t="str">
        <f t="shared" si="273"/>
        <v>Eventos</v>
      </c>
      <c r="JW79" s="83" t="str">
        <f t="shared" si="274"/>
        <v>Eventos</v>
      </c>
      <c r="JX79" s="83" t="str">
        <f t="shared" si="275"/>
        <v>Eventos</v>
      </c>
      <c r="JY79" s="83" t="str">
        <f t="shared" si="276"/>
        <v>Eventos</v>
      </c>
      <c r="JZ79" s="83" t="str">
        <f t="shared" si="277"/>
        <v>Eventos</v>
      </c>
      <c r="KA79" s="83" t="str">
        <f t="shared" si="278"/>
        <v>Eventos</v>
      </c>
      <c r="KB79" s="83" t="str">
        <f t="shared" si="279"/>
        <v>Eventos</v>
      </c>
      <c r="KC79" s="83" t="str">
        <f t="shared" si="280"/>
        <v>Eventos</v>
      </c>
      <c r="KD79" s="83" t="str">
        <f t="shared" si="281"/>
        <v>Eventos</v>
      </c>
      <c r="KE79" s="83" t="str">
        <f t="shared" si="282"/>
        <v>Eventos</v>
      </c>
      <c r="KF79" s="83" t="str">
        <f t="shared" si="283"/>
        <v>Eventos</v>
      </c>
      <c r="KG79" s="83" t="str">
        <f t="shared" si="284"/>
        <v/>
      </c>
      <c r="KH79" s="83" t="str">
        <f t="shared" si="285"/>
        <v>Material</v>
      </c>
      <c r="KI79" s="83" t="str">
        <f t="shared" si="286"/>
        <v/>
      </c>
      <c r="KJ79" s="83" t="str">
        <f t="shared" si="287"/>
        <v/>
      </c>
      <c r="KK79" s="83" t="str">
        <f t="shared" si="288"/>
        <v>Material</v>
      </c>
      <c r="KL79" s="83" t="str">
        <f t="shared" si="289"/>
        <v>Material</v>
      </c>
      <c r="KM79" s="83" t="str">
        <f t="shared" si="290"/>
        <v>Material</v>
      </c>
      <c r="KN79" s="83" t="str">
        <f t="shared" si="291"/>
        <v>Publicidad</v>
      </c>
      <c r="KO79" s="83" t="str">
        <f t="shared" si="292"/>
        <v>Publicidad</v>
      </c>
      <c r="KP79" s="83" t="str">
        <f t="shared" si="293"/>
        <v/>
      </c>
      <c r="KQ79" s="83" t="str">
        <f t="shared" si="294"/>
        <v/>
      </c>
      <c r="KR79" s="83" t="str">
        <f t="shared" si="295"/>
        <v>Gastos_de_viajes_(alimentación_hospedaje_transporte_etc)</v>
      </c>
      <c r="KS79" s="83" t="str">
        <f t="shared" si="296"/>
        <v/>
      </c>
      <c r="KT79" s="83" t="str">
        <f t="shared" si="297"/>
        <v/>
      </c>
      <c r="KU79" s="83" t="str">
        <f t="shared" si="298"/>
        <v/>
      </c>
      <c r="KV79" s="83" t="str">
        <f t="shared" si="299"/>
        <v/>
      </c>
      <c r="KW79" s="83" t="str">
        <f t="shared" si="300"/>
        <v>Gastos_de_viajes_(alimentación_hospedaje_transporte_etc)</v>
      </c>
      <c r="KX79" s="83" t="str">
        <f t="shared" si="301"/>
        <v/>
      </c>
      <c r="KY79" s="83" t="str">
        <f t="shared" si="302"/>
        <v/>
      </c>
      <c r="KZ79" s="83" t="str">
        <f t="shared" si="303"/>
        <v/>
      </c>
      <c r="LA79" s="83" t="str">
        <f t="shared" si="304"/>
        <v/>
      </c>
      <c r="LB79" s="83" t="str">
        <f t="shared" si="305"/>
        <v/>
      </c>
      <c r="LC79" s="83" t="str">
        <f t="shared" si="306"/>
        <v/>
      </c>
      <c r="LD79" s="83" t="str">
        <f t="shared" si="307"/>
        <v/>
      </c>
      <c r="LE79" s="83" t="str">
        <f t="shared" si="308"/>
        <v>Pólizas</v>
      </c>
      <c r="LF79" s="83" t="str">
        <f t="shared" si="309"/>
        <v/>
      </c>
      <c r="LG79" s="83" t="str">
        <f t="shared" si="310"/>
        <v/>
      </c>
      <c r="LH79" s="83" t="str">
        <f t="shared" si="311"/>
        <v/>
      </c>
      <c r="LI79" s="83" t="str">
        <f t="shared" si="312"/>
        <v/>
      </c>
      <c r="LJ79" s="83" t="str">
        <f t="shared" si="313"/>
        <v/>
      </c>
      <c r="LK79" s="83" t="str">
        <f t="shared" si="314"/>
        <v/>
      </c>
      <c r="LL79" s="83" t="str">
        <f t="shared" si="315"/>
        <v/>
      </c>
      <c r="LM79" s="83" t="str">
        <f t="shared" si="316"/>
        <v/>
      </c>
      <c r="LN79" s="83" t="str">
        <f t="shared" si="317"/>
        <v/>
      </c>
      <c r="LO79" s="83" t="str">
        <f t="shared" si="318"/>
        <v/>
      </c>
      <c r="LP79" s="83" t="str">
        <f t="shared" si="319"/>
        <v/>
      </c>
      <c r="LQ79" s="83" t="str">
        <f t="shared" si="320"/>
        <v/>
      </c>
      <c r="LR79" s="83" t="str">
        <f t="shared" si="321"/>
        <v/>
      </c>
      <c r="LS79" s="83" t="str">
        <f t="shared" si="322"/>
        <v/>
      </c>
      <c r="LT79" s="83" t="str">
        <f t="shared" si="323"/>
        <v/>
      </c>
      <c r="LU79" s="83" t="str">
        <f t="shared" si="324"/>
        <v/>
      </c>
      <c r="LV79" s="83" t="str">
        <f t="shared" si="325"/>
        <v/>
      </c>
      <c r="LX79" s="175" t="str" cm="1">
        <f t="array" ref="LX79:MC79">TRANSPOSE(_xlfn.UNIQUE(_xlfn._xlws.FILTER(TRANSPOSE(JH79:LV79),TRANSPOSE(JH79:LV79)&lt;&gt;"")))</f>
        <v>Personal</v>
      </c>
      <c r="LY79" s="175" t="str">
        <v>Eventos</v>
      </c>
      <c r="LZ79" s="175" t="str">
        <v>Material</v>
      </c>
      <c r="MA79" s="175" t="str">
        <v>Publicidad</v>
      </c>
      <c r="MB79" s="175" t="str">
        <v>Gastos_de_viajes_(alimentación_hospedaje_transporte_etc)</v>
      </c>
      <c r="MC79" s="175" t="str">
        <v>Pólizas</v>
      </c>
      <c r="MI79" s="83" t="str">
        <f t="shared" si="326"/>
        <v>Tipo_4.2.C_Proyectos_orientados_a_la_promoción_del_turismo_accesible_en_destinos_y_atractivos_turísticos_productos</v>
      </c>
      <c r="MJ79" s="83" t="s">
        <v>1842</v>
      </c>
      <c r="MK79" s="83" t="s">
        <v>3047</v>
      </c>
      <c r="ML79" s="83" t="s">
        <v>3047</v>
      </c>
      <c r="MM79" s="83"/>
      <c r="MN79" s="83"/>
      <c r="MO79" s="83"/>
      <c r="MP79" s="83"/>
      <c r="MQ79" s="83"/>
      <c r="MR79" s="83"/>
      <c r="MS79" s="83"/>
      <c r="MT79" s="83" t="s">
        <v>1643</v>
      </c>
      <c r="MV79" s="150" t="str" cm="1">
        <f t="array" ref="MV79:MW79">IFERROR(_xlfn._xlws.FILTER(MJ79:MT79,MJ79:MT79&lt;&gt;""),"No aplica")</f>
        <v>Estrategias para promover el turismo accesible en destinos y atractivos turísticos implementadas</v>
      </c>
      <c r="MW79" t="str">
        <v>Otro</v>
      </c>
      <c r="NG79" s="150" t="str">
        <f t="shared" si="327"/>
        <v>Tipo_4.2.C_Proyectos_orientados_a_la_promoción_del_turismo_accesible_en_destinos_y_atractivos_turísticos_resultados</v>
      </c>
      <c r="NH79" s="83" t="s">
        <v>1641</v>
      </c>
      <c r="NI79" s="83"/>
      <c r="NJ79" s="83"/>
      <c r="NK79" s="83"/>
      <c r="NL79" s="83"/>
      <c r="NM79" s="83"/>
      <c r="NN79" s="83"/>
      <c r="NO79" s="83"/>
      <c r="NP79" s="83"/>
      <c r="NQ79" s="83"/>
      <c r="NR79" s="83" t="s">
        <v>1643</v>
      </c>
      <c r="NT79" s="83" t="s">
        <v>1641</v>
      </c>
      <c r="NU79" s="83" t="s">
        <v>1643</v>
      </c>
    </row>
    <row r="80" spans="1:386" ht="21" thickBot="1">
      <c r="A80" s="510"/>
      <c r="B80" s="515"/>
      <c r="C80" s="485"/>
      <c r="D80" s="74" t="str">
        <f t="shared" si="333"/>
        <v>Categoría_4.2_Turismo_Social</v>
      </c>
      <c r="E80" t="s">
        <v>3197</v>
      </c>
      <c r="F80" s="72" t="str">
        <f t="shared" si="185"/>
        <v>Tipo_4.2.D_Estrategias_de_promoción_para_el_desarrollo_del_turismo_social_en_Colombia</v>
      </c>
      <c r="G80" s="76" t="s">
        <v>3043</v>
      </c>
      <c r="H80" s="106" t="s">
        <v>3043</v>
      </c>
      <c r="I80" s="115"/>
      <c r="J80" s="115"/>
      <c r="K80" s="115" t="s">
        <v>3043</v>
      </c>
      <c r="L80" s="115"/>
      <c r="M80" s="115"/>
      <c r="O80" s="83" t="str">
        <f t="shared" si="334"/>
        <v>Tipo_4.2.D_Estrategias_de_promoción_para_el_desarrollo_del_turismo_social_en_Colombia</v>
      </c>
      <c r="P80" s="83" t="str">
        <f t="shared" si="335"/>
        <v>Tipo_4.2.D_Estrategias_de_promoción_para_el_desarrollo_del_turismo_social_en_Colombia</v>
      </c>
      <c r="Q80" s="83" t="str">
        <f t="shared" si="336"/>
        <v/>
      </c>
      <c r="R80" s="83" t="str">
        <f t="shared" si="337"/>
        <v/>
      </c>
      <c r="S80" s="83" t="str">
        <f t="shared" si="338"/>
        <v>Tipo_4.2.D_Estrategias_de_promoción_para_el_desarrollo_del_turismo_social_en_Colombia</v>
      </c>
      <c r="T80" s="83" t="str">
        <f t="shared" si="339"/>
        <v/>
      </c>
      <c r="U80" s="83" t="str">
        <f t="shared" si="340"/>
        <v/>
      </c>
      <c r="X80" s="150" t="s">
        <v>3187</v>
      </c>
      <c r="AA80" s="89" t="s">
        <v>3043</v>
      </c>
      <c r="AB80" s="89" t="s">
        <v>3043</v>
      </c>
      <c r="AC80" s="89" t="s">
        <v>3043</v>
      </c>
      <c r="AD80" s="89" t="s">
        <v>3043</v>
      </c>
      <c r="AE80" s="89" t="s">
        <v>3043</v>
      </c>
      <c r="AF80" s="89" t="s">
        <v>3043</v>
      </c>
      <c r="AG80" s="89" t="s">
        <v>3043</v>
      </c>
      <c r="AH80" s="89" t="s">
        <v>3043</v>
      </c>
      <c r="AI80" s="89" t="s">
        <v>3043</v>
      </c>
      <c r="AJ80" s="89" t="s">
        <v>3043</v>
      </c>
      <c r="AK80" s="89" t="s">
        <v>3043</v>
      </c>
      <c r="AL80" s="89" t="s">
        <v>3043</v>
      </c>
      <c r="AM80" s="89" t="s">
        <v>3043</v>
      </c>
      <c r="AN80" s="89" t="s">
        <v>3043</v>
      </c>
      <c r="AO80" s="89" t="s">
        <v>3043</v>
      </c>
      <c r="AP80" s="89" t="s">
        <v>3043</v>
      </c>
      <c r="AQ80" s="89" t="s">
        <v>3043</v>
      </c>
      <c r="AR80" s="89" t="s">
        <v>3043</v>
      </c>
      <c r="AS80" s="89" t="s">
        <v>3043</v>
      </c>
      <c r="AT80" s="89" t="s">
        <v>3043</v>
      </c>
      <c r="AU80" s="89" t="s">
        <v>3043</v>
      </c>
      <c r="AV80" s="89" t="s">
        <v>3043</v>
      </c>
      <c r="AW80" s="89" t="s">
        <v>3043</v>
      </c>
      <c r="AX80" s="89" t="s">
        <v>3043</v>
      </c>
      <c r="AY80" s="89" t="s">
        <v>3043</v>
      </c>
      <c r="AZ80" s="89"/>
      <c r="BA80" s="89" t="s">
        <v>3043</v>
      </c>
      <c r="BB80" s="89"/>
      <c r="BC80" s="89"/>
      <c r="BD80" s="89" t="s">
        <v>3043</v>
      </c>
      <c r="BE80" s="89" t="s">
        <v>3043</v>
      </c>
      <c r="BF80" s="89" t="s">
        <v>3043</v>
      </c>
      <c r="BG80" s="89" t="s">
        <v>3043</v>
      </c>
      <c r="BH80" s="89" t="s">
        <v>3043</v>
      </c>
      <c r="BI80" s="89"/>
      <c r="BJ80" s="89"/>
      <c r="BK80" s="89" t="s">
        <v>3043</v>
      </c>
      <c r="BL80" s="89"/>
      <c r="BM80" s="89"/>
      <c r="BN80" s="89"/>
      <c r="BO80" s="89"/>
      <c r="BP80" s="89" t="s">
        <v>3043</v>
      </c>
      <c r="BQ80" s="89"/>
      <c r="BR80" s="89"/>
      <c r="BS80" s="89"/>
      <c r="BT80" s="89"/>
      <c r="BU80" s="89"/>
      <c r="BV80" s="89"/>
      <c r="BW80" s="90"/>
      <c r="BX80" s="90" t="s">
        <v>3043</v>
      </c>
      <c r="BY80" s="90"/>
      <c r="BZ80" s="90"/>
      <c r="CA80" s="90"/>
      <c r="CQ80" s="83" t="str">
        <f t="shared" si="341"/>
        <v>Tipo_4.2.D_Estrategias_de_promoción_para_el_desarrollo_del_turismo_social_en_Colombia_Personal</v>
      </c>
      <c r="CR80" s="83" t="str">
        <f t="shared" si="328"/>
        <v>Apoyo_administrativo</v>
      </c>
      <c r="CS80" s="83" t="str">
        <f t="shared" si="329"/>
        <v>Profesional</v>
      </c>
      <c r="CT80" s="83" t="str">
        <f t="shared" si="330"/>
        <v>Capacitador</v>
      </c>
      <c r="CU80" s="83" t="str">
        <f t="shared" si="331"/>
        <v>Conferencista</v>
      </c>
      <c r="CV80" s="83" t="str">
        <f t="shared" si="332"/>
        <v>Consultoría</v>
      </c>
      <c r="CW80" s="83"/>
      <c r="CX80" s="83" t="str" cm="1">
        <f t="array" ref="CX80:DB80">IFERROR(_xlfn._xlws.FILTER(CR80:CV80,CR80:CV80&lt;&gt;""),"No aplica")</f>
        <v>Apoyo_administrativo</v>
      </c>
      <c r="CY80" s="83" t="str">
        <v>Profesional</v>
      </c>
      <c r="CZ80" s="83" t="str">
        <v>Capacitador</v>
      </c>
      <c r="DA80" s="83" t="str">
        <v>Conferencista</v>
      </c>
      <c r="DB80" s="83" t="str">
        <v>Consultoría</v>
      </c>
      <c r="DC80" s="83"/>
      <c r="DD80" s="83"/>
      <c r="DE80" s="83" t="str">
        <f t="shared" si="187"/>
        <v>Tipo_4.2.D_Estrategias_de_promoción_para_el_desarrollo_del_turismo_social_en_Colombia_Eventos</v>
      </c>
      <c r="DF80" s="83" t="str">
        <f t="shared" si="188"/>
        <v>Alimentación</v>
      </c>
      <c r="DG80" s="83" t="str">
        <f t="shared" si="189"/>
        <v>Alquiler_de_baños_y_servicio_de_aseo_portátiles</v>
      </c>
      <c r="DH80" s="83" t="str">
        <f t="shared" si="190"/>
        <v>Alquiler_de_equipos_técnicos</v>
      </c>
      <c r="DI80" s="83" t="str">
        <f t="shared" si="191"/>
        <v>Alquiler_de_espacios</v>
      </c>
      <c r="DJ80" s="83" t="str">
        <f t="shared" si="192"/>
        <v>Alquiler_de_implementos_de_cocina</v>
      </c>
      <c r="DK80" s="83" t="str">
        <f t="shared" si="193"/>
        <v>Alquiler_de_Mobiliario</v>
      </c>
      <c r="DL80" s="83" t="str">
        <f t="shared" si="194"/>
        <v>Alquiler_de_producción</v>
      </c>
      <c r="DM80" s="83" t="str">
        <f t="shared" si="195"/>
        <v>Iluminación_profesional</v>
      </c>
      <c r="DN80" s="83" t="str">
        <f t="shared" si="196"/>
        <v>Papelería</v>
      </c>
      <c r="DO80" s="83" t="str">
        <f t="shared" si="197"/>
        <v>Personal</v>
      </c>
      <c r="DP80" s="83" t="str">
        <f t="shared" si="198"/>
        <v>Plataforma_digital_</v>
      </c>
      <c r="DQ80" s="83" t="str">
        <f t="shared" si="199"/>
        <v>Producción_y_técnica</v>
      </c>
      <c r="DR80" s="83" t="str">
        <f t="shared" si="200"/>
        <v>Salud</v>
      </c>
      <c r="DS80" s="83" t="str">
        <f t="shared" si="201"/>
        <v>Servicios_digitales_</v>
      </c>
      <c r="DT80" s="83" t="str">
        <f t="shared" si="202"/>
        <v>Servicios_en_línea_y_transmisión</v>
      </c>
      <c r="DU80" s="83" t="str">
        <f t="shared" si="203"/>
        <v>Sonido_profesional</v>
      </c>
      <c r="DV80" s="83" t="str">
        <f t="shared" si="204"/>
        <v>Stand</v>
      </c>
      <c r="DW80" s="83" t="str">
        <f t="shared" si="205"/>
        <v>Traducción_simultanea</v>
      </c>
      <c r="DX80" s="83" t="str">
        <f t="shared" si="206"/>
        <v>Transporte_de_equipos</v>
      </c>
      <c r="DY80" s="83" t="str">
        <f t="shared" si="207"/>
        <v>Video</v>
      </c>
      <c r="DZ80" s="83" t="str">
        <f t="shared" si="208"/>
        <v/>
      </c>
      <c r="EA80" s="83"/>
      <c r="EB80" s="83" t="str" cm="1">
        <f t="array" ref="EB80:EU80">IFERROR(_xlfn._xlws.FILTER(DF80:DZ80,DF80:DZ80&lt;&gt;""),"No aplica")</f>
        <v>Alimentación</v>
      </c>
      <c r="EC80" s="83" t="str">
        <v>Alquiler_de_baños_y_servicio_de_aseo_portátiles</v>
      </c>
      <c r="ED80" s="83" t="str">
        <v>Alquiler_de_equipos_técnicos</v>
      </c>
      <c r="EE80" s="83" t="str">
        <v>Alquiler_de_espacios</v>
      </c>
      <c r="EF80" s="83" t="str">
        <v>Alquiler_de_implementos_de_cocina</v>
      </c>
      <c r="EG80" s="83" t="str">
        <v>Alquiler_de_Mobiliario</v>
      </c>
      <c r="EH80" s="83" t="str">
        <v>Alquiler_de_producción</v>
      </c>
      <c r="EI80" s="83" t="str">
        <v>Iluminación_profesional</v>
      </c>
      <c r="EJ80" s="83" t="str">
        <v>Papelería</v>
      </c>
      <c r="EK80" s="83" t="str">
        <v>Personal</v>
      </c>
      <c r="EL80" s="83" t="str">
        <v>Plataforma_digital_</v>
      </c>
      <c r="EM80" s="83" t="str">
        <v>Producción_y_técnica</v>
      </c>
      <c r="EN80" s="83" t="str">
        <v>Salud</v>
      </c>
      <c r="EO80" s="83" t="str">
        <v>Servicios_digitales_</v>
      </c>
      <c r="EP80" s="83" t="str">
        <v>Servicios_en_línea_y_transmisión</v>
      </c>
      <c r="EQ80" s="83" t="str">
        <v>Sonido_profesional</v>
      </c>
      <c r="ER80" s="83" t="str">
        <v>Stand</v>
      </c>
      <c r="ES80" s="83" t="str">
        <v>Traducción_simultanea</v>
      </c>
      <c r="ET80" s="83" t="str">
        <v>Transporte_de_equipos</v>
      </c>
      <c r="EU80" s="83" t="str">
        <v>Video</v>
      </c>
      <c r="EV80" s="83"/>
      <c r="EW80" s="83" t="str">
        <f t="shared" si="209"/>
        <v>Tipo_4.2.D_Estrategias_de_promoción_para_el_desarrollo_del_turismo_social_en_Colombia_Material</v>
      </c>
      <c r="EX80" s="83" t="str">
        <f t="shared" si="210"/>
        <v>Diseño</v>
      </c>
      <c r="EY80" s="83" t="str">
        <f t="shared" si="211"/>
        <v/>
      </c>
      <c r="EZ80" s="83" t="str">
        <f t="shared" si="212"/>
        <v/>
      </c>
      <c r="FA80" s="83" t="str">
        <f t="shared" si="213"/>
        <v>Producción_de_piezas_impresas</v>
      </c>
      <c r="FB80" s="83" t="str">
        <f t="shared" si="214"/>
        <v>Producción_de_piezas_digitales</v>
      </c>
      <c r="FC80" s="83" t="str">
        <f t="shared" si="215"/>
        <v>Distribución</v>
      </c>
      <c r="FD80" s="83"/>
      <c r="FE80" s="83" t="str" cm="1">
        <f t="array" ref="FE80:FH80">IFERROR(_xlfn._xlws.FILTER(EX80:FC80,EX80:FC80&lt;&gt;""),"No aplica")</f>
        <v>Diseño</v>
      </c>
      <c r="FF80" s="83" t="str">
        <v>Producción_de_piezas_impresas</v>
      </c>
      <c r="FG80" s="83" t="str">
        <v>Producción_de_piezas_digitales</v>
      </c>
      <c r="FH80" s="83" t="str">
        <v>Distribución</v>
      </c>
      <c r="FI80" s="83"/>
      <c r="FJ80" s="83"/>
      <c r="FK80" s="83"/>
      <c r="FL80" s="83"/>
      <c r="FM80" s="83" t="str">
        <f t="shared" si="216"/>
        <v>Tipo_4.2.D_Estrategias_de_promoción_para_el_desarrollo_del_turismo_social_en_Colombia_Publicidad</v>
      </c>
      <c r="FN80" s="175" t="str">
        <f t="shared" si="217"/>
        <v>ATL</v>
      </c>
      <c r="FO80" s="175" t="str">
        <f t="shared" si="218"/>
        <v>BTL</v>
      </c>
      <c r="FQ80" s="83" t="str" cm="1">
        <f t="array" ref="FQ80:FR80">IFERROR(_xlfn._xlws.FILTER(FN80:FO80,FN80:FO80&lt;&gt;""),"No aplica")</f>
        <v>ATL</v>
      </c>
      <c r="FR80" s="83" t="str">
        <v>BTL</v>
      </c>
      <c r="FU80" s="83" t="str">
        <f t="shared" si="219"/>
        <v>Tipo_4.2.D_Estrategias_de_promoción_para_el_desarrollo_del_turismo_social_en_Colombia_Desarrollos_Tecnológicos</v>
      </c>
      <c r="FV80" s="175" t="str">
        <f t="shared" si="220"/>
        <v/>
      </c>
      <c r="FW80" s="175" t="str">
        <f t="shared" si="221"/>
        <v/>
      </c>
      <c r="FY80" s="83" t="str" cm="1">
        <f t="array" ref="FY80">IFERROR(_xlfn._xlws.FILTER(FV80:FW80,FV80:FW80&lt;&gt;""),"No aplica")</f>
        <v>No aplica</v>
      </c>
      <c r="GC80" s="83" t="str">
        <f t="shared" si="222"/>
        <v>Tipo_4.2.D_Estrategias_de_promoción_para_el_desarrollo_del_turismo_social_en_Colombia_Gastos_de_viajes_(alimentación_hospedaje_transporte_etc)</v>
      </c>
      <c r="GD80" s="175" t="str">
        <f t="shared" si="223"/>
        <v>G1._Eventos_Nacionales</v>
      </c>
      <c r="GE80" s="175" t="str">
        <f t="shared" si="224"/>
        <v/>
      </c>
      <c r="GF80" s="175" t="str">
        <f t="shared" si="225"/>
        <v/>
      </c>
      <c r="GG80" s="175" t="str">
        <f t="shared" si="226"/>
        <v/>
      </c>
      <c r="GH80" s="175" t="str">
        <f t="shared" si="227"/>
        <v/>
      </c>
      <c r="GI80" s="175" t="str">
        <f t="shared" si="228"/>
        <v>G6._Reuniones_para_mesas_de_trabajo</v>
      </c>
      <c r="GJ80" s="175" t="str">
        <f t="shared" si="229"/>
        <v/>
      </c>
      <c r="GK80" s="175" t="str">
        <f t="shared" si="230"/>
        <v/>
      </c>
      <c r="GL80" s="175"/>
      <c r="GM80" s="150" t="str" cm="1">
        <f t="array" ref="GM80:GN80">IFERROR(_xlfn._xlws.FILTER(GD80:GK80,GD80:GK80&lt;&gt;""),"No aplica")</f>
        <v>G1._Eventos_Nacionales</v>
      </c>
      <c r="GN80" s="175" t="str">
        <v>G6._Reuniones_para_mesas_de_trabajo</v>
      </c>
      <c r="GO80" s="175"/>
      <c r="GP80" s="175"/>
      <c r="GQ80" s="175"/>
      <c r="GR80" s="175"/>
      <c r="GS80" s="175"/>
      <c r="GT80" s="175"/>
      <c r="GU80" s="175"/>
      <c r="GV80" s="175"/>
      <c r="GW80" s="175"/>
      <c r="GX80" s="83" t="str">
        <f t="shared" si="231"/>
        <v>Tipo_4.2.D_Estrategias_de_promoción_para_el_desarrollo_del_turismo_social_en_Colombia_Dotaciones_o_Beneficios</v>
      </c>
      <c r="GY80" s="175" t="str">
        <f t="shared" si="232"/>
        <v/>
      </c>
      <c r="GZ80" s="175" t="str">
        <f t="shared" si="233"/>
        <v/>
      </c>
      <c r="HA80" s="175" t="str">
        <f t="shared" si="234"/>
        <v/>
      </c>
      <c r="HB80" s="175" t="str">
        <f t="shared" si="235"/>
        <v/>
      </c>
      <c r="HC80" s="175" t="str">
        <f t="shared" si="236"/>
        <v/>
      </c>
      <c r="HE80" s="150" t="str" cm="1">
        <f t="array" ref="HE80">IFERROR(_xlfn._xlws.FILTER(GY80:HC80,GY80:HC80&lt;&gt;""),"No aplica")</f>
        <v>No aplica</v>
      </c>
      <c r="HL80" s="83" t="str">
        <f t="shared" si="237"/>
        <v>Tipo_4.2.D_Estrategias_de_promoción_para_el_desarrollo_del_turismo_social_en_Colombia_Pólizas</v>
      </c>
      <c r="HM80" s="175" t="str">
        <f t="shared" si="238"/>
        <v>Pólizas</v>
      </c>
      <c r="HO80" s="83" t="str" cm="1">
        <f t="array" ref="HO80">IFERROR(_xlfn._xlws.FILTER(HM80:HM80,HM80:HM80&lt;&gt;""),"No aplica")</f>
        <v>Pólizas</v>
      </c>
      <c r="HR80" s="83" t="str">
        <f t="shared" si="239"/>
        <v>Tipo_4.2.D_Estrategias_de_promoción_para_el_desarrollo_del_turismo_social_en_Colombia_Otros</v>
      </c>
      <c r="HS80" s="175" t="str">
        <f t="shared" si="240"/>
        <v/>
      </c>
      <c r="HT80" s="175" t="str">
        <f t="shared" si="241"/>
        <v/>
      </c>
      <c r="HU80" s="175" t="str">
        <f t="shared" si="242"/>
        <v/>
      </c>
      <c r="HW80" s="83" t="str" cm="1">
        <f t="array" ref="HW80">IFERROR(_xlfn._xlws.FILTER(HS80:HU80,HS80:HU80&lt;&gt;""),"No aplica")</f>
        <v>No aplica</v>
      </c>
      <c r="IB80" s="83" t="str">
        <f t="shared" si="243"/>
        <v>Tipo_4.2.D_Estrategias_de_promoción_para_el_desarrollo_del_turismo_social_en_Colombia_Construcción_y_o_mantenimiento_de_Obra</v>
      </c>
      <c r="IC80" s="175" t="str">
        <f t="shared" si="244"/>
        <v/>
      </c>
      <c r="ID80" s="175" t="str">
        <f t="shared" si="245"/>
        <v/>
      </c>
      <c r="IE80" s="175" t="str">
        <f t="shared" si="246"/>
        <v/>
      </c>
      <c r="IF80" s="175" t="str">
        <f t="shared" si="247"/>
        <v/>
      </c>
      <c r="IG80" s="175" t="str">
        <f t="shared" si="248"/>
        <v/>
      </c>
      <c r="IH80" s="175" t="str">
        <f t="shared" si="249"/>
        <v/>
      </c>
      <c r="II80" s="175" t="str">
        <f t="shared" si="250"/>
        <v/>
      </c>
      <c r="IJ80" s="175" t="str">
        <f t="shared" si="251"/>
        <v/>
      </c>
      <c r="IK80" s="175" t="str">
        <f t="shared" si="252"/>
        <v/>
      </c>
      <c r="IL80" s="175" t="str">
        <f t="shared" si="253"/>
        <v/>
      </c>
      <c r="IM80" s="175" t="str">
        <f t="shared" si="254"/>
        <v/>
      </c>
      <c r="IN80" s="175" t="str">
        <f t="shared" si="255"/>
        <v/>
      </c>
      <c r="IO80" s="175" t="str">
        <f t="shared" si="256"/>
        <v/>
      </c>
      <c r="IP80" s="175" t="str">
        <f t="shared" si="257"/>
        <v/>
      </c>
      <c r="IR80" s="175" t="str" cm="1">
        <f t="array" ref="IR80">IFERROR(_xlfn._xlws.FILTER(IC80:IP80,IC80:IP80&lt;&gt;""),"No aplica")</f>
        <v>No aplica</v>
      </c>
      <c r="JG80" s="83" t="str">
        <f t="shared" si="258"/>
        <v>Tipo_4.2.D_Estrategias_de_promoción_para_el_desarrollo_del_turismo_social_en_Colombia</v>
      </c>
      <c r="JH80" s="83" t="str">
        <f t="shared" si="259"/>
        <v>Personal</v>
      </c>
      <c r="JI80" s="83" t="str">
        <f t="shared" si="260"/>
        <v>Personal</v>
      </c>
      <c r="JJ80" s="83" t="str">
        <f t="shared" si="261"/>
        <v>Personal</v>
      </c>
      <c r="JK80" s="83" t="str">
        <f t="shared" si="262"/>
        <v>Personal</v>
      </c>
      <c r="JL80" s="83" t="str">
        <f t="shared" si="263"/>
        <v>Personal</v>
      </c>
      <c r="JM80" s="83" t="str">
        <f t="shared" si="264"/>
        <v>Eventos</v>
      </c>
      <c r="JN80" s="83" t="str">
        <f t="shared" si="265"/>
        <v>Eventos</v>
      </c>
      <c r="JO80" s="83" t="str">
        <f t="shared" si="266"/>
        <v>Eventos</v>
      </c>
      <c r="JP80" s="83" t="str">
        <f t="shared" si="267"/>
        <v>Eventos</v>
      </c>
      <c r="JQ80" s="83" t="str">
        <f t="shared" si="268"/>
        <v>Eventos</v>
      </c>
      <c r="JR80" s="83" t="str">
        <f t="shared" si="269"/>
        <v>Eventos</v>
      </c>
      <c r="JS80" s="83" t="str">
        <f t="shared" si="270"/>
        <v>Eventos</v>
      </c>
      <c r="JT80" s="83" t="str">
        <f t="shared" si="271"/>
        <v>Eventos</v>
      </c>
      <c r="JU80" s="83" t="str">
        <f t="shared" si="272"/>
        <v>Eventos</v>
      </c>
      <c r="JV80" s="83" t="str">
        <f t="shared" si="273"/>
        <v>Eventos</v>
      </c>
      <c r="JW80" s="83" t="str">
        <f t="shared" si="274"/>
        <v>Eventos</v>
      </c>
      <c r="JX80" s="83" t="str">
        <f t="shared" si="275"/>
        <v>Eventos</v>
      </c>
      <c r="JY80" s="83" t="str">
        <f t="shared" si="276"/>
        <v>Eventos</v>
      </c>
      <c r="JZ80" s="83" t="str">
        <f t="shared" si="277"/>
        <v>Eventos</v>
      </c>
      <c r="KA80" s="83" t="str">
        <f t="shared" si="278"/>
        <v>Eventos</v>
      </c>
      <c r="KB80" s="83" t="str">
        <f t="shared" si="279"/>
        <v>Eventos</v>
      </c>
      <c r="KC80" s="83" t="str">
        <f t="shared" si="280"/>
        <v>Eventos</v>
      </c>
      <c r="KD80" s="83" t="str">
        <f t="shared" si="281"/>
        <v>Eventos</v>
      </c>
      <c r="KE80" s="83" t="str">
        <f t="shared" si="282"/>
        <v>Eventos</v>
      </c>
      <c r="KF80" s="83" t="str">
        <f t="shared" si="283"/>
        <v>Eventos</v>
      </c>
      <c r="KG80" s="83" t="str">
        <f t="shared" si="284"/>
        <v/>
      </c>
      <c r="KH80" s="83" t="str">
        <f t="shared" si="285"/>
        <v>Material</v>
      </c>
      <c r="KI80" s="83" t="str">
        <f t="shared" si="286"/>
        <v/>
      </c>
      <c r="KJ80" s="83" t="str">
        <f t="shared" si="287"/>
        <v/>
      </c>
      <c r="KK80" s="83" t="str">
        <f t="shared" si="288"/>
        <v>Material</v>
      </c>
      <c r="KL80" s="83" t="str">
        <f t="shared" si="289"/>
        <v>Material</v>
      </c>
      <c r="KM80" s="83" t="str">
        <f t="shared" si="290"/>
        <v>Material</v>
      </c>
      <c r="KN80" s="83" t="str">
        <f t="shared" si="291"/>
        <v>Publicidad</v>
      </c>
      <c r="KO80" s="83" t="str">
        <f t="shared" si="292"/>
        <v>Publicidad</v>
      </c>
      <c r="KP80" s="83" t="str">
        <f t="shared" si="293"/>
        <v/>
      </c>
      <c r="KQ80" s="83" t="str">
        <f t="shared" si="294"/>
        <v/>
      </c>
      <c r="KR80" s="83" t="str">
        <f t="shared" si="295"/>
        <v>Gastos_de_viajes_(alimentación_hospedaje_transporte_etc)</v>
      </c>
      <c r="KS80" s="83" t="str">
        <f t="shared" si="296"/>
        <v/>
      </c>
      <c r="KT80" s="83" t="str">
        <f t="shared" si="297"/>
        <v/>
      </c>
      <c r="KU80" s="83" t="str">
        <f t="shared" si="298"/>
        <v/>
      </c>
      <c r="KV80" s="83" t="str">
        <f t="shared" si="299"/>
        <v/>
      </c>
      <c r="KW80" s="83" t="str">
        <f t="shared" si="300"/>
        <v>Gastos_de_viajes_(alimentación_hospedaje_transporte_etc)</v>
      </c>
      <c r="KX80" s="83" t="str">
        <f t="shared" si="301"/>
        <v/>
      </c>
      <c r="KY80" s="83" t="str">
        <f t="shared" si="302"/>
        <v/>
      </c>
      <c r="KZ80" s="83" t="str">
        <f t="shared" si="303"/>
        <v/>
      </c>
      <c r="LA80" s="83" t="str">
        <f t="shared" si="304"/>
        <v/>
      </c>
      <c r="LB80" s="83" t="str">
        <f t="shared" si="305"/>
        <v/>
      </c>
      <c r="LC80" s="83" t="str">
        <f t="shared" si="306"/>
        <v/>
      </c>
      <c r="LD80" s="83" t="str">
        <f t="shared" si="307"/>
        <v/>
      </c>
      <c r="LE80" s="83" t="str">
        <f t="shared" si="308"/>
        <v>Pólizas</v>
      </c>
      <c r="LF80" s="83" t="str">
        <f t="shared" si="309"/>
        <v/>
      </c>
      <c r="LG80" s="83" t="str">
        <f t="shared" si="310"/>
        <v/>
      </c>
      <c r="LH80" s="83" t="str">
        <f t="shared" si="311"/>
        <v/>
      </c>
      <c r="LI80" s="83" t="str">
        <f t="shared" si="312"/>
        <v/>
      </c>
      <c r="LJ80" s="83" t="str">
        <f t="shared" si="313"/>
        <v/>
      </c>
      <c r="LK80" s="83" t="str">
        <f t="shared" si="314"/>
        <v/>
      </c>
      <c r="LL80" s="83" t="str">
        <f t="shared" si="315"/>
        <v/>
      </c>
      <c r="LM80" s="83" t="str">
        <f t="shared" si="316"/>
        <v/>
      </c>
      <c r="LN80" s="83" t="str">
        <f t="shared" si="317"/>
        <v/>
      </c>
      <c r="LO80" s="83" t="str">
        <f t="shared" si="318"/>
        <v/>
      </c>
      <c r="LP80" s="83" t="str">
        <f t="shared" si="319"/>
        <v/>
      </c>
      <c r="LQ80" s="83" t="str">
        <f t="shared" si="320"/>
        <v/>
      </c>
      <c r="LR80" s="83" t="str">
        <f t="shared" si="321"/>
        <v/>
      </c>
      <c r="LS80" s="83" t="str">
        <f t="shared" si="322"/>
        <v/>
      </c>
      <c r="LT80" s="83" t="str">
        <f t="shared" si="323"/>
        <v/>
      </c>
      <c r="LU80" s="83" t="str">
        <f t="shared" si="324"/>
        <v/>
      </c>
      <c r="LV80" s="83" t="str">
        <f t="shared" si="325"/>
        <v/>
      </c>
      <c r="LX80" s="175" t="str" cm="1">
        <f t="array" ref="LX80:MC80">TRANSPOSE(_xlfn.UNIQUE(_xlfn._xlws.FILTER(TRANSPOSE(JH80:LV80),TRANSPOSE(JH80:LV80)&lt;&gt;"")))</f>
        <v>Personal</v>
      </c>
      <c r="LY80" s="175" t="str">
        <v>Eventos</v>
      </c>
      <c r="LZ80" s="175" t="str">
        <v>Material</v>
      </c>
      <c r="MA80" s="175" t="str">
        <v>Publicidad</v>
      </c>
      <c r="MB80" s="175" t="str">
        <v>Gastos_de_viajes_(alimentación_hospedaje_transporte_etc)</v>
      </c>
      <c r="MC80" s="175" t="str">
        <v>Pólizas</v>
      </c>
      <c r="MI80" s="83" t="str">
        <f t="shared" si="326"/>
        <v>Tipo_4.2.D_Estrategias_de_promoción_para_el_desarrollo_del_turismo_social_en_Colombia_productos</v>
      </c>
      <c r="MJ80" s="83" t="s">
        <v>1843</v>
      </c>
      <c r="MK80" s="83" t="s">
        <v>3047</v>
      </c>
      <c r="ML80" s="83" t="s">
        <v>3047</v>
      </c>
      <c r="MM80" s="83"/>
      <c r="MN80" s="83"/>
      <c r="MO80" s="83"/>
      <c r="MP80" s="83"/>
      <c r="MQ80" s="83"/>
      <c r="MR80" s="83"/>
      <c r="MS80" s="83"/>
      <c r="MT80" s="83" t="s">
        <v>1643</v>
      </c>
      <c r="MV80" s="150" t="str" cm="1">
        <f t="array" ref="MV80:MW80">IFERROR(_xlfn._xlws.FILTER(MJ80:MT80,MJ80:MT80&lt;&gt;""),"No aplica")</f>
        <v>Estrategias para e desarrollo del turismo social implementadas</v>
      </c>
      <c r="MW80" t="str">
        <v>Otro</v>
      </c>
      <c r="NG80" s="150" t="str">
        <f t="shared" si="327"/>
        <v>Tipo_4.2.D_Estrategias_de_promoción_para_el_desarrollo_del_turismo_social_en_Colombia_resultados</v>
      </c>
      <c r="NH80" s="83" t="s">
        <v>1641</v>
      </c>
      <c r="NI80" s="83"/>
      <c r="NJ80" s="83"/>
      <c r="NK80" s="83"/>
      <c r="NL80" s="83"/>
      <c r="NM80" s="83"/>
      <c r="NN80" s="83"/>
      <c r="NO80" s="83"/>
      <c r="NP80" s="83"/>
      <c r="NQ80" s="83"/>
      <c r="NR80" s="83" t="s">
        <v>1643</v>
      </c>
      <c r="NT80" s="83" t="s">
        <v>1641</v>
      </c>
      <c r="NU80" s="83" t="s">
        <v>1643</v>
      </c>
    </row>
    <row r="81" spans="1:385" ht="61.9" thickBot="1">
      <c r="A81" s="127">
        <v>5</v>
      </c>
      <c r="B81" s="73" t="s">
        <v>1948</v>
      </c>
      <c r="C81" s="77" t="s">
        <v>3198</v>
      </c>
      <c r="D81" s="74" t="str">
        <f t="shared" si="177"/>
        <v>Categoría_5.1_Financiación_de_programas_de_mitigación_de_impacto_de_situaciones_de_emergencia</v>
      </c>
      <c r="E81" s="81" t="s">
        <v>3199</v>
      </c>
      <c r="F81" s="72" t="str">
        <f t="shared" si="185"/>
        <v>Tipo_5.1.A_Financiación_de_programas_de_mitigación_de_impacto_de_situaciones_de_emergencia</v>
      </c>
      <c r="G81" s="73" t="s">
        <v>3043</v>
      </c>
      <c r="H81" s="104"/>
      <c r="I81" s="108"/>
      <c r="J81" s="108"/>
      <c r="K81" s="108"/>
      <c r="L81" s="109"/>
      <c r="M81" s="110"/>
      <c r="O81" s="83" t="str">
        <f t="shared" si="334"/>
        <v>Tipo_5.1.A_Financiación_de_programas_de_mitigación_de_impacto_de_situaciones_de_emergencia</v>
      </c>
      <c r="P81" s="83" t="str">
        <f t="shared" si="335"/>
        <v/>
      </c>
      <c r="Q81" s="83" t="str">
        <f t="shared" si="336"/>
        <v/>
      </c>
      <c r="R81" s="83" t="str">
        <f t="shared" si="337"/>
        <v/>
      </c>
      <c r="S81" s="83" t="str">
        <f t="shared" si="338"/>
        <v/>
      </c>
      <c r="T81" s="83" t="str">
        <f t="shared" si="339"/>
        <v/>
      </c>
      <c r="U81" s="83" t="str">
        <f t="shared" si="340"/>
        <v/>
      </c>
      <c r="X81" s="150" t="s">
        <v>3172</v>
      </c>
      <c r="AA81" s="92" t="s">
        <v>3043</v>
      </c>
      <c r="AB81" s="92" t="s">
        <v>3043</v>
      </c>
      <c r="AC81" s="96"/>
      <c r="AD81" s="96"/>
      <c r="AE81" s="92" t="s">
        <v>3043</v>
      </c>
      <c r="AF81" s="92" t="s">
        <v>3043</v>
      </c>
      <c r="AG81" s="92" t="s">
        <v>3043</v>
      </c>
      <c r="AH81" s="92" t="s">
        <v>3043</v>
      </c>
      <c r="AI81" s="92" t="s">
        <v>3043</v>
      </c>
      <c r="AJ81" s="92" t="s">
        <v>3043</v>
      </c>
      <c r="AK81" s="92" t="s">
        <v>3043</v>
      </c>
      <c r="AL81" s="92" t="s">
        <v>3043</v>
      </c>
      <c r="AM81" s="92" t="s">
        <v>3043</v>
      </c>
      <c r="AN81" s="92" t="s">
        <v>3043</v>
      </c>
      <c r="AO81" s="92" t="s">
        <v>3043</v>
      </c>
      <c r="AP81" s="92" t="s">
        <v>3043</v>
      </c>
      <c r="AQ81" s="92" t="s">
        <v>3043</v>
      </c>
      <c r="AR81" s="92" t="s">
        <v>3043</v>
      </c>
      <c r="AS81" s="92" t="s">
        <v>3043</v>
      </c>
      <c r="AT81" s="92" t="s">
        <v>3043</v>
      </c>
      <c r="AU81" s="92" t="s">
        <v>3043</v>
      </c>
      <c r="AV81" s="92" t="s">
        <v>3043</v>
      </c>
      <c r="AW81" s="92" t="s">
        <v>3043</v>
      </c>
      <c r="AX81" s="92" t="s">
        <v>3043</v>
      </c>
      <c r="AY81" s="92" t="s">
        <v>3043</v>
      </c>
      <c r="AZ81" s="96"/>
      <c r="BA81" s="96"/>
      <c r="BB81" s="96"/>
      <c r="BC81" s="96"/>
      <c r="BD81" s="96"/>
      <c r="BE81" s="96"/>
      <c r="BF81" s="96"/>
      <c r="BG81" s="96"/>
      <c r="BH81" s="96"/>
      <c r="BI81" s="96"/>
      <c r="BJ81" s="96"/>
      <c r="BK81" s="92" t="s">
        <v>3043</v>
      </c>
      <c r="BL81" s="96"/>
      <c r="BM81" s="96"/>
      <c r="BN81" s="96"/>
      <c r="BO81" s="96"/>
      <c r="BP81" s="92" t="s">
        <v>3043</v>
      </c>
      <c r="BQ81" s="96"/>
      <c r="BR81" s="96"/>
      <c r="BS81" s="96"/>
      <c r="BT81" s="96"/>
      <c r="BU81" s="96"/>
      <c r="BV81" s="96"/>
      <c r="BW81" s="97"/>
      <c r="BX81" s="93" t="s">
        <v>3043</v>
      </c>
      <c r="BY81" s="93"/>
      <c r="BZ81" s="93"/>
      <c r="CA81" s="93"/>
      <c r="CQ81" s="83" t="str">
        <f t="shared" si="341"/>
        <v>Tipo_5.1.A_Financiación_de_programas_de_mitigación_de_impacto_de_situaciones_de_emergencia_Personal</v>
      </c>
      <c r="CR81" s="83" t="str">
        <f t="shared" si="328"/>
        <v>Apoyo_administrativo</v>
      </c>
      <c r="CS81" s="83" t="str">
        <f t="shared" si="329"/>
        <v>Profesional</v>
      </c>
      <c r="CT81" s="83" t="str">
        <f t="shared" si="330"/>
        <v/>
      </c>
      <c r="CU81" s="83" t="str">
        <f t="shared" si="331"/>
        <v/>
      </c>
      <c r="CV81" s="83" t="str">
        <f t="shared" si="332"/>
        <v>Consultoría</v>
      </c>
      <c r="CW81" s="83"/>
      <c r="CX81" s="83" t="str" cm="1">
        <f t="array" ref="CX81:CZ81">IFERROR(_xlfn._xlws.FILTER(CR81:CV81,CR81:CV81&lt;&gt;""),"No aplica")</f>
        <v>Apoyo_administrativo</v>
      </c>
      <c r="CY81" s="83" t="str">
        <v>Profesional</v>
      </c>
      <c r="CZ81" s="83" t="str">
        <v>Consultoría</v>
      </c>
      <c r="DA81" s="83"/>
      <c r="DB81" s="83"/>
      <c r="DC81" s="83"/>
      <c r="DD81" s="83"/>
      <c r="DE81" s="83" t="str">
        <f t="shared" si="187"/>
        <v>Tipo_5.1.A_Financiación_de_programas_de_mitigación_de_impacto_de_situaciones_de_emergencia_Eventos</v>
      </c>
      <c r="DF81" s="83" t="str">
        <f>IF(AF81="x",AF$4,"")</f>
        <v>Alimentación</v>
      </c>
      <c r="DG81" s="83" t="str">
        <f t="shared" si="189"/>
        <v>Alquiler_de_baños_y_servicio_de_aseo_portátiles</v>
      </c>
      <c r="DH81" s="83" t="str">
        <f t="shared" si="190"/>
        <v>Alquiler_de_equipos_técnicos</v>
      </c>
      <c r="DI81" s="83" t="str">
        <f t="shared" si="191"/>
        <v>Alquiler_de_espacios</v>
      </c>
      <c r="DJ81" s="83" t="str">
        <f t="shared" si="192"/>
        <v>Alquiler_de_implementos_de_cocina</v>
      </c>
      <c r="DK81" s="83" t="str">
        <f t="shared" si="193"/>
        <v>Alquiler_de_Mobiliario</v>
      </c>
      <c r="DL81" s="83" t="str">
        <f t="shared" si="194"/>
        <v>Alquiler_de_producción</v>
      </c>
      <c r="DM81" s="83" t="str">
        <f t="shared" si="195"/>
        <v>Iluminación_profesional</v>
      </c>
      <c r="DN81" s="83" t="str">
        <f t="shared" si="196"/>
        <v>Papelería</v>
      </c>
      <c r="DO81" s="83" t="str">
        <f t="shared" si="197"/>
        <v>Personal</v>
      </c>
      <c r="DP81" s="83" t="str">
        <f t="shared" si="198"/>
        <v>Plataforma_digital_</v>
      </c>
      <c r="DQ81" s="83" t="str">
        <f t="shared" si="199"/>
        <v>Producción_y_técnica</v>
      </c>
      <c r="DR81" s="83" t="str">
        <f t="shared" si="200"/>
        <v>Salud</v>
      </c>
      <c r="DS81" s="83" t="str">
        <f t="shared" si="201"/>
        <v>Servicios_digitales_</v>
      </c>
      <c r="DT81" s="83" t="str">
        <f t="shared" si="202"/>
        <v>Servicios_en_línea_y_transmisión</v>
      </c>
      <c r="DU81" s="83" t="str">
        <f t="shared" si="203"/>
        <v>Sonido_profesional</v>
      </c>
      <c r="DV81" s="83" t="str">
        <f t="shared" si="204"/>
        <v>Stand</v>
      </c>
      <c r="DW81" s="83" t="str">
        <f t="shared" si="205"/>
        <v>Traducción_simultanea</v>
      </c>
      <c r="DX81" s="83" t="str">
        <f t="shared" si="206"/>
        <v>Transporte_de_equipos</v>
      </c>
      <c r="DY81" s="83" t="str">
        <f t="shared" si="207"/>
        <v>Video</v>
      </c>
      <c r="DZ81" s="83" t="str">
        <f t="shared" si="208"/>
        <v/>
      </c>
      <c r="EA81" s="83"/>
      <c r="EB81" s="83" t="str" cm="1">
        <f t="array" ref="EB81:EU81">IFERROR(_xlfn._xlws.FILTER(DF81:DZ81,DF81:DZ81&lt;&gt;""),"No aplica")</f>
        <v>Alimentación</v>
      </c>
      <c r="EC81" s="83" t="str">
        <v>Alquiler_de_baños_y_servicio_de_aseo_portátiles</v>
      </c>
      <c r="ED81" s="83" t="str">
        <v>Alquiler_de_equipos_técnicos</v>
      </c>
      <c r="EE81" s="83" t="str">
        <v>Alquiler_de_espacios</v>
      </c>
      <c r="EF81" s="83" t="str">
        <v>Alquiler_de_implementos_de_cocina</v>
      </c>
      <c r="EG81" s="83" t="str">
        <v>Alquiler_de_Mobiliario</v>
      </c>
      <c r="EH81" s="83" t="str">
        <v>Alquiler_de_producción</v>
      </c>
      <c r="EI81" s="83" t="str">
        <v>Iluminación_profesional</v>
      </c>
      <c r="EJ81" s="83" t="str">
        <v>Papelería</v>
      </c>
      <c r="EK81" s="83" t="str">
        <v>Personal</v>
      </c>
      <c r="EL81" s="83" t="str">
        <v>Plataforma_digital_</v>
      </c>
      <c r="EM81" s="83" t="str">
        <v>Producción_y_técnica</v>
      </c>
      <c r="EN81" s="83" t="str">
        <v>Salud</v>
      </c>
      <c r="EO81" s="83" t="str">
        <v>Servicios_digitales_</v>
      </c>
      <c r="EP81" s="83" t="str">
        <v>Servicios_en_línea_y_transmisión</v>
      </c>
      <c r="EQ81" s="83" t="str">
        <v>Sonido_profesional</v>
      </c>
      <c r="ER81" s="83" t="str">
        <v>Stand</v>
      </c>
      <c r="ES81" s="83" t="str">
        <v>Traducción_simultanea</v>
      </c>
      <c r="ET81" s="83" t="str">
        <v>Transporte_de_equipos</v>
      </c>
      <c r="EU81" s="83" t="str">
        <v>Video</v>
      </c>
      <c r="EV81" s="83"/>
      <c r="EW81" s="83" t="str">
        <f t="shared" si="209"/>
        <v>Tipo_5.1.A_Financiación_de_programas_de_mitigación_de_impacto_de_situaciones_de_emergencia_Material</v>
      </c>
      <c r="EX81" s="83" t="str">
        <f t="shared" si="210"/>
        <v/>
      </c>
      <c r="EY81" s="83" t="str">
        <f t="shared" si="211"/>
        <v/>
      </c>
      <c r="EZ81" s="83" t="str">
        <f t="shared" si="212"/>
        <v/>
      </c>
      <c r="FA81" s="83" t="str">
        <f t="shared" si="213"/>
        <v/>
      </c>
      <c r="FB81" s="83" t="str">
        <f t="shared" si="214"/>
        <v/>
      </c>
      <c r="FC81" s="83" t="str">
        <f t="shared" si="215"/>
        <v/>
      </c>
      <c r="FD81" s="83"/>
      <c r="FE81" s="83" t="str" cm="1">
        <f t="array" ref="FE81">IFERROR(_xlfn._xlws.FILTER(EX81:FC81,EX81:FC81&lt;&gt;""),"No aplica")</f>
        <v>No aplica</v>
      </c>
      <c r="FF81" s="83"/>
      <c r="FG81" s="83"/>
      <c r="FH81" s="83"/>
      <c r="FI81" s="83"/>
      <c r="FJ81" s="83"/>
      <c r="FK81" s="83"/>
      <c r="FL81" s="83"/>
      <c r="FM81" s="83" t="str">
        <f t="shared" si="216"/>
        <v>Tipo_5.1.A_Financiación_de_programas_de_mitigación_de_impacto_de_situaciones_de_emergencia_Publicidad</v>
      </c>
      <c r="FN81" s="175" t="str">
        <f t="shared" si="217"/>
        <v/>
      </c>
      <c r="FO81" s="175" t="str">
        <f t="shared" si="218"/>
        <v/>
      </c>
      <c r="FQ81" s="83" t="str" cm="1">
        <f t="array" ref="FQ81">IFERROR(_xlfn._xlws.FILTER(FN81:FO81,FN81:FO81&lt;&gt;""),"No aplica")</f>
        <v>No aplica</v>
      </c>
      <c r="FU81" s="83" t="str">
        <f t="shared" si="219"/>
        <v>Tipo_5.1.A_Financiación_de_programas_de_mitigación_de_impacto_de_situaciones_de_emergencia_Desarrollos_Tecnológicos</v>
      </c>
      <c r="FV81" s="175" t="str">
        <f t="shared" si="220"/>
        <v/>
      </c>
      <c r="FW81" s="175" t="str">
        <f t="shared" si="221"/>
        <v/>
      </c>
      <c r="FY81" s="83" t="str" cm="1">
        <f t="array" ref="FY81">IFERROR(_xlfn._xlws.FILTER(FV81:FW81,FV81:FW81&lt;&gt;""),"No aplica")</f>
        <v>No aplica</v>
      </c>
      <c r="GC81" s="83" t="str">
        <f t="shared" si="222"/>
        <v>Tipo_5.1.A_Financiación_de_programas_de_mitigación_de_impacto_de_situaciones_de_emergencia_Gastos_de_viajes_(alimentación_hospedaje_transporte_etc)</v>
      </c>
      <c r="GD81" s="175" t="str">
        <f t="shared" si="223"/>
        <v>G1._Eventos_Nacionales</v>
      </c>
      <c r="GE81" s="175" t="str">
        <f t="shared" si="224"/>
        <v/>
      </c>
      <c r="GF81" s="175" t="str">
        <f t="shared" si="225"/>
        <v/>
      </c>
      <c r="GG81" s="175" t="str">
        <f t="shared" si="226"/>
        <v/>
      </c>
      <c r="GH81" s="175" t="str">
        <f t="shared" si="227"/>
        <v/>
      </c>
      <c r="GI81" s="175" t="str">
        <f t="shared" si="228"/>
        <v>G6._Reuniones_para_mesas_de_trabajo</v>
      </c>
      <c r="GJ81" s="175" t="str">
        <f t="shared" si="229"/>
        <v/>
      </c>
      <c r="GK81" s="175" t="str">
        <f t="shared" si="230"/>
        <v/>
      </c>
      <c r="GL81" s="175"/>
      <c r="GM81" s="150" t="str" cm="1">
        <f t="array" ref="GM81:GN81">IFERROR(_xlfn._xlws.FILTER(GD81:GK81,GD81:GK81&lt;&gt;""),"No aplica")</f>
        <v>G1._Eventos_Nacionales</v>
      </c>
      <c r="GN81" s="175" t="str">
        <v>G6._Reuniones_para_mesas_de_trabajo</v>
      </c>
      <c r="GO81" s="175"/>
      <c r="GP81" s="175"/>
      <c r="GQ81" s="175"/>
      <c r="GR81" s="175"/>
      <c r="GS81" s="175"/>
      <c r="GT81" s="175"/>
      <c r="GU81" s="175"/>
      <c r="GV81" s="175"/>
      <c r="GW81" s="175"/>
      <c r="GX81" s="83" t="str">
        <f t="shared" si="231"/>
        <v>Tipo_5.1.A_Financiación_de_programas_de_mitigación_de_impacto_de_situaciones_de_emergencia_Dotaciones_o_Beneficios</v>
      </c>
      <c r="GY81" s="175" t="str">
        <f t="shared" si="232"/>
        <v/>
      </c>
      <c r="GZ81" s="175" t="str">
        <f t="shared" si="233"/>
        <v/>
      </c>
      <c r="HA81" s="175" t="str">
        <f t="shared" si="234"/>
        <v/>
      </c>
      <c r="HB81" s="175" t="str">
        <f t="shared" si="235"/>
        <v/>
      </c>
      <c r="HC81" s="175" t="str">
        <f t="shared" si="236"/>
        <v/>
      </c>
      <c r="HE81" s="150" t="str" cm="1">
        <f t="array" ref="HE81">IFERROR(_xlfn._xlws.FILTER(GY81:HC81,GY81:HC81&lt;&gt;""),"No aplica")</f>
        <v>No aplica</v>
      </c>
      <c r="HL81" s="83" t="str">
        <f t="shared" si="237"/>
        <v>Tipo_5.1.A_Financiación_de_programas_de_mitigación_de_impacto_de_situaciones_de_emergencia_Pólizas</v>
      </c>
      <c r="HM81" s="175" t="str">
        <f t="shared" si="238"/>
        <v>Pólizas</v>
      </c>
      <c r="HO81" s="83" t="str" cm="1">
        <f t="array" ref="HO81">IFERROR(_xlfn._xlws.FILTER(HM81:HM81,HM81:HM81&lt;&gt;""),"No aplica")</f>
        <v>Pólizas</v>
      </c>
      <c r="HR81" s="83" t="str">
        <f t="shared" si="239"/>
        <v>Tipo_5.1.A_Financiación_de_programas_de_mitigación_de_impacto_de_situaciones_de_emergencia_Otros</v>
      </c>
      <c r="HS81" s="175" t="str">
        <f t="shared" si="240"/>
        <v/>
      </c>
      <c r="HT81" s="175" t="str">
        <f t="shared" si="241"/>
        <v/>
      </c>
      <c r="HU81" s="175" t="str">
        <f t="shared" si="242"/>
        <v/>
      </c>
      <c r="HW81" s="83" t="str" cm="1">
        <f t="array" ref="HW81">IFERROR(_xlfn._xlws.FILTER(HS81:HU81,HS81:HU81&lt;&gt;""),"No aplica")</f>
        <v>No aplica</v>
      </c>
      <c r="IB81" s="83" t="str">
        <f t="shared" si="243"/>
        <v>Tipo_5.1.A_Financiación_de_programas_de_mitigación_de_impacto_de_situaciones_de_emergencia_Construcción_y_o_mantenimiento_de_Obra</v>
      </c>
      <c r="IC81" s="175" t="str">
        <f t="shared" si="244"/>
        <v/>
      </c>
      <c r="ID81" s="175" t="str">
        <f t="shared" si="245"/>
        <v/>
      </c>
      <c r="IE81" s="175" t="str">
        <f t="shared" si="246"/>
        <v/>
      </c>
      <c r="IF81" s="175" t="str">
        <f t="shared" si="247"/>
        <v/>
      </c>
      <c r="IG81" s="175" t="str">
        <f t="shared" si="248"/>
        <v/>
      </c>
      <c r="IH81" s="175" t="str">
        <f t="shared" si="249"/>
        <v/>
      </c>
      <c r="II81" s="175" t="str">
        <f t="shared" si="250"/>
        <v/>
      </c>
      <c r="IJ81" s="175" t="str">
        <f t="shared" si="251"/>
        <v/>
      </c>
      <c r="IK81" s="175" t="str">
        <f t="shared" si="252"/>
        <v/>
      </c>
      <c r="IL81" s="175" t="str">
        <f t="shared" si="253"/>
        <v/>
      </c>
      <c r="IM81" s="175" t="str">
        <f t="shared" si="254"/>
        <v/>
      </c>
      <c r="IN81" s="175" t="str">
        <f t="shared" si="255"/>
        <v/>
      </c>
      <c r="IO81" s="175" t="str">
        <f t="shared" si="256"/>
        <v/>
      </c>
      <c r="IP81" s="175" t="str">
        <f t="shared" si="257"/>
        <v/>
      </c>
      <c r="IR81" s="175" t="str" cm="1">
        <f t="array" ref="IR81">IFERROR(_xlfn._xlws.FILTER(IC81:IP81,IC81:IP81&lt;&gt;""),"No aplica")</f>
        <v>No aplica</v>
      </c>
      <c r="JG81" s="83" t="str">
        <f t="shared" si="258"/>
        <v>Tipo_5.1.A_Financiación_de_programas_de_mitigación_de_impacto_de_situaciones_de_emergencia</v>
      </c>
      <c r="JH81" s="83" t="str">
        <f t="shared" si="259"/>
        <v>Personal</v>
      </c>
      <c r="JI81" s="83" t="str">
        <f t="shared" si="260"/>
        <v>Personal</v>
      </c>
      <c r="JJ81" s="83" t="str">
        <f t="shared" si="261"/>
        <v/>
      </c>
      <c r="JK81" s="83" t="str">
        <f t="shared" si="262"/>
        <v/>
      </c>
      <c r="JL81" s="83" t="str">
        <f t="shared" si="263"/>
        <v>Personal</v>
      </c>
      <c r="JM81" s="83" t="str">
        <f t="shared" si="264"/>
        <v>Eventos</v>
      </c>
      <c r="JN81" s="83" t="str">
        <f t="shared" si="265"/>
        <v>Eventos</v>
      </c>
      <c r="JO81" s="83" t="str">
        <f t="shared" si="266"/>
        <v>Eventos</v>
      </c>
      <c r="JP81" s="83" t="str">
        <f t="shared" si="267"/>
        <v>Eventos</v>
      </c>
      <c r="JQ81" s="83" t="str">
        <f t="shared" si="268"/>
        <v>Eventos</v>
      </c>
      <c r="JR81" s="83" t="str">
        <f t="shared" si="269"/>
        <v>Eventos</v>
      </c>
      <c r="JS81" s="83" t="str">
        <f t="shared" si="270"/>
        <v>Eventos</v>
      </c>
      <c r="JT81" s="83" t="str">
        <f t="shared" si="271"/>
        <v>Eventos</v>
      </c>
      <c r="JU81" s="83" t="str">
        <f t="shared" si="272"/>
        <v>Eventos</v>
      </c>
      <c r="JV81" s="83" t="str">
        <f t="shared" si="273"/>
        <v>Eventos</v>
      </c>
      <c r="JW81" s="83" t="str">
        <f t="shared" si="274"/>
        <v>Eventos</v>
      </c>
      <c r="JX81" s="83" t="str">
        <f t="shared" si="275"/>
        <v>Eventos</v>
      </c>
      <c r="JY81" s="83" t="str">
        <f t="shared" si="276"/>
        <v>Eventos</v>
      </c>
      <c r="JZ81" s="83" t="str">
        <f t="shared" si="277"/>
        <v>Eventos</v>
      </c>
      <c r="KA81" s="83" t="str">
        <f t="shared" si="278"/>
        <v>Eventos</v>
      </c>
      <c r="KB81" s="83" t="str">
        <f t="shared" si="279"/>
        <v>Eventos</v>
      </c>
      <c r="KC81" s="83" t="str">
        <f t="shared" si="280"/>
        <v>Eventos</v>
      </c>
      <c r="KD81" s="83" t="str">
        <f t="shared" si="281"/>
        <v>Eventos</v>
      </c>
      <c r="KE81" s="83" t="str">
        <f t="shared" si="282"/>
        <v>Eventos</v>
      </c>
      <c r="KF81" s="83" t="str">
        <f t="shared" si="283"/>
        <v>Eventos</v>
      </c>
      <c r="KG81" s="83" t="str">
        <f t="shared" si="284"/>
        <v/>
      </c>
      <c r="KH81" s="83" t="str">
        <f t="shared" si="285"/>
        <v/>
      </c>
      <c r="KI81" s="83" t="str">
        <f t="shared" si="286"/>
        <v/>
      </c>
      <c r="KJ81" s="83" t="str">
        <f t="shared" si="287"/>
        <v/>
      </c>
      <c r="KK81" s="83" t="str">
        <f t="shared" si="288"/>
        <v/>
      </c>
      <c r="KL81" s="83" t="str">
        <f t="shared" si="289"/>
        <v/>
      </c>
      <c r="KM81" s="83" t="str">
        <f t="shared" si="290"/>
        <v/>
      </c>
      <c r="KN81" s="83" t="str">
        <f t="shared" si="291"/>
        <v/>
      </c>
      <c r="KO81" s="83" t="str">
        <f t="shared" si="292"/>
        <v/>
      </c>
      <c r="KP81" s="83" t="str">
        <f t="shared" si="293"/>
        <v/>
      </c>
      <c r="KQ81" s="83" t="str">
        <f t="shared" si="294"/>
        <v/>
      </c>
      <c r="KR81" s="83" t="str">
        <f t="shared" si="295"/>
        <v>Gastos_de_viajes_(alimentación_hospedaje_transporte_etc)</v>
      </c>
      <c r="KS81" s="83" t="str">
        <f t="shared" si="296"/>
        <v/>
      </c>
      <c r="KT81" s="83" t="str">
        <f t="shared" si="297"/>
        <v/>
      </c>
      <c r="KU81" s="83" t="str">
        <f t="shared" si="298"/>
        <v/>
      </c>
      <c r="KV81" s="83" t="str">
        <f t="shared" si="299"/>
        <v/>
      </c>
      <c r="KW81" s="83" t="str">
        <f t="shared" si="300"/>
        <v>Gastos_de_viajes_(alimentación_hospedaje_transporte_etc)</v>
      </c>
      <c r="KX81" s="83" t="str">
        <f t="shared" si="301"/>
        <v/>
      </c>
      <c r="KY81" s="83" t="str">
        <f t="shared" si="302"/>
        <v/>
      </c>
      <c r="KZ81" s="83" t="str">
        <f t="shared" si="303"/>
        <v/>
      </c>
      <c r="LA81" s="83" t="str">
        <f t="shared" si="304"/>
        <v/>
      </c>
      <c r="LB81" s="83" t="str">
        <f t="shared" si="305"/>
        <v/>
      </c>
      <c r="LC81" s="83" t="str">
        <f t="shared" si="306"/>
        <v/>
      </c>
      <c r="LD81" s="83" t="str">
        <f t="shared" si="307"/>
        <v/>
      </c>
      <c r="LE81" s="83" t="str">
        <f t="shared" si="308"/>
        <v>Pólizas</v>
      </c>
      <c r="LF81" s="83" t="str">
        <f t="shared" si="309"/>
        <v/>
      </c>
      <c r="LG81" s="83" t="str">
        <f t="shared" si="310"/>
        <v/>
      </c>
      <c r="LH81" s="83" t="str">
        <f t="shared" si="311"/>
        <v/>
      </c>
      <c r="LI81" s="83" t="str">
        <f t="shared" si="312"/>
        <v/>
      </c>
      <c r="LJ81" s="83" t="str">
        <f t="shared" si="313"/>
        <v/>
      </c>
      <c r="LK81" s="83" t="str">
        <f t="shared" si="314"/>
        <v/>
      </c>
      <c r="LL81" s="83" t="str">
        <f t="shared" si="315"/>
        <v/>
      </c>
      <c r="LM81" s="83" t="str">
        <f t="shared" si="316"/>
        <v/>
      </c>
      <c r="LN81" s="83" t="str">
        <f t="shared" si="317"/>
        <v/>
      </c>
      <c r="LO81" s="83" t="str">
        <f t="shared" si="318"/>
        <v/>
      </c>
      <c r="LP81" s="83" t="str">
        <f t="shared" si="319"/>
        <v/>
      </c>
      <c r="LQ81" s="83" t="str">
        <f t="shared" si="320"/>
        <v/>
      </c>
      <c r="LR81" s="83" t="str">
        <f t="shared" si="321"/>
        <v/>
      </c>
      <c r="LS81" s="83" t="str">
        <f t="shared" si="322"/>
        <v/>
      </c>
      <c r="LT81" s="83" t="str">
        <f t="shared" si="323"/>
        <v/>
      </c>
      <c r="LU81" s="83" t="str">
        <f t="shared" si="324"/>
        <v/>
      </c>
      <c r="LV81" s="83" t="str">
        <f t="shared" si="325"/>
        <v/>
      </c>
      <c r="LX81" s="175" t="str" cm="1">
        <f t="array" ref="LX81:MA81">TRANSPOSE(_xlfn.UNIQUE(_xlfn._xlws.FILTER(TRANSPOSE(JH81:LV81),TRANSPOSE(JH81:LV81)&lt;&gt;"")))</f>
        <v>Personal</v>
      </c>
      <c r="LY81" s="175" t="str">
        <v>Eventos</v>
      </c>
      <c r="LZ81" s="175" t="str">
        <v>Gastos_de_viajes_(alimentación_hospedaje_transporte_etc)</v>
      </c>
      <c r="MA81" s="175" t="str">
        <v>Pólizas</v>
      </c>
      <c r="MI81" s="83" t="str">
        <f t="shared" si="326"/>
        <v>Tipo_5.1.A_Financiación_de_programas_de_mitigación_de_impacto_de_situaciones_de_emergencia_productos</v>
      </c>
      <c r="MJ81" s="83" t="s">
        <v>1844</v>
      </c>
      <c r="MK81" s="83" t="s">
        <v>3047</v>
      </c>
      <c r="ML81" s="83" t="s">
        <v>3047</v>
      </c>
      <c r="MM81" s="83"/>
      <c r="MN81" s="83"/>
      <c r="MO81" s="83"/>
      <c r="MP81" s="83"/>
      <c r="MQ81" s="83"/>
      <c r="MR81" s="83"/>
      <c r="MS81" s="83"/>
      <c r="MT81" s="83" t="s">
        <v>1643</v>
      </c>
      <c r="MV81" s="150" t="str" cm="1">
        <f t="array" ref="MV81:MW81">IFERROR(_xlfn._xlws.FILTER(MJ81:MT81,MJ81:MT81&lt;&gt;""),"No aplica")</f>
        <v>Estrategias para la mitigación del impacto de situaciones de emergencia implementadas</v>
      </c>
      <c r="MW81" t="str">
        <v>Otro</v>
      </c>
      <c r="NG81" s="150" t="str">
        <f t="shared" si="327"/>
        <v>Tipo_5.1.A_Financiación_de_programas_de_mitigación_de_impacto_de_situaciones_de_emergencia_resultados</v>
      </c>
      <c r="NH81" s="83" t="s">
        <v>1641</v>
      </c>
      <c r="NI81" s="83"/>
      <c r="NJ81" s="83"/>
      <c r="NK81" s="83"/>
      <c r="NL81" s="83"/>
      <c r="NM81" s="83"/>
      <c r="NN81" s="83"/>
      <c r="NO81" s="83"/>
      <c r="NP81" s="83"/>
      <c r="NQ81" s="83"/>
      <c r="NR81" s="83" t="s">
        <v>1643</v>
      </c>
      <c r="NT81" s="83" t="s">
        <v>1641</v>
      </c>
      <c r="NU81" s="83" t="s">
        <v>1643</v>
      </c>
    </row>
    <row r="82" spans="1:385" ht="15" thickBot="1">
      <c r="L82"/>
      <c r="O82" s="83"/>
      <c r="P82" s="83"/>
      <c r="Q82" s="83"/>
      <c r="R82" s="83"/>
      <c r="S82" s="83"/>
      <c r="T82" s="83"/>
      <c r="U82" s="83"/>
    </row>
    <row r="83" spans="1:385">
      <c r="L83"/>
      <c r="O83" s="466" t="s">
        <v>3005</v>
      </c>
      <c r="P83" s="466" t="s">
        <v>3006</v>
      </c>
      <c r="Q83" s="466" t="s">
        <v>3007</v>
      </c>
      <c r="R83" s="466" t="s">
        <v>3008</v>
      </c>
      <c r="S83" s="466" t="s">
        <v>3009</v>
      </c>
      <c r="T83" s="471" t="s">
        <v>3010</v>
      </c>
      <c r="U83" s="466" t="s">
        <v>3011</v>
      </c>
    </row>
    <row r="84" spans="1:385" ht="35.65" customHeight="1" thickBot="1">
      <c r="L84"/>
      <c r="O84" s="467"/>
      <c r="P84" s="467"/>
      <c r="Q84" s="467"/>
      <c r="R84" s="467"/>
      <c r="S84" s="467"/>
      <c r="T84" s="472"/>
      <c r="U84" s="467"/>
    </row>
    <row r="85" spans="1:385">
      <c r="O85" s="83" t="str" cm="1">
        <f t="array" ref="O85:O161">_xlfn._xlws.FILTER(O5:O81,O5:O81&lt;&gt;"")</f>
        <v>Tipo_1.1.A_Levantamiento_o_actualización_de_inventarios_de_atractivos_turísticos</v>
      </c>
      <c r="P85" s="83" t="str" cm="1">
        <f t="array" ref="P85:P144">_xlfn._xlws.FILTER(P5:P81,P5:P81&lt;&gt;"")</f>
        <v>Tipo_1.1.A_Levantamiento_o_actualización_de_inventarios_de_atractivos_turísticos</v>
      </c>
      <c r="Q85" s="83" t="str" cm="1">
        <f t="array" ref="Q85:Q113">_xlfn._xlws.FILTER(Q5:Q81,Q5:Q81&lt;&gt;"")</f>
        <v>Tipo_1.2.A_Análisis_de_oferta_y_demanda_para_el_diseño_de_productos_y_actividades_turísticas</v>
      </c>
      <c r="R85" s="83" t="str" cm="1">
        <f t="array" ref="R85:R96">_xlfn._xlws.FILTER(R5:R81,R5:R81&lt;&gt;"")</f>
        <v>Tipo_1.2.C_Diseño_e_implementación_de_actividades_turísticas</v>
      </c>
      <c r="S85" s="83" t="str" cm="1">
        <f t="array" ref="S85:S127">_xlfn._xlws.FILTER(S5:S81,S5:S81&lt;&gt;"")</f>
        <v>Tipo_1.2.A_Análisis_de_oferta_y_demanda_para_el_diseño_de_productos_y_actividades_turísticas</v>
      </c>
      <c r="T85" s="83" t="str" cm="1">
        <f t="array" ref="T85:T94">_xlfn._xlws.FILTER(T5:T81,T5:T81&lt;&gt;"")</f>
        <v>Tipo_1.3.A_Formación_capacitación_y_sensibilización_en_turismo</v>
      </c>
      <c r="U85" s="83" t="str" cm="1">
        <f t="array" ref="U85:U94">_xlfn._xlws.FILTER(U5:U81,U5:U81&lt;&gt;"")</f>
        <v>Tipo_1.3.A_Formación_capacitación_y_sensibilización_en_turismo</v>
      </c>
    </row>
    <row r="86" spans="1:385">
      <c r="B86" t="str" cm="1">
        <f t="array" ref="B86:B106">_xlfn._xlws.FILTER(B5:B81,B5:B81&lt;&gt;"")</f>
        <v>1.1</v>
      </c>
      <c r="C86" t="str" cm="1">
        <f t="array" ref="C86:C106">_xlfn._xlws.FILTER(C5:C81,C5:C81&lt;&gt;"")</f>
        <v>Planificación y gestión del turismo</v>
      </c>
      <c r="D86" t="str">
        <f>CONCATENATE("Categoría_",B86,"_",SUBSTITUTE(SUBSTITUTE(C86,",","")," ","_"))</f>
        <v>Categoría_1.1_Planificación_y_gestión_del_turismo</v>
      </c>
      <c r="O86" t="str">
        <v>Tipo_1.1.B_Diseño_de_metodologías_para_la_planificación_y_la_gestión_del_turismo</v>
      </c>
      <c r="P86" t="str">
        <v>Tipo_1.1.B_Diseño_de_metodologías_para_la_planificación_y_la_gestión_del_turismo</v>
      </c>
      <c r="Q86" t="str">
        <v>Tipo_1.2.B_Diseño_e_implementación_de_productos_turísticos</v>
      </c>
      <c r="R86" t="str">
        <v>Tipo_1.3.A_Formación_capacitación_y_sensibilización_en_turismo</v>
      </c>
      <c r="S86" t="str">
        <v>Tipo_1.2.C_Diseño_e_implementación_de_actividades_turísticas</v>
      </c>
      <c r="T86" t="str">
        <v>Tipo_1.3.D_Realización_de_eventos_académicos_con_temáticas_de_turismo</v>
      </c>
      <c r="U86" t="str">
        <v>Tipo_1.3.B_Estudios_técnicos_para_la_cualificación_del_capital_humano_en_el_sector_turístico</v>
      </c>
    </row>
    <row r="87" spans="1:385">
      <c r="B87" t="str">
        <v>1.2</v>
      </c>
      <c r="C87" t="str">
        <v>Productos y actividades turísticas</v>
      </c>
      <c r="D87" t="str">
        <f t="shared" ref="D87:D106" si="342">CONCATENATE("Categoría_",B87,"_",SUBSTITUTE(SUBSTITUTE(C87,",","")," ","_"))</f>
        <v>Categoría_1.2_Productos_y_actividades_turísticas</v>
      </c>
      <c r="O87" t="str">
        <v>Tipo_1.1.C_Implementación_de_metodologías_para_la_planificación_y_la_gestión_del_turismo_en_los_territorios_del_país</v>
      </c>
      <c r="P87" t="str">
        <v>Tipo_1.1.C_Implementación_de_metodologías_para_la_planificación_y_la_gestión_del_turismo_en_los_territorios_del_país</v>
      </c>
      <c r="Q87" t="str">
        <v>Tipo_1.2.C_Diseño_e_implementación_de_actividades_turísticas</v>
      </c>
      <c r="R87" t="str">
        <v>Tipo_1.3.D_Realización_de_eventos_académicos_con_temáticas_de_turismo</v>
      </c>
      <c r="S87" t="str">
        <v>Tipo_1.3.A_Formación_capacitación_y_sensibilización_en_turismo</v>
      </c>
      <c r="T87" t="str">
        <v>Tipo_1.4.C_Encadenamiento_productivo</v>
      </c>
      <c r="U87" t="str">
        <v>Tipo_1.3.C_Generación_y_gestión_del_conocimiento_en_turismo</v>
      </c>
    </row>
    <row r="88" spans="1:385">
      <c r="B88" t="str">
        <v>1.3</v>
      </c>
      <c r="C88" t="str">
        <v>Fortalecimiento de capacidades humanas</v>
      </c>
      <c r="D88" t="str">
        <f t="shared" si="342"/>
        <v>Categoría_1.3_Fortalecimiento_de_capacidades_humanas</v>
      </c>
      <c r="O88" t="str">
        <v>Tipo_1.1.D_Fortalecimientos_de_los_esquemas_de_gobernanza_territoriales</v>
      </c>
      <c r="P88" t="str">
        <v>Tipo_1.1.D_Fortalecimientos_de_los_esquemas_de_gobernanza_territoriales</v>
      </c>
      <c r="Q88" t="str">
        <v>Tipo_1.3.A_Formación_capacitación_y_sensibilización_en_turismo</v>
      </c>
      <c r="R88" t="str">
        <v>Tipo_1.5.A_Estrategias_para_el_desarrollo_de_soluciones_sostenibles_del_turismo</v>
      </c>
      <c r="S88" t="str">
        <v>Tipo_1.3.B_Estudios_técnicos_para_la_cualificación_del_capital_humano_en_el_sector_turístico</v>
      </c>
      <c r="T88" t="str">
        <v>Tipo_3.1.A_Estudios_y_encuestas_para_la_identificación_de_tendencias_del_mercado_y_el_desarrollo_del_sector_turístico</v>
      </c>
      <c r="U88" t="str">
        <v>Tipo_1.3.D_Realización_de_eventos_académicos_con_temáticas_de_turismo</v>
      </c>
    </row>
    <row r="89" spans="1:385">
      <c r="B89" t="str">
        <v>1.4</v>
      </c>
      <c r="C89" t="str">
        <v>Fortalecimiento de capacidades productivas</v>
      </c>
      <c r="D89" t="str">
        <f t="shared" si="342"/>
        <v>Categoría_1.4_Fortalecimiento_de_capacidades_productivas</v>
      </c>
      <c r="O89" t="str">
        <v>Tipo_1.2.A_Análisis_de_oferta_y_demanda_para_el_diseño_de_productos_y_actividades_turísticas</v>
      </c>
      <c r="P89" t="str">
        <v>Tipo_1.2.A_Análisis_de_oferta_y_demanda_para_el_diseño_de_productos_y_actividades_turísticas</v>
      </c>
      <c r="Q89" t="str">
        <v>Tipo_1.3.C_Generación_y_gestión_del_conocimiento_en_turismo</v>
      </c>
      <c r="R89" t="str">
        <v>Tipo_1.5.B_Estrategias_para_el_desarrollo_accesible_del_turismo</v>
      </c>
      <c r="S89" t="str">
        <v>Tipo_1.3.C_Generación_y_gestión_del_conocimiento_en_turismo</v>
      </c>
      <c r="T89" t="str">
        <v>Tipo_3.1.B_Estudios_de_análisis_económicos_y_financieros_de_mercados_en_el_sector_turismo</v>
      </c>
      <c r="U89" t="str">
        <v>Tipo_1.4.A_Acompañamiento_y_apoyo_técnico_y_financiero_para_mejorar_la_productividad_del_sector_turístico</v>
      </c>
    </row>
    <row r="90" spans="1:385">
      <c r="B90" t="str">
        <v>1.5</v>
      </c>
      <c r="C90" t="str">
        <v>Calidad, accesibilidad, sostenibilidad y seguridad seguridad en el turismo</v>
      </c>
      <c r="D90" t="str">
        <f t="shared" si="342"/>
        <v>Categoría_1.5_Calidad_accesibilidad_sostenibilidad_y_seguridad_seguridad_en_el_turismo</v>
      </c>
      <c r="O90" t="str">
        <v>Tipo_1.2.B_Diseño_e_implementación_de_productos_turísticos</v>
      </c>
      <c r="P90" t="str">
        <v>Tipo_1.2.B_Diseño_e_implementación_de_productos_turísticos</v>
      </c>
      <c r="Q90" t="str">
        <v>Tipo_1.3.D_Realización_de_eventos_académicos_con_temáticas_de_turismo</v>
      </c>
      <c r="R90" t="str">
        <v>Tipo_1.5.D_Implementación_certificación_y_mantenimiento_en_Normas_del_sector_turismo_y_metodologías_para_la_gestión_de_la_calidad_turística</v>
      </c>
      <c r="S90" t="str">
        <v>Tipo_1.3.D_Realización_de_eventos_académicos_con_temáticas_de_turismo</v>
      </c>
      <c r="T90" t="str">
        <v>Tipo_3.4.A_Estrategias_de_publicidad_ATL</v>
      </c>
      <c r="U90" t="str">
        <v>Tipo_1.4.B_Fortalecimiento_de_la_economía_popular_y_comunitaria_del_turismo</v>
      </c>
    </row>
    <row r="91" spans="1:385">
      <c r="B91" t="str">
        <v>1.6</v>
      </c>
      <c r="C91" t="str">
        <v>Innovación y transformación digital en el turismo</v>
      </c>
      <c r="D91" t="str">
        <f t="shared" si="342"/>
        <v>Categoría_1.6_Innovación_y_transformación_digital_en_el_turismo</v>
      </c>
      <c r="O91" t="str">
        <v>Tipo_1.2.C_Diseño_e_implementación_de_actividades_turísticas</v>
      </c>
      <c r="P91" t="str">
        <v>Tipo_1.2.C_Diseño_e_implementación_de_actividades_turísticas</v>
      </c>
      <c r="Q91" t="str">
        <v>Tipo_1.4.A_Acompañamiento_y_apoyo_técnico_y_financiero_para_mejorar_la_productividad_del_sector_turístico</v>
      </c>
      <c r="R91" t="str">
        <v>Tipo_1.7.A_Evaluación_de_resultados_o_de_impacto_de_políticas_planes_programas_y_proyectos_en_el_sector_turismo</v>
      </c>
      <c r="S91" t="str">
        <v>Tipo_1.3.E_Jornadas_de_intercambio_de_experiencias_y_lecciones_aprendidas</v>
      </c>
      <c r="T91" t="str">
        <v>Tipo_3.4.B_Estrategias_de_publicidad_y_promoción_BTL</v>
      </c>
      <c r="U91" t="str">
        <v>Tipo_1.4.C_Encadenamiento_productivo</v>
      </c>
    </row>
    <row r="92" spans="1:385">
      <c r="B92" t="str">
        <v>1.7</v>
      </c>
      <c r="C92" t="str">
        <v>Evaluación de resultados o de impacto</v>
      </c>
      <c r="D92" t="str">
        <f t="shared" si="342"/>
        <v>Categoría_1.7_Evaluación_de_resultados_o_de_impacto</v>
      </c>
      <c r="O92" t="str">
        <v>Tipo_1.3.A_Formación_capacitación_y_sensibilización_en_turismo</v>
      </c>
      <c r="P92" t="str">
        <v>Tipo_1.3.A_Formación_capacitación_y_sensibilización_en_turismo</v>
      </c>
      <c r="Q92" t="str">
        <v>Tipo_1.4.B_Fortalecimiento_de_la_economía_popular_y_comunitaria_del_turismo</v>
      </c>
      <c r="R92" t="str">
        <v>Tipo_2.6.A_Estímulos_para_la_implementación_de_soluciones_para_la_planta_turística_pública_o_privada</v>
      </c>
      <c r="S92" t="str">
        <v>Tipo_1.4.A_Acompañamiento_y_apoyo_técnico_y_financiero_para_mejorar_la_productividad_del_sector_turístico</v>
      </c>
      <c r="T92" t="str">
        <v>Tipo_3.5.C_Participación_en_eventos</v>
      </c>
      <c r="U92" t="str">
        <v>Tipo_1.6.A_Estudios_técnicos_para_la_innovación_y_transformación_digital_del_sector</v>
      </c>
    </row>
    <row r="93" spans="1:385">
      <c r="B93" t="str">
        <v>2.1</v>
      </c>
      <c r="C93" t="str">
        <v>Estudios de prefactibilidad y factibilidad</v>
      </c>
      <c r="D93" t="str">
        <f t="shared" si="342"/>
        <v>Categoría_2.1_Estudios_de_prefactibilidad_y_factibilidad</v>
      </c>
      <c r="O93" t="str">
        <v>Tipo_1.3.B_Estudios_técnicos_para_la_cualificación_del_capital_humano_en_el_sector_turístico</v>
      </c>
      <c r="P93" t="str">
        <v>Tipo_1.3.B_Estudios_técnicos_para_la_cualificación_del_capital_humano_en_el_sector_turístico</v>
      </c>
      <c r="Q93" t="str">
        <v>Tipo_1.7.A_Evaluación_de_resultados_o_de_impacto_de_políticas_planes_programas_y_proyectos_en_el_sector_turismo</v>
      </c>
      <c r="R93" t="str">
        <v>Tipo_3.1.A_Estudios_y_encuestas_para_la_identificación_de_tendencias_del_mercado_y_el_desarrollo_del_sector_turístico</v>
      </c>
      <c r="S93" t="str">
        <v>Tipo_1.4.B_Fortalecimiento_de_la_economía_popular_y_comunitaria_del_turismo</v>
      </c>
      <c r="T93" t="str">
        <v>Tipo_3.5.D_Estrategias_de_publicidad_y_promoción_ATL</v>
      </c>
      <c r="U93" t="str">
        <v>Tipo_3.1.A_Estudios_y_encuestas_para_la_identificación_de_tendencias_del_mercado_y_el_desarrollo_del_sector_turístico</v>
      </c>
    </row>
    <row r="94" spans="1:385">
      <c r="B94" t="str">
        <v>2.2</v>
      </c>
      <c r="C94" t="str">
        <v>Estudios y diseños de infraestructura turística</v>
      </c>
      <c r="D94" t="str">
        <f t="shared" si="342"/>
        <v>Categoría_2.2_Estudios_y_diseños_de_infraestructura_turística</v>
      </c>
      <c r="O94" t="str">
        <v>Tipo_1.3.C_Generación_y_gestión_del_conocimiento_en_turismo</v>
      </c>
      <c r="P94" t="str">
        <v>Tipo_1.3.C_Generación_y_gestión_del_conocimiento_en_turismo</v>
      </c>
      <c r="Q94" t="str">
        <v>Tipo_3.1.A_Estudios_y_encuestas_para_la_identificación_de_tendencias_del_mercado_y_el_desarrollo_del_sector_turístico</v>
      </c>
      <c r="R94" t="str">
        <v>Tipo_3.1.B_Estudios_de_análisis_económicos_y_financieros_de_mercados_en_el_sector_turismo</v>
      </c>
      <c r="S94" t="str">
        <v>Tipo_1.4.C_Encadenamiento_productivo</v>
      </c>
      <c r="T94" t="str">
        <v>Tipo_3.5.E_Estrategias_de_publicidad_y_promoción_BTL</v>
      </c>
      <c r="U94" t="str">
        <v>Tipo_3.1.B_Estudios_de_análisis_económicos_y_financieros_de_mercados_en_el_sector_turismo</v>
      </c>
    </row>
    <row r="95" spans="1:385">
      <c r="B95" t="str">
        <v>2.3</v>
      </c>
      <c r="C95" t="str">
        <v>Construcción de obras de infraestructura turística</v>
      </c>
      <c r="D95" t="str">
        <f t="shared" si="342"/>
        <v>Categoría_2.3_Construcción_de_obras_de_infraestructura_turística</v>
      </c>
      <c r="O95" t="str">
        <v>Tipo_1.3.D_Realización_de_eventos_académicos_con_temáticas_de_turismo</v>
      </c>
      <c r="P95" t="str">
        <v>Tipo_1.3.D_Realización_de_eventos_académicos_con_temáticas_de_turismo</v>
      </c>
      <c r="Q95" t="str">
        <v>Tipo_3.1.B_Estudios_de_análisis_económicos_y_financieros_de_mercados_en_el_sector_turismo</v>
      </c>
      <c r="R95" t="str">
        <v>Tipo_3.3.B_Eventos_para_la_promoción_de_atractivos_productos_rutas_experiencias_y_o_destinos_turísticos</v>
      </c>
      <c r="S95" t="str">
        <v>Tipo_1.5.A_Estrategias_para_el_desarrollo_de_soluciones_sostenibles_del_turismo</v>
      </c>
    </row>
    <row r="96" spans="1:385">
      <c r="B96" t="str">
        <v>2.4</v>
      </c>
      <c r="C96" t="str">
        <v>Proyectos integrales de construcción de obras de infraestructura turística</v>
      </c>
      <c r="D96" t="str">
        <f t="shared" si="342"/>
        <v>Categoría_2.4_Proyectos_integrales_de_construcción_de_obras_de_infraestructura_turística</v>
      </c>
      <c r="O96" t="str">
        <v>Tipo_1.3.E_Jornadas_de_intercambio_de_experiencias_y_lecciones_aprendidas</v>
      </c>
      <c r="P96" t="str">
        <v>Tipo_1.3.E_Jornadas_de_intercambio_de_experiencias_y_lecciones_aprendidas</v>
      </c>
      <c r="Q96" t="str">
        <v>Tipo_3.1.C_Evaluación_de_conceptos_de_campaña</v>
      </c>
      <c r="R96" t="str">
        <v>Tipo_3.3.C_Participación_en_eventos</v>
      </c>
      <c r="S96" t="str">
        <v>Tipo_1.5.B_Estrategias_para_el_desarrollo_accesible_del_turismo</v>
      </c>
    </row>
    <row r="97" spans="2:19">
      <c r="B97" t="str">
        <v>2.5</v>
      </c>
      <c r="C97" t="str">
        <v>Ejecución de reparaciones locativas y embellecimiento de fachadas</v>
      </c>
      <c r="D97" t="str">
        <f t="shared" si="342"/>
        <v>Categoría_2.5_Ejecución_de_reparaciones_locativas_y_embellecimiento_de_fachadas</v>
      </c>
      <c r="O97" t="str">
        <v>Tipo_1.4.A_Acompañamiento_y_apoyo_técnico_y_financiero_para_mejorar_la_productividad_del_sector_turístico</v>
      </c>
      <c r="P97" t="str">
        <v>Tipo_1.4.A_Acompañamiento_y_apoyo_técnico_y_financiero_para_mejorar_la_productividad_del_sector_turístico</v>
      </c>
      <c r="Q97" t="str">
        <v>Tipo_3.3.B_Eventos_para_la_promoción_de_atractivos_productos_rutas_experiencias_y_o_destinos_turísticos</v>
      </c>
      <c r="S97" t="str">
        <v>Tipo_1.5.D_Implementación_certificación_y_mantenimiento_en_Normas_del_sector_turismo_y_metodologías_para_la_gestión_de_la_calidad_turística</v>
      </c>
    </row>
    <row r="98" spans="2:19">
      <c r="B98" t="str">
        <v>2.6</v>
      </c>
      <c r="C98" t="str">
        <v>Estímulos para la implementación de soluciones sostenibles para la planta turística</v>
      </c>
      <c r="D98" t="str">
        <f t="shared" si="342"/>
        <v>Categoría_2.6_Estímulos_para_la_implementación_de_soluciones_sostenibles_para_la_planta_turística</v>
      </c>
      <c r="O98" t="str">
        <v>Tipo_1.4.B_Fortalecimiento_de_la_economía_popular_y_comunitaria_del_turismo</v>
      </c>
      <c r="P98" t="str">
        <v>Tipo_1.4.B_Fortalecimiento_de_la_economía_popular_y_comunitaria_del_turismo</v>
      </c>
      <c r="Q98" t="str">
        <v>Tipo_3.3.C_Participación_en_eventos</v>
      </c>
      <c r="S98" t="str">
        <v>Tipo_1.6.A_Estudios_técnicos_para_la_innovación_y_transformación_digital_del_sector</v>
      </c>
    </row>
    <row r="99" spans="2:19">
      <c r="B99" t="str">
        <v>3.1</v>
      </c>
      <c r="C99" t="str">
        <v>Investigación de mercados y análisis sectorial en destinos turísticos</v>
      </c>
      <c r="D99" t="str">
        <f t="shared" si="342"/>
        <v>Categoría_3.1_Investigación_de_mercados_y_análisis_sectorial_en_destinos_turísticos</v>
      </c>
      <c r="O99" t="str">
        <v>Tipo_1.4.C_Encadenamiento_productivo</v>
      </c>
      <c r="P99" t="str">
        <v>Tipo_1.4.C_Encadenamiento_productivo</v>
      </c>
      <c r="Q99" t="str">
        <v>Tipo_3.4.A_Estrategias_de_publicidad_ATL</v>
      </c>
      <c r="S99" t="str">
        <v>Tipo_1.6.B_Estrategias_para_mejorar_la_eficiencia_y_el_valor_agregado_de_la_gestión_operación_y_desarrollo_de_actividades_dentro_de_la_cadena_de_valor_del_sector_turismo</v>
      </c>
    </row>
    <row r="100" spans="2:19">
      <c r="B100" t="str">
        <v>3.2</v>
      </c>
      <c r="C100" t="str">
        <v>Diseño de marca o conceptualización de estrategias promocionales</v>
      </c>
      <c r="D100" t="str">
        <f t="shared" si="342"/>
        <v>Categoría_3.2_Diseño_de_marca_o_conceptualización_de_estrategias_promocionales</v>
      </c>
      <c r="O100" t="str">
        <v>Tipo_1.4.D_Esquemas_de_financiamiento_con_tasas_de_interés_reducidas_y_asunción_parcial_del_riesgo_crediticio</v>
      </c>
      <c r="P100" t="str">
        <v>Tipo_1.5.A_Estrategias_para_el_desarrollo_de_soluciones_sostenibles_del_turismo</v>
      </c>
      <c r="Q100" t="str">
        <v>Tipo_3.4.B_Estrategias_de_publicidad_y_promoción_BTL</v>
      </c>
      <c r="S100" t="str">
        <v>Tipo_1.7.A_Evaluación_de_resultados_o_de_impacto_de_políticas_planes_programas_y_proyectos_en_el_sector_turismo</v>
      </c>
    </row>
    <row r="101" spans="2:19">
      <c r="B101" t="str">
        <v>3.3</v>
      </c>
      <c r="C101" t="str">
        <v>Organización y participación en eventos turísticos o promocionales, nacionales y regionales</v>
      </c>
      <c r="D101" t="str">
        <f t="shared" si="342"/>
        <v>Categoría_3.3_Organización_y_participación_en_eventos_turísticos_o_promocionales_nacionales_y_regionales</v>
      </c>
      <c r="O101" t="str">
        <v>Tipo_1.5.A_Estrategias_para_el_desarrollo_de_soluciones_sostenibles_del_turismo</v>
      </c>
      <c r="P101" t="str">
        <v>Tipo_1.5.B_Estrategias_para_el_desarrollo_accesible_del_turismo</v>
      </c>
      <c r="Q101" t="str">
        <v>Tipo_3.4.C_Misiones_comerciales</v>
      </c>
      <c r="S101" t="str">
        <v>Tipo_2.6.A_Estímulos_para_la_implementación_de_soluciones_para_la_planta_turística_pública_o_privada</v>
      </c>
    </row>
    <row r="102" spans="2:19">
      <c r="B102" t="str">
        <v>3.4</v>
      </c>
      <c r="C102" t="str">
        <v>Estrategias para la promoción de atractivos, rutas, experiencias y o destinos a nivel nacional y regional</v>
      </c>
      <c r="D102" t="str">
        <f t="shared" si="342"/>
        <v>Categoría_3.4_Estrategias_para_la_promoción_de_atractivos_rutas_experiencias_y_o_destinos_a_nivel_nacional_y_regional</v>
      </c>
      <c r="O102" t="str">
        <v>Tipo_1.5.B_Estrategias_para_el_desarrollo_accesible_del_turismo</v>
      </c>
      <c r="P102" t="str">
        <v>Tipo_1.5.D_Implementación_certificación_y_mantenimiento_en_Normas_del_sector_turismo_y_metodologías_para_la_gestión_de_la_calidad_turística</v>
      </c>
      <c r="Q102" t="str">
        <v>Tipo_3.4.D_Viajes_de_familiarización</v>
      </c>
      <c r="S102" t="str">
        <v>Tipo_3.1.A_Estudios_y_encuestas_para_la_identificación_de_tendencias_del_mercado_y_el_desarrollo_del_sector_turístico</v>
      </c>
    </row>
    <row r="103" spans="2:19">
      <c r="B103" t="str">
        <v>3.5</v>
      </c>
      <c r="C103" t="str">
        <v>Estrategias para la promoción de atractivos, productos,  rutas, experiencias y o destinos colombianos a nivel internacional</v>
      </c>
      <c r="D103" t="str">
        <f t="shared" si="342"/>
        <v>Categoría_3.5_Estrategias_para_la_promoción_de_atractivos_productos__rutas_experiencias_y_o_destinos_colombianos_a_nivel_internacional</v>
      </c>
      <c r="O103" t="str">
        <v>Tipo_1.5.C_Estudios_para_la_elaboración_actualización_y_o_implementación_de_Normas_en_Turismo</v>
      </c>
      <c r="P103" t="str">
        <v>Tipo_1.5.F_Gestión_para_la_seguridad_turística_y_la_prevención_y_mitigación_de_riesgos_de_los_destinos</v>
      </c>
      <c r="Q103" t="str">
        <v>Tipo_3.4.E_Diseño_y_producción_de_material_promocional_o_POP</v>
      </c>
      <c r="S103" t="str">
        <v>Tipo_3.1.B_Estudios_de_análisis_económicos_y_financieros_de_mercados_en_el_sector_turismo</v>
      </c>
    </row>
    <row r="104" spans="2:19">
      <c r="B104" t="str">
        <v>4.1</v>
      </c>
      <c r="C104" t="str">
        <v>Turismo responsable</v>
      </c>
      <c r="D104" t="str">
        <f t="shared" si="342"/>
        <v>Categoría_4.1_Turismo_responsable</v>
      </c>
      <c r="O104" t="str">
        <v>Tipo_1.5.D_Implementación_certificación_y_mantenimiento_en_Normas_del_sector_turismo_y_metodologías_para_la_gestión_de_la_calidad_turística</v>
      </c>
      <c r="P104" t="str">
        <v>Tipo_1.6.A_Estudios_técnicos_para_la_innovación_y_transformación_digital_del_sector</v>
      </c>
      <c r="Q104" t="str">
        <v>Tipo_4.1.A_Estrategia_Nacional_de_Prevención_de_la_Explotación_Sexual_Comercial_de_Niñas_Niños_y_Adolescentes_ESCNNA</v>
      </c>
      <c r="S104" t="str">
        <v>Tipo_3.3.B_Eventos_para_la_promoción_de_atractivos_productos_rutas_experiencias_y_o_destinos_turísticos</v>
      </c>
    </row>
    <row r="105" spans="2:19">
      <c r="B105" t="str">
        <v>4.2</v>
      </c>
      <c r="C105" t="str">
        <v>Turismo Social</v>
      </c>
      <c r="D105" t="str">
        <f t="shared" si="342"/>
        <v>Categoría_4.2_Turismo_Social</v>
      </c>
      <c r="O105" t="str">
        <v>Tipo_1.5.E_Mejora_continua_de_los_niveles_de_calidad_y_la_excelencia_turística</v>
      </c>
      <c r="P105" t="str">
        <v>Tipo_1.6.B_Estrategias_para_mejorar_la_eficiencia_y_el_valor_agregado_de_la_gestión_operación_y_desarrollo_de_actividades_dentro_de_la_cadena_de_valor_del_sector_turismo</v>
      </c>
      <c r="Q105" t="str">
        <v>Tipo_4.1.B_Estrategias_para_la_prevención_de_la_trata_de_personas_en_Colombia</v>
      </c>
      <c r="S105" t="str">
        <v>Tipo_3.3.C_Participación_en_eventos</v>
      </c>
    </row>
    <row r="106" spans="2:19">
      <c r="B106" t="str">
        <v>5.1</v>
      </c>
      <c r="C106" t="str">
        <v>Financiación de programas de mitigación de impacto de situaciones de emergencia</v>
      </c>
      <c r="D106" t="str">
        <f t="shared" si="342"/>
        <v>Categoría_5.1_Financiación_de_programas_de_mitigación_de_impacto_de_situaciones_de_emergencia</v>
      </c>
      <c r="O106" t="str">
        <v>Tipo_1.5.F_Gestión_para_la_seguridad_turística_y_la_prevención_y_mitigación_de_riesgos_de_los_destinos</v>
      </c>
      <c r="P106" t="str">
        <v>Tipo_1.7.A_Evaluación_de_resultados_o_de_impacto_de_políticas_planes_programas_y_proyectos_en_el_sector_turismo</v>
      </c>
      <c r="Q106" t="str">
        <v>Tipo_4.1.C_Prevención_del_consumo_de_sustancias_psicoactivas_y_el_microtráfico_en_las_zonas_de_desarrollo_turístico</v>
      </c>
      <c r="S106" t="str">
        <v>Tipo_3.4.A_Estrategias_de_publicidad_ATL</v>
      </c>
    </row>
    <row r="107" spans="2:19">
      <c r="O107" t="str">
        <v>Tipo_1.6.A_Estudios_técnicos_para_la_innovación_y_transformación_digital_del_sector</v>
      </c>
      <c r="P107" t="str">
        <v>Tipo_2.2.A_Elaboración_de_estudios_o_diseños_de_infraestructura_turística</v>
      </c>
      <c r="Q107" t="str">
        <v>Tipo_4.1.D_Proyectos_relacionados_con_la_implementación_de_programas_de_seguridad_turística_y_la_protección_de_los_derechos_y_deberes_de_los_turistas_y_prestadores_de_servicios_turísticos</v>
      </c>
      <c r="S107" t="str">
        <v>Tipo_3.4.B_Estrategias_de_publicidad_y_promoción_BTL</v>
      </c>
    </row>
    <row r="108" spans="2:19">
      <c r="O108" t="str">
        <v>Tipo_1.6.B_Estrategias_para_mejorar_la_eficiencia_y_el_valor_agregado_de_la_gestión_operación_y_desarrollo_de_actividades_dentro_de_la_cadena_de_valor_del_sector_turismo</v>
      </c>
      <c r="P108" t="str">
        <v>Tipo_2.3.A_Malecones_construidos_y_o_rehabilitados</v>
      </c>
      <c r="Q108" t="str">
        <v>Tipo_4.1.E_Estrategias_que_promuevan_el_turismo_sostenible</v>
      </c>
      <c r="S108" t="str">
        <v>Tipo_3.4.C_Misiones_comerciales</v>
      </c>
    </row>
    <row r="109" spans="2:19">
      <c r="O109" t="str">
        <v>Tipo_1.7.A_Evaluación_de_resultados_o_de_impacto_de_políticas_planes_programas_y_proyectos_en_el_sector_turismo</v>
      </c>
      <c r="P109" t="str">
        <v>Tipo_2.3.B_Muelles_o_embarcaderos_construidos_y_o_rehabilitados</v>
      </c>
      <c r="Q109" t="str">
        <v>Tipo_4.1.F_Protección_del_bienestar_animal</v>
      </c>
      <c r="S109" t="str">
        <v>Tipo_3.4.D_Viajes_de_familiarización</v>
      </c>
    </row>
    <row r="110" spans="2:19">
      <c r="O110" t="str">
        <v>Tipo_2.1.A_Elaboración_de_estudios_de_prefactibilidad_o_factibilidad</v>
      </c>
      <c r="P110" t="str">
        <v>Tipo_2.3.C_Centros_gastronómicos_y_artesanales_construidos_y_o_rehabilitados</v>
      </c>
      <c r="Q110" t="str">
        <v>Tipo_4.1.G_Prevención_del_tráfico_de_flora_y_fauna</v>
      </c>
      <c r="S110" t="str">
        <v>Tipo_3.4.E_Diseño_y_producción_de_material_promocional_o_POP</v>
      </c>
    </row>
    <row r="111" spans="2:19">
      <c r="O111" t="str">
        <v>Tipo_2.2.A_Elaboración_de_estudios_o_diseños_de_infraestructura_turística</v>
      </c>
      <c r="P111" t="str">
        <v>Tipo_2.3.D_Plazas_construidas_y_o_rehabilitadas</v>
      </c>
      <c r="Q111" t="str">
        <v>Tipo_4.1.H_Proyectos_que_promuevan_prácticas_de_comercio_justo</v>
      </c>
      <c r="S111" t="str">
        <v>Tipo_3.5.C_Participación_en_eventos</v>
      </c>
    </row>
    <row r="112" spans="2:19">
      <c r="O112" t="str">
        <v>Tipo_2.3.A_Malecones_construidos_y_o_rehabilitados</v>
      </c>
      <c r="P112" t="str">
        <v>Tipo_2.3.E_Parques_construidos_y_o_rehabilitados</v>
      </c>
      <c r="Q112" t="str">
        <v>Tipo_4.1.I_Protección_del_Patrimonio_Cultural</v>
      </c>
      <c r="S112" t="str">
        <v>Tipo_3.5.D_Estrategias_de_publicidad_y_promoción_ATL</v>
      </c>
    </row>
    <row r="113" spans="15:19">
      <c r="O113" t="str">
        <v>Tipo_2.3.B_Muelles_o_embarcaderos_construidos_y_o_rehabilitados</v>
      </c>
      <c r="P113" t="str">
        <v>Tipo_2.3.F_Parques_lineales_o_bulevares_construidos_y_o_rehabilitados</v>
      </c>
      <c r="Q113" t="str">
        <v>Tipo_4.1.J_Otro_tipo_de_proyectos_que_mitiguen_efectos_negativos_y_promuevan_el_desarrollo_responsable_del_turismo</v>
      </c>
      <c r="S113" t="str">
        <v>Tipo_3.5.E_Estrategias_de_publicidad_y_promoción_BTL</v>
      </c>
    </row>
    <row r="114" spans="15:19">
      <c r="O114" t="str">
        <v>Tipo_2.3.C_Centros_gastronómicos_y_artesanales_construidos_y_o_rehabilitados</v>
      </c>
      <c r="P114" t="str">
        <v>Tipo_2.3.G_Senderos_construidos_y_o_rehabilitados</v>
      </c>
      <c r="S114" t="str">
        <v>Tipo_3.5.F_Viajes_de_familiarización</v>
      </c>
    </row>
    <row r="115" spans="15:19">
      <c r="O115" t="str">
        <v>Tipo_2.3.D_Plazas_construidas_y_o_rehabilitadas</v>
      </c>
      <c r="P115" t="str">
        <v>Tipo_2.3.H_Ecoparques_turísticos_construidos_y_o_rehabilitados</v>
      </c>
      <c r="S115" t="str">
        <v>Tipo_3.5.G_Ruedas_de_negocio_misiones_comerciales_y_workshops_para_la_promoción_turística</v>
      </c>
    </row>
    <row r="116" spans="15:19">
      <c r="O116" t="str">
        <v>Tipo_2.3.E_Parques_construidos_y_o_rehabilitados</v>
      </c>
      <c r="P116" t="str">
        <v>Tipo_2.3.I_Centro_de_convenciones_construidos_y_o_rehabilitados</v>
      </c>
      <c r="S116" t="str">
        <v>Tipo_3.5.H_Producción_de_material_promocional_o_POP</v>
      </c>
    </row>
    <row r="117" spans="15:19">
      <c r="O117" t="str">
        <v>Tipo_2.3.F_Parques_lineales_o_bulevares_construidos_y_o_rehabilitados</v>
      </c>
      <c r="P117" t="str">
        <v>Tipo_2.3.J_Señalización_turística</v>
      </c>
      <c r="S117" t="str">
        <v>Tipo_4.1.A_Estrategia_Nacional_de_Prevención_de_la_Explotación_Sexual_Comercial_de_Niñas_Niños_y_Adolescentes_ESCNNA</v>
      </c>
    </row>
    <row r="118" spans="15:19">
      <c r="O118" t="str">
        <v>Tipo_2.3.G_Senderos_construidos_y_o_rehabilitados</v>
      </c>
      <c r="P118" t="str">
        <v>Tipo_2.3.K_Miradores_turísticos_construidos_y_o_rehabilitados</v>
      </c>
      <c r="S118" t="str">
        <v>Tipo_4.1.B_Estrategias_para_la_prevención_de_la_trata_de_personas_en_Colombia</v>
      </c>
    </row>
    <row r="119" spans="15:19">
      <c r="O119" t="str">
        <v>Tipo_2.3.H_Ecoparques_turísticos_construidos_y_o_rehabilitados</v>
      </c>
      <c r="P119" t="str">
        <v>Tipo_2.3.L_Otros</v>
      </c>
      <c r="S119" t="str">
        <v>Tipo_4.1.C_Prevención_del_consumo_de_sustancias_psicoactivas_y_el_microtráfico_en_las_zonas_de_desarrollo_turístico</v>
      </c>
    </row>
    <row r="120" spans="15:19">
      <c r="O120" t="str">
        <v>Tipo_2.3.I_Centro_de_convenciones_construidos_y_o_rehabilitados</v>
      </c>
      <c r="P120" t="str">
        <v>Tipo_2.5.A_Desarrollo_de_reparaciones_locativas</v>
      </c>
      <c r="S120" t="str">
        <v>Tipo_4.1.E_Estrategias_que_promuevan_el_turismo_sostenible</v>
      </c>
    </row>
    <row r="121" spans="15:19">
      <c r="O121" t="str">
        <v>Tipo_2.3.J_Señalización_turística</v>
      </c>
      <c r="P121" t="str">
        <v>Tipo_2.6.A_Estímulos_para_la_implementación_de_soluciones_para_la_planta_turística_pública_o_privada</v>
      </c>
      <c r="S121" t="str">
        <v>Tipo_4.1.F_Protección_del_bienestar_animal</v>
      </c>
    </row>
    <row r="122" spans="15:19">
      <c r="O122" t="str">
        <v>Tipo_2.3.K_Miradores_turísticos_construidos_y_o_rehabilitados</v>
      </c>
      <c r="P122" t="str">
        <v>Tipo_3.1.A_Estudios_y_encuestas_para_la_identificación_de_tendencias_del_mercado_y_el_desarrollo_del_sector_turístico</v>
      </c>
      <c r="S122" t="str">
        <v>Tipo_4.1.G_Prevención_del_tráfico_de_flora_y_fauna</v>
      </c>
    </row>
    <row r="123" spans="15:19">
      <c r="O123" t="str">
        <v>Tipo_2.3.L_Otros</v>
      </c>
      <c r="P123" t="str">
        <v>Tipo_3.1.B_Estudios_de_análisis_económicos_y_financieros_de_mercados_en_el_sector_turismo</v>
      </c>
      <c r="S123" t="str">
        <v>Tipo_4.1.H_Proyectos_que_promuevan_prácticas_de_comercio_justo</v>
      </c>
    </row>
    <row r="124" spans="15:19">
      <c r="O124" t="str">
        <v>Tipo_Los_mismos_tipos_de_proyecto_aplicables_a_las_categorías_2.1_2.2_y_2.3_únicamente_para_MinCIT</v>
      </c>
      <c r="P124" t="str">
        <v>Tipo_3.1.C_Evaluación_de_conceptos_de_campaña</v>
      </c>
      <c r="S124" t="str">
        <v>Tipo_4.1.I_Protección_del_Patrimonio_Cultural</v>
      </c>
    </row>
    <row r="125" spans="15:19">
      <c r="O125" t="str">
        <v>Tipo_2.5.A_Desarrollo_de_reparaciones_locativas</v>
      </c>
      <c r="P125" t="str">
        <v>Tipo_3.3.A_Organización_de_ferias_y_fiestas_regionales</v>
      </c>
      <c r="S125" t="str">
        <v>Tipo_4.1.J_Otro_tipo_de_proyectos_que_mitiguen_efectos_negativos_y_promuevan_el_desarrollo_responsable_del_turismo</v>
      </c>
    </row>
    <row r="126" spans="15:19">
      <c r="O126" t="str">
        <v>Tipo_2.6.A_Estímulos_para_la_implementación_de_soluciones_para_la_planta_turística_pública_o_privada</v>
      </c>
      <c r="P126" t="str">
        <v>Tipo_3.3.B_Eventos_para_la_promoción_de_atractivos_productos_rutas_experiencias_y_o_destinos_turísticos</v>
      </c>
      <c r="S126" t="str">
        <v>Tipo_4.2.C_Proyectos_orientados_a_la_promoción_del_turismo_accesible_en_destinos_y_atractivos_turísticos</v>
      </c>
    </row>
    <row r="127" spans="15:19">
      <c r="O127" t="str">
        <v>Tipo_3.1.A_Estudios_y_encuestas_para_la_identificación_de_tendencias_del_mercado_y_el_desarrollo_del_sector_turístico</v>
      </c>
      <c r="P127" t="str">
        <v>Tipo_3.3.C_Participación_en_eventos</v>
      </c>
      <c r="S127" t="str">
        <v>Tipo_4.2.D_Estrategias_de_promoción_para_el_desarrollo_del_turismo_social_en_Colombia</v>
      </c>
    </row>
    <row r="128" spans="15:19">
      <c r="O128" t="str">
        <v>Tipo_3.1.B_Estudios_de_análisis_económicos_y_financieros_de_mercados_en_el_sector_turismo</v>
      </c>
      <c r="P128" t="str">
        <v>Tipo_3.4.A_Estrategias_de_publicidad_ATL</v>
      </c>
    </row>
    <row r="129" spans="15:16">
      <c r="O129" t="str">
        <v>Tipo_3.1.C_Evaluación_de_conceptos_de_campaña</v>
      </c>
      <c r="P129" t="str">
        <v>Tipo_3.4.B_Estrategias_de_publicidad_y_promoción_BTL</v>
      </c>
    </row>
    <row r="130" spans="15:16">
      <c r="O130" t="str">
        <v>Tipo_3.2.A_Diseño_de_marca_y_o_conceptualización_para_promocionar_atractivos_experiencias_o_destinos_turísticos</v>
      </c>
      <c r="P130" t="str">
        <v>Tipo_3.4.C_Misiones_comerciales</v>
      </c>
    </row>
    <row r="131" spans="15:16">
      <c r="O131" t="str">
        <v>Tipo_3.3.A_Organización_de_ferias_y_fiestas_regionales</v>
      </c>
      <c r="P131" t="str">
        <v>Tipo_3.4.D_Viajes_de_familiarización</v>
      </c>
    </row>
    <row r="132" spans="15:16">
      <c r="O132" t="str">
        <v>Tipo_3.3.B_Eventos_para_la_promoción_de_atractivos_productos_rutas_experiencias_y_o_destinos_turísticos</v>
      </c>
      <c r="P132" t="str">
        <v>Tipo_3.4.E_Diseño_y_producción_de_material_promocional_o_POP</v>
      </c>
    </row>
    <row r="133" spans="15:16">
      <c r="O133" t="str">
        <v>Tipo_3.3.C_Participación_en_eventos</v>
      </c>
      <c r="P133" t="str">
        <v>Tipo_4.1.A_Estrategia_Nacional_de_Prevención_de_la_Explotación_Sexual_Comercial_de_Niñas_Niños_y_Adolescentes_ESCNNA</v>
      </c>
    </row>
    <row r="134" spans="15:16">
      <c r="O134" t="str">
        <v>Tipo_3.4.A_Estrategias_de_publicidad_ATL</v>
      </c>
      <c r="P134" t="str">
        <v>Tipo_4.1.B_Estrategias_para_la_prevención_de_la_trata_de_personas_en_Colombia</v>
      </c>
    </row>
    <row r="135" spans="15:16">
      <c r="O135" t="str">
        <v>Tipo_3.4.B_Estrategias_de_publicidad_y_promoción_BTL</v>
      </c>
      <c r="P135" t="str">
        <v>Tipo_4.1.C_Prevención_del_consumo_de_sustancias_psicoactivas_y_el_microtráfico_en_las_zonas_de_desarrollo_turístico</v>
      </c>
    </row>
    <row r="136" spans="15:16">
      <c r="O136" t="str">
        <v>Tipo_3.4.C_Misiones_comerciales</v>
      </c>
      <c r="P136" t="str">
        <v>Tipo_4.1.D_Proyectos_relacionados_con_la_implementación_de_programas_de_seguridad_turística_y_la_protección_de_los_derechos_y_deberes_de_los_turistas_y_prestadores_de_servicios_turísticos</v>
      </c>
    </row>
    <row r="137" spans="15:16">
      <c r="O137" t="str">
        <v>Tipo_3.4.D_Viajes_de_familiarización</v>
      </c>
      <c r="P137" t="str">
        <v>Tipo_4.1.E_Estrategias_que_promuevan_el_turismo_sostenible</v>
      </c>
    </row>
    <row r="138" spans="15:16">
      <c r="O138" t="str">
        <v>Tipo_3.4.E_Diseño_y_producción_de_material_promocional_o_POP</v>
      </c>
      <c r="P138" t="str">
        <v>Tipo_4.1.F_Protección_del_bienestar_animal</v>
      </c>
    </row>
    <row r="139" spans="15:16">
      <c r="O139" t="str">
        <v>Tipo_3.5.A_Participación_en_eventos_internacionales_de_interés_para_Colombia</v>
      </c>
      <c r="P139" t="str">
        <v>Tipo_4.1.G_Prevención_del_tráfico_de_flora_y_fauna</v>
      </c>
    </row>
    <row r="140" spans="15:16">
      <c r="O140" t="str">
        <v>Tipo_3.5.B_Eventos_para_la_promoción_de_atractivos_productos_rutas_experiencias_y_o_destinos_turísticos</v>
      </c>
      <c r="P140" t="str">
        <v>Tipo_4.1.H_Proyectos_que_promuevan_prácticas_de_comercio_justo</v>
      </c>
    </row>
    <row r="141" spans="15:16">
      <c r="O141" t="str">
        <v>Tipo_3.5.C_Participación_en_eventos</v>
      </c>
      <c r="P141" t="str">
        <v>Tipo_4.1.I_Protección_del_Patrimonio_Cultural</v>
      </c>
    </row>
    <row r="142" spans="15:16">
      <c r="O142" t="str">
        <v>Tipo_3.5.D_Estrategias_de_publicidad_y_promoción_ATL</v>
      </c>
      <c r="P142" t="str">
        <v>Tipo_4.1.J_Otro_tipo_de_proyectos_que_mitiguen_efectos_negativos_y_promuevan_el_desarrollo_responsable_del_turismo</v>
      </c>
    </row>
    <row r="143" spans="15:16">
      <c r="O143" t="str">
        <v>Tipo_3.5.E_Estrategias_de_publicidad_y_promoción_BTL</v>
      </c>
      <c r="P143" t="str">
        <v>Tipo_4.2.C_Proyectos_orientados_a_la_promoción_del_turismo_accesible_en_destinos_y_atractivos_turísticos</v>
      </c>
    </row>
    <row r="144" spans="15:16">
      <c r="O144" t="str">
        <v>Tipo_3.5.F_Viajes_de_familiarización</v>
      </c>
      <c r="P144" t="str">
        <v>Tipo_4.2.D_Estrategias_de_promoción_para_el_desarrollo_del_turismo_social_en_Colombia</v>
      </c>
    </row>
    <row r="145" spans="15:15">
      <c r="O145" t="str">
        <v>Tipo_3.5.G_Ruedas_de_negocio_misiones_comerciales_y_workshops_para_la_promoción_turística</v>
      </c>
    </row>
    <row r="146" spans="15:15">
      <c r="O146" t="str">
        <v>Tipo_3.5.H_Producción_de_material_promocional_o_POP</v>
      </c>
    </row>
    <row r="147" spans="15:15">
      <c r="O147" t="str">
        <v>Tipo_4.1.A_Estrategia_Nacional_de_Prevención_de_la_Explotación_Sexual_Comercial_de_Niñas_Niños_y_Adolescentes_ESCNNA</v>
      </c>
    </row>
    <row r="148" spans="15:15">
      <c r="O148" t="str">
        <v>Tipo_4.1.B_Estrategias_para_la_prevención_de_la_trata_de_personas_en_Colombia</v>
      </c>
    </row>
    <row r="149" spans="15:15">
      <c r="O149" t="str">
        <v>Tipo_4.1.C_Prevención_del_consumo_de_sustancias_psicoactivas_y_el_microtráfico_en_las_zonas_de_desarrollo_turístico</v>
      </c>
    </row>
    <row r="150" spans="15:15">
      <c r="O150" t="str">
        <v>Tipo_4.1.D_Proyectos_relacionados_con_la_implementación_de_programas_de_seguridad_turística_y_la_protección_de_los_derechos_y_deberes_de_los_turistas_y_prestadores_de_servicios_turísticos</v>
      </c>
    </row>
    <row r="151" spans="15:15">
      <c r="O151" t="str">
        <v>Tipo_4.1.E_Estrategias_que_promuevan_el_turismo_sostenible</v>
      </c>
    </row>
    <row r="152" spans="15:15">
      <c r="O152" t="str">
        <v>Tipo_4.1.F_Protección_del_bienestar_animal</v>
      </c>
    </row>
    <row r="153" spans="15:15">
      <c r="O153" t="str">
        <v>Tipo_4.1.G_Prevención_del_tráfico_de_flora_y_fauna</v>
      </c>
    </row>
    <row r="154" spans="15:15">
      <c r="O154" t="str">
        <v>Tipo_4.1.H_Proyectos_que_promuevan_prácticas_de_comercio_justo</v>
      </c>
    </row>
    <row r="155" spans="15:15">
      <c r="O155" t="str">
        <v>Tipo_4.1.I_Protección_del_Patrimonio_Cultural</v>
      </c>
    </row>
    <row r="156" spans="15:15">
      <c r="O156" t="str">
        <v>Tipo_4.1.J_Otro_tipo_de_proyectos_que_mitiguen_efectos_negativos_y_promuevan_el_desarrollo_responsable_del_turismo</v>
      </c>
    </row>
    <row r="157" spans="15:15">
      <c r="O157" t="str">
        <v>Tipo_4.2.A__Operación_de_programas_que_faciliten_la_realización_de_actividades_turísticas_a_grupos_poblacionales_específicos_entre_ellos_el_programa_de_Tarjeta_Joven_y_Mi_primer_viaje</v>
      </c>
    </row>
    <row r="158" spans="15:15">
      <c r="O158" t="str">
        <v>Tipo_4.2.B_Estímulos_para_actores_de_la_economía_popular_relacionados_con_la_cadena_de_valor_del_turismo</v>
      </c>
    </row>
    <row r="159" spans="15:15">
      <c r="O159" t="str">
        <v>Tipo_4.2.C_Proyectos_orientados_a_la_promoción_del_turismo_accesible_en_destinos_y_atractivos_turísticos</v>
      </c>
    </row>
    <row r="160" spans="15:15">
      <c r="O160" t="str">
        <v>Tipo_4.2.D_Estrategias_de_promoción_para_el_desarrollo_del_turismo_social_en_Colombia</v>
      </c>
    </row>
    <row r="161" spans="15:15">
      <c r="O161" t="str">
        <v>Tipo_5.1.A_Financiación_de_programas_de_mitigación_de_impacto_de_situaciones_de_emergencia</v>
      </c>
    </row>
  </sheetData>
  <mergeCells count="87">
    <mergeCell ref="HS3:HU3"/>
    <mergeCell ref="IC3:IP3"/>
    <mergeCell ref="BG3:BH3"/>
    <mergeCell ref="EX3:FC3"/>
    <mergeCell ref="FN3:FO3"/>
    <mergeCell ref="FV3:FW3"/>
    <mergeCell ref="GD3:GK3"/>
    <mergeCell ref="GY3:HC3"/>
    <mergeCell ref="CR3:CV3"/>
    <mergeCell ref="DF3:DZ3"/>
    <mergeCell ref="BK3:BR3"/>
    <mergeCell ref="BS3:BW3"/>
    <mergeCell ref="BY3:CA3"/>
    <mergeCell ref="CB3:CO3"/>
    <mergeCell ref="AA3:AE3"/>
    <mergeCell ref="AF3:AZ3"/>
    <mergeCell ref="BA3:BF3"/>
    <mergeCell ref="BI3:BJ3"/>
    <mergeCell ref="P3:P4"/>
    <mergeCell ref="Q3:Q4"/>
    <mergeCell ref="R3:R4"/>
    <mergeCell ref="S3:S4"/>
    <mergeCell ref="D12:D16"/>
    <mergeCell ref="D17:D20"/>
    <mergeCell ref="D5:D8"/>
    <mergeCell ref="D9:D11"/>
    <mergeCell ref="L3:L4"/>
    <mergeCell ref="D21:D26"/>
    <mergeCell ref="D27:D28"/>
    <mergeCell ref="B77:B80"/>
    <mergeCell ref="C77:C80"/>
    <mergeCell ref="B59:B66"/>
    <mergeCell ref="C59:C66"/>
    <mergeCell ref="B51:B53"/>
    <mergeCell ref="C51:C53"/>
    <mergeCell ref="B27:B28"/>
    <mergeCell ref="C27:C28"/>
    <mergeCell ref="B21:B26"/>
    <mergeCell ref="C21:C26"/>
    <mergeCell ref="A67:A80"/>
    <mergeCell ref="B67:B76"/>
    <mergeCell ref="C67:C76"/>
    <mergeCell ref="B54:B58"/>
    <mergeCell ref="C54:C58"/>
    <mergeCell ref="A47:A66"/>
    <mergeCell ref="B47:B49"/>
    <mergeCell ref="C47:C49"/>
    <mergeCell ref="A30:A46"/>
    <mergeCell ref="B32:B43"/>
    <mergeCell ref="C32:C43"/>
    <mergeCell ref="A5:A29"/>
    <mergeCell ref="B5:B8"/>
    <mergeCell ref="C5:C8"/>
    <mergeCell ref="E1:E2"/>
    <mergeCell ref="G1:M2"/>
    <mergeCell ref="B2:C2"/>
    <mergeCell ref="B3:C3"/>
    <mergeCell ref="E3:E4"/>
    <mergeCell ref="G3:G4"/>
    <mergeCell ref="H3:H4"/>
    <mergeCell ref="F3:F4"/>
    <mergeCell ref="D1:D4"/>
    <mergeCell ref="B4:C4"/>
    <mergeCell ref="A1:A4"/>
    <mergeCell ref="B1:C1"/>
    <mergeCell ref="B17:B20"/>
    <mergeCell ref="C17:C20"/>
    <mergeCell ref="B12:B16"/>
    <mergeCell ref="C12:C16"/>
    <mergeCell ref="B9:B11"/>
    <mergeCell ref="C9:C11"/>
    <mergeCell ref="O1:U2"/>
    <mergeCell ref="X1:X4"/>
    <mergeCell ref="U83:U84"/>
    <mergeCell ref="I3:I4"/>
    <mergeCell ref="T3:T4"/>
    <mergeCell ref="O83:O84"/>
    <mergeCell ref="P83:P84"/>
    <mergeCell ref="Q83:Q84"/>
    <mergeCell ref="R83:R84"/>
    <mergeCell ref="S83:S84"/>
    <mergeCell ref="T83:T84"/>
    <mergeCell ref="J3:J4"/>
    <mergeCell ref="K3:K4"/>
    <mergeCell ref="M3:M4"/>
    <mergeCell ref="U3:U4"/>
    <mergeCell ref="O3:O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F188-6974-4C40-84E1-AEBDBC420F35}">
  <sheetPr codeName="Hoja5"/>
  <dimension ref="A1:AT249"/>
  <sheetViews>
    <sheetView zoomScale="80" zoomScaleNormal="80" zoomScaleSheetLayoutView="80" zoomScalePageLayoutView="70" workbookViewId="0">
      <selection activeCell="Q3" sqref="Q3"/>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4.140625" style="16" customWidth="1"/>
    <col min="18" max="18" width="14" style="16" hidden="1" customWidth="1"/>
    <col min="19" max="46" width="0" style="17" hidden="1" customWidth="1"/>
    <col min="47" max="16384" width="11.42578125" style="17" hidden="1"/>
  </cols>
  <sheetData>
    <row r="1" spans="1:46" s="3" customFormat="1" ht="13.9">
      <c r="A1" s="1"/>
      <c r="B1" s="390"/>
      <c r="C1" s="390"/>
      <c r="D1" s="390"/>
      <c r="E1" s="390"/>
      <c r="F1" s="390"/>
      <c r="G1" s="390"/>
      <c r="H1" s="390"/>
      <c r="I1" s="390"/>
      <c r="J1" s="390"/>
      <c r="K1" s="390"/>
      <c r="L1" s="390"/>
      <c r="M1" s="390"/>
      <c r="N1" s="390"/>
      <c r="O1" s="390"/>
      <c r="P1" s="390"/>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row>
    <row r="2" spans="1:46" s="3" customFormat="1" ht="13.9">
      <c r="A2" s="1"/>
      <c r="B2" s="390"/>
      <c r="C2" s="390"/>
      <c r="D2" s="390"/>
      <c r="E2" s="390"/>
      <c r="F2" s="390"/>
      <c r="G2" s="390"/>
      <c r="H2" s="390"/>
      <c r="I2" s="390"/>
      <c r="J2" s="390"/>
      <c r="K2" s="390"/>
      <c r="L2" s="390"/>
      <c r="M2" s="390"/>
      <c r="N2" s="390"/>
      <c r="O2" s="390"/>
      <c r="P2" s="390"/>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row>
    <row r="3" spans="1:46" s="3" customFormat="1" ht="13.9">
      <c r="A3" s="1"/>
      <c r="B3" s="390"/>
      <c r="C3" s="390"/>
      <c r="D3" s="390"/>
      <c r="E3" s="390"/>
      <c r="F3" s="390"/>
      <c r="G3" s="390"/>
      <c r="H3" s="390"/>
      <c r="I3" s="390"/>
      <c r="J3" s="390"/>
      <c r="K3" s="390"/>
      <c r="L3" s="390"/>
      <c r="M3" s="390"/>
      <c r="N3" s="390"/>
      <c r="O3" s="390"/>
      <c r="P3" s="390"/>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row>
    <row r="4" spans="1:46" s="3" customFormat="1" ht="13.9">
      <c r="A4" s="1"/>
      <c r="B4" s="390"/>
      <c r="C4" s="390"/>
      <c r="D4" s="390"/>
      <c r="E4" s="390"/>
      <c r="F4" s="390"/>
      <c r="G4" s="390"/>
      <c r="H4" s="390"/>
      <c r="I4" s="390"/>
      <c r="J4" s="390"/>
      <c r="K4" s="390"/>
      <c r="L4" s="390"/>
      <c r="M4" s="390"/>
      <c r="N4" s="390"/>
      <c r="O4" s="390"/>
      <c r="P4" s="390"/>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row>
    <row r="5" spans="1:46" s="3" customFormat="1" ht="13.9">
      <c r="A5" s="1"/>
      <c r="B5" s="390"/>
      <c r="C5" s="390"/>
      <c r="D5" s="390"/>
      <c r="E5" s="390"/>
      <c r="F5" s="390"/>
      <c r="G5" s="390"/>
      <c r="H5" s="390"/>
      <c r="I5" s="390"/>
      <c r="J5" s="390"/>
      <c r="K5" s="390"/>
      <c r="L5" s="390"/>
      <c r="M5" s="390"/>
      <c r="N5" s="390"/>
      <c r="O5" s="390"/>
      <c r="P5" s="390"/>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row>
    <row r="6" spans="1:46" s="3" customFormat="1" ht="14.45">
      <c r="A6" s="1"/>
      <c r="B6" s="389" t="s">
        <v>2</v>
      </c>
      <c r="C6" s="389"/>
      <c r="D6" s="389"/>
      <c r="E6" s="389"/>
      <c r="F6" s="389"/>
      <c r="G6" s="389"/>
      <c r="H6" s="389"/>
      <c r="I6" s="389"/>
      <c r="J6" s="389"/>
      <c r="K6" s="389"/>
      <c r="L6" s="389"/>
      <c r="M6" s="389"/>
      <c r="N6" s="389"/>
      <c r="O6" s="389"/>
      <c r="P6" s="389"/>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row>
    <row r="7" spans="1:46" s="1" customFormat="1" ht="20.65" customHeight="1" thickBot="1">
      <c r="A7" s="4"/>
      <c r="B7" s="4"/>
      <c r="C7" s="4"/>
      <c r="D7" s="4"/>
      <c r="E7" s="4"/>
      <c r="F7" s="4"/>
      <c r="G7" s="4"/>
      <c r="H7" s="4"/>
      <c r="I7" s="4"/>
      <c r="J7" s="4"/>
      <c r="K7" s="4"/>
      <c r="L7" s="4"/>
      <c r="M7" s="4"/>
      <c r="N7" s="4"/>
      <c r="O7" s="4"/>
      <c r="P7" s="9"/>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row>
    <row r="8" spans="1:46" s="61" customFormat="1" ht="26.25" customHeight="1" thickBot="1">
      <c r="A8" s="63"/>
      <c r="B8" s="400" t="s">
        <v>3200</v>
      </c>
      <c r="C8" s="401"/>
      <c r="D8" s="401"/>
      <c r="E8" s="402"/>
      <c r="F8" s="8"/>
      <c r="G8" s="8"/>
      <c r="H8" s="8"/>
      <c r="I8" s="8"/>
      <c r="J8" s="8"/>
      <c r="K8" s="8"/>
      <c r="L8" s="8"/>
      <c r="M8" s="8"/>
      <c r="N8" s="8"/>
      <c r="O8" s="8"/>
      <c r="P8" s="8"/>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row>
    <row r="9" spans="1:46" s="61" customFormat="1" ht="26.25" customHeight="1">
      <c r="A9" s="63"/>
      <c r="B9" s="128" t="s">
        <v>3201</v>
      </c>
      <c r="C9" s="8"/>
      <c r="D9" s="8"/>
      <c r="E9" s="8"/>
      <c r="F9" s="8"/>
      <c r="G9" s="8"/>
      <c r="H9" s="8"/>
      <c r="I9" s="8"/>
      <c r="J9" s="8"/>
      <c r="K9" s="8"/>
      <c r="L9" s="8"/>
      <c r="M9" s="8"/>
      <c r="N9" s="8"/>
      <c r="O9" s="8"/>
      <c r="P9" s="8"/>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row>
    <row r="10" spans="1:46" s="61" customFormat="1" ht="26.25" customHeight="1">
      <c r="A10" s="63"/>
      <c r="B10" s="9"/>
      <c r="C10" s="565" t="s">
        <v>3202</v>
      </c>
      <c r="D10" s="566"/>
      <c r="E10" s="566"/>
      <c r="F10" s="566"/>
      <c r="G10" s="566"/>
      <c r="H10" s="566"/>
      <c r="I10" s="566"/>
      <c r="J10" s="566"/>
      <c r="K10" s="566"/>
      <c r="L10" s="566"/>
      <c r="M10" s="566"/>
      <c r="N10" s="566"/>
      <c r="O10" s="566"/>
      <c r="P10" s="567"/>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row>
    <row r="11" spans="1:46" s="61" customFormat="1" ht="26.25" customHeight="1">
      <c r="A11" s="63"/>
      <c r="B11" s="9"/>
      <c r="C11" s="568"/>
      <c r="D11" s="569"/>
      <c r="E11" s="569"/>
      <c r="F11" s="569"/>
      <c r="G11" s="569"/>
      <c r="H11" s="569"/>
      <c r="I11" s="569"/>
      <c r="J11" s="569"/>
      <c r="K11" s="569"/>
      <c r="L11" s="569"/>
      <c r="M11" s="569"/>
      <c r="N11" s="569"/>
      <c r="O11" s="569"/>
      <c r="P11" s="570"/>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row>
    <row r="12" spans="1:46" s="61" customFormat="1" ht="26.25" customHeight="1">
      <c r="A12" s="63"/>
      <c r="B12" s="9"/>
      <c r="C12" s="568"/>
      <c r="D12" s="569"/>
      <c r="E12" s="569"/>
      <c r="F12" s="569"/>
      <c r="G12" s="569"/>
      <c r="H12" s="569"/>
      <c r="I12" s="569"/>
      <c r="J12" s="569"/>
      <c r="K12" s="569"/>
      <c r="L12" s="569"/>
      <c r="M12" s="569"/>
      <c r="N12" s="569"/>
      <c r="O12" s="569"/>
      <c r="P12" s="570"/>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row>
    <row r="13" spans="1:46" s="61" customFormat="1" ht="32.450000000000003" customHeight="1">
      <c r="A13" s="63"/>
      <c r="B13" s="9"/>
      <c r="C13" s="571"/>
      <c r="D13" s="572"/>
      <c r="E13" s="572"/>
      <c r="F13" s="572"/>
      <c r="G13" s="572"/>
      <c r="H13" s="572"/>
      <c r="I13" s="572"/>
      <c r="J13" s="572"/>
      <c r="K13" s="572"/>
      <c r="L13" s="572"/>
      <c r="M13" s="572"/>
      <c r="N13" s="572"/>
      <c r="O13" s="572"/>
      <c r="P13" s="573"/>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row>
    <row r="14" spans="1:46" s="61" customFormat="1" ht="26.25" customHeight="1">
      <c r="A14" s="63"/>
      <c r="B14" s="67"/>
      <c r="C14" s="66"/>
      <c r="D14" s="66"/>
      <c r="E14" s="66"/>
      <c r="F14" s="66"/>
      <c r="G14" s="66"/>
      <c r="H14" s="66"/>
      <c r="I14" s="8"/>
      <c r="J14" s="8"/>
      <c r="K14" s="8"/>
      <c r="L14" s="8"/>
      <c r="M14" s="8"/>
      <c r="N14" s="8"/>
      <c r="O14" s="8"/>
      <c r="P14" s="8"/>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row>
    <row r="15" spans="1:46" s="61" customFormat="1" ht="26.25" customHeight="1">
      <c r="A15" s="63"/>
      <c r="B15" s="574" t="s">
        <v>3203</v>
      </c>
      <c r="C15" s="575"/>
      <c r="D15" s="575"/>
      <c r="E15" s="575"/>
      <c r="F15" s="575"/>
      <c r="G15" s="575"/>
      <c r="H15" s="576"/>
      <c r="I15" s="8"/>
      <c r="J15" s="8"/>
      <c r="K15" s="8"/>
      <c r="L15" s="8"/>
      <c r="M15" s="8"/>
      <c r="N15" s="8"/>
      <c r="O15" s="8"/>
      <c r="P15" s="8"/>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row>
    <row r="16" spans="1:46" s="61" customFormat="1" ht="26.25" customHeight="1">
      <c r="A16" s="63"/>
      <c r="B16" s="128" t="s">
        <v>3201</v>
      </c>
      <c r="C16" s="8"/>
      <c r="D16" s="8"/>
      <c r="E16" s="8"/>
      <c r="F16" s="8"/>
      <c r="G16" s="8"/>
      <c r="H16" s="8"/>
      <c r="I16" s="8"/>
      <c r="J16" s="8"/>
      <c r="K16" s="8"/>
      <c r="L16" s="8"/>
      <c r="M16" s="8"/>
      <c r="N16" s="8"/>
      <c r="O16" s="8"/>
      <c r="P16" s="8"/>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row>
    <row r="17" spans="1:46" s="61" customFormat="1" ht="26.25" customHeight="1">
      <c r="A17" s="63"/>
      <c r="B17" s="9"/>
      <c r="C17" s="577" t="s">
        <v>3204</v>
      </c>
      <c r="D17" s="578"/>
      <c r="E17" s="578"/>
      <c r="F17" s="578"/>
      <c r="G17" s="578"/>
      <c r="H17" s="578"/>
      <c r="I17" s="578"/>
      <c r="J17" s="578"/>
      <c r="K17" s="578"/>
      <c r="L17" s="578"/>
      <c r="M17" s="578"/>
      <c r="N17" s="578"/>
      <c r="O17" s="578"/>
      <c r="P17" s="579"/>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row>
    <row r="18" spans="1:46" s="61" customFormat="1" ht="26.25" customHeight="1">
      <c r="A18" s="63"/>
      <c r="B18" s="9"/>
      <c r="C18" s="580"/>
      <c r="D18" s="581"/>
      <c r="E18" s="581"/>
      <c r="F18" s="581"/>
      <c r="G18" s="581"/>
      <c r="H18" s="581"/>
      <c r="I18" s="581"/>
      <c r="J18" s="581"/>
      <c r="K18" s="581"/>
      <c r="L18" s="581"/>
      <c r="M18" s="581"/>
      <c r="N18" s="581"/>
      <c r="O18" s="581"/>
      <c r="P18" s="58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row>
    <row r="19" spans="1:46" s="61" customFormat="1" ht="26.25" customHeight="1">
      <c r="A19" s="63"/>
      <c r="B19" s="9"/>
      <c r="C19" s="434" t="s">
        <v>3205</v>
      </c>
      <c r="D19" s="435"/>
      <c r="E19" s="435"/>
      <c r="F19" s="435"/>
      <c r="G19" s="435"/>
      <c r="H19" s="435"/>
      <c r="I19" s="435"/>
      <c r="J19" s="435"/>
      <c r="K19" s="435"/>
      <c r="L19" s="435"/>
      <c r="M19" s="435"/>
      <c r="N19" s="435"/>
      <c r="O19" s="435"/>
      <c r="P19" s="436"/>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row>
    <row r="20" spans="1:46" s="61" customFormat="1" ht="26.25" customHeight="1">
      <c r="A20" s="63"/>
      <c r="B20" s="9"/>
      <c r="C20" s="437"/>
      <c r="D20" s="438"/>
      <c r="E20" s="438"/>
      <c r="F20" s="438"/>
      <c r="G20" s="438"/>
      <c r="H20" s="438"/>
      <c r="I20" s="438"/>
      <c r="J20" s="438"/>
      <c r="K20" s="438"/>
      <c r="L20" s="438"/>
      <c r="M20" s="438"/>
      <c r="N20" s="438"/>
      <c r="O20" s="438"/>
      <c r="P20" s="439"/>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row>
    <row r="21" spans="1:46" s="61" customFormat="1" ht="26.25" customHeight="1">
      <c r="A21" s="63"/>
      <c r="B21" s="9"/>
      <c r="C21" s="437"/>
      <c r="D21" s="438"/>
      <c r="E21" s="438"/>
      <c r="F21" s="438"/>
      <c r="G21" s="438"/>
      <c r="H21" s="438"/>
      <c r="I21" s="438"/>
      <c r="J21" s="438"/>
      <c r="K21" s="438"/>
      <c r="L21" s="438"/>
      <c r="M21" s="438"/>
      <c r="N21" s="438"/>
      <c r="O21" s="438"/>
      <c r="P21" s="439"/>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row>
    <row r="22" spans="1:46" s="61" customFormat="1" ht="26.25" customHeight="1">
      <c r="A22" s="63"/>
      <c r="B22" s="9"/>
      <c r="C22" s="440"/>
      <c r="D22" s="441"/>
      <c r="E22" s="441"/>
      <c r="F22" s="441"/>
      <c r="G22" s="441"/>
      <c r="H22" s="441"/>
      <c r="I22" s="441"/>
      <c r="J22" s="441"/>
      <c r="K22" s="441"/>
      <c r="L22" s="441"/>
      <c r="M22" s="441"/>
      <c r="N22" s="441"/>
      <c r="O22" s="441"/>
      <c r="P22" s="44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row>
    <row r="23" spans="1:46" s="61" customFormat="1" ht="26.25" customHeight="1">
      <c r="A23" s="63"/>
      <c r="B23" s="9"/>
      <c r="C23" s="8"/>
      <c r="D23" s="8"/>
      <c r="E23" s="8"/>
      <c r="F23" s="8"/>
      <c r="G23" s="8"/>
      <c r="H23" s="8"/>
      <c r="I23" s="8"/>
      <c r="J23" s="8"/>
      <c r="K23" s="8"/>
      <c r="L23" s="8"/>
      <c r="M23" s="8"/>
      <c r="N23" s="8"/>
      <c r="O23" s="8"/>
      <c r="P23" s="8"/>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row>
    <row r="24" spans="1:46" s="61" customFormat="1" ht="26.25" customHeight="1">
      <c r="A24" s="63"/>
      <c r="B24" s="574" t="s">
        <v>3206</v>
      </c>
      <c r="C24" s="575"/>
      <c r="D24" s="575"/>
      <c r="E24" s="575"/>
      <c r="F24" s="8"/>
      <c r="G24" s="8"/>
      <c r="H24" s="8"/>
      <c r="I24" s="8"/>
      <c r="J24" s="8"/>
      <c r="K24" s="8"/>
      <c r="L24" s="8"/>
      <c r="M24" s="8"/>
      <c r="N24" s="8"/>
      <c r="O24" s="8"/>
      <c r="P24" s="8"/>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row>
    <row r="25" spans="1:46" s="61" customFormat="1" ht="26.25" customHeight="1">
      <c r="A25" s="63"/>
      <c r="B25" s="9"/>
      <c r="C25" s="8"/>
      <c r="D25" s="8"/>
      <c r="E25" s="8"/>
      <c r="F25" s="8"/>
      <c r="G25" s="8"/>
      <c r="H25" s="8"/>
      <c r="I25" s="8"/>
      <c r="J25" s="8"/>
      <c r="K25" s="8"/>
      <c r="L25" s="8"/>
      <c r="M25" s="8"/>
      <c r="N25" s="8"/>
      <c r="O25" s="8"/>
      <c r="P25" s="8"/>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row>
    <row r="26" spans="1:46" s="61" customFormat="1" ht="26.25" customHeight="1">
      <c r="A26" s="63"/>
      <c r="B26" s="129"/>
      <c r="C26" s="591" t="s">
        <v>3207</v>
      </c>
      <c r="D26" s="592"/>
      <c r="E26" s="592"/>
      <c r="F26" s="592"/>
      <c r="G26" s="592"/>
      <c r="H26" s="592"/>
      <c r="I26" s="592"/>
      <c r="J26" s="592"/>
      <c r="K26" s="592"/>
      <c r="L26" s="592"/>
      <c r="M26" s="592"/>
      <c r="N26" s="592"/>
      <c r="O26" s="592"/>
      <c r="P26" s="593"/>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row>
    <row r="27" spans="1:46" s="61" customFormat="1" ht="26.25" customHeight="1">
      <c r="A27" s="63"/>
      <c r="B27" s="129"/>
      <c r="C27" s="131"/>
      <c r="D27" s="9"/>
      <c r="E27" s="9"/>
      <c r="F27" s="9"/>
      <c r="G27" s="9"/>
      <c r="H27" s="9"/>
      <c r="I27" s="9"/>
      <c r="J27" s="9"/>
      <c r="K27" s="9"/>
      <c r="L27" s="9"/>
      <c r="M27" s="9"/>
      <c r="N27" s="9"/>
      <c r="O27" s="9"/>
      <c r="P27" s="9"/>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row>
    <row r="28" spans="1:46" s="61" customFormat="1" ht="26.25" customHeight="1">
      <c r="A28" s="63"/>
      <c r="B28" s="9"/>
      <c r="C28" s="134"/>
      <c r="D28" s="397" t="s">
        <v>3208</v>
      </c>
      <c r="E28" s="398"/>
      <c r="F28" s="398"/>
      <c r="G28" s="399"/>
      <c r="H28" s="134"/>
      <c r="I28" s="397" t="s">
        <v>3209</v>
      </c>
      <c r="J28" s="398"/>
      <c r="K28" s="398"/>
      <c r="L28" s="398"/>
      <c r="M28" s="398"/>
      <c r="N28" s="398"/>
      <c r="O28" s="398"/>
      <c r="P28" s="399"/>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row>
    <row r="29" spans="1:46" s="61" customFormat="1" ht="26.25" customHeight="1">
      <c r="A29" s="63"/>
      <c r="B29" s="9"/>
      <c r="C29" s="137" t="s">
        <v>60</v>
      </c>
      <c r="D29" s="550" t="s">
        <v>3210</v>
      </c>
      <c r="E29" s="583"/>
      <c r="F29" s="583"/>
      <c r="G29" s="584"/>
      <c r="H29" s="138" t="s">
        <v>63</v>
      </c>
      <c r="I29" s="562" t="s">
        <v>3211</v>
      </c>
      <c r="J29" s="563"/>
      <c r="K29" s="563"/>
      <c r="L29" s="563"/>
      <c r="M29" s="563"/>
      <c r="N29" s="563"/>
      <c r="O29" s="563"/>
      <c r="P29" s="564"/>
      <c r="Q29" s="71"/>
      <c r="R29" s="62"/>
      <c r="S29" s="13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row>
    <row r="30" spans="1:46" s="61" customFormat="1" ht="26.25" customHeight="1">
      <c r="A30" s="63"/>
      <c r="B30" s="64"/>
      <c r="C30" s="135"/>
      <c r="D30" s="585"/>
      <c r="E30" s="586"/>
      <c r="F30" s="586"/>
      <c r="G30" s="587"/>
      <c r="H30" s="138" t="s">
        <v>80</v>
      </c>
      <c r="I30" s="562" t="s">
        <v>3212</v>
      </c>
      <c r="J30" s="563"/>
      <c r="K30" s="563"/>
      <c r="L30" s="563"/>
      <c r="M30" s="563"/>
      <c r="N30" s="563"/>
      <c r="O30" s="563"/>
      <c r="P30" s="564"/>
      <c r="Q30" s="62"/>
      <c r="R30" s="62"/>
      <c r="S30" s="13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row>
    <row r="31" spans="1:46" s="61" customFormat="1" ht="40.15" customHeight="1">
      <c r="A31" s="63"/>
      <c r="B31" s="9"/>
      <c r="C31" s="136"/>
      <c r="D31" s="588"/>
      <c r="E31" s="589"/>
      <c r="F31" s="589"/>
      <c r="G31" s="590"/>
      <c r="H31" s="138" t="s">
        <v>98</v>
      </c>
      <c r="I31" s="547"/>
      <c r="J31" s="548"/>
      <c r="K31" s="548"/>
      <c r="L31" s="548"/>
      <c r="M31" s="548"/>
      <c r="N31" s="548"/>
      <c r="O31" s="548"/>
      <c r="P31" s="549"/>
      <c r="Q31" s="71"/>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row>
    <row r="32" spans="1:46" s="61" customFormat="1" ht="26.25" customHeight="1">
      <c r="A32" s="63"/>
      <c r="B32" s="9"/>
      <c r="C32" s="8"/>
      <c r="D32" s="8"/>
      <c r="E32" s="8"/>
      <c r="F32" s="8"/>
      <c r="G32" s="8"/>
      <c r="H32" s="138" t="s">
        <v>3070</v>
      </c>
      <c r="I32" s="547"/>
      <c r="J32" s="548"/>
      <c r="K32" s="548"/>
      <c r="L32" s="548"/>
      <c r="M32" s="548"/>
      <c r="N32" s="548"/>
      <c r="O32" s="548"/>
      <c r="P32" s="549"/>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row>
    <row r="33" spans="1:46" s="61" customFormat="1" ht="26.25" customHeight="1">
      <c r="A33" s="63"/>
      <c r="B33" s="9"/>
      <c r="C33" s="8"/>
      <c r="D33" s="8"/>
      <c r="E33" s="8"/>
      <c r="F33" s="8"/>
      <c r="G33" s="8"/>
      <c r="H33" s="138" t="s">
        <v>3080</v>
      </c>
      <c r="I33" s="529"/>
      <c r="J33" s="530"/>
      <c r="K33" s="530"/>
      <c r="L33" s="530"/>
      <c r="M33" s="530"/>
      <c r="N33" s="530"/>
      <c r="O33" s="530"/>
      <c r="P33" s="531"/>
      <c r="Q33" s="71"/>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row>
    <row r="34" spans="1:46" s="61" customFormat="1" ht="26.25" customHeight="1">
      <c r="A34" s="63"/>
      <c r="B34" s="9"/>
      <c r="C34" s="8"/>
      <c r="D34" s="8"/>
      <c r="E34" s="8"/>
      <c r="F34" s="8"/>
      <c r="G34" s="8"/>
      <c r="H34" s="8"/>
      <c r="I34" s="8"/>
      <c r="J34" s="8"/>
      <c r="K34" s="8"/>
      <c r="L34" s="8"/>
      <c r="M34" s="8"/>
      <c r="N34" s="8"/>
      <c r="O34" s="8"/>
      <c r="P34" s="8"/>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row>
    <row r="35" spans="1:46" s="61" customFormat="1" ht="26.25" customHeight="1">
      <c r="A35" s="63"/>
      <c r="B35" s="9"/>
      <c r="C35" s="131" t="s">
        <v>3213</v>
      </c>
      <c r="D35" s="8"/>
      <c r="E35" s="8"/>
      <c r="F35" s="8"/>
      <c r="G35" s="8"/>
      <c r="H35" s="8"/>
      <c r="I35" s="8"/>
      <c r="J35" s="8"/>
      <c r="K35" s="8"/>
      <c r="L35" s="8"/>
      <c r="M35" s="8"/>
      <c r="N35" s="8"/>
      <c r="O35" s="8"/>
      <c r="P35" s="8"/>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row>
    <row r="36" spans="1:46" s="61" customFormat="1" ht="26.25" customHeight="1">
      <c r="A36" s="63"/>
      <c r="B36" s="8"/>
      <c r="C36" s="71" t="s">
        <v>3214</v>
      </c>
      <c r="D36" s="8"/>
      <c r="E36" s="8"/>
      <c r="F36" s="8"/>
      <c r="G36" s="8"/>
      <c r="H36" s="8"/>
      <c r="I36" s="8"/>
      <c r="J36" s="8"/>
      <c r="K36" s="8"/>
      <c r="L36" s="8"/>
      <c r="M36" s="8"/>
      <c r="N36" s="8"/>
      <c r="O36" s="8"/>
      <c r="P36" s="8"/>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row>
    <row r="37" spans="1:46" s="61" customFormat="1" ht="26.25" hidden="1" customHeight="1" outlineLevel="1">
      <c r="A37" s="63"/>
      <c r="B37" s="8"/>
      <c r="C37" s="8"/>
      <c r="D37" s="8"/>
      <c r="E37" s="8"/>
      <c r="F37" s="8"/>
      <c r="G37" s="8"/>
      <c r="H37" s="8"/>
      <c r="I37" s="8"/>
      <c r="J37" s="8"/>
      <c r="K37" s="8"/>
      <c r="L37" s="8"/>
      <c r="M37" s="8"/>
      <c r="N37" s="8"/>
      <c r="O37" s="8"/>
      <c r="P37" s="8"/>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row>
    <row r="38" spans="1:46" s="61" customFormat="1" ht="26.25" hidden="1" customHeight="1" outlineLevel="1">
      <c r="A38" s="63"/>
      <c r="B38" s="8"/>
      <c r="C38" s="136"/>
      <c r="D38" s="397" t="s">
        <v>3208</v>
      </c>
      <c r="E38" s="398"/>
      <c r="F38" s="398"/>
      <c r="G38" s="399"/>
      <c r="H38" s="134"/>
      <c r="I38" s="397" t="s">
        <v>3209</v>
      </c>
      <c r="J38" s="398"/>
      <c r="K38" s="398"/>
      <c r="L38" s="398"/>
      <c r="M38" s="398"/>
      <c r="N38" s="398"/>
      <c r="O38" s="398"/>
      <c r="P38" s="399"/>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row>
    <row r="39" spans="1:46" s="61" customFormat="1" ht="26.25" hidden="1" customHeight="1" outlineLevel="1">
      <c r="A39" s="63"/>
      <c r="B39" s="8"/>
      <c r="C39" s="137" t="s">
        <v>1147</v>
      </c>
      <c r="D39" s="532"/>
      <c r="E39" s="533"/>
      <c r="F39" s="533"/>
      <c r="G39" s="534"/>
      <c r="H39" s="138" t="s">
        <v>1149</v>
      </c>
      <c r="I39" s="547"/>
      <c r="J39" s="548"/>
      <c r="K39" s="548"/>
      <c r="L39" s="548"/>
      <c r="M39" s="548"/>
      <c r="N39" s="548"/>
      <c r="O39" s="548"/>
      <c r="P39" s="549"/>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row>
    <row r="40" spans="1:46" s="61" customFormat="1" ht="26.25" hidden="1" customHeight="1" outlineLevel="1">
      <c r="A40" s="63"/>
      <c r="B40" s="8"/>
      <c r="C40" s="135"/>
      <c r="D40" s="535"/>
      <c r="E40" s="536"/>
      <c r="F40" s="536"/>
      <c r="G40" s="537"/>
      <c r="H40" s="138" t="s">
        <v>1153</v>
      </c>
      <c r="I40" s="547"/>
      <c r="J40" s="548"/>
      <c r="K40" s="548"/>
      <c r="L40" s="548"/>
      <c r="M40" s="548"/>
      <c r="N40" s="548"/>
      <c r="O40" s="548"/>
      <c r="P40" s="549"/>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row>
    <row r="41" spans="1:46" s="61" customFormat="1" ht="26.25" hidden="1" customHeight="1" outlineLevel="1">
      <c r="A41" s="63"/>
      <c r="B41" s="8"/>
      <c r="C41" s="136"/>
      <c r="D41" s="538"/>
      <c r="E41" s="539"/>
      <c r="F41" s="539"/>
      <c r="G41" s="540"/>
      <c r="H41" s="138" t="s">
        <v>1157</v>
      </c>
      <c r="I41" s="544"/>
      <c r="J41" s="545"/>
      <c r="K41" s="545"/>
      <c r="L41" s="545"/>
      <c r="M41" s="545"/>
      <c r="N41" s="545"/>
      <c r="O41" s="545"/>
      <c r="P41" s="546"/>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row>
    <row r="42" spans="1:46" s="61" customFormat="1" ht="26.25" hidden="1" customHeight="1" outlineLevel="1">
      <c r="A42" s="63"/>
      <c r="B42" s="8"/>
      <c r="C42" s="8"/>
      <c r="D42" s="8"/>
      <c r="E42" s="8"/>
      <c r="F42" s="8"/>
      <c r="G42" s="8"/>
      <c r="H42" s="138" t="s">
        <v>1186</v>
      </c>
      <c r="I42" s="529"/>
      <c r="J42" s="530"/>
      <c r="K42" s="530"/>
      <c r="L42" s="530"/>
      <c r="M42" s="530"/>
      <c r="N42" s="530"/>
      <c r="O42" s="530"/>
      <c r="P42" s="531"/>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row>
    <row r="43" spans="1:46" s="61" customFormat="1" ht="26.25" hidden="1" customHeight="1" outlineLevel="1">
      <c r="A43" s="63"/>
      <c r="B43" s="8"/>
      <c r="C43" s="8"/>
      <c r="D43" s="8"/>
      <c r="E43" s="8"/>
      <c r="F43" s="8"/>
      <c r="G43" s="8"/>
      <c r="H43" s="138" t="s">
        <v>1411</v>
      </c>
      <c r="I43" s="529"/>
      <c r="J43" s="530"/>
      <c r="K43" s="530"/>
      <c r="L43" s="530"/>
      <c r="M43" s="530"/>
      <c r="N43" s="530"/>
      <c r="O43" s="530"/>
      <c r="P43" s="531"/>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row>
    <row r="44" spans="1:46" s="61" customFormat="1" ht="26.25" hidden="1" customHeight="1" outlineLevel="1">
      <c r="A44" s="63"/>
      <c r="B44" s="8"/>
      <c r="C44" s="8"/>
      <c r="D44" s="8"/>
      <c r="E44" s="8"/>
      <c r="F44" s="8"/>
      <c r="G44" s="8"/>
      <c r="H44" s="8"/>
      <c r="I44" s="8"/>
      <c r="J44" s="8"/>
      <c r="K44" s="8"/>
      <c r="L44" s="8"/>
      <c r="M44" s="8"/>
      <c r="N44" s="8"/>
      <c r="O44" s="8"/>
      <c r="P44" s="8"/>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row>
    <row r="45" spans="1:46" s="61" customFormat="1" ht="26.25" hidden="1" customHeight="1" outlineLevel="1">
      <c r="A45" s="63"/>
      <c r="B45" s="8"/>
      <c r="C45" s="136"/>
      <c r="D45" s="397" t="s">
        <v>3208</v>
      </c>
      <c r="E45" s="398"/>
      <c r="F45" s="398"/>
      <c r="G45" s="399"/>
      <c r="H45" s="134"/>
      <c r="I45" s="397" t="s">
        <v>3209</v>
      </c>
      <c r="J45" s="398"/>
      <c r="K45" s="398"/>
      <c r="L45" s="398"/>
      <c r="M45" s="398"/>
      <c r="N45" s="398"/>
      <c r="O45" s="398"/>
      <c r="P45" s="399"/>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row>
    <row r="46" spans="1:46" s="61" customFormat="1" ht="26.25" hidden="1" customHeight="1" outlineLevel="1">
      <c r="A46" s="63"/>
      <c r="B46" s="8"/>
      <c r="C46" s="137" t="s">
        <v>1487</v>
      </c>
      <c r="D46" s="532"/>
      <c r="E46" s="533"/>
      <c r="F46" s="533"/>
      <c r="G46" s="534"/>
      <c r="H46" s="138" t="s">
        <v>1489</v>
      </c>
      <c r="I46" s="547"/>
      <c r="J46" s="548"/>
      <c r="K46" s="548"/>
      <c r="L46" s="548"/>
      <c r="M46" s="548"/>
      <c r="N46" s="548"/>
      <c r="O46" s="548"/>
      <c r="P46" s="549"/>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row>
    <row r="47" spans="1:46" s="61" customFormat="1" ht="26.25" hidden="1" customHeight="1" outlineLevel="1">
      <c r="A47" s="63"/>
      <c r="B47" s="8"/>
      <c r="C47" s="135"/>
      <c r="D47" s="535"/>
      <c r="E47" s="536"/>
      <c r="F47" s="536"/>
      <c r="G47" s="537"/>
      <c r="H47" s="138" t="s">
        <v>3138</v>
      </c>
      <c r="I47" s="547"/>
      <c r="J47" s="548"/>
      <c r="K47" s="548"/>
      <c r="L47" s="548"/>
      <c r="M47" s="548"/>
      <c r="N47" s="548"/>
      <c r="O47" s="548"/>
      <c r="P47" s="549"/>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row>
    <row r="48" spans="1:46" s="61" customFormat="1" ht="26.25" hidden="1" customHeight="1" outlineLevel="1">
      <c r="A48" s="63"/>
      <c r="B48" s="8"/>
      <c r="C48" s="136"/>
      <c r="D48" s="538"/>
      <c r="E48" s="539"/>
      <c r="F48" s="539"/>
      <c r="G48" s="540"/>
      <c r="H48" s="138" t="s">
        <v>3142</v>
      </c>
      <c r="I48" s="544"/>
      <c r="J48" s="545"/>
      <c r="K48" s="545"/>
      <c r="L48" s="545"/>
      <c r="M48" s="545"/>
      <c r="N48" s="545"/>
      <c r="O48" s="545"/>
      <c r="P48" s="546"/>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row>
    <row r="49" spans="1:46" s="61" customFormat="1" ht="26.25" hidden="1" customHeight="1" outlineLevel="1">
      <c r="A49" s="63"/>
      <c r="B49" s="8"/>
      <c r="C49" s="8"/>
      <c r="D49" s="8"/>
      <c r="E49" s="8"/>
      <c r="F49" s="8"/>
      <c r="G49" s="8"/>
      <c r="H49" s="138" t="s">
        <v>3150</v>
      </c>
      <c r="I49" s="529"/>
      <c r="J49" s="530"/>
      <c r="K49" s="530"/>
      <c r="L49" s="530"/>
      <c r="M49" s="530"/>
      <c r="N49" s="530"/>
      <c r="O49" s="530"/>
      <c r="P49" s="531"/>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row>
    <row r="50" spans="1:46" s="61" customFormat="1" ht="26.25" hidden="1" customHeight="1" outlineLevel="1">
      <c r="A50" s="63"/>
      <c r="B50" s="8"/>
      <c r="C50" s="8"/>
      <c r="D50" s="8"/>
      <c r="E50" s="8"/>
      <c r="F50" s="8"/>
      <c r="G50" s="8"/>
      <c r="H50" s="138" t="s">
        <v>3160</v>
      </c>
      <c r="I50" s="529"/>
      <c r="J50" s="530"/>
      <c r="K50" s="530"/>
      <c r="L50" s="530"/>
      <c r="M50" s="530"/>
      <c r="N50" s="530"/>
      <c r="O50" s="530"/>
      <c r="P50" s="531"/>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row>
    <row r="51" spans="1:46" s="61" customFormat="1" ht="26.25" hidden="1" customHeight="1" outlineLevel="1">
      <c r="A51" s="63"/>
      <c r="B51" s="8"/>
      <c r="C51" s="8"/>
      <c r="D51" s="8"/>
      <c r="E51" s="8"/>
      <c r="F51" s="8"/>
      <c r="G51" s="8"/>
      <c r="H51" s="8"/>
      <c r="I51" s="8"/>
      <c r="J51" s="8"/>
      <c r="K51" s="8"/>
      <c r="L51" s="8"/>
      <c r="M51" s="8"/>
      <c r="N51" s="8"/>
      <c r="O51" s="8"/>
      <c r="P51" s="8"/>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row>
    <row r="52" spans="1:46" s="61" customFormat="1" ht="26.25" hidden="1" customHeight="1" outlineLevel="1">
      <c r="A52" s="63"/>
      <c r="B52" s="8"/>
      <c r="C52" s="136"/>
      <c r="D52" s="397" t="s">
        <v>3208</v>
      </c>
      <c r="E52" s="398"/>
      <c r="F52" s="398"/>
      <c r="G52" s="399"/>
      <c r="H52" s="134"/>
      <c r="I52" s="397" t="s">
        <v>3209</v>
      </c>
      <c r="J52" s="398"/>
      <c r="K52" s="398"/>
      <c r="L52" s="398"/>
      <c r="M52" s="398"/>
      <c r="N52" s="398"/>
      <c r="O52" s="398"/>
      <c r="P52" s="399"/>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row>
    <row r="53" spans="1:46" s="61" customFormat="1" ht="26.25" hidden="1" customHeight="1" outlineLevel="1">
      <c r="A53" s="63"/>
      <c r="B53" s="8"/>
      <c r="C53" s="137" t="s">
        <v>1494</v>
      </c>
      <c r="D53" s="532"/>
      <c r="E53" s="533"/>
      <c r="F53" s="533"/>
      <c r="G53" s="534"/>
      <c r="H53" s="138" t="s">
        <v>1496</v>
      </c>
      <c r="I53" s="547"/>
      <c r="J53" s="548"/>
      <c r="K53" s="548"/>
      <c r="L53" s="548"/>
      <c r="M53" s="548"/>
      <c r="N53" s="548"/>
      <c r="O53" s="548"/>
      <c r="P53" s="549"/>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row>
    <row r="54" spans="1:46" s="61" customFormat="1" ht="26.25" hidden="1" customHeight="1" outlineLevel="1">
      <c r="A54" s="63"/>
      <c r="B54" s="8"/>
      <c r="C54" s="135"/>
      <c r="D54" s="535"/>
      <c r="E54" s="536"/>
      <c r="F54" s="536"/>
      <c r="G54" s="537"/>
      <c r="H54" s="138" t="s">
        <v>1525</v>
      </c>
      <c r="I54" s="547"/>
      <c r="J54" s="548"/>
      <c r="K54" s="548"/>
      <c r="L54" s="548"/>
      <c r="M54" s="548"/>
      <c r="N54" s="548"/>
      <c r="O54" s="548"/>
      <c r="P54" s="549"/>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row>
    <row r="55" spans="1:46" s="61" customFormat="1" ht="26.25" hidden="1" customHeight="1" outlineLevel="1">
      <c r="A55" s="63"/>
      <c r="B55" s="8"/>
      <c r="C55" s="136"/>
      <c r="D55" s="538"/>
      <c r="E55" s="539"/>
      <c r="F55" s="539"/>
      <c r="G55" s="540"/>
      <c r="H55" s="138" t="s">
        <v>1695</v>
      </c>
      <c r="I55" s="544"/>
      <c r="J55" s="545"/>
      <c r="K55" s="545"/>
      <c r="L55" s="545"/>
      <c r="M55" s="545"/>
      <c r="N55" s="545"/>
      <c r="O55" s="545"/>
      <c r="P55" s="546"/>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row>
    <row r="56" spans="1:46" s="61" customFormat="1" ht="26.25" hidden="1" customHeight="1" outlineLevel="1">
      <c r="A56" s="63"/>
      <c r="B56" s="8"/>
      <c r="C56" s="8"/>
      <c r="D56" s="8"/>
      <c r="E56" s="8"/>
      <c r="F56" s="8"/>
      <c r="G56" s="8"/>
      <c r="H56" s="138" t="s">
        <v>1942</v>
      </c>
      <c r="I56" s="529"/>
      <c r="J56" s="530"/>
      <c r="K56" s="530"/>
      <c r="L56" s="530"/>
      <c r="M56" s="530"/>
      <c r="N56" s="530"/>
      <c r="O56" s="530"/>
      <c r="P56" s="531"/>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row>
    <row r="57" spans="1:46" s="61" customFormat="1" ht="26.25" hidden="1" customHeight="1" outlineLevel="1">
      <c r="A57" s="63"/>
      <c r="B57" s="8"/>
      <c r="C57" s="8"/>
      <c r="D57" s="8"/>
      <c r="E57" s="8"/>
      <c r="F57" s="8"/>
      <c r="G57" s="8"/>
      <c r="H57" s="138" t="s">
        <v>3215</v>
      </c>
      <c r="I57" s="529"/>
      <c r="J57" s="530"/>
      <c r="K57" s="530"/>
      <c r="L57" s="530"/>
      <c r="M57" s="530"/>
      <c r="N57" s="530"/>
      <c r="O57" s="530"/>
      <c r="P57" s="531"/>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row>
    <row r="58" spans="1:46" s="61" customFormat="1" ht="26.25" hidden="1" customHeight="1" outlineLevel="1">
      <c r="A58" s="63"/>
      <c r="B58" s="8"/>
      <c r="C58" s="8"/>
      <c r="D58" s="8"/>
      <c r="E58" s="8"/>
      <c r="F58" s="8"/>
      <c r="G58" s="8"/>
      <c r="H58" s="8"/>
      <c r="I58" s="8"/>
      <c r="J58" s="8"/>
      <c r="K58" s="8"/>
      <c r="L58" s="8"/>
      <c r="M58" s="8"/>
      <c r="N58" s="8"/>
      <c r="O58" s="8"/>
      <c r="P58" s="8"/>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row>
    <row r="59" spans="1:46" s="61" customFormat="1" ht="26.25" hidden="1" customHeight="1" outlineLevel="1">
      <c r="A59" s="63"/>
      <c r="B59" s="8"/>
      <c r="C59" s="136"/>
      <c r="D59" s="397" t="s">
        <v>3208</v>
      </c>
      <c r="E59" s="398"/>
      <c r="F59" s="398"/>
      <c r="G59" s="399"/>
      <c r="H59" s="134"/>
      <c r="I59" s="397" t="s">
        <v>3209</v>
      </c>
      <c r="J59" s="398"/>
      <c r="K59" s="398"/>
      <c r="L59" s="398"/>
      <c r="M59" s="398"/>
      <c r="N59" s="398"/>
      <c r="O59" s="398"/>
      <c r="P59" s="399"/>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row>
    <row r="60" spans="1:46" s="61" customFormat="1" ht="26.25" hidden="1" customHeight="1" outlineLevel="1">
      <c r="A60" s="63"/>
      <c r="B60" s="8"/>
      <c r="C60" s="137" t="s">
        <v>1946</v>
      </c>
      <c r="D60" s="532"/>
      <c r="E60" s="533"/>
      <c r="F60" s="533"/>
      <c r="G60" s="534"/>
      <c r="H60" s="138" t="s">
        <v>1948</v>
      </c>
      <c r="I60" s="541"/>
      <c r="J60" s="542"/>
      <c r="K60" s="542"/>
      <c r="L60" s="542"/>
      <c r="M60" s="542"/>
      <c r="N60" s="542"/>
      <c r="O60" s="542"/>
      <c r="P60" s="543"/>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row>
    <row r="61" spans="1:46" s="61" customFormat="1" ht="26.25" hidden="1" customHeight="1" outlineLevel="1">
      <c r="A61" s="63"/>
      <c r="B61" s="8"/>
      <c r="C61" s="135"/>
      <c r="D61" s="535"/>
      <c r="E61" s="536"/>
      <c r="F61" s="536"/>
      <c r="G61" s="537"/>
      <c r="H61" s="138" t="s">
        <v>1951</v>
      </c>
      <c r="I61" s="541"/>
      <c r="J61" s="542"/>
      <c r="K61" s="542"/>
      <c r="L61" s="542"/>
      <c r="M61" s="542"/>
      <c r="N61" s="542"/>
      <c r="O61" s="542"/>
      <c r="P61" s="543"/>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row>
    <row r="62" spans="1:46" s="61" customFormat="1" ht="26.25" hidden="1" customHeight="1" outlineLevel="1">
      <c r="A62" s="63"/>
      <c r="B62" s="8"/>
      <c r="C62" s="136"/>
      <c r="D62" s="538"/>
      <c r="E62" s="539"/>
      <c r="F62" s="539"/>
      <c r="G62" s="540"/>
      <c r="H62" s="138" t="s">
        <v>1958</v>
      </c>
      <c r="I62" s="544"/>
      <c r="J62" s="545"/>
      <c r="K62" s="545"/>
      <c r="L62" s="545"/>
      <c r="M62" s="545"/>
      <c r="N62" s="545"/>
      <c r="O62" s="545"/>
      <c r="P62" s="546"/>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row>
    <row r="63" spans="1:46" s="61" customFormat="1" ht="26.25" hidden="1" customHeight="1" outlineLevel="1">
      <c r="A63" s="63"/>
      <c r="B63" s="8"/>
      <c r="C63" s="8"/>
      <c r="D63" s="8"/>
      <c r="E63" s="8"/>
      <c r="F63" s="8"/>
      <c r="G63" s="8"/>
      <c r="H63" s="138" t="s">
        <v>3216</v>
      </c>
      <c r="I63" s="529"/>
      <c r="J63" s="530"/>
      <c r="K63" s="530"/>
      <c r="L63" s="530"/>
      <c r="M63" s="530"/>
      <c r="N63" s="530"/>
      <c r="O63" s="530"/>
      <c r="P63" s="531"/>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row>
    <row r="64" spans="1:46" s="61" customFormat="1" ht="26.25" hidden="1" customHeight="1" outlineLevel="1">
      <c r="A64" s="63"/>
      <c r="B64" s="8"/>
      <c r="C64" s="8"/>
      <c r="D64" s="8"/>
      <c r="E64" s="8"/>
      <c r="F64" s="8"/>
      <c r="G64" s="8"/>
      <c r="H64" s="138" t="s">
        <v>3217</v>
      </c>
      <c r="I64" s="529"/>
      <c r="J64" s="530"/>
      <c r="K64" s="530"/>
      <c r="L64" s="530"/>
      <c r="M64" s="530"/>
      <c r="N64" s="530"/>
      <c r="O64" s="530"/>
      <c r="P64" s="531"/>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row>
    <row r="65" spans="1:46" s="61" customFormat="1" ht="26.25" hidden="1" customHeight="1" outlineLevel="1">
      <c r="A65" s="63"/>
      <c r="B65" s="8"/>
      <c r="C65" s="8"/>
      <c r="D65" s="8"/>
      <c r="E65" s="8"/>
      <c r="F65" s="8"/>
      <c r="G65" s="8"/>
      <c r="H65" s="8"/>
      <c r="I65" s="8"/>
      <c r="J65" s="8"/>
      <c r="K65" s="8"/>
      <c r="L65" s="8"/>
      <c r="M65" s="8"/>
      <c r="N65" s="8"/>
      <c r="O65" s="8"/>
      <c r="P65" s="8"/>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row>
    <row r="66" spans="1:46" s="61" customFormat="1" ht="26.25" hidden="1" customHeight="1" outlineLevel="1">
      <c r="A66" s="63"/>
      <c r="B66" s="8"/>
      <c r="C66" s="136"/>
      <c r="D66" s="397" t="s">
        <v>3208</v>
      </c>
      <c r="E66" s="398"/>
      <c r="F66" s="398"/>
      <c r="G66" s="399"/>
      <c r="H66" s="134"/>
      <c r="I66" s="397" t="s">
        <v>3209</v>
      </c>
      <c r="J66" s="398"/>
      <c r="K66" s="398"/>
      <c r="L66" s="398"/>
      <c r="M66" s="398"/>
      <c r="N66" s="398"/>
      <c r="O66" s="398"/>
      <c r="P66" s="399"/>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row>
    <row r="67" spans="1:46" s="61" customFormat="1" ht="26.25" hidden="1" customHeight="1" outlineLevel="1">
      <c r="A67" s="63"/>
      <c r="B67" s="8"/>
      <c r="C67" s="137" t="s">
        <v>1965</v>
      </c>
      <c r="D67" s="532"/>
      <c r="E67" s="533"/>
      <c r="F67" s="533"/>
      <c r="G67" s="534"/>
      <c r="H67" s="138" t="s">
        <v>1967</v>
      </c>
      <c r="I67" s="541"/>
      <c r="J67" s="542"/>
      <c r="K67" s="542"/>
      <c r="L67" s="542"/>
      <c r="M67" s="542"/>
      <c r="N67" s="542"/>
      <c r="O67" s="542"/>
      <c r="P67" s="543"/>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row>
    <row r="68" spans="1:46" s="61" customFormat="1" ht="26.25" hidden="1" customHeight="1" outlineLevel="1">
      <c r="A68" s="63"/>
      <c r="B68" s="8"/>
      <c r="C68" s="135"/>
      <c r="D68" s="535"/>
      <c r="E68" s="536"/>
      <c r="F68" s="536"/>
      <c r="G68" s="537"/>
      <c r="H68" s="138" t="s">
        <v>1971</v>
      </c>
      <c r="I68" s="541"/>
      <c r="J68" s="542"/>
      <c r="K68" s="542"/>
      <c r="L68" s="542"/>
      <c r="M68" s="542"/>
      <c r="N68" s="542"/>
      <c r="O68" s="542"/>
      <c r="P68" s="543"/>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row>
    <row r="69" spans="1:46" s="61" customFormat="1" ht="26.25" hidden="1" customHeight="1" outlineLevel="1">
      <c r="A69" s="63"/>
      <c r="B69" s="8"/>
      <c r="C69" s="136"/>
      <c r="D69" s="538"/>
      <c r="E69" s="539"/>
      <c r="F69" s="539"/>
      <c r="G69" s="540"/>
      <c r="H69" s="138" t="s">
        <v>3218</v>
      </c>
      <c r="I69" s="544"/>
      <c r="J69" s="545"/>
      <c r="K69" s="545"/>
      <c r="L69" s="545"/>
      <c r="M69" s="545"/>
      <c r="N69" s="545"/>
      <c r="O69" s="545"/>
      <c r="P69" s="546"/>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row>
    <row r="70" spans="1:46" s="61" customFormat="1" ht="26.25" hidden="1" customHeight="1" outlineLevel="1">
      <c r="A70" s="63"/>
      <c r="B70" s="8"/>
      <c r="C70" s="8"/>
      <c r="D70" s="8"/>
      <c r="E70" s="8"/>
      <c r="F70" s="8"/>
      <c r="G70" s="8"/>
      <c r="H70" s="138" t="s">
        <v>3219</v>
      </c>
      <c r="I70" s="529"/>
      <c r="J70" s="530"/>
      <c r="K70" s="530"/>
      <c r="L70" s="530"/>
      <c r="M70" s="530"/>
      <c r="N70" s="530"/>
      <c r="O70" s="530"/>
      <c r="P70" s="531"/>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row>
    <row r="71" spans="1:46" s="61" customFormat="1" ht="26.25" hidden="1" customHeight="1" outlineLevel="1">
      <c r="A71" s="63"/>
      <c r="B71" s="8"/>
      <c r="C71" s="8"/>
      <c r="D71" s="8"/>
      <c r="E71" s="8"/>
      <c r="F71" s="8"/>
      <c r="G71" s="8"/>
      <c r="H71" s="138" t="s">
        <v>3220</v>
      </c>
      <c r="I71" s="529"/>
      <c r="J71" s="530"/>
      <c r="K71" s="530"/>
      <c r="L71" s="530"/>
      <c r="M71" s="530"/>
      <c r="N71" s="530"/>
      <c r="O71" s="530"/>
      <c r="P71" s="531"/>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row>
    <row r="72" spans="1:46" s="61" customFormat="1" ht="26.25" hidden="1" customHeight="1" outlineLevel="1">
      <c r="A72" s="63"/>
      <c r="B72" s="8"/>
      <c r="C72" s="8"/>
      <c r="D72" s="8"/>
      <c r="E72" s="8"/>
      <c r="F72" s="8"/>
      <c r="G72" s="8"/>
      <c r="H72" s="8"/>
      <c r="I72" s="8"/>
      <c r="J72" s="8"/>
      <c r="K72" s="8"/>
      <c r="L72" s="8"/>
      <c r="M72" s="8"/>
      <c r="N72" s="8"/>
      <c r="O72" s="8"/>
      <c r="P72" s="8"/>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row>
    <row r="73" spans="1:46" s="61" customFormat="1" ht="26.25" customHeight="1" collapsed="1">
      <c r="A73" s="63"/>
      <c r="B73" s="8"/>
      <c r="C73" s="8"/>
      <c r="D73" s="8"/>
      <c r="E73" s="8"/>
      <c r="F73" s="8"/>
      <c r="G73" s="8"/>
      <c r="H73" s="8"/>
      <c r="I73" s="8"/>
      <c r="J73" s="8"/>
      <c r="K73" s="8"/>
      <c r="L73" s="8"/>
      <c r="M73" s="8"/>
      <c r="N73" s="8"/>
      <c r="O73" s="8"/>
      <c r="P73" s="8"/>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row>
    <row r="74" spans="1:46" s="61" customFormat="1" ht="26.25" customHeight="1">
      <c r="A74" s="63"/>
      <c r="B74" s="574" t="s">
        <v>3221</v>
      </c>
      <c r="C74" s="575"/>
      <c r="D74" s="575"/>
      <c r="E74" s="575"/>
      <c r="F74" s="8"/>
      <c r="G74" s="8"/>
      <c r="H74" s="8"/>
      <c r="I74" s="8"/>
      <c r="J74" s="8"/>
      <c r="K74" s="8"/>
      <c r="L74" s="8"/>
      <c r="M74" s="8"/>
      <c r="N74" s="8"/>
      <c r="O74" s="8"/>
      <c r="P74" s="8"/>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row>
    <row r="75" spans="1:46" s="61" customFormat="1" ht="26.25" customHeight="1">
      <c r="A75" s="63"/>
      <c r="B75" s="9"/>
      <c r="C75" s="8"/>
      <c r="D75" s="8"/>
      <c r="E75" s="8"/>
      <c r="F75" s="8"/>
      <c r="G75" s="8"/>
      <c r="H75" s="8"/>
      <c r="I75" s="8"/>
      <c r="J75" s="8"/>
      <c r="K75" s="8"/>
      <c r="L75" s="8"/>
      <c r="M75" s="8"/>
      <c r="N75" s="8"/>
      <c r="O75" s="8"/>
      <c r="P75" s="8"/>
      <c r="Q75" s="9"/>
      <c r="R75" s="9"/>
      <c r="S75" s="62"/>
      <c r="T75" s="62"/>
      <c r="U75" s="62"/>
      <c r="V75" s="62"/>
      <c r="W75" s="62"/>
      <c r="X75" s="62"/>
      <c r="Y75" s="62"/>
      <c r="Z75" s="62"/>
      <c r="AA75" s="62"/>
      <c r="AB75" s="62"/>
      <c r="AC75" s="62"/>
      <c r="AD75" s="62"/>
      <c r="AE75" s="62"/>
      <c r="AF75" s="62"/>
      <c r="AG75" s="62"/>
      <c r="AH75" s="62"/>
      <c r="AI75" s="62"/>
    </row>
    <row r="76" spans="1:46" s="61" customFormat="1" ht="26.25" customHeight="1">
      <c r="A76" s="63"/>
      <c r="B76" s="9"/>
      <c r="C76" s="130" t="s">
        <v>3222</v>
      </c>
      <c r="D76" s="8"/>
      <c r="E76" s="8"/>
      <c r="F76" s="8"/>
      <c r="G76" s="8"/>
      <c r="H76" s="8"/>
      <c r="I76" s="8"/>
      <c r="J76" s="8"/>
      <c r="K76" s="8"/>
      <c r="L76" s="8"/>
      <c r="M76" s="8"/>
      <c r="N76" s="8"/>
      <c r="O76" s="8"/>
      <c r="P76" s="8"/>
      <c r="Q76" s="9"/>
      <c r="R76" s="9"/>
      <c r="S76" s="62"/>
      <c r="T76" s="62"/>
      <c r="U76" s="62"/>
      <c r="V76" s="62"/>
      <c r="W76" s="62"/>
      <c r="X76" s="62"/>
      <c r="Y76" s="62"/>
      <c r="Z76" s="62"/>
      <c r="AA76" s="62"/>
      <c r="AB76" s="62"/>
      <c r="AC76" s="62"/>
      <c r="AD76" s="62"/>
      <c r="AE76" s="62"/>
      <c r="AF76" s="62"/>
      <c r="AG76" s="62"/>
      <c r="AH76" s="62"/>
      <c r="AI76" s="62"/>
    </row>
    <row r="77" spans="1:46" s="3" customFormat="1" ht="26.25" customHeight="1">
      <c r="A77" s="14"/>
      <c r="B77" s="16"/>
      <c r="C77" s="134"/>
      <c r="D77" s="397" t="s">
        <v>3223</v>
      </c>
      <c r="E77" s="398"/>
      <c r="F77" s="398"/>
      <c r="G77" s="399"/>
      <c r="H77" s="134"/>
      <c r="I77" s="397" t="s">
        <v>3224</v>
      </c>
      <c r="J77" s="398"/>
      <c r="K77" s="398"/>
      <c r="L77" s="398"/>
      <c r="M77" s="398"/>
      <c r="N77" s="398"/>
      <c r="O77" s="398"/>
      <c r="P77" s="399"/>
      <c r="Q77" s="16"/>
      <c r="R77" s="16"/>
      <c r="S77" s="17"/>
      <c r="T77" s="17"/>
      <c r="U77" s="17"/>
      <c r="V77" s="17"/>
      <c r="W77" s="17"/>
      <c r="X77" s="17"/>
      <c r="Y77" s="17"/>
      <c r="Z77" s="17"/>
      <c r="AA77" s="17"/>
      <c r="AB77" s="17"/>
      <c r="AC77" s="17"/>
      <c r="AD77" s="17"/>
      <c r="AE77" s="17"/>
      <c r="AF77" s="17"/>
      <c r="AG77" s="17"/>
      <c r="AH77" s="17"/>
      <c r="AI77" s="17"/>
      <c r="AJ77" s="17"/>
    </row>
    <row r="78" spans="1:46" s="3" customFormat="1" ht="26.25" customHeight="1">
      <c r="A78" s="14"/>
      <c r="B78" s="16"/>
      <c r="C78" s="137" t="s">
        <v>60</v>
      </c>
      <c r="D78" s="550" t="s">
        <v>3225</v>
      </c>
      <c r="E78" s="551"/>
      <c r="F78" s="551"/>
      <c r="G78" s="552"/>
      <c r="H78" s="138" t="s">
        <v>63</v>
      </c>
      <c r="I78" s="559" t="s">
        <v>3226</v>
      </c>
      <c r="J78" s="560"/>
      <c r="K78" s="560"/>
      <c r="L78" s="560"/>
      <c r="M78" s="560"/>
      <c r="N78" s="560"/>
      <c r="O78" s="560"/>
      <c r="P78" s="561"/>
      <c r="Q78" s="16"/>
      <c r="R78" s="16"/>
      <c r="S78" s="17"/>
      <c r="T78" s="17"/>
      <c r="U78" s="17"/>
      <c r="V78" s="17"/>
      <c r="W78" s="17"/>
      <c r="X78" s="17"/>
      <c r="Y78" s="17"/>
      <c r="Z78" s="17"/>
      <c r="AA78" s="17"/>
      <c r="AB78" s="17"/>
      <c r="AC78" s="17"/>
      <c r="AD78" s="17"/>
      <c r="AE78" s="17"/>
      <c r="AF78" s="17"/>
      <c r="AG78" s="17"/>
      <c r="AH78" s="17"/>
      <c r="AI78" s="17"/>
      <c r="AJ78" s="17"/>
    </row>
    <row r="79" spans="1:46" s="3" customFormat="1" ht="26.25" customHeight="1">
      <c r="A79" s="14"/>
      <c r="B79" s="16"/>
      <c r="C79" s="135"/>
      <c r="D79" s="553"/>
      <c r="E79" s="554"/>
      <c r="F79" s="554"/>
      <c r="G79" s="555"/>
      <c r="H79" s="138" t="s">
        <v>80</v>
      </c>
      <c r="I79" s="559" t="s">
        <v>3227</v>
      </c>
      <c r="J79" s="560"/>
      <c r="K79" s="560"/>
      <c r="L79" s="560"/>
      <c r="M79" s="560"/>
      <c r="N79" s="560"/>
      <c r="O79" s="560"/>
      <c r="P79" s="561"/>
      <c r="Q79" s="16"/>
      <c r="R79" s="16"/>
      <c r="S79" s="17"/>
      <c r="T79" s="17"/>
      <c r="U79" s="17"/>
      <c r="V79" s="17"/>
      <c r="W79" s="17"/>
      <c r="X79" s="17"/>
      <c r="Y79" s="17"/>
      <c r="Z79" s="17"/>
      <c r="AA79" s="17"/>
      <c r="AB79" s="17"/>
      <c r="AC79" s="17"/>
      <c r="AD79" s="17"/>
      <c r="AE79" s="17"/>
      <c r="AF79" s="17"/>
      <c r="AG79" s="17"/>
      <c r="AH79" s="17"/>
      <c r="AI79" s="17"/>
      <c r="AJ79" s="17"/>
    </row>
    <row r="80" spans="1:46" s="3" customFormat="1" ht="26.25" customHeight="1">
      <c r="A80" s="14"/>
      <c r="B80" s="16"/>
      <c r="C80" s="136"/>
      <c r="D80" s="556"/>
      <c r="E80" s="557"/>
      <c r="F80" s="557"/>
      <c r="G80" s="558"/>
      <c r="H80" s="138" t="s">
        <v>98</v>
      </c>
      <c r="I80" s="547"/>
      <c r="J80" s="548"/>
      <c r="K80" s="548"/>
      <c r="L80" s="548"/>
      <c r="M80" s="548"/>
      <c r="N80" s="548"/>
      <c r="O80" s="548"/>
      <c r="P80" s="549"/>
      <c r="Q80" s="16"/>
      <c r="R80" s="16"/>
      <c r="S80" s="17"/>
      <c r="T80" s="17"/>
      <c r="U80" s="17"/>
      <c r="V80" s="17"/>
      <c r="W80" s="17"/>
      <c r="X80" s="17"/>
      <c r="Y80" s="17"/>
      <c r="Z80" s="17"/>
      <c r="AA80" s="17"/>
      <c r="AB80" s="17"/>
      <c r="AC80" s="17"/>
      <c r="AD80" s="17"/>
      <c r="AE80" s="17"/>
      <c r="AF80" s="17"/>
      <c r="AG80" s="17"/>
      <c r="AH80" s="17"/>
      <c r="AI80" s="17"/>
      <c r="AJ80" s="17"/>
    </row>
    <row r="81" spans="1:36" s="3" customFormat="1" ht="26.25" customHeight="1">
      <c r="A81" s="14"/>
      <c r="B81" s="16"/>
      <c r="C81" s="8"/>
      <c r="D81" s="8"/>
      <c r="E81" s="8"/>
      <c r="F81" s="8"/>
      <c r="G81" s="8"/>
      <c r="H81" s="138" t="s">
        <v>3070</v>
      </c>
      <c r="I81" s="541"/>
      <c r="J81" s="542"/>
      <c r="K81" s="542"/>
      <c r="L81" s="542"/>
      <c r="M81" s="542"/>
      <c r="N81" s="542"/>
      <c r="O81" s="542"/>
      <c r="P81" s="543"/>
      <c r="Q81" s="16"/>
      <c r="R81" s="16"/>
      <c r="S81" s="17"/>
      <c r="T81" s="17"/>
      <c r="U81" s="17"/>
      <c r="V81" s="17"/>
      <c r="W81" s="17"/>
      <c r="X81" s="17"/>
      <c r="Y81" s="17"/>
      <c r="Z81" s="17"/>
      <c r="AA81" s="17"/>
      <c r="AB81" s="17"/>
      <c r="AC81" s="17"/>
      <c r="AD81" s="17"/>
      <c r="AE81" s="17"/>
      <c r="AF81" s="17"/>
      <c r="AG81" s="17"/>
      <c r="AH81" s="17"/>
      <c r="AI81" s="17"/>
      <c r="AJ81" s="17"/>
    </row>
    <row r="82" spans="1:36" s="3" customFormat="1" ht="26.25" customHeight="1">
      <c r="A82" s="14"/>
      <c r="B82" s="16"/>
      <c r="C82" s="8"/>
      <c r="D82" s="8"/>
      <c r="E82" s="8"/>
      <c r="F82" s="8"/>
      <c r="G82" s="8"/>
      <c r="H82" s="138" t="s">
        <v>3080</v>
      </c>
      <c r="I82" s="541"/>
      <c r="J82" s="542"/>
      <c r="K82" s="542"/>
      <c r="L82" s="542"/>
      <c r="M82" s="542"/>
      <c r="N82" s="542"/>
      <c r="O82" s="542"/>
      <c r="P82" s="543"/>
      <c r="Q82" s="16"/>
      <c r="R82" s="16"/>
      <c r="S82" s="17"/>
      <c r="T82" s="17"/>
      <c r="U82" s="17"/>
      <c r="V82" s="17"/>
      <c r="W82" s="17"/>
      <c r="X82" s="17"/>
      <c r="Y82" s="17"/>
      <c r="Z82" s="17"/>
      <c r="AA82" s="17"/>
      <c r="AB82" s="17"/>
      <c r="AC82" s="17"/>
      <c r="AD82" s="17"/>
      <c r="AE82" s="17"/>
      <c r="AF82" s="17"/>
      <c r="AG82" s="17"/>
      <c r="AH82" s="17"/>
      <c r="AI82" s="17"/>
      <c r="AJ82" s="17"/>
    </row>
    <row r="83" spans="1:36" s="3" customFormat="1" ht="26.25" customHeight="1">
      <c r="A83" s="14"/>
      <c r="B83" s="16"/>
      <c r="C83" s="8"/>
      <c r="D83" s="8"/>
      <c r="E83" s="8"/>
      <c r="F83" s="8"/>
      <c r="G83" s="8"/>
      <c r="H83" s="8"/>
      <c r="I83" s="8"/>
      <c r="J83" s="8"/>
      <c r="K83" s="8"/>
      <c r="L83" s="8"/>
      <c r="M83" s="8"/>
      <c r="N83" s="8"/>
      <c r="O83" s="8"/>
      <c r="P83" s="8"/>
      <c r="Q83" s="16"/>
      <c r="R83" s="16"/>
      <c r="S83" s="17"/>
      <c r="T83" s="17"/>
      <c r="U83" s="17"/>
      <c r="V83" s="17"/>
      <c r="W83" s="17"/>
      <c r="X83" s="17"/>
      <c r="Y83" s="17"/>
      <c r="Z83" s="17"/>
      <c r="AA83" s="17"/>
      <c r="AB83" s="17"/>
      <c r="AC83" s="17"/>
      <c r="AD83" s="17"/>
      <c r="AE83" s="17"/>
      <c r="AF83" s="17"/>
      <c r="AG83" s="17"/>
      <c r="AH83" s="17"/>
      <c r="AI83" s="17"/>
      <c r="AJ83" s="17"/>
    </row>
    <row r="84" spans="1:36" s="3" customFormat="1" ht="26.25" customHeight="1">
      <c r="A84" s="14"/>
      <c r="B84" s="16"/>
      <c r="C84" s="131"/>
      <c r="D84" s="8"/>
      <c r="E84" s="8"/>
      <c r="F84" s="8"/>
      <c r="G84" s="8"/>
      <c r="H84" s="8"/>
      <c r="I84" s="8"/>
      <c r="J84" s="8"/>
      <c r="K84" s="8"/>
      <c r="L84" s="8"/>
      <c r="M84" s="8"/>
      <c r="N84" s="8"/>
      <c r="O84" s="8"/>
      <c r="P84" s="8"/>
      <c r="Q84" s="16"/>
      <c r="R84" s="16"/>
      <c r="S84" s="17"/>
      <c r="T84" s="17"/>
      <c r="U84" s="17"/>
      <c r="V84" s="17"/>
      <c r="W84" s="17"/>
      <c r="X84" s="17"/>
      <c r="Y84" s="17"/>
      <c r="Z84" s="17"/>
      <c r="AA84" s="17"/>
      <c r="AB84" s="17"/>
      <c r="AC84" s="17"/>
      <c r="AD84" s="17"/>
      <c r="AE84" s="17"/>
      <c r="AF84" s="17"/>
      <c r="AG84" s="17"/>
      <c r="AH84" s="17"/>
      <c r="AI84" s="17"/>
      <c r="AJ84" s="17"/>
    </row>
    <row r="85" spans="1:36" s="3" customFormat="1" ht="26.25" customHeight="1">
      <c r="A85" s="14"/>
      <c r="B85" s="16"/>
      <c r="C85" s="71" t="s">
        <v>3228</v>
      </c>
      <c r="D85" s="8"/>
      <c r="E85" s="8"/>
      <c r="F85" s="8"/>
      <c r="G85" s="8"/>
      <c r="H85" s="8"/>
      <c r="I85" s="8"/>
      <c r="J85" s="8"/>
      <c r="K85" s="8"/>
      <c r="L85" s="8"/>
      <c r="M85" s="8"/>
      <c r="N85" s="8"/>
      <c r="O85" s="8"/>
      <c r="P85" s="8"/>
      <c r="Q85" s="16"/>
      <c r="R85" s="16"/>
      <c r="S85" s="17"/>
      <c r="T85" s="17"/>
      <c r="U85" s="17"/>
      <c r="V85" s="17"/>
      <c r="W85" s="17"/>
      <c r="X85" s="17"/>
      <c r="Y85" s="17"/>
      <c r="Z85" s="17"/>
      <c r="AA85" s="17"/>
      <c r="AB85" s="17"/>
      <c r="AC85" s="17"/>
      <c r="AD85" s="17"/>
      <c r="AE85" s="17"/>
      <c r="AF85" s="17"/>
      <c r="AG85" s="17"/>
      <c r="AH85" s="17"/>
      <c r="AI85" s="17"/>
      <c r="AJ85" s="17"/>
    </row>
    <row r="86" spans="1:36" s="3" customFormat="1" ht="26.25" hidden="1" customHeight="1" outlineLevel="1">
      <c r="A86" s="14"/>
      <c r="B86" s="16"/>
      <c r="C86" s="8"/>
      <c r="D86" s="8"/>
      <c r="E86" s="8"/>
      <c r="F86" s="8"/>
      <c r="G86" s="8"/>
      <c r="H86" s="8"/>
      <c r="I86" s="8"/>
      <c r="J86" s="8"/>
      <c r="K86" s="8"/>
      <c r="L86" s="8"/>
      <c r="M86" s="8"/>
      <c r="N86" s="8"/>
      <c r="O86" s="8"/>
      <c r="P86" s="8"/>
      <c r="Q86" s="16"/>
      <c r="R86" s="16"/>
      <c r="S86" s="17"/>
      <c r="T86" s="17"/>
      <c r="U86" s="17"/>
      <c r="V86" s="17"/>
      <c r="W86" s="17"/>
      <c r="X86" s="17"/>
      <c r="Y86" s="17"/>
      <c r="Z86" s="17"/>
      <c r="AA86" s="17"/>
      <c r="AB86" s="17"/>
      <c r="AC86" s="17"/>
      <c r="AD86" s="17"/>
      <c r="AE86" s="17"/>
      <c r="AF86" s="17"/>
      <c r="AG86" s="17"/>
      <c r="AH86" s="17"/>
      <c r="AI86" s="17"/>
      <c r="AJ86" s="17"/>
    </row>
    <row r="87" spans="1:36" s="3" customFormat="1" ht="26.25" hidden="1" customHeight="1" outlineLevel="1">
      <c r="A87" s="14"/>
      <c r="B87" s="16"/>
      <c r="C87" s="136"/>
      <c r="D87" s="397" t="s">
        <v>3223</v>
      </c>
      <c r="E87" s="398"/>
      <c r="F87" s="398"/>
      <c r="G87" s="399"/>
      <c r="H87" s="134"/>
      <c r="I87" s="397" t="s">
        <v>3224</v>
      </c>
      <c r="J87" s="398"/>
      <c r="K87" s="398"/>
      <c r="L87" s="398"/>
      <c r="M87" s="398"/>
      <c r="N87" s="398"/>
      <c r="O87" s="398"/>
      <c r="P87" s="399"/>
      <c r="Q87" s="16"/>
      <c r="R87" s="16"/>
      <c r="S87" s="17"/>
      <c r="T87" s="17"/>
      <c r="U87" s="17"/>
      <c r="V87" s="17"/>
      <c r="W87" s="17"/>
      <c r="X87" s="17"/>
      <c r="Y87" s="17"/>
      <c r="Z87" s="17"/>
      <c r="AA87" s="17"/>
      <c r="AB87" s="17"/>
      <c r="AC87" s="17"/>
      <c r="AD87" s="17"/>
      <c r="AE87" s="17"/>
      <c r="AF87" s="17"/>
      <c r="AG87" s="17"/>
      <c r="AH87" s="17"/>
      <c r="AI87" s="17"/>
      <c r="AJ87" s="17"/>
    </row>
    <row r="88" spans="1:36" s="3" customFormat="1" ht="26.25" hidden="1" customHeight="1" outlineLevel="1">
      <c r="A88" s="14"/>
      <c r="B88" s="16"/>
      <c r="C88" s="137" t="s">
        <v>1147</v>
      </c>
      <c r="D88" s="532"/>
      <c r="E88" s="533"/>
      <c r="F88" s="533"/>
      <c r="G88" s="534"/>
      <c r="H88" s="138" t="s">
        <v>1149</v>
      </c>
      <c r="I88" s="547"/>
      <c r="J88" s="548"/>
      <c r="K88" s="548"/>
      <c r="L88" s="548"/>
      <c r="M88" s="548"/>
      <c r="N88" s="548"/>
      <c r="O88" s="548"/>
      <c r="P88" s="549"/>
      <c r="Q88" s="16"/>
      <c r="R88" s="16"/>
      <c r="S88" s="17"/>
      <c r="T88" s="17"/>
      <c r="U88" s="17"/>
      <c r="V88" s="17"/>
      <c r="W88" s="17"/>
      <c r="X88" s="17"/>
      <c r="Y88" s="17"/>
      <c r="Z88" s="17"/>
      <c r="AA88" s="17"/>
      <c r="AB88" s="17"/>
      <c r="AC88" s="17"/>
      <c r="AD88" s="17"/>
      <c r="AE88" s="17"/>
      <c r="AF88" s="17"/>
      <c r="AG88" s="17"/>
      <c r="AH88" s="17"/>
      <c r="AI88" s="17"/>
      <c r="AJ88" s="17"/>
    </row>
    <row r="89" spans="1:36" s="3" customFormat="1" ht="26.25" hidden="1" customHeight="1" outlineLevel="1">
      <c r="A89" s="14"/>
      <c r="B89" s="16"/>
      <c r="C89" s="135"/>
      <c r="D89" s="535"/>
      <c r="E89" s="536"/>
      <c r="F89" s="536"/>
      <c r="G89" s="537"/>
      <c r="H89" s="138" t="s">
        <v>1153</v>
      </c>
      <c r="I89" s="541"/>
      <c r="J89" s="542"/>
      <c r="K89" s="542"/>
      <c r="L89" s="542"/>
      <c r="M89" s="542"/>
      <c r="N89" s="542"/>
      <c r="O89" s="542"/>
      <c r="P89" s="543"/>
      <c r="Q89" s="16"/>
      <c r="R89" s="16"/>
      <c r="S89" s="17"/>
      <c r="T89" s="17"/>
      <c r="U89" s="17"/>
      <c r="V89" s="17"/>
      <c r="W89" s="17"/>
      <c r="X89" s="17"/>
      <c r="Y89" s="17"/>
      <c r="Z89" s="17"/>
      <c r="AA89" s="17"/>
      <c r="AB89" s="17"/>
      <c r="AC89" s="17"/>
      <c r="AD89" s="17"/>
      <c r="AE89" s="17"/>
      <c r="AF89" s="17"/>
      <c r="AG89" s="17"/>
      <c r="AH89" s="17"/>
      <c r="AI89" s="17"/>
      <c r="AJ89" s="17"/>
    </row>
    <row r="90" spans="1:36" s="3" customFormat="1" ht="26.25" hidden="1" customHeight="1" outlineLevel="1">
      <c r="A90" s="14"/>
      <c r="B90" s="16"/>
      <c r="C90" s="136"/>
      <c r="D90" s="538"/>
      <c r="E90" s="539"/>
      <c r="F90" s="539"/>
      <c r="G90" s="540"/>
      <c r="H90" s="138" t="s">
        <v>1157</v>
      </c>
      <c r="I90" s="541"/>
      <c r="J90" s="542"/>
      <c r="K90" s="542"/>
      <c r="L90" s="542"/>
      <c r="M90" s="542"/>
      <c r="N90" s="542"/>
      <c r="O90" s="542"/>
      <c r="P90" s="543"/>
      <c r="Q90" s="16"/>
      <c r="R90" s="16"/>
      <c r="S90" s="17"/>
      <c r="T90" s="17"/>
      <c r="U90" s="17"/>
      <c r="V90" s="17"/>
      <c r="W90" s="17"/>
      <c r="X90" s="17"/>
      <c r="Y90" s="17"/>
      <c r="Z90" s="17"/>
      <c r="AA90" s="17"/>
      <c r="AB90" s="17"/>
      <c r="AC90" s="17"/>
      <c r="AD90" s="17"/>
      <c r="AE90" s="17"/>
      <c r="AF90" s="17"/>
      <c r="AG90" s="17"/>
      <c r="AH90" s="17"/>
      <c r="AI90" s="17"/>
      <c r="AJ90" s="17"/>
    </row>
    <row r="91" spans="1:36" s="3" customFormat="1" ht="26.25" hidden="1" customHeight="1" outlineLevel="1">
      <c r="A91" s="14"/>
      <c r="B91" s="16"/>
      <c r="C91" s="8"/>
      <c r="D91" s="8"/>
      <c r="E91" s="8"/>
      <c r="F91" s="8"/>
      <c r="G91" s="8"/>
      <c r="H91" s="138" t="s">
        <v>1186</v>
      </c>
      <c r="I91" s="529"/>
      <c r="J91" s="530"/>
      <c r="K91" s="530"/>
      <c r="L91" s="530"/>
      <c r="M91" s="530"/>
      <c r="N91" s="530"/>
      <c r="O91" s="530"/>
      <c r="P91" s="531"/>
      <c r="Q91" s="16"/>
      <c r="R91" s="16"/>
      <c r="S91" s="17"/>
      <c r="T91" s="17"/>
      <c r="U91" s="17"/>
      <c r="V91" s="17"/>
      <c r="W91" s="17"/>
      <c r="X91" s="17"/>
      <c r="Y91" s="17"/>
      <c r="Z91" s="17"/>
      <c r="AA91" s="17"/>
      <c r="AB91" s="17"/>
      <c r="AC91" s="17"/>
      <c r="AD91" s="17"/>
      <c r="AE91" s="17"/>
      <c r="AF91" s="17"/>
      <c r="AG91" s="17"/>
      <c r="AH91" s="17"/>
      <c r="AI91" s="17"/>
      <c r="AJ91" s="17"/>
    </row>
    <row r="92" spans="1:36" s="3" customFormat="1" ht="26.25" hidden="1" customHeight="1" outlineLevel="1">
      <c r="A92" s="14"/>
      <c r="B92" s="16"/>
      <c r="C92" s="8"/>
      <c r="D92" s="8"/>
      <c r="E92" s="8"/>
      <c r="F92" s="8"/>
      <c r="G92" s="8"/>
      <c r="H92" s="138" t="s">
        <v>1411</v>
      </c>
      <c r="I92" s="529"/>
      <c r="J92" s="530"/>
      <c r="K92" s="530"/>
      <c r="L92" s="530"/>
      <c r="M92" s="530"/>
      <c r="N92" s="530"/>
      <c r="O92" s="530"/>
      <c r="P92" s="531"/>
      <c r="Q92" s="16"/>
      <c r="R92" s="16"/>
      <c r="S92" s="17"/>
      <c r="T92" s="17"/>
      <c r="U92" s="17"/>
      <c r="V92" s="17"/>
      <c r="W92" s="17"/>
      <c r="X92" s="17"/>
      <c r="Y92" s="17"/>
      <c r="Z92" s="17"/>
      <c r="AA92" s="17"/>
      <c r="AB92" s="17"/>
      <c r="AC92" s="17"/>
      <c r="AD92" s="17"/>
      <c r="AE92" s="17"/>
      <c r="AF92" s="17"/>
      <c r="AG92" s="17"/>
      <c r="AH92" s="17"/>
      <c r="AI92" s="17"/>
      <c r="AJ92" s="17"/>
    </row>
    <row r="93" spans="1:36" s="3" customFormat="1" ht="26.25" hidden="1" customHeight="1" outlineLevel="1">
      <c r="A93" s="14"/>
      <c r="B93" s="16"/>
      <c r="C93" s="8"/>
      <c r="D93" s="8"/>
      <c r="E93" s="8"/>
      <c r="F93" s="8"/>
      <c r="G93" s="8"/>
      <c r="H93" s="8"/>
      <c r="I93" s="8"/>
      <c r="J93" s="8"/>
      <c r="K93" s="8"/>
      <c r="L93" s="8"/>
      <c r="M93" s="8"/>
      <c r="N93" s="8"/>
      <c r="O93" s="8"/>
      <c r="P93" s="8"/>
      <c r="Q93" s="16"/>
      <c r="R93" s="16"/>
      <c r="S93" s="17"/>
      <c r="T93" s="17"/>
      <c r="U93" s="17"/>
      <c r="V93" s="17"/>
      <c r="W93" s="17"/>
      <c r="X93" s="17"/>
      <c r="Y93" s="17"/>
      <c r="Z93" s="17"/>
      <c r="AA93" s="17"/>
      <c r="AB93" s="17"/>
      <c r="AC93" s="17"/>
      <c r="AD93" s="17"/>
      <c r="AE93" s="17"/>
      <c r="AF93" s="17"/>
      <c r="AG93" s="17"/>
      <c r="AH93" s="17"/>
      <c r="AI93" s="17"/>
      <c r="AJ93" s="17"/>
    </row>
    <row r="94" spans="1:36" s="3" customFormat="1" ht="26.25" hidden="1" customHeight="1" outlineLevel="1">
      <c r="A94" s="14"/>
      <c r="B94" s="16"/>
      <c r="C94" s="136"/>
      <c r="D94" s="397" t="s">
        <v>3223</v>
      </c>
      <c r="E94" s="398"/>
      <c r="F94" s="398"/>
      <c r="G94" s="399"/>
      <c r="H94" s="134"/>
      <c r="I94" s="397" t="s">
        <v>3224</v>
      </c>
      <c r="J94" s="398"/>
      <c r="K94" s="398"/>
      <c r="L94" s="398"/>
      <c r="M94" s="398"/>
      <c r="N94" s="398"/>
      <c r="O94" s="398"/>
      <c r="P94" s="399"/>
      <c r="Q94" s="16"/>
      <c r="R94" s="16"/>
      <c r="S94" s="17"/>
      <c r="T94" s="17"/>
      <c r="U94" s="17"/>
      <c r="V94" s="17"/>
      <c r="W94" s="17"/>
      <c r="X94" s="17"/>
      <c r="Y94" s="17"/>
      <c r="Z94" s="17"/>
      <c r="AA94" s="17"/>
      <c r="AB94" s="17"/>
      <c r="AC94" s="17"/>
      <c r="AD94" s="17"/>
      <c r="AE94" s="17"/>
      <c r="AF94" s="17"/>
      <c r="AG94" s="17"/>
      <c r="AH94" s="17"/>
      <c r="AI94" s="17"/>
      <c r="AJ94" s="17"/>
    </row>
    <row r="95" spans="1:36" s="3" customFormat="1" ht="26.25" hidden="1" customHeight="1" outlineLevel="1">
      <c r="A95" s="14"/>
      <c r="B95" s="16"/>
      <c r="C95" s="137" t="s">
        <v>1487</v>
      </c>
      <c r="D95" s="532"/>
      <c r="E95" s="533"/>
      <c r="F95" s="533"/>
      <c r="G95" s="534"/>
      <c r="H95" s="138" t="s">
        <v>1489</v>
      </c>
      <c r="I95" s="547"/>
      <c r="J95" s="548"/>
      <c r="K95" s="548"/>
      <c r="L95" s="548"/>
      <c r="M95" s="548"/>
      <c r="N95" s="548"/>
      <c r="O95" s="548"/>
      <c r="P95" s="549"/>
      <c r="Q95" s="16"/>
      <c r="R95" s="16"/>
      <c r="S95" s="17"/>
      <c r="T95" s="17"/>
      <c r="U95" s="17"/>
      <c r="V95" s="17"/>
      <c r="W95" s="17"/>
      <c r="X95" s="17"/>
      <c r="Y95" s="17"/>
      <c r="Z95" s="17"/>
      <c r="AA95" s="17"/>
      <c r="AB95" s="17"/>
      <c r="AC95" s="17"/>
      <c r="AD95" s="17"/>
      <c r="AE95" s="17"/>
      <c r="AF95" s="17"/>
      <c r="AG95" s="17"/>
      <c r="AH95" s="17"/>
      <c r="AI95" s="17"/>
      <c r="AJ95" s="17"/>
    </row>
    <row r="96" spans="1:36" s="3" customFormat="1" ht="26.25" hidden="1" customHeight="1" outlineLevel="1">
      <c r="A96" s="14"/>
      <c r="B96" s="16"/>
      <c r="C96" s="135"/>
      <c r="D96" s="535"/>
      <c r="E96" s="536"/>
      <c r="F96" s="536"/>
      <c r="G96" s="537"/>
      <c r="H96" s="138" t="s">
        <v>3138</v>
      </c>
      <c r="I96" s="547"/>
      <c r="J96" s="548"/>
      <c r="K96" s="548"/>
      <c r="L96" s="548"/>
      <c r="M96" s="548"/>
      <c r="N96" s="548"/>
      <c r="O96" s="548"/>
      <c r="P96" s="549"/>
      <c r="Q96" s="16"/>
      <c r="R96" s="16"/>
      <c r="S96" s="17"/>
      <c r="T96" s="17"/>
      <c r="U96" s="17"/>
      <c r="V96" s="17"/>
      <c r="W96" s="17"/>
      <c r="X96" s="17"/>
      <c r="Y96" s="17"/>
      <c r="Z96" s="17"/>
      <c r="AA96" s="17"/>
      <c r="AB96" s="17"/>
      <c r="AC96" s="17"/>
      <c r="AD96" s="17"/>
      <c r="AE96" s="17"/>
      <c r="AF96" s="17"/>
      <c r="AG96" s="17"/>
      <c r="AH96" s="17"/>
      <c r="AI96" s="17"/>
      <c r="AJ96" s="17"/>
    </row>
    <row r="97" spans="1:36" s="3" customFormat="1" ht="26.25" hidden="1" customHeight="1" outlineLevel="1">
      <c r="A97" s="14"/>
      <c r="B97" s="16"/>
      <c r="C97" s="136"/>
      <c r="D97" s="538"/>
      <c r="E97" s="539"/>
      <c r="F97" s="539"/>
      <c r="G97" s="540"/>
      <c r="H97" s="138" t="s">
        <v>3142</v>
      </c>
      <c r="I97" s="544"/>
      <c r="J97" s="545"/>
      <c r="K97" s="545"/>
      <c r="L97" s="545"/>
      <c r="M97" s="545"/>
      <c r="N97" s="545"/>
      <c r="O97" s="545"/>
      <c r="P97" s="546"/>
      <c r="Q97" s="16"/>
      <c r="R97" s="16"/>
      <c r="S97" s="17"/>
      <c r="T97" s="17"/>
      <c r="U97" s="17"/>
      <c r="V97" s="17"/>
      <c r="W97" s="17"/>
      <c r="X97" s="17"/>
      <c r="Y97" s="17"/>
      <c r="Z97" s="17"/>
      <c r="AA97" s="17"/>
      <c r="AB97" s="17"/>
      <c r="AC97" s="17"/>
      <c r="AD97" s="17"/>
      <c r="AE97" s="17"/>
      <c r="AF97" s="17"/>
      <c r="AG97" s="17"/>
      <c r="AH97" s="17"/>
      <c r="AI97" s="17"/>
      <c r="AJ97" s="17"/>
    </row>
    <row r="98" spans="1:36" s="3" customFormat="1" ht="26.25" hidden="1" customHeight="1" outlineLevel="1">
      <c r="A98" s="14"/>
      <c r="B98" s="16"/>
      <c r="C98" s="8"/>
      <c r="D98" s="8"/>
      <c r="E98" s="8"/>
      <c r="F98" s="8"/>
      <c r="G98" s="8"/>
      <c r="H98" s="138" t="s">
        <v>3150</v>
      </c>
      <c r="I98" s="529"/>
      <c r="J98" s="530"/>
      <c r="K98" s="530"/>
      <c r="L98" s="530"/>
      <c r="M98" s="530"/>
      <c r="N98" s="530"/>
      <c r="O98" s="530"/>
      <c r="P98" s="531"/>
      <c r="Q98" s="16"/>
      <c r="R98" s="16"/>
      <c r="S98" s="17"/>
      <c r="T98" s="17"/>
      <c r="U98" s="17"/>
      <c r="V98" s="17"/>
      <c r="W98" s="17"/>
      <c r="X98" s="17"/>
      <c r="Y98" s="17"/>
      <c r="Z98" s="17"/>
      <c r="AA98" s="17"/>
      <c r="AB98" s="17"/>
      <c r="AC98" s="17"/>
      <c r="AD98" s="17"/>
      <c r="AE98" s="17"/>
      <c r="AF98" s="17"/>
      <c r="AG98" s="17"/>
      <c r="AH98" s="17"/>
      <c r="AI98" s="17"/>
      <c r="AJ98" s="17"/>
    </row>
    <row r="99" spans="1:36" s="3" customFormat="1" ht="26.25" hidden="1" customHeight="1" outlineLevel="1">
      <c r="A99" s="14"/>
      <c r="B99" s="16"/>
      <c r="C99" s="8"/>
      <c r="D99" s="8"/>
      <c r="E99" s="8"/>
      <c r="F99" s="8"/>
      <c r="G99" s="8"/>
      <c r="H99" s="138" t="s">
        <v>3160</v>
      </c>
      <c r="I99" s="529"/>
      <c r="J99" s="530"/>
      <c r="K99" s="530"/>
      <c r="L99" s="530"/>
      <c r="M99" s="530"/>
      <c r="N99" s="530"/>
      <c r="O99" s="530"/>
      <c r="P99" s="531"/>
      <c r="Q99" s="16"/>
      <c r="R99" s="16"/>
      <c r="S99" s="17"/>
      <c r="T99" s="17"/>
      <c r="U99" s="17"/>
      <c r="V99" s="17"/>
      <c r="W99" s="17"/>
      <c r="X99" s="17"/>
      <c r="Y99" s="17"/>
      <c r="Z99" s="17"/>
      <c r="AA99" s="17"/>
      <c r="AB99" s="17"/>
      <c r="AC99" s="17"/>
      <c r="AD99" s="17"/>
      <c r="AE99" s="17"/>
      <c r="AF99" s="17"/>
      <c r="AG99" s="17"/>
      <c r="AH99" s="17"/>
      <c r="AI99" s="17"/>
      <c r="AJ99" s="17"/>
    </row>
    <row r="100" spans="1:36" s="3" customFormat="1" ht="26.25" hidden="1" customHeight="1" outlineLevel="1">
      <c r="A100" s="14"/>
      <c r="B100" s="16"/>
      <c r="C100" s="8"/>
      <c r="D100" s="8"/>
      <c r="E100" s="8"/>
      <c r="F100" s="8"/>
      <c r="G100" s="8"/>
      <c r="H100" s="8"/>
      <c r="I100" s="8"/>
      <c r="J100" s="8"/>
      <c r="K100" s="8"/>
      <c r="L100" s="8"/>
      <c r="M100" s="8"/>
      <c r="N100" s="8"/>
      <c r="O100" s="8"/>
      <c r="P100" s="8"/>
      <c r="Q100" s="16"/>
      <c r="R100" s="16"/>
      <c r="S100" s="17"/>
      <c r="T100" s="17"/>
      <c r="U100" s="17"/>
      <c r="V100" s="17"/>
      <c r="W100" s="17"/>
      <c r="X100" s="17"/>
      <c r="Y100" s="17"/>
      <c r="Z100" s="17"/>
      <c r="AA100" s="17"/>
      <c r="AB100" s="17"/>
      <c r="AC100" s="17"/>
      <c r="AD100" s="17"/>
      <c r="AE100" s="17"/>
      <c r="AF100" s="17"/>
      <c r="AG100" s="17"/>
      <c r="AH100" s="17"/>
      <c r="AI100" s="17"/>
      <c r="AJ100" s="17"/>
    </row>
    <row r="101" spans="1:36" s="3" customFormat="1" ht="26.25" hidden="1" customHeight="1" outlineLevel="1">
      <c r="A101" s="14"/>
      <c r="B101" s="16"/>
      <c r="C101" s="136"/>
      <c r="D101" s="397" t="s">
        <v>3223</v>
      </c>
      <c r="E101" s="398"/>
      <c r="F101" s="398"/>
      <c r="G101" s="399"/>
      <c r="H101" s="134"/>
      <c r="I101" s="397" t="s">
        <v>3224</v>
      </c>
      <c r="J101" s="398"/>
      <c r="K101" s="398"/>
      <c r="L101" s="398"/>
      <c r="M101" s="398"/>
      <c r="N101" s="398"/>
      <c r="O101" s="398"/>
      <c r="P101" s="399"/>
      <c r="Q101" s="16"/>
      <c r="R101" s="16"/>
      <c r="S101" s="17"/>
      <c r="T101" s="17"/>
      <c r="U101" s="17"/>
      <c r="V101" s="17"/>
      <c r="W101" s="17"/>
      <c r="X101" s="17"/>
      <c r="Y101" s="17"/>
      <c r="Z101" s="17"/>
      <c r="AA101" s="17"/>
      <c r="AB101" s="17"/>
      <c r="AC101" s="17"/>
      <c r="AD101" s="17"/>
      <c r="AE101" s="17"/>
      <c r="AF101" s="17"/>
      <c r="AG101" s="17"/>
      <c r="AH101" s="17"/>
      <c r="AI101" s="17"/>
      <c r="AJ101" s="17"/>
    </row>
    <row r="102" spans="1:36" s="3" customFormat="1" ht="26.25" hidden="1" customHeight="1" outlineLevel="1">
      <c r="A102" s="14"/>
      <c r="B102" s="16"/>
      <c r="C102" s="137" t="s">
        <v>1494</v>
      </c>
      <c r="D102" s="532"/>
      <c r="E102" s="533"/>
      <c r="F102" s="533"/>
      <c r="G102" s="534"/>
      <c r="H102" s="138" t="s">
        <v>1496</v>
      </c>
      <c r="I102" s="547"/>
      <c r="J102" s="548"/>
      <c r="K102" s="548"/>
      <c r="L102" s="548"/>
      <c r="M102" s="548"/>
      <c r="N102" s="548"/>
      <c r="O102" s="548"/>
      <c r="P102" s="549"/>
      <c r="Q102" s="16"/>
      <c r="R102" s="16"/>
      <c r="S102" s="17"/>
      <c r="T102" s="17"/>
      <c r="U102" s="17"/>
      <c r="V102" s="17"/>
      <c r="W102" s="17"/>
      <c r="X102" s="17"/>
      <c r="Y102" s="17"/>
      <c r="Z102" s="17"/>
      <c r="AA102" s="17"/>
      <c r="AB102" s="17"/>
      <c r="AC102" s="17"/>
      <c r="AD102" s="17"/>
      <c r="AE102" s="17"/>
      <c r="AF102" s="17"/>
      <c r="AG102" s="17"/>
      <c r="AH102" s="17"/>
      <c r="AI102" s="17"/>
      <c r="AJ102" s="17"/>
    </row>
    <row r="103" spans="1:36" s="3" customFormat="1" ht="26.25" hidden="1" customHeight="1" outlineLevel="1">
      <c r="A103" s="14"/>
      <c r="B103" s="16"/>
      <c r="C103" s="135"/>
      <c r="D103" s="535"/>
      <c r="E103" s="536"/>
      <c r="F103" s="536"/>
      <c r="G103" s="537"/>
      <c r="H103" s="138" t="s">
        <v>1525</v>
      </c>
      <c r="I103" s="547"/>
      <c r="J103" s="548"/>
      <c r="K103" s="548"/>
      <c r="L103" s="548"/>
      <c r="M103" s="548"/>
      <c r="N103" s="548"/>
      <c r="O103" s="548"/>
      <c r="P103" s="549"/>
      <c r="Q103" s="16"/>
      <c r="R103" s="16"/>
      <c r="S103" s="17"/>
      <c r="T103" s="17"/>
      <c r="U103" s="17"/>
      <c r="V103" s="17"/>
      <c r="W103" s="17"/>
      <c r="X103" s="17"/>
      <c r="Y103" s="17"/>
      <c r="Z103" s="17"/>
      <c r="AA103" s="17"/>
      <c r="AB103" s="17"/>
      <c r="AC103" s="17"/>
      <c r="AD103" s="17"/>
      <c r="AE103" s="17"/>
      <c r="AF103" s="17"/>
      <c r="AG103" s="17"/>
      <c r="AH103" s="17"/>
      <c r="AI103" s="17"/>
      <c r="AJ103" s="17"/>
    </row>
    <row r="104" spans="1:36" s="3" customFormat="1" ht="26.25" hidden="1" customHeight="1" outlineLevel="1">
      <c r="A104" s="14"/>
      <c r="B104" s="16"/>
      <c r="C104" s="136"/>
      <c r="D104" s="538"/>
      <c r="E104" s="539"/>
      <c r="F104" s="539"/>
      <c r="G104" s="540"/>
      <c r="H104" s="138" t="s">
        <v>1695</v>
      </c>
      <c r="I104" s="544"/>
      <c r="J104" s="545"/>
      <c r="K104" s="545"/>
      <c r="L104" s="545"/>
      <c r="M104" s="545"/>
      <c r="N104" s="545"/>
      <c r="O104" s="545"/>
      <c r="P104" s="546"/>
      <c r="Q104" s="16"/>
      <c r="R104" s="16"/>
      <c r="S104" s="17"/>
      <c r="T104" s="17"/>
      <c r="U104" s="17"/>
      <c r="V104" s="17"/>
      <c r="W104" s="17"/>
      <c r="X104" s="17"/>
      <c r="Y104" s="17"/>
      <c r="Z104" s="17"/>
      <c r="AA104" s="17"/>
      <c r="AB104" s="17"/>
      <c r="AC104" s="17"/>
      <c r="AD104" s="17"/>
      <c r="AE104" s="17"/>
      <c r="AF104" s="17"/>
      <c r="AG104" s="17"/>
      <c r="AH104" s="17"/>
      <c r="AI104" s="17"/>
      <c r="AJ104" s="17"/>
    </row>
    <row r="105" spans="1:36" s="3" customFormat="1" ht="26.25" hidden="1" customHeight="1" outlineLevel="1">
      <c r="A105" s="14"/>
      <c r="B105" s="16"/>
      <c r="C105" s="8"/>
      <c r="D105" s="8"/>
      <c r="E105" s="8"/>
      <c r="F105" s="8"/>
      <c r="G105" s="8"/>
      <c r="H105" s="138" t="s">
        <v>1942</v>
      </c>
      <c r="I105" s="529"/>
      <c r="J105" s="530"/>
      <c r="K105" s="530"/>
      <c r="L105" s="530"/>
      <c r="M105" s="530"/>
      <c r="N105" s="530"/>
      <c r="O105" s="530"/>
      <c r="P105" s="531"/>
      <c r="Q105" s="16"/>
      <c r="R105" s="16"/>
      <c r="S105" s="17"/>
      <c r="T105" s="17"/>
      <c r="U105" s="17"/>
      <c r="V105" s="17"/>
      <c r="W105" s="17"/>
      <c r="X105" s="17"/>
      <c r="Y105" s="17"/>
      <c r="Z105" s="17"/>
      <c r="AA105" s="17"/>
      <c r="AB105" s="17"/>
      <c r="AC105" s="17"/>
      <c r="AD105" s="17"/>
      <c r="AE105" s="17"/>
      <c r="AF105" s="17"/>
      <c r="AG105" s="17"/>
      <c r="AH105" s="17"/>
      <c r="AI105" s="17"/>
      <c r="AJ105" s="17"/>
    </row>
    <row r="106" spans="1:36" s="3" customFormat="1" ht="26.25" hidden="1" customHeight="1" outlineLevel="1">
      <c r="A106" s="14"/>
      <c r="B106" s="16"/>
      <c r="C106" s="8"/>
      <c r="D106" s="8"/>
      <c r="E106" s="8"/>
      <c r="F106" s="8"/>
      <c r="G106" s="8"/>
      <c r="H106" s="138" t="s">
        <v>3215</v>
      </c>
      <c r="I106" s="529"/>
      <c r="J106" s="530"/>
      <c r="K106" s="530"/>
      <c r="L106" s="530"/>
      <c r="M106" s="530"/>
      <c r="N106" s="530"/>
      <c r="O106" s="530"/>
      <c r="P106" s="531"/>
      <c r="Q106" s="16"/>
      <c r="R106" s="16"/>
      <c r="S106" s="17"/>
      <c r="T106" s="17"/>
      <c r="U106" s="17"/>
      <c r="V106" s="17"/>
      <c r="W106" s="17"/>
      <c r="X106" s="17"/>
      <c r="Y106" s="17"/>
      <c r="Z106" s="17"/>
      <c r="AA106" s="17"/>
      <c r="AB106" s="17"/>
      <c r="AC106" s="17"/>
      <c r="AD106" s="17"/>
      <c r="AE106" s="17"/>
      <c r="AF106" s="17"/>
      <c r="AG106" s="17"/>
      <c r="AH106" s="17"/>
      <c r="AI106" s="17"/>
      <c r="AJ106" s="17"/>
    </row>
    <row r="107" spans="1:36" s="3" customFormat="1" ht="26.25" hidden="1" customHeight="1" outlineLevel="1">
      <c r="A107" s="14"/>
      <c r="B107" s="16"/>
      <c r="C107" s="8"/>
      <c r="D107" s="8"/>
      <c r="E107" s="8"/>
      <c r="F107" s="8"/>
      <c r="G107" s="8"/>
      <c r="H107" s="8"/>
      <c r="I107" s="8"/>
      <c r="J107" s="8"/>
      <c r="K107" s="8"/>
      <c r="L107" s="8"/>
      <c r="M107" s="8"/>
      <c r="N107" s="8"/>
      <c r="O107" s="8"/>
      <c r="P107" s="8"/>
      <c r="Q107" s="16"/>
      <c r="R107" s="16"/>
      <c r="S107" s="17"/>
      <c r="T107" s="17"/>
      <c r="U107" s="17"/>
      <c r="V107" s="17"/>
      <c r="W107" s="17"/>
      <c r="X107" s="17"/>
      <c r="Y107" s="17"/>
      <c r="Z107" s="17"/>
      <c r="AA107" s="17"/>
      <c r="AB107" s="17"/>
      <c r="AC107" s="17"/>
      <c r="AD107" s="17"/>
      <c r="AE107" s="17"/>
      <c r="AF107" s="17"/>
      <c r="AG107" s="17"/>
      <c r="AH107" s="17"/>
      <c r="AI107" s="17"/>
      <c r="AJ107" s="17"/>
    </row>
    <row r="108" spans="1:36" s="3" customFormat="1" ht="26.25" hidden="1" customHeight="1" outlineLevel="1">
      <c r="A108" s="14"/>
      <c r="B108" s="16"/>
      <c r="C108" s="136"/>
      <c r="D108" s="397" t="s">
        <v>3223</v>
      </c>
      <c r="E108" s="398"/>
      <c r="F108" s="398"/>
      <c r="G108" s="399"/>
      <c r="H108" s="134"/>
      <c r="I108" s="397" t="s">
        <v>3224</v>
      </c>
      <c r="J108" s="398"/>
      <c r="K108" s="398"/>
      <c r="L108" s="398"/>
      <c r="M108" s="398"/>
      <c r="N108" s="398"/>
      <c r="O108" s="398"/>
      <c r="P108" s="399"/>
      <c r="Q108" s="16"/>
      <c r="R108" s="16"/>
      <c r="S108" s="17"/>
      <c r="T108" s="17"/>
      <c r="U108" s="17"/>
      <c r="V108" s="17"/>
      <c r="W108" s="17"/>
      <c r="X108" s="17"/>
      <c r="Y108" s="17"/>
      <c r="Z108" s="17"/>
      <c r="AA108" s="17"/>
      <c r="AB108" s="17"/>
      <c r="AC108" s="17"/>
      <c r="AD108" s="17"/>
      <c r="AE108" s="17"/>
      <c r="AF108" s="17"/>
      <c r="AG108" s="17"/>
      <c r="AH108" s="17"/>
      <c r="AI108" s="17"/>
      <c r="AJ108" s="17"/>
    </row>
    <row r="109" spans="1:36" s="3" customFormat="1" ht="26.25" hidden="1" customHeight="1" outlineLevel="1">
      <c r="A109" s="14"/>
      <c r="B109" s="16"/>
      <c r="C109" s="137" t="s">
        <v>1946</v>
      </c>
      <c r="D109" s="532"/>
      <c r="E109" s="533"/>
      <c r="F109" s="533"/>
      <c r="G109" s="534"/>
      <c r="H109" s="138" t="s">
        <v>1948</v>
      </c>
      <c r="I109" s="541"/>
      <c r="J109" s="542"/>
      <c r="K109" s="542"/>
      <c r="L109" s="542"/>
      <c r="M109" s="542"/>
      <c r="N109" s="542"/>
      <c r="O109" s="542"/>
      <c r="P109" s="543"/>
      <c r="Q109" s="16"/>
      <c r="R109" s="16"/>
      <c r="S109" s="17"/>
      <c r="T109" s="17"/>
      <c r="U109" s="17"/>
      <c r="V109" s="17"/>
      <c r="W109" s="17"/>
      <c r="X109" s="17"/>
      <c r="Y109" s="17"/>
      <c r="Z109" s="17"/>
      <c r="AA109" s="17"/>
      <c r="AB109" s="17"/>
      <c r="AC109" s="17"/>
      <c r="AD109" s="17"/>
      <c r="AE109" s="17"/>
      <c r="AF109" s="17"/>
      <c r="AG109" s="17"/>
      <c r="AH109" s="17"/>
      <c r="AI109" s="17"/>
      <c r="AJ109" s="17"/>
    </row>
    <row r="110" spans="1:36" s="3" customFormat="1" ht="26.25" hidden="1" customHeight="1" outlineLevel="1">
      <c r="A110" s="14"/>
      <c r="B110" s="16"/>
      <c r="C110" s="135"/>
      <c r="D110" s="535"/>
      <c r="E110" s="536"/>
      <c r="F110" s="536"/>
      <c r="G110" s="537"/>
      <c r="H110" s="138" t="s">
        <v>1951</v>
      </c>
      <c r="I110" s="541"/>
      <c r="J110" s="542"/>
      <c r="K110" s="542"/>
      <c r="L110" s="542"/>
      <c r="M110" s="542"/>
      <c r="N110" s="542"/>
      <c r="O110" s="542"/>
      <c r="P110" s="543"/>
      <c r="Q110" s="16"/>
      <c r="R110" s="16"/>
      <c r="S110" s="17"/>
      <c r="T110" s="17"/>
      <c r="U110" s="17"/>
      <c r="V110" s="17"/>
      <c r="W110" s="17"/>
      <c r="X110" s="17"/>
      <c r="Y110" s="17"/>
      <c r="Z110" s="17"/>
      <c r="AA110" s="17"/>
      <c r="AB110" s="17"/>
      <c r="AC110" s="17"/>
      <c r="AD110" s="17"/>
      <c r="AE110" s="17"/>
      <c r="AF110" s="17"/>
      <c r="AG110" s="17"/>
      <c r="AH110" s="17"/>
      <c r="AI110" s="17"/>
      <c r="AJ110" s="17"/>
    </row>
    <row r="111" spans="1:36" s="3" customFormat="1" ht="26.25" hidden="1" customHeight="1" outlineLevel="1">
      <c r="A111" s="14"/>
      <c r="B111" s="16"/>
      <c r="C111" s="136"/>
      <c r="D111" s="538"/>
      <c r="E111" s="539"/>
      <c r="F111" s="539"/>
      <c r="G111" s="540"/>
      <c r="H111" s="138" t="s">
        <v>1958</v>
      </c>
      <c r="I111" s="544"/>
      <c r="J111" s="545"/>
      <c r="K111" s="545"/>
      <c r="L111" s="545"/>
      <c r="M111" s="545"/>
      <c r="N111" s="545"/>
      <c r="O111" s="545"/>
      <c r="P111" s="546"/>
      <c r="Q111" s="16"/>
      <c r="R111" s="16"/>
      <c r="S111" s="17"/>
      <c r="T111" s="17"/>
      <c r="U111" s="17"/>
      <c r="V111" s="17"/>
      <c r="W111" s="17"/>
      <c r="X111" s="17"/>
      <c r="Y111" s="17"/>
      <c r="Z111" s="17"/>
      <c r="AA111" s="17"/>
      <c r="AB111" s="17"/>
      <c r="AC111" s="17"/>
      <c r="AD111" s="17"/>
      <c r="AE111" s="17"/>
      <c r="AF111" s="17"/>
      <c r="AG111" s="17"/>
      <c r="AH111" s="17"/>
      <c r="AI111" s="17"/>
      <c r="AJ111" s="17"/>
    </row>
    <row r="112" spans="1:36" s="3" customFormat="1" ht="26.25" hidden="1" customHeight="1" outlineLevel="1">
      <c r="A112" s="14"/>
      <c r="B112" s="16"/>
      <c r="C112" s="8"/>
      <c r="D112" s="8"/>
      <c r="E112" s="8"/>
      <c r="F112" s="8"/>
      <c r="G112" s="8"/>
      <c r="H112" s="138" t="s">
        <v>3216</v>
      </c>
      <c r="I112" s="529"/>
      <c r="J112" s="530"/>
      <c r="K112" s="530"/>
      <c r="L112" s="530"/>
      <c r="M112" s="530"/>
      <c r="N112" s="530"/>
      <c r="O112" s="530"/>
      <c r="P112" s="531"/>
      <c r="Q112" s="16"/>
      <c r="R112" s="16"/>
      <c r="S112" s="17"/>
      <c r="T112" s="17"/>
      <c r="U112" s="17"/>
      <c r="V112" s="17"/>
      <c r="W112" s="17"/>
      <c r="X112" s="17"/>
      <c r="Y112" s="17"/>
      <c r="Z112" s="17"/>
      <c r="AA112" s="17"/>
      <c r="AB112" s="17"/>
      <c r="AC112" s="17"/>
      <c r="AD112" s="17"/>
      <c r="AE112" s="17"/>
      <c r="AF112" s="17"/>
      <c r="AG112" s="17"/>
      <c r="AH112" s="17"/>
      <c r="AI112" s="17"/>
      <c r="AJ112" s="17"/>
    </row>
    <row r="113" spans="1:36" s="3" customFormat="1" ht="26.25" hidden="1" customHeight="1" outlineLevel="1">
      <c r="A113" s="14"/>
      <c r="B113" s="16"/>
      <c r="C113" s="8"/>
      <c r="D113" s="8"/>
      <c r="E113" s="8"/>
      <c r="F113" s="8"/>
      <c r="G113" s="8"/>
      <c r="H113" s="138" t="s">
        <v>3217</v>
      </c>
      <c r="I113" s="529"/>
      <c r="J113" s="530"/>
      <c r="K113" s="530"/>
      <c r="L113" s="530"/>
      <c r="M113" s="530"/>
      <c r="N113" s="530"/>
      <c r="O113" s="530"/>
      <c r="P113" s="531"/>
      <c r="Q113" s="16"/>
      <c r="R113" s="16"/>
      <c r="S113" s="17"/>
      <c r="T113" s="17"/>
      <c r="U113" s="17"/>
      <c r="V113" s="17"/>
      <c r="W113" s="17"/>
      <c r="X113" s="17"/>
      <c r="Y113" s="17"/>
      <c r="Z113" s="17"/>
      <c r="AA113" s="17"/>
      <c r="AB113" s="17"/>
      <c r="AC113" s="17"/>
      <c r="AD113" s="17"/>
      <c r="AE113" s="17"/>
      <c r="AF113" s="17"/>
      <c r="AG113" s="17"/>
      <c r="AH113" s="17"/>
      <c r="AI113" s="17"/>
      <c r="AJ113" s="17"/>
    </row>
    <row r="114" spans="1:36" s="3" customFormat="1" ht="26.25" hidden="1" customHeight="1" outlineLevel="1">
      <c r="A114" s="14"/>
      <c r="B114" s="16"/>
      <c r="C114" s="8"/>
      <c r="D114" s="8"/>
      <c r="E114" s="8"/>
      <c r="F114" s="8"/>
      <c r="G114" s="8"/>
      <c r="H114" s="8"/>
      <c r="I114" s="8"/>
      <c r="J114" s="8"/>
      <c r="K114" s="8"/>
      <c r="L114" s="8"/>
      <c r="M114" s="8"/>
      <c r="N114" s="8"/>
      <c r="O114" s="8"/>
      <c r="P114" s="8"/>
      <c r="Q114" s="16"/>
      <c r="R114" s="16"/>
      <c r="S114" s="17"/>
      <c r="T114" s="17"/>
      <c r="U114" s="17"/>
      <c r="V114" s="17"/>
      <c r="W114" s="17"/>
      <c r="X114" s="17"/>
      <c r="Y114" s="17"/>
      <c r="Z114" s="17"/>
      <c r="AA114" s="17"/>
      <c r="AB114" s="17"/>
      <c r="AC114" s="17"/>
      <c r="AD114" s="17"/>
      <c r="AE114" s="17"/>
      <c r="AF114" s="17"/>
      <c r="AG114" s="17"/>
      <c r="AH114" s="17"/>
      <c r="AI114" s="17"/>
      <c r="AJ114" s="17"/>
    </row>
    <row r="115" spans="1:36" s="3" customFormat="1" ht="26.25" hidden="1" customHeight="1" outlineLevel="1">
      <c r="A115" s="14"/>
      <c r="B115" s="16"/>
      <c r="C115" s="136"/>
      <c r="D115" s="397" t="s">
        <v>3223</v>
      </c>
      <c r="E115" s="398"/>
      <c r="F115" s="398"/>
      <c r="G115" s="399"/>
      <c r="H115" s="134"/>
      <c r="I115" s="397" t="s">
        <v>3224</v>
      </c>
      <c r="J115" s="398"/>
      <c r="K115" s="398"/>
      <c r="L115" s="398"/>
      <c r="M115" s="398"/>
      <c r="N115" s="398"/>
      <c r="O115" s="398"/>
      <c r="P115" s="399"/>
      <c r="Q115" s="16"/>
      <c r="R115" s="16"/>
      <c r="S115" s="17"/>
      <c r="T115" s="17"/>
      <c r="U115" s="17"/>
      <c r="V115" s="17"/>
      <c r="W115" s="17"/>
      <c r="X115" s="17"/>
      <c r="Y115" s="17"/>
      <c r="Z115" s="17"/>
      <c r="AA115" s="17"/>
      <c r="AB115" s="17"/>
      <c r="AC115" s="17"/>
      <c r="AD115" s="17"/>
      <c r="AE115" s="17"/>
      <c r="AF115" s="17"/>
      <c r="AG115" s="17"/>
      <c r="AH115" s="17"/>
      <c r="AI115" s="17"/>
      <c r="AJ115" s="17"/>
    </row>
    <row r="116" spans="1:36" s="3" customFormat="1" ht="26.25" hidden="1" customHeight="1" outlineLevel="1">
      <c r="A116" s="14"/>
      <c r="B116" s="16"/>
      <c r="C116" s="137" t="s">
        <v>1965</v>
      </c>
      <c r="D116" s="532"/>
      <c r="E116" s="533"/>
      <c r="F116" s="533"/>
      <c r="G116" s="534"/>
      <c r="H116" s="138" t="s">
        <v>1967</v>
      </c>
      <c r="I116" s="541"/>
      <c r="J116" s="542"/>
      <c r="K116" s="542"/>
      <c r="L116" s="542"/>
      <c r="M116" s="542"/>
      <c r="N116" s="542"/>
      <c r="O116" s="542"/>
      <c r="P116" s="543"/>
      <c r="Q116" s="16"/>
      <c r="R116" s="16"/>
      <c r="S116" s="17"/>
      <c r="T116" s="17"/>
      <c r="U116" s="17"/>
      <c r="V116" s="17"/>
      <c r="W116" s="17"/>
      <c r="X116" s="17"/>
      <c r="Y116" s="17"/>
      <c r="Z116" s="17"/>
      <c r="AA116" s="17"/>
      <c r="AB116" s="17"/>
      <c r="AC116" s="17"/>
      <c r="AD116" s="17"/>
      <c r="AE116" s="17"/>
      <c r="AF116" s="17"/>
      <c r="AG116" s="17"/>
      <c r="AH116" s="17"/>
      <c r="AI116" s="17"/>
      <c r="AJ116" s="17"/>
    </row>
    <row r="117" spans="1:36" s="3" customFormat="1" ht="26.25" hidden="1" customHeight="1" outlineLevel="1">
      <c r="A117" s="14"/>
      <c r="B117" s="16"/>
      <c r="C117" s="135"/>
      <c r="D117" s="535"/>
      <c r="E117" s="536"/>
      <c r="F117" s="536"/>
      <c r="G117" s="537"/>
      <c r="H117" s="138" t="s">
        <v>1971</v>
      </c>
      <c r="I117" s="541"/>
      <c r="J117" s="542"/>
      <c r="K117" s="542"/>
      <c r="L117" s="542"/>
      <c r="M117" s="542"/>
      <c r="N117" s="542"/>
      <c r="O117" s="542"/>
      <c r="P117" s="543"/>
      <c r="Q117" s="16"/>
      <c r="R117" s="16"/>
      <c r="S117" s="17"/>
      <c r="T117" s="17"/>
      <c r="U117" s="17"/>
      <c r="V117" s="17"/>
      <c r="W117" s="17"/>
      <c r="X117" s="17"/>
      <c r="Y117" s="17"/>
      <c r="Z117" s="17"/>
      <c r="AA117" s="17"/>
      <c r="AB117" s="17"/>
      <c r="AC117" s="17"/>
      <c r="AD117" s="17"/>
      <c r="AE117" s="17"/>
      <c r="AF117" s="17"/>
      <c r="AG117" s="17"/>
      <c r="AH117" s="17"/>
      <c r="AI117" s="17"/>
      <c r="AJ117" s="17"/>
    </row>
    <row r="118" spans="1:36" s="3" customFormat="1" ht="26.25" hidden="1" customHeight="1" outlineLevel="1">
      <c r="A118" s="14"/>
      <c r="B118" s="16"/>
      <c r="C118" s="136"/>
      <c r="D118" s="538"/>
      <c r="E118" s="539"/>
      <c r="F118" s="539"/>
      <c r="G118" s="540"/>
      <c r="H118" s="138" t="s">
        <v>3218</v>
      </c>
      <c r="I118" s="544"/>
      <c r="J118" s="545"/>
      <c r="K118" s="545"/>
      <c r="L118" s="545"/>
      <c r="M118" s="545"/>
      <c r="N118" s="545"/>
      <c r="O118" s="545"/>
      <c r="P118" s="546"/>
      <c r="Q118" s="16"/>
      <c r="R118" s="16"/>
      <c r="S118" s="17"/>
      <c r="T118" s="17"/>
      <c r="U118" s="17"/>
      <c r="V118" s="17"/>
      <c r="W118" s="17"/>
      <c r="X118" s="17"/>
      <c r="Y118" s="17"/>
      <c r="Z118" s="17"/>
      <c r="AA118" s="17"/>
      <c r="AB118" s="17"/>
      <c r="AC118" s="17"/>
      <c r="AD118" s="17"/>
      <c r="AE118" s="17"/>
      <c r="AF118" s="17"/>
      <c r="AG118" s="17"/>
      <c r="AH118" s="17"/>
      <c r="AI118" s="17"/>
      <c r="AJ118" s="17"/>
    </row>
    <row r="119" spans="1:36" s="3" customFormat="1" ht="26.25" hidden="1" customHeight="1" outlineLevel="1">
      <c r="A119" s="14"/>
      <c r="B119" s="16"/>
      <c r="C119" s="8"/>
      <c r="D119" s="8"/>
      <c r="E119" s="8"/>
      <c r="F119" s="8"/>
      <c r="G119" s="8"/>
      <c r="H119" s="138" t="s">
        <v>3219</v>
      </c>
      <c r="I119" s="529"/>
      <c r="J119" s="530"/>
      <c r="K119" s="530"/>
      <c r="L119" s="530"/>
      <c r="M119" s="530"/>
      <c r="N119" s="530"/>
      <c r="O119" s="530"/>
      <c r="P119" s="531"/>
      <c r="Q119" s="16"/>
      <c r="R119" s="16"/>
      <c r="S119" s="17"/>
      <c r="T119" s="17"/>
      <c r="U119" s="17"/>
      <c r="V119" s="17"/>
      <c r="W119" s="17"/>
      <c r="X119" s="17"/>
      <c r="Y119" s="17"/>
      <c r="Z119" s="17"/>
      <c r="AA119" s="17"/>
      <c r="AB119" s="17"/>
      <c r="AC119" s="17"/>
      <c r="AD119" s="17"/>
      <c r="AE119" s="17"/>
      <c r="AF119" s="17"/>
      <c r="AG119" s="17"/>
      <c r="AH119" s="17"/>
      <c r="AI119" s="17"/>
      <c r="AJ119" s="17"/>
    </row>
    <row r="120" spans="1:36" s="3" customFormat="1" ht="26.25" hidden="1" customHeight="1" outlineLevel="1">
      <c r="A120" s="14"/>
      <c r="B120" s="16"/>
      <c r="C120" s="8"/>
      <c r="D120" s="8"/>
      <c r="E120" s="8"/>
      <c r="F120" s="8"/>
      <c r="G120" s="8"/>
      <c r="H120" s="138" t="s">
        <v>3220</v>
      </c>
      <c r="I120" s="529"/>
      <c r="J120" s="530"/>
      <c r="K120" s="530"/>
      <c r="L120" s="530"/>
      <c r="M120" s="530"/>
      <c r="N120" s="530"/>
      <c r="O120" s="530"/>
      <c r="P120" s="531"/>
      <c r="Q120" s="16"/>
      <c r="R120" s="16"/>
      <c r="S120" s="17"/>
      <c r="T120" s="17"/>
      <c r="U120" s="17"/>
      <c r="V120" s="17"/>
      <c r="W120" s="17"/>
      <c r="X120" s="17"/>
      <c r="Y120" s="17"/>
      <c r="Z120" s="17"/>
      <c r="AA120" s="17"/>
      <c r="AB120" s="17"/>
      <c r="AC120" s="17"/>
      <c r="AD120" s="17"/>
      <c r="AE120" s="17"/>
      <c r="AF120" s="17"/>
      <c r="AG120" s="17"/>
      <c r="AH120" s="17"/>
      <c r="AI120" s="17"/>
      <c r="AJ120" s="17"/>
    </row>
    <row r="121" spans="1:36" s="3" customFormat="1" ht="26.25" hidden="1" customHeight="1" outlineLevel="1">
      <c r="A121" s="14"/>
      <c r="B121" s="16"/>
      <c r="C121" s="8"/>
      <c r="D121" s="8"/>
      <c r="E121" s="8"/>
      <c r="F121" s="8"/>
      <c r="G121" s="8"/>
      <c r="H121" s="8"/>
      <c r="I121" s="8"/>
      <c r="J121" s="8"/>
      <c r="K121" s="8"/>
      <c r="L121" s="8"/>
      <c r="M121" s="8"/>
      <c r="N121" s="8"/>
      <c r="O121" s="8"/>
      <c r="P121" s="8"/>
      <c r="Q121" s="16"/>
      <c r="R121" s="16"/>
      <c r="S121" s="17"/>
      <c r="T121" s="17"/>
      <c r="U121" s="17"/>
      <c r="V121" s="17"/>
      <c r="W121" s="17"/>
      <c r="X121" s="17"/>
      <c r="Y121" s="17"/>
      <c r="Z121" s="17"/>
      <c r="AA121" s="17"/>
      <c r="AB121" s="17"/>
      <c r="AC121" s="17"/>
      <c r="AD121" s="17"/>
      <c r="AE121" s="17"/>
      <c r="AF121" s="17"/>
      <c r="AG121" s="17"/>
      <c r="AH121" s="17"/>
      <c r="AI121" s="17"/>
      <c r="AJ121" s="17"/>
    </row>
    <row r="122" spans="1:36" s="3" customFormat="1" collapsed="1">
      <c r="A122" s="14"/>
      <c r="B122" s="16"/>
      <c r="C122" s="16"/>
      <c r="D122" s="16"/>
      <c r="E122" s="16"/>
      <c r="F122" s="16"/>
      <c r="G122" s="18"/>
      <c r="H122" s="16"/>
      <c r="I122" s="16"/>
      <c r="J122" s="18"/>
      <c r="K122" s="16"/>
      <c r="L122" s="16"/>
      <c r="M122" s="16"/>
      <c r="N122" s="16"/>
      <c r="O122" s="15"/>
      <c r="P122" s="15"/>
      <c r="Q122" s="16"/>
      <c r="R122" s="16"/>
      <c r="S122" s="17"/>
      <c r="T122" s="17"/>
      <c r="U122" s="17"/>
      <c r="V122" s="17"/>
      <c r="W122" s="17"/>
      <c r="X122" s="17"/>
      <c r="Y122" s="17"/>
      <c r="Z122" s="17"/>
      <c r="AA122" s="17"/>
      <c r="AB122" s="17"/>
      <c r="AC122" s="17"/>
      <c r="AD122" s="17"/>
      <c r="AE122" s="17"/>
      <c r="AF122" s="17"/>
      <c r="AG122" s="17"/>
      <c r="AH122" s="17"/>
      <c r="AI122" s="17"/>
      <c r="AJ122" s="17"/>
    </row>
    <row r="123" spans="1:36" s="3" customFormat="1">
      <c r="A123" s="14"/>
      <c r="B123" s="16"/>
      <c r="C123" s="16"/>
      <c r="D123" s="16"/>
      <c r="E123" s="16"/>
      <c r="F123" s="16"/>
      <c r="G123" s="18"/>
      <c r="H123" s="16"/>
      <c r="I123" s="16"/>
      <c r="J123" s="18"/>
      <c r="K123" s="16"/>
      <c r="L123" s="16"/>
      <c r="M123" s="16"/>
      <c r="N123" s="16"/>
      <c r="O123" s="15"/>
      <c r="P123" s="15"/>
      <c r="Q123" s="16"/>
      <c r="R123" s="16"/>
      <c r="S123" s="17"/>
      <c r="T123" s="17"/>
      <c r="U123" s="17"/>
      <c r="V123" s="17"/>
      <c r="W123" s="17"/>
      <c r="X123" s="17"/>
      <c r="Y123" s="17"/>
      <c r="Z123" s="17"/>
      <c r="AA123" s="17"/>
      <c r="AB123" s="17"/>
      <c r="AC123" s="17"/>
      <c r="AD123" s="17"/>
      <c r="AE123" s="17"/>
      <c r="AF123" s="17"/>
      <c r="AG123" s="17"/>
      <c r="AH123" s="17"/>
      <c r="AI123" s="17"/>
      <c r="AJ123" s="17"/>
    </row>
    <row r="124" spans="1:36" s="3" customFormat="1">
      <c r="A124" s="14"/>
      <c r="B124" s="16"/>
      <c r="C124" s="16"/>
      <c r="D124" s="16"/>
      <c r="E124" s="16"/>
      <c r="F124" s="16"/>
      <c r="G124" s="18"/>
      <c r="H124" s="16"/>
      <c r="I124" s="16"/>
      <c r="J124" s="18"/>
      <c r="K124" s="16"/>
      <c r="L124" s="16"/>
      <c r="M124" s="16"/>
      <c r="N124" s="16"/>
      <c r="O124" s="15"/>
      <c r="P124" s="15"/>
      <c r="Q124" s="16"/>
      <c r="R124" s="16"/>
      <c r="S124" s="17"/>
      <c r="T124" s="17"/>
      <c r="U124" s="17"/>
      <c r="V124" s="17"/>
      <c r="W124" s="17"/>
      <c r="X124" s="17"/>
      <c r="Y124" s="17"/>
      <c r="Z124" s="17"/>
      <c r="AA124" s="17"/>
      <c r="AB124" s="17"/>
      <c r="AC124" s="17"/>
      <c r="AD124" s="17"/>
      <c r="AE124" s="17"/>
      <c r="AF124" s="17"/>
      <c r="AG124" s="17"/>
      <c r="AH124" s="17"/>
      <c r="AI124" s="17"/>
      <c r="AJ124" s="17"/>
    </row>
    <row r="125" spans="1:36" s="3" customFormat="1" ht="26.25" customHeight="1">
      <c r="A125" s="14"/>
      <c r="B125" s="16"/>
      <c r="C125" s="574" t="s">
        <v>3229</v>
      </c>
      <c r="D125" s="575"/>
      <c r="E125" s="575"/>
      <c r="F125" s="575"/>
      <c r="G125" s="17"/>
      <c r="H125" s="149"/>
      <c r="I125" s="17"/>
      <c r="J125" s="17"/>
      <c r="K125" s="149"/>
      <c r="L125" s="17"/>
      <c r="M125" s="17"/>
      <c r="N125" s="17"/>
      <c r="O125" s="17"/>
      <c r="P125" s="14"/>
      <c r="Q125" s="14"/>
      <c r="R125" s="16"/>
      <c r="S125" s="17"/>
      <c r="T125" s="17"/>
      <c r="U125" s="17"/>
      <c r="V125" s="17"/>
      <c r="W125" s="17"/>
      <c r="X125" s="17"/>
      <c r="Y125" s="17"/>
      <c r="Z125" s="17"/>
      <c r="AA125" s="17"/>
      <c r="AB125" s="17"/>
      <c r="AC125" s="17"/>
      <c r="AD125" s="17"/>
      <c r="AE125" s="17"/>
      <c r="AF125" s="17"/>
      <c r="AG125" s="17"/>
      <c r="AH125" s="17"/>
      <c r="AI125" s="17"/>
      <c r="AJ125" s="17"/>
    </row>
    <row r="126" spans="1:36" s="3" customFormat="1" ht="26.25" customHeight="1">
      <c r="A126" s="14"/>
      <c r="B126" s="16"/>
      <c r="C126" s="16"/>
      <c r="D126" s="17"/>
      <c r="E126" s="17"/>
      <c r="F126" s="17"/>
      <c r="G126" s="17"/>
      <c r="H126" s="149"/>
      <c r="I126" s="17"/>
      <c r="J126" s="17"/>
      <c r="K126" s="149"/>
      <c r="L126" s="17"/>
      <c r="M126" s="17"/>
      <c r="N126" s="17"/>
      <c r="O126" s="17"/>
      <c r="P126" s="14"/>
      <c r="Q126" s="14"/>
      <c r="R126" s="16"/>
      <c r="S126" s="17"/>
      <c r="T126" s="17"/>
      <c r="U126" s="17"/>
      <c r="V126" s="17"/>
      <c r="W126" s="17"/>
      <c r="X126" s="17"/>
      <c r="Y126" s="17"/>
      <c r="Z126" s="17"/>
      <c r="AA126" s="17"/>
      <c r="AB126" s="17"/>
      <c r="AC126" s="17"/>
      <c r="AD126" s="17"/>
      <c r="AE126" s="17"/>
      <c r="AF126" s="17"/>
      <c r="AG126" s="17"/>
      <c r="AH126" s="17"/>
      <c r="AI126" s="17"/>
      <c r="AJ126" s="17"/>
    </row>
    <row r="127" spans="1:36" s="3" customFormat="1" ht="26.25" customHeight="1">
      <c r="A127" s="14"/>
      <c r="B127" s="16"/>
      <c r="C127" s="215" t="s">
        <v>3230</v>
      </c>
      <c r="D127" s="23"/>
      <c r="E127" s="23"/>
      <c r="F127" s="23"/>
      <c r="G127" s="216"/>
      <c r="H127" s="23"/>
      <c r="I127" s="23"/>
      <c r="J127" s="216"/>
      <c r="K127" s="23"/>
      <c r="L127" s="23"/>
      <c r="M127" s="23"/>
      <c r="N127" s="23"/>
      <c r="O127" s="19"/>
      <c r="P127" s="19"/>
      <c r="R127" s="16"/>
      <c r="S127" s="17"/>
      <c r="T127" s="17"/>
      <c r="U127" s="17"/>
      <c r="V127" s="17"/>
      <c r="W127" s="17"/>
      <c r="X127" s="17"/>
      <c r="Y127" s="17"/>
      <c r="Z127" s="17"/>
      <c r="AA127" s="17"/>
      <c r="AB127" s="17"/>
      <c r="AC127" s="17"/>
      <c r="AD127" s="17"/>
      <c r="AE127" s="17"/>
      <c r="AF127" s="17"/>
      <c r="AG127" s="17"/>
      <c r="AH127" s="17"/>
      <c r="AI127" s="17"/>
      <c r="AJ127" s="17"/>
    </row>
    <row r="128" spans="1:36" s="3" customFormat="1" ht="26.25" customHeight="1">
      <c r="A128" s="14"/>
      <c r="B128" s="195"/>
      <c r="C128" s="595" t="s">
        <v>3231</v>
      </c>
      <c r="D128" s="595"/>
      <c r="E128" s="424" t="s">
        <v>57</v>
      </c>
      <c r="F128" s="426"/>
      <c r="G128" s="426"/>
      <c r="H128" s="426"/>
      <c r="I128" s="425"/>
      <c r="J128" s="595" t="s">
        <v>3232</v>
      </c>
      <c r="K128" s="595"/>
      <c r="L128" s="595"/>
      <c r="M128" s="595"/>
      <c r="N128" s="595"/>
      <c r="O128" s="595"/>
      <c r="P128" s="595"/>
      <c r="Q128" s="59"/>
      <c r="R128" s="16"/>
      <c r="S128" s="17"/>
      <c r="T128" s="17"/>
      <c r="U128" s="17"/>
      <c r="V128" s="17"/>
      <c r="W128" s="17"/>
      <c r="X128" s="17"/>
      <c r="Y128" s="17"/>
      <c r="Z128" s="17"/>
      <c r="AA128" s="17"/>
      <c r="AB128" s="17"/>
      <c r="AC128" s="17"/>
      <c r="AD128" s="17"/>
      <c r="AE128" s="17"/>
      <c r="AF128" s="17"/>
      <c r="AG128" s="17"/>
      <c r="AH128" s="17"/>
      <c r="AI128" s="17"/>
      <c r="AJ128" s="17"/>
    </row>
    <row r="129" spans="1:36" s="3" customFormat="1" ht="26.25" customHeight="1">
      <c r="A129" s="14"/>
      <c r="B129" s="195"/>
      <c r="C129" s="594"/>
      <c r="D129" s="594"/>
      <c r="E129" s="594"/>
      <c r="F129" s="594"/>
      <c r="G129" s="594"/>
      <c r="H129" s="594"/>
      <c r="I129" s="594"/>
      <c r="J129" s="594"/>
      <c r="K129" s="594"/>
      <c r="L129" s="594"/>
      <c r="M129" s="594"/>
      <c r="N129" s="594"/>
      <c r="O129" s="594"/>
      <c r="P129" s="594"/>
      <c r="R129" s="16"/>
      <c r="S129" s="17"/>
      <c r="T129" s="17"/>
      <c r="U129" s="17"/>
      <c r="V129" s="17"/>
      <c r="W129" s="17"/>
      <c r="X129" s="17"/>
      <c r="Y129" s="17"/>
      <c r="Z129" s="17"/>
      <c r="AA129" s="17"/>
      <c r="AB129" s="17"/>
      <c r="AC129" s="17"/>
      <c r="AD129" s="17"/>
      <c r="AE129" s="17"/>
      <c r="AF129" s="17"/>
      <c r="AG129" s="17"/>
      <c r="AH129" s="17"/>
      <c r="AI129" s="17"/>
      <c r="AJ129" s="17"/>
    </row>
    <row r="130" spans="1:36" s="3" customFormat="1" ht="26.25" customHeight="1">
      <c r="A130" s="14"/>
      <c r="B130" s="195"/>
      <c r="C130" s="594"/>
      <c r="D130" s="594"/>
      <c r="E130" s="594"/>
      <c r="F130" s="594"/>
      <c r="G130" s="594"/>
      <c r="H130" s="594"/>
      <c r="I130" s="594"/>
      <c r="J130" s="594"/>
      <c r="K130" s="594"/>
      <c r="L130" s="594"/>
      <c r="M130" s="594"/>
      <c r="N130" s="594"/>
      <c r="O130" s="594"/>
      <c r="P130" s="594"/>
      <c r="R130" s="16"/>
      <c r="S130" s="17"/>
      <c r="T130" s="17"/>
      <c r="U130" s="17"/>
      <c r="V130" s="17"/>
      <c r="W130" s="17"/>
      <c r="X130" s="17"/>
      <c r="Y130" s="17"/>
      <c r="Z130" s="17"/>
      <c r="AA130" s="17"/>
      <c r="AB130" s="17"/>
      <c r="AC130" s="17"/>
      <c r="AD130" s="17"/>
      <c r="AE130" s="17"/>
      <c r="AF130" s="17"/>
      <c r="AG130" s="17"/>
      <c r="AH130" s="17"/>
      <c r="AI130" s="17"/>
      <c r="AJ130" s="17"/>
    </row>
    <row r="131" spans="1:36" s="3" customFormat="1" ht="26.25" customHeight="1">
      <c r="A131" s="14"/>
      <c r="B131" s="195"/>
      <c r="C131" s="594"/>
      <c r="D131" s="594"/>
      <c r="E131" s="594"/>
      <c r="F131" s="594"/>
      <c r="G131" s="594"/>
      <c r="H131" s="594"/>
      <c r="I131" s="594"/>
      <c r="J131" s="594"/>
      <c r="K131" s="594"/>
      <c r="L131" s="594"/>
      <c r="M131" s="594"/>
      <c r="N131" s="594"/>
      <c r="O131" s="594"/>
      <c r="P131" s="594"/>
      <c r="R131" s="16"/>
      <c r="S131" s="17"/>
      <c r="T131" s="17"/>
      <c r="U131" s="17"/>
      <c r="V131" s="17"/>
      <c r="W131" s="17"/>
      <c r="X131" s="17"/>
      <c r="Y131" s="17"/>
      <c r="Z131" s="17"/>
      <c r="AA131" s="17"/>
      <c r="AB131" s="17"/>
      <c r="AC131" s="17"/>
      <c r="AD131" s="17"/>
      <c r="AE131" s="17"/>
      <c r="AF131" s="17"/>
      <c r="AG131" s="17"/>
      <c r="AH131" s="17"/>
      <c r="AI131" s="17"/>
      <c r="AJ131" s="17"/>
    </row>
    <row r="132" spans="1:36" s="3" customFormat="1" ht="26.25" customHeight="1">
      <c r="A132" s="14"/>
      <c r="B132" s="195"/>
      <c r="C132" s="594"/>
      <c r="D132" s="594"/>
      <c r="E132" s="594"/>
      <c r="F132" s="594"/>
      <c r="G132" s="594"/>
      <c r="H132" s="594"/>
      <c r="I132" s="594"/>
      <c r="J132" s="594"/>
      <c r="K132" s="594"/>
      <c r="L132" s="594"/>
      <c r="M132" s="594"/>
      <c r="N132" s="594"/>
      <c r="O132" s="594"/>
      <c r="P132" s="594"/>
      <c r="R132" s="16"/>
      <c r="S132" s="17"/>
      <c r="T132" s="17"/>
      <c r="U132" s="17"/>
      <c r="V132" s="17"/>
      <c r="W132" s="17"/>
      <c r="X132" s="17"/>
      <c r="Y132" s="17"/>
      <c r="Z132" s="17"/>
      <c r="AA132" s="17"/>
      <c r="AB132" s="17"/>
      <c r="AC132" s="17"/>
      <c r="AD132" s="17"/>
      <c r="AE132" s="17"/>
      <c r="AF132" s="17"/>
      <c r="AG132" s="17"/>
      <c r="AH132" s="17"/>
      <c r="AI132" s="17"/>
      <c r="AJ132" s="17"/>
    </row>
    <row r="133" spans="1:36" s="3" customFormat="1" ht="26.25" customHeight="1">
      <c r="A133" s="14"/>
      <c r="B133" s="195"/>
      <c r="C133" s="594"/>
      <c r="D133" s="594"/>
      <c r="E133" s="594"/>
      <c r="F133" s="594"/>
      <c r="G133" s="594"/>
      <c r="H133" s="594"/>
      <c r="I133" s="594"/>
      <c r="J133" s="594"/>
      <c r="K133" s="594"/>
      <c r="L133" s="594"/>
      <c r="M133" s="594"/>
      <c r="N133" s="594"/>
      <c r="O133" s="594"/>
      <c r="P133" s="594"/>
      <c r="R133" s="16"/>
      <c r="S133" s="17"/>
      <c r="T133" s="17"/>
      <c r="U133" s="17"/>
      <c r="V133" s="17"/>
      <c r="W133" s="17"/>
      <c r="X133" s="17"/>
      <c r="Y133" s="17"/>
      <c r="Z133" s="17"/>
      <c r="AA133" s="17"/>
      <c r="AB133" s="17"/>
      <c r="AC133" s="17"/>
      <c r="AD133" s="17"/>
      <c r="AE133" s="17"/>
      <c r="AF133" s="17"/>
      <c r="AG133" s="17"/>
      <c r="AH133" s="17"/>
      <c r="AI133" s="17"/>
      <c r="AJ133" s="17"/>
    </row>
    <row r="134" spans="1:36" s="3" customFormat="1" ht="26.25" customHeight="1">
      <c r="A134" s="14"/>
      <c r="B134" s="195"/>
      <c r="C134" s="594"/>
      <c r="D134" s="594"/>
      <c r="E134" s="594"/>
      <c r="F134" s="594"/>
      <c r="G134" s="594"/>
      <c r="H134" s="594"/>
      <c r="I134" s="594"/>
      <c r="J134" s="594"/>
      <c r="K134" s="594"/>
      <c r="L134" s="594"/>
      <c r="M134" s="594"/>
      <c r="N134" s="594"/>
      <c r="O134" s="594"/>
      <c r="P134" s="594"/>
      <c r="R134" s="16"/>
      <c r="S134" s="17"/>
      <c r="T134" s="17"/>
      <c r="U134" s="17"/>
      <c r="V134" s="17"/>
      <c r="W134" s="17"/>
      <c r="X134" s="17"/>
      <c r="Y134" s="17"/>
      <c r="Z134" s="17"/>
      <c r="AA134" s="17"/>
      <c r="AB134" s="17"/>
      <c r="AC134" s="17"/>
      <c r="AD134" s="17"/>
      <c r="AE134" s="17"/>
      <c r="AF134" s="17"/>
      <c r="AG134" s="17"/>
      <c r="AH134" s="17"/>
      <c r="AI134" s="17"/>
      <c r="AJ134" s="17"/>
    </row>
    <row r="135" spans="1:36" s="3" customFormat="1" ht="26.25" customHeight="1">
      <c r="A135" s="14"/>
      <c r="B135" s="195"/>
      <c r="C135" s="594"/>
      <c r="D135" s="594"/>
      <c r="E135" s="594"/>
      <c r="F135" s="594"/>
      <c r="G135" s="594"/>
      <c r="H135" s="594"/>
      <c r="I135" s="594"/>
      <c r="J135" s="594"/>
      <c r="K135" s="594"/>
      <c r="L135" s="594"/>
      <c r="M135" s="594"/>
      <c r="N135" s="594"/>
      <c r="O135" s="594"/>
      <c r="P135" s="594"/>
      <c r="R135" s="16"/>
      <c r="S135" s="17"/>
      <c r="T135" s="17"/>
      <c r="U135" s="17"/>
      <c r="V135" s="17"/>
      <c r="W135" s="17"/>
      <c r="X135" s="17"/>
      <c r="Y135" s="17"/>
      <c r="Z135" s="17"/>
      <c r="AA135" s="17"/>
      <c r="AB135" s="17"/>
      <c r="AC135" s="17"/>
      <c r="AD135" s="17"/>
      <c r="AE135" s="17"/>
      <c r="AF135" s="17"/>
      <c r="AG135" s="17"/>
      <c r="AH135" s="17"/>
      <c r="AI135" s="17"/>
      <c r="AJ135" s="17"/>
    </row>
    <row r="136" spans="1:36" s="3" customFormat="1">
      <c r="A136" s="14"/>
      <c r="B136" s="16"/>
      <c r="C136" s="16"/>
      <c r="D136" s="16"/>
      <c r="E136" s="16"/>
      <c r="F136" s="16"/>
      <c r="G136" s="18"/>
      <c r="H136" s="16"/>
      <c r="I136" s="16"/>
      <c r="J136" s="18"/>
      <c r="K136" s="16"/>
      <c r="L136" s="16"/>
      <c r="M136" s="16"/>
      <c r="N136" s="16"/>
      <c r="O136" s="15"/>
      <c r="P136" s="15"/>
      <c r="Q136" s="16"/>
      <c r="R136" s="16"/>
      <c r="S136" s="17"/>
      <c r="T136" s="17"/>
      <c r="U136" s="17"/>
      <c r="V136" s="17"/>
      <c r="W136" s="17"/>
      <c r="X136" s="17"/>
      <c r="Y136" s="17"/>
      <c r="Z136" s="17"/>
      <c r="AA136" s="17"/>
      <c r="AB136" s="17"/>
      <c r="AC136" s="17"/>
      <c r="AD136" s="17"/>
      <c r="AE136" s="17"/>
      <c r="AF136" s="17"/>
      <c r="AG136" s="17"/>
      <c r="AH136" s="17"/>
      <c r="AI136" s="17"/>
      <c r="AJ136" s="17"/>
    </row>
    <row r="137" spans="1:36" s="3" customFormat="1">
      <c r="A137" s="14"/>
      <c r="B137" s="16"/>
      <c r="C137" s="16"/>
      <c r="D137" s="16"/>
      <c r="E137" s="16"/>
      <c r="F137" s="16"/>
      <c r="G137" s="18"/>
      <c r="H137" s="16"/>
      <c r="I137" s="16"/>
      <c r="J137" s="18"/>
      <c r="K137" s="16"/>
      <c r="L137" s="16"/>
      <c r="M137" s="16"/>
      <c r="N137" s="16"/>
      <c r="O137" s="15"/>
      <c r="P137" s="15"/>
      <c r="Q137" s="16"/>
      <c r="R137" s="16"/>
      <c r="S137" s="17"/>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7"/>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7"/>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7"/>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7"/>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7"/>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7"/>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7"/>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7"/>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7"/>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7"/>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7"/>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7"/>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7"/>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7"/>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7"/>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7"/>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7"/>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7"/>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7"/>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7"/>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7"/>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7"/>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7"/>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7"/>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7"/>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7"/>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7"/>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7"/>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7"/>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7"/>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7"/>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7"/>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7"/>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7"/>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7"/>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7"/>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7"/>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7"/>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7"/>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7"/>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7"/>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7"/>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7"/>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7"/>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7"/>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7"/>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7"/>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7"/>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7"/>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7"/>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7"/>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7"/>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7"/>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7"/>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7"/>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7"/>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7"/>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7"/>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7"/>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7"/>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7"/>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7"/>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7"/>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7"/>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7"/>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7"/>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7"/>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7"/>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7"/>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7"/>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7"/>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7"/>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7"/>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7"/>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7"/>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7"/>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7"/>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7"/>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7"/>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7"/>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7"/>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7"/>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7"/>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7"/>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7"/>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7"/>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7"/>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7"/>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7"/>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7"/>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7"/>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7"/>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7"/>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7"/>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7"/>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7"/>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7"/>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7"/>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7"/>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7"/>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7"/>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7"/>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7"/>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7"/>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7"/>
      <c r="T248" s="17"/>
      <c r="U248" s="17"/>
      <c r="V248" s="17"/>
      <c r="W248" s="17"/>
      <c r="X248" s="17"/>
      <c r="Y248" s="17"/>
      <c r="Z248" s="17"/>
      <c r="AA248" s="17"/>
      <c r="AB248" s="17"/>
      <c r="AC248" s="17"/>
      <c r="AD248" s="17"/>
      <c r="AE248" s="17"/>
      <c r="AF248" s="17"/>
      <c r="AG248" s="17"/>
      <c r="AH248" s="17"/>
      <c r="AI248" s="17"/>
      <c r="AJ248" s="17"/>
    </row>
    <row r="249" spans="1:36" s="3" customFormat="1" hidden="1">
      <c r="A249" s="19"/>
      <c r="B249" s="20"/>
      <c r="C249" s="20"/>
      <c r="D249" s="20"/>
      <c r="E249" s="20"/>
      <c r="F249" s="20"/>
      <c r="G249" s="21"/>
      <c r="H249" s="20"/>
      <c r="I249" s="20"/>
      <c r="J249" s="21"/>
      <c r="K249" s="20"/>
      <c r="L249" s="20"/>
      <c r="M249" s="20"/>
      <c r="N249" s="20"/>
      <c r="O249" s="22"/>
      <c r="P249" s="22"/>
      <c r="Q249" s="20"/>
      <c r="R249" s="20"/>
      <c r="S249" s="23"/>
      <c r="T249" s="23"/>
      <c r="U249" s="23"/>
      <c r="V249" s="23"/>
      <c r="W249" s="23"/>
      <c r="X249" s="23"/>
      <c r="Y249" s="23"/>
      <c r="Z249" s="23"/>
      <c r="AA249" s="23"/>
      <c r="AB249" s="23"/>
      <c r="AC249" s="23"/>
      <c r="AD249" s="23"/>
      <c r="AE249" s="23"/>
      <c r="AF249" s="23"/>
      <c r="AG249" s="23"/>
      <c r="AH249" s="23"/>
      <c r="AI249" s="23"/>
      <c r="AJ249" s="23"/>
    </row>
  </sheetData>
  <sheetProtection algorithmName="SHA-512" hashValue="c2tHGxOT4tOj1DMv9pZrmABzDYaD4jg9fsmBEazNxNNcoRImfIgg7zjRJoAYIEYlte1kmpCpeU5zOi08D3rbCA==" saltValue="zRGcIydaS8KGe39cpV7lKg==" spinCount="100000" sheet="1" formatCells="0" formatColumns="0" formatRows="0" autoFilter="0"/>
  <dataConsolidate/>
  <mergeCells count="131">
    <mergeCell ref="C133:D133"/>
    <mergeCell ref="E133:I133"/>
    <mergeCell ref="J133:P133"/>
    <mergeCell ref="C134:D134"/>
    <mergeCell ref="E134:I134"/>
    <mergeCell ref="J134:P134"/>
    <mergeCell ref="C135:D135"/>
    <mergeCell ref="E135:I135"/>
    <mergeCell ref="J135:P135"/>
    <mergeCell ref="C130:D130"/>
    <mergeCell ref="E130:I130"/>
    <mergeCell ref="J130:P130"/>
    <mergeCell ref="C131:D131"/>
    <mergeCell ref="E131:I131"/>
    <mergeCell ref="J131:P131"/>
    <mergeCell ref="C132:D132"/>
    <mergeCell ref="E132:I132"/>
    <mergeCell ref="J132:P132"/>
    <mergeCell ref="C129:D129"/>
    <mergeCell ref="E129:I129"/>
    <mergeCell ref="J129:P129"/>
    <mergeCell ref="C128:D128"/>
    <mergeCell ref="J128:P128"/>
    <mergeCell ref="E128:I128"/>
    <mergeCell ref="I90:P90"/>
    <mergeCell ref="I32:P32"/>
    <mergeCell ref="C125:F125"/>
    <mergeCell ref="I81:P81"/>
    <mergeCell ref="B74:E74"/>
    <mergeCell ref="I91:P91"/>
    <mergeCell ref="I92:P92"/>
    <mergeCell ref="D94:G94"/>
    <mergeCell ref="I94:P94"/>
    <mergeCell ref="D95:G97"/>
    <mergeCell ref="I95:P95"/>
    <mergeCell ref="I96:P96"/>
    <mergeCell ref="I97:P97"/>
    <mergeCell ref="I82:P82"/>
    <mergeCell ref="D87:G87"/>
    <mergeCell ref="I87:P87"/>
    <mergeCell ref="D88:G90"/>
    <mergeCell ref="I88:P88"/>
    <mergeCell ref="I89:P89"/>
    <mergeCell ref="B1:P5"/>
    <mergeCell ref="B6:P6"/>
    <mergeCell ref="I29:P29"/>
    <mergeCell ref="I31:P31"/>
    <mergeCell ref="B8:E8"/>
    <mergeCell ref="C10:P13"/>
    <mergeCell ref="D46:G48"/>
    <mergeCell ref="I46:P46"/>
    <mergeCell ref="I47:P47"/>
    <mergeCell ref="I48:P48"/>
    <mergeCell ref="D39:G41"/>
    <mergeCell ref="I39:P39"/>
    <mergeCell ref="I40:P40"/>
    <mergeCell ref="I41:P41"/>
    <mergeCell ref="B24:E24"/>
    <mergeCell ref="B15:H15"/>
    <mergeCell ref="C17:P18"/>
    <mergeCell ref="C19:P22"/>
    <mergeCell ref="I33:P33"/>
    <mergeCell ref="D29:G31"/>
    <mergeCell ref="D28:G28"/>
    <mergeCell ref="I28:P28"/>
    <mergeCell ref="C26:P26"/>
    <mergeCell ref="I30:P30"/>
    <mergeCell ref="I49:P49"/>
    <mergeCell ref="I50:P50"/>
    <mergeCell ref="I42:P42"/>
    <mergeCell ref="I43:P43"/>
    <mergeCell ref="D38:G38"/>
    <mergeCell ref="I38:P38"/>
    <mergeCell ref="D45:G45"/>
    <mergeCell ref="I45:P45"/>
    <mergeCell ref="I56:P56"/>
    <mergeCell ref="I57:P57"/>
    <mergeCell ref="D59:G59"/>
    <mergeCell ref="I59:P59"/>
    <mergeCell ref="D60:G62"/>
    <mergeCell ref="I60:P60"/>
    <mergeCell ref="I61:P61"/>
    <mergeCell ref="I62:P62"/>
    <mergeCell ref="D52:G52"/>
    <mergeCell ref="I52:P52"/>
    <mergeCell ref="D53:G55"/>
    <mergeCell ref="I53:P53"/>
    <mergeCell ref="I54:P54"/>
    <mergeCell ref="I55:P55"/>
    <mergeCell ref="I70:P70"/>
    <mergeCell ref="I71:P71"/>
    <mergeCell ref="D77:G77"/>
    <mergeCell ref="I77:P77"/>
    <mergeCell ref="D78:G80"/>
    <mergeCell ref="I78:P78"/>
    <mergeCell ref="I79:P79"/>
    <mergeCell ref="I80:P80"/>
    <mergeCell ref="I63:P63"/>
    <mergeCell ref="I64:P64"/>
    <mergeCell ref="D66:G66"/>
    <mergeCell ref="I66:P66"/>
    <mergeCell ref="D67:G69"/>
    <mergeCell ref="I67:P67"/>
    <mergeCell ref="I68:P68"/>
    <mergeCell ref="I69:P69"/>
    <mergeCell ref="I105:P105"/>
    <mergeCell ref="I106:P106"/>
    <mergeCell ref="D108:G108"/>
    <mergeCell ref="I108:P108"/>
    <mergeCell ref="D109:G111"/>
    <mergeCell ref="I109:P109"/>
    <mergeCell ref="I110:P110"/>
    <mergeCell ref="I111:P111"/>
    <mergeCell ref="I98:P98"/>
    <mergeCell ref="I99:P99"/>
    <mergeCell ref="D101:G101"/>
    <mergeCell ref="I101:P101"/>
    <mergeCell ref="D102:G104"/>
    <mergeCell ref="I102:P102"/>
    <mergeCell ref="I103:P103"/>
    <mergeCell ref="I104:P104"/>
    <mergeCell ref="I119:P119"/>
    <mergeCell ref="I120:P120"/>
    <mergeCell ref="I112:P112"/>
    <mergeCell ref="I113:P113"/>
    <mergeCell ref="D115:G115"/>
    <mergeCell ref="I115:P115"/>
    <mergeCell ref="D116:G118"/>
    <mergeCell ref="I116:P116"/>
    <mergeCell ref="I117:P117"/>
    <mergeCell ref="I118:P118"/>
  </mergeCells>
  <dataValidations count="1">
    <dataValidation type="list" allowBlank="1" showInputMessage="1" showErrorMessage="1" sqref="C129:D135" xr:uid="{B47318FC-7020-45F1-8937-342E05509D39}">
      <formula1>Orden_entidades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E8B5-9127-4D57-B602-C77129895BD1}">
  <sheetPr codeName="Hoja6"/>
  <dimension ref="A1:AW1389"/>
  <sheetViews>
    <sheetView zoomScale="70" zoomScaleNormal="70" zoomScaleSheetLayoutView="80" zoomScalePageLayoutView="70" workbookViewId="0">
      <selection activeCell="Q2" sqref="Q2"/>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4" style="16" customWidth="1"/>
    <col min="12" max="12" width="14.28515625" style="16" customWidth="1"/>
    <col min="13" max="13" width="16.5703125" style="16" customWidth="1"/>
    <col min="14" max="14" width="14.7109375" style="16" customWidth="1"/>
    <col min="15" max="15" width="17.85546875" style="15" customWidth="1"/>
    <col min="16" max="16" width="14.7109375" style="15" customWidth="1"/>
    <col min="17" max="17" width="6" style="16" customWidth="1"/>
    <col min="18" max="18" width="10" style="16" hidden="1" customWidth="1"/>
    <col min="19" max="49" width="0" style="17" hidden="1" customWidth="1"/>
    <col min="50" max="16384" width="11.42578125" style="17" hidden="1"/>
  </cols>
  <sheetData>
    <row r="1" spans="1:49" s="3" customFormat="1" ht="17.45">
      <c r="A1" s="1"/>
      <c r="B1" s="390"/>
      <c r="C1" s="390"/>
      <c r="D1" s="390"/>
      <c r="E1" s="390"/>
      <c r="F1" s="390"/>
      <c r="G1" s="390"/>
      <c r="H1" s="390"/>
      <c r="I1" s="390"/>
      <c r="J1" s="390"/>
      <c r="K1" s="390"/>
      <c r="L1" s="390"/>
      <c r="M1" s="390"/>
      <c r="N1" s="390"/>
      <c r="O1" s="390"/>
      <c r="P1" s="390"/>
      <c r="Q1" s="17"/>
      <c r="R1" s="2"/>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3" customFormat="1" ht="17.45">
      <c r="A2" s="1"/>
      <c r="B2" s="390"/>
      <c r="C2" s="390"/>
      <c r="D2" s="390"/>
      <c r="E2" s="390"/>
      <c r="F2" s="390"/>
      <c r="G2" s="390"/>
      <c r="H2" s="390"/>
      <c r="I2" s="390"/>
      <c r="J2" s="390"/>
      <c r="K2" s="390"/>
      <c r="L2" s="390"/>
      <c r="M2" s="390"/>
      <c r="N2" s="390"/>
      <c r="O2" s="390"/>
      <c r="P2" s="390"/>
      <c r="Q2" s="17"/>
      <c r="R2" s="2"/>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s="3" customFormat="1" ht="17.45">
      <c r="A3" s="1"/>
      <c r="B3" s="390"/>
      <c r="C3" s="390"/>
      <c r="D3" s="390"/>
      <c r="E3" s="390"/>
      <c r="F3" s="390"/>
      <c r="G3" s="390"/>
      <c r="H3" s="390"/>
      <c r="I3" s="390"/>
      <c r="J3" s="390"/>
      <c r="K3" s="390"/>
      <c r="L3" s="390"/>
      <c r="M3" s="390"/>
      <c r="N3" s="390"/>
      <c r="O3" s="390"/>
      <c r="P3" s="390"/>
      <c r="Q3" s="17"/>
      <c r="R3" s="2"/>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row>
    <row r="4" spans="1:49" s="3" customFormat="1" ht="17.45">
      <c r="A4" s="1"/>
      <c r="B4" s="390"/>
      <c r="C4" s="390"/>
      <c r="D4" s="390"/>
      <c r="E4" s="390"/>
      <c r="F4" s="390"/>
      <c r="G4" s="390"/>
      <c r="H4" s="390"/>
      <c r="I4" s="390"/>
      <c r="J4" s="390"/>
      <c r="K4" s="390"/>
      <c r="L4" s="390"/>
      <c r="M4" s="390"/>
      <c r="N4" s="390"/>
      <c r="O4" s="390"/>
      <c r="P4" s="390"/>
      <c r="Q4" s="17"/>
      <c r="R4" s="2"/>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row>
    <row r="5" spans="1:49" s="3" customFormat="1" ht="17.45">
      <c r="A5" s="1"/>
      <c r="B5" s="390"/>
      <c r="C5" s="390"/>
      <c r="D5" s="390"/>
      <c r="E5" s="390"/>
      <c r="F5" s="390"/>
      <c r="G5" s="390"/>
      <c r="H5" s="390"/>
      <c r="I5" s="390"/>
      <c r="J5" s="390"/>
      <c r="K5" s="390"/>
      <c r="L5" s="390"/>
      <c r="M5" s="390"/>
      <c r="N5" s="390"/>
      <c r="O5" s="390"/>
      <c r="P5" s="390"/>
      <c r="Q5" s="17"/>
      <c r="R5" s="2"/>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row>
    <row r="6" spans="1:49" s="3" customFormat="1" ht="17.45">
      <c r="A6" s="1"/>
      <c r="B6" s="389" t="s">
        <v>2</v>
      </c>
      <c r="C6" s="389"/>
      <c r="D6" s="389"/>
      <c r="E6" s="389"/>
      <c r="F6" s="389"/>
      <c r="G6" s="389"/>
      <c r="H6" s="389"/>
      <c r="I6" s="389"/>
      <c r="J6" s="389"/>
      <c r="K6" s="389"/>
      <c r="L6" s="389"/>
      <c r="M6" s="389"/>
      <c r="N6" s="389"/>
      <c r="O6" s="389"/>
      <c r="P6" s="389"/>
      <c r="Q6" s="17"/>
      <c r="R6" s="2"/>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row>
    <row r="7" spans="1:49" s="1" customFormat="1" ht="20.65" customHeight="1">
      <c r="A7" s="4"/>
      <c r="B7" s="4"/>
      <c r="C7" s="4"/>
      <c r="D7" s="4"/>
      <c r="E7" s="4"/>
      <c r="F7" s="4"/>
      <c r="G7" s="4"/>
      <c r="H7" s="4"/>
      <c r="I7" s="4"/>
      <c r="J7" s="4"/>
      <c r="K7" s="4"/>
      <c r="L7" s="4"/>
      <c r="M7" s="4"/>
      <c r="N7" s="4"/>
      <c r="O7" s="4"/>
      <c r="P7" s="9"/>
      <c r="Q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row>
    <row r="8" spans="1:49" s="3" customFormat="1" ht="26.25" customHeight="1">
      <c r="A8" s="14"/>
      <c r="B8" s="574" t="s">
        <v>3233</v>
      </c>
      <c r="C8" s="575"/>
      <c r="D8" s="575"/>
      <c r="E8" s="575"/>
      <c r="F8" s="8"/>
      <c r="G8" s="8"/>
      <c r="H8" s="8"/>
      <c r="I8" s="8"/>
      <c r="J8" s="8"/>
      <c r="K8" s="8"/>
      <c r="L8" s="8"/>
      <c r="M8" s="8"/>
      <c r="N8" s="8"/>
      <c r="O8" s="8"/>
      <c r="P8" s="8"/>
      <c r="Q8" s="9"/>
      <c r="R8" s="9"/>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row>
    <row r="9" spans="1:49" s="3" customFormat="1" ht="26.25" customHeight="1">
      <c r="A9" s="14"/>
      <c r="B9" s="9"/>
      <c r="C9" s="133"/>
      <c r="D9" s="8"/>
      <c r="E9" s="8"/>
      <c r="F9" s="8"/>
      <c r="G9" s="8"/>
      <c r="H9" s="8"/>
      <c r="I9" s="8"/>
      <c r="J9" s="8"/>
      <c r="K9" s="8"/>
      <c r="L9" s="8"/>
      <c r="M9" s="8"/>
      <c r="N9" s="8"/>
      <c r="O9" s="8"/>
      <c r="P9" s="8"/>
      <c r="Q9" s="9"/>
      <c r="R9" s="9"/>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49" s="3" customFormat="1" ht="26.1" customHeight="1">
      <c r="A10" s="14"/>
      <c r="B10" s="9"/>
      <c r="C10" s="429" t="s">
        <v>3234</v>
      </c>
      <c r="D10" s="414"/>
      <c r="E10" s="414"/>
      <c r="F10" s="414"/>
      <c r="G10" s="414"/>
      <c r="H10" s="414"/>
      <c r="I10" s="414"/>
      <c r="J10" s="414"/>
      <c r="K10" s="414"/>
      <c r="L10" s="414"/>
      <c r="M10" s="414"/>
      <c r="N10" s="414"/>
      <c r="O10" s="414"/>
      <c r="P10" s="414"/>
      <c r="Q10" s="414"/>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row>
    <row r="11" spans="1:49" s="3" customFormat="1" ht="26.25" customHeight="1">
      <c r="A11" s="14"/>
      <c r="B11" s="9"/>
      <c r="C11" s="434" t="s">
        <v>3235</v>
      </c>
      <c r="D11" s="435"/>
      <c r="E11" s="435"/>
      <c r="F11" s="435"/>
      <c r="G11" s="435"/>
      <c r="H11" s="435"/>
      <c r="I11" s="435"/>
      <c r="J11" s="435"/>
      <c r="K11" s="435"/>
      <c r="L11" s="435"/>
      <c r="M11" s="435"/>
      <c r="N11" s="435"/>
      <c r="O11" s="435"/>
      <c r="P11" s="436"/>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row>
    <row r="12" spans="1:49" s="3" customFormat="1" ht="26.25" customHeight="1">
      <c r="A12" s="14"/>
      <c r="B12" s="9"/>
      <c r="C12" s="437"/>
      <c r="D12" s="438"/>
      <c r="E12" s="438"/>
      <c r="F12" s="438"/>
      <c r="G12" s="438"/>
      <c r="H12" s="438"/>
      <c r="I12" s="438"/>
      <c r="J12" s="438"/>
      <c r="K12" s="438"/>
      <c r="L12" s="438"/>
      <c r="M12" s="438"/>
      <c r="N12" s="438"/>
      <c r="O12" s="438"/>
      <c r="P12" s="439"/>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row>
    <row r="13" spans="1:49" s="3" customFormat="1" ht="26.25" customHeight="1">
      <c r="A13" s="14"/>
      <c r="B13" s="9"/>
      <c r="C13" s="437"/>
      <c r="D13" s="438"/>
      <c r="E13" s="438"/>
      <c r="F13" s="438"/>
      <c r="G13" s="438"/>
      <c r="H13" s="438"/>
      <c r="I13" s="438"/>
      <c r="J13" s="438"/>
      <c r="K13" s="438"/>
      <c r="L13" s="438"/>
      <c r="M13" s="438"/>
      <c r="N13" s="438"/>
      <c r="O13" s="438"/>
      <c r="P13" s="439"/>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row>
    <row r="14" spans="1:49" s="3" customFormat="1" ht="26.25" customHeight="1">
      <c r="A14" s="14"/>
      <c r="B14" s="9"/>
      <c r="C14" s="440"/>
      <c r="D14" s="441"/>
      <c r="E14" s="441"/>
      <c r="F14" s="441"/>
      <c r="G14" s="441"/>
      <c r="H14" s="441"/>
      <c r="I14" s="441"/>
      <c r="J14" s="441"/>
      <c r="K14" s="441"/>
      <c r="L14" s="441"/>
      <c r="M14" s="441"/>
      <c r="N14" s="441"/>
      <c r="O14" s="441"/>
      <c r="P14" s="442"/>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row>
    <row r="15" spans="1:49" s="3" customFormat="1" ht="26.25" customHeight="1">
      <c r="A15" s="14"/>
      <c r="B15" s="9"/>
      <c r="C15" s="8"/>
      <c r="D15" s="8"/>
      <c r="E15" s="8"/>
      <c r="F15" s="8"/>
      <c r="G15" s="8"/>
      <c r="H15" s="8"/>
      <c r="I15" s="8"/>
      <c r="J15" s="8"/>
      <c r="K15" s="8"/>
      <c r="L15" s="8"/>
      <c r="M15" s="8"/>
      <c r="N15" s="8"/>
      <c r="O15" s="8"/>
      <c r="P15" s="8"/>
      <c r="Q15" s="8"/>
      <c r="R15" s="8"/>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row>
    <row r="16" spans="1:49" s="3" customFormat="1" ht="26.25" customHeight="1">
      <c r="A16" s="14"/>
      <c r="B16" s="64"/>
      <c r="C16" s="23"/>
      <c r="D16" s="23"/>
      <c r="E16" s="23"/>
      <c r="F16" s="23"/>
      <c r="G16" s="23"/>
      <c r="H16" s="23"/>
      <c r="I16" s="23"/>
      <c r="J16" s="23"/>
      <c r="K16" s="23"/>
      <c r="L16" s="23"/>
      <c r="M16" s="23"/>
      <c r="N16" s="23"/>
      <c r="O16" s="23"/>
      <c r="P16" s="23"/>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row>
    <row r="17" spans="1:49" s="3" customFormat="1" ht="25.5" customHeight="1">
      <c r="A17" s="14"/>
      <c r="B17" s="70">
        <v>1</v>
      </c>
      <c r="C17" s="670" t="s">
        <v>3236</v>
      </c>
      <c r="D17" s="671"/>
      <c r="E17" s="671"/>
      <c r="F17" s="671"/>
      <c r="G17" s="671"/>
      <c r="H17" s="671"/>
      <c r="I17" s="671"/>
      <c r="J17" s="671"/>
      <c r="K17" s="671"/>
      <c r="L17" s="671"/>
      <c r="M17" s="671"/>
      <c r="N17" s="671"/>
      <c r="O17" s="671"/>
      <c r="P17" s="672"/>
      <c r="Q17" s="17"/>
      <c r="R17" s="9"/>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row>
    <row r="18" spans="1:49" s="3" customFormat="1" ht="26.25" customHeight="1">
      <c r="A18" s="14"/>
      <c r="B18" s="64"/>
      <c r="C18" s="673" t="str">
        <f>'2. Contexto'!M24</f>
        <v>Tipo_3.5.G_Ruedas_de_negocio_misiones_comerciales_y_workshops_para_la_promoción_turística</v>
      </c>
      <c r="D18" s="674"/>
      <c r="E18" s="674"/>
      <c r="F18" s="674"/>
      <c r="G18" s="674"/>
      <c r="H18" s="674"/>
      <c r="I18" s="674"/>
      <c r="J18" s="674"/>
      <c r="K18" s="674"/>
      <c r="L18" s="674"/>
      <c r="M18" s="674"/>
      <c r="N18" s="674"/>
      <c r="O18" s="674"/>
      <c r="P18" s="675"/>
      <c r="Q18" s="17"/>
      <c r="R18" s="9"/>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row>
    <row r="19" spans="1:49" s="3" customFormat="1" ht="26.25" customHeight="1">
      <c r="A19" s="14"/>
      <c r="B19" s="64"/>
      <c r="C19" s="17"/>
      <c r="D19" s="17"/>
      <c r="E19" s="17"/>
      <c r="F19" s="17"/>
      <c r="G19" s="17"/>
      <c r="H19" s="17"/>
      <c r="I19" s="17"/>
      <c r="J19" s="17"/>
      <c r="K19" s="17"/>
      <c r="L19" s="17"/>
      <c r="M19" s="17"/>
      <c r="N19" s="17"/>
      <c r="O19" s="17"/>
      <c r="P19" s="17"/>
      <c r="Q19" s="64"/>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row>
    <row r="20" spans="1:49" s="3" customFormat="1" ht="26.25" customHeight="1">
      <c r="A20" s="14"/>
      <c r="B20" s="64"/>
      <c r="C20" s="633" t="s">
        <v>1497</v>
      </c>
      <c r="D20" s="634"/>
      <c r="E20" s="635"/>
      <c r="F20" s="17"/>
      <c r="G20" s="17"/>
      <c r="H20" s="17"/>
      <c r="I20" s="17"/>
      <c r="J20" s="17"/>
      <c r="K20" s="17"/>
      <c r="L20" s="17"/>
      <c r="M20" s="17"/>
      <c r="N20" s="17"/>
      <c r="O20" s="17"/>
      <c r="P20" s="17"/>
      <c r="Q20" s="64"/>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row>
    <row r="21" spans="1:49" s="3" customFormat="1" ht="26.25" customHeight="1">
      <c r="A21" s="14"/>
      <c r="B21" s="64"/>
      <c r="C21" s="133"/>
      <c r="D21" s="140"/>
      <c r="E21" s="140"/>
      <c r="F21" s="140"/>
      <c r="G21" s="140"/>
      <c r="H21" s="140"/>
      <c r="I21" s="140"/>
      <c r="J21" s="140"/>
      <c r="K21" s="140"/>
      <c r="L21" s="140"/>
      <c r="M21" s="140"/>
      <c r="N21" s="140"/>
      <c r="O21" s="140"/>
      <c r="P21" s="140"/>
      <c r="Q21" s="64"/>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row>
    <row r="22" spans="1:49" s="3" customFormat="1" ht="26.25" customHeight="1">
      <c r="A22" s="14"/>
      <c r="B22" s="64"/>
      <c r="C22" s="676" t="s">
        <v>3237</v>
      </c>
      <c r="D22" s="677"/>
      <c r="E22" s="677"/>
      <c r="F22" s="677"/>
      <c r="G22" s="677"/>
      <c r="H22" s="677"/>
      <c r="I22" s="677"/>
      <c r="J22" s="677"/>
      <c r="K22" s="677"/>
      <c r="L22" s="677"/>
      <c r="M22" s="677"/>
      <c r="N22" s="677"/>
      <c r="O22" s="677"/>
      <c r="P22" s="678"/>
      <c r="Q22" s="64"/>
      <c r="R22" s="141"/>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row>
    <row r="23" spans="1:49" s="3" customFormat="1" ht="26.25" customHeight="1">
      <c r="A23" s="14"/>
      <c r="B23" s="64"/>
      <c r="C23" s="679"/>
      <c r="D23" s="680"/>
      <c r="E23" s="680"/>
      <c r="F23" s="680"/>
      <c r="G23" s="680"/>
      <c r="H23" s="680"/>
      <c r="I23" s="680"/>
      <c r="J23" s="680"/>
      <c r="K23" s="680"/>
      <c r="L23" s="680"/>
      <c r="M23" s="680"/>
      <c r="N23" s="680"/>
      <c r="O23" s="680"/>
      <c r="P23" s="681"/>
      <c r="Q23" s="64"/>
      <c r="R23" s="141"/>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row>
    <row r="24" spans="1:49" s="3" customFormat="1" ht="26.25" customHeight="1">
      <c r="A24" s="14"/>
      <c r="B24" s="64"/>
      <c r="C24" s="676" t="str">
        <f>IFERROR(VLOOKUP(C18,ReglasManual!$F$5:$X$81,19,0),"Ingrese al menos un tipo de beneficiario")</f>
        <v>Mínimo reportar:
Empresas formales de turismo</v>
      </c>
      <c r="D24" s="677"/>
      <c r="E24" s="677"/>
      <c r="F24" s="677"/>
      <c r="G24" s="677"/>
      <c r="H24" s="677"/>
      <c r="I24" s="677"/>
      <c r="J24" s="677"/>
      <c r="K24" s="677"/>
      <c r="L24" s="677"/>
      <c r="M24" s="677"/>
      <c r="N24" s="677"/>
      <c r="O24" s="677"/>
      <c r="P24" s="678"/>
      <c r="Q24" s="9"/>
      <c r="R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row>
    <row r="25" spans="1:49" s="3" customFormat="1" ht="58.5" customHeight="1">
      <c r="A25" s="14"/>
      <c r="B25" s="64"/>
      <c r="C25" s="682" t="s">
        <v>3238</v>
      </c>
      <c r="D25" s="637" t="s">
        <v>3239</v>
      </c>
      <c r="E25" s="683"/>
      <c r="F25" s="684"/>
      <c r="G25" s="637" t="s">
        <v>3240</v>
      </c>
      <c r="H25" s="684"/>
      <c r="I25" s="688" t="s">
        <v>3241</v>
      </c>
      <c r="J25" s="673" t="s">
        <v>3242</v>
      </c>
      <c r="K25" s="675"/>
      <c r="L25" s="689" t="s">
        <v>3243</v>
      </c>
      <c r="M25" s="690"/>
      <c r="N25" s="691"/>
      <c r="O25" s="695" t="s">
        <v>3244</v>
      </c>
      <c r="P25" s="697" t="s">
        <v>3245</v>
      </c>
      <c r="Q25" s="64"/>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row>
    <row r="26" spans="1:49" s="3" customFormat="1" ht="26.25" customHeight="1">
      <c r="A26" s="14"/>
      <c r="B26" s="64"/>
      <c r="C26" s="682"/>
      <c r="D26" s="685"/>
      <c r="E26" s="686"/>
      <c r="F26" s="687"/>
      <c r="G26" s="685"/>
      <c r="H26" s="687"/>
      <c r="I26" s="688"/>
      <c r="J26" s="142" t="s">
        <v>3246</v>
      </c>
      <c r="K26" s="142" t="s">
        <v>3247</v>
      </c>
      <c r="L26" s="692"/>
      <c r="M26" s="693"/>
      <c r="N26" s="694"/>
      <c r="O26" s="696"/>
      <c r="P26" s="698"/>
      <c r="Q26" s="64"/>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row>
    <row r="27" spans="1:49" s="3" customFormat="1" ht="26.25" customHeight="1">
      <c r="A27" s="14"/>
      <c r="B27" s="726"/>
      <c r="C27" s="620" t="s">
        <v>3248</v>
      </c>
      <c r="D27" s="434" t="s">
        <v>1500</v>
      </c>
      <c r="E27" s="435"/>
      <c r="F27" s="436"/>
      <c r="G27" s="658" t="s">
        <v>1504</v>
      </c>
      <c r="H27" s="659"/>
      <c r="I27" s="723" t="s">
        <v>29</v>
      </c>
      <c r="J27" s="645"/>
      <c r="K27" s="647"/>
      <c r="L27" s="730" t="str">
        <f>IF(D27="","",(CONCATENATE(I27," ",LOWER(D27)," únicos beneficiados en el transcurso de ",J27," ",K27," ",LOWER(G27))))</f>
        <v>XXX habitantes del territorio únicos beneficiados en el transcurso de   posterior a la finalización del proyecto, por un producto o servicio entregado tras la finalización del proyecto</v>
      </c>
      <c r="M27" s="731"/>
      <c r="N27" s="732"/>
      <c r="O27" s="749" t="s">
        <v>3249</v>
      </c>
      <c r="P27" s="708" t="s">
        <v>3250</v>
      </c>
      <c r="Q27" s="64"/>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row>
    <row r="28" spans="1:49" s="3" customFormat="1" ht="26.25" customHeight="1">
      <c r="A28" s="14"/>
      <c r="B28" s="727"/>
      <c r="C28" s="620"/>
      <c r="D28" s="440"/>
      <c r="E28" s="441"/>
      <c r="F28" s="442"/>
      <c r="G28" s="660"/>
      <c r="H28" s="661"/>
      <c r="I28" s="724"/>
      <c r="J28" s="646"/>
      <c r="K28" s="648"/>
      <c r="L28" s="733"/>
      <c r="M28" s="734"/>
      <c r="N28" s="735"/>
      <c r="O28" s="749"/>
      <c r="P28" s="710"/>
      <c r="Q28" s="9"/>
      <c r="R28" s="64"/>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row>
    <row r="29" spans="1:49" s="3" customFormat="1" ht="26.25" customHeight="1">
      <c r="A29" s="14"/>
      <c r="B29" s="726"/>
      <c r="C29" s="620" t="s">
        <v>3251</v>
      </c>
      <c r="D29" s="434" t="s">
        <v>1503</v>
      </c>
      <c r="E29" s="435"/>
      <c r="F29" s="436"/>
      <c r="G29" s="658" t="s">
        <v>1504</v>
      </c>
      <c r="H29" s="659"/>
      <c r="I29" s="723" t="s">
        <v>3252</v>
      </c>
      <c r="J29" s="645"/>
      <c r="K29" s="647"/>
      <c r="L29" s="730" t="str">
        <f>IF(D29="","",(CONCATENATE(I29," ",LOWER(D29)," únicos beneficiados en el transcurso de ",J29," ",K29," ",LOWER(G29))))</f>
        <v>xxx turistas (visitantes no residentes) únicos beneficiados en el transcurso de   posterior a la finalización del proyecto, por un producto o servicio entregado tras la finalización del proyecto</v>
      </c>
      <c r="M29" s="731"/>
      <c r="N29" s="732"/>
      <c r="O29" s="749" t="s">
        <v>3253</v>
      </c>
      <c r="P29" s="728" t="s">
        <v>3254</v>
      </c>
      <c r="Q29" s="17"/>
      <c r="R29" s="64"/>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row>
    <row r="30" spans="1:49" s="3" customFormat="1" ht="26.25" customHeight="1">
      <c r="A30" s="14"/>
      <c r="B30" s="727"/>
      <c r="C30" s="620"/>
      <c r="D30" s="440"/>
      <c r="E30" s="441"/>
      <c r="F30" s="442"/>
      <c r="G30" s="660"/>
      <c r="H30" s="661"/>
      <c r="I30" s="724"/>
      <c r="J30" s="646"/>
      <c r="K30" s="648"/>
      <c r="L30" s="733"/>
      <c r="M30" s="734"/>
      <c r="N30" s="735"/>
      <c r="O30" s="749"/>
      <c r="P30" s="729"/>
      <c r="Q30" s="17"/>
      <c r="R30" s="64"/>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row>
    <row r="31" spans="1:49" s="3" customFormat="1" ht="26.25" customHeight="1">
      <c r="A31" s="14"/>
      <c r="B31" s="726"/>
      <c r="C31" s="620" t="s">
        <v>3255</v>
      </c>
      <c r="D31" s="434" t="s">
        <v>1506</v>
      </c>
      <c r="E31" s="435"/>
      <c r="F31" s="436"/>
      <c r="G31" s="658" t="s">
        <v>1501</v>
      </c>
      <c r="H31" s="659"/>
      <c r="I31" s="723" t="s">
        <v>3252</v>
      </c>
      <c r="J31" s="645"/>
      <c r="K31" s="647"/>
      <c r="L31" s="730" t="str">
        <f>IF(D31="","",(CONCATENATE(I31," ",LOWER(D31)," únicos beneficiados en el transcurso de ",J31," ",K31," ",LOWER(G31))))</f>
        <v>xxx prestadores de servicios turísticos (pst) únicos beneficiados en el transcurso de   durante la ejecución del proyecto</v>
      </c>
      <c r="M31" s="731"/>
      <c r="N31" s="732"/>
      <c r="O31" s="749" t="s">
        <v>3256</v>
      </c>
      <c r="P31" s="728" t="s">
        <v>3257</v>
      </c>
      <c r="Q31" s="17"/>
      <c r="R31" s="64"/>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row>
    <row r="32" spans="1:49" s="3" customFormat="1" ht="26.25" customHeight="1">
      <c r="A32" s="14"/>
      <c r="B32" s="727"/>
      <c r="C32" s="620"/>
      <c r="D32" s="440"/>
      <c r="E32" s="441"/>
      <c r="F32" s="442"/>
      <c r="G32" s="660"/>
      <c r="H32" s="661"/>
      <c r="I32" s="724"/>
      <c r="J32" s="646"/>
      <c r="K32" s="648"/>
      <c r="L32" s="733"/>
      <c r="M32" s="734"/>
      <c r="N32" s="735"/>
      <c r="O32" s="749"/>
      <c r="P32" s="729"/>
      <c r="Q32" s="17"/>
      <c r="R32" s="64"/>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row>
    <row r="33" spans="1:49" s="3" customFormat="1" ht="26.25" customHeight="1">
      <c r="A33" s="14"/>
      <c r="B33" s="726"/>
      <c r="C33" s="620" t="s">
        <v>3258</v>
      </c>
      <c r="D33" s="434"/>
      <c r="E33" s="435"/>
      <c r="F33" s="436"/>
      <c r="G33" s="658"/>
      <c r="H33" s="659"/>
      <c r="I33" s="647"/>
      <c r="J33" s="662"/>
      <c r="K33" s="647"/>
      <c r="L33" s="730" t="str">
        <f>IF(D33="","",(CONCATENATE(I33," ",LOWER(D33)," únicos beneficiados en el transcurso de ",J33," ",K33," ",LOWER(G33))))</f>
        <v/>
      </c>
      <c r="M33" s="731"/>
      <c r="N33" s="732"/>
      <c r="O33" s="655"/>
      <c r="P33" s="656"/>
      <c r="Q33" s="17"/>
      <c r="R33" s="64"/>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row>
    <row r="34" spans="1:49" s="3" customFormat="1" ht="26.25" customHeight="1">
      <c r="A34" s="14"/>
      <c r="B34" s="727"/>
      <c r="C34" s="620"/>
      <c r="D34" s="440"/>
      <c r="E34" s="441"/>
      <c r="F34" s="442"/>
      <c r="G34" s="660"/>
      <c r="H34" s="661"/>
      <c r="I34" s="648"/>
      <c r="J34" s="663"/>
      <c r="K34" s="648"/>
      <c r="L34" s="733"/>
      <c r="M34" s="734"/>
      <c r="N34" s="735"/>
      <c r="O34" s="655"/>
      <c r="P34" s="657"/>
      <c r="Q34" s="17"/>
      <c r="R34" s="64"/>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row>
    <row r="35" spans="1:49" s="3" customFormat="1" ht="26.25" customHeight="1">
      <c r="A35" s="14"/>
      <c r="B35" s="151"/>
      <c r="C35" s="133"/>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row>
    <row r="36" spans="1:49" s="3" customFormat="1" ht="26.25" customHeight="1">
      <c r="A36" s="14"/>
      <c r="B36" s="151"/>
      <c r="C36" s="633" t="s">
        <v>3259</v>
      </c>
      <c r="D36" s="634"/>
      <c r="E36" s="635"/>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row>
    <row r="37" spans="1:49" s="3" customFormat="1" ht="26.25" customHeight="1">
      <c r="A37" s="14"/>
      <c r="B37" s="64"/>
      <c r="C37" s="143"/>
      <c r="D37" s="140"/>
      <c r="E37" s="140"/>
      <c r="F37" s="140"/>
      <c r="G37" s="140"/>
      <c r="H37" s="140"/>
      <c r="I37" s="140"/>
      <c r="J37" s="140"/>
      <c r="K37" s="140"/>
      <c r="L37" s="140"/>
      <c r="M37" s="140"/>
      <c r="N37" s="140"/>
      <c r="O37" s="140"/>
      <c r="P37" s="140"/>
      <c r="Q37" s="9"/>
      <c r="R37" s="9"/>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row>
    <row r="38" spans="1:49" s="3" customFormat="1" ht="41.65" customHeight="1">
      <c r="A38" s="14"/>
      <c r="B38" s="64"/>
      <c r="C38" s="725" t="s">
        <v>3260</v>
      </c>
      <c r="D38" s="725"/>
      <c r="E38" s="725"/>
      <c r="F38" s="725"/>
      <c r="G38" s="725"/>
      <c r="H38" s="725"/>
      <c r="I38" s="725"/>
      <c r="J38" s="725"/>
      <c r="K38" s="725"/>
      <c r="L38" s="725"/>
      <c r="M38" s="725"/>
      <c r="N38" s="725"/>
      <c r="O38" s="725"/>
      <c r="P38" s="725"/>
      <c r="Q38" s="9"/>
      <c r="R38" s="9"/>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row>
    <row r="39" spans="1:49" s="3" customFormat="1" ht="26.25" customHeight="1">
      <c r="A39" s="14"/>
      <c r="B39" s="64"/>
      <c r="C39" s="637" t="s">
        <v>3238</v>
      </c>
      <c r="D39" s="683" t="s">
        <v>3259</v>
      </c>
      <c r="E39" s="683"/>
      <c r="F39" s="683"/>
      <c r="G39" s="683" t="s">
        <v>3261</v>
      </c>
      <c r="H39" s="683"/>
      <c r="I39" s="683"/>
      <c r="J39" s="736" t="s">
        <v>3262</v>
      </c>
      <c r="K39" s="736"/>
      <c r="L39" s="736"/>
      <c r="M39" s="736"/>
      <c r="N39" s="737"/>
      <c r="O39" s="637" t="s">
        <v>3263</v>
      </c>
      <c r="P39" s="637" t="s">
        <v>3264</v>
      </c>
      <c r="Q39" s="9"/>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row>
    <row r="40" spans="1:49" s="3" customFormat="1" ht="26.25" customHeight="1">
      <c r="A40" s="14"/>
      <c r="B40" s="64"/>
      <c r="C40" s="685"/>
      <c r="D40" s="686"/>
      <c r="E40" s="686"/>
      <c r="F40" s="686"/>
      <c r="G40" s="686"/>
      <c r="H40" s="686"/>
      <c r="I40" s="686"/>
      <c r="J40" s="738"/>
      <c r="K40" s="738"/>
      <c r="L40" s="738"/>
      <c r="M40" s="738"/>
      <c r="N40" s="739"/>
      <c r="O40" s="638"/>
      <c r="P40" s="638"/>
      <c r="Q40" s="9"/>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row>
    <row r="41" spans="1:49" s="3" customFormat="1" ht="26.25" customHeight="1">
      <c r="A41" s="14"/>
      <c r="B41" s="64"/>
      <c r="C41" s="750" t="s">
        <v>63</v>
      </c>
      <c r="D41" s="443" t="s">
        <v>1638</v>
      </c>
      <c r="E41" s="444"/>
      <c r="F41" s="445"/>
      <c r="G41" s="443"/>
      <c r="H41" s="444"/>
      <c r="I41" s="445"/>
      <c r="J41" s="443" t="s">
        <v>3265</v>
      </c>
      <c r="K41" s="741"/>
      <c r="L41" s="741"/>
      <c r="M41" s="741"/>
      <c r="N41" s="742"/>
      <c r="O41" s="748" t="s">
        <v>29</v>
      </c>
      <c r="P41" s="761"/>
      <c r="Q41" s="9"/>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row>
    <row r="42" spans="1:49" s="3" customFormat="1" ht="26.25" customHeight="1">
      <c r="A42" s="14"/>
      <c r="B42" s="64"/>
      <c r="C42" s="751"/>
      <c r="D42" s="706"/>
      <c r="E42" s="554"/>
      <c r="F42" s="707"/>
      <c r="G42" s="706"/>
      <c r="H42" s="554"/>
      <c r="I42" s="707"/>
      <c r="J42" s="743"/>
      <c r="K42" s="586"/>
      <c r="L42" s="586"/>
      <c r="M42" s="586"/>
      <c r="N42" s="744"/>
      <c r="O42" s="748"/>
      <c r="P42" s="761"/>
      <c r="Q42" s="9"/>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row>
    <row r="43" spans="1:49" s="3" customFormat="1" ht="90" customHeight="1">
      <c r="A43" s="14"/>
      <c r="B43" s="64"/>
      <c r="C43" s="752"/>
      <c r="D43" s="446"/>
      <c r="E43" s="447"/>
      <c r="F43" s="448"/>
      <c r="G43" s="446"/>
      <c r="H43" s="447"/>
      <c r="I43" s="448"/>
      <c r="J43" s="745"/>
      <c r="K43" s="746"/>
      <c r="L43" s="746"/>
      <c r="M43" s="746"/>
      <c r="N43" s="747"/>
      <c r="O43" s="748"/>
      <c r="P43" s="761"/>
      <c r="Q43" s="9"/>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row>
    <row r="44" spans="1:49" s="3" customFormat="1" ht="26.25" customHeight="1">
      <c r="A44" s="14"/>
      <c r="B44" s="64"/>
      <c r="C44" s="750" t="s">
        <v>80</v>
      </c>
      <c r="D44" s="443"/>
      <c r="E44" s="444"/>
      <c r="F44" s="445"/>
      <c r="G44" s="740"/>
      <c r="H44" s="741"/>
      <c r="I44" s="742"/>
      <c r="J44" s="712"/>
      <c r="K44" s="753"/>
      <c r="L44" s="753"/>
      <c r="M44" s="753"/>
      <c r="N44" s="754"/>
      <c r="O44" s="761"/>
      <c r="P44" s="761"/>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row>
    <row r="45" spans="1:49" s="3" customFormat="1" ht="26.25" customHeight="1">
      <c r="A45" s="14"/>
      <c r="B45" s="64"/>
      <c r="C45" s="751"/>
      <c r="D45" s="706"/>
      <c r="E45" s="554"/>
      <c r="F45" s="707"/>
      <c r="G45" s="743"/>
      <c r="H45" s="586"/>
      <c r="I45" s="744"/>
      <c r="J45" s="755"/>
      <c r="K45" s="756"/>
      <c r="L45" s="756"/>
      <c r="M45" s="756"/>
      <c r="N45" s="757"/>
      <c r="O45" s="761"/>
      <c r="P45" s="761"/>
      <c r="Q45" s="17"/>
      <c r="R45" s="9"/>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row>
    <row r="46" spans="1:49" s="3" customFormat="1" ht="26.25" customHeight="1">
      <c r="A46" s="14"/>
      <c r="B46" s="64"/>
      <c r="C46" s="752"/>
      <c r="D46" s="446"/>
      <c r="E46" s="447"/>
      <c r="F46" s="448"/>
      <c r="G46" s="745"/>
      <c r="H46" s="746"/>
      <c r="I46" s="747"/>
      <c r="J46" s="758"/>
      <c r="K46" s="759"/>
      <c r="L46" s="759"/>
      <c r="M46" s="759"/>
      <c r="N46" s="760"/>
      <c r="O46" s="761"/>
      <c r="P46" s="761"/>
      <c r="Q46" s="17"/>
      <c r="R46" s="9"/>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row>
    <row r="47" spans="1:49" s="3" customFormat="1" ht="26.25" customHeight="1">
      <c r="A47" s="14"/>
      <c r="B47" s="64"/>
      <c r="C47" s="750" t="s">
        <v>98</v>
      </c>
      <c r="D47" s="443"/>
      <c r="E47" s="444"/>
      <c r="F47" s="445"/>
      <c r="G47" s="740"/>
      <c r="H47" s="741"/>
      <c r="I47" s="742"/>
      <c r="J47" s="740"/>
      <c r="K47" s="741"/>
      <c r="L47" s="741"/>
      <c r="M47" s="741"/>
      <c r="N47" s="742"/>
      <c r="O47" s="748"/>
      <c r="P47" s="748"/>
      <c r="Q47" s="17"/>
      <c r="R47" s="9"/>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row>
    <row r="48" spans="1:49" s="3" customFormat="1" ht="26.25" customHeight="1">
      <c r="A48" s="14"/>
      <c r="B48" s="64"/>
      <c r="C48" s="751"/>
      <c r="D48" s="706"/>
      <c r="E48" s="554"/>
      <c r="F48" s="707"/>
      <c r="G48" s="743"/>
      <c r="H48" s="586"/>
      <c r="I48" s="744"/>
      <c r="J48" s="743"/>
      <c r="K48" s="586"/>
      <c r="L48" s="586"/>
      <c r="M48" s="586"/>
      <c r="N48" s="744"/>
      <c r="O48" s="748"/>
      <c r="P48" s="748"/>
      <c r="Q48" s="17"/>
      <c r="R48" s="9"/>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row>
    <row r="49" spans="1:49" s="3" customFormat="1" ht="26.25" customHeight="1">
      <c r="A49" s="14"/>
      <c r="B49" s="64"/>
      <c r="C49" s="752"/>
      <c r="D49" s="446"/>
      <c r="E49" s="447"/>
      <c r="F49" s="448"/>
      <c r="G49" s="745"/>
      <c r="H49" s="746"/>
      <c r="I49" s="747"/>
      <c r="J49" s="745"/>
      <c r="K49" s="746"/>
      <c r="L49" s="746"/>
      <c r="M49" s="746"/>
      <c r="N49" s="747"/>
      <c r="O49" s="748"/>
      <c r="P49" s="748"/>
      <c r="Q49" s="17"/>
      <c r="R49" s="9"/>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row>
    <row r="50" spans="1:49" s="3" customFormat="1" ht="26.25" customHeight="1">
      <c r="A50" s="14"/>
      <c r="B50" s="64"/>
      <c r="C50" s="17"/>
      <c r="D50" s="17"/>
      <c r="E50" s="17"/>
      <c r="F50" s="17"/>
      <c r="G50" s="17"/>
      <c r="H50" s="17"/>
      <c r="I50" s="17"/>
      <c r="J50" s="17"/>
      <c r="K50" s="17"/>
      <c r="L50" s="17"/>
      <c r="M50" s="17"/>
      <c r="N50" s="17"/>
      <c r="O50" s="17"/>
      <c r="P50" s="17"/>
      <c r="Q50" s="17"/>
      <c r="R50" s="9"/>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row>
    <row r="51" spans="1:49" s="3" customFormat="1" ht="26.25" customHeight="1">
      <c r="A51" s="14"/>
      <c r="B51" s="64"/>
      <c r="C51" s="17"/>
      <c r="D51" s="17"/>
      <c r="E51" s="17"/>
      <c r="F51" s="17"/>
      <c r="G51" s="17"/>
      <c r="H51" s="17"/>
      <c r="I51" s="17"/>
      <c r="J51" s="17"/>
      <c r="K51" s="17"/>
      <c r="L51" s="17"/>
      <c r="M51" s="17"/>
      <c r="N51" s="17"/>
      <c r="O51" s="17"/>
      <c r="P51" s="17"/>
      <c r="Q51" s="17"/>
      <c r="R51" s="9"/>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row>
    <row r="52" spans="1:49" s="3" customFormat="1" ht="26.25" customHeight="1">
      <c r="A52" s="14"/>
      <c r="B52" s="64"/>
      <c r="C52" s="640" t="s">
        <v>3266</v>
      </c>
      <c r="D52" s="641"/>
      <c r="E52" s="641"/>
      <c r="F52" s="641"/>
      <c r="G52" s="641"/>
      <c r="H52" s="642"/>
      <c r="I52" s="17"/>
      <c r="J52" s="17"/>
      <c r="K52" s="17"/>
      <c r="L52" s="17"/>
      <c r="M52" s="17"/>
      <c r="N52" s="17"/>
      <c r="O52" s="17"/>
      <c r="P52" s="17"/>
      <c r="Q52" s="17"/>
      <c r="R52" s="9"/>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row>
    <row r="53" spans="1:49" s="3" customFormat="1" ht="26.25" customHeight="1">
      <c r="A53" s="14"/>
      <c r="B53" s="64"/>
      <c r="C53" s="17"/>
      <c r="D53" s="17"/>
      <c r="E53" s="17"/>
      <c r="F53" s="17"/>
      <c r="G53" s="17"/>
      <c r="H53" s="17"/>
      <c r="I53" s="17"/>
      <c r="J53" s="17"/>
      <c r="K53" s="17"/>
      <c r="L53" s="17"/>
      <c r="M53" s="17"/>
      <c r="N53" s="17"/>
      <c r="O53" s="17"/>
      <c r="P53" s="17"/>
      <c r="Q53" s="17"/>
      <c r="R53" s="9"/>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row>
    <row r="54" spans="1:49" s="3" customFormat="1" ht="26.25" customHeight="1">
      <c r="A54" s="14"/>
      <c r="B54" s="64"/>
      <c r="C54" s="152" t="s">
        <v>3267</v>
      </c>
      <c r="D54" s="140"/>
      <c r="E54" s="140"/>
      <c r="F54" s="140"/>
      <c r="G54" s="140"/>
      <c r="H54" s="140"/>
      <c r="I54" s="140"/>
      <c r="J54" s="140"/>
      <c r="K54" s="140"/>
      <c r="L54" s="140"/>
      <c r="M54" s="140"/>
      <c r="N54" s="140"/>
      <c r="O54" s="140"/>
      <c r="P54" s="140"/>
      <c r="Q54" s="9"/>
      <c r="R54" s="9"/>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row>
    <row r="55" spans="1:49" s="3" customFormat="1" ht="26.25" customHeight="1">
      <c r="A55" s="14"/>
      <c r="B55" s="64"/>
      <c r="C55" s="155" t="s">
        <v>63</v>
      </c>
      <c r="D55" s="596" t="s">
        <v>3268</v>
      </c>
      <c r="E55" s="597"/>
      <c r="F55" s="597"/>
      <c r="G55" s="597"/>
      <c r="H55" s="597"/>
      <c r="I55" s="597"/>
      <c r="J55" s="597"/>
      <c r="K55" s="597"/>
      <c r="L55" s="597"/>
      <c r="M55" s="597"/>
      <c r="N55" s="597"/>
      <c r="O55" s="597"/>
      <c r="P55" s="598"/>
      <c r="Q55" s="9"/>
      <c r="R55" s="9"/>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row>
    <row r="56" spans="1:49" s="3" customFormat="1" ht="37.5" customHeight="1">
      <c r="A56" s="14"/>
      <c r="B56" s="9"/>
      <c r="C56" s="153"/>
      <c r="D56" s="643" t="s">
        <v>3269</v>
      </c>
      <c r="E56" s="644"/>
      <c r="F56" s="644"/>
      <c r="G56" s="644"/>
      <c r="H56" s="644"/>
      <c r="I56" s="644"/>
      <c r="J56" s="644"/>
      <c r="K56" s="644"/>
      <c r="L56" s="644"/>
      <c r="M56" s="644"/>
      <c r="N56" s="644"/>
      <c r="O56" s="644"/>
      <c r="P56" s="644"/>
      <c r="Q56" s="154"/>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row>
    <row r="57" spans="1:49" s="3" customFormat="1" ht="26.25" customHeight="1">
      <c r="A57" s="14"/>
      <c r="B57" s="64"/>
      <c r="C57" s="144"/>
      <c r="D57" s="711" t="s">
        <v>3270</v>
      </c>
      <c r="E57" s="711"/>
      <c r="F57" s="711"/>
      <c r="G57" s="711"/>
      <c r="H57" s="711"/>
      <c r="I57" s="711"/>
      <c r="J57" s="711"/>
      <c r="K57" s="711"/>
      <c r="L57" s="711"/>
      <c r="M57" s="711"/>
      <c r="N57" s="711"/>
      <c r="O57" s="711"/>
      <c r="P57" s="711"/>
      <c r="Q57" s="17"/>
      <c r="R57" s="9"/>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row>
    <row r="58" spans="1:49" s="3" customFormat="1" ht="26.25" customHeight="1">
      <c r="A58" s="14"/>
      <c r="B58" s="64"/>
      <c r="C58" s="144"/>
      <c r="D58" s="711"/>
      <c r="E58" s="711"/>
      <c r="F58" s="711"/>
      <c r="G58" s="711"/>
      <c r="H58" s="711"/>
      <c r="I58" s="711"/>
      <c r="J58" s="711"/>
      <c r="K58" s="711"/>
      <c r="L58" s="711"/>
      <c r="M58" s="711"/>
      <c r="N58" s="711"/>
      <c r="O58" s="711"/>
      <c r="P58" s="711"/>
      <c r="Q58" s="17"/>
      <c r="R58" s="9"/>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row>
    <row r="59" spans="1:49" s="3" customFormat="1" ht="26.25" customHeight="1">
      <c r="A59" s="14"/>
      <c r="B59" s="9"/>
      <c r="C59" s="8"/>
      <c r="D59" s="8"/>
      <c r="E59" s="66"/>
      <c r="F59" s="66"/>
      <c r="G59" s="140"/>
      <c r="H59" s="140"/>
      <c r="I59" s="140"/>
      <c r="J59" s="140"/>
      <c r="K59" s="140"/>
      <c r="L59" s="140"/>
      <c r="M59" s="140"/>
      <c r="N59" s="140"/>
      <c r="O59" s="140"/>
      <c r="P59" s="140"/>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row>
    <row r="60" spans="1:49" s="3" customFormat="1" ht="26.25" customHeight="1">
      <c r="A60" s="14"/>
      <c r="B60" s="9"/>
      <c r="C60" s="156" t="s">
        <v>3271</v>
      </c>
      <c r="D60" s="596" t="s">
        <v>3272</v>
      </c>
      <c r="E60" s="597"/>
      <c r="F60" s="597"/>
      <c r="G60" s="597"/>
      <c r="H60" s="597"/>
      <c r="I60" s="597"/>
      <c r="J60" s="597"/>
      <c r="K60" s="597"/>
      <c r="L60" s="597"/>
      <c r="M60" s="597"/>
      <c r="N60" s="597"/>
      <c r="O60" s="597"/>
      <c r="P60" s="598"/>
      <c r="Q60" s="9"/>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row>
    <row r="61" spans="1:49" s="3" customFormat="1" ht="26.25" customHeight="1">
      <c r="A61" s="14"/>
      <c r="B61" s="9"/>
      <c r="C61" s="8"/>
      <c r="D61" s="602" t="s">
        <v>3273</v>
      </c>
      <c r="E61" s="603"/>
      <c r="F61" s="603"/>
      <c r="G61" s="603"/>
      <c r="H61" s="603"/>
      <c r="I61" s="603"/>
      <c r="J61" s="603"/>
      <c r="K61" s="603"/>
      <c r="L61" s="603"/>
      <c r="M61" s="603"/>
      <c r="N61" s="603"/>
      <c r="O61" s="603"/>
      <c r="P61" s="604"/>
      <c r="Q61" s="9"/>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row>
    <row r="62" spans="1:49" s="3" customFormat="1" ht="48.4" customHeight="1">
      <c r="A62" s="14"/>
      <c r="B62" s="9"/>
      <c r="C62" s="136"/>
      <c r="D62" s="605" t="s">
        <v>3274</v>
      </c>
      <c r="E62" s="605"/>
      <c r="F62" s="605"/>
      <c r="G62" s="606" t="s">
        <v>3275</v>
      </c>
      <c r="H62" s="606"/>
      <c r="I62" s="606"/>
      <c r="J62" s="607" t="s">
        <v>3276</v>
      </c>
      <c r="K62" s="607"/>
      <c r="L62" s="607"/>
      <c r="M62" s="607"/>
      <c r="N62" s="608"/>
      <c r="O62" s="145" t="s">
        <v>3277</v>
      </c>
      <c r="P62" s="145" t="s">
        <v>3264</v>
      </c>
      <c r="Q62" s="9"/>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row>
    <row r="63" spans="1:49" s="3" customFormat="1" ht="26.25" customHeight="1">
      <c r="A63" s="14"/>
      <c r="B63" s="9"/>
      <c r="C63" s="136"/>
      <c r="D63" s="594" t="s">
        <v>1643</v>
      </c>
      <c r="E63" s="594"/>
      <c r="F63" s="594"/>
      <c r="G63" s="711" t="s">
        <v>3278</v>
      </c>
      <c r="H63" s="711"/>
      <c r="I63" s="711"/>
      <c r="J63" s="712" t="s">
        <v>3279</v>
      </c>
      <c r="K63" s="713"/>
      <c r="L63" s="713"/>
      <c r="M63" s="713"/>
      <c r="N63" s="714"/>
      <c r="O63" s="720" t="s">
        <v>3280</v>
      </c>
      <c r="P63" s="720">
        <v>1</v>
      </c>
      <c r="Q63" s="9"/>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row>
    <row r="64" spans="1:49" s="3" customFormat="1" ht="26.25" customHeight="1">
      <c r="A64" s="14"/>
      <c r="B64" s="9"/>
      <c r="C64" s="136"/>
      <c r="D64" s="594"/>
      <c r="E64" s="594"/>
      <c r="F64" s="594"/>
      <c r="G64" s="711"/>
      <c r="H64" s="711"/>
      <c r="I64" s="711"/>
      <c r="J64" s="715"/>
      <c r="K64" s="536"/>
      <c r="L64" s="536"/>
      <c r="M64" s="536"/>
      <c r="N64" s="716"/>
      <c r="O64" s="721"/>
      <c r="P64" s="721"/>
      <c r="Q64" s="9"/>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row>
    <row r="65" spans="1:49" s="3" customFormat="1" ht="26.25" customHeight="1">
      <c r="A65" s="14"/>
      <c r="B65" s="9"/>
      <c r="C65" s="136"/>
      <c r="D65" s="594"/>
      <c r="E65" s="594"/>
      <c r="F65" s="594"/>
      <c r="G65" s="711"/>
      <c r="H65" s="711"/>
      <c r="I65" s="711"/>
      <c r="J65" s="717"/>
      <c r="K65" s="718"/>
      <c r="L65" s="718"/>
      <c r="M65" s="718"/>
      <c r="N65" s="719"/>
      <c r="O65" s="722"/>
      <c r="P65" s="722"/>
      <c r="Q65" s="9"/>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row>
    <row r="66" spans="1:49" s="3" customFormat="1" ht="26.25" customHeight="1">
      <c r="A66" s="14"/>
      <c r="B66" s="9"/>
      <c r="C66" s="8"/>
      <c r="D66" s="133"/>
      <c r="E66" s="8"/>
      <c r="F66" s="8"/>
      <c r="G66" s="8"/>
      <c r="H66" s="133"/>
      <c r="I66" s="133"/>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row>
    <row r="67" spans="1:49" s="3" customFormat="1" ht="26.25" customHeight="1">
      <c r="A67" s="14"/>
      <c r="B67" s="9"/>
      <c r="C67" s="8"/>
      <c r="D67" s="157"/>
      <c r="E67" s="157" t="s">
        <v>3281</v>
      </c>
      <c r="F67" s="8"/>
      <c r="G67" s="8"/>
      <c r="H67" s="133"/>
      <c r="I67" s="133"/>
      <c r="J67" s="17"/>
      <c r="K67" s="17"/>
      <c r="L67" s="17"/>
      <c r="M67" s="17"/>
      <c r="N67" s="17"/>
      <c r="O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row>
    <row r="68" spans="1:49" s="3" customFormat="1" ht="21.6" customHeight="1">
      <c r="A68" s="14"/>
      <c r="B68" s="9"/>
      <c r="C68" s="8"/>
      <c r="D68" s="140"/>
      <c r="E68" s="609" t="s">
        <v>3282</v>
      </c>
      <c r="F68" s="610"/>
      <c r="G68" s="610"/>
      <c r="H68" s="610"/>
      <c r="I68" s="610"/>
      <c r="J68" s="611"/>
      <c r="K68" s="612" t="s">
        <v>3283</v>
      </c>
      <c r="L68" s="613"/>
      <c r="M68" s="614" t="s">
        <v>3284</v>
      </c>
      <c r="N68" s="615"/>
      <c r="O68" s="615"/>
      <c r="P68" s="616"/>
      <c r="Q68" s="146"/>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row>
    <row r="69" spans="1:49" s="3" customFormat="1" ht="23.65" customHeight="1">
      <c r="A69" s="14"/>
      <c r="B69" s="9"/>
      <c r="C69" s="136"/>
      <c r="D69" s="605" t="s">
        <v>51</v>
      </c>
      <c r="E69" s="617" t="s">
        <v>3285</v>
      </c>
      <c r="F69" s="607"/>
      <c r="G69" s="607"/>
      <c r="H69" s="607"/>
      <c r="I69" s="607"/>
      <c r="J69" s="608"/>
      <c r="K69" s="618" t="s">
        <v>3286</v>
      </c>
      <c r="L69" s="618" t="s">
        <v>3287</v>
      </c>
      <c r="M69" s="606" t="s">
        <v>55</v>
      </c>
      <c r="N69" s="606"/>
      <c r="O69" s="606" t="s">
        <v>56</v>
      </c>
      <c r="P69" s="606"/>
      <c r="Q69" s="146"/>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row>
    <row r="70" spans="1:49" s="3" customFormat="1" ht="41.65" customHeight="1">
      <c r="A70" s="14"/>
      <c r="B70" s="9"/>
      <c r="C70" s="136"/>
      <c r="D70" s="605"/>
      <c r="E70" s="699" t="s">
        <v>3288</v>
      </c>
      <c r="F70" s="700"/>
      <c r="G70" s="700"/>
      <c r="H70" s="700"/>
      <c r="I70" s="700"/>
      <c r="J70" s="701"/>
      <c r="K70" s="619"/>
      <c r="L70" s="619"/>
      <c r="M70" s="702" t="s">
        <v>3289</v>
      </c>
      <c r="N70" s="702"/>
      <c r="O70" s="702"/>
      <c r="P70" s="702"/>
      <c r="Q70" s="146"/>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row>
    <row r="71" spans="1:49" s="3" customFormat="1" ht="102.6" customHeight="1">
      <c r="A71" s="14"/>
      <c r="B71" s="9"/>
      <c r="C71" s="8"/>
      <c r="D71" s="158" t="s">
        <v>3290</v>
      </c>
      <c r="E71" s="703" t="s">
        <v>3291</v>
      </c>
      <c r="F71" s="704"/>
      <c r="G71" s="704"/>
      <c r="H71" s="704"/>
      <c r="I71" s="704"/>
      <c r="J71" s="705"/>
      <c r="K71" s="290"/>
      <c r="L71" s="290"/>
      <c r="M71" s="444"/>
      <c r="N71" s="444"/>
      <c r="O71" s="594"/>
      <c r="P71" s="594"/>
      <c r="Q71" s="9"/>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row>
    <row r="72" spans="1:49" s="3" customFormat="1" ht="49.15" customHeight="1">
      <c r="A72" s="14"/>
      <c r="B72" s="9"/>
      <c r="C72" s="8"/>
      <c r="D72" s="147" t="s">
        <v>3292</v>
      </c>
      <c r="E72" s="703" t="s">
        <v>3293</v>
      </c>
      <c r="F72" s="704"/>
      <c r="G72" s="704"/>
      <c r="H72" s="704"/>
      <c r="I72" s="704"/>
      <c r="J72" s="705"/>
      <c r="K72" s="291"/>
      <c r="L72" s="291"/>
      <c r="M72" s="444"/>
      <c r="N72" s="444"/>
      <c r="O72" s="594"/>
      <c r="P72" s="594"/>
      <c r="Q72" s="9"/>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row>
    <row r="73" spans="1:49" s="3" customFormat="1" ht="13.9">
      <c r="A73" s="14"/>
      <c r="B73" s="9"/>
      <c r="C73" s="8"/>
      <c r="D73" s="147" t="s">
        <v>3294</v>
      </c>
      <c r="E73" s="703"/>
      <c r="F73" s="704"/>
      <c r="G73" s="704"/>
      <c r="H73" s="704"/>
      <c r="I73" s="704"/>
      <c r="J73" s="705"/>
      <c r="K73" s="291"/>
      <c r="L73" s="291"/>
      <c r="M73" s="444"/>
      <c r="N73" s="444"/>
      <c r="O73" s="594"/>
      <c r="P73" s="594"/>
      <c r="Q73" s="9"/>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row>
    <row r="74" spans="1:49" s="3" customFormat="1" ht="13.9">
      <c r="A74" s="14"/>
      <c r="B74" s="9"/>
      <c r="C74" s="8"/>
      <c r="D74" s="147" t="s">
        <v>3295</v>
      </c>
      <c r="E74" s="703"/>
      <c r="F74" s="704"/>
      <c r="G74" s="704"/>
      <c r="H74" s="704"/>
      <c r="I74" s="704"/>
      <c r="J74" s="705"/>
      <c r="K74" s="291"/>
      <c r="L74" s="291"/>
      <c r="M74" s="444"/>
      <c r="N74" s="444"/>
      <c r="O74" s="594"/>
      <c r="P74" s="594"/>
      <c r="Q74" s="9"/>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row>
    <row r="75" spans="1:49" s="3" customFormat="1" ht="13.9">
      <c r="A75" s="14"/>
      <c r="B75" s="9"/>
      <c r="C75" s="8"/>
      <c r="D75" s="147" t="s">
        <v>3296</v>
      </c>
      <c r="E75" s="703"/>
      <c r="F75" s="704"/>
      <c r="G75" s="704"/>
      <c r="H75" s="704"/>
      <c r="I75" s="704"/>
      <c r="J75" s="705"/>
      <c r="K75" s="291"/>
      <c r="L75" s="291"/>
      <c r="M75" s="444"/>
      <c r="N75" s="444"/>
      <c r="O75" s="594"/>
      <c r="P75" s="594"/>
      <c r="Q75" s="9"/>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row>
    <row r="76" spans="1:49" s="3" customFormat="1" ht="13.9">
      <c r="A76" s="14"/>
      <c r="B76" s="9"/>
      <c r="C76" s="8"/>
      <c r="D76" s="147" t="s">
        <v>3297</v>
      </c>
      <c r="E76" s="703"/>
      <c r="F76" s="704"/>
      <c r="G76" s="704"/>
      <c r="H76" s="704"/>
      <c r="I76" s="704"/>
      <c r="J76" s="705"/>
      <c r="K76" s="290"/>
      <c r="L76" s="290"/>
      <c r="M76" s="444"/>
      <c r="N76" s="444"/>
      <c r="O76" s="594"/>
      <c r="P76" s="594"/>
      <c r="Q76" s="9"/>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row>
    <row r="77" spans="1:49" s="3" customFormat="1" ht="13.9">
      <c r="A77" s="14"/>
      <c r="B77" s="9"/>
      <c r="C77" s="8"/>
      <c r="D77" s="147" t="s">
        <v>3298</v>
      </c>
      <c r="E77" s="703"/>
      <c r="F77" s="704"/>
      <c r="G77" s="704"/>
      <c r="H77" s="704"/>
      <c r="I77" s="704"/>
      <c r="J77" s="705"/>
      <c r="K77" s="290"/>
      <c r="L77" s="290"/>
      <c r="M77" s="444"/>
      <c r="N77" s="444"/>
      <c r="O77" s="594"/>
      <c r="P77" s="594"/>
      <c r="Q77" s="9"/>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row>
    <row r="78" spans="1:49" s="3" customFormat="1" ht="13.9">
      <c r="A78" s="14"/>
      <c r="B78" s="9"/>
      <c r="C78" s="8"/>
      <c r="D78" s="147" t="s">
        <v>3299</v>
      </c>
      <c r="E78" s="391"/>
      <c r="F78" s="392"/>
      <c r="G78" s="392"/>
      <c r="H78" s="392"/>
      <c r="I78" s="392"/>
      <c r="J78" s="393"/>
      <c r="K78" s="291"/>
      <c r="L78" s="291"/>
      <c r="M78" s="444"/>
      <c r="N78" s="444"/>
      <c r="O78" s="594"/>
      <c r="P78" s="594"/>
      <c r="Q78" s="9"/>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row>
    <row r="79" spans="1:49" s="3" customFormat="1" ht="13.9">
      <c r="A79" s="14"/>
      <c r="B79" s="9"/>
      <c r="C79" s="8"/>
      <c r="D79" s="147" t="s">
        <v>3300</v>
      </c>
      <c r="E79" s="391"/>
      <c r="F79" s="392"/>
      <c r="G79" s="392"/>
      <c r="H79" s="392"/>
      <c r="I79" s="392"/>
      <c r="J79" s="393"/>
      <c r="K79" s="291"/>
      <c r="L79" s="291"/>
      <c r="M79" s="444"/>
      <c r="N79" s="444"/>
      <c r="O79" s="594"/>
      <c r="P79" s="594"/>
      <c r="Q79" s="9"/>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row>
    <row r="80" spans="1:49" s="3" customFormat="1" ht="13.9">
      <c r="A80" s="14"/>
      <c r="B80" s="9"/>
      <c r="C80" s="8"/>
      <c r="D80" s="147" t="s">
        <v>3301</v>
      </c>
      <c r="E80" s="391"/>
      <c r="F80" s="392"/>
      <c r="G80" s="392"/>
      <c r="H80" s="392"/>
      <c r="I80" s="392"/>
      <c r="J80" s="393"/>
      <c r="K80" s="291"/>
      <c r="L80" s="291"/>
      <c r="M80" s="444"/>
      <c r="N80" s="444"/>
      <c r="O80" s="594"/>
      <c r="P80" s="594"/>
      <c r="Q80" s="9"/>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row>
    <row r="81" spans="1:49" s="3" customFormat="1" ht="13.9">
      <c r="A81" s="14"/>
      <c r="B81" s="9"/>
      <c r="C81" s="8"/>
      <c r="D81" s="147" t="s">
        <v>3302</v>
      </c>
      <c r="E81" s="391"/>
      <c r="F81" s="392"/>
      <c r="G81" s="392"/>
      <c r="H81" s="392"/>
      <c r="I81" s="392"/>
      <c r="J81" s="393"/>
      <c r="K81" s="291"/>
      <c r="L81" s="291"/>
      <c r="M81" s="444"/>
      <c r="N81" s="444"/>
      <c r="O81" s="594"/>
      <c r="P81" s="594"/>
      <c r="Q81" s="9"/>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row>
    <row r="82" spans="1:49" s="3" customFormat="1" ht="13.9">
      <c r="A82" s="14"/>
      <c r="B82" s="9"/>
      <c r="C82" s="8"/>
      <c r="D82" s="147" t="s">
        <v>3303</v>
      </c>
      <c r="E82" s="391"/>
      <c r="F82" s="392"/>
      <c r="G82" s="392"/>
      <c r="H82" s="392"/>
      <c r="I82" s="392"/>
      <c r="J82" s="393"/>
      <c r="K82" s="291"/>
      <c r="L82" s="291"/>
      <c r="M82" s="444"/>
      <c r="N82" s="444"/>
      <c r="O82" s="594"/>
      <c r="P82" s="594"/>
      <c r="Q82" s="9"/>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row>
    <row r="83" spans="1:49" s="3" customFormat="1" ht="13.9">
      <c r="A83" s="14"/>
      <c r="B83" s="9"/>
      <c r="C83" s="8"/>
      <c r="D83" s="147" t="s">
        <v>3304</v>
      </c>
      <c r="E83" s="391"/>
      <c r="F83" s="392"/>
      <c r="G83" s="392"/>
      <c r="H83" s="392"/>
      <c r="I83" s="392"/>
      <c r="J83" s="393"/>
      <c r="K83" s="291"/>
      <c r="L83" s="291"/>
      <c r="M83" s="444"/>
      <c r="N83" s="444"/>
      <c r="O83" s="594"/>
      <c r="P83" s="594"/>
      <c r="Q83" s="9"/>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row>
    <row r="84" spans="1:49" s="3" customFormat="1" ht="13.9">
      <c r="A84" s="14"/>
      <c r="B84" s="9"/>
      <c r="C84" s="8"/>
      <c r="D84" s="147" t="s">
        <v>3305</v>
      </c>
      <c r="E84" s="391"/>
      <c r="F84" s="392"/>
      <c r="G84" s="392"/>
      <c r="H84" s="392"/>
      <c r="I84" s="392"/>
      <c r="J84" s="393"/>
      <c r="K84" s="291"/>
      <c r="L84" s="291"/>
      <c r="M84" s="444"/>
      <c r="N84" s="444"/>
      <c r="O84" s="594"/>
      <c r="P84" s="594"/>
      <c r="Q84" s="9"/>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row>
    <row r="85" spans="1:49" s="3" customFormat="1" ht="13.9">
      <c r="A85" s="14"/>
      <c r="B85" s="9"/>
      <c r="C85" s="8"/>
      <c r="D85" s="147" t="s">
        <v>3306</v>
      </c>
      <c r="E85" s="391"/>
      <c r="F85" s="392"/>
      <c r="G85" s="392"/>
      <c r="H85" s="392"/>
      <c r="I85" s="392"/>
      <c r="J85" s="393"/>
      <c r="K85" s="291"/>
      <c r="L85" s="291"/>
      <c r="M85" s="444"/>
      <c r="N85" s="444"/>
      <c r="O85" s="594"/>
      <c r="P85" s="594"/>
      <c r="Q85" s="71"/>
      <c r="R85" s="62"/>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row>
    <row r="86" spans="1:49" s="3" customFormat="1" ht="26.25" customHeight="1">
      <c r="A86" s="14"/>
      <c r="B86" s="9"/>
      <c r="C86" s="8"/>
      <c r="D86" s="133"/>
      <c r="E86" s="8"/>
      <c r="F86" s="148"/>
      <c r="G86" s="148"/>
      <c r="H86" s="148"/>
      <c r="I86" s="148"/>
      <c r="J86" s="148"/>
      <c r="K86" s="148"/>
      <c r="L86" s="148"/>
      <c r="M86" s="148"/>
      <c r="N86" s="148"/>
      <c r="O86" s="148"/>
      <c r="P86" s="148"/>
      <c r="Q86" s="62"/>
      <c r="R86" s="62"/>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row>
    <row r="87" spans="1:49" s="3" customFormat="1" ht="26.25" customHeight="1">
      <c r="A87" s="14"/>
      <c r="B87" s="16"/>
      <c r="C87" s="159" t="s">
        <v>3307</v>
      </c>
      <c r="D87" s="17"/>
      <c r="E87" s="17"/>
      <c r="F87" s="17"/>
      <c r="G87" s="149"/>
      <c r="H87" s="17"/>
      <c r="I87" s="17"/>
      <c r="J87" s="149"/>
      <c r="K87" s="17"/>
      <c r="L87" s="17"/>
      <c r="M87" s="17"/>
      <c r="N87" s="17"/>
      <c r="O87" s="14"/>
      <c r="P87" s="14"/>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row>
    <row r="88" spans="1:49" s="3" customFormat="1" ht="26.25" hidden="1" customHeight="1" outlineLevel="1">
      <c r="A88" s="14"/>
      <c r="B88" s="17"/>
      <c r="C88" s="17"/>
      <c r="D88" s="17"/>
      <c r="E88" s="17"/>
      <c r="F88" s="17"/>
      <c r="G88" s="149"/>
      <c r="H88" s="17"/>
      <c r="I88" s="17"/>
      <c r="J88" s="149"/>
      <c r="K88" s="17"/>
      <c r="L88" s="17"/>
      <c r="M88" s="17"/>
      <c r="N88" s="17"/>
      <c r="O88" s="14"/>
      <c r="P88" s="14"/>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row>
    <row r="89" spans="1:49" s="3" customFormat="1" ht="26.25" hidden="1" customHeight="1" outlineLevel="1">
      <c r="A89" s="14"/>
      <c r="B89" s="17"/>
      <c r="C89" s="8"/>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row>
    <row r="90" spans="1:49" s="3" customFormat="1" ht="26.25" hidden="1" customHeight="1" outlineLevel="1">
      <c r="A90" s="14"/>
      <c r="B90" s="17"/>
      <c r="C90" s="156" t="s">
        <v>3308</v>
      </c>
      <c r="D90" s="596" t="s">
        <v>3309</v>
      </c>
      <c r="E90" s="597"/>
      <c r="F90" s="597"/>
      <c r="G90" s="597"/>
      <c r="H90" s="597"/>
      <c r="I90" s="597"/>
      <c r="J90" s="597"/>
      <c r="K90" s="597"/>
      <c r="L90" s="597"/>
      <c r="M90" s="597"/>
      <c r="N90" s="597"/>
      <c r="O90" s="597"/>
      <c r="P90" s="598"/>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row>
    <row r="91" spans="1:49" s="3" customFormat="1" ht="26.25" hidden="1" customHeight="1" outlineLevel="1">
      <c r="A91" s="14"/>
      <c r="B91" s="17"/>
      <c r="C91" s="8"/>
      <c r="D91" s="602" t="s">
        <v>3273</v>
      </c>
      <c r="E91" s="603"/>
      <c r="F91" s="603"/>
      <c r="G91" s="603"/>
      <c r="H91" s="603"/>
      <c r="I91" s="603"/>
      <c r="J91" s="603"/>
      <c r="K91" s="603"/>
      <c r="L91" s="603"/>
      <c r="M91" s="603"/>
      <c r="N91" s="603"/>
      <c r="O91" s="603"/>
      <c r="P91" s="604"/>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row>
    <row r="92" spans="1:49" s="3" customFormat="1" ht="26.25" hidden="1" customHeight="1" outlineLevel="1">
      <c r="A92" s="14"/>
      <c r="B92" s="17"/>
      <c r="C92" s="136"/>
      <c r="D92" s="605" t="s">
        <v>3274</v>
      </c>
      <c r="E92" s="605"/>
      <c r="F92" s="605"/>
      <c r="G92" s="606" t="s">
        <v>3275</v>
      </c>
      <c r="H92" s="606"/>
      <c r="I92" s="606"/>
      <c r="J92" s="607" t="s">
        <v>3276</v>
      </c>
      <c r="K92" s="607"/>
      <c r="L92" s="607"/>
      <c r="M92" s="607"/>
      <c r="N92" s="608"/>
      <c r="O92" s="145" t="s">
        <v>3277</v>
      </c>
      <c r="P92" s="145" t="s">
        <v>3264</v>
      </c>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row>
    <row r="93" spans="1:49" s="3" customFormat="1" ht="26.25" hidden="1" customHeight="1" outlineLevel="1">
      <c r="A93" s="14"/>
      <c r="B93" s="17"/>
      <c r="C93" s="136"/>
      <c r="D93" s="711"/>
      <c r="E93" s="711"/>
      <c r="F93" s="711"/>
      <c r="G93" s="594"/>
      <c r="H93" s="594"/>
      <c r="I93" s="594"/>
      <c r="J93" s="712"/>
      <c r="K93" s="713"/>
      <c r="L93" s="713"/>
      <c r="M93" s="713"/>
      <c r="N93" s="714"/>
      <c r="O93" s="720"/>
      <c r="P93" s="720"/>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row>
    <row r="94" spans="1:49" s="3" customFormat="1" ht="26.25" hidden="1" customHeight="1" outlineLevel="1">
      <c r="A94" s="14"/>
      <c r="B94" s="17"/>
      <c r="C94" s="136"/>
      <c r="D94" s="711"/>
      <c r="E94" s="711"/>
      <c r="F94" s="711"/>
      <c r="G94" s="594"/>
      <c r="H94" s="594"/>
      <c r="I94" s="594"/>
      <c r="J94" s="715"/>
      <c r="K94" s="536"/>
      <c r="L94" s="536"/>
      <c r="M94" s="536"/>
      <c r="N94" s="716"/>
      <c r="O94" s="721"/>
      <c r="P94" s="721"/>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row>
    <row r="95" spans="1:49" s="3" customFormat="1" ht="26.25" hidden="1" customHeight="1" outlineLevel="1">
      <c r="A95" s="14"/>
      <c r="B95" s="17"/>
      <c r="C95" s="136"/>
      <c r="D95" s="711"/>
      <c r="E95" s="711"/>
      <c r="F95" s="711"/>
      <c r="G95" s="594"/>
      <c r="H95" s="594"/>
      <c r="I95" s="594"/>
      <c r="J95" s="717"/>
      <c r="K95" s="718"/>
      <c r="L95" s="718"/>
      <c r="M95" s="718"/>
      <c r="N95" s="719"/>
      <c r="O95" s="722"/>
      <c r="P95" s="722"/>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row>
    <row r="96" spans="1:49" s="3" customFormat="1" ht="26.25" hidden="1" customHeight="1" outlineLevel="1">
      <c r="A96" s="14"/>
      <c r="B96" s="17"/>
      <c r="C96" s="8"/>
      <c r="D96" s="133"/>
      <c r="E96" s="8"/>
      <c r="F96" s="8"/>
      <c r="G96" s="8"/>
      <c r="H96" s="133"/>
      <c r="I96" s="133"/>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row>
    <row r="97" spans="1:49" s="3" customFormat="1" ht="26.25" hidden="1" customHeight="1" outlineLevel="1">
      <c r="A97" s="14"/>
      <c r="B97" s="17"/>
      <c r="C97" s="8"/>
      <c r="D97" s="157"/>
      <c r="E97" s="157" t="s">
        <v>3281</v>
      </c>
      <c r="F97" s="8"/>
      <c r="G97" s="8"/>
      <c r="H97" s="133"/>
      <c r="I97" s="133"/>
      <c r="J97" s="17"/>
      <c r="K97" s="17"/>
      <c r="L97" s="17"/>
      <c r="M97" s="17"/>
      <c r="N97" s="17"/>
      <c r="O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row>
    <row r="98" spans="1:49" s="3" customFormat="1" ht="26.25" hidden="1" customHeight="1" outlineLevel="1">
      <c r="A98" s="14"/>
      <c r="B98" s="17"/>
      <c r="C98" s="8"/>
      <c r="D98" s="140"/>
      <c r="E98" s="609" t="s">
        <v>3282</v>
      </c>
      <c r="F98" s="610"/>
      <c r="G98" s="610"/>
      <c r="H98" s="610"/>
      <c r="I98" s="610"/>
      <c r="J98" s="611"/>
      <c r="K98" s="612" t="s">
        <v>3283</v>
      </c>
      <c r="L98" s="613"/>
      <c r="M98" s="614" t="s">
        <v>3284</v>
      </c>
      <c r="N98" s="615"/>
      <c r="O98" s="615"/>
      <c r="P98" s="616"/>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row>
    <row r="99" spans="1:49" s="3" customFormat="1" ht="26.25" hidden="1" customHeight="1" outlineLevel="1">
      <c r="A99" s="14"/>
      <c r="B99" s="17"/>
      <c r="C99" s="136"/>
      <c r="D99" s="605" t="s">
        <v>51</v>
      </c>
      <c r="E99" s="617" t="s">
        <v>3285</v>
      </c>
      <c r="F99" s="607"/>
      <c r="G99" s="607"/>
      <c r="H99" s="607"/>
      <c r="I99" s="607"/>
      <c r="J99" s="608"/>
      <c r="K99" s="618" t="s">
        <v>3286</v>
      </c>
      <c r="L99" s="618" t="s">
        <v>3287</v>
      </c>
      <c r="M99" s="606" t="s">
        <v>55</v>
      </c>
      <c r="N99" s="606"/>
      <c r="O99" s="606" t="s">
        <v>56</v>
      </c>
      <c r="P99" s="606"/>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row>
    <row r="100" spans="1:49" s="3" customFormat="1" ht="45.4" hidden="1" customHeight="1" outlineLevel="1">
      <c r="A100" s="14"/>
      <c r="B100" s="17"/>
      <c r="C100" s="136"/>
      <c r="D100" s="605"/>
      <c r="E100" s="699" t="s">
        <v>3288</v>
      </c>
      <c r="F100" s="700"/>
      <c r="G100" s="700"/>
      <c r="H100" s="700"/>
      <c r="I100" s="700"/>
      <c r="J100" s="701"/>
      <c r="K100" s="619"/>
      <c r="L100" s="619"/>
      <c r="M100" s="702" t="s">
        <v>3289</v>
      </c>
      <c r="N100" s="702"/>
      <c r="O100" s="702"/>
      <c r="P100" s="702"/>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row>
    <row r="101" spans="1:49" s="3" customFormat="1" ht="26.25" hidden="1" customHeight="1" outlineLevel="1">
      <c r="A101" s="14"/>
      <c r="B101" s="17"/>
      <c r="C101" s="8"/>
      <c r="D101" s="158" t="s">
        <v>3310</v>
      </c>
      <c r="E101" s="762"/>
      <c r="F101" s="763"/>
      <c r="G101" s="763"/>
      <c r="H101" s="763"/>
      <c r="I101" s="763"/>
      <c r="J101" s="764"/>
      <c r="K101" s="291"/>
      <c r="L101" s="291"/>
      <c r="M101" s="444"/>
      <c r="N101" s="444"/>
      <c r="O101" s="594"/>
      <c r="P101" s="594"/>
      <c r="Q101" s="9"/>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row>
    <row r="102" spans="1:49" s="3" customFormat="1" ht="26.25" hidden="1" customHeight="1" outlineLevel="1">
      <c r="A102" s="14"/>
      <c r="B102" s="17"/>
      <c r="C102" s="8"/>
      <c r="D102" s="147" t="s">
        <v>3311</v>
      </c>
      <c r="E102" s="703"/>
      <c r="F102" s="704"/>
      <c r="G102" s="704"/>
      <c r="H102" s="704"/>
      <c r="I102" s="704"/>
      <c r="J102" s="705"/>
      <c r="K102" s="291"/>
      <c r="L102" s="291"/>
      <c r="M102" s="444"/>
      <c r="N102" s="444"/>
      <c r="O102" s="594"/>
      <c r="P102" s="594"/>
      <c r="Q102" s="9"/>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row>
    <row r="103" spans="1:49" s="3" customFormat="1" ht="26.25" hidden="1" customHeight="1" outlineLevel="1">
      <c r="A103" s="14"/>
      <c r="B103" s="17"/>
      <c r="C103" s="8"/>
      <c r="D103" s="158" t="s">
        <v>3312</v>
      </c>
      <c r="E103" s="703"/>
      <c r="F103" s="704"/>
      <c r="G103" s="704"/>
      <c r="H103" s="704"/>
      <c r="I103" s="704"/>
      <c r="J103" s="705"/>
      <c r="K103" s="291"/>
      <c r="L103" s="291"/>
      <c r="M103" s="444"/>
      <c r="N103" s="444"/>
      <c r="O103" s="594"/>
      <c r="P103" s="594"/>
      <c r="Q103" s="9"/>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row>
    <row r="104" spans="1:49" s="3" customFormat="1" ht="26.25" hidden="1" customHeight="1" outlineLevel="1">
      <c r="A104" s="14"/>
      <c r="B104" s="17"/>
      <c r="C104" s="8"/>
      <c r="D104" s="147" t="s">
        <v>3313</v>
      </c>
      <c r="E104" s="703"/>
      <c r="F104" s="704"/>
      <c r="G104" s="704"/>
      <c r="H104" s="704"/>
      <c r="I104" s="704"/>
      <c r="J104" s="705"/>
      <c r="K104" s="291"/>
      <c r="L104" s="291"/>
      <c r="M104" s="444"/>
      <c r="N104" s="444"/>
      <c r="O104" s="594"/>
      <c r="P104" s="594"/>
      <c r="Q104" s="9"/>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row>
    <row r="105" spans="1:49" s="3" customFormat="1" ht="26.25" hidden="1" customHeight="1" outlineLevel="1">
      <c r="A105" s="14"/>
      <c r="B105" s="17"/>
      <c r="C105" s="8"/>
      <c r="D105" s="158" t="s">
        <v>3314</v>
      </c>
      <c r="E105" s="703"/>
      <c r="F105" s="704"/>
      <c r="G105" s="704"/>
      <c r="H105" s="704"/>
      <c r="I105" s="704"/>
      <c r="J105" s="705"/>
      <c r="K105" s="291"/>
      <c r="L105" s="291"/>
      <c r="M105" s="444"/>
      <c r="N105" s="444"/>
      <c r="O105" s="594"/>
      <c r="P105" s="594"/>
      <c r="Q105" s="9"/>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row>
    <row r="106" spans="1:49" s="3" customFormat="1" ht="26.25" hidden="1" customHeight="1" outlineLevel="1">
      <c r="A106" s="14"/>
      <c r="B106" s="17"/>
      <c r="C106" s="8"/>
      <c r="D106" s="147" t="s">
        <v>3315</v>
      </c>
      <c r="E106" s="703"/>
      <c r="F106" s="704"/>
      <c r="G106" s="704"/>
      <c r="H106" s="704"/>
      <c r="I106" s="704"/>
      <c r="J106" s="705"/>
      <c r="K106" s="291"/>
      <c r="L106" s="291"/>
      <c r="M106" s="444"/>
      <c r="N106" s="444"/>
      <c r="O106" s="594"/>
      <c r="P106" s="594"/>
      <c r="Q106" s="9"/>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row>
    <row r="107" spans="1:49" s="3" customFormat="1" ht="26.25" hidden="1" customHeight="1" outlineLevel="1">
      <c r="A107" s="14"/>
      <c r="B107" s="17"/>
      <c r="C107" s="8"/>
      <c r="D107" s="158" t="s">
        <v>3316</v>
      </c>
      <c r="E107" s="703"/>
      <c r="F107" s="704"/>
      <c r="G107" s="704"/>
      <c r="H107" s="704"/>
      <c r="I107" s="704"/>
      <c r="J107" s="705"/>
      <c r="K107" s="291"/>
      <c r="L107" s="291"/>
      <c r="M107" s="444"/>
      <c r="N107" s="444"/>
      <c r="O107" s="594"/>
      <c r="P107" s="594"/>
      <c r="Q107" s="9"/>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row>
    <row r="108" spans="1:49" s="3" customFormat="1" ht="26.25" hidden="1" customHeight="1" outlineLevel="1">
      <c r="A108" s="14"/>
      <c r="B108" s="17"/>
      <c r="C108" s="8"/>
      <c r="D108" s="147" t="s">
        <v>3317</v>
      </c>
      <c r="E108" s="391"/>
      <c r="F108" s="392"/>
      <c r="G108" s="392"/>
      <c r="H108" s="392"/>
      <c r="I108" s="392"/>
      <c r="J108" s="393"/>
      <c r="K108" s="291"/>
      <c r="L108" s="291"/>
      <c r="M108" s="444"/>
      <c r="N108" s="444"/>
      <c r="O108" s="594"/>
      <c r="P108" s="594"/>
      <c r="Q108" s="9"/>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row>
    <row r="109" spans="1:49" s="3" customFormat="1" ht="26.25" hidden="1" customHeight="1" outlineLevel="1">
      <c r="A109" s="14"/>
      <c r="B109" s="17"/>
      <c r="C109" s="8"/>
      <c r="D109" s="158" t="s">
        <v>3318</v>
      </c>
      <c r="E109" s="391"/>
      <c r="F109" s="392"/>
      <c r="G109" s="392"/>
      <c r="H109" s="392"/>
      <c r="I109" s="392"/>
      <c r="J109" s="393"/>
      <c r="K109" s="291"/>
      <c r="L109" s="291"/>
      <c r="M109" s="444"/>
      <c r="N109" s="444"/>
      <c r="O109" s="594"/>
      <c r="P109" s="594"/>
      <c r="Q109" s="9"/>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row>
    <row r="110" spans="1:49" s="3" customFormat="1" ht="26.25" hidden="1" customHeight="1" outlineLevel="1">
      <c r="A110" s="14"/>
      <c r="B110" s="17"/>
      <c r="C110" s="8"/>
      <c r="D110" s="147" t="s">
        <v>3319</v>
      </c>
      <c r="E110" s="391"/>
      <c r="F110" s="392"/>
      <c r="G110" s="392"/>
      <c r="H110" s="392"/>
      <c r="I110" s="392"/>
      <c r="J110" s="393"/>
      <c r="K110" s="291"/>
      <c r="L110" s="291"/>
      <c r="M110" s="444"/>
      <c r="N110" s="444"/>
      <c r="O110" s="594"/>
      <c r="P110" s="594"/>
      <c r="Q110" s="9"/>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row>
    <row r="111" spans="1:49" s="3" customFormat="1" ht="26.25" hidden="1" customHeight="1" outlineLevel="1">
      <c r="A111" s="14"/>
      <c r="B111" s="17"/>
      <c r="C111" s="8"/>
      <c r="D111" s="158" t="s">
        <v>3320</v>
      </c>
      <c r="E111" s="391"/>
      <c r="F111" s="392"/>
      <c r="G111" s="392"/>
      <c r="H111" s="392"/>
      <c r="I111" s="392"/>
      <c r="J111" s="393"/>
      <c r="K111" s="291"/>
      <c r="L111" s="291"/>
      <c r="M111" s="444"/>
      <c r="N111" s="444"/>
      <c r="O111" s="594"/>
      <c r="P111" s="594"/>
      <c r="Q111" s="9"/>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row>
    <row r="112" spans="1:49" s="3" customFormat="1" ht="26.25" hidden="1" customHeight="1" outlineLevel="1">
      <c r="A112" s="14"/>
      <c r="B112" s="17"/>
      <c r="C112" s="8"/>
      <c r="D112" s="147" t="s">
        <v>3321</v>
      </c>
      <c r="E112" s="391"/>
      <c r="F112" s="392"/>
      <c r="G112" s="392"/>
      <c r="H112" s="392"/>
      <c r="I112" s="392"/>
      <c r="J112" s="393"/>
      <c r="K112" s="291"/>
      <c r="L112" s="291"/>
      <c r="M112" s="444"/>
      <c r="N112" s="444"/>
      <c r="O112" s="594"/>
      <c r="P112" s="594"/>
      <c r="Q112" s="9"/>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row>
    <row r="113" spans="1:49" s="3" customFormat="1" ht="26.25" hidden="1" customHeight="1" outlineLevel="1">
      <c r="A113" s="14"/>
      <c r="B113" s="17"/>
      <c r="C113" s="8"/>
      <c r="D113" s="158" t="s">
        <v>3322</v>
      </c>
      <c r="E113" s="391"/>
      <c r="F113" s="392"/>
      <c r="G113" s="392"/>
      <c r="H113" s="392"/>
      <c r="I113" s="392"/>
      <c r="J113" s="393"/>
      <c r="K113" s="291"/>
      <c r="L113" s="291"/>
      <c r="M113" s="444"/>
      <c r="N113" s="444"/>
      <c r="O113" s="594"/>
      <c r="P113" s="594"/>
      <c r="Q113" s="9"/>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row>
    <row r="114" spans="1:49" s="3" customFormat="1" ht="26.25" hidden="1" customHeight="1" outlineLevel="1">
      <c r="A114" s="14"/>
      <c r="B114" s="17"/>
      <c r="C114" s="8"/>
      <c r="D114" s="147" t="s">
        <v>3323</v>
      </c>
      <c r="E114" s="391"/>
      <c r="F114" s="392"/>
      <c r="G114" s="392"/>
      <c r="H114" s="392"/>
      <c r="I114" s="392"/>
      <c r="J114" s="393"/>
      <c r="K114" s="291"/>
      <c r="L114" s="291"/>
      <c r="M114" s="444"/>
      <c r="N114" s="444"/>
      <c r="O114" s="594"/>
      <c r="P114" s="594"/>
      <c r="Q114" s="9"/>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row>
    <row r="115" spans="1:49" s="3" customFormat="1" ht="26.25" hidden="1" customHeight="1" outlineLevel="1">
      <c r="A115" s="14"/>
      <c r="B115" s="17"/>
      <c r="C115" s="8"/>
      <c r="D115" s="147" t="s">
        <v>3324</v>
      </c>
      <c r="E115" s="391"/>
      <c r="F115" s="392"/>
      <c r="G115" s="392"/>
      <c r="H115" s="392"/>
      <c r="I115" s="392"/>
      <c r="J115" s="393"/>
      <c r="K115" s="291"/>
      <c r="L115" s="291"/>
      <c r="M115" s="444"/>
      <c r="N115" s="444"/>
      <c r="O115" s="594"/>
      <c r="P115" s="594"/>
      <c r="Q115" s="9"/>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row>
    <row r="116" spans="1:49" s="3" customFormat="1" ht="26.25" hidden="1" customHeight="1" outlineLevel="1">
      <c r="A116" s="14"/>
      <c r="B116" s="17"/>
      <c r="C116" s="17"/>
      <c r="D116" s="133"/>
      <c r="E116" s="17"/>
      <c r="F116" s="17"/>
      <c r="G116" s="149"/>
      <c r="H116" s="17"/>
      <c r="I116" s="17"/>
      <c r="J116" s="149"/>
      <c r="K116" s="17"/>
      <c r="L116" s="17"/>
      <c r="M116" s="133"/>
      <c r="N116" s="133"/>
      <c r="O116" s="160"/>
      <c r="P116" s="160"/>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row>
    <row r="117" spans="1:49" s="3" customFormat="1" ht="26.25" customHeight="1" collapsed="1">
      <c r="A117" s="14"/>
      <c r="B117" s="17"/>
      <c r="C117" s="17"/>
      <c r="D117" s="17"/>
      <c r="E117" s="17"/>
      <c r="F117" s="17"/>
      <c r="G117" s="149"/>
      <c r="H117" s="17"/>
      <c r="I117" s="17"/>
      <c r="J117" s="149"/>
      <c r="K117" s="17"/>
      <c r="L117" s="17"/>
      <c r="M117" s="17"/>
      <c r="N117" s="17"/>
      <c r="O117" s="14"/>
      <c r="P117" s="14"/>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row>
    <row r="118" spans="1:49" s="3" customFormat="1" ht="26.25" customHeight="1">
      <c r="A118" s="14"/>
      <c r="B118" s="17"/>
      <c r="C118" s="159" t="s">
        <v>3325</v>
      </c>
      <c r="D118" s="17"/>
      <c r="E118" s="17"/>
      <c r="F118" s="17"/>
      <c r="G118" s="149"/>
      <c r="H118" s="17"/>
      <c r="I118" s="17"/>
      <c r="J118" s="149"/>
      <c r="K118" s="17"/>
      <c r="L118" s="17"/>
      <c r="M118" s="17"/>
      <c r="N118" s="17"/>
      <c r="O118" s="14"/>
      <c r="P118" s="14"/>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row>
    <row r="119" spans="1:49" s="3" customFormat="1" ht="26.25" hidden="1" customHeight="1" outlineLevel="1">
      <c r="A119" s="14"/>
      <c r="B119" s="17"/>
      <c r="C119" s="17"/>
      <c r="D119" s="17"/>
      <c r="E119" s="17"/>
      <c r="F119" s="17"/>
      <c r="G119" s="149"/>
      <c r="H119" s="17"/>
      <c r="I119" s="17"/>
      <c r="J119" s="149"/>
      <c r="K119" s="17"/>
      <c r="L119" s="17"/>
      <c r="M119" s="17"/>
      <c r="N119" s="17"/>
      <c r="O119" s="14"/>
      <c r="P119" s="14"/>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row>
    <row r="120" spans="1:49" s="3" customFormat="1" ht="26.25" hidden="1" customHeight="1" outlineLevel="1">
      <c r="A120" s="14"/>
      <c r="B120" s="17"/>
      <c r="C120" s="17"/>
      <c r="D120" s="17"/>
      <c r="E120" s="17"/>
      <c r="F120" s="17"/>
      <c r="G120" s="149"/>
      <c r="H120" s="17"/>
      <c r="I120" s="17"/>
      <c r="J120" s="149"/>
      <c r="K120" s="17"/>
      <c r="L120" s="17"/>
      <c r="M120" s="17"/>
      <c r="N120" s="17"/>
      <c r="O120" s="14"/>
      <c r="P120" s="14"/>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row>
    <row r="121" spans="1:49" s="3" customFormat="1" ht="26.25" hidden="1" customHeight="1" outlineLevel="1">
      <c r="A121" s="14"/>
      <c r="B121" s="17"/>
      <c r="C121" s="155" t="s">
        <v>80</v>
      </c>
      <c r="D121" s="596" t="s">
        <v>3326</v>
      </c>
      <c r="E121" s="597"/>
      <c r="F121" s="597"/>
      <c r="G121" s="597"/>
      <c r="H121" s="597"/>
      <c r="I121" s="597"/>
      <c r="J121" s="597"/>
      <c r="K121" s="597"/>
      <c r="L121" s="597"/>
      <c r="M121" s="597"/>
      <c r="N121" s="597"/>
      <c r="O121" s="597"/>
      <c r="P121" s="598"/>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row>
    <row r="122" spans="1:49" s="3" customFormat="1" ht="26.25" hidden="1" customHeight="1" outlineLevel="1">
      <c r="A122" s="14"/>
      <c r="B122" s="17"/>
      <c r="C122" s="17"/>
      <c r="D122" s="643" t="s">
        <v>3269</v>
      </c>
      <c r="E122" s="644"/>
      <c r="F122" s="644"/>
      <c r="G122" s="644"/>
      <c r="H122" s="644"/>
      <c r="I122" s="644"/>
      <c r="J122" s="644"/>
      <c r="K122" s="644"/>
      <c r="L122" s="644"/>
      <c r="M122" s="644"/>
      <c r="N122" s="644"/>
      <c r="O122" s="644"/>
      <c r="P122" s="644"/>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row>
    <row r="123" spans="1:49" s="3" customFormat="1" ht="26.25" hidden="1" customHeight="1" outlineLevel="1">
      <c r="A123" s="14"/>
      <c r="B123" s="17"/>
      <c r="C123" s="17"/>
      <c r="D123" s="711"/>
      <c r="E123" s="711"/>
      <c r="F123" s="711"/>
      <c r="G123" s="711"/>
      <c r="H123" s="711"/>
      <c r="I123" s="711"/>
      <c r="J123" s="711"/>
      <c r="K123" s="711"/>
      <c r="L123" s="711"/>
      <c r="M123" s="711"/>
      <c r="N123" s="711"/>
      <c r="O123" s="711"/>
      <c r="P123" s="711"/>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row>
    <row r="124" spans="1:49" s="3" customFormat="1" ht="26.25" hidden="1" customHeight="1" outlineLevel="1">
      <c r="A124" s="14"/>
      <c r="B124" s="17"/>
      <c r="C124" s="17"/>
      <c r="D124" s="711"/>
      <c r="E124" s="711"/>
      <c r="F124" s="711"/>
      <c r="G124" s="711"/>
      <c r="H124" s="711"/>
      <c r="I124" s="711"/>
      <c r="J124" s="711"/>
      <c r="K124" s="711"/>
      <c r="L124" s="711"/>
      <c r="M124" s="711"/>
      <c r="N124" s="711"/>
      <c r="O124" s="711"/>
      <c r="P124" s="711"/>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row>
    <row r="125" spans="1:49" s="3" customFormat="1" ht="26.25" hidden="1" customHeight="1" outlineLevel="1">
      <c r="A125" s="14"/>
      <c r="B125" s="17"/>
      <c r="C125" s="8"/>
      <c r="D125" s="8"/>
      <c r="E125" s="66"/>
      <c r="F125" s="66"/>
      <c r="G125" s="140"/>
      <c r="H125" s="140"/>
      <c r="I125" s="140"/>
      <c r="J125" s="140"/>
      <c r="K125" s="140"/>
      <c r="L125" s="140"/>
      <c r="M125" s="140"/>
      <c r="N125" s="140"/>
      <c r="O125" s="140"/>
      <c r="P125" s="140"/>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row>
    <row r="126" spans="1:49" s="3" customFormat="1" ht="26.25" hidden="1" customHeight="1" outlineLevel="1">
      <c r="A126" s="14"/>
      <c r="B126" s="17"/>
      <c r="C126" s="156" t="s">
        <v>3327</v>
      </c>
      <c r="D126" s="596" t="s">
        <v>3328</v>
      </c>
      <c r="E126" s="597"/>
      <c r="F126" s="597"/>
      <c r="G126" s="597"/>
      <c r="H126" s="597"/>
      <c r="I126" s="597"/>
      <c r="J126" s="597"/>
      <c r="K126" s="597"/>
      <c r="L126" s="597"/>
      <c r="M126" s="597"/>
      <c r="N126" s="597"/>
      <c r="O126" s="597"/>
      <c r="P126" s="598"/>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row>
    <row r="127" spans="1:49" s="3" customFormat="1" ht="26.25" hidden="1" customHeight="1" outlineLevel="1">
      <c r="A127" s="14"/>
      <c r="B127" s="17"/>
      <c r="C127" s="8"/>
      <c r="D127" s="602" t="s">
        <v>3273</v>
      </c>
      <c r="E127" s="603"/>
      <c r="F127" s="603"/>
      <c r="G127" s="603"/>
      <c r="H127" s="603"/>
      <c r="I127" s="603"/>
      <c r="J127" s="603"/>
      <c r="K127" s="603"/>
      <c r="L127" s="603"/>
      <c r="M127" s="603"/>
      <c r="N127" s="603"/>
      <c r="O127" s="603"/>
      <c r="P127" s="604"/>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row>
    <row r="128" spans="1:49" s="3" customFormat="1" ht="46.15" hidden="1" customHeight="1" outlineLevel="1">
      <c r="A128" s="14"/>
      <c r="B128" s="17"/>
      <c r="C128" s="136"/>
      <c r="D128" s="605" t="s">
        <v>3274</v>
      </c>
      <c r="E128" s="605"/>
      <c r="F128" s="605"/>
      <c r="G128" s="606" t="s">
        <v>3275</v>
      </c>
      <c r="H128" s="606"/>
      <c r="I128" s="606"/>
      <c r="J128" s="607" t="s">
        <v>3276</v>
      </c>
      <c r="K128" s="607"/>
      <c r="L128" s="607"/>
      <c r="M128" s="607"/>
      <c r="N128" s="608"/>
      <c r="O128" s="145" t="s">
        <v>3277</v>
      </c>
      <c r="P128" s="145" t="s">
        <v>3264</v>
      </c>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row>
    <row r="129" spans="1:49" s="3" customFormat="1" ht="26.25" hidden="1" customHeight="1" outlineLevel="1">
      <c r="A129" s="14"/>
      <c r="B129" s="17"/>
      <c r="C129" s="136"/>
      <c r="D129" s="711"/>
      <c r="E129" s="711"/>
      <c r="F129" s="711"/>
      <c r="G129" s="594"/>
      <c r="H129" s="594"/>
      <c r="I129" s="594"/>
      <c r="J129" s="712"/>
      <c r="K129" s="713"/>
      <c r="L129" s="713"/>
      <c r="M129" s="713"/>
      <c r="N129" s="714"/>
      <c r="O129" s="720"/>
      <c r="P129" s="720"/>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row>
    <row r="130" spans="1:49" s="3" customFormat="1" ht="26.25" hidden="1" customHeight="1" outlineLevel="1">
      <c r="A130" s="14"/>
      <c r="B130" s="17"/>
      <c r="C130" s="136"/>
      <c r="D130" s="711"/>
      <c r="E130" s="711"/>
      <c r="F130" s="711"/>
      <c r="G130" s="594"/>
      <c r="H130" s="594"/>
      <c r="I130" s="594"/>
      <c r="J130" s="715"/>
      <c r="K130" s="536"/>
      <c r="L130" s="536"/>
      <c r="M130" s="536"/>
      <c r="N130" s="716"/>
      <c r="O130" s="721"/>
      <c r="P130" s="721"/>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row>
    <row r="131" spans="1:49" s="3" customFormat="1" ht="26.25" hidden="1" customHeight="1" outlineLevel="1">
      <c r="A131" s="14"/>
      <c r="B131" s="17"/>
      <c r="C131" s="136"/>
      <c r="D131" s="711"/>
      <c r="E131" s="711"/>
      <c r="F131" s="711"/>
      <c r="G131" s="594"/>
      <c r="H131" s="594"/>
      <c r="I131" s="594"/>
      <c r="J131" s="717"/>
      <c r="K131" s="718"/>
      <c r="L131" s="718"/>
      <c r="M131" s="718"/>
      <c r="N131" s="719"/>
      <c r="O131" s="722"/>
      <c r="P131" s="722"/>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row>
    <row r="132" spans="1:49" s="3" customFormat="1" ht="26.25" hidden="1" customHeight="1" outlineLevel="1">
      <c r="A132" s="14"/>
      <c r="B132" s="17"/>
      <c r="C132" s="8"/>
      <c r="D132" s="133"/>
      <c r="E132" s="8"/>
      <c r="F132" s="8"/>
      <c r="G132" s="8"/>
      <c r="H132" s="133"/>
      <c r="I132" s="133"/>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row>
    <row r="133" spans="1:49" s="3" customFormat="1" ht="26.25" hidden="1" customHeight="1" outlineLevel="1">
      <c r="A133" s="14"/>
      <c r="B133" s="17"/>
      <c r="C133" s="8"/>
      <c r="D133" s="157"/>
      <c r="E133" s="157" t="s">
        <v>3281</v>
      </c>
      <c r="F133" s="8"/>
      <c r="G133" s="8"/>
      <c r="H133" s="133"/>
      <c r="I133" s="133"/>
      <c r="J133" s="17"/>
      <c r="K133" s="17"/>
      <c r="L133" s="17"/>
      <c r="M133" s="17"/>
      <c r="N133" s="17"/>
      <c r="O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row>
    <row r="134" spans="1:49" s="3" customFormat="1" ht="26.25" hidden="1" customHeight="1" outlineLevel="1">
      <c r="A134" s="14"/>
      <c r="B134" s="17"/>
      <c r="C134" s="8"/>
      <c r="D134" s="140"/>
      <c r="E134" s="609" t="s">
        <v>3282</v>
      </c>
      <c r="F134" s="610"/>
      <c r="G134" s="610"/>
      <c r="H134" s="610"/>
      <c r="I134" s="610"/>
      <c r="J134" s="611"/>
      <c r="K134" s="612" t="s">
        <v>3283</v>
      </c>
      <c r="L134" s="613"/>
      <c r="M134" s="614" t="s">
        <v>3284</v>
      </c>
      <c r="N134" s="615"/>
      <c r="O134" s="615"/>
      <c r="P134" s="616"/>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row>
    <row r="135" spans="1:49" s="3" customFormat="1" ht="26.25" hidden="1" customHeight="1" outlineLevel="1">
      <c r="A135" s="14"/>
      <c r="B135" s="17"/>
      <c r="C135" s="136"/>
      <c r="D135" s="605" t="s">
        <v>51</v>
      </c>
      <c r="E135" s="617" t="s">
        <v>3285</v>
      </c>
      <c r="F135" s="607"/>
      <c r="G135" s="607"/>
      <c r="H135" s="607"/>
      <c r="I135" s="607"/>
      <c r="J135" s="608"/>
      <c r="K135" s="618" t="s">
        <v>3286</v>
      </c>
      <c r="L135" s="618" t="s">
        <v>3287</v>
      </c>
      <c r="M135" s="606" t="s">
        <v>55</v>
      </c>
      <c r="N135" s="606"/>
      <c r="O135" s="606" t="s">
        <v>56</v>
      </c>
      <c r="P135" s="606"/>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row>
    <row r="136" spans="1:49" s="3" customFormat="1" ht="40.5" hidden="1" customHeight="1" outlineLevel="1">
      <c r="A136" s="14"/>
      <c r="B136" s="17"/>
      <c r="C136" s="136"/>
      <c r="D136" s="605"/>
      <c r="E136" s="699" t="s">
        <v>3288</v>
      </c>
      <c r="F136" s="700"/>
      <c r="G136" s="700"/>
      <c r="H136" s="700"/>
      <c r="I136" s="700"/>
      <c r="J136" s="701"/>
      <c r="K136" s="619"/>
      <c r="L136" s="619"/>
      <c r="M136" s="702" t="s">
        <v>3289</v>
      </c>
      <c r="N136" s="702"/>
      <c r="O136" s="702"/>
      <c r="P136" s="702"/>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row>
    <row r="137" spans="1:49" s="3" customFormat="1" ht="26.25" hidden="1" customHeight="1" outlineLevel="1">
      <c r="A137" s="14"/>
      <c r="B137" s="17"/>
      <c r="C137" s="8"/>
      <c r="D137" s="158" t="s">
        <v>3329</v>
      </c>
      <c r="E137" s="762"/>
      <c r="F137" s="763"/>
      <c r="G137" s="763"/>
      <c r="H137" s="763"/>
      <c r="I137" s="763"/>
      <c r="J137" s="764"/>
      <c r="K137" s="291"/>
      <c r="L137" s="291"/>
      <c r="M137" s="444"/>
      <c r="N137" s="444"/>
      <c r="O137" s="594"/>
      <c r="P137" s="594"/>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row>
    <row r="138" spans="1:49" s="3" customFormat="1" ht="26.25" hidden="1" customHeight="1" outlineLevel="1">
      <c r="A138" s="14"/>
      <c r="B138" s="17"/>
      <c r="C138" s="8"/>
      <c r="D138" s="147" t="s">
        <v>3330</v>
      </c>
      <c r="E138" s="703"/>
      <c r="F138" s="704"/>
      <c r="G138" s="704"/>
      <c r="H138" s="704"/>
      <c r="I138" s="704"/>
      <c r="J138" s="705"/>
      <c r="K138" s="291"/>
      <c r="L138" s="291"/>
      <c r="M138" s="444"/>
      <c r="N138" s="444"/>
      <c r="O138" s="594"/>
      <c r="P138" s="594"/>
      <c r="Q138" s="9"/>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row>
    <row r="139" spans="1:49" s="3" customFormat="1" ht="26.25" hidden="1" customHeight="1" outlineLevel="1">
      <c r="A139" s="14"/>
      <c r="B139" s="16"/>
      <c r="C139" s="8"/>
      <c r="D139" s="158" t="s">
        <v>3331</v>
      </c>
      <c r="E139" s="703"/>
      <c r="F139" s="704"/>
      <c r="G139" s="704"/>
      <c r="H139" s="704"/>
      <c r="I139" s="704"/>
      <c r="J139" s="705"/>
      <c r="K139" s="291"/>
      <c r="L139" s="291"/>
      <c r="M139" s="444"/>
      <c r="N139" s="444"/>
      <c r="O139" s="594"/>
      <c r="P139" s="594"/>
      <c r="Q139" s="9"/>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row>
    <row r="140" spans="1:49" s="3" customFormat="1" ht="26.25" hidden="1" customHeight="1" outlineLevel="1">
      <c r="A140" s="14"/>
      <c r="B140" s="16"/>
      <c r="C140" s="8"/>
      <c r="D140" s="147" t="s">
        <v>3332</v>
      </c>
      <c r="E140" s="703"/>
      <c r="F140" s="704"/>
      <c r="G140" s="704"/>
      <c r="H140" s="704"/>
      <c r="I140" s="704"/>
      <c r="J140" s="705"/>
      <c r="K140" s="291"/>
      <c r="L140" s="291"/>
      <c r="M140" s="444"/>
      <c r="N140" s="444"/>
      <c r="O140" s="594"/>
      <c r="P140" s="594"/>
      <c r="Q140" s="9"/>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row>
    <row r="141" spans="1:49" s="3" customFormat="1" ht="26.25" hidden="1" customHeight="1" outlineLevel="1">
      <c r="A141" s="14"/>
      <c r="B141" s="16"/>
      <c r="C141" s="8"/>
      <c r="D141" s="158" t="s">
        <v>3333</v>
      </c>
      <c r="E141" s="703"/>
      <c r="F141" s="704"/>
      <c r="G141" s="704"/>
      <c r="H141" s="704"/>
      <c r="I141" s="704"/>
      <c r="J141" s="705"/>
      <c r="K141" s="291"/>
      <c r="L141" s="291"/>
      <c r="M141" s="444"/>
      <c r="N141" s="444"/>
      <c r="O141" s="594"/>
      <c r="P141" s="594"/>
      <c r="Q141" s="9"/>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row>
    <row r="142" spans="1:49" s="3" customFormat="1" ht="26.25" hidden="1" customHeight="1" outlineLevel="1">
      <c r="A142" s="14"/>
      <c r="B142" s="16"/>
      <c r="C142" s="8"/>
      <c r="D142" s="147" t="s">
        <v>3334</v>
      </c>
      <c r="E142" s="703"/>
      <c r="F142" s="704"/>
      <c r="G142" s="704"/>
      <c r="H142" s="704"/>
      <c r="I142" s="704"/>
      <c r="J142" s="705"/>
      <c r="K142" s="291"/>
      <c r="L142" s="291"/>
      <c r="M142" s="444"/>
      <c r="N142" s="444"/>
      <c r="O142" s="594"/>
      <c r="P142" s="594"/>
      <c r="Q142" s="9"/>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row>
    <row r="143" spans="1:49" s="3" customFormat="1" ht="25.9" hidden="1" customHeight="1" outlineLevel="1">
      <c r="A143" s="14"/>
      <c r="B143" s="16"/>
      <c r="C143" s="8"/>
      <c r="D143" s="158" t="s">
        <v>3335</v>
      </c>
      <c r="E143" s="703"/>
      <c r="F143" s="704"/>
      <c r="G143" s="704"/>
      <c r="H143" s="704"/>
      <c r="I143" s="704"/>
      <c r="J143" s="705"/>
      <c r="K143" s="291"/>
      <c r="L143" s="291"/>
      <c r="M143" s="444"/>
      <c r="N143" s="444"/>
      <c r="O143" s="594"/>
      <c r="P143" s="594"/>
      <c r="Q143" s="9"/>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row>
    <row r="144" spans="1:49" s="3" customFormat="1" ht="26.25" hidden="1" customHeight="1" outlineLevel="1">
      <c r="A144" s="14"/>
      <c r="B144" s="16"/>
      <c r="C144" s="8"/>
      <c r="D144" s="147" t="s">
        <v>3336</v>
      </c>
      <c r="E144" s="391"/>
      <c r="F144" s="392"/>
      <c r="G144" s="392"/>
      <c r="H144" s="392"/>
      <c r="I144" s="392"/>
      <c r="J144" s="393"/>
      <c r="K144" s="291"/>
      <c r="L144" s="291"/>
      <c r="M144" s="444"/>
      <c r="N144" s="444"/>
      <c r="O144" s="594"/>
      <c r="P144" s="594"/>
      <c r="Q144" s="9"/>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row>
    <row r="145" spans="1:49" s="3" customFormat="1" ht="26.25" hidden="1" customHeight="1" outlineLevel="1">
      <c r="A145" s="14"/>
      <c r="B145" s="16"/>
      <c r="C145" s="8"/>
      <c r="D145" s="158" t="s">
        <v>3337</v>
      </c>
      <c r="E145" s="391"/>
      <c r="F145" s="392"/>
      <c r="G145" s="392"/>
      <c r="H145" s="392"/>
      <c r="I145" s="392"/>
      <c r="J145" s="393"/>
      <c r="K145" s="291"/>
      <c r="L145" s="291"/>
      <c r="M145" s="444"/>
      <c r="N145" s="444"/>
      <c r="O145" s="594"/>
      <c r="P145" s="594"/>
      <c r="Q145" s="9"/>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row>
    <row r="146" spans="1:49" s="3" customFormat="1" ht="26.25" hidden="1" customHeight="1" outlineLevel="1">
      <c r="A146" s="14"/>
      <c r="B146" s="16"/>
      <c r="C146" s="8"/>
      <c r="D146" s="147" t="s">
        <v>3338</v>
      </c>
      <c r="E146" s="391"/>
      <c r="F146" s="392"/>
      <c r="G146" s="392"/>
      <c r="H146" s="392"/>
      <c r="I146" s="392"/>
      <c r="J146" s="393"/>
      <c r="K146" s="291"/>
      <c r="L146" s="291"/>
      <c r="M146" s="444"/>
      <c r="N146" s="444"/>
      <c r="O146" s="594"/>
      <c r="P146" s="594"/>
      <c r="Q146" s="9"/>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row>
    <row r="147" spans="1:49" s="3" customFormat="1" ht="26.25" hidden="1" customHeight="1" outlineLevel="1">
      <c r="A147" s="14"/>
      <c r="B147" s="16"/>
      <c r="C147" s="8"/>
      <c r="D147" s="158" t="s">
        <v>3339</v>
      </c>
      <c r="E147" s="703"/>
      <c r="F147" s="704"/>
      <c r="G147" s="704"/>
      <c r="H147" s="704"/>
      <c r="I147" s="704"/>
      <c r="J147" s="705"/>
      <c r="K147" s="291"/>
      <c r="L147" s="291"/>
      <c r="M147" s="444"/>
      <c r="N147" s="444"/>
      <c r="O147" s="594"/>
      <c r="P147" s="594"/>
      <c r="Q147" s="9"/>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row>
    <row r="148" spans="1:49" s="3" customFormat="1" ht="26.25" hidden="1" customHeight="1" outlineLevel="1">
      <c r="A148" s="14"/>
      <c r="B148" s="16"/>
      <c r="C148" s="8"/>
      <c r="D148" s="147" t="s">
        <v>3340</v>
      </c>
      <c r="E148" s="391"/>
      <c r="F148" s="392"/>
      <c r="G148" s="392"/>
      <c r="H148" s="392"/>
      <c r="I148" s="392"/>
      <c r="J148" s="393"/>
      <c r="K148" s="291"/>
      <c r="L148" s="291"/>
      <c r="M148" s="444"/>
      <c r="N148" s="444"/>
      <c r="O148" s="594"/>
      <c r="P148" s="594"/>
      <c r="Q148" s="9"/>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row>
    <row r="149" spans="1:49" s="3" customFormat="1" ht="26.25" hidden="1" customHeight="1" outlineLevel="1">
      <c r="A149" s="14"/>
      <c r="B149" s="16"/>
      <c r="C149" s="8"/>
      <c r="D149" s="158" t="s">
        <v>3341</v>
      </c>
      <c r="E149" s="391"/>
      <c r="F149" s="392"/>
      <c r="G149" s="392"/>
      <c r="H149" s="392"/>
      <c r="I149" s="392"/>
      <c r="J149" s="393"/>
      <c r="K149" s="291"/>
      <c r="L149" s="291"/>
      <c r="M149" s="444"/>
      <c r="N149" s="444"/>
      <c r="O149" s="594"/>
      <c r="P149" s="594"/>
      <c r="Q149" s="9"/>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row>
    <row r="150" spans="1:49" s="3" customFormat="1" ht="26.25" hidden="1" customHeight="1" outlineLevel="1">
      <c r="A150" s="14"/>
      <c r="B150" s="16"/>
      <c r="C150" s="8"/>
      <c r="D150" s="147" t="s">
        <v>3342</v>
      </c>
      <c r="E150" s="391"/>
      <c r="F150" s="392"/>
      <c r="G150" s="392"/>
      <c r="H150" s="392"/>
      <c r="I150" s="392"/>
      <c r="J150" s="393"/>
      <c r="K150" s="291"/>
      <c r="L150" s="291"/>
      <c r="M150" s="444"/>
      <c r="N150" s="444"/>
      <c r="O150" s="594"/>
      <c r="P150" s="594"/>
      <c r="Q150" s="9"/>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row>
    <row r="151" spans="1:49" s="3" customFormat="1" ht="26.25" hidden="1" customHeight="1" outlineLevel="1">
      <c r="A151" s="14"/>
      <c r="B151" s="16"/>
      <c r="C151" s="8"/>
      <c r="D151" s="158" t="s">
        <v>3343</v>
      </c>
      <c r="E151" s="391"/>
      <c r="F151" s="392"/>
      <c r="G151" s="392"/>
      <c r="H151" s="392"/>
      <c r="I151" s="392"/>
      <c r="J151" s="393"/>
      <c r="K151" s="291"/>
      <c r="L151" s="291"/>
      <c r="M151" s="444"/>
      <c r="N151" s="444"/>
      <c r="O151" s="594"/>
      <c r="P151" s="594"/>
      <c r="Q151" s="9"/>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row>
    <row r="152" spans="1:49" s="3" customFormat="1" ht="26.25" hidden="1" customHeight="1" outlineLevel="1">
      <c r="A152" s="14"/>
      <c r="B152" s="16"/>
      <c r="C152" s="8"/>
      <c r="D152" s="133"/>
      <c r="E152" s="8"/>
      <c r="F152" s="148"/>
      <c r="G152" s="148"/>
      <c r="H152" s="148"/>
      <c r="I152" s="148"/>
      <c r="J152" s="148"/>
      <c r="K152" s="148"/>
      <c r="L152" s="148"/>
      <c r="M152" s="148"/>
      <c r="N152" s="148"/>
      <c r="O152" s="62"/>
      <c r="P152" s="62"/>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row>
    <row r="153" spans="1:49" s="3" customFormat="1" ht="26.25" hidden="1" customHeight="1" outlineLevel="1">
      <c r="A153" s="14"/>
      <c r="B153" s="16"/>
      <c r="C153" s="156" t="s">
        <v>3344</v>
      </c>
      <c r="D153" s="596" t="s">
        <v>3345</v>
      </c>
      <c r="E153" s="597"/>
      <c r="F153" s="597"/>
      <c r="G153" s="597"/>
      <c r="H153" s="597"/>
      <c r="I153" s="597"/>
      <c r="J153" s="597"/>
      <c r="K153" s="597"/>
      <c r="L153" s="597"/>
      <c r="M153" s="597"/>
      <c r="N153" s="597"/>
      <c r="O153" s="597"/>
      <c r="P153" s="598"/>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row>
    <row r="154" spans="1:49" s="3" customFormat="1" ht="26.25" hidden="1" customHeight="1" outlineLevel="1">
      <c r="A154" s="14"/>
      <c r="B154" s="16"/>
      <c r="C154" s="8"/>
      <c r="D154" s="602" t="s">
        <v>3273</v>
      </c>
      <c r="E154" s="603"/>
      <c r="F154" s="603"/>
      <c r="G154" s="603"/>
      <c r="H154" s="603"/>
      <c r="I154" s="603"/>
      <c r="J154" s="603"/>
      <c r="K154" s="603"/>
      <c r="L154" s="603"/>
      <c r="M154" s="603"/>
      <c r="N154" s="603"/>
      <c r="O154" s="603"/>
      <c r="P154" s="604"/>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row>
    <row r="155" spans="1:49" s="3" customFormat="1" ht="26.25" hidden="1" customHeight="1" outlineLevel="1">
      <c r="A155" s="14"/>
      <c r="B155" s="16"/>
      <c r="C155" s="136"/>
      <c r="D155" s="605" t="s">
        <v>3274</v>
      </c>
      <c r="E155" s="605"/>
      <c r="F155" s="605"/>
      <c r="G155" s="606" t="s">
        <v>3275</v>
      </c>
      <c r="H155" s="606"/>
      <c r="I155" s="606"/>
      <c r="J155" s="607" t="s">
        <v>3276</v>
      </c>
      <c r="K155" s="607"/>
      <c r="L155" s="607"/>
      <c r="M155" s="607"/>
      <c r="N155" s="608"/>
      <c r="O155" s="145" t="s">
        <v>3277</v>
      </c>
      <c r="P155" s="145" t="s">
        <v>3264</v>
      </c>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row>
    <row r="156" spans="1:49" s="3" customFormat="1" ht="26.25" hidden="1" customHeight="1" outlineLevel="1">
      <c r="A156" s="14"/>
      <c r="B156" s="16"/>
      <c r="C156" s="136"/>
      <c r="D156" s="594"/>
      <c r="E156" s="594"/>
      <c r="F156" s="594"/>
      <c r="G156" s="594"/>
      <c r="H156" s="594"/>
      <c r="I156" s="594"/>
      <c r="J156" s="443"/>
      <c r="K156" s="444"/>
      <c r="L156" s="444"/>
      <c r="M156" s="444"/>
      <c r="N156" s="445"/>
      <c r="O156" s="708"/>
      <c r="P156" s="708"/>
      <c r="Q156" s="16"/>
      <c r="R156" s="16"/>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row>
    <row r="157" spans="1:49" s="3" customFormat="1" ht="26.25" hidden="1" customHeight="1" outlineLevel="1">
      <c r="A157" s="14"/>
      <c r="B157" s="16"/>
      <c r="C157" s="136"/>
      <c r="D157" s="594"/>
      <c r="E157" s="594"/>
      <c r="F157" s="594"/>
      <c r="G157" s="594"/>
      <c r="H157" s="594"/>
      <c r="I157" s="594"/>
      <c r="J157" s="706"/>
      <c r="K157" s="554"/>
      <c r="L157" s="554"/>
      <c r="M157" s="554"/>
      <c r="N157" s="707"/>
      <c r="O157" s="709"/>
      <c r="P157" s="709"/>
      <c r="Q157" s="16"/>
      <c r="R157" s="16"/>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row>
    <row r="158" spans="1:49" s="3" customFormat="1" ht="26.25" hidden="1" customHeight="1" outlineLevel="1">
      <c r="A158" s="14"/>
      <c r="B158" s="16"/>
      <c r="C158" s="136"/>
      <c r="D158" s="594"/>
      <c r="E158" s="594"/>
      <c r="F158" s="594"/>
      <c r="G158" s="594"/>
      <c r="H158" s="594"/>
      <c r="I158" s="594"/>
      <c r="J158" s="446"/>
      <c r="K158" s="447"/>
      <c r="L158" s="447"/>
      <c r="M158" s="447"/>
      <c r="N158" s="448"/>
      <c r="O158" s="710"/>
      <c r="P158" s="710"/>
      <c r="Q158" s="16"/>
      <c r="R158" s="16"/>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row>
    <row r="159" spans="1:49" s="3" customFormat="1" ht="26.25" hidden="1" customHeight="1" outlineLevel="1">
      <c r="A159" s="14"/>
      <c r="B159" s="16"/>
      <c r="C159" s="8"/>
      <c r="D159" s="133"/>
      <c r="E159" s="8"/>
      <c r="F159" s="8"/>
      <c r="G159" s="8"/>
      <c r="H159" s="133"/>
      <c r="I159" s="133"/>
      <c r="J159" s="17"/>
      <c r="K159" s="17"/>
      <c r="L159" s="17"/>
      <c r="M159" s="17"/>
      <c r="N159" s="17"/>
      <c r="O159" s="17"/>
      <c r="P159" s="17"/>
      <c r="Q159" s="16"/>
      <c r="R159" s="16"/>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row>
    <row r="160" spans="1:49" s="3" customFormat="1" ht="26.25" hidden="1" customHeight="1" outlineLevel="1">
      <c r="A160" s="14"/>
      <c r="B160" s="16"/>
      <c r="C160" s="8"/>
      <c r="D160" s="157"/>
      <c r="E160" s="157" t="s">
        <v>3281</v>
      </c>
      <c r="F160" s="8"/>
      <c r="G160" s="8"/>
      <c r="H160" s="133"/>
      <c r="I160" s="133"/>
      <c r="J160" s="17"/>
      <c r="K160" s="17"/>
      <c r="L160" s="17"/>
      <c r="M160" s="17"/>
      <c r="N160" s="17"/>
      <c r="O160" s="17"/>
      <c r="Q160" s="16"/>
      <c r="R160" s="16"/>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row>
    <row r="161" spans="1:49" s="3" customFormat="1" ht="26.25" hidden="1" customHeight="1" outlineLevel="1">
      <c r="A161" s="14"/>
      <c r="B161" s="16"/>
      <c r="C161" s="8"/>
      <c r="D161" s="140"/>
      <c r="E161" s="609" t="s">
        <v>3282</v>
      </c>
      <c r="F161" s="610"/>
      <c r="G161" s="610"/>
      <c r="H161" s="610"/>
      <c r="I161" s="610"/>
      <c r="J161" s="611"/>
      <c r="K161" s="612" t="s">
        <v>3283</v>
      </c>
      <c r="L161" s="613"/>
      <c r="M161" s="614" t="s">
        <v>3284</v>
      </c>
      <c r="N161" s="615"/>
      <c r="O161" s="615"/>
      <c r="P161" s="616"/>
      <c r="Q161" s="16"/>
      <c r="R161" s="16"/>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row>
    <row r="162" spans="1:49" s="3" customFormat="1" ht="26.25" hidden="1" customHeight="1" outlineLevel="1">
      <c r="A162" s="14"/>
      <c r="B162" s="16"/>
      <c r="C162" s="136"/>
      <c r="D162" s="605" t="s">
        <v>51</v>
      </c>
      <c r="E162" s="617" t="s">
        <v>3285</v>
      </c>
      <c r="F162" s="607"/>
      <c r="G162" s="607"/>
      <c r="H162" s="607"/>
      <c r="I162" s="607"/>
      <c r="J162" s="608"/>
      <c r="K162" s="618" t="s">
        <v>3286</v>
      </c>
      <c r="L162" s="618" t="s">
        <v>3287</v>
      </c>
      <c r="M162" s="606" t="s">
        <v>55</v>
      </c>
      <c r="N162" s="606"/>
      <c r="O162" s="606" t="s">
        <v>56</v>
      </c>
      <c r="P162" s="606"/>
      <c r="Q162" s="16"/>
      <c r="R162" s="16"/>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row>
    <row r="163" spans="1:49" s="3" customFormat="1" ht="41.65" hidden="1" customHeight="1" outlineLevel="1">
      <c r="A163" s="14"/>
      <c r="B163" s="16"/>
      <c r="C163" s="136"/>
      <c r="D163" s="605"/>
      <c r="E163" s="699" t="s">
        <v>3288</v>
      </c>
      <c r="F163" s="700"/>
      <c r="G163" s="700"/>
      <c r="H163" s="700"/>
      <c r="I163" s="700"/>
      <c r="J163" s="701"/>
      <c r="K163" s="619"/>
      <c r="L163" s="619"/>
      <c r="M163" s="702" t="s">
        <v>3289</v>
      </c>
      <c r="N163" s="702"/>
      <c r="O163" s="702"/>
      <c r="P163" s="702"/>
      <c r="Q163" s="16"/>
      <c r="R163" s="16"/>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row>
    <row r="164" spans="1:49" s="3" customFormat="1" ht="26.25" hidden="1" customHeight="1" outlineLevel="1">
      <c r="A164" s="14"/>
      <c r="B164" s="16"/>
      <c r="C164" s="8"/>
      <c r="D164" s="158" t="s">
        <v>3346</v>
      </c>
      <c r="E164" s="599"/>
      <c r="F164" s="600"/>
      <c r="G164" s="600"/>
      <c r="H164" s="600"/>
      <c r="I164" s="600"/>
      <c r="J164" s="601"/>
      <c r="K164" s="291"/>
      <c r="L164" s="291"/>
      <c r="M164" s="444"/>
      <c r="N164" s="444"/>
      <c r="O164" s="594"/>
      <c r="P164" s="594"/>
      <c r="Q164" s="16"/>
      <c r="R164" s="16"/>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row>
    <row r="165" spans="1:49" s="3" customFormat="1" ht="26.25" hidden="1" customHeight="1" outlineLevel="1">
      <c r="A165" s="14"/>
      <c r="B165" s="16"/>
      <c r="C165" s="8"/>
      <c r="D165" s="147" t="s">
        <v>3347</v>
      </c>
      <c r="E165" s="391"/>
      <c r="F165" s="392"/>
      <c r="G165" s="392"/>
      <c r="H165" s="392"/>
      <c r="I165" s="392"/>
      <c r="J165" s="393"/>
      <c r="K165" s="291"/>
      <c r="L165" s="291"/>
      <c r="M165" s="444"/>
      <c r="N165" s="444"/>
      <c r="O165" s="594"/>
      <c r="P165" s="594"/>
      <c r="Q165" s="59"/>
      <c r="R165" s="16"/>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row>
    <row r="166" spans="1:49" s="3" customFormat="1" ht="26.25" hidden="1" customHeight="1" outlineLevel="1">
      <c r="A166" s="14"/>
      <c r="B166" s="16"/>
      <c r="C166" s="8"/>
      <c r="D166" s="158" t="s">
        <v>3348</v>
      </c>
      <c r="E166" s="391"/>
      <c r="F166" s="392"/>
      <c r="G166" s="392"/>
      <c r="H166" s="392"/>
      <c r="I166" s="392"/>
      <c r="J166" s="393"/>
      <c r="K166" s="291"/>
      <c r="L166" s="291"/>
      <c r="M166" s="444"/>
      <c r="N166" s="444"/>
      <c r="O166" s="594"/>
      <c r="P166" s="594"/>
      <c r="Q166" s="59"/>
      <c r="R166" s="16"/>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row>
    <row r="167" spans="1:49" s="3" customFormat="1" ht="26.25" hidden="1" customHeight="1" outlineLevel="1">
      <c r="A167" s="14"/>
      <c r="B167" s="16"/>
      <c r="C167" s="8"/>
      <c r="D167" s="147" t="s">
        <v>3349</v>
      </c>
      <c r="E167" s="391"/>
      <c r="F167" s="392"/>
      <c r="G167" s="392"/>
      <c r="H167" s="392"/>
      <c r="I167" s="392"/>
      <c r="J167" s="393"/>
      <c r="K167" s="291"/>
      <c r="L167" s="291"/>
      <c r="M167" s="444"/>
      <c r="N167" s="444"/>
      <c r="O167" s="594"/>
      <c r="P167" s="594"/>
      <c r="Q167" s="59"/>
      <c r="R167" s="16"/>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row>
    <row r="168" spans="1:49" s="3" customFormat="1" ht="26.25" hidden="1" customHeight="1" outlineLevel="1">
      <c r="A168" s="14"/>
      <c r="B168" s="16"/>
      <c r="C168" s="8"/>
      <c r="D168" s="158" t="s">
        <v>3350</v>
      </c>
      <c r="E168" s="391"/>
      <c r="F168" s="392"/>
      <c r="G168" s="392"/>
      <c r="H168" s="392"/>
      <c r="I168" s="392"/>
      <c r="J168" s="393"/>
      <c r="K168" s="291"/>
      <c r="L168" s="291"/>
      <c r="M168" s="444"/>
      <c r="N168" s="444"/>
      <c r="O168" s="594"/>
      <c r="P168" s="594"/>
      <c r="Q168" s="59"/>
      <c r="R168" s="16"/>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row>
    <row r="169" spans="1:49" s="3" customFormat="1" ht="26.25" hidden="1" customHeight="1" outlineLevel="1">
      <c r="A169" s="14"/>
      <c r="B169" s="16"/>
      <c r="C169" s="8"/>
      <c r="D169" s="147" t="s">
        <v>3351</v>
      </c>
      <c r="E169" s="391"/>
      <c r="F169" s="392"/>
      <c r="G169" s="392"/>
      <c r="H169" s="392"/>
      <c r="I169" s="392"/>
      <c r="J169" s="393"/>
      <c r="K169" s="291"/>
      <c r="L169" s="291"/>
      <c r="M169" s="444"/>
      <c r="N169" s="444"/>
      <c r="O169" s="594"/>
      <c r="P169" s="594"/>
      <c r="Q169" s="59"/>
      <c r="R169" s="16"/>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row>
    <row r="170" spans="1:49" s="3" customFormat="1" ht="26.25" hidden="1" customHeight="1" outlineLevel="1">
      <c r="A170" s="14"/>
      <c r="B170" s="16"/>
      <c r="C170" s="8"/>
      <c r="D170" s="158" t="s">
        <v>3352</v>
      </c>
      <c r="E170" s="391"/>
      <c r="F170" s="392"/>
      <c r="G170" s="392"/>
      <c r="H170" s="392"/>
      <c r="I170" s="392"/>
      <c r="J170" s="393"/>
      <c r="K170" s="291"/>
      <c r="L170" s="291"/>
      <c r="M170" s="444"/>
      <c r="N170" s="444"/>
      <c r="O170" s="594"/>
      <c r="P170" s="594"/>
      <c r="Q170" s="59"/>
      <c r="R170" s="16"/>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row>
    <row r="171" spans="1:49" s="3" customFormat="1" ht="26.25" hidden="1" customHeight="1" outlineLevel="1">
      <c r="A171" s="14"/>
      <c r="B171" s="16"/>
      <c r="C171" s="8"/>
      <c r="D171" s="147" t="s">
        <v>3353</v>
      </c>
      <c r="E171" s="391"/>
      <c r="F171" s="392"/>
      <c r="G171" s="392"/>
      <c r="H171" s="392"/>
      <c r="I171" s="392"/>
      <c r="J171" s="393"/>
      <c r="K171" s="291"/>
      <c r="L171" s="291"/>
      <c r="M171" s="444"/>
      <c r="N171" s="444"/>
      <c r="O171" s="594"/>
      <c r="P171" s="594"/>
      <c r="Q171" s="59"/>
      <c r="R171" s="16"/>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row>
    <row r="172" spans="1:49" s="3" customFormat="1" ht="26.25" hidden="1" customHeight="1" outlineLevel="1">
      <c r="A172" s="14"/>
      <c r="B172" s="16"/>
      <c r="C172" s="8"/>
      <c r="D172" s="158" t="s">
        <v>3354</v>
      </c>
      <c r="E172" s="391"/>
      <c r="F172" s="392"/>
      <c r="G172" s="392"/>
      <c r="H172" s="392"/>
      <c r="I172" s="392"/>
      <c r="J172" s="393"/>
      <c r="K172" s="291"/>
      <c r="L172" s="291"/>
      <c r="M172" s="444"/>
      <c r="N172" s="444"/>
      <c r="O172" s="594"/>
      <c r="P172" s="594"/>
      <c r="Q172" s="59"/>
      <c r="R172" s="16"/>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row>
    <row r="173" spans="1:49" s="3" customFormat="1" ht="26.25" hidden="1" customHeight="1" outlineLevel="1">
      <c r="A173" s="14"/>
      <c r="B173" s="16"/>
      <c r="C173" s="8"/>
      <c r="D173" s="147" t="s">
        <v>3355</v>
      </c>
      <c r="E173" s="391"/>
      <c r="F173" s="392"/>
      <c r="G173" s="392"/>
      <c r="H173" s="392"/>
      <c r="I173" s="392"/>
      <c r="J173" s="393"/>
      <c r="K173" s="291"/>
      <c r="L173" s="291"/>
      <c r="M173" s="444"/>
      <c r="N173" s="444"/>
      <c r="O173" s="594"/>
      <c r="P173" s="594"/>
      <c r="Q173" s="59"/>
      <c r="R173" s="16"/>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row>
    <row r="174" spans="1:49" s="3" customFormat="1" ht="26.25" hidden="1" customHeight="1" outlineLevel="1">
      <c r="A174" s="14"/>
      <c r="B174" s="16"/>
      <c r="C174" s="8"/>
      <c r="D174" s="158" t="s">
        <v>3356</v>
      </c>
      <c r="E174" s="391"/>
      <c r="F174" s="392"/>
      <c r="G174" s="392"/>
      <c r="H174" s="392"/>
      <c r="I174" s="392"/>
      <c r="J174" s="393"/>
      <c r="K174" s="291"/>
      <c r="L174" s="291"/>
      <c r="M174" s="444"/>
      <c r="N174" s="444"/>
      <c r="O174" s="594"/>
      <c r="P174" s="594"/>
      <c r="Q174" s="59"/>
      <c r="R174" s="16"/>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row>
    <row r="175" spans="1:49" s="3" customFormat="1" ht="26.25" hidden="1" customHeight="1" outlineLevel="1">
      <c r="A175" s="14"/>
      <c r="B175" s="16"/>
      <c r="C175" s="8"/>
      <c r="D175" s="147" t="s">
        <v>3357</v>
      </c>
      <c r="E175" s="391"/>
      <c r="F175" s="392"/>
      <c r="G175" s="392"/>
      <c r="H175" s="392"/>
      <c r="I175" s="392"/>
      <c r="J175" s="393"/>
      <c r="K175" s="291"/>
      <c r="L175" s="291"/>
      <c r="M175" s="444"/>
      <c r="N175" s="444"/>
      <c r="O175" s="594"/>
      <c r="P175" s="594"/>
      <c r="Q175" s="59"/>
      <c r="R175" s="16"/>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row>
    <row r="176" spans="1:49" s="3" customFormat="1" ht="26.25" hidden="1" customHeight="1" outlineLevel="1">
      <c r="A176" s="14"/>
      <c r="B176" s="16"/>
      <c r="C176" s="8"/>
      <c r="D176" s="158" t="s">
        <v>3358</v>
      </c>
      <c r="E176" s="391"/>
      <c r="F176" s="392"/>
      <c r="G176" s="392"/>
      <c r="H176" s="392"/>
      <c r="I176" s="392"/>
      <c r="J176" s="393"/>
      <c r="K176" s="291"/>
      <c r="L176" s="291"/>
      <c r="M176" s="444"/>
      <c r="N176" s="444"/>
      <c r="O176" s="594"/>
      <c r="P176" s="594"/>
      <c r="Q176" s="59"/>
      <c r="R176" s="16"/>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row>
    <row r="177" spans="1:31" s="3" customFormat="1" ht="26.25" hidden="1" customHeight="1" outlineLevel="1">
      <c r="A177" s="14"/>
      <c r="B177" s="16"/>
      <c r="C177" s="8"/>
      <c r="D177" s="147" t="s">
        <v>3359</v>
      </c>
      <c r="E177" s="391"/>
      <c r="F177" s="392"/>
      <c r="G177" s="392"/>
      <c r="H177" s="392"/>
      <c r="I177" s="392"/>
      <c r="J177" s="393"/>
      <c r="K177" s="291"/>
      <c r="L177" s="291"/>
      <c r="M177" s="444"/>
      <c r="N177" s="444"/>
      <c r="O177" s="594"/>
      <c r="P177" s="594"/>
      <c r="Q177" s="59"/>
      <c r="R177" s="16"/>
      <c r="S177" s="17"/>
      <c r="T177" s="17"/>
      <c r="U177" s="17"/>
      <c r="V177" s="17"/>
      <c r="W177" s="17"/>
      <c r="X177" s="17"/>
      <c r="Y177" s="17"/>
      <c r="Z177" s="17"/>
      <c r="AA177" s="17"/>
      <c r="AB177" s="17"/>
      <c r="AC177" s="17"/>
      <c r="AD177" s="17"/>
      <c r="AE177" s="17"/>
    </row>
    <row r="178" spans="1:31" s="3" customFormat="1" ht="26.25" hidden="1" customHeight="1" outlineLevel="1">
      <c r="A178" s="14"/>
      <c r="B178" s="16"/>
      <c r="C178" s="8"/>
      <c r="D178" s="158" t="s">
        <v>3360</v>
      </c>
      <c r="E178" s="391"/>
      <c r="F178" s="392"/>
      <c r="G178" s="392"/>
      <c r="H178" s="392"/>
      <c r="I178" s="392"/>
      <c r="J178" s="393"/>
      <c r="K178" s="291"/>
      <c r="L178" s="291"/>
      <c r="M178" s="444"/>
      <c r="N178" s="444"/>
      <c r="O178" s="594"/>
      <c r="P178" s="594"/>
      <c r="Q178" s="59"/>
      <c r="R178" s="16"/>
      <c r="S178" s="17"/>
      <c r="T178" s="17"/>
      <c r="U178" s="17"/>
      <c r="V178" s="17"/>
      <c r="W178" s="17"/>
      <c r="X178" s="17"/>
      <c r="Y178" s="17"/>
      <c r="Z178" s="17"/>
      <c r="AA178" s="17"/>
      <c r="AB178" s="17"/>
      <c r="AC178" s="17"/>
      <c r="AD178" s="17"/>
      <c r="AE178" s="17"/>
    </row>
    <row r="179" spans="1:31" s="3" customFormat="1" ht="26.25" hidden="1" customHeight="1" outlineLevel="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row>
    <row r="180" spans="1:31" s="3" customFormat="1" ht="26.25" customHeight="1" collapsed="1">
      <c r="A180" s="14"/>
      <c r="B180" s="16"/>
      <c r="C180" s="162"/>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row>
    <row r="181" spans="1:31" s="3" customFormat="1" ht="26.25" customHeight="1">
      <c r="A181" s="14"/>
      <c r="B181" s="16"/>
      <c r="C181" s="664" t="s">
        <v>3361</v>
      </c>
      <c r="D181" s="665"/>
      <c r="E181" s="665"/>
      <c r="F181" s="665"/>
      <c r="G181" s="665"/>
      <c r="H181" s="665"/>
      <c r="I181" s="665"/>
      <c r="J181" s="665"/>
      <c r="K181" s="665"/>
      <c r="L181" s="665"/>
      <c r="M181" s="665"/>
      <c r="N181" s="665"/>
      <c r="O181" s="665"/>
      <c r="P181" s="666"/>
      <c r="Q181" s="16"/>
      <c r="R181" s="16"/>
      <c r="S181" s="17"/>
      <c r="T181" s="17"/>
      <c r="U181" s="17"/>
      <c r="V181" s="17"/>
      <c r="W181" s="17"/>
      <c r="X181" s="17"/>
      <c r="Y181" s="17"/>
      <c r="Z181" s="17"/>
      <c r="AA181" s="17"/>
      <c r="AB181" s="17"/>
      <c r="AC181" s="17"/>
      <c r="AD181" s="17"/>
      <c r="AE181" s="17"/>
    </row>
    <row r="182" spans="1:31" s="3" customFormat="1" ht="26.25" customHeight="1">
      <c r="A182" s="14"/>
      <c r="B182" s="16"/>
      <c r="C182" s="667"/>
      <c r="D182" s="668"/>
      <c r="E182" s="668"/>
      <c r="F182" s="668"/>
      <c r="G182" s="668"/>
      <c r="H182" s="668"/>
      <c r="I182" s="668"/>
      <c r="J182" s="668"/>
      <c r="K182" s="668"/>
      <c r="L182" s="668"/>
      <c r="M182" s="668"/>
      <c r="N182" s="668"/>
      <c r="O182" s="668"/>
      <c r="P182" s="669"/>
      <c r="Q182" s="16"/>
      <c r="R182" s="16"/>
      <c r="S182" s="17"/>
      <c r="T182" s="17"/>
      <c r="U182" s="17"/>
      <c r="V182" s="17"/>
      <c r="W182" s="17"/>
      <c r="X182" s="17"/>
      <c r="Y182" s="17"/>
      <c r="Z182" s="17"/>
      <c r="AA182" s="17"/>
      <c r="AB182" s="17"/>
      <c r="AC182" s="17"/>
      <c r="AD182" s="17"/>
      <c r="AE182" s="17"/>
    </row>
    <row r="183" spans="1:31" s="3" customFormat="1" ht="26.25" customHeight="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row>
    <row r="184" spans="1:31" s="3" customFormat="1" ht="26.25" customHeight="1">
      <c r="A184" s="14"/>
      <c r="B184" s="70">
        <v>2</v>
      </c>
      <c r="C184" s="670" t="s">
        <v>3362</v>
      </c>
      <c r="D184" s="671"/>
      <c r="E184" s="671"/>
      <c r="F184" s="671"/>
      <c r="G184" s="671"/>
      <c r="H184" s="671"/>
      <c r="I184" s="671"/>
      <c r="J184" s="671"/>
      <c r="K184" s="671"/>
      <c r="L184" s="671"/>
      <c r="M184" s="671"/>
      <c r="N184" s="671"/>
      <c r="O184" s="671"/>
      <c r="P184" s="672"/>
      <c r="Q184" s="16"/>
      <c r="R184" s="16"/>
      <c r="S184" s="17"/>
      <c r="T184" s="17"/>
      <c r="U184" s="17"/>
      <c r="V184" s="17"/>
      <c r="W184" s="17"/>
      <c r="X184" s="17"/>
      <c r="Y184" s="17"/>
      <c r="Z184" s="17"/>
      <c r="AA184" s="17"/>
      <c r="AB184" s="17"/>
      <c r="AC184" s="17"/>
      <c r="AD184" s="17"/>
      <c r="AE184" s="17"/>
    </row>
    <row r="185" spans="1:31" s="3" customFormat="1" ht="26.25" customHeight="1">
      <c r="A185" s="14"/>
      <c r="B185" s="64"/>
      <c r="C185" s="673" t="str">
        <f>IF('2. Contexto'!M30="","No aplica. No es necesario ingresar más información",'2. Contexto'!M30)</f>
        <v>No aplica. No es necesario ingresar más información</v>
      </c>
      <c r="D185" s="674"/>
      <c r="E185" s="674"/>
      <c r="F185" s="674"/>
      <c r="G185" s="674"/>
      <c r="H185" s="674"/>
      <c r="I185" s="674"/>
      <c r="J185" s="674"/>
      <c r="K185" s="674"/>
      <c r="L185" s="674"/>
      <c r="M185" s="674"/>
      <c r="N185" s="674"/>
      <c r="O185" s="674"/>
      <c r="P185" s="675"/>
      <c r="Q185" s="16"/>
      <c r="R185" s="16"/>
      <c r="S185" s="17"/>
      <c r="T185" s="17"/>
      <c r="U185" s="17"/>
      <c r="V185" s="17"/>
      <c r="W185" s="17"/>
      <c r="X185" s="17"/>
      <c r="Y185" s="17"/>
      <c r="Z185" s="17"/>
      <c r="AA185" s="17"/>
      <c r="AB185" s="17"/>
      <c r="AC185" s="17"/>
      <c r="AD185" s="17"/>
      <c r="AE185" s="17"/>
    </row>
    <row r="186" spans="1:31" s="3" customFormat="1" ht="26.25" customHeight="1">
      <c r="A186" s="14"/>
      <c r="B186" s="16"/>
      <c r="C186" s="161" t="str">
        <f>IF(C185="No aplica. No es necesario ingresar más información","No es necesario ingresar más información","&lt;&lt;&lt;&lt;&lt;Usted aplicó un segundo tipo de proyecto, debe hacer click en el signo '+' a la izquierda")</f>
        <v>No es necesario ingresar más información</v>
      </c>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row>
    <row r="187" spans="1:31" s="3" customFormat="1" ht="26.25" hidden="1" customHeight="1" outlineLevel="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row>
    <row r="188" spans="1:31" s="3" customFormat="1" ht="26.25" hidden="1" customHeight="1" outlineLevel="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row>
    <row r="189" spans="1:31" s="3" customFormat="1" ht="26.25" hidden="1" customHeight="1" outlineLevel="1">
      <c r="A189" s="14"/>
      <c r="B189" s="16"/>
      <c r="C189" s="633" t="s">
        <v>1497</v>
      </c>
      <c r="D189" s="634"/>
      <c r="E189" s="635"/>
      <c r="F189" s="17"/>
      <c r="G189" s="17"/>
      <c r="H189" s="17"/>
      <c r="I189" s="17"/>
      <c r="J189" s="17"/>
      <c r="K189" s="17"/>
      <c r="L189" s="17"/>
      <c r="M189" s="17"/>
      <c r="N189" s="17"/>
      <c r="O189" s="17"/>
      <c r="P189" s="17"/>
      <c r="Q189" s="16"/>
      <c r="R189" s="16"/>
      <c r="S189" s="17"/>
      <c r="T189" s="17"/>
      <c r="U189" s="17"/>
      <c r="V189" s="17"/>
      <c r="W189" s="17"/>
      <c r="X189" s="17"/>
      <c r="Y189" s="17"/>
      <c r="Z189" s="17"/>
      <c r="AA189" s="17"/>
      <c r="AB189" s="17"/>
      <c r="AC189" s="17"/>
      <c r="AD189" s="17"/>
      <c r="AE189" s="17"/>
    </row>
    <row r="190" spans="1:31" s="3" customFormat="1" ht="26.25" hidden="1" customHeight="1" outlineLevel="1">
      <c r="A190" s="14"/>
      <c r="B190" s="16"/>
      <c r="C190" s="133"/>
      <c r="D190" s="140"/>
      <c r="E190" s="140"/>
      <c r="F190" s="140"/>
      <c r="G190" s="140"/>
      <c r="H190" s="140"/>
      <c r="I190" s="140"/>
      <c r="J190" s="140"/>
      <c r="K190" s="140"/>
      <c r="L190" s="140"/>
      <c r="M190" s="140"/>
      <c r="N190" s="140"/>
      <c r="O190" s="140"/>
      <c r="P190" s="140"/>
      <c r="Q190" s="16"/>
      <c r="R190" s="16"/>
      <c r="S190" s="17"/>
      <c r="T190" s="17"/>
      <c r="U190" s="17"/>
      <c r="V190" s="17"/>
      <c r="W190" s="17"/>
      <c r="X190" s="17"/>
      <c r="Y190" s="17"/>
      <c r="Z190" s="17"/>
      <c r="AA190" s="17"/>
      <c r="AB190" s="17"/>
      <c r="AC190" s="17"/>
      <c r="AD190" s="17"/>
      <c r="AE190" s="17"/>
    </row>
    <row r="191" spans="1:31" s="3" customFormat="1" ht="26.25" hidden="1" customHeight="1" outlineLevel="1">
      <c r="A191" s="14"/>
      <c r="B191" s="16"/>
      <c r="C191" s="676" t="s">
        <v>3363</v>
      </c>
      <c r="D191" s="677"/>
      <c r="E191" s="677"/>
      <c r="F191" s="677"/>
      <c r="G191" s="677"/>
      <c r="H191" s="677"/>
      <c r="I191" s="677"/>
      <c r="J191" s="677"/>
      <c r="K191" s="677"/>
      <c r="L191" s="677"/>
      <c r="M191" s="677"/>
      <c r="N191" s="677"/>
      <c r="O191" s="677"/>
      <c r="P191" s="678"/>
      <c r="Q191" s="16"/>
      <c r="R191" s="16"/>
      <c r="S191" s="17"/>
      <c r="T191" s="17"/>
      <c r="U191" s="17"/>
      <c r="V191" s="17"/>
      <c r="W191" s="17"/>
      <c r="X191" s="17"/>
      <c r="Y191" s="17"/>
      <c r="Z191" s="17"/>
      <c r="AA191" s="17"/>
      <c r="AB191" s="17"/>
      <c r="AC191" s="17"/>
      <c r="AD191" s="17"/>
      <c r="AE191" s="17"/>
    </row>
    <row r="192" spans="1:31" s="3" customFormat="1" ht="26.25" hidden="1" customHeight="1" outlineLevel="1">
      <c r="A192" s="19"/>
      <c r="B192" s="20"/>
      <c r="C192" s="679"/>
      <c r="D192" s="680"/>
      <c r="E192" s="680"/>
      <c r="F192" s="680"/>
      <c r="G192" s="680"/>
      <c r="H192" s="680"/>
      <c r="I192" s="680"/>
      <c r="J192" s="680"/>
      <c r="K192" s="680"/>
      <c r="L192" s="680"/>
      <c r="M192" s="680"/>
      <c r="N192" s="680"/>
      <c r="O192" s="680"/>
      <c r="P192" s="681"/>
      <c r="Q192" s="20"/>
      <c r="R192" s="20"/>
      <c r="S192" s="23"/>
      <c r="T192" s="23"/>
      <c r="U192" s="23"/>
      <c r="V192" s="23"/>
      <c r="W192" s="23"/>
      <c r="X192" s="23"/>
      <c r="Y192" s="23"/>
      <c r="Z192" s="23"/>
      <c r="AA192" s="23"/>
      <c r="AB192" s="23"/>
      <c r="AC192" s="23"/>
      <c r="AD192" s="23"/>
      <c r="AE192" s="23"/>
    </row>
    <row r="193" spans="3:16" ht="26.25" hidden="1" customHeight="1" outlineLevel="1">
      <c r="C193" s="676" t="str">
        <f>IFERROR(VLOOKUP(C185,ReglasManual!$F$5:$X$81,19,0),"Ingrese al menos un tipo de beneficiario")</f>
        <v>Ingrese al menos un tipo de beneficiario</v>
      </c>
      <c r="D193" s="677"/>
      <c r="E193" s="677"/>
      <c r="F193" s="677"/>
      <c r="G193" s="677"/>
      <c r="H193" s="677"/>
      <c r="I193" s="677"/>
      <c r="J193" s="677"/>
      <c r="K193" s="677"/>
      <c r="L193" s="677"/>
      <c r="M193" s="677"/>
      <c r="N193" s="677"/>
      <c r="O193" s="677"/>
      <c r="P193" s="678"/>
    </row>
    <row r="194" spans="3:16" ht="26.25" hidden="1" customHeight="1" outlineLevel="1">
      <c r="C194" s="682" t="s">
        <v>3238</v>
      </c>
      <c r="D194" s="637" t="s">
        <v>3239</v>
      </c>
      <c r="E194" s="683"/>
      <c r="F194" s="684"/>
      <c r="G194" s="637" t="s">
        <v>3240</v>
      </c>
      <c r="H194" s="684"/>
      <c r="I194" s="688" t="s">
        <v>3241</v>
      </c>
      <c r="J194" s="673" t="s">
        <v>3242</v>
      </c>
      <c r="K194" s="675"/>
      <c r="L194" s="689" t="s">
        <v>3243</v>
      </c>
      <c r="M194" s="690"/>
      <c r="N194" s="691"/>
      <c r="O194" s="695" t="s">
        <v>3244</v>
      </c>
      <c r="P194" s="697" t="s">
        <v>3245</v>
      </c>
    </row>
    <row r="195" spans="3:16" ht="26.25" hidden="1" customHeight="1" outlineLevel="1">
      <c r="C195" s="682"/>
      <c r="D195" s="685"/>
      <c r="E195" s="686"/>
      <c r="F195" s="687"/>
      <c r="G195" s="685"/>
      <c r="H195" s="687"/>
      <c r="I195" s="688"/>
      <c r="J195" s="142" t="s">
        <v>3246</v>
      </c>
      <c r="K195" s="142" t="s">
        <v>3247</v>
      </c>
      <c r="L195" s="692"/>
      <c r="M195" s="693"/>
      <c r="N195" s="694"/>
      <c r="O195" s="696"/>
      <c r="P195" s="698"/>
    </row>
    <row r="196" spans="3:16" ht="26.25" hidden="1" customHeight="1" outlineLevel="1">
      <c r="C196" s="620" t="s">
        <v>3248</v>
      </c>
      <c r="D196" s="621"/>
      <c r="E196" s="622"/>
      <c r="F196" s="623"/>
      <c r="G196" s="627"/>
      <c r="H196" s="628"/>
      <c r="I196" s="631"/>
      <c r="J196" s="645"/>
      <c r="K196" s="647"/>
      <c r="L196" s="649" t="str">
        <f>IF(D196="","",(CONCATENATE(I196," ",LOWER(D196)," únicos beneficiados en el transcurso de ",J196," ",K196," ",LOWER(G196))))</f>
        <v/>
      </c>
      <c r="M196" s="650"/>
      <c r="N196" s="651"/>
      <c r="O196" s="655"/>
      <c r="P196" s="656"/>
    </row>
    <row r="197" spans="3:16" ht="26.25" hidden="1" customHeight="1" outlineLevel="1">
      <c r="C197" s="620"/>
      <c r="D197" s="624"/>
      <c r="E197" s="625"/>
      <c r="F197" s="626"/>
      <c r="G197" s="629"/>
      <c r="H197" s="630"/>
      <c r="I197" s="632"/>
      <c r="J197" s="646"/>
      <c r="K197" s="648"/>
      <c r="L197" s="652"/>
      <c r="M197" s="653"/>
      <c r="N197" s="654"/>
      <c r="O197" s="655"/>
      <c r="P197" s="657"/>
    </row>
    <row r="198" spans="3:16" ht="26.25" hidden="1" customHeight="1" outlineLevel="1">
      <c r="C198" s="620" t="s">
        <v>3251</v>
      </c>
      <c r="D198" s="621"/>
      <c r="E198" s="622"/>
      <c r="F198" s="623"/>
      <c r="G198" s="627"/>
      <c r="H198" s="628"/>
      <c r="I198" s="631"/>
      <c r="J198" s="645"/>
      <c r="K198" s="647"/>
      <c r="L198" s="649" t="str">
        <f>IF(D198="","",(CONCATENATE(I198," ",LOWER(D198)," únicos beneficiados en el transcurso de ",J198," ",K198," ",LOWER(G198))))</f>
        <v/>
      </c>
      <c r="M198" s="650"/>
      <c r="N198" s="651"/>
      <c r="O198" s="655"/>
      <c r="P198" s="656"/>
    </row>
    <row r="199" spans="3:16" ht="26.25" hidden="1" customHeight="1" outlineLevel="1">
      <c r="C199" s="620"/>
      <c r="D199" s="624"/>
      <c r="E199" s="625"/>
      <c r="F199" s="626"/>
      <c r="G199" s="629"/>
      <c r="H199" s="630"/>
      <c r="I199" s="632"/>
      <c r="J199" s="646"/>
      <c r="K199" s="648"/>
      <c r="L199" s="652"/>
      <c r="M199" s="653"/>
      <c r="N199" s="654"/>
      <c r="O199" s="655"/>
      <c r="P199" s="657"/>
    </row>
    <row r="200" spans="3:16" ht="26.25" hidden="1" customHeight="1" outlineLevel="1">
      <c r="C200" s="620" t="s">
        <v>3255</v>
      </c>
      <c r="D200" s="621"/>
      <c r="E200" s="622"/>
      <c r="F200" s="623"/>
      <c r="G200" s="627"/>
      <c r="H200" s="628"/>
      <c r="I200" s="631"/>
      <c r="J200" s="645"/>
      <c r="K200" s="647"/>
      <c r="L200" s="649" t="str">
        <f>IF(D200="","",(CONCATENATE(I200," ",LOWER(D200)," únicos beneficiados en el transcurso de ",J200," ",K200," ",LOWER(G200))))</f>
        <v/>
      </c>
      <c r="M200" s="650"/>
      <c r="N200" s="651"/>
      <c r="O200" s="655"/>
      <c r="P200" s="656"/>
    </row>
    <row r="201" spans="3:16" ht="26.25" hidden="1" customHeight="1" outlineLevel="1">
      <c r="C201" s="620"/>
      <c r="D201" s="624"/>
      <c r="E201" s="625"/>
      <c r="F201" s="626"/>
      <c r="G201" s="629"/>
      <c r="H201" s="630"/>
      <c r="I201" s="632"/>
      <c r="J201" s="646"/>
      <c r="K201" s="648"/>
      <c r="L201" s="652"/>
      <c r="M201" s="653"/>
      <c r="N201" s="654"/>
      <c r="O201" s="655"/>
      <c r="P201" s="657"/>
    </row>
    <row r="202" spans="3:16" ht="26.25" hidden="1" customHeight="1" outlineLevel="1">
      <c r="C202" s="620" t="s">
        <v>3258</v>
      </c>
      <c r="D202" s="434"/>
      <c r="E202" s="435"/>
      <c r="F202" s="436"/>
      <c r="G202" s="658"/>
      <c r="H202" s="659"/>
      <c r="I202" s="647"/>
      <c r="J202" s="662"/>
      <c r="K202" s="647"/>
      <c r="L202" s="649" t="str">
        <f>IF(D202="","",(CONCATENATE(I202," ",LOWER(D202)," únicos beneficiados en el transcurso de ",J202," ",K202," ",LOWER(G202))))</f>
        <v/>
      </c>
      <c r="M202" s="650"/>
      <c r="N202" s="651"/>
      <c r="O202" s="655"/>
      <c r="P202" s="656"/>
    </row>
    <row r="203" spans="3:16" ht="26.25" hidden="1" customHeight="1" outlineLevel="1">
      <c r="C203" s="620"/>
      <c r="D203" s="440"/>
      <c r="E203" s="441"/>
      <c r="F203" s="442"/>
      <c r="G203" s="660"/>
      <c r="H203" s="661"/>
      <c r="I203" s="648"/>
      <c r="J203" s="663"/>
      <c r="K203" s="648"/>
      <c r="L203" s="652"/>
      <c r="M203" s="653"/>
      <c r="N203" s="654"/>
      <c r="O203" s="655"/>
      <c r="P203" s="657"/>
    </row>
    <row r="204" spans="3:16" ht="26.25" hidden="1" customHeight="1" outlineLevel="1">
      <c r="C204" s="133"/>
      <c r="D204" s="17"/>
      <c r="E204" s="17"/>
      <c r="F204" s="17"/>
      <c r="G204" s="17"/>
      <c r="H204" s="17"/>
      <c r="I204" s="17"/>
      <c r="J204" s="17"/>
      <c r="K204" s="17"/>
      <c r="L204" s="17"/>
      <c r="M204" s="17"/>
      <c r="N204" s="17"/>
      <c r="O204" s="17"/>
      <c r="P204" s="17"/>
    </row>
    <row r="205" spans="3:16" ht="26.25" hidden="1" customHeight="1" outlineLevel="1">
      <c r="C205" s="633" t="s">
        <v>3259</v>
      </c>
      <c r="D205" s="634"/>
      <c r="E205" s="635"/>
      <c r="F205" s="17"/>
      <c r="G205" s="17"/>
      <c r="H205" s="17"/>
      <c r="I205" s="17"/>
      <c r="J205" s="17"/>
      <c r="K205" s="17"/>
      <c r="L205" s="17"/>
      <c r="M205" s="17"/>
      <c r="N205" s="17"/>
      <c r="O205" s="17"/>
      <c r="P205" s="17"/>
    </row>
    <row r="206" spans="3:16" ht="26.25" hidden="1" customHeight="1" outlineLevel="1">
      <c r="C206" s="143"/>
      <c r="D206" s="140"/>
      <c r="E206" s="140"/>
      <c r="F206" s="140"/>
      <c r="G206" s="140"/>
      <c r="H206" s="140"/>
      <c r="I206" s="140"/>
      <c r="J206" s="140"/>
      <c r="K206" s="140"/>
      <c r="L206" s="140"/>
      <c r="M206" s="140"/>
      <c r="N206" s="140"/>
      <c r="O206" s="140"/>
      <c r="P206" s="140"/>
    </row>
    <row r="207" spans="3:16" ht="26.25" hidden="1" customHeight="1" outlineLevel="1">
      <c r="C207" s="636" t="s">
        <v>3364</v>
      </c>
      <c r="D207" s="636"/>
      <c r="E207" s="636"/>
      <c r="F207" s="636"/>
      <c r="G207" s="636"/>
      <c r="H207" s="636"/>
      <c r="I207" s="636"/>
      <c r="J207" s="636"/>
      <c r="K207" s="636"/>
      <c r="L207" s="636"/>
      <c r="M207" s="636"/>
      <c r="N207" s="636"/>
      <c r="O207" s="636"/>
      <c r="P207" s="636"/>
    </row>
    <row r="208" spans="3:16" ht="26.25" hidden="1" customHeight="1" outlineLevel="1">
      <c r="C208" s="637" t="s">
        <v>3238</v>
      </c>
      <c r="D208" s="683" t="s">
        <v>3259</v>
      </c>
      <c r="E208" s="683"/>
      <c r="F208" s="683"/>
      <c r="G208" s="683" t="s">
        <v>3261</v>
      </c>
      <c r="H208" s="683"/>
      <c r="I208" s="683"/>
      <c r="J208" s="736" t="s">
        <v>3262</v>
      </c>
      <c r="K208" s="736"/>
      <c r="L208" s="736"/>
      <c r="M208" s="736"/>
      <c r="N208" s="737"/>
      <c r="O208" s="637" t="s">
        <v>3263</v>
      </c>
      <c r="P208" s="637" t="s">
        <v>3264</v>
      </c>
    </row>
    <row r="209" spans="3:16" ht="26.25" hidden="1" customHeight="1" outlineLevel="1">
      <c r="C209" s="685"/>
      <c r="D209" s="686"/>
      <c r="E209" s="686"/>
      <c r="F209" s="686"/>
      <c r="G209" s="686"/>
      <c r="H209" s="686"/>
      <c r="I209" s="686"/>
      <c r="J209" s="738"/>
      <c r="K209" s="738"/>
      <c r="L209" s="738"/>
      <c r="M209" s="738"/>
      <c r="N209" s="739"/>
      <c r="O209" s="638"/>
      <c r="P209" s="638"/>
    </row>
    <row r="210" spans="3:16" ht="26.25" hidden="1" customHeight="1" outlineLevel="1">
      <c r="C210" s="750" t="s">
        <v>1149</v>
      </c>
      <c r="D210" s="712"/>
      <c r="E210" s="713"/>
      <c r="F210" s="714"/>
      <c r="G210" s="765"/>
      <c r="H210" s="766"/>
      <c r="I210" s="767"/>
      <c r="J210" s="774"/>
      <c r="K210" s="775"/>
      <c r="L210" s="775"/>
      <c r="M210" s="775"/>
      <c r="N210" s="776"/>
      <c r="O210" s="639"/>
      <c r="P210" s="639"/>
    </row>
    <row r="211" spans="3:16" ht="26.25" hidden="1" customHeight="1" outlineLevel="1">
      <c r="C211" s="751"/>
      <c r="D211" s="715"/>
      <c r="E211" s="536"/>
      <c r="F211" s="716"/>
      <c r="G211" s="768"/>
      <c r="H211" s="769"/>
      <c r="I211" s="770"/>
      <c r="J211" s="777"/>
      <c r="K211" s="778"/>
      <c r="L211" s="778"/>
      <c r="M211" s="778"/>
      <c r="N211" s="779"/>
      <c r="O211" s="639"/>
      <c r="P211" s="639"/>
    </row>
    <row r="212" spans="3:16" ht="26.25" hidden="1" customHeight="1" outlineLevel="1">
      <c r="C212" s="752"/>
      <c r="D212" s="717"/>
      <c r="E212" s="718"/>
      <c r="F212" s="719"/>
      <c r="G212" s="771"/>
      <c r="H212" s="772"/>
      <c r="I212" s="773"/>
      <c r="J212" s="780"/>
      <c r="K212" s="781"/>
      <c r="L212" s="781"/>
      <c r="M212" s="781"/>
      <c r="N212" s="782"/>
      <c r="O212" s="639"/>
      <c r="P212" s="639"/>
    </row>
    <row r="213" spans="3:16" ht="26.25" hidden="1" customHeight="1" outlineLevel="1">
      <c r="C213" s="750" t="s">
        <v>1153</v>
      </c>
      <c r="D213" s="443"/>
      <c r="E213" s="444"/>
      <c r="F213" s="445"/>
      <c r="G213" s="765"/>
      <c r="H213" s="766"/>
      <c r="I213" s="767"/>
      <c r="J213" s="765"/>
      <c r="K213" s="766"/>
      <c r="L213" s="766"/>
      <c r="M213" s="766"/>
      <c r="N213" s="767"/>
      <c r="O213" s="655"/>
      <c r="P213" s="655"/>
    </row>
    <row r="214" spans="3:16" ht="26.25" hidden="1" customHeight="1" outlineLevel="1">
      <c r="C214" s="751"/>
      <c r="D214" s="706"/>
      <c r="E214" s="554"/>
      <c r="F214" s="707"/>
      <c r="G214" s="768"/>
      <c r="H214" s="769"/>
      <c r="I214" s="770"/>
      <c r="J214" s="768"/>
      <c r="K214" s="769"/>
      <c r="L214" s="769"/>
      <c r="M214" s="769"/>
      <c r="N214" s="770"/>
      <c r="O214" s="655"/>
      <c r="P214" s="655"/>
    </row>
    <row r="215" spans="3:16" ht="26.25" hidden="1" customHeight="1" outlineLevel="1">
      <c r="C215" s="752"/>
      <c r="D215" s="446"/>
      <c r="E215" s="447"/>
      <c r="F215" s="448"/>
      <c r="G215" s="771"/>
      <c r="H215" s="772"/>
      <c r="I215" s="773"/>
      <c r="J215" s="771"/>
      <c r="K215" s="772"/>
      <c r="L215" s="772"/>
      <c r="M215" s="772"/>
      <c r="N215" s="773"/>
      <c r="O215" s="655"/>
      <c r="P215" s="655"/>
    </row>
    <row r="216" spans="3:16" ht="26.25" hidden="1" customHeight="1" outlineLevel="1">
      <c r="C216" s="750" t="s">
        <v>1157</v>
      </c>
      <c r="D216" s="443"/>
      <c r="E216" s="444"/>
      <c r="F216" s="445"/>
      <c r="G216" s="765"/>
      <c r="H216" s="766"/>
      <c r="I216" s="767"/>
      <c r="J216" s="765"/>
      <c r="K216" s="766"/>
      <c r="L216" s="766"/>
      <c r="M216" s="766"/>
      <c r="N216" s="767"/>
      <c r="O216" s="655"/>
      <c r="P216" s="655"/>
    </row>
    <row r="217" spans="3:16" ht="26.25" hidden="1" customHeight="1" outlineLevel="1">
      <c r="C217" s="751"/>
      <c r="D217" s="706"/>
      <c r="E217" s="554"/>
      <c r="F217" s="707"/>
      <c r="G217" s="768"/>
      <c r="H217" s="769"/>
      <c r="I217" s="770"/>
      <c r="J217" s="768"/>
      <c r="K217" s="769"/>
      <c r="L217" s="769"/>
      <c r="M217" s="769"/>
      <c r="N217" s="770"/>
      <c r="O217" s="655"/>
      <c r="P217" s="655"/>
    </row>
    <row r="218" spans="3:16" ht="26.25" hidden="1" customHeight="1" outlineLevel="1">
      <c r="C218" s="752"/>
      <c r="D218" s="446"/>
      <c r="E218" s="447"/>
      <c r="F218" s="448"/>
      <c r="G218" s="771"/>
      <c r="H218" s="772"/>
      <c r="I218" s="773"/>
      <c r="J218" s="771"/>
      <c r="K218" s="772"/>
      <c r="L218" s="772"/>
      <c r="M218" s="772"/>
      <c r="N218" s="773"/>
      <c r="O218" s="655"/>
      <c r="P218" s="655"/>
    </row>
    <row r="219" spans="3:16" ht="26.25" hidden="1" customHeight="1" outlineLevel="1">
      <c r="C219" s="17"/>
      <c r="D219" s="17"/>
      <c r="E219" s="17"/>
      <c r="F219" s="17"/>
      <c r="G219" s="17"/>
      <c r="H219" s="17"/>
      <c r="I219" s="17"/>
      <c r="J219" s="17"/>
      <c r="K219" s="17"/>
      <c r="L219" s="17"/>
      <c r="M219" s="17"/>
      <c r="N219" s="17"/>
      <c r="O219" s="17"/>
      <c r="P219" s="17"/>
    </row>
    <row r="220" spans="3:16" ht="26.25" hidden="1" customHeight="1" outlineLevel="1">
      <c r="C220" s="17"/>
      <c r="D220" s="17"/>
      <c r="E220" s="17"/>
      <c r="F220" s="17"/>
      <c r="G220" s="17"/>
      <c r="H220" s="17"/>
      <c r="I220" s="17"/>
      <c r="J220" s="17"/>
      <c r="K220" s="17"/>
      <c r="L220" s="17"/>
      <c r="M220" s="17"/>
      <c r="N220" s="17"/>
      <c r="O220" s="17"/>
      <c r="P220" s="17"/>
    </row>
    <row r="221" spans="3:16" ht="26.25" hidden="1" customHeight="1" outlineLevel="1">
      <c r="C221" s="640" t="s">
        <v>3266</v>
      </c>
      <c r="D221" s="641"/>
      <c r="E221" s="641"/>
      <c r="F221" s="641"/>
      <c r="G221" s="641"/>
      <c r="H221" s="642"/>
      <c r="I221" s="17"/>
      <c r="J221" s="17"/>
      <c r="K221" s="17"/>
      <c r="L221" s="17"/>
      <c r="M221" s="17"/>
      <c r="N221" s="17"/>
      <c r="O221" s="17"/>
      <c r="P221" s="17"/>
    </row>
    <row r="222" spans="3:16" ht="26.25" hidden="1" customHeight="1" outlineLevel="1">
      <c r="C222" s="17"/>
      <c r="D222" s="17"/>
      <c r="E222" s="17"/>
      <c r="F222" s="17"/>
      <c r="G222" s="17"/>
      <c r="H222" s="17"/>
      <c r="I222" s="17"/>
      <c r="J222" s="17"/>
      <c r="K222" s="17"/>
      <c r="L222" s="17"/>
      <c r="M222" s="17"/>
      <c r="N222" s="17"/>
      <c r="O222" s="17"/>
      <c r="P222" s="17"/>
    </row>
    <row r="223" spans="3:16" ht="26.25" hidden="1" customHeight="1" outlineLevel="1">
      <c r="C223" s="152" t="s">
        <v>3267</v>
      </c>
      <c r="D223" s="140"/>
      <c r="E223" s="140"/>
      <c r="F223" s="140"/>
      <c r="G223" s="140"/>
      <c r="H223" s="140"/>
      <c r="I223" s="140"/>
      <c r="J223" s="140"/>
      <c r="K223" s="140"/>
      <c r="L223" s="140"/>
      <c r="M223" s="140"/>
      <c r="N223" s="140"/>
      <c r="O223" s="140"/>
      <c r="P223" s="140"/>
    </row>
    <row r="224" spans="3:16" ht="26.25" hidden="1" customHeight="1" outlineLevel="1">
      <c r="C224" s="155" t="s">
        <v>1149</v>
      </c>
      <c r="D224" s="596" t="s">
        <v>3365</v>
      </c>
      <c r="E224" s="597"/>
      <c r="F224" s="597"/>
      <c r="G224" s="597"/>
      <c r="H224" s="597"/>
      <c r="I224" s="597"/>
      <c r="J224" s="597"/>
      <c r="K224" s="597"/>
      <c r="L224" s="597"/>
      <c r="M224" s="597"/>
      <c r="N224" s="597"/>
      <c r="O224" s="597"/>
      <c r="P224" s="598"/>
    </row>
    <row r="225" spans="3:16" ht="26.25" hidden="1" customHeight="1" outlineLevel="1">
      <c r="C225" s="17"/>
      <c r="D225" s="643" t="s">
        <v>3269</v>
      </c>
      <c r="E225" s="644"/>
      <c r="F225" s="644"/>
      <c r="G225" s="644"/>
      <c r="H225" s="644"/>
      <c r="I225" s="644"/>
      <c r="J225" s="644"/>
      <c r="K225" s="644"/>
      <c r="L225" s="644"/>
      <c r="M225" s="644"/>
      <c r="N225" s="644"/>
      <c r="O225" s="644"/>
      <c r="P225" s="644"/>
    </row>
    <row r="226" spans="3:16" ht="26.25" hidden="1" customHeight="1" outlineLevel="1">
      <c r="C226" s="17"/>
      <c r="D226" s="711"/>
      <c r="E226" s="711"/>
      <c r="F226" s="711"/>
      <c r="G226" s="711"/>
      <c r="H226" s="711"/>
      <c r="I226" s="711"/>
      <c r="J226" s="711"/>
      <c r="K226" s="711"/>
      <c r="L226" s="711"/>
      <c r="M226" s="711"/>
      <c r="N226" s="711"/>
      <c r="O226" s="711"/>
      <c r="P226" s="711"/>
    </row>
    <row r="227" spans="3:16" ht="26.25" hidden="1" customHeight="1" outlineLevel="1">
      <c r="C227" s="17"/>
      <c r="D227" s="711"/>
      <c r="E227" s="711"/>
      <c r="F227" s="711"/>
      <c r="G227" s="711"/>
      <c r="H227" s="711"/>
      <c r="I227" s="711"/>
      <c r="J227" s="711"/>
      <c r="K227" s="711"/>
      <c r="L227" s="711"/>
      <c r="M227" s="711"/>
      <c r="N227" s="711"/>
      <c r="O227" s="711"/>
      <c r="P227" s="711"/>
    </row>
    <row r="228" spans="3:16" ht="26.25" hidden="1" customHeight="1" outlineLevel="1">
      <c r="C228" s="17"/>
      <c r="D228" s="8"/>
      <c r="E228" s="66"/>
      <c r="F228" s="66"/>
      <c r="G228" s="140"/>
      <c r="H228" s="140"/>
      <c r="I228" s="140"/>
      <c r="J228" s="140"/>
      <c r="K228" s="140"/>
      <c r="L228" s="140"/>
      <c r="M228" s="140"/>
      <c r="N228" s="140"/>
      <c r="O228" s="140"/>
      <c r="P228" s="140"/>
    </row>
    <row r="229" spans="3:16" ht="26.25" hidden="1" customHeight="1" outlineLevel="1">
      <c r="C229" s="156" t="s">
        <v>3366</v>
      </c>
      <c r="D229" s="596" t="s">
        <v>3367</v>
      </c>
      <c r="E229" s="597"/>
      <c r="F229" s="597"/>
      <c r="G229" s="597"/>
      <c r="H229" s="597"/>
      <c r="I229" s="597"/>
      <c r="J229" s="597"/>
      <c r="K229" s="597"/>
      <c r="L229" s="597"/>
      <c r="M229" s="597"/>
      <c r="N229" s="597"/>
      <c r="O229" s="597"/>
      <c r="P229" s="598"/>
    </row>
    <row r="230" spans="3:16" ht="26.25" hidden="1" customHeight="1" outlineLevel="1">
      <c r="C230" s="8"/>
      <c r="D230" s="602" t="s">
        <v>3273</v>
      </c>
      <c r="E230" s="603"/>
      <c r="F230" s="603"/>
      <c r="G230" s="603"/>
      <c r="H230" s="603"/>
      <c r="I230" s="603"/>
      <c r="J230" s="603"/>
      <c r="K230" s="603"/>
      <c r="L230" s="603"/>
      <c r="M230" s="603"/>
      <c r="N230" s="603"/>
      <c r="O230" s="603"/>
      <c r="P230" s="604"/>
    </row>
    <row r="231" spans="3:16" ht="26.25" hidden="1" customHeight="1" outlineLevel="1">
      <c r="C231" s="136"/>
      <c r="D231" s="605" t="s">
        <v>3274</v>
      </c>
      <c r="E231" s="605"/>
      <c r="F231" s="605"/>
      <c r="G231" s="606" t="s">
        <v>3275</v>
      </c>
      <c r="H231" s="606"/>
      <c r="I231" s="606"/>
      <c r="J231" s="607" t="s">
        <v>3276</v>
      </c>
      <c r="K231" s="607"/>
      <c r="L231" s="607"/>
      <c r="M231" s="607"/>
      <c r="N231" s="608"/>
      <c r="O231" s="145" t="s">
        <v>3277</v>
      </c>
      <c r="P231" s="145" t="s">
        <v>3264</v>
      </c>
    </row>
    <row r="232" spans="3:16" ht="26.25" hidden="1" customHeight="1" outlineLevel="1">
      <c r="C232" s="136"/>
      <c r="D232" s="711"/>
      <c r="E232" s="711"/>
      <c r="F232" s="711"/>
      <c r="G232" s="594"/>
      <c r="H232" s="594"/>
      <c r="I232" s="594"/>
      <c r="J232" s="712"/>
      <c r="K232" s="713"/>
      <c r="L232" s="713"/>
      <c r="M232" s="713"/>
      <c r="N232" s="714"/>
      <c r="O232" s="708"/>
      <c r="P232" s="708"/>
    </row>
    <row r="233" spans="3:16" ht="26.25" hidden="1" customHeight="1" outlineLevel="1">
      <c r="C233" s="136"/>
      <c r="D233" s="711"/>
      <c r="E233" s="711"/>
      <c r="F233" s="711"/>
      <c r="G233" s="594"/>
      <c r="H233" s="594"/>
      <c r="I233" s="594"/>
      <c r="J233" s="715"/>
      <c r="K233" s="536"/>
      <c r="L233" s="536"/>
      <c r="M233" s="536"/>
      <c r="N233" s="716"/>
      <c r="O233" s="709"/>
      <c r="P233" s="709"/>
    </row>
    <row r="234" spans="3:16" ht="26.25" hidden="1" customHeight="1" outlineLevel="1">
      <c r="C234" s="136"/>
      <c r="D234" s="711"/>
      <c r="E234" s="711"/>
      <c r="F234" s="711"/>
      <c r="G234" s="594"/>
      <c r="H234" s="594"/>
      <c r="I234" s="594"/>
      <c r="J234" s="717"/>
      <c r="K234" s="718"/>
      <c r="L234" s="718"/>
      <c r="M234" s="718"/>
      <c r="N234" s="719"/>
      <c r="O234" s="710"/>
      <c r="P234" s="710"/>
    </row>
    <row r="235" spans="3:16" ht="26.25" hidden="1" customHeight="1" outlineLevel="1">
      <c r="C235" s="8"/>
      <c r="D235" s="133"/>
      <c r="E235" s="8"/>
      <c r="F235" s="8"/>
      <c r="G235" s="8"/>
      <c r="H235" s="133"/>
      <c r="I235" s="133"/>
      <c r="J235" s="17"/>
      <c r="K235" s="17"/>
      <c r="L235" s="17"/>
      <c r="M235" s="17"/>
      <c r="N235" s="17"/>
      <c r="O235" s="17"/>
      <c r="P235" s="17"/>
    </row>
    <row r="236" spans="3:16" ht="26.25" hidden="1" customHeight="1" outlineLevel="1">
      <c r="C236" s="8"/>
      <c r="D236" s="157"/>
      <c r="E236" s="157" t="s">
        <v>3281</v>
      </c>
      <c r="F236" s="8"/>
      <c r="G236" s="8"/>
      <c r="H236" s="133"/>
      <c r="I236" s="133"/>
      <c r="J236" s="17"/>
      <c r="K236" s="17"/>
      <c r="L236" s="17"/>
      <c r="M236" s="17"/>
      <c r="N236" s="17"/>
      <c r="O236" s="17"/>
      <c r="P236" s="3"/>
    </row>
    <row r="237" spans="3:16" ht="26.25" hidden="1" customHeight="1" outlineLevel="1">
      <c r="C237" s="8"/>
      <c r="D237" s="140"/>
      <c r="E237" s="609" t="s">
        <v>3282</v>
      </c>
      <c r="F237" s="610"/>
      <c r="G237" s="610"/>
      <c r="H237" s="610"/>
      <c r="I237" s="610"/>
      <c r="J237" s="611"/>
      <c r="K237" s="612" t="s">
        <v>3283</v>
      </c>
      <c r="L237" s="613"/>
      <c r="M237" s="614" t="s">
        <v>3284</v>
      </c>
      <c r="N237" s="615"/>
      <c r="O237" s="615"/>
      <c r="P237" s="616"/>
    </row>
    <row r="238" spans="3:16" ht="26.25" hidden="1" customHeight="1" outlineLevel="1">
      <c r="C238" s="136"/>
      <c r="D238" s="605" t="s">
        <v>51</v>
      </c>
      <c r="E238" s="617" t="s">
        <v>3285</v>
      </c>
      <c r="F238" s="607"/>
      <c r="G238" s="607"/>
      <c r="H238" s="607"/>
      <c r="I238" s="607"/>
      <c r="J238" s="608"/>
      <c r="K238" s="618" t="s">
        <v>3286</v>
      </c>
      <c r="L238" s="618" t="s">
        <v>3287</v>
      </c>
      <c r="M238" s="606" t="s">
        <v>55</v>
      </c>
      <c r="N238" s="606"/>
      <c r="O238" s="606" t="s">
        <v>56</v>
      </c>
      <c r="P238" s="606"/>
    </row>
    <row r="239" spans="3:16" ht="46.15" hidden="1" customHeight="1" outlineLevel="1">
      <c r="C239" s="136"/>
      <c r="D239" s="605"/>
      <c r="E239" s="699" t="s">
        <v>3288</v>
      </c>
      <c r="F239" s="700"/>
      <c r="G239" s="700"/>
      <c r="H239" s="700"/>
      <c r="I239" s="700"/>
      <c r="J239" s="701"/>
      <c r="K239" s="619"/>
      <c r="L239" s="619"/>
      <c r="M239" s="702" t="s">
        <v>3289</v>
      </c>
      <c r="N239" s="702"/>
      <c r="O239" s="702"/>
      <c r="P239" s="702"/>
    </row>
    <row r="240" spans="3:16" ht="45.6" hidden="1" customHeight="1" outlineLevel="1">
      <c r="C240" s="8"/>
      <c r="D240" s="158" t="s">
        <v>3368</v>
      </c>
      <c r="E240" s="703"/>
      <c r="F240" s="704"/>
      <c r="G240" s="704"/>
      <c r="H240" s="704"/>
      <c r="I240" s="704"/>
      <c r="J240" s="705"/>
      <c r="K240" s="291"/>
      <c r="L240" s="291"/>
      <c r="M240" s="444"/>
      <c r="N240" s="444"/>
      <c r="O240" s="594"/>
      <c r="P240" s="594"/>
    </row>
    <row r="241" spans="3:16" ht="26.25" hidden="1" customHeight="1" outlineLevel="1">
      <c r="C241" s="8"/>
      <c r="D241" s="147" t="s">
        <v>3369</v>
      </c>
      <c r="E241" s="703"/>
      <c r="F241" s="704"/>
      <c r="G241" s="704"/>
      <c r="H241" s="704"/>
      <c r="I241" s="704"/>
      <c r="J241" s="705"/>
      <c r="K241" s="291"/>
      <c r="L241" s="291"/>
      <c r="M241" s="444"/>
      <c r="N241" s="444"/>
      <c r="O241" s="594"/>
      <c r="P241" s="594"/>
    </row>
    <row r="242" spans="3:16" ht="26.25" hidden="1" customHeight="1" outlineLevel="1">
      <c r="C242" s="8"/>
      <c r="D242" s="158" t="s">
        <v>3370</v>
      </c>
      <c r="E242" s="703"/>
      <c r="F242" s="704"/>
      <c r="G242" s="704"/>
      <c r="H242" s="704"/>
      <c r="I242" s="704"/>
      <c r="J242" s="705"/>
      <c r="K242" s="291"/>
      <c r="L242" s="291"/>
      <c r="M242" s="444"/>
      <c r="N242" s="444"/>
      <c r="O242" s="594"/>
      <c r="P242" s="594"/>
    </row>
    <row r="243" spans="3:16" ht="26.25" hidden="1" customHeight="1" outlineLevel="1">
      <c r="C243" s="8"/>
      <c r="D243" s="147" t="s">
        <v>3371</v>
      </c>
      <c r="E243" s="703"/>
      <c r="F243" s="704"/>
      <c r="G243" s="704"/>
      <c r="H243" s="704"/>
      <c r="I243" s="704"/>
      <c r="J243" s="705"/>
      <c r="K243" s="291"/>
      <c r="L243" s="291"/>
      <c r="M243" s="444"/>
      <c r="N243" s="444"/>
      <c r="O243" s="594"/>
      <c r="P243" s="594"/>
    </row>
    <row r="244" spans="3:16" ht="26.25" hidden="1" customHeight="1" outlineLevel="1">
      <c r="C244" s="8"/>
      <c r="D244" s="158" t="s">
        <v>3372</v>
      </c>
      <c r="E244" s="391"/>
      <c r="F244" s="392"/>
      <c r="G244" s="392"/>
      <c r="H244" s="392"/>
      <c r="I244" s="392"/>
      <c r="J244" s="393"/>
      <c r="K244" s="290"/>
      <c r="L244" s="290"/>
      <c r="M244" s="444"/>
      <c r="N244" s="444"/>
      <c r="O244" s="594"/>
      <c r="P244" s="594"/>
    </row>
    <row r="245" spans="3:16" ht="26.25" hidden="1" customHeight="1" outlineLevel="1">
      <c r="C245" s="8"/>
      <c r="D245" s="147" t="s">
        <v>3373</v>
      </c>
      <c r="E245" s="391"/>
      <c r="F245" s="392"/>
      <c r="G245" s="392"/>
      <c r="H245" s="392"/>
      <c r="I245" s="392"/>
      <c r="J245" s="393"/>
      <c r="K245" s="291"/>
      <c r="L245" s="291"/>
      <c r="M245" s="444"/>
      <c r="N245" s="444"/>
      <c r="O245" s="594"/>
      <c r="P245" s="594"/>
    </row>
    <row r="246" spans="3:16" ht="26.25" hidden="1" customHeight="1" outlineLevel="1">
      <c r="C246" s="8"/>
      <c r="D246" s="158" t="s">
        <v>3374</v>
      </c>
      <c r="E246" s="391"/>
      <c r="F246" s="392"/>
      <c r="G246" s="392"/>
      <c r="H246" s="392"/>
      <c r="I246" s="392"/>
      <c r="J246" s="393"/>
      <c r="K246" s="291"/>
      <c r="L246" s="291"/>
      <c r="M246" s="444"/>
      <c r="N246" s="444"/>
      <c r="O246" s="594"/>
      <c r="P246" s="594"/>
    </row>
    <row r="247" spans="3:16" ht="26.25" hidden="1" customHeight="1" outlineLevel="1">
      <c r="C247" s="8"/>
      <c r="D247" s="147" t="s">
        <v>3375</v>
      </c>
      <c r="E247" s="391"/>
      <c r="F247" s="392"/>
      <c r="G247" s="392"/>
      <c r="H247" s="392"/>
      <c r="I247" s="392"/>
      <c r="J247" s="393"/>
      <c r="K247" s="291"/>
      <c r="L247" s="291"/>
      <c r="M247" s="444"/>
      <c r="N247" s="444"/>
      <c r="O247" s="594"/>
      <c r="P247" s="594"/>
    </row>
    <row r="248" spans="3:16" ht="26.25" hidden="1" customHeight="1" outlineLevel="1">
      <c r="C248" s="8"/>
      <c r="D248" s="158" t="s">
        <v>3376</v>
      </c>
      <c r="E248" s="391"/>
      <c r="F248" s="392"/>
      <c r="G248" s="392"/>
      <c r="H248" s="392"/>
      <c r="I248" s="392"/>
      <c r="J248" s="393"/>
      <c r="K248" s="291"/>
      <c r="L248" s="291"/>
      <c r="M248" s="444"/>
      <c r="N248" s="444"/>
      <c r="O248" s="594"/>
      <c r="P248" s="594"/>
    </row>
    <row r="249" spans="3:16" ht="26.25" hidden="1" customHeight="1" outlineLevel="1">
      <c r="C249" s="8"/>
      <c r="D249" s="147" t="s">
        <v>3377</v>
      </c>
      <c r="E249" s="391"/>
      <c r="F249" s="392"/>
      <c r="G249" s="392"/>
      <c r="H249" s="392"/>
      <c r="I249" s="392"/>
      <c r="J249" s="393"/>
      <c r="K249" s="291"/>
      <c r="L249" s="291"/>
      <c r="M249" s="444"/>
      <c r="N249" s="444"/>
      <c r="O249" s="594"/>
      <c r="P249" s="594"/>
    </row>
    <row r="250" spans="3:16" ht="26.25" hidden="1" customHeight="1" outlineLevel="1">
      <c r="C250" s="8"/>
      <c r="D250" s="158" t="s">
        <v>3378</v>
      </c>
      <c r="E250" s="391"/>
      <c r="F250" s="392"/>
      <c r="G250" s="392"/>
      <c r="H250" s="392"/>
      <c r="I250" s="392"/>
      <c r="J250" s="393"/>
      <c r="K250" s="291"/>
      <c r="L250" s="291"/>
      <c r="M250" s="444"/>
      <c r="N250" s="444"/>
      <c r="O250" s="594"/>
      <c r="P250" s="594"/>
    </row>
    <row r="251" spans="3:16" ht="26.25" hidden="1" customHeight="1" outlineLevel="1">
      <c r="C251" s="8"/>
      <c r="D251" s="147" t="s">
        <v>3379</v>
      </c>
      <c r="E251" s="391"/>
      <c r="F251" s="392"/>
      <c r="G251" s="392"/>
      <c r="H251" s="392"/>
      <c r="I251" s="392"/>
      <c r="J251" s="393"/>
      <c r="K251" s="291"/>
      <c r="L251" s="291"/>
      <c r="M251" s="444"/>
      <c r="N251" s="444"/>
      <c r="O251" s="594"/>
      <c r="P251" s="594"/>
    </row>
    <row r="252" spans="3:16" ht="26.25" hidden="1" customHeight="1" outlineLevel="1">
      <c r="C252" s="8"/>
      <c r="D252" s="158" t="s">
        <v>3380</v>
      </c>
      <c r="E252" s="391"/>
      <c r="F252" s="392"/>
      <c r="G252" s="392"/>
      <c r="H252" s="392"/>
      <c r="I252" s="392"/>
      <c r="J252" s="393"/>
      <c r="K252" s="291"/>
      <c r="L252" s="291"/>
      <c r="M252" s="444"/>
      <c r="N252" s="444"/>
      <c r="O252" s="594"/>
      <c r="P252" s="594"/>
    </row>
    <row r="253" spans="3:16" ht="26.25" hidden="1" customHeight="1" outlineLevel="1">
      <c r="C253" s="8"/>
      <c r="D253" s="147" t="s">
        <v>3381</v>
      </c>
      <c r="E253" s="391"/>
      <c r="F253" s="392"/>
      <c r="G253" s="392"/>
      <c r="H253" s="392"/>
      <c r="I253" s="392"/>
      <c r="J253" s="393"/>
      <c r="K253" s="291"/>
      <c r="L253" s="291"/>
      <c r="M253" s="444"/>
      <c r="N253" s="444"/>
      <c r="O253" s="594"/>
      <c r="P253" s="594"/>
    </row>
    <row r="254" spans="3:16" ht="26.25" hidden="1" customHeight="1" outlineLevel="1">
      <c r="C254" s="8"/>
      <c r="D254" s="158" t="s">
        <v>3382</v>
      </c>
      <c r="E254" s="391"/>
      <c r="F254" s="392"/>
      <c r="G254" s="392"/>
      <c r="H254" s="392"/>
      <c r="I254" s="392"/>
      <c r="J254" s="393"/>
      <c r="K254" s="291"/>
      <c r="L254" s="291"/>
      <c r="M254" s="444"/>
      <c r="N254" s="444"/>
      <c r="O254" s="594"/>
      <c r="P254" s="594"/>
    </row>
    <row r="255" spans="3:16" ht="26.25" hidden="1" customHeight="1" outlineLevel="1">
      <c r="C255" s="8"/>
      <c r="D255" s="17"/>
      <c r="E255" s="17"/>
      <c r="F255" s="17"/>
      <c r="G255" s="17"/>
      <c r="H255" s="17"/>
      <c r="I255" s="17"/>
      <c r="J255" s="17"/>
      <c r="K255" s="17"/>
      <c r="L255" s="17"/>
      <c r="M255" s="17"/>
      <c r="N255" s="17"/>
      <c r="O255" s="17"/>
      <c r="P255" s="17"/>
    </row>
    <row r="256" spans="3:16" ht="26.25" hidden="1" customHeight="1" outlineLevel="1">
      <c r="C256" s="156" t="s">
        <v>3383</v>
      </c>
      <c r="D256" s="596" t="s">
        <v>3384</v>
      </c>
      <c r="E256" s="597"/>
      <c r="F256" s="597"/>
      <c r="G256" s="597"/>
      <c r="H256" s="597"/>
      <c r="I256" s="597"/>
      <c r="J256" s="597"/>
      <c r="K256" s="597"/>
      <c r="L256" s="597"/>
      <c r="M256" s="597"/>
      <c r="N256" s="597"/>
      <c r="O256" s="597"/>
      <c r="P256" s="598"/>
    </row>
    <row r="257" spans="3:16" ht="26.25" hidden="1" customHeight="1" outlineLevel="1">
      <c r="C257" s="8"/>
      <c r="D257" s="602" t="s">
        <v>3273</v>
      </c>
      <c r="E257" s="603"/>
      <c r="F257" s="603"/>
      <c r="G257" s="603"/>
      <c r="H257" s="603"/>
      <c r="I257" s="603"/>
      <c r="J257" s="603"/>
      <c r="K257" s="603"/>
      <c r="L257" s="603"/>
      <c r="M257" s="603"/>
      <c r="N257" s="603"/>
      <c r="O257" s="603"/>
      <c r="P257" s="604"/>
    </row>
    <row r="258" spans="3:16" ht="26.25" hidden="1" customHeight="1" outlineLevel="1">
      <c r="C258" s="136"/>
      <c r="D258" s="605" t="s">
        <v>3274</v>
      </c>
      <c r="E258" s="605"/>
      <c r="F258" s="605"/>
      <c r="G258" s="606" t="s">
        <v>3275</v>
      </c>
      <c r="H258" s="606"/>
      <c r="I258" s="606"/>
      <c r="J258" s="607" t="s">
        <v>3276</v>
      </c>
      <c r="K258" s="607"/>
      <c r="L258" s="607"/>
      <c r="M258" s="607"/>
      <c r="N258" s="608"/>
      <c r="O258" s="145" t="s">
        <v>3277</v>
      </c>
      <c r="P258" s="145" t="s">
        <v>3264</v>
      </c>
    </row>
    <row r="259" spans="3:16" ht="26.25" hidden="1" customHeight="1" outlineLevel="1">
      <c r="C259" s="136"/>
      <c r="D259" s="594"/>
      <c r="E259" s="594"/>
      <c r="F259" s="594"/>
      <c r="G259" s="594"/>
      <c r="H259" s="594"/>
      <c r="I259" s="594"/>
      <c r="J259" s="443"/>
      <c r="K259" s="444"/>
      <c r="L259" s="444"/>
      <c r="M259" s="444"/>
      <c r="N259" s="445"/>
      <c r="O259" s="708"/>
      <c r="P259" s="708"/>
    </row>
    <row r="260" spans="3:16" ht="26.25" hidden="1" customHeight="1" outlineLevel="1">
      <c r="C260" s="136"/>
      <c r="D260" s="594"/>
      <c r="E260" s="594"/>
      <c r="F260" s="594"/>
      <c r="G260" s="594"/>
      <c r="H260" s="594"/>
      <c r="I260" s="594"/>
      <c r="J260" s="706"/>
      <c r="K260" s="554"/>
      <c r="L260" s="554"/>
      <c r="M260" s="554"/>
      <c r="N260" s="707"/>
      <c r="O260" s="709"/>
      <c r="P260" s="709"/>
    </row>
    <row r="261" spans="3:16" ht="26.25" hidden="1" customHeight="1" outlineLevel="1">
      <c r="C261" s="136"/>
      <c r="D261" s="594"/>
      <c r="E261" s="594"/>
      <c r="F261" s="594"/>
      <c r="G261" s="594"/>
      <c r="H261" s="594"/>
      <c r="I261" s="594"/>
      <c r="J261" s="446"/>
      <c r="K261" s="447"/>
      <c r="L261" s="447"/>
      <c r="M261" s="447"/>
      <c r="N261" s="448"/>
      <c r="O261" s="710"/>
      <c r="P261" s="710"/>
    </row>
    <row r="262" spans="3:16" ht="26.25" hidden="1" customHeight="1" outlineLevel="1">
      <c r="C262" s="8"/>
      <c r="D262" s="133"/>
      <c r="E262" s="8"/>
      <c r="F262" s="8"/>
      <c r="G262" s="8"/>
      <c r="H262" s="133"/>
      <c r="I262" s="133"/>
      <c r="J262" s="17"/>
      <c r="K262" s="17"/>
      <c r="L262" s="17"/>
      <c r="M262" s="17"/>
      <c r="N262" s="17"/>
      <c r="O262" s="17"/>
      <c r="P262" s="17"/>
    </row>
    <row r="263" spans="3:16" ht="26.25" hidden="1" customHeight="1" outlineLevel="1">
      <c r="C263" s="8"/>
      <c r="D263" s="157"/>
      <c r="E263" s="157" t="s">
        <v>3281</v>
      </c>
      <c r="F263" s="8"/>
      <c r="G263" s="8"/>
      <c r="H263" s="133"/>
      <c r="I263" s="133"/>
      <c r="J263" s="17"/>
      <c r="K263" s="17"/>
      <c r="L263" s="17"/>
      <c r="M263" s="17"/>
      <c r="N263" s="17"/>
      <c r="O263" s="17"/>
      <c r="P263" s="3"/>
    </row>
    <row r="264" spans="3:16" ht="26.25" hidden="1" customHeight="1" outlineLevel="1">
      <c r="C264" s="8"/>
      <c r="D264" s="140"/>
      <c r="E264" s="609" t="s">
        <v>3282</v>
      </c>
      <c r="F264" s="610"/>
      <c r="G264" s="610"/>
      <c r="H264" s="610"/>
      <c r="I264" s="610"/>
      <c r="J264" s="611"/>
      <c r="K264" s="612" t="s">
        <v>3283</v>
      </c>
      <c r="L264" s="613"/>
      <c r="M264" s="614" t="s">
        <v>3284</v>
      </c>
      <c r="N264" s="615"/>
      <c r="O264" s="615"/>
      <c r="P264" s="616"/>
    </row>
    <row r="265" spans="3:16" ht="26.25" hidden="1" customHeight="1" outlineLevel="1">
      <c r="C265" s="136"/>
      <c r="D265" s="605" t="s">
        <v>51</v>
      </c>
      <c r="E265" s="617" t="s">
        <v>3285</v>
      </c>
      <c r="F265" s="607"/>
      <c r="G265" s="607"/>
      <c r="H265" s="607"/>
      <c r="I265" s="607"/>
      <c r="J265" s="608"/>
      <c r="K265" s="618" t="s">
        <v>3286</v>
      </c>
      <c r="L265" s="618" t="s">
        <v>3287</v>
      </c>
      <c r="M265" s="606" t="s">
        <v>55</v>
      </c>
      <c r="N265" s="606"/>
      <c r="O265" s="606" t="s">
        <v>56</v>
      </c>
      <c r="P265" s="606"/>
    </row>
    <row r="266" spans="3:16" ht="51.4" hidden="1" customHeight="1" outlineLevel="1">
      <c r="C266" s="136"/>
      <c r="D266" s="605"/>
      <c r="E266" s="699" t="s">
        <v>3288</v>
      </c>
      <c r="F266" s="700"/>
      <c r="G266" s="700"/>
      <c r="H266" s="700"/>
      <c r="I266" s="700"/>
      <c r="J266" s="701"/>
      <c r="K266" s="619"/>
      <c r="L266" s="619"/>
      <c r="M266" s="702" t="s">
        <v>3385</v>
      </c>
      <c r="N266" s="702"/>
      <c r="O266" s="702"/>
      <c r="P266" s="702"/>
    </row>
    <row r="267" spans="3:16" ht="26.25" hidden="1" customHeight="1" outlineLevel="1">
      <c r="C267" s="8"/>
      <c r="D267" s="158" t="s">
        <v>3386</v>
      </c>
      <c r="E267" s="599"/>
      <c r="F267" s="600"/>
      <c r="G267" s="600"/>
      <c r="H267" s="600"/>
      <c r="I267" s="600"/>
      <c r="J267" s="601"/>
      <c r="K267" s="291"/>
      <c r="L267" s="291"/>
      <c r="M267" s="444"/>
      <c r="N267" s="444"/>
      <c r="O267" s="594"/>
      <c r="P267" s="594"/>
    </row>
    <row r="268" spans="3:16" ht="26.25" hidden="1" customHeight="1" outlineLevel="1">
      <c r="C268" s="8"/>
      <c r="D268" s="147" t="s">
        <v>3387</v>
      </c>
      <c r="E268" s="391"/>
      <c r="F268" s="392"/>
      <c r="G268" s="392"/>
      <c r="H268" s="392"/>
      <c r="I268" s="392"/>
      <c r="J268" s="393"/>
      <c r="K268" s="291"/>
      <c r="L268" s="291"/>
      <c r="M268" s="444"/>
      <c r="N268" s="444"/>
      <c r="O268" s="594"/>
      <c r="P268" s="594"/>
    </row>
    <row r="269" spans="3:16" ht="26.25" hidden="1" customHeight="1" outlineLevel="1">
      <c r="C269" s="8"/>
      <c r="D269" s="158" t="s">
        <v>3388</v>
      </c>
      <c r="E269" s="391"/>
      <c r="F269" s="392"/>
      <c r="G269" s="392"/>
      <c r="H269" s="392"/>
      <c r="I269" s="392"/>
      <c r="J269" s="393"/>
      <c r="K269" s="291"/>
      <c r="L269" s="291"/>
      <c r="M269" s="444"/>
      <c r="N269" s="444"/>
      <c r="O269" s="594"/>
      <c r="P269" s="594"/>
    </row>
    <row r="270" spans="3:16" ht="26.25" hidden="1" customHeight="1" outlineLevel="1">
      <c r="C270" s="8"/>
      <c r="D270" s="147" t="s">
        <v>3389</v>
      </c>
      <c r="E270" s="391"/>
      <c r="F270" s="392"/>
      <c r="G270" s="392"/>
      <c r="H270" s="392"/>
      <c r="I270" s="392"/>
      <c r="J270" s="393"/>
      <c r="K270" s="291"/>
      <c r="L270" s="291"/>
      <c r="M270" s="444"/>
      <c r="N270" s="444"/>
      <c r="O270" s="594"/>
      <c r="P270" s="594"/>
    </row>
    <row r="271" spans="3:16" ht="26.25" hidden="1" customHeight="1" outlineLevel="1">
      <c r="C271" s="8"/>
      <c r="D271" s="158" t="s">
        <v>3390</v>
      </c>
      <c r="E271" s="391"/>
      <c r="F271" s="392"/>
      <c r="G271" s="392"/>
      <c r="H271" s="392"/>
      <c r="I271" s="392"/>
      <c r="J271" s="393"/>
      <c r="K271" s="291"/>
      <c r="L271" s="291"/>
      <c r="M271" s="444"/>
      <c r="N271" s="444"/>
      <c r="O271" s="594"/>
      <c r="P271" s="594"/>
    </row>
    <row r="272" spans="3:16" ht="26.25" hidden="1" customHeight="1" outlineLevel="1">
      <c r="C272" s="8"/>
      <c r="D272" s="147" t="s">
        <v>3391</v>
      </c>
      <c r="E272" s="391"/>
      <c r="F272" s="392"/>
      <c r="G272" s="392"/>
      <c r="H272" s="392"/>
      <c r="I272" s="392"/>
      <c r="J272" s="393"/>
      <c r="K272" s="291"/>
      <c r="L272" s="291"/>
      <c r="M272" s="444"/>
      <c r="N272" s="444"/>
      <c r="O272" s="594"/>
      <c r="P272" s="594"/>
    </row>
    <row r="273" spans="3:16" ht="26.25" hidden="1" customHeight="1" outlineLevel="1">
      <c r="C273" s="8"/>
      <c r="D273" s="158" t="s">
        <v>3392</v>
      </c>
      <c r="E273" s="391"/>
      <c r="F273" s="392"/>
      <c r="G273" s="392"/>
      <c r="H273" s="392"/>
      <c r="I273" s="392"/>
      <c r="J273" s="393"/>
      <c r="K273" s="291"/>
      <c r="L273" s="291"/>
      <c r="M273" s="444"/>
      <c r="N273" s="444"/>
      <c r="O273" s="594"/>
      <c r="P273" s="594"/>
    </row>
    <row r="274" spans="3:16" ht="26.25" hidden="1" customHeight="1" outlineLevel="1">
      <c r="C274" s="8"/>
      <c r="D274" s="147" t="s">
        <v>3393</v>
      </c>
      <c r="E274" s="391"/>
      <c r="F274" s="392"/>
      <c r="G274" s="392"/>
      <c r="H274" s="392"/>
      <c r="I274" s="392"/>
      <c r="J274" s="393"/>
      <c r="K274" s="291"/>
      <c r="L274" s="291"/>
      <c r="M274" s="444"/>
      <c r="N274" s="444"/>
      <c r="O274" s="594"/>
      <c r="P274" s="594"/>
    </row>
    <row r="275" spans="3:16" ht="26.25" hidden="1" customHeight="1" outlineLevel="1">
      <c r="C275" s="8"/>
      <c r="D275" s="158" t="s">
        <v>3394</v>
      </c>
      <c r="E275" s="391"/>
      <c r="F275" s="392"/>
      <c r="G275" s="392"/>
      <c r="H275" s="392"/>
      <c r="I275" s="392"/>
      <c r="J275" s="393"/>
      <c r="K275" s="291"/>
      <c r="L275" s="291"/>
      <c r="M275" s="444"/>
      <c r="N275" s="444"/>
      <c r="O275" s="594"/>
      <c r="P275" s="594"/>
    </row>
    <row r="276" spans="3:16" ht="26.25" hidden="1" customHeight="1" outlineLevel="1">
      <c r="C276" s="8"/>
      <c r="D276" s="147" t="s">
        <v>3395</v>
      </c>
      <c r="E276" s="391"/>
      <c r="F276" s="392"/>
      <c r="G276" s="392"/>
      <c r="H276" s="392"/>
      <c r="I276" s="392"/>
      <c r="J276" s="393"/>
      <c r="K276" s="291"/>
      <c r="L276" s="291"/>
      <c r="M276" s="444"/>
      <c r="N276" s="444"/>
      <c r="O276" s="594"/>
      <c r="P276" s="594"/>
    </row>
    <row r="277" spans="3:16" ht="26.25" hidden="1" customHeight="1" outlineLevel="1">
      <c r="C277" s="8"/>
      <c r="D277" s="158" t="s">
        <v>3396</v>
      </c>
      <c r="E277" s="391"/>
      <c r="F277" s="392"/>
      <c r="G277" s="392"/>
      <c r="H277" s="392"/>
      <c r="I277" s="392"/>
      <c r="J277" s="393"/>
      <c r="K277" s="291"/>
      <c r="L277" s="291"/>
      <c r="M277" s="444"/>
      <c r="N277" s="444"/>
      <c r="O277" s="594"/>
      <c r="P277" s="594"/>
    </row>
    <row r="278" spans="3:16" ht="26.25" hidden="1" customHeight="1" outlineLevel="1">
      <c r="C278" s="8"/>
      <c r="D278" s="147" t="s">
        <v>3397</v>
      </c>
      <c r="E278" s="391"/>
      <c r="F278" s="392"/>
      <c r="G278" s="392"/>
      <c r="H278" s="392"/>
      <c r="I278" s="392"/>
      <c r="J278" s="393"/>
      <c r="K278" s="291"/>
      <c r="L278" s="291"/>
      <c r="M278" s="444"/>
      <c r="N278" s="444"/>
      <c r="O278" s="594"/>
      <c r="P278" s="594"/>
    </row>
    <row r="279" spans="3:16" ht="26.25" hidden="1" customHeight="1" outlineLevel="1">
      <c r="C279" s="8"/>
      <c r="D279" s="158" t="s">
        <v>3398</v>
      </c>
      <c r="E279" s="391"/>
      <c r="F279" s="392"/>
      <c r="G279" s="392"/>
      <c r="H279" s="392"/>
      <c r="I279" s="392"/>
      <c r="J279" s="393"/>
      <c r="K279" s="291"/>
      <c r="L279" s="291"/>
      <c r="M279" s="444"/>
      <c r="N279" s="444"/>
      <c r="O279" s="594"/>
      <c r="P279" s="594"/>
    </row>
    <row r="280" spans="3:16" ht="26.25" hidden="1" customHeight="1" outlineLevel="1">
      <c r="C280" s="8"/>
      <c r="D280" s="147" t="s">
        <v>3399</v>
      </c>
      <c r="E280" s="391"/>
      <c r="F280" s="392"/>
      <c r="G280" s="392"/>
      <c r="H280" s="392"/>
      <c r="I280" s="392"/>
      <c r="J280" s="393"/>
      <c r="K280" s="291"/>
      <c r="L280" s="291"/>
      <c r="M280" s="444"/>
      <c r="N280" s="444"/>
      <c r="O280" s="594"/>
      <c r="P280" s="594"/>
    </row>
    <row r="281" spans="3:16" ht="26.25" hidden="1" customHeight="1" outlineLevel="1">
      <c r="C281" s="8"/>
      <c r="D281" s="158" t="s">
        <v>3400</v>
      </c>
      <c r="E281" s="391"/>
      <c r="F281" s="392"/>
      <c r="G281" s="392"/>
      <c r="H281" s="392"/>
      <c r="I281" s="392"/>
      <c r="J281" s="393"/>
      <c r="K281" s="291"/>
      <c r="L281" s="291"/>
      <c r="M281" s="444"/>
      <c r="N281" s="444"/>
      <c r="O281" s="594"/>
      <c r="P281" s="594"/>
    </row>
    <row r="282" spans="3:16" ht="26.25" hidden="1" customHeight="1" outlineLevel="1">
      <c r="C282" s="17"/>
      <c r="D282" s="133"/>
      <c r="E282" s="17"/>
      <c r="F282" s="17"/>
      <c r="G282" s="149"/>
      <c r="H282" s="17"/>
      <c r="I282" s="17"/>
      <c r="J282" s="149"/>
      <c r="K282" s="17"/>
      <c r="L282" s="17"/>
      <c r="M282" s="133"/>
      <c r="N282" s="133"/>
      <c r="O282" s="160"/>
      <c r="P282" s="160"/>
    </row>
    <row r="283" spans="3:16" ht="26.25" hidden="1" customHeight="1" outlineLevel="1">
      <c r="C283" s="17"/>
      <c r="D283" s="17"/>
      <c r="E283" s="17"/>
      <c r="F283" s="17"/>
      <c r="G283" s="149"/>
      <c r="H283" s="17"/>
      <c r="I283" s="17"/>
      <c r="J283" s="149"/>
      <c r="K283" s="17"/>
      <c r="L283" s="17"/>
      <c r="M283" s="17"/>
      <c r="N283" s="17"/>
      <c r="O283" s="14"/>
      <c r="P283" s="14"/>
    </row>
    <row r="284" spans="3:16" ht="26.25" hidden="1" customHeight="1" outlineLevel="1">
      <c r="C284" s="155" t="s">
        <v>1153</v>
      </c>
      <c r="D284" s="596" t="s">
        <v>3401</v>
      </c>
      <c r="E284" s="597"/>
      <c r="F284" s="597"/>
      <c r="G284" s="597"/>
      <c r="H284" s="597"/>
      <c r="I284" s="597"/>
      <c r="J284" s="597"/>
      <c r="K284" s="597"/>
      <c r="L284" s="597"/>
      <c r="M284" s="597"/>
      <c r="N284" s="597"/>
      <c r="O284" s="597"/>
      <c r="P284" s="598"/>
    </row>
    <row r="285" spans="3:16" ht="26.25" hidden="1" customHeight="1" outlineLevel="1">
      <c r="C285" s="17"/>
      <c r="D285" s="643" t="s">
        <v>3269</v>
      </c>
      <c r="E285" s="644"/>
      <c r="F285" s="644"/>
      <c r="G285" s="644"/>
      <c r="H285" s="644"/>
      <c r="I285" s="644"/>
      <c r="J285" s="644"/>
      <c r="K285" s="644"/>
      <c r="L285" s="644"/>
      <c r="M285" s="644"/>
      <c r="N285" s="644"/>
      <c r="O285" s="644"/>
      <c r="P285" s="644"/>
    </row>
    <row r="286" spans="3:16" ht="26.25" hidden="1" customHeight="1" outlineLevel="1">
      <c r="C286" s="17"/>
      <c r="D286" s="594" t="s">
        <v>3402</v>
      </c>
      <c r="E286" s="594"/>
      <c r="F286" s="594"/>
      <c r="G286" s="594"/>
      <c r="H286" s="594"/>
      <c r="I286" s="594"/>
      <c r="J286" s="594"/>
      <c r="K286" s="594"/>
      <c r="L286" s="594"/>
      <c r="M286" s="594"/>
      <c r="N286" s="594"/>
      <c r="O286" s="594"/>
      <c r="P286" s="594"/>
    </row>
    <row r="287" spans="3:16" ht="26.25" hidden="1" customHeight="1" outlineLevel="1">
      <c r="C287" s="17"/>
      <c r="D287" s="594"/>
      <c r="E287" s="594"/>
      <c r="F287" s="594"/>
      <c r="G287" s="594"/>
      <c r="H287" s="594"/>
      <c r="I287" s="594"/>
      <c r="J287" s="594"/>
      <c r="K287" s="594"/>
      <c r="L287" s="594"/>
      <c r="M287" s="594"/>
      <c r="N287" s="594"/>
      <c r="O287" s="594"/>
      <c r="P287" s="594"/>
    </row>
    <row r="288" spans="3:16" ht="26.25" hidden="1" customHeight="1" outlineLevel="1">
      <c r="C288" s="8"/>
      <c r="D288" s="8"/>
      <c r="E288" s="66"/>
      <c r="F288" s="66"/>
      <c r="G288" s="140"/>
      <c r="H288" s="140"/>
      <c r="I288" s="140"/>
      <c r="J288" s="140"/>
      <c r="K288" s="140"/>
      <c r="L288" s="140"/>
      <c r="M288" s="140"/>
      <c r="N288" s="140"/>
      <c r="O288" s="140"/>
      <c r="P288" s="140"/>
    </row>
    <row r="289" spans="3:16" ht="26.25" hidden="1" customHeight="1" outlineLevel="1">
      <c r="C289" s="156" t="s">
        <v>3403</v>
      </c>
      <c r="D289" s="596" t="s">
        <v>3404</v>
      </c>
      <c r="E289" s="597"/>
      <c r="F289" s="597"/>
      <c r="G289" s="597"/>
      <c r="H289" s="597"/>
      <c r="I289" s="597"/>
      <c r="J289" s="597"/>
      <c r="K289" s="597"/>
      <c r="L289" s="597"/>
      <c r="M289" s="597"/>
      <c r="N289" s="597"/>
      <c r="O289" s="597"/>
      <c r="P289" s="598"/>
    </row>
    <row r="290" spans="3:16" ht="26.25" hidden="1" customHeight="1" outlineLevel="1">
      <c r="C290" s="8"/>
      <c r="D290" s="602" t="s">
        <v>3273</v>
      </c>
      <c r="E290" s="603"/>
      <c r="F290" s="603"/>
      <c r="G290" s="603"/>
      <c r="H290" s="603"/>
      <c r="I290" s="603"/>
      <c r="J290" s="603"/>
      <c r="K290" s="603"/>
      <c r="L290" s="603"/>
      <c r="M290" s="603"/>
      <c r="N290" s="603"/>
      <c r="O290" s="603"/>
      <c r="P290" s="604"/>
    </row>
    <row r="291" spans="3:16" ht="26.25" hidden="1" customHeight="1" outlineLevel="1">
      <c r="C291" s="136"/>
      <c r="D291" s="605" t="s">
        <v>3274</v>
      </c>
      <c r="E291" s="605"/>
      <c r="F291" s="605"/>
      <c r="G291" s="606" t="s">
        <v>3275</v>
      </c>
      <c r="H291" s="606"/>
      <c r="I291" s="606"/>
      <c r="J291" s="607" t="s">
        <v>3276</v>
      </c>
      <c r="K291" s="607"/>
      <c r="L291" s="607"/>
      <c r="M291" s="607"/>
      <c r="N291" s="608"/>
      <c r="O291" s="145" t="s">
        <v>3277</v>
      </c>
      <c r="P291" s="145" t="s">
        <v>3264</v>
      </c>
    </row>
    <row r="292" spans="3:16" ht="26.25" hidden="1" customHeight="1" outlineLevel="1">
      <c r="C292" s="136"/>
      <c r="D292" s="594"/>
      <c r="E292" s="594"/>
      <c r="F292" s="594"/>
      <c r="G292" s="594"/>
      <c r="H292" s="594"/>
      <c r="I292" s="594"/>
      <c r="J292" s="443"/>
      <c r="K292" s="444"/>
      <c r="L292" s="444"/>
      <c r="M292" s="444"/>
      <c r="N292" s="445"/>
      <c r="O292" s="708"/>
      <c r="P292" s="708"/>
    </row>
    <row r="293" spans="3:16" ht="26.25" hidden="1" customHeight="1" outlineLevel="1">
      <c r="C293" s="136"/>
      <c r="D293" s="594"/>
      <c r="E293" s="594"/>
      <c r="F293" s="594"/>
      <c r="G293" s="594"/>
      <c r="H293" s="594"/>
      <c r="I293" s="594"/>
      <c r="J293" s="706"/>
      <c r="K293" s="554"/>
      <c r="L293" s="554"/>
      <c r="M293" s="554"/>
      <c r="N293" s="707"/>
      <c r="O293" s="709"/>
      <c r="P293" s="709"/>
    </row>
    <row r="294" spans="3:16" ht="26.25" hidden="1" customHeight="1" outlineLevel="1">
      <c r="C294" s="136"/>
      <c r="D294" s="594"/>
      <c r="E294" s="594"/>
      <c r="F294" s="594"/>
      <c r="G294" s="594"/>
      <c r="H294" s="594"/>
      <c r="I294" s="594"/>
      <c r="J294" s="446"/>
      <c r="K294" s="447"/>
      <c r="L294" s="447"/>
      <c r="M294" s="447"/>
      <c r="N294" s="448"/>
      <c r="O294" s="710"/>
      <c r="P294" s="710"/>
    </row>
    <row r="295" spans="3:16" ht="26.25" hidden="1" customHeight="1" outlineLevel="1">
      <c r="C295" s="8"/>
      <c r="D295" s="133"/>
      <c r="E295" s="8"/>
      <c r="F295" s="8"/>
      <c r="G295" s="8"/>
      <c r="H295" s="133"/>
      <c r="I295" s="133"/>
      <c r="J295" s="17"/>
      <c r="K295" s="17"/>
      <c r="L295" s="17"/>
      <c r="M295" s="17"/>
      <c r="N295" s="17"/>
      <c r="O295" s="17"/>
      <c r="P295" s="17"/>
    </row>
    <row r="296" spans="3:16" ht="26.25" hidden="1" customHeight="1" outlineLevel="1">
      <c r="C296" s="8"/>
      <c r="D296" s="157"/>
      <c r="E296" s="157" t="s">
        <v>3281</v>
      </c>
      <c r="F296" s="8"/>
      <c r="G296" s="8"/>
      <c r="H296" s="133"/>
      <c r="I296" s="133"/>
      <c r="J296" s="17"/>
      <c r="K296" s="17"/>
      <c r="L296" s="17"/>
      <c r="M296" s="17"/>
      <c r="N296" s="17"/>
      <c r="O296" s="17"/>
      <c r="P296" s="3"/>
    </row>
    <row r="297" spans="3:16" ht="26.25" hidden="1" customHeight="1" outlineLevel="1">
      <c r="C297" s="8"/>
      <c r="D297" s="140"/>
      <c r="E297" s="609" t="s">
        <v>3282</v>
      </c>
      <c r="F297" s="610"/>
      <c r="G297" s="610"/>
      <c r="H297" s="610"/>
      <c r="I297" s="610"/>
      <c r="J297" s="611"/>
      <c r="K297" s="612" t="s">
        <v>3283</v>
      </c>
      <c r="L297" s="613"/>
      <c r="M297" s="614" t="s">
        <v>3284</v>
      </c>
      <c r="N297" s="615"/>
      <c r="O297" s="615"/>
      <c r="P297" s="616"/>
    </row>
    <row r="298" spans="3:16" ht="26.25" hidden="1" customHeight="1" outlineLevel="1">
      <c r="C298" s="136"/>
      <c r="D298" s="605" t="s">
        <v>51</v>
      </c>
      <c r="E298" s="617" t="s">
        <v>3285</v>
      </c>
      <c r="F298" s="607"/>
      <c r="G298" s="607"/>
      <c r="H298" s="607"/>
      <c r="I298" s="607"/>
      <c r="J298" s="608"/>
      <c r="K298" s="618" t="s">
        <v>3286</v>
      </c>
      <c r="L298" s="618" t="s">
        <v>3287</v>
      </c>
      <c r="M298" s="606" t="s">
        <v>55</v>
      </c>
      <c r="N298" s="606"/>
      <c r="O298" s="606" t="s">
        <v>56</v>
      </c>
      <c r="P298" s="606"/>
    </row>
    <row r="299" spans="3:16" ht="44.65" hidden="1" customHeight="1" outlineLevel="1">
      <c r="C299" s="136"/>
      <c r="D299" s="605"/>
      <c r="E299" s="699" t="s">
        <v>3288</v>
      </c>
      <c r="F299" s="700"/>
      <c r="G299" s="700"/>
      <c r="H299" s="700"/>
      <c r="I299" s="700"/>
      <c r="J299" s="701"/>
      <c r="K299" s="619"/>
      <c r="L299" s="619"/>
      <c r="M299" s="702" t="s">
        <v>3405</v>
      </c>
      <c r="N299" s="702"/>
      <c r="O299" s="702"/>
      <c r="P299" s="702"/>
    </row>
    <row r="300" spans="3:16" ht="26.25" hidden="1" customHeight="1" outlineLevel="1">
      <c r="C300" s="8"/>
      <c r="D300" s="158" t="s">
        <v>3406</v>
      </c>
      <c r="E300" s="599"/>
      <c r="F300" s="600"/>
      <c r="G300" s="600"/>
      <c r="H300" s="600"/>
      <c r="I300" s="600"/>
      <c r="J300" s="601"/>
      <c r="K300" s="291"/>
      <c r="L300" s="291"/>
      <c r="M300" s="444"/>
      <c r="N300" s="444"/>
      <c r="O300" s="594"/>
      <c r="P300" s="594"/>
    </row>
    <row r="301" spans="3:16" ht="26.25" hidden="1" customHeight="1" outlineLevel="1">
      <c r="C301" s="8"/>
      <c r="D301" s="147" t="s">
        <v>3407</v>
      </c>
      <c r="E301" s="391"/>
      <c r="F301" s="392"/>
      <c r="G301" s="392"/>
      <c r="H301" s="392"/>
      <c r="I301" s="392"/>
      <c r="J301" s="393"/>
      <c r="K301" s="291"/>
      <c r="L301" s="291"/>
      <c r="M301" s="444"/>
      <c r="N301" s="444"/>
      <c r="O301" s="594"/>
      <c r="P301" s="594"/>
    </row>
    <row r="302" spans="3:16" ht="26.25" hidden="1" customHeight="1" outlineLevel="1">
      <c r="C302" s="8"/>
      <c r="D302" s="158" t="s">
        <v>3408</v>
      </c>
      <c r="E302" s="391"/>
      <c r="F302" s="392"/>
      <c r="G302" s="392"/>
      <c r="H302" s="392"/>
      <c r="I302" s="392"/>
      <c r="J302" s="393"/>
      <c r="K302" s="291"/>
      <c r="L302" s="291"/>
      <c r="M302" s="444"/>
      <c r="N302" s="444"/>
      <c r="O302" s="594"/>
      <c r="P302" s="594"/>
    </row>
    <row r="303" spans="3:16" ht="26.25" hidden="1" customHeight="1" outlineLevel="1">
      <c r="C303" s="8"/>
      <c r="D303" s="147" t="s">
        <v>3409</v>
      </c>
      <c r="E303" s="391"/>
      <c r="F303" s="392"/>
      <c r="G303" s="392"/>
      <c r="H303" s="392"/>
      <c r="I303" s="392"/>
      <c r="J303" s="393"/>
      <c r="K303" s="291"/>
      <c r="L303" s="291"/>
      <c r="M303" s="444"/>
      <c r="N303" s="444"/>
      <c r="O303" s="594"/>
      <c r="P303" s="594"/>
    </row>
    <row r="304" spans="3:16" ht="26.25" hidden="1" customHeight="1" outlineLevel="1">
      <c r="C304" s="8"/>
      <c r="D304" s="158" t="s">
        <v>3410</v>
      </c>
      <c r="E304" s="391"/>
      <c r="F304" s="392"/>
      <c r="G304" s="392"/>
      <c r="H304" s="392"/>
      <c r="I304" s="392"/>
      <c r="J304" s="393"/>
      <c r="K304" s="291"/>
      <c r="L304" s="291"/>
      <c r="M304" s="444"/>
      <c r="N304" s="444"/>
      <c r="O304" s="594"/>
      <c r="P304" s="594"/>
    </row>
    <row r="305" spans="3:16" ht="26.25" hidden="1" customHeight="1" outlineLevel="1">
      <c r="C305" s="8"/>
      <c r="D305" s="147" t="s">
        <v>3411</v>
      </c>
      <c r="E305" s="391"/>
      <c r="F305" s="392"/>
      <c r="G305" s="392"/>
      <c r="H305" s="392"/>
      <c r="I305" s="392"/>
      <c r="J305" s="393"/>
      <c r="K305" s="291"/>
      <c r="L305" s="291"/>
      <c r="M305" s="444"/>
      <c r="N305" s="444"/>
      <c r="O305" s="594"/>
      <c r="P305" s="594"/>
    </row>
    <row r="306" spans="3:16" ht="26.25" hidden="1" customHeight="1" outlineLevel="1">
      <c r="C306" s="8"/>
      <c r="D306" s="158" t="s">
        <v>3412</v>
      </c>
      <c r="E306" s="391"/>
      <c r="F306" s="392"/>
      <c r="G306" s="392"/>
      <c r="H306" s="392"/>
      <c r="I306" s="392"/>
      <c r="J306" s="393"/>
      <c r="K306" s="291"/>
      <c r="L306" s="291"/>
      <c r="M306" s="444"/>
      <c r="N306" s="444"/>
      <c r="O306" s="594"/>
      <c r="P306" s="594"/>
    </row>
    <row r="307" spans="3:16" ht="26.25" hidden="1" customHeight="1" outlineLevel="1">
      <c r="C307" s="8"/>
      <c r="D307" s="147" t="s">
        <v>3413</v>
      </c>
      <c r="E307" s="391"/>
      <c r="F307" s="392"/>
      <c r="G307" s="392"/>
      <c r="H307" s="392"/>
      <c r="I307" s="392"/>
      <c r="J307" s="393"/>
      <c r="K307" s="291"/>
      <c r="L307" s="291"/>
      <c r="M307" s="444"/>
      <c r="N307" s="444"/>
      <c r="O307" s="594"/>
      <c r="P307" s="594"/>
    </row>
    <row r="308" spans="3:16" ht="26.25" hidden="1" customHeight="1" outlineLevel="1">
      <c r="C308" s="8"/>
      <c r="D308" s="158" t="s">
        <v>3414</v>
      </c>
      <c r="E308" s="391"/>
      <c r="F308" s="392"/>
      <c r="G308" s="392"/>
      <c r="H308" s="392"/>
      <c r="I308" s="392"/>
      <c r="J308" s="393"/>
      <c r="K308" s="291"/>
      <c r="L308" s="291"/>
      <c r="M308" s="444"/>
      <c r="N308" s="444"/>
      <c r="O308" s="594"/>
      <c r="P308" s="594"/>
    </row>
    <row r="309" spans="3:16" ht="26.25" hidden="1" customHeight="1" outlineLevel="1">
      <c r="C309" s="8"/>
      <c r="D309" s="147" t="s">
        <v>3415</v>
      </c>
      <c r="E309" s="391"/>
      <c r="F309" s="392"/>
      <c r="G309" s="392"/>
      <c r="H309" s="392"/>
      <c r="I309" s="392"/>
      <c r="J309" s="393"/>
      <c r="K309" s="291"/>
      <c r="L309" s="291"/>
      <c r="M309" s="444"/>
      <c r="N309" s="444"/>
      <c r="O309" s="594"/>
      <c r="P309" s="594"/>
    </row>
    <row r="310" spans="3:16" ht="26.25" hidden="1" customHeight="1" outlineLevel="1">
      <c r="C310" s="8"/>
      <c r="D310" s="158" t="s">
        <v>3416</v>
      </c>
      <c r="E310" s="391"/>
      <c r="F310" s="392"/>
      <c r="G310" s="392"/>
      <c r="H310" s="392"/>
      <c r="I310" s="392"/>
      <c r="J310" s="393"/>
      <c r="K310" s="291"/>
      <c r="L310" s="291"/>
      <c r="M310" s="444"/>
      <c r="N310" s="444"/>
      <c r="O310" s="594"/>
      <c r="P310" s="594"/>
    </row>
    <row r="311" spans="3:16" ht="26.25" hidden="1" customHeight="1" outlineLevel="1">
      <c r="C311" s="8"/>
      <c r="D311" s="147" t="s">
        <v>3417</v>
      </c>
      <c r="E311" s="391"/>
      <c r="F311" s="392"/>
      <c r="G311" s="392"/>
      <c r="H311" s="392"/>
      <c r="I311" s="392"/>
      <c r="J311" s="393"/>
      <c r="K311" s="291"/>
      <c r="L311" s="291"/>
      <c r="M311" s="444"/>
      <c r="N311" s="444"/>
      <c r="O311" s="594"/>
      <c r="P311" s="594"/>
    </row>
    <row r="312" spans="3:16" ht="26.25" hidden="1" customHeight="1" outlineLevel="1">
      <c r="C312" s="8"/>
      <c r="D312" s="158" t="s">
        <v>3418</v>
      </c>
      <c r="E312" s="391"/>
      <c r="F312" s="392"/>
      <c r="G312" s="392"/>
      <c r="H312" s="392"/>
      <c r="I312" s="392"/>
      <c r="J312" s="393"/>
      <c r="K312" s="291"/>
      <c r="L312" s="291"/>
      <c r="M312" s="444"/>
      <c r="N312" s="444"/>
      <c r="O312" s="594"/>
      <c r="P312" s="594"/>
    </row>
    <row r="313" spans="3:16" ht="26.25" hidden="1" customHeight="1" outlineLevel="1">
      <c r="C313" s="8"/>
      <c r="D313" s="147" t="s">
        <v>3419</v>
      </c>
      <c r="E313" s="391"/>
      <c r="F313" s="392"/>
      <c r="G313" s="392"/>
      <c r="H313" s="392"/>
      <c r="I313" s="392"/>
      <c r="J313" s="393"/>
      <c r="K313" s="291"/>
      <c r="L313" s="291"/>
      <c r="M313" s="444"/>
      <c r="N313" s="444"/>
      <c r="O313" s="594"/>
      <c r="P313" s="594"/>
    </row>
    <row r="314" spans="3:16" ht="26.25" hidden="1" customHeight="1" outlineLevel="1">
      <c r="C314" s="8"/>
      <c r="D314" s="158" t="s">
        <v>3420</v>
      </c>
      <c r="E314" s="391"/>
      <c r="F314" s="392"/>
      <c r="G314" s="392"/>
      <c r="H314" s="392"/>
      <c r="I314" s="392"/>
      <c r="J314" s="393"/>
      <c r="K314" s="291"/>
      <c r="L314" s="291"/>
      <c r="M314" s="444"/>
      <c r="N314" s="444"/>
      <c r="O314" s="594"/>
      <c r="P314" s="594"/>
    </row>
    <row r="315" spans="3:16" ht="26.25" hidden="1" customHeight="1" outlineLevel="1">
      <c r="C315" s="8"/>
      <c r="D315" s="133"/>
      <c r="E315" s="8"/>
      <c r="F315" s="148"/>
      <c r="G315" s="148"/>
      <c r="H315" s="148"/>
      <c r="I315" s="148"/>
      <c r="J315" s="148"/>
      <c r="K315" s="148"/>
      <c r="L315" s="148"/>
      <c r="M315" s="148"/>
      <c r="N315" s="148"/>
      <c r="O315" s="62"/>
      <c r="P315" s="62"/>
    </row>
    <row r="316" spans="3:16" ht="26.25" hidden="1" customHeight="1" outlineLevel="1">
      <c r="C316" s="156" t="s">
        <v>3421</v>
      </c>
      <c r="D316" s="596" t="s">
        <v>3422</v>
      </c>
      <c r="E316" s="597"/>
      <c r="F316" s="597"/>
      <c r="G316" s="597"/>
      <c r="H316" s="597"/>
      <c r="I316" s="597"/>
      <c r="J316" s="597"/>
      <c r="K316" s="597"/>
      <c r="L316" s="597"/>
      <c r="M316" s="597"/>
      <c r="N316" s="597"/>
      <c r="O316" s="597"/>
      <c r="P316" s="598"/>
    </row>
    <row r="317" spans="3:16" ht="26.25" hidden="1" customHeight="1" outlineLevel="1">
      <c r="C317" s="8"/>
      <c r="D317" s="602" t="s">
        <v>3273</v>
      </c>
      <c r="E317" s="603"/>
      <c r="F317" s="603"/>
      <c r="G317" s="603"/>
      <c r="H317" s="603"/>
      <c r="I317" s="603"/>
      <c r="J317" s="603"/>
      <c r="K317" s="603"/>
      <c r="L317" s="603"/>
      <c r="M317" s="603"/>
      <c r="N317" s="603"/>
      <c r="O317" s="603"/>
      <c r="P317" s="604"/>
    </row>
    <row r="318" spans="3:16" ht="26.25" hidden="1" customHeight="1" outlineLevel="1">
      <c r="C318" s="136"/>
      <c r="D318" s="605" t="s">
        <v>3274</v>
      </c>
      <c r="E318" s="605"/>
      <c r="F318" s="605"/>
      <c r="G318" s="606" t="s">
        <v>3275</v>
      </c>
      <c r="H318" s="606"/>
      <c r="I318" s="606"/>
      <c r="J318" s="607" t="s">
        <v>3276</v>
      </c>
      <c r="K318" s="607"/>
      <c r="L318" s="607"/>
      <c r="M318" s="607"/>
      <c r="N318" s="608"/>
      <c r="O318" s="145" t="s">
        <v>3277</v>
      </c>
      <c r="P318" s="145" t="s">
        <v>3264</v>
      </c>
    </row>
    <row r="319" spans="3:16" ht="26.25" hidden="1" customHeight="1" outlineLevel="1">
      <c r="C319" s="136"/>
      <c r="D319" s="594"/>
      <c r="E319" s="594"/>
      <c r="F319" s="594"/>
      <c r="G319" s="594"/>
      <c r="H319" s="594"/>
      <c r="I319" s="594"/>
      <c r="J319" s="443"/>
      <c r="K319" s="444"/>
      <c r="L319" s="444"/>
      <c r="M319" s="444"/>
      <c r="N319" s="445"/>
      <c r="O319" s="708"/>
      <c r="P319" s="708"/>
    </row>
    <row r="320" spans="3:16" ht="26.25" hidden="1" customHeight="1" outlineLevel="1">
      <c r="C320" s="136"/>
      <c r="D320" s="594"/>
      <c r="E320" s="594"/>
      <c r="F320" s="594"/>
      <c r="G320" s="594"/>
      <c r="H320" s="594"/>
      <c r="I320" s="594"/>
      <c r="J320" s="706"/>
      <c r="K320" s="554"/>
      <c r="L320" s="554"/>
      <c r="M320" s="554"/>
      <c r="N320" s="707"/>
      <c r="O320" s="709"/>
      <c r="P320" s="709"/>
    </row>
    <row r="321" spans="3:16" ht="26.25" hidden="1" customHeight="1" outlineLevel="1">
      <c r="C321" s="136"/>
      <c r="D321" s="594"/>
      <c r="E321" s="594"/>
      <c r="F321" s="594"/>
      <c r="G321" s="594"/>
      <c r="H321" s="594"/>
      <c r="I321" s="594"/>
      <c r="J321" s="446"/>
      <c r="K321" s="447"/>
      <c r="L321" s="447"/>
      <c r="M321" s="447"/>
      <c r="N321" s="448"/>
      <c r="O321" s="710"/>
      <c r="P321" s="710"/>
    </row>
    <row r="322" spans="3:16" ht="26.25" hidden="1" customHeight="1" outlineLevel="1">
      <c r="C322" s="8"/>
      <c r="D322" s="133"/>
      <c r="E322" s="8"/>
      <c r="F322" s="8"/>
      <c r="G322" s="8"/>
      <c r="H322" s="133"/>
      <c r="I322" s="133"/>
      <c r="J322" s="17"/>
      <c r="K322" s="17"/>
      <c r="L322" s="17"/>
      <c r="M322" s="17"/>
      <c r="N322" s="17"/>
      <c r="O322" s="17"/>
      <c r="P322" s="17"/>
    </row>
    <row r="323" spans="3:16" ht="26.25" hidden="1" customHeight="1" outlineLevel="1">
      <c r="C323" s="8"/>
      <c r="D323" s="157"/>
      <c r="E323" s="157" t="s">
        <v>3281</v>
      </c>
      <c r="F323" s="8"/>
      <c r="G323" s="8"/>
      <c r="H323" s="133"/>
      <c r="I323" s="133"/>
      <c r="J323" s="17"/>
      <c r="K323" s="17"/>
      <c r="L323" s="17"/>
      <c r="M323" s="17"/>
      <c r="N323" s="17"/>
      <c r="O323" s="17"/>
      <c r="P323" s="3"/>
    </row>
    <row r="324" spans="3:16" ht="26.25" hidden="1" customHeight="1" outlineLevel="1">
      <c r="C324" s="8"/>
      <c r="D324" s="140"/>
      <c r="E324" s="609" t="s">
        <v>3282</v>
      </c>
      <c r="F324" s="610"/>
      <c r="G324" s="610"/>
      <c r="H324" s="610"/>
      <c r="I324" s="610"/>
      <c r="J324" s="611"/>
      <c r="K324" s="612" t="s">
        <v>3283</v>
      </c>
      <c r="L324" s="613"/>
      <c r="M324" s="614" t="s">
        <v>3284</v>
      </c>
      <c r="N324" s="615"/>
      <c r="O324" s="615"/>
      <c r="P324" s="616"/>
    </row>
    <row r="325" spans="3:16" ht="26.25" hidden="1" customHeight="1" outlineLevel="1">
      <c r="C325" s="136"/>
      <c r="D325" s="605" t="s">
        <v>51</v>
      </c>
      <c r="E325" s="617" t="s">
        <v>3285</v>
      </c>
      <c r="F325" s="607"/>
      <c r="G325" s="607"/>
      <c r="H325" s="607"/>
      <c r="I325" s="607"/>
      <c r="J325" s="608"/>
      <c r="K325" s="618" t="s">
        <v>3286</v>
      </c>
      <c r="L325" s="618" t="s">
        <v>3287</v>
      </c>
      <c r="M325" s="606" t="s">
        <v>55</v>
      </c>
      <c r="N325" s="606"/>
      <c r="O325" s="606" t="s">
        <v>56</v>
      </c>
      <c r="P325" s="606"/>
    </row>
    <row r="326" spans="3:16" ht="47.65" hidden="1" customHeight="1" outlineLevel="1">
      <c r="C326" s="136"/>
      <c r="D326" s="605"/>
      <c r="E326" s="699" t="s">
        <v>3288</v>
      </c>
      <c r="F326" s="700"/>
      <c r="G326" s="700"/>
      <c r="H326" s="700"/>
      <c r="I326" s="700"/>
      <c r="J326" s="701"/>
      <c r="K326" s="619"/>
      <c r="L326" s="619"/>
      <c r="M326" s="702" t="s">
        <v>3405</v>
      </c>
      <c r="N326" s="702"/>
      <c r="O326" s="702"/>
      <c r="P326" s="702"/>
    </row>
    <row r="327" spans="3:16" ht="26.25" hidden="1" customHeight="1" outlineLevel="1">
      <c r="C327" s="8"/>
      <c r="D327" s="158" t="s">
        <v>3423</v>
      </c>
      <c r="E327" s="599"/>
      <c r="F327" s="600"/>
      <c r="G327" s="600"/>
      <c r="H327" s="600"/>
      <c r="I327" s="600"/>
      <c r="J327" s="601"/>
      <c r="K327" s="291"/>
      <c r="L327" s="291"/>
      <c r="M327" s="444"/>
      <c r="N327" s="444"/>
      <c r="O327" s="594"/>
      <c r="P327" s="594"/>
    </row>
    <row r="328" spans="3:16" ht="26.25" hidden="1" customHeight="1" outlineLevel="1">
      <c r="C328" s="8"/>
      <c r="D328" s="147" t="s">
        <v>3424</v>
      </c>
      <c r="E328" s="391"/>
      <c r="F328" s="392"/>
      <c r="G328" s="392"/>
      <c r="H328" s="392"/>
      <c r="I328" s="392"/>
      <c r="J328" s="393"/>
      <c r="K328" s="291"/>
      <c r="L328" s="291"/>
      <c r="M328" s="444"/>
      <c r="N328" s="444"/>
      <c r="O328" s="594"/>
      <c r="P328" s="594"/>
    </row>
    <row r="329" spans="3:16" ht="26.25" hidden="1" customHeight="1" outlineLevel="1">
      <c r="C329" s="8"/>
      <c r="D329" s="158" t="s">
        <v>3425</v>
      </c>
      <c r="E329" s="391"/>
      <c r="F329" s="392"/>
      <c r="G329" s="392"/>
      <c r="H329" s="392"/>
      <c r="I329" s="392"/>
      <c r="J329" s="393"/>
      <c r="K329" s="291"/>
      <c r="L329" s="291"/>
      <c r="M329" s="444"/>
      <c r="N329" s="444"/>
      <c r="O329" s="594"/>
      <c r="P329" s="594"/>
    </row>
    <row r="330" spans="3:16" ht="26.25" hidden="1" customHeight="1" outlineLevel="1">
      <c r="C330" s="8"/>
      <c r="D330" s="147" t="s">
        <v>3426</v>
      </c>
      <c r="E330" s="391"/>
      <c r="F330" s="392"/>
      <c r="G330" s="392"/>
      <c r="H330" s="392"/>
      <c r="I330" s="392"/>
      <c r="J330" s="393"/>
      <c r="K330" s="291"/>
      <c r="L330" s="291"/>
      <c r="M330" s="444"/>
      <c r="N330" s="444"/>
      <c r="O330" s="594"/>
      <c r="P330" s="594"/>
    </row>
    <row r="331" spans="3:16" ht="26.25" hidden="1" customHeight="1" outlineLevel="1">
      <c r="C331" s="8"/>
      <c r="D331" s="158" t="s">
        <v>3427</v>
      </c>
      <c r="E331" s="391"/>
      <c r="F331" s="392"/>
      <c r="G331" s="392"/>
      <c r="H331" s="392"/>
      <c r="I331" s="392"/>
      <c r="J331" s="393"/>
      <c r="K331" s="291"/>
      <c r="L331" s="291"/>
      <c r="M331" s="444"/>
      <c r="N331" s="444"/>
      <c r="O331" s="594"/>
      <c r="P331" s="594"/>
    </row>
    <row r="332" spans="3:16" ht="26.25" hidden="1" customHeight="1" outlineLevel="1">
      <c r="C332" s="8"/>
      <c r="D332" s="147" t="s">
        <v>3428</v>
      </c>
      <c r="E332" s="391"/>
      <c r="F332" s="392"/>
      <c r="G332" s="392"/>
      <c r="H332" s="392"/>
      <c r="I332" s="392"/>
      <c r="J332" s="393"/>
      <c r="K332" s="291"/>
      <c r="L332" s="291"/>
      <c r="M332" s="444"/>
      <c r="N332" s="444"/>
      <c r="O332" s="594"/>
      <c r="P332" s="594"/>
    </row>
    <row r="333" spans="3:16" ht="26.25" hidden="1" customHeight="1" outlineLevel="1">
      <c r="C333" s="8"/>
      <c r="D333" s="158" t="s">
        <v>3429</v>
      </c>
      <c r="E333" s="391"/>
      <c r="F333" s="392"/>
      <c r="G333" s="392"/>
      <c r="H333" s="392"/>
      <c r="I333" s="392"/>
      <c r="J333" s="393"/>
      <c r="K333" s="291"/>
      <c r="L333" s="291"/>
      <c r="M333" s="444"/>
      <c r="N333" s="444"/>
      <c r="O333" s="594"/>
      <c r="P333" s="594"/>
    </row>
    <row r="334" spans="3:16" ht="26.25" hidden="1" customHeight="1" outlineLevel="1">
      <c r="C334" s="8"/>
      <c r="D334" s="147" t="s">
        <v>3430</v>
      </c>
      <c r="E334" s="391"/>
      <c r="F334" s="392"/>
      <c r="G334" s="392"/>
      <c r="H334" s="392"/>
      <c r="I334" s="392"/>
      <c r="J334" s="393"/>
      <c r="K334" s="291"/>
      <c r="L334" s="291"/>
      <c r="M334" s="444"/>
      <c r="N334" s="444"/>
      <c r="O334" s="594"/>
      <c r="P334" s="594"/>
    </row>
    <row r="335" spans="3:16" ht="26.25" hidden="1" customHeight="1" outlineLevel="1">
      <c r="C335" s="8"/>
      <c r="D335" s="158" t="s">
        <v>3431</v>
      </c>
      <c r="E335" s="391"/>
      <c r="F335" s="392"/>
      <c r="G335" s="392"/>
      <c r="H335" s="392"/>
      <c r="I335" s="392"/>
      <c r="J335" s="393"/>
      <c r="K335" s="291"/>
      <c r="L335" s="291"/>
      <c r="M335" s="444"/>
      <c r="N335" s="444"/>
      <c r="O335" s="594"/>
      <c r="P335" s="594"/>
    </row>
    <row r="336" spans="3:16" ht="26.25" hidden="1" customHeight="1" outlineLevel="1">
      <c r="C336" s="8"/>
      <c r="D336" s="147" t="s">
        <v>3432</v>
      </c>
      <c r="E336" s="391"/>
      <c r="F336" s="392"/>
      <c r="G336" s="392"/>
      <c r="H336" s="392"/>
      <c r="I336" s="392"/>
      <c r="J336" s="393"/>
      <c r="K336" s="291"/>
      <c r="L336" s="291"/>
      <c r="M336" s="444"/>
      <c r="N336" s="444"/>
      <c r="O336" s="594"/>
      <c r="P336" s="594"/>
    </row>
    <row r="337" spans="2:16" ht="26.25" hidden="1" customHeight="1" outlineLevel="1">
      <c r="C337" s="8"/>
      <c r="D337" s="158" t="s">
        <v>3433</v>
      </c>
      <c r="E337" s="391"/>
      <c r="F337" s="392"/>
      <c r="G337" s="392"/>
      <c r="H337" s="392"/>
      <c r="I337" s="392"/>
      <c r="J337" s="393"/>
      <c r="K337" s="291"/>
      <c r="L337" s="291"/>
      <c r="M337" s="444"/>
      <c r="N337" s="444"/>
      <c r="O337" s="594"/>
      <c r="P337" s="594"/>
    </row>
    <row r="338" spans="2:16" ht="26.25" hidden="1" customHeight="1" outlineLevel="1">
      <c r="C338" s="8"/>
      <c r="D338" s="147" t="s">
        <v>3434</v>
      </c>
      <c r="E338" s="391"/>
      <c r="F338" s="392"/>
      <c r="G338" s="392"/>
      <c r="H338" s="392"/>
      <c r="I338" s="392"/>
      <c r="J338" s="393"/>
      <c r="K338" s="291"/>
      <c r="L338" s="291"/>
      <c r="M338" s="444"/>
      <c r="N338" s="444"/>
      <c r="O338" s="594"/>
      <c r="P338" s="594"/>
    </row>
    <row r="339" spans="2:16" ht="26.25" hidden="1" customHeight="1" outlineLevel="1">
      <c r="C339" s="8"/>
      <c r="D339" s="158" t="s">
        <v>3435</v>
      </c>
      <c r="E339" s="391"/>
      <c r="F339" s="392"/>
      <c r="G339" s="392"/>
      <c r="H339" s="392"/>
      <c r="I339" s="392"/>
      <c r="J339" s="393"/>
      <c r="K339" s="291"/>
      <c r="L339" s="291"/>
      <c r="M339" s="444"/>
      <c r="N339" s="444"/>
      <c r="O339" s="594"/>
      <c r="P339" s="594"/>
    </row>
    <row r="340" spans="2:16" ht="26.25" hidden="1" customHeight="1" outlineLevel="1">
      <c r="C340" s="8"/>
      <c r="D340" s="147" t="s">
        <v>3436</v>
      </c>
      <c r="E340" s="391"/>
      <c r="F340" s="392"/>
      <c r="G340" s="392"/>
      <c r="H340" s="392"/>
      <c r="I340" s="392"/>
      <c r="J340" s="393"/>
      <c r="K340" s="291"/>
      <c r="L340" s="291"/>
      <c r="M340" s="444"/>
      <c r="N340" s="444"/>
      <c r="O340" s="594"/>
      <c r="P340" s="594"/>
    </row>
    <row r="341" spans="2:16" ht="26.25" hidden="1" customHeight="1" outlineLevel="1">
      <c r="C341" s="8"/>
      <c r="D341" s="158" t="s">
        <v>3437</v>
      </c>
      <c r="E341" s="391"/>
      <c r="F341" s="392"/>
      <c r="G341" s="392"/>
      <c r="H341" s="392"/>
      <c r="I341" s="392"/>
      <c r="J341" s="393"/>
      <c r="K341" s="291"/>
      <c r="L341" s="291"/>
      <c r="M341" s="444"/>
      <c r="N341" s="444"/>
      <c r="O341" s="594"/>
      <c r="P341" s="594"/>
    </row>
    <row r="342" spans="2:16" ht="26.25" hidden="1" customHeight="1" outlineLevel="1"/>
    <row r="343" spans="2:16" ht="26.25" customHeight="1" collapsed="1"/>
    <row r="344" spans="2:16" ht="26.25" customHeight="1">
      <c r="B344" s="70">
        <v>3</v>
      </c>
      <c r="C344" s="670" t="s">
        <v>3438</v>
      </c>
      <c r="D344" s="671"/>
      <c r="E344" s="671"/>
      <c r="F344" s="671"/>
      <c r="G344" s="671"/>
      <c r="H344" s="671"/>
      <c r="I344" s="671"/>
      <c r="J344" s="671"/>
      <c r="K344" s="671"/>
      <c r="L344" s="671"/>
      <c r="M344" s="671"/>
      <c r="N344" s="671"/>
      <c r="O344" s="671"/>
      <c r="P344" s="672"/>
    </row>
    <row r="345" spans="2:16" ht="26.25" customHeight="1">
      <c r="B345" s="64"/>
      <c r="C345" s="673" t="str">
        <f>IF('2. Contexto'!M34="","No aplica. No es necesario ingresar más información",'2. Contexto'!M34)</f>
        <v>No aplica. No es necesario ingresar más información</v>
      </c>
      <c r="D345" s="674"/>
      <c r="E345" s="674"/>
      <c r="F345" s="674"/>
      <c r="G345" s="674"/>
      <c r="H345" s="674"/>
      <c r="I345" s="674"/>
      <c r="J345" s="674"/>
      <c r="K345" s="674"/>
      <c r="L345" s="674"/>
      <c r="M345" s="674"/>
      <c r="N345" s="674"/>
      <c r="O345" s="674"/>
      <c r="P345" s="675"/>
    </row>
    <row r="346" spans="2:16" ht="26.25" customHeight="1">
      <c r="C346" s="161" t="str">
        <f>IF(C345="No aplica. No es necesario ingresar más información","No es necesario ingresar más información","&lt;&lt;&lt;&lt;&lt;Usted aplicó un tercer tipo de proyecto, debe hacer click en el signo '+' a la izquierda")</f>
        <v>No es necesario ingresar más información</v>
      </c>
    </row>
    <row r="347" spans="2:16" ht="26.25" hidden="1" customHeight="1" outlineLevel="1"/>
    <row r="348" spans="2:16" ht="26.25" hidden="1" customHeight="1" outlineLevel="1"/>
    <row r="349" spans="2:16" ht="26.25" hidden="1" customHeight="1" outlineLevel="1">
      <c r="C349" s="633" t="s">
        <v>1497</v>
      </c>
      <c r="D349" s="634"/>
      <c r="E349" s="635"/>
      <c r="F349" s="17"/>
      <c r="G349" s="17"/>
      <c r="H349" s="17"/>
      <c r="I349" s="17"/>
      <c r="J349" s="17"/>
      <c r="K349" s="17"/>
      <c r="L349" s="17"/>
      <c r="M349" s="17"/>
      <c r="N349" s="17"/>
      <c r="O349" s="17"/>
      <c r="P349" s="17"/>
    </row>
    <row r="350" spans="2:16" ht="26.25" hidden="1" customHeight="1" outlineLevel="1">
      <c r="C350" s="133"/>
      <c r="D350" s="140"/>
      <c r="E350" s="140"/>
      <c r="F350" s="140"/>
      <c r="G350" s="140"/>
      <c r="H350" s="140"/>
      <c r="I350" s="140"/>
      <c r="J350" s="140"/>
      <c r="K350" s="140"/>
      <c r="L350" s="140"/>
      <c r="M350" s="140"/>
      <c r="N350" s="140"/>
      <c r="O350" s="140"/>
      <c r="P350" s="140"/>
    </row>
    <row r="351" spans="2:16" ht="26.25" hidden="1" customHeight="1" outlineLevel="1">
      <c r="C351" s="676" t="s">
        <v>3363</v>
      </c>
      <c r="D351" s="677"/>
      <c r="E351" s="677"/>
      <c r="F351" s="677"/>
      <c r="G351" s="677"/>
      <c r="H351" s="677"/>
      <c r="I351" s="677"/>
      <c r="J351" s="677"/>
      <c r="K351" s="677"/>
      <c r="L351" s="677"/>
      <c r="M351" s="677"/>
      <c r="N351" s="677"/>
      <c r="O351" s="677"/>
      <c r="P351" s="678"/>
    </row>
    <row r="352" spans="2:16" ht="26.25" hidden="1" customHeight="1" outlineLevel="1">
      <c r="B352" s="20"/>
      <c r="C352" s="679"/>
      <c r="D352" s="680"/>
      <c r="E352" s="680"/>
      <c r="F352" s="680"/>
      <c r="G352" s="680"/>
      <c r="H352" s="680"/>
      <c r="I352" s="680"/>
      <c r="J352" s="680"/>
      <c r="K352" s="680"/>
      <c r="L352" s="680"/>
      <c r="M352" s="680"/>
      <c r="N352" s="680"/>
      <c r="O352" s="680"/>
      <c r="P352" s="681"/>
    </row>
    <row r="353" spans="3:16" ht="26.25" hidden="1" customHeight="1" outlineLevel="1">
      <c r="C353" s="676" t="str">
        <f>IFERROR(VLOOKUP(C345,ReglasManual!$F$5:$X$81,19,0),"Ingrese al menos un tipo de beneficiario")</f>
        <v>Ingrese al menos un tipo de beneficiario</v>
      </c>
      <c r="D353" s="677"/>
      <c r="E353" s="677"/>
      <c r="F353" s="677"/>
      <c r="G353" s="677"/>
      <c r="H353" s="677"/>
      <c r="I353" s="677"/>
      <c r="J353" s="677"/>
      <c r="K353" s="677"/>
      <c r="L353" s="677"/>
      <c r="M353" s="677"/>
      <c r="N353" s="677"/>
      <c r="O353" s="677"/>
      <c r="P353" s="678"/>
    </row>
    <row r="354" spans="3:16" ht="26.25" hidden="1" customHeight="1" outlineLevel="1">
      <c r="C354" s="682" t="s">
        <v>3238</v>
      </c>
      <c r="D354" s="637" t="s">
        <v>3239</v>
      </c>
      <c r="E354" s="683"/>
      <c r="F354" s="684"/>
      <c r="G354" s="637" t="s">
        <v>3240</v>
      </c>
      <c r="H354" s="684"/>
      <c r="I354" s="688" t="s">
        <v>3241</v>
      </c>
      <c r="J354" s="673" t="s">
        <v>3242</v>
      </c>
      <c r="K354" s="675"/>
      <c r="L354" s="689" t="s">
        <v>3243</v>
      </c>
      <c r="M354" s="690"/>
      <c r="N354" s="691"/>
      <c r="O354" s="695" t="s">
        <v>3244</v>
      </c>
      <c r="P354" s="697" t="s">
        <v>3245</v>
      </c>
    </row>
    <row r="355" spans="3:16" ht="26.25" hidden="1" customHeight="1" outlineLevel="1">
      <c r="C355" s="682"/>
      <c r="D355" s="685"/>
      <c r="E355" s="686"/>
      <c r="F355" s="687"/>
      <c r="G355" s="685"/>
      <c r="H355" s="687"/>
      <c r="I355" s="688"/>
      <c r="J355" s="142" t="s">
        <v>3246</v>
      </c>
      <c r="K355" s="142" t="s">
        <v>3247</v>
      </c>
      <c r="L355" s="692"/>
      <c r="M355" s="693"/>
      <c r="N355" s="694"/>
      <c r="O355" s="696"/>
      <c r="P355" s="698"/>
    </row>
    <row r="356" spans="3:16" ht="26.25" hidden="1" customHeight="1" outlineLevel="1">
      <c r="C356" s="620" t="s">
        <v>3248</v>
      </c>
      <c r="D356" s="621"/>
      <c r="E356" s="622"/>
      <c r="F356" s="623"/>
      <c r="G356" s="627"/>
      <c r="H356" s="628"/>
      <c r="I356" s="631"/>
      <c r="J356" s="645"/>
      <c r="K356" s="647"/>
      <c r="L356" s="649" t="str">
        <f>IF(D356="","",(CONCATENATE(I356," ",LOWER(D356)," únicos beneficiados en el transcurso de ",J356," ",K356," ",LOWER(G356))))</f>
        <v/>
      </c>
      <c r="M356" s="650"/>
      <c r="N356" s="651"/>
      <c r="O356" s="655"/>
      <c r="P356" s="656"/>
    </row>
    <row r="357" spans="3:16" ht="26.25" hidden="1" customHeight="1" outlineLevel="1">
      <c r="C357" s="620"/>
      <c r="D357" s="624"/>
      <c r="E357" s="625"/>
      <c r="F357" s="626"/>
      <c r="G357" s="629"/>
      <c r="H357" s="630"/>
      <c r="I357" s="632"/>
      <c r="J357" s="646"/>
      <c r="K357" s="648"/>
      <c r="L357" s="652"/>
      <c r="M357" s="653"/>
      <c r="N357" s="654"/>
      <c r="O357" s="655"/>
      <c r="P357" s="657"/>
    </row>
    <row r="358" spans="3:16" ht="26.25" hidden="1" customHeight="1" outlineLevel="1">
      <c r="C358" s="620" t="s">
        <v>3251</v>
      </c>
      <c r="D358" s="621"/>
      <c r="E358" s="622"/>
      <c r="F358" s="623"/>
      <c r="G358" s="627"/>
      <c r="H358" s="628"/>
      <c r="I358" s="631"/>
      <c r="J358" s="645"/>
      <c r="K358" s="647"/>
      <c r="L358" s="649" t="str">
        <f>IF(D358="","",(CONCATENATE(I358," ",LOWER(D358)," únicos beneficiados en el transcurso de ",J358," ",K358," ",LOWER(G358))))</f>
        <v/>
      </c>
      <c r="M358" s="650"/>
      <c r="N358" s="651"/>
      <c r="O358" s="655"/>
      <c r="P358" s="656"/>
    </row>
    <row r="359" spans="3:16" ht="26.25" hidden="1" customHeight="1" outlineLevel="1">
      <c r="C359" s="620"/>
      <c r="D359" s="624"/>
      <c r="E359" s="625"/>
      <c r="F359" s="626"/>
      <c r="G359" s="629"/>
      <c r="H359" s="630"/>
      <c r="I359" s="632"/>
      <c r="J359" s="646"/>
      <c r="K359" s="648"/>
      <c r="L359" s="652"/>
      <c r="M359" s="653"/>
      <c r="N359" s="654"/>
      <c r="O359" s="655"/>
      <c r="P359" s="657"/>
    </row>
    <row r="360" spans="3:16" ht="26.25" hidden="1" customHeight="1" outlineLevel="1">
      <c r="C360" s="620" t="s">
        <v>3255</v>
      </c>
      <c r="D360" s="621"/>
      <c r="E360" s="622"/>
      <c r="F360" s="623"/>
      <c r="G360" s="627"/>
      <c r="H360" s="628"/>
      <c r="I360" s="631"/>
      <c r="J360" s="645"/>
      <c r="K360" s="647"/>
      <c r="L360" s="649" t="str">
        <f>IF(D360="","",(CONCATENATE(I360," ",LOWER(D360)," únicos beneficiados en el transcurso de ",J360," ",K360," ",LOWER(G360))))</f>
        <v/>
      </c>
      <c r="M360" s="650"/>
      <c r="N360" s="651"/>
      <c r="O360" s="655"/>
      <c r="P360" s="656"/>
    </row>
    <row r="361" spans="3:16" ht="26.25" hidden="1" customHeight="1" outlineLevel="1">
      <c r="C361" s="620"/>
      <c r="D361" s="624"/>
      <c r="E361" s="625"/>
      <c r="F361" s="626"/>
      <c r="G361" s="629"/>
      <c r="H361" s="630"/>
      <c r="I361" s="632"/>
      <c r="J361" s="646"/>
      <c r="K361" s="648"/>
      <c r="L361" s="652"/>
      <c r="M361" s="653"/>
      <c r="N361" s="654"/>
      <c r="O361" s="655"/>
      <c r="P361" s="657"/>
    </row>
    <row r="362" spans="3:16" ht="26.25" hidden="1" customHeight="1" outlineLevel="1">
      <c r="C362" s="620" t="s">
        <v>3258</v>
      </c>
      <c r="D362" s="434"/>
      <c r="E362" s="435"/>
      <c r="F362" s="436"/>
      <c r="G362" s="658"/>
      <c r="H362" s="659"/>
      <c r="I362" s="647"/>
      <c r="J362" s="662"/>
      <c r="K362" s="647"/>
      <c r="L362" s="649" t="str">
        <f>IF(D362="","",(CONCATENATE(I362," ",LOWER(D362)," únicos beneficiados en el transcurso de ",J362," ",K362," ",LOWER(G362))))</f>
        <v/>
      </c>
      <c r="M362" s="650"/>
      <c r="N362" s="651"/>
      <c r="O362" s="655"/>
      <c r="P362" s="656"/>
    </row>
    <row r="363" spans="3:16" ht="26.25" hidden="1" customHeight="1" outlineLevel="1">
      <c r="C363" s="620"/>
      <c r="D363" s="440"/>
      <c r="E363" s="441"/>
      <c r="F363" s="442"/>
      <c r="G363" s="660"/>
      <c r="H363" s="661"/>
      <c r="I363" s="648"/>
      <c r="J363" s="663"/>
      <c r="K363" s="648"/>
      <c r="L363" s="652"/>
      <c r="M363" s="653"/>
      <c r="N363" s="654"/>
      <c r="O363" s="655"/>
      <c r="P363" s="657"/>
    </row>
    <row r="364" spans="3:16" ht="26.25" hidden="1" customHeight="1" outlineLevel="1">
      <c r="C364" s="133"/>
      <c r="D364" s="17"/>
      <c r="E364" s="17"/>
      <c r="F364" s="17"/>
      <c r="G364" s="17"/>
      <c r="H364" s="17"/>
      <c r="I364" s="17"/>
      <c r="J364" s="17"/>
      <c r="K364" s="17"/>
      <c r="L364" s="17"/>
      <c r="M364" s="17"/>
      <c r="N364" s="17"/>
      <c r="O364" s="17"/>
      <c r="P364" s="17"/>
    </row>
    <row r="365" spans="3:16" ht="26.25" hidden="1" customHeight="1" outlineLevel="1">
      <c r="C365" s="633" t="s">
        <v>3259</v>
      </c>
      <c r="D365" s="634"/>
      <c r="E365" s="635"/>
      <c r="F365" s="17"/>
      <c r="G365" s="17"/>
      <c r="H365" s="17"/>
      <c r="I365" s="17"/>
      <c r="J365" s="17"/>
      <c r="K365" s="17"/>
      <c r="L365" s="17"/>
      <c r="M365" s="17"/>
      <c r="N365" s="17"/>
      <c r="O365" s="17"/>
      <c r="P365" s="17"/>
    </row>
    <row r="366" spans="3:16" ht="26.25" hidden="1" customHeight="1" outlineLevel="1">
      <c r="C366" s="143"/>
      <c r="D366" s="140"/>
      <c r="E366" s="140"/>
      <c r="F366" s="140"/>
      <c r="G366" s="140"/>
      <c r="H366" s="140"/>
      <c r="I366" s="140"/>
      <c r="J366" s="140"/>
      <c r="K366" s="140"/>
      <c r="L366" s="140"/>
      <c r="M366" s="140"/>
      <c r="N366" s="140"/>
      <c r="O366" s="140"/>
      <c r="P366" s="140"/>
    </row>
    <row r="367" spans="3:16" ht="26.25" hidden="1" customHeight="1" outlineLevel="1">
      <c r="C367" s="636" t="s">
        <v>3364</v>
      </c>
      <c r="D367" s="636"/>
      <c r="E367" s="636"/>
      <c r="F367" s="636"/>
      <c r="G367" s="636"/>
      <c r="H367" s="636"/>
      <c r="I367" s="636"/>
      <c r="J367" s="636"/>
      <c r="K367" s="636"/>
      <c r="L367" s="636"/>
      <c r="M367" s="636"/>
      <c r="N367" s="636"/>
      <c r="O367" s="636"/>
      <c r="P367" s="636"/>
    </row>
    <row r="368" spans="3:16" ht="26.25" hidden="1" customHeight="1" outlineLevel="1">
      <c r="C368" s="637" t="s">
        <v>3238</v>
      </c>
      <c r="D368" s="683" t="s">
        <v>3259</v>
      </c>
      <c r="E368" s="683"/>
      <c r="F368" s="683"/>
      <c r="G368" s="683" t="s">
        <v>3261</v>
      </c>
      <c r="H368" s="683"/>
      <c r="I368" s="683"/>
      <c r="J368" s="736" t="s">
        <v>3262</v>
      </c>
      <c r="K368" s="736"/>
      <c r="L368" s="736"/>
      <c r="M368" s="736"/>
      <c r="N368" s="737"/>
      <c r="O368" s="637" t="s">
        <v>3263</v>
      </c>
      <c r="P368" s="637" t="s">
        <v>3264</v>
      </c>
    </row>
    <row r="369" spans="3:16" ht="26.25" hidden="1" customHeight="1" outlineLevel="1">
      <c r="C369" s="685"/>
      <c r="D369" s="686"/>
      <c r="E369" s="686"/>
      <c r="F369" s="686"/>
      <c r="G369" s="686"/>
      <c r="H369" s="686"/>
      <c r="I369" s="686"/>
      <c r="J369" s="738"/>
      <c r="K369" s="738"/>
      <c r="L369" s="738"/>
      <c r="M369" s="738"/>
      <c r="N369" s="739"/>
      <c r="O369" s="638"/>
      <c r="P369" s="638"/>
    </row>
    <row r="370" spans="3:16" ht="26.25" hidden="1" customHeight="1" outlineLevel="1">
      <c r="C370" s="750" t="s">
        <v>1489</v>
      </c>
      <c r="D370" s="712"/>
      <c r="E370" s="713"/>
      <c r="F370" s="714"/>
      <c r="G370" s="783"/>
      <c r="H370" s="775"/>
      <c r="I370" s="776"/>
      <c r="J370" s="774"/>
      <c r="K370" s="775"/>
      <c r="L370" s="775"/>
      <c r="M370" s="775"/>
      <c r="N370" s="776"/>
      <c r="O370" s="639"/>
      <c r="P370" s="639"/>
    </row>
    <row r="371" spans="3:16" ht="26.25" hidden="1" customHeight="1" outlineLevel="1">
      <c r="C371" s="751"/>
      <c r="D371" s="715"/>
      <c r="E371" s="536"/>
      <c r="F371" s="716"/>
      <c r="G371" s="777"/>
      <c r="H371" s="778"/>
      <c r="I371" s="779"/>
      <c r="J371" s="777"/>
      <c r="K371" s="778"/>
      <c r="L371" s="778"/>
      <c r="M371" s="778"/>
      <c r="N371" s="779"/>
      <c r="O371" s="639"/>
      <c r="P371" s="639"/>
    </row>
    <row r="372" spans="3:16" ht="69.599999999999994" hidden="1" customHeight="1" outlineLevel="1">
      <c r="C372" s="752"/>
      <c r="D372" s="717"/>
      <c r="E372" s="718"/>
      <c r="F372" s="719"/>
      <c r="G372" s="780"/>
      <c r="H372" s="781"/>
      <c r="I372" s="782"/>
      <c r="J372" s="780"/>
      <c r="K372" s="781"/>
      <c r="L372" s="781"/>
      <c r="M372" s="781"/>
      <c r="N372" s="782"/>
      <c r="O372" s="639"/>
      <c r="P372" s="639"/>
    </row>
    <row r="373" spans="3:16" ht="26.25" hidden="1" customHeight="1" outlineLevel="1">
      <c r="C373" s="750" t="s">
        <v>3138</v>
      </c>
      <c r="D373" s="443"/>
      <c r="E373" s="444"/>
      <c r="F373" s="445"/>
      <c r="G373" s="765"/>
      <c r="H373" s="766"/>
      <c r="I373" s="767"/>
      <c r="J373" s="765"/>
      <c r="K373" s="766"/>
      <c r="L373" s="766"/>
      <c r="M373" s="766"/>
      <c r="N373" s="767"/>
      <c r="O373" s="655"/>
      <c r="P373" s="655"/>
    </row>
    <row r="374" spans="3:16" ht="26.25" hidden="1" customHeight="1" outlineLevel="1">
      <c r="C374" s="751"/>
      <c r="D374" s="706"/>
      <c r="E374" s="554"/>
      <c r="F374" s="707"/>
      <c r="G374" s="768"/>
      <c r="H374" s="769"/>
      <c r="I374" s="770"/>
      <c r="J374" s="768"/>
      <c r="K374" s="769"/>
      <c r="L374" s="769"/>
      <c r="M374" s="769"/>
      <c r="N374" s="770"/>
      <c r="O374" s="655"/>
      <c r="P374" s="655"/>
    </row>
    <row r="375" spans="3:16" ht="26.25" hidden="1" customHeight="1" outlineLevel="1">
      <c r="C375" s="752"/>
      <c r="D375" s="446"/>
      <c r="E375" s="447"/>
      <c r="F375" s="448"/>
      <c r="G375" s="771"/>
      <c r="H375" s="772"/>
      <c r="I375" s="773"/>
      <c r="J375" s="771"/>
      <c r="K375" s="772"/>
      <c r="L375" s="772"/>
      <c r="M375" s="772"/>
      <c r="N375" s="773"/>
      <c r="O375" s="655"/>
      <c r="P375" s="655"/>
    </row>
    <row r="376" spans="3:16" ht="26.25" hidden="1" customHeight="1" outlineLevel="1">
      <c r="C376" s="750" t="s">
        <v>3142</v>
      </c>
      <c r="D376" s="443"/>
      <c r="E376" s="444"/>
      <c r="F376" s="445"/>
      <c r="G376" s="765"/>
      <c r="H376" s="766"/>
      <c r="I376" s="767"/>
      <c r="J376" s="765"/>
      <c r="K376" s="766"/>
      <c r="L376" s="766"/>
      <c r="M376" s="766"/>
      <c r="N376" s="767"/>
      <c r="O376" s="655"/>
      <c r="P376" s="655"/>
    </row>
    <row r="377" spans="3:16" ht="26.25" hidden="1" customHeight="1" outlineLevel="1">
      <c r="C377" s="751"/>
      <c r="D377" s="706"/>
      <c r="E377" s="554"/>
      <c r="F377" s="707"/>
      <c r="G377" s="768"/>
      <c r="H377" s="769"/>
      <c r="I377" s="770"/>
      <c r="J377" s="768"/>
      <c r="K377" s="769"/>
      <c r="L377" s="769"/>
      <c r="M377" s="769"/>
      <c r="N377" s="770"/>
      <c r="O377" s="655"/>
      <c r="P377" s="655"/>
    </row>
    <row r="378" spans="3:16" ht="26.25" hidden="1" customHeight="1" outlineLevel="1">
      <c r="C378" s="752"/>
      <c r="D378" s="446"/>
      <c r="E378" s="447"/>
      <c r="F378" s="448"/>
      <c r="G378" s="771"/>
      <c r="H378" s="772"/>
      <c r="I378" s="773"/>
      <c r="J378" s="771"/>
      <c r="K378" s="772"/>
      <c r="L378" s="772"/>
      <c r="M378" s="772"/>
      <c r="N378" s="773"/>
      <c r="O378" s="655"/>
      <c r="P378" s="655"/>
    </row>
    <row r="379" spans="3:16" ht="26.25" hidden="1" customHeight="1" outlineLevel="1">
      <c r="C379" s="17"/>
      <c r="D379" s="17"/>
      <c r="E379" s="17"/>
      <c r="F379" s="17"/>
      <c r="G379" s="17"/>
      <c r="H379" s="17"/>
      <c r="I379" s="17"/>
      <c r="J379" s="17"/>
      <c r="K379" s="17"/>
      <c r="L379" s="17"/>
      <c r="M379" s="17"/>
      <c r="N379" s="17"/>
      <c r="O379" s="17"/>
      <c r="P379" s="17"/>
    </row>
    <row r="380" spans="3:16" ht="26.25" hidden="1" customHeight="1" outlineLevel="1">
      <c r="C380" s="17"/>
      <c r="D380" s="17"/>
      <c r="E380" s="17"/>
      <c r="F380" s="17"/>
      <c r="G380" s="17"/>
      <c r="H380" s="17"/>
      <c r="I380" s="17"/>
      <c r="J380" s="17"/>
      <c r="K380" s="17"/>
      <c r="L380" s="17"/>
      <c r="M380" s="17"/>
      <c r="N380" s="17"/>
      <c r="O380" s="17"/>
      <c r="P380" s="17"/>
    </row>
    <row r="381" spans="3:16" ht="26.25" hidden="1" customHeight="1" outlineLevel="1">
      <c r="C381" s="640" t="s">
        <v>3266</v>
      </c>
      <c r="D381" s="641"/>
      <c r="E381" s="641"/>
      <c r="F381" s="641"/>
      <c r="G381" s="641"/>
      <c r="H381" s="642"/>
      <c r="I381" s="17"/>
      <c r="J381" s="17"/>
      <c r="K381" s="17"/>
      <c r="L381" s="17"/>
      <c r="M381" s="17"/>
      <c r="N381" s="17"/>
      <c r="O381" s="17"/>
      <c r="P381" s="17"/>
    </row>
    <row r="382" spans="3:16" ht="26.25" hidden="1" customHeight="1" outlineLevel="1">
      <c r="C382" s="17"/>
      <c r="D382" s="17"/>
      <c r="E382" s="17"/>
      <c r="F382" s="17"/>
      <c r="G382" s="17"/>
      <c r="H382" s="17"/>
      <c r="I382" s="17"/>
      <c r="J382" s="17"/>
      <c r="K382" s="17"/>
      <c r="L382" s="17"/>
      <c r="M382" s="17"/>
      <c r="N382" s="17"/>
      <c r="O382" s="17"/>
      <c r="P382" s="17"/>
    </row>
    <row r="383" spans="3:16" ht="26.25" hidden="1" customHeight="1" outlineLevel="1">
      <c r="C383" s="152" t="s">
        <v>3267</v>
      </c>
      <c r="D383" s="140"/>
      <c r="E383" s="140"/>
      <c r="F383" s="140"/>
      <c r="G383" s="140"/>
      <c r="H383" s="140"/>
      <c r="I383" s="140"/>
      <c r="J383" s="140"/>
      <c r="K383" s="140"/>
      <c r="L383" s="140"/>
      <c r="M383" s="140"/>
      <c r="N383" s="140"/>
      <c r="O383" s="140"/>
      <c r="P383" s="140"/>
    </row>
    <row r="384" spans="3:16" ht="26.25" hidden="1" customHeight="1" outlineLevel="1">
      <c r="C384" s="155" t="s">
        <v>1489</v>
      </c>
      <c r="D384" s="596" t="s">
        <v>3439</v>
      </c>
      <c r="E384" s="597"/>
      <c r="F384" s="597"/>
      <c r="G384" s="597"/>
      <c r="H384" s="597"/>
      <c r="I384" s="597"/>
      <c r="J384" s="597"/>
      <c r="K384" s="597"/>
      <c r="L384" s="597"/>
      <c r="M384" s="597"/>
      <c r="N384" s="597"/>
      <c r="O384" s="597"/>
      <c r="P384" s="598"/>
    </row>
    <row r="385" spans="3:16" ht="26.25" hidden="1" customHeight="1" outlineLevel="1">
      <c r="C385" s="17"/>
      <c r="D385" s="643" t="s">
        <v>3269</v>
      </c>
      <c r="E385" s="644"/>
      <c r="F385" s="644"/>
      <c r="G385" s="644"/>
      <c r="H385" s="644"/>
      <c r="I385" s="644"/>
      <c r="J385" s="644"/>
      <c r="K385" s="644"/>
      <c r="L385" s="644"/>
      <c r="M385" s="644"/>
      <c r="N385" s="644"/>
      <c r="O385" s="644"/>
      <c r="P385" s="644"/>
    </row>
    <row r="386" spans="3:16" ht="26.25" hidden="1" customHeight="1" outlineLevel="1">
      <c r="C386" s="17"/>
      <c r="D386" s="711"/>
      <c r="E386" s="711"/>
      <c r="F386" s="711"/>
      <c r="G386" s="711"/>
      <c r="H386" s="711"/>
      <c r="I386" s="711"/>
      <c r="J386" s="711"/>
      <c r="K386" s="711"/>
      <c r="L386" s="711"/>
      <c r="M386" s="711"/>
      <c r="N386" s="711"/>
      <c r="O386" s="711"/>
      <c r="P386" s="711"/>
    </row>
    <row r="387" spans="3:16" ht="26.25" hidden="1" customHeight="1" outlineLevel="1">
      <c r="C387" s="17"/>
      <c r="D387" s="711"/>
      <c r="E387" s="711"/>
      <c r="F387" s="711"/>
      <c r="G387" s="711"/>
      <c r="H387" s="711"/>
      <c r="I387" s="711"/>
      <c r="J387" s="711"/>
      <c r="K387" s="711"/>
      <c r="L387" s="711"/>
      <c r="M387" s="711"/>
      <c r="N387" s="711"/>
      <c r="O387" s="711"/>
      <c r="P387" s="711"/>
    </row>
    <row r="388" spans="3:16" ht="26.25" hidden="1" customHeight="1" outlineLevel="1">
      <c r="C388" s="17"/>
      <c r="D388" s="8"/>
      <c r="E388" s="66"/>
      <c r="F388" s="66"/>
      <c r="G388" s="140"/>
      <c r="H388" s="140"/>
      <c r="I388" s="140"/>
      <c r="J388" s="140"/>
      <c r="K388" s="140"/>
      <c r="L388" s="140"/>
      <c r="M388" s="140"/>
      <c r="N388" s="140"/>
      <c r="O388" s="140"/>
      <c r="P388" s="140"/>
    </row>
    <row r="389" spans="3:16" ht="26.25" hidden="1" customHeight="1" outlineLevel="1">
      <c r="C389" s="156" t="s">
        <v>3440</v>
      </c>
      <c r="D389" s="596" t="s">
        <v>3441</v>
      </c>
      <c r="E389" s="597"/>
      <c r="F389" s="597"/>
      <c r="G389" s="597"/>
      <c r="H389" s="597"/>
      <c r="I389" s="597"/>
      <c r="J389" s="597"/>
      <c r="K389" s="597"/>
      <c r="L389" s="597"/>
      <c r="M389" s="597"/>
      <c r="N389" s="597"/>
      <c r="O389" s="597"/>
      <c r="P389" s="598"/>
    </row>
    <row r="390" spans="3:16" ht="26.25" hidden="1" customHeight="1" outlineLevel="1">
      <c r="C390" s="8"/>
      <c r="D390" s="602" t="s">
        <v>3273</v>
      </c>
      <c r="E390" s="603"/>
      <c r="F390" s="603"/>
      <c r="G390" s="603"/>
      <c r="H390" s="603"/>
      <c r="I390" s="603"/>
      <c r="J390" s="603"/>
      <c r="K390" s="603"/>
      <c r="L390" s="603"/>
      <c r="M390" s="603"/>
      <c r="N390" s="603"/>
      <c r="O390" s="603"/>
      <c r="P390" s="604"/>
    </row>
    <row r="391" spans="3:16" ht="26.25" hidden="1" customHeight="1" outlineLevel="1">
      <c r="C391" s="136"/>
      <c r="D391" s="605" t="s">
        <v>3274</v>
      </c>
      <c r="E391" s="605"/>
      <c r="F391" s="605"/>
      <c r="G391" s="606" t="s">
        <v>3275</v>
      </c>
      <c r="H391" s="606"/>
      <c r="I391" s="606"/>
      <c r="J391" s="607" t="s">
        <v>3276</v>
      </c>
      <c r="K391" s="607"/>
      <c r="L391" s="607"/>
      <c r="M391" s="607"/>
      <c r="N391" s="608"/>
      <c r="O391" s="145" t="s">
        <v>3277</v>
      </c>
      <c r="P391" s="145" t="s">
        <v>3264</v>
      </c>
    </row>
    <row r="392" spans="3:16" ht="26.25" hidden="1" customHeight="1" outlineLevel="1">
      <c r="C392" s="136"/>
      <c r="D392" s="711"/>
      <c r="E392" s="711"/>
      <c r="F392" s="711"/>
      <c r="G392" s="712"/>
      <c r="H392" s="713"/>
      <c r="I392" s="714"/>
      <c r="J392" s="712"/>
      <c r="K392" s="713"/>
      <c r="L392" s="713"/>
      <c r="M392" s="713"/>
      <c r="N392" s="714"/>
      <c r="O392" s="720"/>
      <c r="P392" s="720"/>
    </row>
    <row r="393" spans="3:16" ht="26.25" hidden="1" customHeight="1" outlineLevel="1">
      <c r="C393" s="136"/>
      <c r="D393" s="711"/>
      <c r="E393" s="711"/>
      <c r="F393" s="711"/>
      <c r="G393" s="715"/>
      <c r="H393" s="536"/>
      <c r="I393" s="716"/>
      <c r="J393" s="715"/>
      <c r="K393" s="536"/>
      <c r="L393" s="536"/>
      <c r="M393" s="536"/>
      <c r="N393" s="716"/>
      <c r="O393" s="721"/>
      <c r="P393" s="721"/>
    </row>
    <row r="394" spans="3:16" ht="26.25" hidden="1" customHeight="1" outlineLevel="1">
      <c r="C394" s="136"/>
      <c r="D394" s="711"/>
      <c r="E394" s="711"/>
      <c r="F394" s="711"/>
      <c r="G394" s="717"/>
      <c r="H394" s="718"/>
      <c r="I394" s="719"/>
      <c r="J394" s="717"/>
      <c r="K394" s="718"/>
      <c r="L394" s="718"/>
      <c r="M394" s="718"/>
      <c r="N394" s="719"/>
      <c r="O394" s="722"/>
      <c r="P394" s="722"/>
    </row>
    <row r="395" spans="3:16" ht="26.25" hidden="1" customHeight="1" outlineLevel="1">
      <c r="C395" s="8"/>
      <c r="D395" s="133"/>
      <c r="E395" s="8"/>
      <c r="F395" s="8"/>
      <c r="G395" s="8"/>
      <c r="H395" s="133"/>
      <c r="I395" s="133"/>
      <c r="J395" s="17"/>
      <c r="K395" s="17"/>
      <c r="L395" s="17"/>
      <c r="M395" s="17"/>
      <c r="N395" s="17"/>
      <c r="O395" s="17"/>
      <c r="P395" s="17"/>
    </row>
    <row r="396" spans="3:16" ht="26.25" hidden="1" customHeight="1" outlineLevel="1">
      <c r="C396" s="8"/>
      <c r="D396" s="157"/>
      <c r="E396" s="157" t="s">
        <v>3281</v>
      </c>
      <c r="F396" s="8"/>
      <c r="G396" s="8"/>
      <c r="H396" s="133"/>
      <c r="I396" s="133"/>
      <c r="J396" s="17"/>
      <c r="K396" s="17"/>
      <c r="L396" s="17"/>
      <c r="M396" s="17"/>
      <c r="N396" s="17"/>
      <c r="O396" s="17"/>
      <c r="P396" s="3"/>
    </row>
    <row r="397" spans="3:16" ht="26.25" hidden="1" customHeight="1" outlineLevel="1">
      <c r="C397" s="8"/>
      <c r="D397" s="140"/>
      <c r="E397" s="609" t="s">
        <v>3282</v>
      </c>
      <c r="F397" s="610"/>
      <c r="G397" s="610"/>
      <c r="H397" s="610"/>
      <c r="I397" s="610"/>
      <c r="J397" s="611"/>
      <c r="K397" s="612" t="s">
        <v>3283</v>
      </c>
      <c r="L397" s="613"/>
      <c r="M397" s="614" t="s">
        <v>3284</v>
      </c>
      <c r="N397" s="615"/>
      <c r="O397" s="615"/>
      <c r="P397" s="616"/>
    </row>
    <row r="398" spans="3:16" ht="26.25" hidden="1" customHeight="1" outlineLevel="1">
      <c r="C398" s="136"/>
      <c r="D398" s="605" t="s">
        <v>51</v>
      </c>
      <c r="E398" s="617" t="s">
        <v>3285</v>
      </c>
      <c r="F398" s="607"/>
      <c r="G398" s="607"/>
      <c r="H398" s="607"/>
      <c r="I398" s="607"/>
      <c r="J398" s="608"/>
      <c r="K398" s="618" t="s">
        <v>3286</v>
      </c>
      <c r="L398" s="618" t="s">
        <v>3287</v>
      </c>
      <c r="M398" s="606" t="s">
        <v>55</v>
      </c>
      <c r="N398" s="606"/>
      <c r="O398" s="606" t="s">
        <v>56</v>
      </c>
      <c r="P398" s="606"/>
    </row>
    <row r="399" spans="3:16" ht="40.9" hidden="1" customHeight="1" outlineLevel="1">
      <c r="C399" s="136"/>
      <c r="D399" s="605"/>
      <c r="E399" s="699" t="s">
        <v>3288</v>
      </c>
      <c r="F399" s="700"/>
      <c r="G399" s="700"/>
      <c r="H399" s="700"/>
      <c r="I399" s="700"/>
      <c r="J399" s="701"/>
      <c r="K399" s="619"/>
      <c r="L399" s="619"/>
      <c r="M399" s="702" t="s">
        <v>3289</v>
      </c>
      <c r="N399" s="702"/>
      <c r="O399" s="702"/>
      <c r="P399" s="702"/>
    </row>
    <row r="400" spans="3:16" ht="53.45" hidden="1" customHeight="1" outlineLevel="1">
      <c r="C400" s="8"/>
      <c r="D400" s="158" t="s">
        <v>3442</v>
      </c>
      <c r="E400" s="703"/>
      <c r="F400" s="704"/>
      <c r="G400" s="704"/>
      <c r="H400" s="704"/>
      <c r="I400" s="704"/>
      <c r="J400" s="705"/>
      <c r="K400" s="291"/>
      <c r="L400" s="291"/>
      <c r="M400" s="444"/>
      <c r="N400" s="444"/>
      <c r="O400" s="594"/>
      <c r="P400" s="594"/>
    </row>
    <row r="401" spans="3:16" ht="66" hidden="1" customHeight="1" outlineLevel="1">
      <c r="C401" s="8"/>
      <c r="D401" s="147" t="s">
        <v>3443</v>
      </c>
      <c r="E401" s="703"/>
      <c r="F401" s="704"/>
      <c r="G401" s="704"/>
      <c r="H401" s="704"/>
      <c r="I401" s="704"/>
      <c r="J401" s="705"/>
      <c r="K401" s="291"/>
      <c r="L401" s="291"/>
      <c r="M401" s="444"/>
      <c r="N401" s="444"/>
      <c r="O401" s="594"/>
      <c r="P401" s="594"/>
    </row>
    <row r="402" spans="3:16" ht="61.15" hidden="1" customHeight="1" outlineLevel="1">
      <c r="C402" s="8"/>
      <c r="D402" s="158" t="s">
        <v>3444</v>
      </c>
      <c r="E402" s="703"/>
      <c r="F402" s="704"/>
      <c r="G402" s="704"/>
      <c r="H402" s="704"/>
      <c r="I402" s="704"/>
      <c r="J402" s="705"/>
      <c r="K402" s="291"/>
      <c r="L402" s="291"/>
      <c r="M402" s="444"/>
      <c r="N402" s="444"/>
      <c r="O402" s="594"/>
      <c r="P402" s="594"/>
    </row>
    <row r="403" spans="3:16" ht="26.25" hidden="1" customHeight="1" outlineLevel="1">
      <c r="C403" s="8"/>
      <c r="D403" s="147" t="s">
        <v>3445</v>
      </c>
      <c r="E403" s="391"/>
      <c r="F403" s="392"/>
      <c r="G403" s="392"/>
      <c r="H403" s="392"/>
      <c r="I403" s="392"/>
      <c r="J403" s="393"/>
      <c r="K403" s="291"/>
      <c r="L403" s="291"/>
      <c r="M403" s="444"/>
      <c r="N403" s="444"/>
      <c r="O403" s="594"/>
      <c r="P403" s="594"/>
    </row>
    <row r="404" spans="3:16" ht="26.25" hidden="1" customHeight="1" outlineLevel="1">
      <c r="C404" s="8"/>
      <c r="D404" s="158" t="s">
        <v>3446</v>
      </c>
      <c r="E404" s="391"/>
      <c r="F404" s="392"/>
      <c r="G404" s="392"/>
      <c r="H404" s="392"/>
      <c r="I404" s="392"/>
      <c r="J404" s="393"/>
      <c r="K404" s="291"/>
      <c r="L404" s="291"/>
      <c r="M404" s="444"/>
      <c r="N404" s="444"/>
      <c r="O404" s="594"/>
      <c r="P404" s="594"/>
    </row>
    <row r="405" spans="3:16" ht="26.25" hidden="1" customHeight="1" outlineLevel="1">
      <c r="C405" s="8"/>
      <c r="D405" s="147" t="s">
        <v>3447</v>
      </c>
      <c r="E405" s="391"/>
      <c r="F405" s="392"/>
      <c r="G405" s="392"/>
      <c r="H405" s="392"/>
      <c r="I405" s="392"/>
      <c r="J405" s="393"/>
      <c r="K405" s="291"/>
      <c r="L405" s="291"/>
      <c r="M405" s="444"/>
      <c r="N405" s="444"/>
      <c r="O405" s="594"/>
      <c r="P405" s="594"/>
    </row>
    <row r="406" spans="3:16" ht="26.25" hidden="1" customHeight="1" outlineLevel="1">
      <c r="C406" s="8"/>
      <c r="D406" s="158" t="s">
        <v>3448</v>
      </c>
      <c r="E406" s="391"/>
      <c r="F406" s="392"/>
      <c r="G406" s="392"/>
      <c r="H406" s="392"/>
      <c r="I406" s="392"/>
      <c r="J406" s="393"/>
      <c r="K406" s="291"/>
      <c r="L406" s="291"/>
      <c r="M406" s="444"/>
      <c r="N406" s="444"/>
      <c r="O406" s="594"/>
      <c r="P406" s="594"/>
    </row>
    <row r="407" spans="3:16" ht="26.25" hidden="1" customHeight="1" outlineLevel="1">
      <c r="C407" s="8"/>
      <c r="D407" s="147" t="s">
        <v>3449</v>
      </c>
      <c r="E407" s="391"/>
      <c r="F407" s="392"/>
      <c r="G407" s="392"/>
      <c r="H407" s="392"/>
      <c r="I407" s="392"/>
      <c r="J407" s="393"/>
      <c r="K407" s="291"/>
      <c r="L407" s="291"/>
      <c r="M407" s="444"/>
      <c r="N407" s="444"/>
      <c r="O407" s="594"/>
      <c r="P407" s="594"/>
    </row>
    <row r="408" spans="3:16" ht="26.25" hidden="1" customHeight="1" outlineLevel="1">
      <c r="C408" s="8"/>
      <c r="D408" s="158" t="s">
        <v>3450</v>
      </c>
      <c r="E408" s="391"/>
      <c r="F408" s="392"/>
      <c r="G408" s="392"/>
      <c r="H408" s="392"/>
      <c r="I408" s="392"/>
      <c r="J408" s="393"/>
      <c r="K408" s="291"/>
      <c r="L408" s="291"/>
      <c r="M408" s="444"/>
      <c r="N408" s="444"/>
      <c r="O408" s="594"/>
      <c r="P408" s="594"/>
    </row>
    <row r="409" spans="3:16" ht="26.25" hidden="1" customHeight="1" outlineLevel="1">
      <c r="C409" s="8"/>
      <c r="D409" s="147" t="s">
        <v>3451</v>
      </c>
      <c r="E409" s="391"/>
      <c r="F409" s="392"/>
      <c r="G409" s="392"/>
      <c r="H409" s="392"/>
      <c r="I409" s="392"/>
      <c r="J409" s="393"/>
      <c r="K409" s="291"/>
      <c r="L409" s="291"/>
      <c r="M409" s="444"/>
      <c r="N409" s="444"/>
      <c r="O409" s="594"/>
      <c r="P409" s="594"/>
    </row>
    <row r="410" spans="3:16" ht="26.25" hidden="1" customHeight="1" outlineLevel="1">
      <c r="C410" s="8"/>
      <c r="D410" s="158" t="s">
        <v>3452</v>
      </c>
      <c r="E410" s="391"/>
      <c r="F410" s="392"/>
      <c r="G410" s="392"/>
      <c r="H410" s="392"/>
      <c r="I410" s="392"/>
      <c r="J410" s="393"/>
      <c r="K410" s="291"/>
      <c r="L410" s="291"/>
      <c r="M410" s="444"/>
      <c r="N410" s="444"/>
      <c r="O410" s="594"/>
      <c r="P410" s="594"/>
    </row>
    <row r="411" spans="3:16" ht="26.25" hidden="1" customHeight="1" outlineLevel="1">
      <c r="C411" s="8"/>
      <c r="D411" s="147" t="s">
        <v>3453</v>
      </c>
      <c r="E411" s="391"/>
      <c r="F411" s="392"/>
      <c r="G411" s="392"/>
      <c r="H411" s="392"/>
      <c r="I411" s="392"/>
      <c r="J411" s="393"/>
      <c r="K411" s="291"/>
      <c r="L411" s="291"/>
      <c r="M411" s="444"/>
      <c r="N411" s="444"/>
      <c r="O411" s="594"/>
      <c r="P411" s="594"/>
    </row>
    <row r="412" spans="3:16" ht="26.25" hidden="1" customHeight="1" outlineLevel="1">
      <c r="C412" s="8"/>
      <c r="D412" s="158" t="s">
        <v>3454</v>
      </c>
      <c r="E412" s="391"/>
      <c r="F412" s="392"/>
      <c r="G412" s="392"/>
      <c r="H412" s="392"/>
      <c r="I412" s="392"/>
      <c r="J412" s="393"/>
      <c r="K412" s="291"/>
      <c r="L412" s="291"/>
      <c r="M412" s="444"/>
      <c r="N412" s="444"/>
      <c r="O412" s="594"/>
      <c r="P412" s="594"/>
    </row>
    <row r="413" spans="3:16" ht="26.25" hidden="1" customHeight="1" outlineLevel="1">
      <c r="C413" s="8"/>
      <c r="D413" s="147" t="s">
        <v>3455</v>
      </c>
      <c r="E413" s="391"/>
      <c r="F413" s="392"/>
      <c r="G413" s="392"/>
      <c r="H413" s="392"/>
      <c r="I413" s="392"/>
      <c r="J413" s="393"/>
      <c r="K413" s="291"/>
      <c r="L413" s="291"/>
      <c r="M413" s="444"/>
      <c r="N413" s="444"/>
      <c r="O413" s="594"/>
      <c r="P413" s="594"/>
    </row>
    <row r="414" spans="3:16" ht="26.25" hidden="1" customHeight="1" outlineLevel="1">
      <c r="C414" s="8"/>
      <c r="D414" s="158" t="s">
        <v>3456</v>
      </c>
      <c r="E414" s="391"/>
      <c r="F414" s="392"/>
      <c r="G414" s="392"/>
      <c r="H414" s="392"/>
      <c r="I414" s="392"/>
      <c r="J414" s="393"/>
      <c r="K414" s="291"/>
      <c r="L414" s="291"/>
      <c r="M414" s="444"/>
      <c r="N414" s="444"/>
      <c r="O414" s="594"/>
      <c r="P414" s="594"/>
    </row>
    <row r="415" spans="3:16" ht="26.25" hidden="1" customHeight="1" outlineLevel="1">
      <c r="C415" s="8"/>
      <c r="D415" s="17"/>
      <c r="E415" s="17"/>
      <c r="F415" s="17"/>
      <c r="G415" s="17"/>
      <c r="H415" s="17"/>
      <c r="I415" s="17"/>
      <c r="J415" s="17"/>
      <c r="K415" s="17"/>
      <c r="L415" s="17"/>
      <c r="M415" s="17"/>
      <c r="N415" s="17"/>
      <c r="O415" s="17"/>
      <c r="P415" s="17"/>
    </row>
    <row r="416" spans="3:16" ht="26.25" hidden="1" customHeight="1" outlineLevel="1">
      <c r="C416" s="156" t="s">
        <v>3457</v>
      </c>
      <c r="D416" s="596" t="s">
        <v>3458</v>
      </c>
      <c r="E416" s="597"/>
      <c r="F416" s="597"/>
      <c r="G416" s="597"/>
      <c r="H416" s="597"/>
      <c r="I416" s="597"/>
      <c r="J416" s="597"/>
      <c r="K416" s="597"/>
      <c r="L416" s="597"/>
      <c r="M416" s="597"/>
      <c r="N416" s="597"/>
      <c r="O416" s="597"/>
      <c r="P416" s="598"/>
    </row>
    <row r="417" spans="3:16" ht="26.25" hidden="1" customHeight="1" outlineLevel="1">
      <c r="C417" s="8"/>
      <c r="D417" s="602" t="s">
        <v>3273</v>
      </c>
      <c r="E417" s="603"/>
      <c r="F417" s="603"/>
      <c r="G417" s="603"/>
      <c r="H417" s="603"/>
      <c r="I417" s="603"/>
      <c r="J417" s="603"/>
      <c r="K417" s="603"/>
      <c r="L417" s="603"/>
      <c r="M417" s="603"/>
      <c r="N417" s="603"/>
      <c r="O417" s="603"/>
      <c r="P417" s="604"/>
    </row>
    <row r="418" spans="3:16" ht="26.25" hidden="1" customHeight="1" outlineLevel="1">
      <c r="C418" s="136"/>
      <c r="D418" s="605" t="s">
        <v>3274</v>
      </c>
      <c r="E418" s="605"/>
      <c r="F418" s="605"/>
      <c r="G418" s="606" t="s">
        <v>3275</v>
      </c>
      <c r="H418" s="606"/>
      <c r="I418" s="606"/>
      <c r="J418" s="607" t="s">
        <v>3276</v>
      </c>
      <c r="K418" s="607"/>
      <c r="L418" s="607"/>
      <c r="M418" s="607"/>
      <c r="N418" s="608"/>
      <c r="O418" s="145" t="s">
        <v>3277</v>
      </c>
      <c r="P418" s="145" t="s">
        <v>3264</v>
      </c>
    </row>
    <row r="419" spans="3:16" ht="26.25" hidden="1" customHeight="1" outlineLevel="1">
      <c r="C419" s="136"/>
      <c r="D419" s="594"/>
      <c r="E419" s="594"/>
      <c r="F419" s="594"/>
      <c r="G419" s="594"/>
      <c r="H419" s="594"/>
      <c r="I419" s="594"/>
      <c r="J419" s="443"/>
      <c r="K419" s="444"/>
      <c r="L419" s="444"/>
      <c r="M419" s="444"/>
      <c r="N419" s="445"/>
      <c r="O419" s="708"/>
      <c r="P419" s="708"/>
    </row>
    <row r="420" spans="3:16" ht="26.25" hidden="1" customHeight="1" outlineLevel="1">
      <c r="C420" s="136"/>
      <c r="D420" s="594"/>
      <c r="E420" s="594"/>
      <c r="F420" s="594"/>
      <c r="G420" s="594"/>
      <c r="H420" s="594"/>
      <c r="I420" s="594"/>
      <c r="J420" s="706"/>
      <c r="K420" s="554"/>
      <c r="L420" s="554"/>
      <c r="M420" s="554"/>
      <c r="N420" s="707"/>
      <c r="O420" s="709"/>
      <c r="P420" s="709"/>
    </row>
    <row r="421" spans="3:16" ht="26.25" hidden="1" customHeight="1" outlineLevel="1">
      <c r="C421" s="136"/>
      <c r="D421" s="594"/>
      <c r="E421" s="594"/>
      <c r="F421" s="594"/>
      <c r="G421" s="594"/>
      <c r="H421" s="594"/>
      <c r="I421" s="594"/>
      <c r="J421" s="446"/>
      <c r="K421" s="447"/>
      <c r="L421" s="447"/>
      <c r="M421" s="447"/>
      <c r="N421" s="448"/>
      <c r="O421" s="710"/>
      <c r="P421" s="710"/>
    </row>
    <row r="422" spans="3:16" ht="26.25" hidden="1" customHeight="1" outlineLevel="1">
      <c r="C422" s="8"/>
      <c r="D422" s="133"/>
      <c r="E422" s="8"/>
      <c r="F422" s="8"/>
      <c r="G422" s="8"/>
      <c r="H422" s="133"/>
      <c r="I422" s="133"/>
      <c r="J422" s="17"/>
      <c r="K422" s="17"/>
      <c r="L422" s="17"/>
      <c r="M422" s="17"/>
      <c r="N422" s="17"/>
      <c r="O422" s="17"/>
      <c r="P422" s="17"/>
    </row>
    <row r="423" spans="3:16" ht="26.25" hidden="1" customHeight="1" outlineLevel="1">
      <c r="C423" s="8"/>
      <c r="D423" s="157"/>
      <c r="E423" s="157" t="s">
        <v>3281</v>
      </c>
      <c r="F423" s="8"/>
      <c r="G423" s="8"/>
      <c r="H423" s="133"/>
      <c r="I423" s="133"/>
      <c r="J423" s="17"/>
      <c r="K423" s="17"/>
      <c r="L423" s="17"/>
      <c r="M423" s="17"/>
      <c r="N423" s="17"/>
      <c r="O423" s="17"/>
      <c r="P423" s="3"/>
    </row>
    <row r="424" spans="3:16" ht="26.25" hidden="1" customHeight="1" outlineLevel="1">
      <c r="C424" s="8"/>
      <c r="D424" s="140"/>
      <c r="E424" s="609" t="s">
        <v>3282</v>
      </c>
      <c r="F424" s="610"/>
      <c r="G424" s="610"/>
      <c r="H424" s="610"/>
      <c r="I424" s="610"/>
      <c r="J424" s="611"/>
      <c r="K424" s="612" t="s">
        <v>3283</v>
      </c>
      <c r="L424" s="613"/>
      <c r="M424" s="614" t="s">
        <v>3284</v>
      </c>
      <c r="N424" s="615"/>
      <c r="O424" s="615"/>
      <c r="P424" s="616"/>
    </row>
    <row r="425" spans="3:16" ht="26.25" hidden="1" customHeight="1" outlineLevel="1">
      <c r="C425" s="136"/>
      <c r="D425" s="605" t="s">
        <v>51</v>
      </c>
      <c r="E425" s="617" t="s">
        <v>3285</v>
      </c>
      <c r="F425" s="607"/>
      <c r="G425" s="607"/>
      <c r="H425" s="607"/>
      <c r="I425" s="607"/>
      <c r="J425" s="608"/>
      <c r="K425" s="618" t="s">
        <v>3286</v>
      </c>
      <c r="L425" s="618" t="s">
        <v>3287</v>
      </c>
      <c r="M425" s="606" t="s">
        <v>55</v>
      </c>
      <c r="N425" s="606"/>
      <c r="O425" s="606" t="s">
        <v>56</v>
      </c>
      <c r="P425" s="606"/>
    </row>
    <row r="426" spans="3:16" ht="45.4" hidden="1" customHeight="1" outlineLevel="1">
      <c r="C426" s="136"/>
      <c r="D426" s="605"/>
      <c r="E426" s="699" t="s">
        <v>3288</v>
      </c>
      <c r="F426" s="700"/>
      <c r="G426" s="700"/>
      <c r="H426" s="700"/>
      <c r="I426" s="700"/>
      <c r="J426" s="701"/>
      <c r="K426" s="619"/>
      <c r="L426" s="619"/>
      <c r="M426" s="702" t="s">
        <v>3289</v>
      </c>
      <c r="N426" s="702"/>
      <c r="O426" s="702"/>
      <c r="P426" s="702"/>
    </row>
    <row r="427" spans="3:16" ht="26.25" hidden="1" customHeight="1" outlineLevel="1">
      <c r="C427" s="8"/>
      <c r="D427" s="158" t="s">
        <v>3459</v>
      </c>
      <c r="E427" s="391"/>
      <c r="F427" s="392"/>
      <c r="G427" s="392"/>
      <c r="H427" s="392"/>
      <c r="I427" s="392"/>
      <c r="J427" s="393"/>
      <c r="K427" s="291"/>
      <c r="L427" s="291"/>
      <c r="M427" s="444"/>
      <c r="N427" s="444"/>
      <c r="O427" s="594"/>
      <c r="P427" s="594"/>
    </row>
    <row r="428" spans="3:16" ht="26.25" hidden="1" customHeight="1" outlineLevel="1">
      <c r="C428" s="8"/>
      <c r="D428" s="147" t="s">
        <v>3460</v>
      </c>
      <c r="E428" s="391"/>
      <c r="F428" s="392"/>
      <c r="G428" s="392"/>
      <c r="H428" s="392"/>
      <c r="I428" s="392"/>
      <c r="J428" s="393"/>
      <c r="K428" s="291"/>
      <c r="L428" s="291"/>
      <c r="M428" s="444"/>
      <c r="N428" s="444"/>
      <c r="O428" s="594"/>
      <c r="P428" s="594"/>
    </row>
    <row r="429" spans="3:16" ht="26.25" hidden="1" customHeight="1" outlineLevel="1">
      <c r="C429" s="8"/>
      <c r="D429" s="158" t="s">
        <v>3461</v>
      </c>
      <c r="E429" s="391"/>
      <c r="F429" s="392"/>
      <c r="G429" s="392"/>
      <c r="H429" s="392"/>
      <c r="I429" s="392"/>
      <c r="J429" s="393"/>
      <c r="K429" s="291"/>
      <c r="L429" s="291"/>
      <c r="M429" s="444"/>
      <c r="N429" s="444"/>
      <c r="O429" s="594"/>
      <c r="P429" s="594"/>
    </row>
    <row r="430" spans="3:16" ht="26.25" hidden="1" customHeight="1" outlineLevel="1">
      <c r="C430" s="8"/>
      <c r="D430" s="147" t="s">
        <v>3462</v>
      </c>
      <c r="E430" s="391"/>
      <c r="F430" s="392"/>
      <c r="G430" s="392"/>
      <c r="H430" s="392"/>
      <c r="I430" s="392"/>
      <c r="J430" s="393"/>
      <c r="K430" s="291"/>
      <c r="L430" s="291"/>
      <c r="M430" s="444"/>
      <c r="N430" s="444"/>
      <c r="O430" s="594"/>
      <c r="P430" s="594"/>
    </row>
    <row r="431" spans="3:16" ht="26.25" hidden="1" customHeight="1" outlineLevel="1">
      <c r="C431" s="8"/>
      <c r="D431" s="158" t="s">
        <v>3463</v>
      </c>
      <c r="E431" s="391"/>
      <c r="F431" s="392"/>
      <c r="G431" s="392"/>
      <c r="H431" s="392"/>
      <c r="I431" s="392"/>
      <c r="J431" s="393"/>
      <c r="K431" s="291"/>
      <c r="L431" s="291"/>
      <c r="M431" s="444"/>
      <c r="N431" s="444"/>
      <c r="O431" s="594"/>
      <c r="P431" s="594"/>
    </row>
    <row r="432" spans="3:16" ht="26.25" hidden="1" customHeight="1" outlineLevel="1">
      <c r="C432" s="8"/>
      <c r="D432" s="147" t="s">
        <v>3464</v>
      </c>
      <c r="E432" s="391"/>
      <c r="F432" s="392"/>
      <c r="G432" s="392"/>
      <c r="H432" s="392"/>
      <c r="I432" s="392"/>
      <c r="J432" s="393"/>
      <c r="K432" s="291"/>
      <c r="L432" s="291"/>
      <c r="M432" s="444"/>
      <c r="N432" s="444"/>
      <c r="O432" s="594"/>
      <c r="P432" s="594"/>
    </row>
    <row r="433" spans="3:16" ht="26.25" hidden="1" customHeight="1" outlineLevel="1">
      <c r="C433" s="8"/>
      <c r="D433" s="158" t="s">
        <v>3465</v>
      </c>
      <c r="E433" s="391"/>
      <c r="F433" s="392"/>
      <c r="G433" s="392"/>
      <c r="H433" s="392"/>
      <c r="I433" s="392"/>
      <c r="J433" s="393"/>
      <c r="K433" s="291"/>
      <c r="L433" s="291"/>
      <c r="M433" s="444"/>
      <c r="N433" s="444"/>
      <c r="O433" s="594"/>
      <c r="P433" s="594"/>
    </row>
    <row r="434" spans="3:16" ht="26.25" hidden="1" customHeight="1" outlineLevel="1">
      <c r="C434" s="8"/>
      <c r="D434" s="147" t="s">
        <v>3466</v>
      </c>
      <c r="E434" s="391"/>
      <c r="F434" s="392"/>
      <c r="G434" s="392"/>
      <c r="H434" s="392"/>
      <c r="I434" s="392"/>
      <c r="J434" s="393"/>
      <c r="K434" s="291"/>
      <c r="L434" s="291"/>
      <c r="M434" s="444"/>
      <c r="N434" s="444"/>
      <c r="O434" s="594"/>
      <c r="P434" s="594"/>
    </row>
    <row r="435" spans="3:16" ht="26.25" hidden="1" customHeight="1" outlineLevel="1">
      <c r="C435" s="8"/>
      <c r="D435" s="158" t="s">
        <v>3467</v>
      </c>
      <c r="E435" s="391"/>
      <c r="F435" s="392"/>
      <c r="G435" s="392"/>
      <c r="H435" s="392"/>
      <c r="I435" s="392"/>
      <c r="J435" s="393"/>
      <c r="K435" s="291"/>
      <c r="L435" s="291"/>
      <c r="M435" s="444"/>
      <c r="N435" s="444"/>
      <c r="O435" s="594"/>
      <c r="P435" s="594"/>
    </row>
    <row r="436" spans="3:16" ht="26.25" hidden="1" customHeight="1" outlineLevel="1">
      <c r="C436" s="8"/>
      <c r="D436" s="147" t="s">
        <v>3468</v>
      </c>
      <c r="E436" s="391"/>
      <c r="F436" s="392"/>
      <c r="G436" s="392"/>
      <c r="H436" s="392"/>
      <c r="I436" s="392"/>
      <c r="J436" s="393"/>
      <c r="K436" s="291"/>
      <c r="L436" s="291"/>
      <c r="M436" s="444"/>
      <c r="N436" s="444"/>
      <c r="O436" s="594"/>
      <c r="P436" s="594"/>
    </row>
    <row r="437" spans="3:16" ht="26.25" hidden="1" customHeight="1" outlineLevel="1">
      <c r="C437" s="8"/>
      <c r="D437" s="158" t="s">
        <v>3469</v>
      </c>
      <c r="E437" s="391"/>
      <c r="F437" s="392"/>
      <c r="G437" s="392"/>
      <c r="H437" s="392"/>
      <c r="I437" s="392"/>
      <c r="J437" s="393"/>
      <c r="K437" s="291"/>
      <c r="L437" s="291"/>
      <c r="M437" s="444"/>
      <c r="N437" s="444"/>
      <c r="O437" s="594"/>
      <c r="P437" s="594"/>
    </row>
    <row r="438" spans="3:16" ht="26.25" hidden="1" customHeight="1" outlineLevel="1">
      <c r="C438" s="8"/>
      <c r="D438" s="147" t="s">
        <v>3470</v>
      </c>
      <c r="E438" s="391"/>
      <c r="F438" s="392"/>
      <c r="G438" s="392"/>
      <c r="H438" s="392"/>
      <c r="I438" s="392"/>
      <c r="J438" s="393"/>
      <c r="K438" s="291"/>
      <c r="L438" s="291"/>
      <c r="M438" s="444"/>
      <c r="N438" s="444"/>
      <c r="O438" s="594"/>
      <c r="P438" s="594"/>
    </row>
    <row r="439" spans="3:16" ht="26.25" hidden="1" customHeight="1" outlineLevel="1">
      <c r="C439" s="8"/>
      <c r="D439" s="158" t="s">
        <v>3471</v>
      </c>
      <c r="E439" s="391"/>
      <c r="F439" s="392"/>
      <c r="G439" s="392"/>
      <c r="H439" s="392"/>
      <c r="I439" s="392"/>
      <c r="J439" s="393"/>
      <c r="K439" s="291"/>
      <c r="L439" s="291"/>
      <c r="M439" s="444"/>
      <c r="N439" s="444"/>
      <c r="O439" s="594"/>
      <c r="P439" s="594"/>
    </row>
    <row r="440" spans="3:16" ht="26.25" hidden="1" customHeight="1" outlineLevel="1">
      <c r="C440" s="8"/>
      <c r="D440" s="147" t="s">
        <v>3472</v>
      </c>
      <c r="E440" s="391"/>
      <c r="F440" s="392"/>
      <c r="G440" s="392"/>
      <c r="H440" s="392"/>
      <c r="I440" s="392"/>
      <c r="J440" s="393"/>
      <c r="K440" s="291"/>
      <c r="L440" s="291"/>
      <c r="M440" s="444"/>
      <c r="N440" s="444"/>
      <c r="O440" s="594"/>
      <c r="P440" s="594"/>
    </row>
    <row r="441" spans="3:16" ht="26.25" hidden="1" customHeight="1" outlineLevel="1">
      <c r="C441" s="8"/>
      <c r="D441" s="158" t="s">
        <v>3473</v>
      </c>
      <c r="E441" s="391"/>
      <c r="F441" s="392"/>
      <c r="G441" s="392"/>
      <c r="H441" s="392"/>
      <c r="I441" s="392"/>
      <c r="J441" s="393"/>
      <c r="K441" s="291"/>
      <c r="L441" s="291"/>
      <c r="M441" s="444"/>
      <c r="N441" s="444"/>
      <c r="O441" s="594"/>
      <c r="P441" s="594"/>
    </row>
    <row r="442" spans="3:16" ht="26.25" hidden="1" customHeight="1" outlineLevel="1">
      <c r="C442" s="17"/>
      <c r="D442" s="133"/>
      <c r="E442" s="17"/>
      <c r="F442" s="17"/>
      <c r="G442" s="149"/>
      <c r="H442" s="17"/>
      <c r="I442" s="17"/>
      <c r="J442" s="149"/>
      <c r="K442" s="17"/>
      <c r="L442" s="17"/>
      <c r="M442" s="133"/>
      <c r="N442" s="133"/>
      <c r="O442" s="160"/>
      <c r="P442" s="160"/>
    </row>
    <row r="443" spans="3:16" ht="26.25" hidden="1" customHeight="1" outlineLevel="1">
      <c r="C443" s="17"/>
      <c r="D443" s="17"/>
      <c r="E443" s="17"/>
      <c r="F443" s="17"/>
      <c r="G443" s="149"/>
      <c r="H443" s="17"/>
      <c r="I443" s="17"/>
      <c r="J443" s="149"/>
      <c r="K443" s="17"/>
      <c r="L443" s="17"/>
      <c r="M443" s="17"/>
      <c r="N443" s="17"/>
      <c r="O443" s="14"/>
      <c r="P443" s="14"/>
    </row>
    <row r="444" spans="3:16" ht="26.25" hidden="1" customHeight="1" outlineLevel="1">
      <c r="C444" s="155" t="s">
        <v>3138</v>
      </c>
      <c r="D444" s="596" t="s">
        <v>3474</v>
      </c>
      <c r="E444" s="597"/>
      <c r="F444" s="597"/>
      <c r="G444" s="597"/>
      <c r="H444" s="597"/>
      <c r="I444" s="597"/>
      <c r="J444" s="597"/>
      <c r="K444" s="597"/>
      <c r="L444" s="597"/>
      <c r="M444" s="597"/>
      <c r="N444" s="597"/>
      <c r="O444" s="597"/>
      <c r="P444" s="598"/>
    </row>
    <row r="445" spans="3:16" ht="26.25" hidden="1" customHeight="1" outlineLevel="1">
      <c r="C445" s="17"/>
      <c r="D445" s="643" t="s">
        <v>3269</v>
      </c>
      <c r="E445" s="644"/>
      <c r="F445" s="644"/>
      <c r="G445" s="644"/>
      <c r="H445" s="644"/>
      <c r="I445" s="644"/>
      <c r="J445" s="644"/>
      <c r="K445" s="644"/>
      <c r="L445" s="644"/>
      <c r="M445" s="644"/>
      <c r="N445" s="644"/>
      <c r="O445" s="644"/>
      <c r="P445" s="644"/>
    </row>
    <row r="446" spans="3:16" ht="26.25" hidden="1" customHeight="1" outlineLevel="1">
      <c r="C446" s="17"/>
      <c r="D446" s="594" t="s">
        <v>3402</v>
      </c>
      <c r="E446" s="594"/>
      <c r="F446" s="594"/>
      <c r="G446" s="594"/>
      <c r="H446" s="594"/>
      <c r="I446" s="594"/>
      <c r="J446" s="594"/>
      <c r="K446" s="594"/>
      <c r="L446" s="594"/>
      <c r="M446" s="594"/>
      <c r="N446" s="594"/>
      <c r="O446" s="594"/>
      <c r="P446" s="594"/>
    </row>
    <row r="447" spans="3:16" ht="26.25" hidden="1" customHeight="1" outlineLevel="1">
      <c r="C447" s="17"/>
      <c r="D447" s="594"/>
      <c r="E447" s="594"/>
      <c r="F447" s="594"/>
      <c r="G447" s="594"/>
      <c r="H447" s="594"/>
      <c r="I447" s="594"/>
      <c r="J447" s="594"/>
      <c r="K447" s="594"/>
      <c r="L447" s="594"/>
      <c r="M447" s="594"/>
      <c r="N447" s="594"/>
      <c r="O447" s="594"/>
      <c r="P447" s="594"/>
    </row>
    <row r="448" spans="3:16" ht="26.25" hidden="1" customHeight="1" outlineLevel="1">
      <c r="C448" s="8"/>
      <c r="D448" s="8"/>
      <c r="E448" s="66"/>
      <c r="F448" s="66"/>
      <c r="G448" s="140"/>
      <c r="H448" s="140"/>
      <c r="I448" s="140"/>
      <c r="J448" s="140"/>
      <c r="K448" s="140"/>
      <c r="L448" s="140"/>
      <c r="M448" s="140"/>
      <c r="N448" s="140"/>
      <c r="O448" s="140"/>
      <c r="P448" s="140"/>
    </row>
    <row r="449" spans="3:16" ht="26.25" hidden="1" customHeight="1" outlineLevel="1">
      <c r="C449" s="156" t="s">
        <v>3475</v>
      </c>
      <c r="D449" s="596" t="s">
        <v>3476</v>
      </c>
      <c r="E449" s="597"/>
      <c r="F449" s="597"/>
      <c r="G449" s="597"/>
      <c r="H449" s="597"/>
      <c r="I449" s="597"/>
      <c r="J449" s="597"/>
      <c r="K449" s="597"/>
      <c r="L449" s="597"/>
      <c r="M449" s="597"/>
      <c r="N449" s="597"/>
      <c r="O449" s="597"/>
      <c r="P449" s="598"/>
    </row>
    <row r="450" spans="3:16" ht="26.25" hidden="1" customHeight="1" outlineLevel="1">
      <c r="C450" s="8"/>
      <c r="D450" s="602" t="s">
        <v>3273</v>
      </c>
      <c r="E450" s="603"/>
      <c r="F450" s="603"/>
      <c r="G450" s="603"/>
      <c r="H450" s="603"/>
      <c r="I450" s="603"/>
      <c r="J450" s="603"/>
      <c r="K450" s="603"/>
      <c r="L450" s="603"/>
      <c r="M450" s="603"/>
      <c r="N450" s="603"/>
      <c r="O450" s="603"/>
      <c r="P450" s="604"/>
    </row>
    <row r="451" spans="3:16" ht="26.25" hidden="1" customHeight="1" outlineLevel="1">
      <c r="C451" s="136"/>
      <c r="D451" s="605" t="s">
        <v>3274</v>
      </c>
      <c r="E451" s="605"/>
      <c r="F451" s="605"/>
      <c r="G451" s="606" t="s">
        <v>3275</v>
      </c>
      <c r="H451" s="606"/>
      <c r="I451" s="606"/>
      <c r="J451" s="607" t="s">
        <v>3276</v>
      </c>
      <c r="K451" s="607"/>
      <c r="L451" s="607"/>
      <c r="M451" s="607"/>
      <c r="N451" s="608"/>
      <c r="O451" s="145" t="s">
        <v>3277</v>
      </c>
      <c r="P451" s="145" t="s">
        <v>3264</v>
      </c>
    </row>
    <row r="452" spans="3:16" ht="26.25" hidden="1" customHeight="1" outlineLevel="1">
      <c r="C452" s="136"/>
      <c r="D452" s="594"/>
      <c r="E452" s="594"/>
      <c r="F452" s="594"/>
      <c r="G452" s="594"/>
      <c r="H452" s="594"/>
      <c r="I452" s="594"/>
      <c r="J452" s="443"/>
      <c r="K452" s="444"/>
      <c r="L452" s="444"/>
      <c r="M452" s="444"/>
      <c r="N452" s="445"/>
      <c r="O452" s="708"/>
      <c r="P452" s="708"/>
    </row>
    <row r="453" spans="3:16" ht="26.25" hidden="1" customHeight="1" outlineLevel="1">
      <c r="C453" s="136"/>
      <c r="D453" s="594"/>
      <c r="E453" s="594"/>
      <c r="F453" s="594"/>
      <c r="G453" s="594"/>
      <c r="H453" s="594"/>
      <c r="I453" s="594"/>
      <c r="J453" s="706"/>
      <c r="K453" s="554"/>
      <c r="L453" s="554"/>
      <c r="M453" s="554"/>
      <c r="N453" s="707"/>
      <c r="O453" s="709"/>
      <c r="P453" s="709"/>
    </row>
    <row r="454" spans="3:16" ht="26.25" hidden="1" customHeight="1" outlineLevel="1">
      <c r="C454" s="136"/>
      <c r="D454" s="594"/>
      <c r="E454" s="594"/>
      <c r="F454" s="594"/>
      <c r="G454" s="594"/>
      <c r="H454" s="594"/>
      <c r="I454" s="594"/>
      <c r="J454" s="446"/>
      <c r="K454" s="447"/>
      <c r="L454" s="447"/>
      <c r="M454" s="447"/>
      <c r="N454" s="448"/>
      <c r="O454" s="710"/>
      <c r="P454" s="710"/>
    </row>
    <row r="455" spans="3:16" ht="26.25" hidden="1" customHeight="1" outlineLevel="1">
      <c r="C455" s="8"/>
      <c r="D455" s="133"/>
      <c r="E455" s="8"/>
      <c r="F455" s="8"/>
      <c r="G455" s="8"/>
      <c r="H455" s="133"/>
      <c r="I455" s="133"/>
      <c r="J455" s="17"/>
      <c r="K455" s="17"/>
      <c r="L455" s="17"/>
      <c r="M455" s="17"/>
      <c r="N455" s="17"/>
      <c r="O455" s="17"/>
      <c r="P455" s="17"/>
    </row>
    <row r="456" spans="3:16" ht="26.25" hidden="1" customHeight="1" outlineLevel="1">
      <c r="C456" s="8"/>
      <c r="D456" s="157"/>
      <c r="E456" s="157" t="s">
        <v>3281</v>
      </c>
      <c r="F456" s="8"/>
      <c r="G456" s="8"/>
      <c r="H456" s="133"/>
      <c r="I456" s="133"/>
      <c r="J456" s="17"/>
      <c r="K456" s="17"/>
      <c r="L456" s="17"/>
      <c r="M456" s="17"/>
      <c r="N456" s="17"/>
      <c r="O456" s="17"/>
      <c r="P456" s="3"/>
    </row>
    <row r="457" spans="3:16" ht="26.25" hidden="1" customHeight="1" outlineLevel="1">
      <c r="C457" s="8"/>
      <c r="D457" s="140"/>
      <c r="E457" s="609" t="s">
        <v>3282</v>
      </c>
      <c r="F457" s="610"/>
      <c r="G457" s="610"/>
      <c r="H457" s="610"/>
      <c r="I457" s="610"/>
      <c r="J457" s="611"/>
      <c r="K457" s="612" t="s">
        <v>3283</v>
      </c>
      <c r="L457" s="613"/>
      <c r="M457" s="614" t="s">
        <v>3284</v>
      </c>
      <c r="N457" s="615"/>
      <c r="O457" s="615"/>
      <c r="P457" s="616"/>
    </row>
    <row r="458" spans="3:16" ht="26.25" hidden="1" customHeight="1" outlineLevel="1">
      <c r="C458" s="136"/>
      <c r="D458" s="605" t="s">
        <v>51</v>
      </c>
      <c r="E458" s="617" t="s">
        <v>3285</v>
      </c>
      <c r="F458" s="607"/>
      <c r="G458" s="607"/>
      <c r="H458" s="607"/>
      <c r="I458" s="607"/>
      <c r="J458" s="608"/>
      <c r="K458" s="618" t="s">
        <v>3286</v>
      </c>
      <c r="L458" s="618" t="s">
        <v>3287</v>
      </c>
      <c r="M458" s="606" t="s">
        <v>55</v>
      </c>
      <c r="N458" s="606"/>
      <c r="O458" s="606" t="s">
        <v>56</v>
      </c>
      <c r="P458" s="606"/>
    </row>
    <row r="459" spans="3:16" ht="43.9" hidden="1" customHeight="1" outlineLevel="1">
      <c r="C459" s="136"/>
      <c r="D459" s="605"/>
      <c r="E459" s="699" t="s">
        <v>3288</v>
      </c>
      <c r="F459" s="700"/>
      <c r="G459" s="700"/>
      <c r="H459" s="700"/>
      <c r="I459" s="700"/>
      <c r="J459" s="701"/>
      <c r="K459" s="619"/>
      <c r="L459" s="619"/>
      <c r="M459" s="702" t="s">
        <v>3289</v>
      </c>
      <c r="N459" s="702"/>
      <c r="O459" s="702"/>
      <c r="P459" s="702"/>
    </row>
    <row r="460" spans="3:16" ht="26.25" hidden="1" customHeight="1" outlineLevel="1">
      <c r="C460" s="8"/>
      <c r="D460" s="158" t="s">
        <v>3477</v>
      </c>
      <c r="E460" s="391"/>
      <c r="F460" s="392"/>
      <c r="G460" s="392"/>
      <c r="H460" s="392"/>
      <c r="I460" s="392"/>
      <c r="J460" s="393"/>
      <c r="K460" s="291"/>
      <c r="L460" s="291"/>
      <c r="M460" s="444"/>
      <c r="N460" s="444"/>
      <c r="O460" s="594"/>
      <c r="P460" s="594"/>
    </row>
    <row r="461" spans="3:16" ht="26.25" hidden="1" customHeight="1" outlineLevel="1">
      <c r="C461" s="8"/>
      <c r="D461" s="147" t="s">
        <v>3478</v>
      </c>
      <c r="E461" s="391"/>
      <c r="F461" s="392"/>
      <c r="G461" s="392"/>
      <c r="H461" s="392"/>
      <c r="I461" s="392"/>
      <c r="J461" s="393"/>
      <c r="K461" s="291"/>
      <c r="L461" s="291"/>
      <c r="M461" s="444"/>
      <c r="N461" s="444"/>
      <c r="O461" s="594"/>
      <c r="P461" s="594"/>
    </row>
    <row r="462" spans="3:16" ht="26.25" hidden="1" customHeight="1" outlineLevel="1">
      <c r="C462" s="8"/>
      <c r="D462" s="158" t="s">
        <v>3479</v>
      </c>
      <c r="E462" s="391"/>
      <c r="F462" s="392"/>
      <c r="G462" s="392"/>
      <c r="H462" s="392"/>
      <c r="I462" s="392"/>
      <c r="J462" s="393"/>
      <c r="K462" s="291"/>
      <c r="L462" s="291"/>
      <c r="M462" s="444"/>
      <c r="N462" s="444"/>
      <c r="O462" s="594"/>
      <c r="P462" s="594"/>
    </row>
    <row r="463" spans="3:16" ht="26.25" hidden="1" customHeight="1" outlineLevel="1">
      <c r="C463" s="8"/>
      <c r="D463" s="147" t="s">
        <v>3480</v>
      </c>
      <c r="E463" s="391"/>
      <c r="F463" s="392"/>
      <c r="G463" s="392"/>
      <c r="H463" s="392"/>
      <c r="I463" s="392"/>
      <c r="J463" s="393"/>
      <c r="K463" s="291"/>
      <c r="L463" s="291"/>
      <c r="M463" s="444"/>
      <c r="N463" s="444"/>
      <c r="O463" s="594"/>
      <c r="P463" s="594"/>
    </row>
    <row r="464" spans="3:16" ht="26.25" hidden="1" customHeight="1" outlineLevel="1">
      <c r="C464" s="8"/>
      <c r="D464" s="158" t="s">
        <v>3481</v>
      </c>
      <c r="E464" s="391"/>
      <c r="F464" s="392"/>
      <c r="G464" s="392"/>
      <c r="H464" s="392"/>
      <c r="I464" s="392"/>
      <c r="J464" s="393"/>
      <c r="K464" s="291"/>
      <c r="L464" s="291"/>
      <c r="M464" s="444"/>
      <c r="N464" s="444"/>
      <c r="O464" s="594"/>
      <c r="P464" s="594"/>
    </row>
    <row r="465" spans="3:16" ht="26.25" hidden="1" customHeight="1" outlineLevel="1">
      <c r="C465" s="8"/>
      <c r="D465" s="147" t="s">
        <v>3482</v>
      </c>
      <c r="E465" s="391"/>
      <c r="F465" s="392"/>
      <c r="G465" s="392"/>
      <c r="H465" s="392"/>
      <c r="I465" s="392"/>
      <c r="J465" s="393"/>
      <c r="K465" s="291"/>
      <c r="L465" s="291"/>
      <c r="M465" s="444"/>
      <c r="N465" s="444"/>
      <c r="O465" s="594"/>
      <c r="P465" s="594"/>
    </row>
    <row r="466" spans="3:16" ht="26.25" hidden="1" customHeight="1" outlineLevel="1">
      <c r="C466" s="8"/>
      <c r="D466" s="158" t="s">
        <v>3483</v>
      </c>
      <c r="E466" s="391"/>
      <c r="F466" s="392"/>
      <c r="G466" s="392"/>
      <c r="H466" s="392"/>
      <c r="I466" s="392"/>
      <c r="J466" s="393"/>
      <c r="K466" s="291"/>
      <c r="L466" s="291"/>
      <c r="M466" s="444"/>
      <c r="N466" s="444"/>
      <c r="O466" s="594"/>
      <c r="P466" s="594"/>
    </row>
    <row r="467" spans="3:16" ht="26.25" hidden="1" customHeight="1" outlineLevel="1">
      <c r="C467" s="8"/>
      <c r="D467" s="147" t="s">
        <v>3484</v>
      </c>
      <c r="E467" s="391"/>
      <c r="F467" s="392"/>
      <c r="G467" s="392"/>
      <c r="H467" s="392"/>
      <c r="I467" s="392"/>
      <c r="J467" s="393"/>
      <c r="K467" s="291"/>
      <c r="L467" s="291"/>
      <c r="M467" s="444"/>
      <c r="N467" s="444"/>
      <c r="O467" s="594"/>
      <c r="P467" s="594"/>
    </row>
    <row r="468" spans="3:16" ht="26.25" hidden="1" customHeight="1" outlineLevel="1">
      <c r="C468" s="8"/>
      <c r="D468" s="158" t="s">
        <v>3485</v>
      </c>
      <c r="E468" s="391"/>
      <c r="F468" s="392"/>
      <c r="G468" s="392"/>
      <c r="H468" s="392"/>
      <c r="I468" s="392"/>
      <c r="J468" s="393"/>
      <c r="K468" s="291"/>
      <c r="L468" s="291"/>
      <c r="M468" s="444"/>
      <c r="N468" s="444"/>
      <c r="O468" s="594"/>
      <c r="P468" s="594"/>
    </row>
    <row r="469" spans="3:16" ht="26.25" hidden="1" customHeight="1" outlineLevel="1">
      <c r="C469" s="8"/>
      <c r="D469" s="147" t="s">
        <v>3486</v>
      </c>
      <c r="E469" s="391"/>
      <c r="F469" s="392"/>
      <c r="G469" s="392"/>
      <c r="H469" s="392"/>
      <c r="I469" s="392"/>
      <c r="J469" s="393"/>
      <c r="K469" s="291"/>
      <c r="L469" s="291"/>
      <c r="M469" s="444"/>
      <c r="N469" s="444"/>
      <c r="O469" s="594"/>
      <c r="P469" s="594"/>
    </row>
    <row r="470" spans="3:16" ht="26.25" hidden="1" customHeight="1" outlineLevel="1">
      <c r="C470" s="8"/>
      <c r="D470" s="158" t="s">
        <v>3487</v>
      </c>
      <c r="E470" s="391"/>
      <c r="F470" s="392"/>
      <c r="G470" s="392"/>
      <c r="H470" s="392"/>
      <c r="I470" s="392"/>
      <c r="J470" s="393"/>
      <c r="K470" s="291"/>
      <c r="L470" s="291"/>
      <c r="M470" s="444"/>
      <c r="N470" s="444"/>
      <c r="O470" s="594"/>
      <c r="P470" s="594"/>
    </row>
    <row r="471" spans="3:16" ht="26.25" hidden="1" customHeight="1" outlineLevel="1">
      <c r="C471" s="8"/>
      <c r="D471" s="147" t="s">
        <v>3488</v>
      </c>
      <c r="E471" s="391"/>
      <c r="F471" s="392"/>
      <c r="G471" s="392"/>
      <c r="H471" s="392"/>
      <c r="I471" s="392"/>
      <c r="J471" s="393"/>
      <c r="K471" s="291"/>
      <c r="L471" s="291"/>
      <c r="M471" s="444"/>
      <c r="N471" s="444"/>
      <c r="O471" s="594"/>
      <c r="P471" s="594"/>
    </row>
    <row r="472" spans="3:16" ht="26.25" hidden="1" customHeight="1" outlineLevel="1">
      <c r="C472" s="8"/>
      <c r="D472" s="158" t="s">
        <v>3489</v>
      </c>
      <c r="E472" s="391"/>
      <c r="F472" s="392"/>
      <c r="G472" s="392"/>
      <c r="H472" s="392"/>
      <c r="I472" s="392"/>
      <c r="J472" s="393"/>
      <c r="K472" s="291"/>
      <c r="L472" s="291"/>
      <c r="M472" s="444"/>
      <c r="N472" s="444"/>
      <c r="O472" s="594"/>
      <c r="P472" s="594"/>
    </row>
    <row r="473" spans="3:16" ht="26.25" hidden="1" customHeight="1" outlineLevel="1">
      <c r="C473" s="8"/>
      <c r="D473" s="147" t="s">
        <v>3490</v>
      </c>
      <c r="E473" s="391"/>
      <c r="F473" s="392"/>
      <c r="G473" s="392"/>
      <c r="H473" s="392"/>
      <c r="I473" s="392"/>
      <c r="J473" s="393"/>
      <c r="K473" s="291"/>
      <c r="L473" s="291"/>
      <c r="M473" s="444"/>
      <c r="N473" s="444"/>
      <c r="O473" s="594"/>
      <c r="P473" s="594"/>
    </row>
    <row r="474" spans="3:16" ht="26.25" hidden="1" customHeight="1" outlineLevel="1">
      <c r="C474" s="8"/>
      <c r="D474" s="158" t="s">
        <v>3491</v>
      </c>
      <c r="E474" s="391"/>
      <c r="F474" s="392"/>
      <c r="G474" s="392"/>
      <c r="H474" s="392"/>
      <c r="I474" s="392"/>
      <c r="J474" s="393"/>
      <c r="K474" s="291"/>
      <c r="L474" s="291"/>
      <c r="M474" s="444"/>
      <c r="N474" s="444"/>
      <c r="O474" s="594"/>
      <c r="P474" s="594"/>
    </row>
    <row r="475" spans="3:16" ht="26.25" hidden="1" customHeight="1" outlineLevel="1">
      <c r="C475" s="8"/>
      <c r="D475" s="133"/>
      <c r="E475" s="8"/>
      <c r="F475" s="148"/>
      <c r="G475" s="148"/>
      <c r="H475" s="148"/>
      <c r="I475" s="148"/>
      <c r="J475" s="148"/>
      <c r="K475" s="148"/>
      <c r="L475" s="148"/>
      <c r="M475" s="148"/>
      <c r="N475" s="148"/>
      <c r="O475" s="62"/>
      <c r="P475" s="62"/>
    </row>
    <row r="476" spans="3:16" ht="26.25" hidden="1" customHeight="1" outlineLevel="1">
      <c r="C476" s="156" t="s">
        <v>3492</v>
      </c>
      <c r="D476" s="596" t="s">
        <v>3493</v>
      </c>
      <c r="E476" s="597"/>
      <c r="F476" s="597"/>
      <c r="G476" s="597"/>
      <c r="H476" s="597"/>
      <c r="I476" s="597"/>
      <c r="J476" s="597"/>
      <c r="K476" s="597"/>
      <c r="L476" s="597"/>
      <c r="M476" s="597"/>
      <c r="N476" s="597"/>
      <c r="O476" s="597"/>
      <c r="P476" s="598"/>
    </row>
    <row r="477" spans="3:16" ht="26.25" hidden="1" customHeight="1" outlineLevel="1">
      <c r="C477" s="8"/>
      <c r="D477" s="602" t="s">
        <v>3273</v>
      </c>
      <c r="E477" s="603"/>
      <c r="F477" s="603"/>
      <c r="G477" s="603"/>
      <c r="H477" s="603"/>
      <c r="I477" s="603"/>
      <c r="J477" s="603"/>
      <c r="K477" s="603"/>
      <c r="L477" s="603"/>
      <c r="M477" s="603"/>
      <c r="N477" s="603"/>
      <c r="O477" s="603"/>
      <c r="P477" s="604"/>
    </row>
    <row r="478" spans="3:16" ht="26.25" hidden="1" customHeight="1" outlineLevel="1">
      <c r="C478" s="136"/>
      <c r="D478" s="605" t="s">
        <v>3274</v>
      </c>
      <c r="E478" s="605"/>
      <c r="F478" s="605"/>
      <c r="G478" s="606" t="s">
        <v>3275</v>
      </c>
      <c r="H478" s="606"/>
      <c r="I478" s="606"/>
      <c r="J478" s="607" t="s">
        <v>3276</v>
      </c>
      <c r="K478" s="607"/>
      <c r="L478" s="607"/>
      <c r="M478" s="607"/>
      <c r="N478" s="608"/>
      <c r="O478" s="145" t="s">
        <v>3277</v>
      </c>
      <c r="P478" s="145" t="s">
        <v>3264</v>
      </c>
    </row>
    <row r="479" spans="3:16" ht="26.25" hidden="1" customHeight="1" outlineLevel="1">
      <c r="C479" s="136"/>
      <c r="D479" s="594"/>
      <c r="E479" s="594"/>
      <c r="F479" s="594"/>
      <c r="G479" s="594"/>
      <c r="H479" s="594"/>
      <c r="I479" s="594"/>
      <c r="J479" s="443"/>
      <c r="K479" s="444"/>
      <c r="L479" s="444"/>
      <c r="M479" s="444"/>
      <c r="N479" s="445"/>
      <c r="O479" s="708"/>
      <c r="P479" s="708"/>
    </row>
    <row r="480" spans="3:16" ht="26.25" hidden="1" customHeight="1" outlineLevel="1">
      <c r="C480" s="136"/>
      <c r="D480" s="594"/>
      <c r="E480" s="594"/>
      <c r="F480" s="594"/>
      <c r="G480" s="594"/>
      <c r="H480" s="594"/>
      <c r="I480" s="594"/>
      <c r="J480" s="706"/>
      <c r="K480" s="554"/>
      <c r="L480" s="554"/>
      <c r="M480" s="554"/>
      <c r="N480" s="707"/>
      <c r="O480" s="709"/>
      <c r="P480" s="709"/>
    </row>
    <row r="481" spans="3:16" ht="26.25" hidden="1" customHeight="1" outlineLevel="1">
      <c r="C481" s="136"/>
      <c r="D481" s="594"/>
      <c r="E481" s="594"/>
      <c r="F481" s="594"/>
      <c r="G481" s="594"/>
      <c r="H481" s="594"/>
      <c r="I481" s="594"/>
      <c r="J481" s="446"/>
      <c r="K481" s="447"/>
      <c r="L481" s="447"/>
      <c r="M481" s="447"/>
      <c r="N481" s="448"/>
      <c r="O481" s="710"/>
      <c r="P481" s="710"/>
    </row>
    <row r="482" spans="3:16" ht="26.25" hidden="1" customHeight="1" outlineLevel="1">
      <c r="C482" s="8"/>
      <c r="D482" s="133"/>
      <c r="E482" s="8"/>
      <c r="F482" s="8"/>
      <c r="G482" s="8"/>
      <c r="H482" s="133"/>
      <c r="I482" s="133"/>
      <c r="J482" s="17"/>
      <c r="K482" s="17"/>
      <c r="L482" s="17"/>
      <c r="M482" s="17"/>
      <c r="N482" s="17"/>
      <c r="O482" s="17"/>
      <c r="P482" s="17"/>
    </row>
    <row r="483" spans="3:16" ht="26.25" hidden="1" customHeight="1" outlineLevel="1">
      <c r="C483" s="8"/>
      <c r="D483" s="157"/>
      <c r="E483" s="157" t="s">
        <v>3281</v>
      </c>
      <c r="F483" s="8"/>
      <c r="G483" s="8"/>
      <c r="H483" s="133"/>
      <c r="I483" s="133"/>
      <c r="J483" s="17"/>
      <c r="K483" s="17"/>
      <c r="L483" s="17"/>
      <c r="M483" s="17"/>
      <c r="N483" s="17"/>
      <c r="O483" s="17"/>
      <c r="P483" s="3"/>
    </row>
    <row r="484" spans="3:16" ht="26.25" hidden="1" customHeight="1" outlineLevel="1">
      <c r="C484" s="8"/>
      <c r="D484" s="140"/>
      <c r="E484" s="609" t="s">
        <v>3282</v>
      </c>
      <c r="F484" s="610"/>
      <c r="G484" s="610"/>
      <c r="H484" s="610"/>
      <c r="I484" s="610"/>
      <c r="J484" s="611"/>
      <c r="K484" s="612" t="s">
        <v>3283</v>
      </c>
      <c r="L484" s="613"/>
      <c r="M484" s="614" t="s">
        <v>3284</v>
      </c>
      <c r="N484" s="615"/>
      <c r="O484" s="615"/>
      <c r="P484" s="616"/>
    </row>
    <row r="485" spans="3:16" ht="26.25" hidden="1" customHeight="1" outlineLevel="1">
      <c r="C485" s="136"/>
      <c r="D485" s="605" t="s">
        <v>51</v>
      </c>
      <c r="E485" s="617" t="s">
        <v>3285</v>
      </c>
      <c r="F485" s="607"/>
      <c r="G485" s="607"/>
      <c r="H485" s="607"/>
      <c r="I485" s="607"/>
      <c r="J485" s="608"/>
      <c r="K485" s="618" t="s">
        <v>3286</v>
      </c>
      <c r="L485" s="618" t="s">
        <v>3287</v>
      </c>
      <c r="M485" s="606" t="s">
        <v>55</v>
      </c>
      <c r="N485" s="606"/>
      <c r="O485" s="606" t="s">
        <v>56</v>
      </c>
      <c r="P485" s="606"/>
    </row>
    <row r="486" spans="3:16" ht="26.25" hidden="1" customHeight="1" outlineLevel="1">
      <c r="C486" s="136"/>
      <c r="D486" s="605"/>
      <c r="E486" s="699" t="s">
        <v>3288</v>
      </c>
      <c r="F486" s="700"/>
      <c r="G486" s="700"/>
      <c r="H486" s="700"/>
      <c r="I486" s="700"/>
      <c r="J486" s="701"/>
      <c r="K486" s="619"/>
      <c r="L486" s="619"/>
      <c r="M486" s="702" t="s">
        <v>3289</v>
      </c>
      <c r="N486" s="702"/>
      <c r="O486" s="702"/>
      <c r="P486" s="702"/>
    </row>
    <row r="487" spans="3:16" ht="26.25" hidden="1" customHeight="1" outlineLevel="1">
      <c r="C487" s="8"/>
      <c r="D487" s="158" t="s">
        <v>3494</v>
      </c>
      <c r="E487" s="391"/>
      <c r="F487" s="392"/>
      <c r="G487" s="392"/>
      <c r="H487" s="392"/>
      <c r="I487" s="392"/>
      <c r="J487" s="393"/>
      <c r="K487" s="291"/>
      <c r="L487" s="291"/>
      <c r="M487" s="444"/>
      <c r="N487" s="444"/>
      <c r="O487" s="594"/>
      <c r="P487" s="594"/>
    </row>
    <row r="488" spans="3:16" ht="26.25" hidden="1" customHeight="1" outlineLevel="1">
      <c r="C488" s="8"/>
      <c r="D488" s="147" t="s">
        <v>3495</v>
      </c>
      <c r="E488" s="391"/>
      <c r="F488" s="392"/>
      <c r="G488" s="392"/>
      <c r="H488" s="392"/>
      <c r="I488" s="392"/>
      <c r="J488" s="393"/>
      <c r="K488" s="291"/>
      <c r="L488" s="291"/>
      <c r="M488" s="444"/>
      <c r="N488" s="444"/>
      <c r="O488" s="594"/>
      <c r="P488" s="594"/>
    </row>
    <row r="489" spans="3:16" ht="26.25" hidden="1" customHeight="1" outlineLevel="1">
      <c r="C489" s="8"/>
      <c r="D489" s="158" t="s">
        <v>3496</v>
      </c>
      <c r="E489" s="391"/>
      <c r="F489" s="392"/>
      <c r="G489" s="392"/>
      <c r="H489" s="392"/>
      <c r="I489" s="392"/>
      <c r="J489" s="393"/>
      <c r="K489" s="291"/>
      <c r="L489" s="291"/>
      <c r="M489" s="444"/>
      <c r="N489" s="444"/>
      <c r="O489" s="594"/>
      <c r="P489" s="594"/>
    </row>
    <row r="490" spans="3:16" ht="26.25" hidden="1" customHeight="1" outlineLevel="1">
      <c r="C490" s="8"/>
      <c r="D490" s="147" t="s">
        <v>3497</v>
      </c>
      <c r="E490" s="391"/>
      <c r="F490" s="392"/>
      <c r="G490" s="392"/>
      <c r="H490" s="392"/>
      <c r="I490" s="392"/>
      <c r="J490" s="393"/>
      <c r="K490" s="291"/>
      <c r="L490" s="291"/>
      <c r="M490" s="444"/>
      <c r="N490" s="444"/>
      <c r="O490" s="594"/>
      <c r="P490" s="594"/>
    </row>
    <row r="491" spans="3:16" ht="26.25" hidden="1" customHeight="1" outlineLevel="1">
      <c r="C491" s="8"/>
      <c r="D491" s="158" t="s">
        <v>3498</v>
      </c>
      <c r="E491" s="391"/>
      <c r="F491" s="392"/>
      <c r="G491" s="392"/>
      <c r="H491" s="392"/>
      <c r="I491" s="392"/>
      <c r="J491" s="393"/>
      <c r="K491" s="291"/>
      <c r="L491" s="291"/>
      <c r="M491" s="444"/>
      <c r="N491" s="444"/>
      <c r="O491" s="594"/>
      <c r="P491" s="594"/>
    </row>
    <row r="492" spans="3:16" ht="26.25" hidden="1" customHeight="1" outlineLevel="1">
      <c r="C492" s="8"/>
      <c r="D492" s="147" t="s">
        <v>3499</v>
      </c>
      <c r="E492" s="391"/>
      <c r="F492" s="392"/>
      <c r="G492" s="392"/>
      <c r="H492" s="392"/>
      <c r="I492" s="392"/>
      <c r="J492" s="393"/>
      <c r="K492" s="291"/>
      <c r="L492" s="291"/>
      <c r="M492" s="444"/>
      <c r="N492" s="444"/>
      <c r="O492" s="594"/>
      <c r="P492" s="594"/>
    </row>
    <row r="493" spans="3:16" ht="26.25" hidden="1" customHeight="1" outlineLevel="1">
      <c r="C493" s="8"/>
      <c r="D493" s="158" t="s">
        <v>3500</v>
      </c>
      <c r="E493" s="391"/>
      <c r="F493" s="392"/>
      <c r="G493" s="392"/>
      <c r="H493" s="392"/>
      <c r="I493" s="392"/>
      <c r="J493" s="393"/>
      <c r="K493" s="291"/>
      <c r="L493" s="291"/>
      <c r="M493" s="444"/>
      <c r="N493" s="444"/>
      <c r="O493" s="594"/>
      <c r="P493" s="594"/>
    </row>
    <row r="494" spans="3:16" ht="26.25" hidden="1" customHeight="1" outlineLevel="1">
      <c r="C494" s="8"/>
      <c r="D494" s="147" t="s">
        <v>3501</v>
      </c>
      <c r="E494" s="391"/>
      <c r="F494" s="392"/>
      <c r="G494" s="392"/>
      <c r="H494" s="392"/>
      <c r="I494" s="392"/>
      <c r="J494" s="393"/>
      <c r="K494" s="291"/>
      <c r="L494" s="291"/>
      <c r="M494" s="444"/>
      <c r="N494" s="444"/>
      <c r="O494" s="594"/>
      <c r="P494" s="594"/>
    </row>
    <row r="495" spans="3:16" ht="26.25" hidden="1" customHeight="1" outlineLevel="1">
      <c r="C495" s="8"/>
      <c r="D495" s="158" t="s">
        <v>3502</v>
      </c>
      <c r="E495" s="391"/>
      <c r="F495" s="392"/>
      <c r="G495" s="392"/>
      <c r="H495" s="392"/>
      <c r="I495" s="392"/>
      <c r="J495" s="393"/>
      <c r="K495" s="291"/>
      <c r="L495" s="291"/>
      <c r="M495" s="444"/>
      <c r="N495" s="444"/>
      <c r="O495" s="594"/>
      <c r="P495" s="594"/>
    </row>
    <row r="496" spans="3:16" ht="26.25" hidden="1" customHeight="1" outlineLevel="1">
      <c r="C496" s="8"/>
      <c r="D496" s="147" t="s">
        <v>3503</v>
      </c>
      <c r="E496" s="391"/>
      <c r="F496" s="392"/>
      <c r="G496" s="392"/>
      <c r="H496" s="392"/>
      <c r="I496" s="392"/>
      <c r="J496" s="393"/>
      <c r="K496" s="291"/>
      <c r="L496" s="291"/>
      <c r="M496" s="444"/>
      <c r="N496" s="444"/>
      <c r="O496" s="594"/>
      <c r="P496" s="594"/>
    </row>
    <row r="497" spans="2:16" ht="26.25" hidden="1" customHeight="1" outlineLevel="1">
      <c r="C497" s="8"/>
      <c r="D497" s="158" t="s">
        <v>3504</v>
      </c>
      <c r="E497" s="391"/>
      <c r="F497" s="392"/>
      <c r="G497" s="392"/>
      <c r="H497" s="392"/>
      <c r="I497" s="392"/>
      <c r="J497" s="393"/>
      <c r="K497" s="291"/>
      <c r="L497" s="291"/>
      <c r="M497" s="444"/>
      <c r="N497" s="444"/>
      <c r="O497" s="594"/>
      <c r="P497" s="594"/>
    </row>
    <row r="498" spans="2:16" ht="26.25" hidden="1" customHeight="1" outlineLevel="1">
      <c r="C498" s="8"/>
      <c r="D498" s="147" t="s">
        <v>3505</v>
      </c>
      <c r="E498" s="391"/>
      <c r="F498" s="392"/>
      <c r="G498" s="392"/>
      <c r="H498" s="392"/>
      <c r="I498" s="392"/>
      <c r="J498" s="393"/>
      <c r="K498" s="291"/>
      <c r="L498" s="291"/>
      <c r="M498" s="444"/>
      <c r="N498" s="444"/>
      <c r="O498" s="594"/>
      <c r="P498" s="594"/>
    </row>
    <row r="499" spans="2:16" ht="26.25" hidden="1" customHeight="1" outlineLevel="1">
      <c r="C499" s="8"/>
      <c r="D499" s="158" t="s">
        <v>3506</v>
      </c>
      <c r="E499" s="391"/>
      <c r="F499" s="392"/>
      <c r="G499" s="392"/>
      <c r="H499" s="392"/>
      <c r="I499" s="392"/>
      <c r="J499" s="393"/>
      <c r="K499" s="291"/>
      <c r="L499" s="291"/>
      <c r="M499" s="444"/>
      <c r="N499" s="444"/>
      <c r="O499" s="594"/>
      <c r="P499" s="594"/>
    </row>
    <row r="500" spans="2:16" ht="26.25" hidden="1" customHeight="1" outlineLevel="1">
      <c r="C500" s="8"/>
      <c r="D500" s="147" t="s">
        <v>3507</v>
      </c>
      <c r="E500" s="391"/>
      <c r="F500" s="392"/>
      <c r="G500" s="392"/>
      <c r="H500" s="392"/>
      <c r="I500" s="392"/>
      <c r="J500" s="393"/>
      <c r="K500" s="291"/>
      <c r="L500" s="291"/>
      <c r="M500" s="444"/>
      <c r="N500" s="444"/>
      <c r="O500" s="594"/>
      <c r="P500" s="594"/>
    </row>
    <row r="501" spans="2:16" ht="26.25" hidden="1" customHeight="1" outlineLevel="1">
      <c r="C501" s="8"/>
      <c r="D501" s="158" t="s">
        <v>3508</v>
      </c>
      <c r="E501" s="391"/>
      <c r="F501" s="392"/>
      <c r="G501" s="392"/>
      <c r="H501" s="392"/>
      <c r="I501" s="392"/>
      <c r="J501" s="393"/>
      <c r="K501" s="291"/>
      <c r="L501" s="291"/>
      <c r="M501" s="444"/>
      <c r="N501" s="444"/>
      <c r="O501" s="594"/>
      <c r="P501" s="594"/>
    </row>
    <row r="502" spans="2:16" ht="26.25" hidden="1" customHeight="1" outlineLevel="1"/>
    <row r="503" spans="2:16" ht="26.25" customHeight="1" collapsed="1"/>
    <row r="504" spans="2:16" ht="26.25" customHeight="1">
      <c r="B504" s="70">
        <v>4</v>
      </c>
      <c r="C504" s="670" t="s">
        <v>3509</v>
      </c>
      <c r="D504" s="671"/>
      <c r="E504" s="671"/>
      <c r="F504" s="671"/>
      <c r="G504" s="671"/>
      <c r="H504" s="671"/>
      <c r="I504" s="671"/>
      <c r="J504" s="671"/>
      <c r="K504" s="671"/>
      <c r="L504" s="671"/>
      <c r="M504" s="671"/>
      <c r="N504" s="671"/>
      <c r="O504" s="671"/>
      <c r="P504" s="672"/>
    </row>
    <row r="505" spans="2:16" ht="26.25" customHeight="1">
      <c r="B505" s="64"/>
      <c r="C505" s="673" t="str">
        <f>IF('2. Contexto'!M38="","No aplica. No es necesario ingresar más información",'2. Contexto'!M38)</f>
        <v>No aplica. No es necesario ingresar más información</v>
      </c>
      <c r="D505" s="674"/>
      <c r="E505" s="674"/>
      <c r="F505" s="674"/>
      <c r="G505" s="674"/>
      <c r="H505" s="674"/>
      <c r="I505" s="674"/>
      <c r="J505" s="674"/>
      <c r="K505" s="674"/>
      <c r="L505" s="674"/>
      <c r="M505" s="674"/>
      <c r="N505" s="674"/>
      <c r="O505" s="674"/>
      <c r="P505" s="675"/>
    </row>
    <row r="506" spans="2:16" ht="26.25" customHeight="1">
      <c r="C506" s="161" t="str">
        <f>IF(C505="No aplica. No es necesario ingresar más información","No es necesario ingresar más información","&lt;&lt;&lt;&lt;&lt;Usted aplicó un cuarto tipo de proyecto, debe hacer click en el signo '+' a la izquierda")</f>
        <v>No es necesario ingresar más información</v>
      </c>
    </row>
    <row r="507" spans="2:16" ht="26.25" hidden="1" customHeight="1" outlineLevel="1"/>
    <row r="508" spans="2:16" ht="26.25" hidden="1" customHeight="1" outlineLevel="1"/>
    <row r="509" spans="2:16" ht="26.25" hidden="1" customHeight="1" outlineLevel="1">
      <c r="C509" s="633" t="s">
        <v>1497</v>
      </c>
      <c r="D509" s="634"/>
      <c r="E509" s="635"/>
      <c r="F509" s="17"/>
      <c r="G509" s="17"/>
      <c r="H509" s="17"/>
      <c r="I509" s="17"/>
      <c r="J509" s="17"/>
      <c r="K509" s="17"/>
      <c r="L509" s="17"/>
      <c r="M509" s="17"/>
      <c r="N509" s="17"/>
      <c r="O509" s="17"/>
      <c r="P509" s="17"/>
    </row>
    <row r="510" spans="2:16" ht="26.25" hidden="1" customHeight="1" outlineLevel="1">
      <c r="C510" s="133"/>
      <c r="D510" s="140"/>
      <c r="E510" s="140"/>
      <c r="F510" s="140"/>
      <c r="G510" s="140"/>
      <c r="H510" s="140"/>
      <c r="I510" s="140"/>
      <c r="J510" s="140"/>
      <c r="K510" s="140"/>
      <c r="L510" s="140"/>
      <c r="M510" s="140"/>
      <c r="N510" s="140"/>
      <c r="O510" s="140"/>
      <c r="P510" s="140"/>
    </row>
    <row r="511" spans="2:16" ht="26.25" hidden="1" customHeight="1" outlineLevel="1">
      <c r="C511" s="676" t="s">
        <v>3363</v>
      </c>
      <c r="D511" s="677"/>
      <c r="E511" s="677"/>
      <c r="F511" s="677"/>
      <c r="G511" s="677"/>
      <c r="H511" s="677"/>
      <c r="I511" s="677"/>
      <c r="J511" s="677"/>
      <c r="K511" s="677"/>
      <c r="L511" s="677"/>
      <c r="M511" s="677"/>
      <c r="N511" s="677"/>
      <c r="O511" s="677"/>
      <c r="P511" s="678"/>
    </row>
    <row r="512" spans="2:16" ht="26.25" hidden="1" customHeight="1" outlineLevel="1">
      <c r="B512" s="20"/>
      <c r="C512" s="679"/>
      <c r="D512" s="680"/>
      <c r="E512" s="680"/>
      <c r="F512" s="680"/>
      <c r="G512" s="680"/>
      <c r="H512" s="680"/>
      <c r="I512" s="680"/>
      <c r="J512" s="680"/>
      <c r="K512" s="680"/>
      <c r="L512" s="680"/>
      <c r="M512" s="680"/>
      <c r="N512" s="680"/>
      <c r="O512" s="680"/>
      <c r="P512" s="681"/>
    </row>
    <row r="513" spans="3:16" ht="70.900000000000006" hidden="1" customHeight="1" outlineLevel="1">
      <c r="C513" s="676" t="str">
        <f>IFERROR(VLOOKUP(C505,ReglasManual!$F$5:$X$81,19,0),"Ingrese al menos un tipo de beneficiario")</f>
        <v>Ingrese al menos un tipo de beneficiario</v>
      </c>
      <c r="D513" s="677"/>
      <c r="E513" s="677"/>
      <c r="F513" s="677"/>
      <c r="G513" s="677"/>
      <c r="H513" s="677"/>
      <c r="I513" s="677"/>
      <c r="J513" s="677"/>
      <c r="K513" s="677"/>
      <c r="L513" s="677"/>
      <c r="M513" s="677"/>
      <c r="N513" s="677"/>
      <c r="O513" s="677"/>
      <c r="P513" s="678"/>
    </row>
    <row r="514" spans="3:16" ht="26.25" hidden="1" customHeight="1" outlineLevel="1">
      <c r="C514" s="682" t="s">
        <v>3238</v>
      </c>
      <c r="D514" s="637" t="s">
        <v>3239</v>
      </c>
      <c r="E514" s="683"/>
      <c r="F514" s="684"/>
      <c r="G514" s="637" t="s">
        <v>3240</v>
      </c>
      <c r="H514" s="684"/>
      <c r="I514" s="688" t="s">
        <v>3241</v>
      </c>
      <c r="J514" s="673" t="s">
        <v>3242</v>
      </c>
      <c r="K514" s="675"/>
      <c r="L514" s="689" t="s">
        <v>3243</v>
      </c>
      <c r="M514" s="690"/>
      <c r="N514" s="691"/>
      <c r="O514" s="695" t="s">
        <v>3244</v>
      </c>
      <c r="P514" s="697" t="s">
        <v>3245</v>
      </c>
    </row>
    <row r="515" spans="3:16" ht="26.25" hidden="1" customHeight="1" outlineLevel="1">
      <c r="C515" s="682"/>
      <c r="D515" s="685"/>
      <c r="E515" s="686"/>
      <c r="F515" s="687"/>
      <c r="G515" s="685"/>
      <c r="H515" s="687"/>
      <c r="I515" s="688"/>
      <c r="J515" s="142" t="s">
        <v>3246</v>
      </c>
      <c r="K515" s="142" t="s">
        <v>3247</v>
      </c>
      <c r="L515" s="692"/>
      <c r="M515" s="693"/>
      <c r="N515" s="694"/>
      <c r="O515" s="696"/>
      <c r="P515" s="698"/>
    </row>
    <row r="516" spans="3:16" ht="26.25" hidden="1" customHeight="1" outlineLevel="1">
      <c r="C516" s="620" t="s">
        <v>3248</v>
      </c>
      <c r="D516" s="621"/>
      <c r="E516" s="622"/>
      <c r="F516" s="623"/>
      <c r="G516" s="627"/>
      <c r="H516" s="628"/>
      <c r="I516" s="631"/>
      <c r="J516" s="645"/>
      <c r="K516" s="647"/>
      <c r="L516" s="649" t="str">
        <f>IF(D516="","",(CONCATENATE(I516," ",LOWER(D516)," únicos beneficiados en el transcurso de ",J516," ",K516," ",LOWER(G516))))</f>
        <v/>
      </c>
      <c r="M516" s="650"/>
      <c r="N516" s="651"/>
      <c r="O516" s="655"/>
      <c r="P516" s="656"/>
    </row>
    <row r="517" spans="3:16" ht="26.25" hidden="1" customHeight="1" outlineLevel="1">
      <c r="C517" s="620"/>
      <c r="D517" s="624"/>
      <c r="E517" s="625"/>
      <c r="F517" s="626"/>
      <c r="G517" s="629"/>
      <c r="H517" s="630"/>
      <c r="I517" s="632"/>
      <c r="J517" s="646"/>
      <c r="K517" s="648"/>
      <c r="L517" s="652"/>
      <c r="M517" s="653"/>
      <c r="N517" s="654"/>
      <c r="O517" s="655"/>
      <c r="P517" s="657"/>
    </row>
    <row r="518" spans="3:16" ht="26.25" hidden="1" customHeight="1" outlineLevel="1">
      <c r="C518" s="620" t="s">
        <v>3251</v>
      </c>
      <c r="D518" s="621"/>
      <c r="E518" s="622"/>
      <c r="F518" s="623"/>
      <c r="G518" s="627"/>
      <c r="H518" s="628"/>
      <c r="I518" s="631"/>
      <c r="J518" s="645"/>
      <c r="K518" s="647"/>
      <c r="L518" s="649" t="str">
        <f>IF(D518="","",(CONCATENATE(I518," ",LOWER(D518)," únicos beneficiados en el transcurso de ",J518," ",K518," ",LOWER(G518))))</f>
        <v/>
      </c>
      <c r="M518" s="650"/>
      <c r="N518" s="651"/>
      <c r="O518" s="655"/>
      <c r="P518" s="656"/>
    </row>
    <row r="519" spans="3:16" ht="26.25" hidden="1" customHeight="1" outlineLevel="1">
      <c r="C519" s="620"/>
      <c r="D519" s="624"/>
      <c r="E519" s="625"/>
      <c r="F519" s="626"/>
      <c r="G519" s="629"/>
      <c r="H519" s="630"/>
      <c r="I519" s="632"/>
      <c r="J519" s="646"/>
      <c r="K519" s="648"/>
      <c r="L519" s="652"/>
      <c r="M519" s="653"/>
      <c r="N519" s="654"/>
      <c r="O519" s="655"/>
      <c r="P519" s="657"/>
    </row>
    <row r="520" spans="3:16" ht="26.25" hidden="1" customHeight="1" outlineLevel="1">
      <c r="C520" s="620" t="s">
        <v>3255</v>
      </c>
      <c r="D520" s="621"/>
      <c r="E520" s="622"/>
      <c r="F520" s="623"/>
      <c r="G520" s="627"/>
      <c r="H520" s="628"/>
      <c r="I520" s="631"/>
      <c r="J520" s="645"/>
      <c r="K520" s="647"/>
      <c r="L520" s="649" t="str">
        <f>IF(D520="","",(CONCATENATE(I520," ",LOWER(D520)," únicos beneficiados en el transcurso de ",J520," ",K520," ",LOWER(G520))))</f>
        <v/>
      </c>
      <c r="M520" s="650"/>
      <c r="N520" s="651"/>
      <c r="O520" s="655"/>
      <c r="P520" s="656"/>
    </row>
    <row r="521" spans="3:16" ht="26.25" hidden="1" customHeight="1" outlineLevel="1">
      <c r="C521" s="620"/>
      <c r="D521" s="624"/>
      <c r="E521" s="625"/>
      <c r="F521" s="626"/>
      <c r="G521" s="629"/>
      <c r="H521" s="630"/>
      <c r="I521" s="632"/>
      <c r="J521" s="646"/>
      <c r="K521" s="648"/>
      <c r="L521" s="652"/>
      <c r="M521" s="653"/>
      <c r="N521" s="654"/>
      <c r="O521" s="655"/>
      <c r="P521" s="657"/>
    </row>
    <row r="522" spans="3:16" ht="26.25" hidden="1" customHeight="1" outlineLevel="1">
      <c r="C522" s="620" t="s">
        <v>3258</v>
      </c>
      <c r="D522" s="434"/>
      <c r="E522" s="435"/>
      <c r="F522" s="436"/>
      <c r="G522" s="658"/>
      <c r="H522" s="659"/>
      <c r="I522" s="647"/>
      <c r="J522" s="662"/>
      <c r="K522" s="647"/>
      <c r="L522" s="649" t="str">
        <f>IF(D522="","",(CONCATENATE(I522," ",LOWER(D522)," únicos beneficiados en el transcurso de ",J522," ",K522," ",LOWER(G522))))</f>
        <v/>
      </c>
      <c r="M522" s="650"/>
      <c r="N522" s="651"/>
      <c r="O522" s="655"/>
      <c r="P522" s="656"/>
    </row>
    <row r="523" spans="3:16" ht="26.25" hidden="1" customHeight="1" outlineLevel="1">
      <c r="C523" s="620"/>
      <c r="D523" s="440"/>
      <c r="E523" s="441"/>
      <c r="F523" s="442"/>
      <c r="G523" s="660"/>
      <c r="H523" s="661"/>
      <c r="I523" s="648"/>
      <c r="J523" s="663"/>
      <c r="K523" s="648"/>
      <c r="L523" s="652"/>
      <c r="M523" s="653"/>
      <c r="N523" s="654"/>
      <c r="O523" s="655"/>
      <c r="P523" s="657"/>
    </row>
    <row r="524" spans="3:16" ht="26.25" hidden="1" customHeight="1" outlineLevel="1">
      <c r="C524" s="133"/>
      <c r="D524" s="17"/>
      <c r="E524" s="17"/>
      <c r="F524" s="17"/>
      <c r="G524" s="17"/>
      <c r="H524" s="17"/>
      <c r="I524" s="17"/>
      <c r="J524" s="17"/>
      <c r="K524" s="17"/>
      <c r="L524" s="17"/>
      <c r="M524" s="17"/>
      <c r="N524" s="17"/>
      <c r="O524" s="17"/>
      <c r="P524" s="17"/>
    </row>
    <row r="525" spans="3:16" ht="26.25" hidden="1" customHeight="1" outlineLevel="1">
      <c r="C525" s="633" t="s">
        <v>3259</v>
      </c>
      <c r="D525" s="634"/>
      <c r="E525" s="635"/>
      <c r="F525" s="17"/>
      <c r="G525" s="17"/>
      <c r="H525" s="17"/>
      <c r="I525" s="17"/>
      <c r="J525" s="17"/>
      <c r="K525" s="17"/>
      <c r="L525" s="17"/>
      <c r="M525" s="17"/>
      <c r="N525" s="17"/>
      <c r="O525" s="17"/>
      <c r="P525" s="17"/>
    </row>
    <row r="526" spans="3:16" ht="26.25" hidden="1" customHeight="1" outlineLevel="1">
      <c r="C526" s="143"/>
      <c r="D526" s="140"/>
      <c r="E526" s="140"/>
      <c r="F526" s="140"/>
      <c r="G526" s="140"/>
      <c r="H526" s="140"/>
      <c r="I526" s="140"/>
      <c r="J526" s="140"/>
      <c r="K526" s="140"/>
      <c r="L526" s="140"/>
      <c r="M526" s="140"/>
      <c r="N526" s="140"/>
      <c r="O526" s="140"/>
      <c r="P526" s="140"/>
    </row>
    <row r="527" spans="3:16" ht="26.25" hidden="1" customHeight="1" outlineLevel="1">
      <c r="C527" s="636" t="s">
        <v>3364</v>
      </c>
      <c r="D527" s="636"/>
      <c r="E527" s="636"/>
      <c r="F527" s="636"/>
      <c r="G527" s="636"/>
      <c r="H527" s="636"/>
      <c r="I527" s="636"/>
      <c r="J527" s="636"/>
      <c r="K527" s="636"/>
      <c r="L527" s="636"/>
      <c r="M527" s="636"/>
      <c r="N527" s="636"/>
      <c r="O527" s="636"/>
      <c r="P527" s="636"/>
    </row>
    <row r="528" spans="3:16" ht="26.25" hidden="1" customHeight="1" outlineLevel="1">
      <c r="C528" s="637" t="s">
        <v>3238</v>
      </c>
      <c r="D528" s="683" t="s">
        <v>3259</v>
      </c>
      <c r="E528" s="683"/>
      <c r="F528" s="683"/>
      <c r="G528" s="683" t="s">
        <v>3261</v>
      </c>
      <c r="H528" s="683"/>
      <c r="I528" s="683"/>
      <c r="J528" s="736" t="s">
        <v>3262</v>
      </c>
      <c r="K528" s="736"/>
      <c r="L528" s="736"/>
      <c r="M528" s="736"/>
      <c r="N528" s="737"/>
      <c r="O528" s="637" t="s">
        <v>3263</v>
      </c>
      <c r="P528" s="637" t="s">
        <v>3264</v>
      </c>
    </row>
    <row r="529" spans="3:16" ht="26.25" hidden="1" customHeight="1" outlineLevel="1">
      <c r="C529" s="685"/>
      <c r="D529" s="686"/>
      <c r="E529" s="686"/>
      <c r="F529" s="686"/>
      <c r="G529" s="686"/>
      <c r="H529" s="686"/>
      <c r="I529" s="686"/>
      <c r="J529" s="738"/>
      <c r="K529" s="738"/>
      <c r="L529" s="738"/>
      <c r="M529" s="738"/>
      <c r="N529" s="739"/>
      <c r="O529" s="638"/>
      <c r="P529" s="638"/>
    </row>
    <row r="530" spans="3:16" ht="26.25" hidden="1" customHeight="1" outlineLevel="1">
      <c r="C530" s="750" t="s">
        <v>1496</v>
      </c>
      <c r="D530" s="712"/>
      <c r="E530" s="713"/>
      <c r="F530" s="714"/>
      <c r="G530" s="783"/>
      <c r="H530" s="775"/>
      <c r="I530" s="776"/>
      <c r="J530" s="774"/>
      <c r="K530" s="775"/>
      <c r="L530" s="775"/>
      <c r="M530" s="775"/>
      <c r="N530" s="776"/>
      <c r="O530" s="639"/>
      <c r="P530" s="639"/>
    </row>
    <row r="531" spans="3:16" ht="26.25" hidden="1" customHeight="1" outlineLevel="1">
      <c r="C531" s="751"/>
      <c r="D531" s="715"/>
      <c r="E531" s="536"/>
      <c r="F531" s="716"/>
      <c r="G531" s="777"/>
      <c r="H531" s="778"/>
      <c r="I531" s="779"/>
      <c r="J531" s="777"/>
      <c r="K531" s="778"/>
      <c r="L531" s="778"/>
      <c r="M531" s="778"/>
      <c r="N531" s="779"/>
      <c r="O531" s="639"/>
      <c r="P531" s="639"/>
    </row>
    <row r="532" spans="3:16" ht="26.25" hidden="1" customHeight="1" outlineLevel="1">
      <c r="C532" s="752"/>
      <c r="D532" s="717"/>
      <c r="E532" s="718"/>
      <c r="F532" s="719"/>
      <c r="G532" s="780"/>
      <c r="H532" s="781"/>
      <c r="I532" s="782"/>
      <c r="J532" s="780"/>
      <c r="K532" s="781"/>
      <c r="L532" s="781"/>
      <c r="M532" s="781"/>
      <c r="N532" s="782"/>
      <c r="O532" s="639"/>
      <c r="P532" s="639"/>
    </row>
    <row r="533" spans="3:16" ht="26.25" hidden="1" customHeight="1" outlineLevel="1">
      <c r="C533" s="750" t="s">
        <v>1525</v>
      </c>
      <c r="D533" s="443"/>
      <c r="E533" s="444"/>
      <c r="F533" s="445"/>
      <c r="G533" s="765"/>
      <c r="H533" s="766"/>
      <c r="I533" s="767"/>
      <c r="J533" s="784"/>
      <c r="K533" s="766"/>
      <c r="L533" s="766"/>
      <c r="M533" s="766"/>
      <c r="N533" s="767"/>
      <c r="O533" s="655"/>
      <c r="P533" s="655"/>
    </row>
    <row r="534" spans="3:16" ht="26.25" hidden="1" customHeight="1" outlineLevel="1">
      <c r="C534" s="751"/>
      <c r="D534" s="706"/>
      <c r="E534" s="554"/>
      <c r="F534" s="707"/>
      <c r="G534" s="768"/>
      <c r="H534" s="769"/>
      <c r="I534" s="770"/>
      <c r="J534" s="768"/>
      <c r="K534" s="769"/>
      <c r="L534" s="769"/>
      <c r="M534" s="769"/>
      <c r="N534" s="770"/>
      <c r="O534" s="655"/>
      <c r="P534" s="655"/>
    </row>
    <row r="535" spans="3:16" ht="26.25" hidden="1" customHeight="1" outlineLevel="1">
      <c r="C535" s="752"/>
      <c r="D535" s="446"/>
      <c r="E535" s="447"/>
      <c r="F535" s="448"/>
      <c r="G535" s="771"/>
      <c r="H535" s="772"/>
      <c r="I535" s="773"/>
      <c r="J535" s="771"/>
      <c r="K535" s="772"/>
      <c r="L535" s="772"/>
      <c r="M535" s="772"/>
      <c r="N535" s="773"/>
      <c r="O535" s="655"/>
      <c r="P535" s="655"/>
    </row>
    <row r="536" spans="3:16" ht="26.25" hidden="1" customHeight="1" outlineLevel="1">
      <c r="C536" s="750" t="s">
        <v>1695</v>
      </c>
      <c r="D536" s="443"/>
      <c r="E536" s="444"/>
      <c r="F536" s="445"/>
      <c r="G536" s="765"/>
      <c r="H536" s="766"/>
      <c r="I536" s="767"/>
      <c r="J536" s="765"/>
      <c r="K536" s="766"/>
      <c r="L536" s="766"/>
      <c r="M536" s="766"/>
      <c r="N536" s="767"/>
      <c r="O536" s="655"/>
      <c r="P536" s="655"/>
    </row>
    <row r="537" spans="3:16" ht="26.25" hidden="1" customHeight="1" outlineLevel="1">
      <c r="C537" s="751"/>
      <c r="D537" s="706"/>
      <c r="E537" s="554"/>
      <c r="F537" s="707"/>
      <c r="G537" s="768"/>
      <c r="H537" s="769"/>
      <c r="I537" s="770"/>
      <c r="J537" s="768"/>
      <c r="K537" s="769"/>
      <c r="L537" s="769"/>
      <c r="M537" s="769"/>
      <c r="N537" s="770"/>
      <c r="O537" s="655"/>
      <c r="P537" s="655"/>
    </row>
    <row r="538" spans="3:16" ht="26.25" hidden="1" customHeight="1" outlineLevel="1">
      <c r="C538" s="752"/>
      <c r="D538" s="446"/>
      <c r="E538" s="447"/>
      <c r="F538" s="448"/>
      <c r="G538" s="771"/>
      <c r="H538" s="772"/>
      <c r="I538" s="773"/>
      <c r="J538" s="771"/>
      <c r="K538" s="772"/>
      <c r="L538" s="772"/>
      <c r="M538" s="772"/>
      <c r="N538" s="773"/>
      <c r="O538" s="655"/>
      <c r="P538" s="655"/>
    </row>
    <row r="539" spans="3:16" ht="26.25" hidden="1" customHeight="1" outlineLevel="1">
      <c r="C539" s="17"/>
      <c r="D539" s="17"/>
      <c r="E539" s="17"/>
      <c r="F539" s="17"/>
      <c r="G539" s="17"/>
      <c r="H539" s="17"/>
      <c r="I539" s="17"/>
      <c r="J539" s="17"/>
      <c r="K539" s="17"/>
      <c r="L539" s="17"/>
      <c r="M539" s="17"/>
      <c r="N539" s="17"/>
      <c r="O539" s="17"/>
      <c r="P539" s="17"/>
    </row>
    <row r="540" spans="3:16" ht="26.25" hidden="1" customHeight="1" outlineLevel="1">
      <c r="C540" s="17"/>
      <c r="D540" s="17"/>
      <c r="E540" s="17"/>
      <c r="F540" s="17"/>
      <c r="G540" s="17"/>
      <c r="H540" s="17"/>
      <c r="I540" s="17"/>
      <c r="J540" s="17"/>
      <c r="K540" s="17"/>
      <c r="L540" s="17"/>
      <c r="M540" s="17"/>
      <c r="N540" s="17"/>
      <c r="O540" s="17"/>
      <c r="P540" s="17"/>
    </row>
    <row r="541" spans="3:16" ht="26.25" hidden="1" customHeight="1" outlineLevel="1">
      <c r="C541" s="640" t="s">
        <v>3266</v>
      </c>
      <c r="D541" s="641"/>
      <c r="E541" s="641"/>
      <c r="F541" s="641"/>
      <c r="G541" s="641"/>
      <c r="H541" s="642"/>
      <c r="I541" s="17"/>
      <c r="J541" s="17"/>
      <c r="K541" s="17"/>
      <c r="L541" s="17"/>
      <c r="M541" s="17"/>
      <c r="N541" s="17"/>
      <c r="O541" s="17"/>
      <c r="P541" s="17"/>
    </row>
    <row r="542" spans="3:16" ht="26.25" hidden="1" customHeight="1" outlineLevel="1">
      <c r="C542" s="17"/>
      <c r="D542" s="17"/>
      <c r="E542" s="17"/>
      <c r="F542" s="17"/>
      <c r="G542" s="17"/>
      <c r="H542" s="17"/>
      <c r="I542" s="17"/>
      <c r="J542" s="17"/>
      <c r="K542" s="17"/>
      <c r="L542" s="17"/>
      <c r="M542" s="17"/>
      <c r="N542" s="17"/>
      <c r="O542" s="17"/>
      <c r="P542" s="17"/>
    </row>
    <row r="543" spans="3:16" ht="26.25" hidden="1" customHeight="1" outlineLevel="1">
      <c r="C543" s="152" t="s">
        <v>3267</v>
      </c>
      <c r="D543" s="140"/>
      <c r="E543" s="140"/>
      <c r="F543" s="140"/>
      <c r="G543" s="140"/>
      <c r="H543" s="140"/>
      <c r="I543" s="140"/>
      <c r="J543" s="140"/>
      <c r="K543" s="140"/>
      <c r="L543" s="140"/>
      <c r="M543" s="140"/>
      <c r="N543" s="140"/>
      <c r="O543" s="140"/>
      <c r="P543" s="140"/>
    </row>
    <row r="544" spans="3:16" ht="26.25" hidden="1" customHeight="1" outlineLevel="1">
      <c r="C544" s="155" t="s">
        <v>1496</v>
      </c>
      <c r="D544" s="596" t="s">
        <v>3510</v>
      </c>
      <c r="E544" s="597"/>
      <c r="F544" s="597"/>
      <c r="G544" s="597"/>
      <c r="H544" s="597"/>
      <c r="I544" s="597"/>
      <c r="J544" s="597"/>
      <c r="K544" s="597"/>
      <c r="L544" s="597"/>
      <c r="M544" s="597"/>
      <c r="N544" s="597"/>
      <c r="O544" s="597"/>
      <c r="P544" s="598"/>
    </row>
    <row r="545" spans="3:16" ht="26.25" hidden="1" customHeight="1" outlineLevel="1">
      <c r="C545" s="17"/>
      <c r="D545" s="643" t="s">
        <v>3269</v>
      </c>
      <c r="E545" s="644"/>
      <c r="F545" s="644"/>
      <c r="G545" s="644"/>
      <c r="H545" s="644"/>
      <c r="I545" s="644"/>
      <c r="J545" s="644"/>
      <c r="K545" s="644"/>
      <c r="L545" s="644"/>
      <c r="M545" s="644"/>
      <c r="N545" s="644"/>
      <c r="O545" s="644"/>
      <c r="P545" s="644"/>
    </row>
    <row r="546" spans="3:16" ht="26.25" hidden="1" customHeight="1" outlineLevel="1">
      <c r="C546" s="17"/>
      <c r="D546" s="711"/>
      <c r="E546" s="711"/>
      <c r="F546" s="711"/>
      <c r="G546" s="711"/>
      <c r="H546" s="711"/>
      <c r="I546" s="711"/>
      <c r="J546" s="711"/>
      <c r="K546" s="711"/>
      <c r="L546" s="711"/>
      <c r="M546" s="711"/>
      <c r="N546" s="711"/>
      <c r="O546" s="711"/>
      <c r="P546" s="711"/>
    </row>
    <row r="547" spans="3:16" ht="26.25" hidden="1" customHeight="1" outlineLevel="1">
      <c r="C547" s="17"/>
      <c r="D547" s="711"/>
      <c r="E547" s="711"/>
      <c r="F547" s="711"/>
      <c r="G547" s="711"/>
      <c r="H547" s="711"/>
      <c r="I547" s="711"/>
      <c r="J547" s="711"/>
      <c r="K547" s="711"/>
      <c r="L547" s="711"/>
      <c r="M547" s="711"/>
      <c r="N547" s="711"/>
      <c r="O547" s="711"/>
      <c r="P547" s="711"/>
    </row>
    <row r="548" spans="3:16" ht="26.25" hidden="1" customHeight="1" outlineLevel="1">
      <c r="C548" s="17"/>
      <c r="D548" s="8"/>
      <c r="E548" s="66"/>
      <c r="F548" s="66"/>
      <c r="G548" s="140"/>
      <c r="H548" s="140"/>
      <c r="I548" s="140"/>
      <c r="J548" s="140"/>
      <c r="K548" s="140"/>
      <c r="L548" s="140"/>
      <c r="M548" s="140"/>
      <c r="N548" s="140"/>
      <c r="O548" s="140"/>
      <c r="P548" s="140"/>
    </row>
    <row r="549" spans="3:16" ht="26.25" hidden="1" customHeight="1" outlineLevel="1">
      <c r="C549" s="156" t="s">
        <v>3511</v>
      </c>
      <c r="D549" s="596" t="s">
        <v>3512</v>
      </c>
      <c r="E549" s="597"/>
      <c r="F549" s="597"/>
      <c r="G549" s="597"/>
      <c r="H549" s="597"/>
      <c r="I549" s="597"/>
      <c r="J549" s="597"/>
      <c r="K549" s="597"/>
      <c r="L549" s="597"/>
      <c r="M549" s="597"/>
      <c r="N549" s="597"/>
      <c r="O549" s="597"/>
      <c r="P549" s="598"/>
    </row>
    <row r="550" spans="3:16" ht="26.25" hidden="1" customHeight="1" outlineLevel="1">
      <c r="C550" s="8"/>
      <c r="D550" s="602" t="s">
        <v>3273</v>
      </c>
      <c r="E550" s="603"/>
      <c r="F550" s="603"/>
      <c r="G550" s="603"/>
      <c r="H550" s="603"/>
      <c r="I550" s="603"/>
      <c r="J550" s="603"/>
      <c r="K550" s="603"/>
      <c r="L550" s="603"/>
      <c r="M550" s="603"/>
      <c r="N550" s="603"/>
      <c r="O550" s="603"/>
      <c r="P550" s="604"/>
    </row>
    <row r="551" spans="3:16" ht="26.25" hidden="1" customHeight="1" outlineLevel="1">
      <c r="C551" s="136"/>
      <c r="D551" s="605" t="s">
        <v>3274</v>
      </c>
      <c r="E551" s="605"/>
      <c r="F551" s="605"/>
      <c r="G551" s="606" t="s">
        <v>3275</v>
      </c>
      <c r="H551" s="606"/>
      <c r="I551" s="606"/>
      <c r="J551" s="607" t="s">
        <v>3276</v>
      </c>
      <c r="K551" s="607"/>
      <c r="L551" s="607"/>
      <c r="M551" s="607"/>
      <c r="N551" s="608"/>
      <c r="O551" s="145" t="s">
        <v>3277</v>
      </c>
      <c r="P551" s="145" t="s">
        <v>3264</v>
      </c>
    </row>
    <row r="552" spans="3:16" ht="26.25" hidden="1" customHeight="1" outlineLevel="1">
      <c r="C552" s="136"/>
      <c r="D552" s="711"/>
      <c r="E552" s="711"/>
      <c r="F552" s="711"/>
      <c r="G552" s="594"/>
      <c r="H552" s="594"/>
      <c r="I552" s="594"/>
      <c r="J552" s="712"/>
      <c r="K552" s="713"/>
      <c r="L552" s="713"/>
      <c r="M552" s="713"/>
      <c r="N552" s="714"/>
      <c r="O552" s="720"/>
      <c r="P552" s="720"/>
    </row>
    <row r="553" spans="3:16" ht="26.25" hidden="1" customHeight="1" outlineLevel="1">
      <c r="C553" s="136"/>
      <c r="D553" s="711"/>
      <c r="E553" s="711"/>
      <c r="F553" s="711"/>
      <c r="G553" s="594"/>
      <c r="H553" s="594"/>
      <c r="I553" s="594"/>
      <c r="J553" s="715"/>
      <c r="K553" s="536"/>
      <c r="L553" s="536"/>
      <c r="M553" s="536"/>
      <c r="N553" s="716"/>
      <c r="O553" s="721"/>
      <c r="P553" s="721"/>
    </row>
    <row r="554" spans="3:16" ht="26.25" hidden="1" customHeight="1" outlineLevel="1">
      <c r="C554" s="136"/>
      <c r="D554" s="711"/>
      <c r="E554" s="711"/>
      <c r="F554" s="711"/>
      <c r="G554" s="594"/>
      <c r="H554" s="594"/>
      <c r="I554" s="594"/>
      <c r="J554" s="717"/>
      <c r="K554" s="718"/>
      <c r="L554" s="718"/>
      <c r="M554" s="718"/>
      <c r="N554" s="719"/>
      <c r="O554" s="722"/>
      <c r="P554" s="722"/>
    </row>
    <row r="555" spans="3:16" ht="26.25" hidden="1" customHeight="1" outlineLevel="1">
      <c r="C555" s="8"/>
      <c r="D555" s="133"/>
      <c r="E555" s="8"/>
      <c r="F555" s="8"/>
      <c r="G555" s="8"/>
      <c r="H555" s="133"/>
      <c r="I555" s="133"/>
      <c r="J555" s="17"/>
      <c r="K555" s="17"/>
      <c r="L555" s="17"/>
      <c r="M555" s="17"/>
      <c r="N555" s="17"/>
      <c r="O555" s="17"/>
      <c r="P555" s="17"/>
    </row>
    <row r="556" spans="3:16" ht="26.25" hidden="1" customHeight="1" outlineLevel="1">
      <c r="C556" s="8"/>
      <c r="D556" s="157"/>
      <c r="E556" s="157" t="s">
        <v>3281</v>
      </c>
      <c r="F556" s="8"/>
      <c r="G556" s="8"/>
      <c r="H556" s="133"/>
      <c r="I556" s="133"/>
      <c r="J556" s="17"/>
      <c r="K556" s="17"/>
      <c r="L556" s="17"/>
      <c r="M556" s="17"/>
      <c r="N556" s="17"/>
      <c r="O556" s="17"/>
      <c r="P556" s="3"/>
    </row>
    <row r="557" spans="3:16" ht="26.25" hidden="1" customHeight="1" outlineLevel="1">
      <c r="C557" s="8"/>
      <c r="D557" s="140"/>
      <c r="E557" s="609" t="s">
        <v>3282</v>
      </c>
      <c r="F557" s="610"/>
      <c r="G557" s="610"/>
      <c r="H557" s="610"/>
      <c r="I557" s="610"/>
      <c r="J557" s="611"/>
      <c r="K557" s="612" t="s">
        <v>3283</v>
      </c>
      <c r="L557" s="613"/>
      <c r="M557" s="614" t="s">
        <v>3284</v>
      </c>
      <c r="N557" s="615"/>
      <c r="O557" s="615"/>
      <c r="P557" s="616"/>
    </row>
    <row r="558" spans="3:16" ht="26.25" hidden="1" customHeight="1" outlineLevel="1">
      <c r="C558" s="136"/>
      <c r="D558" s="605" t="s">
        <v>51</v>
      </c>
      <c r="E558" s="617" t="s">
        <v>3285</v>
      </c>
      <c r="F558" s="607"/>
      <c r="G558" s="607"/>
      <c r="H558" s="607"/>
      <c r="I558" s="607"/>
      <c r="J558" s="608"/>
      <c r="K558" s="618" t="s">
        <v>3286</v>
      </c>
      <c r="L558" s="618" t="s">
        <v>3287</v>
      </c>
      <c r="M558" s="606" t="s">
        <v>55</v>
      </c>
      <c r="N558" s="606"/>
      <c r="O558" s="606" t="s">
        <v>56</v>
      </c>
      <c r="P558" s="606"/>
    </row>
    <row r="559" spans="3:16" ht="40.5" hidden="1" customHeight="1" outlineLevel="1">
      <c r="C559" s="136"/>
      <c r="D559" s="605"/>
      <c r="E559" s="699" t="s">
        <v>3288</v>
      </c>
      <c r="F559" s="700"/>
      <c r="G559" s="700"/>
      <c r="H559" s="700"/>
      <c r="I559" s="700"/>
      <c r="J559" s="701"/>
      <c r="K559" s="619"/>
      <c r="L559" s="619"/>
      <c r="M559" s="702" t="s">
        <v>3289</v>
      </c>
      <c r="N559" s="702"/>
      <c r="O559" s="702"/>
      <c r="P559" s="702"/>
    </row>
    <row r="560" spans="3:16" ht="26.25" hidden="1" customHeight="1" outlineLevel="1">
      <c r="C560" s="8"/>
      <c r="D560" s="158" t="s">
        <v>3513</v>
      </c>
      <c r="E560" s="703"/>
      <c r="F560" s="704"/>
      <c r="G560" s="704"/>
      <c r="H560" s="704"/>
      <c r="I560" s="704"/>
      <c r="J560" s="705"/>
      <c r="K560" s="291"/>
      <c r="L560" s="291"/>
      <c r="M560" s="444"/>
      <c r="N560" s="444"/>
      <c r="O560" s="594"/>
      <c r="P560" s="594"/>
    </row>
    <row r="561" spans="3:16" ht="26.25" hidden="1" customHeight="1" outlineLevel="1">
      <c r="C561" s="8"/>
      <c r="D561" s="147" t="s">
        <v>3514</v>
      </c>
      <c r="E561" s="703"/>
      <c r="F561" s="704"/>
      <c r="G561" s="704"/>
      <c r="H561" s="704"/>
      <c r="I561" s="704"/>
      <c r="J561" s="705"/>
      <c r="K561" s="291"/>
      <c r="L561" s="291"/>
      <c r="M561" s="444"/>
      <c r="N561" s="444"/>
      <c r="O561" s="594"/>
      <c r="P561" s="594"/>
    </row>
    <row r="562" spans="3:16" ht="26.25" hidden="1" customHeight="1" outlineLevel="1">
      <c r="C562" s="8"/>
      <c r="D562" s="158" t="s">
        <v>3515</v>
      </c>
      <c r="E562" s="391"/>
      <c r="F562" s="392"/>
      <c r="G562" s="392"/>
      <c r="H562" s="392"/>
      <c r="I562" s="392"/>
      <c r="J562" s="393"/>
      <c r="K562" s="291"/>
      <c r="L562" s="291"/>
      <c r="M562" s="444"/>
      <c r="N562" s="444"/>
      <c r="O562" s="594"/>
      <c r="P562" s="594"/>
    </row>
    <row r="563" spans="3:16" ht="26.25" hidden="1" customHeight="1" outlineLevel="1">
      <c r="C563" s="8"/>
      <c r="D563" s="147" t="s">
        <v>3516</v>
      </c>
      <c r="E563" s="391"/>
      <c r="F563" s="392"/>
      <c r="G563" s="392"/>
      <c r="H563" s="392"/>
      <c r="I563" s="392"/>
      <c r="J563" s="393"/>
      <c r="K563" s="291"/>
      <c r="L563" s="291"/>
      <c r="M563" s="444"/>
      <c r="N563" s="444"/>
      <c r="O563" s="594"/>
      <c r="P563" s="594"/>
    </row>
    <row r="564" spans="3:16" ht="26.25" hidden="1" customHeight="1" outlineLevel="1">
      <c r="C564" s="8"/>
      <c r="D564" s="158" t="s">
        <v>3517</v>
      </c>
      <c r="E564" s="391"/>
      <c r="F564" s="392"/>
      <c r="G564" s="392"/>
      <c r="H564" s="392"/>
      <c r="I564" s="392"/>
      <c r="J564" s="393"/>
      <c r="K564" s="291"/>
      <c r="L564" s="291"/>
      <c r="M564" s="444"/>
      <c r="N564" s="444"/>
      <c r="O564" s="594"/>
      <c r="P564" s="594"/>
    </row>
    <row r="565" spans="3:16" ht="26.25" hidden="1" customHeight="1" outlineLevel="1">
      <c r="C565" s="8"/>
      <c r="D565" s="147" t="s">
        <v>3518</v>
      </c>
      <c r="E565" s="391"/>
      <c r="F565" s="392"/>
      <c r="G565" s="392"/>
      <c r="H565" s="392"/>
      <c r="I565" s="392"/>
      <c r="J565" s="393"/>
      <c r="K565" s="291"/>
      <c r="L565" s="291"/>
      <c r="M565" s="444"/>
      <c r="N565" s="444"/>
      <c r="O565" s="594"/>
      <c r="P565" s="594"/>
    </row>
    <row r="566" spans="3:16" ht="26.25" hidden="1" customHeight="1" outlineLevel="1">
      <c r="C566" s="8"/>
      <c r="D566" s="158" t="s">
        <v>3519</v>
      </c>
      <c r="E566" s="391"/>
      <c r="F566" s="392"/>
      <c r="G566" s="392"/>
      <c r="H566" s="392"/>
      <c r="I566" s="392"/>
      <c r="J566" s="393"/>
      <c r="K566" s="291"/>
      <c r="L566" s="291"/>
      <c r="M566" s="444"/>
      <c r="N566" s="444"/>
      <c r="O566" s="594"/>
      <c r="P566" s="594"/>
    </row>
    <row r="567" spans="3:16" ht="26.25" hidden="1" customHeight="1" outlineLevel="1">
      <c r="C567" s="8"/>
      <c r="D567" s="147" t="s">
        <v>3520</v>
      </c>
      <c r="E567" s="391"/>
      <c r="F567" s="392"/>
      <c r="G567" s="392"/>
      <c r="H567" s="392"/>
      <c r="I567" s="392"/>
      <c r="J567" s="393"/>
      <c r="K567" s="291"/>
      <c r="L567" s="291"/>
      <c r="M567" s="444"/>
      <c r="N567" s="444"/>
      <c r="O567" s="594"/>
      <c r="P567" s="594"/>
    </row>
    <row r="568" spans="3:16" ht="26.25" hidden="1" customHeight="1" outlineLevel="1">
      <c r="C568" s="8"/>
      <c r="D568" s="158" t="s">
        <v>3521</v>
      </c>
      <c r="E568" s="391"/>
      <c r="F568" s="392"/>
      <c r="G568" s="392"/>
      <c r="H568" s="392"/>
      <c r="I568" s="392"/>
      <c r="J568" s="393"/>
      <c r="K568" s="291"/>
      <c r="L568" s="291"/>
      <c r="M568" s="444"/>
      <c r="N568" s="444"/>
      <c r="O568" s="594"/>
      <c r="P568" s="594"/>
    </row>
    <row r="569" spans="3:16" ht="26.25" hidden="1" customHeight="1" outlineLevel="1">
      <c r="C569" s="8"/>
      <c r="D569" s="147" t="s">
        <v>3522</v>
      </c>
      <c r="E569" s="391"/>
      <c r="F569" s="392"/>
      <c r="G569" s="392"/>
      <c r="H569" s="392"/>
      <c r="I569" s="392"/>
      <c r="J569" s="393"/>
      <c r="K569" s="291"/>
      <c r="L569" s="291"/>
      <c r="M569" s="444"/>
      <c r="N569" s="444"/>
      <c r="O569" s="594"/>
      <c r="P569" s="594"/>
    </row>
    <row r="570" spans="3:16" ht="26.25" hidden="1" customHeight="1" outlineLevel="1">
      <c r="C570" s="8"/>
      <c r="D570" s="158" t="s">
        <v>3523</v>
      </c>
      <c r="E570" s="391"/>
      <c r="F570" s="392"/>
      <c r="G570" s="392"/>
      <c r="H570" s="392"/>
      <c r="I570" s="392"/>
      <c r="J570" s="393"/>
      <c r="K570" s="291"/>
      <c r="L570" s="291"/>
      <c r="M570" s="444"/>
      <c r="N570" s="444"/>
      <c r="O570" s="594"/>
      <c r="P570" s="594"/>
    </row>
    <row r="571" spans="3:16" ht="26.25" hidden="1" customHeight="1" outlineLevel="1">
      <c r="C571" s="8"/>
      <c r="D571" s="147" t="s">
        <v>3524</v>
      </c>
      <c r="E571" s="391"/>
      <c r="F571" s="392"/>
      <c r="G571" s="392"/>
      <c r="H571" s="392"/>
      <c r="I571" s="392"/>
      <c r="J571" s="393"/>
      <c r="K571" s="291"/>
      <c r="L571" s="291"/>
      <c r="M571" s="444"/>
      <c r="N571" s="444"/>
      <c r="O571" s="594"/>
      <c r="P571" s="594"/>
    </row>
    <row r="572" spans="3:16" ht="26.25" hidden="1" customHeight="1" outlineLevel="1">
      <c r="C572" s="8"/>
      <c r="D572" s="158" t="s">
        <v>3525</v>
      </c>
      <c r="E572" s="391"/>
      <c r="F572" s="392"/>
      <c r="G572" s="392"/>
      <c r="H572" s="392"/>
      <c r="I572" s="392"/>
      <c r="J572" s="393"/>
      <c r="K572" s="291"/>
      <c r="L572" s="291"/>
      <c r="M572" s="444"/>
      <c r="N572" s="444"/>
      <c r="O572" s="594"/>
      <c r="P572" s="594"/>
    </row>
    <row r="573" spans="3:16" ht="26.25" hidden="1" customHeight="1" outlineLevel="1">
      <c r="C573" s="8"/>
      <c r="D573" s="147" t="s">
        <v>3526</v>
      </c>
      <c r="E573" s="391"/>
      <c r="F573" s="392"/>
      <c r="G573" s="392"/>
      <c r="H573" s="392"/>
      <c r="I573" s="392"/>
      <c r="J573" s="393"/>
      <c r="K573" s="291"/>
      <c r="L573" s="291"/>
      <c r="M573" s="444"/>
      <c r="N573" s="444"/>
      <c r="O573" s="594"/>
      <c r="P573" s="594"/>
    </row>
    <row r="574" spans="3:16" ht="26.25" hidden="1" customHeight="1" outlineLevel="1">
      <c r="C574" s="8"/>
      <c r="D574" s="158" t="s">
        <v>3527</v>
      </c>
      <c r="E574" s="391"/>
      <c r="F574" s="392"/>
      <c r="G574" s="392"/>
      <c r="H574" s="392"/>
      <c r="I574" s="392"/>
      <c r="J574" s="393"/>
      <c r="K574" s="291"/>
      <c r="L574" s="291"/>
      <c r="M574" s="444"/>
      <c r="N574" s="444"/>
      <c r="O574" s="594"/>
      <c r="P574" s="594"/>
    </row>
    <row r="575" spans="3:16" ht="26.25" hidden="1" customHeight="1" outlineLevel="1">
      <c r="C575" s="8"/>
      <c r="D575" s="17"/>
      <c r="E575" s="17"/>
      <c r="F575" s="17"/>
      <c r="G575" s="17"/>
      <c r="H575" s="17"/>
      <c r="I575" s="17"/>
      <c r="J575" s="17"/>
      <c r="K575" s="17"/>
      <c r="L575" s="17"/>
      <c r="M575" s="17"/>
      <c r="N575" s="17"/>
      <c r="O575" s="17"/>
      <c r="P575" s="17"/>
    </row>
    <row r="576" spans="3:16" ht="26.25" hidden="1" customHeight="1" outlineLevel="1">
      <c r="C576" s="156" t="s">
        <v>3528</v>
      </c>
      <c r="D576" s="596" t="s">
        <v>3529</v>
      </c>
      <c r="E576" s="597"/>
      <c r="F576" s="597"/>
      <c r="G576" s="597"/>
      <c r="H576" s="597"/>
      <c r="I576" s="597"/>
      <c r="J576" s="597"/>
      <c r="K576" s="597"/>
      <c r="L576" s="597"/>
      <c r="M576" s="597"/>
      <c r="N576" s="597"/>
      <c r="O576" s="597"/>
      <c r="P576" s="598"/>
    </row>
    <row r="577" spans="3:16" ht="26.25" hidden="1" customHeight="1" outlineLevel="1">
      <c r="C577" s="8"/>
      <c r="D577" s="602" t="s">
        <v>3273</v>
      </c>
      <c r="E577" s="603"/>
      <c r="F577" s="603"/>
      <c r="G577" s="603"/>
      <c r="H577" s="603"/>
      <c r="I577" s="603"/>
      <c r="J577" s="603"/>
      <c r="K577" s="603"/>
      <c r="L577" s="603"/>
      <c r="M577" s="603"/>
      <c r="N577" s="603"/>
      <c r="O577" s="603"/>
      <c r="P577" s="604"/>
    </row>
    <row r="578" spans="3:16" ht="26.25" hidden="1" customHeight="1" outlineLevel="1">
      <c r="C578" s="136"/>
      <c r="D578" s="605" t="s">
        <v>3274</v>
      </c>
      <c r="E578" s="605"/>
      <c r="F578" s="605"/>
      <c r="G578" s="606" t="s">
        <v>3275</v>
      </c>
      <c r="H578" s="606"/>
      <c r="I578" s="606"/>
      <c r="J578" s="607" t="s">
        <v>3276</v>
      </c>
      <c r="K578" s="607"/>
      <c r="L578" s="607"/>
      <c r="M578" s="607"/>
      <c r="N578" s="608"/>
      <c r="O578" s="145" t="s">
        <v>3277</v>
      </c>
      <c r="P578" s="145" t="s">
        <v>3264</v>
      </c>
    </row>
    <row r="579" spans="3:16" ht="26.25" hidden="1" customHeight="1" outlineLevel="1">
      <c r="C579" s="136"/>
      <c r="D579" s="594"/>
      <c r="E579" s="594"/>
      <c r="F579" s="594"/>
      <c r="G579" s="594"/>
      <c r="H579" s="594"/>
      <c r="I579" s="594"/>
      <c r="J579" s="443"/>
      <c r="K579" s="444"/>
      <c r="L579" s="444"/>
      <c r="M579" s="444"/>
      <c r="N579" s="445"/>
      <c r="O579" s="708"/>
      <c r="P579" s="708"/>
    </row>
    <row r="580" spans="3:16" ht="26.25" hidden="1" customHeight="1" outlineLevel="1">
      <c r="C580" s="136"/>
      <c r="D580" s="594"/>
      <c r="E580" s="594"/>
      <c r="F580" s="594"/>
      <c r="G580" s="594"/>
      <c r="H580" s="594"/>
      <c r="I580" s="594"/>
      <c r="J580" s="706"/>
      <c r="K580" s="554"/>
      <c r="L580" s="554"/>
      <c r="M580" s="554"/>
      <c r="N580" s="707"/>
      <c r="O580" s="709"/>
      <c r="P580" s="709"/>
    </row>
    <row r="581" spans="3:16" ht="26.25" hidden="1" customHeight="1" outlineLevel="1">
      <c r="C581" s="136"/>
      <c r="D581" s="594"/>
      <c r="E581" s="594"/>
      <c r="F581" s="594"/>
      <c r="G581" s="594"/>
      <c r="H581" s="594"/>
      <c r="I581" s="594"/>
      <c r="J581" s="446"/>
      <c r="K581" s="447"/>
      <c r="L581" s="447"/>
      <c r="M581" s="447"/>
      <c r="N581" s="448"/>
      <c r="O581" s="710"/>
      <c r="P581" s="710"/>
    </row>
    <row r="582" spans="3:16" ht="26.25" hidden="1" customHeight="1" outlineLevel="1">
      <c r="C582" s="8"/>
      <c r="D582" s="133"/>
      <c r="E582" s="8"/>
      <c r="F582" s="8"/>
      <c r="G582" s="8"/>
      <c r="H582" s="133"/>
      <c r="I582" s="133"/>
      <c r="J582" s="17"/>
      <c r="K582" s="17"/>
      <c r="L582" s="17"/>
      <c r="M582" s="17"/>
      <c r="N582" s="17"/>
      <c r="O582" s="17"/>
      <c r="P582" s="17"/>
    </row>
    <row r="583" spans="3:16" ht="26.25" hidden="1" customHeight="1" outlineLevel="1">
      <c r="C583" s="8"/>
      <c r="D583" s="157"/>
      <c r="E583" s="157" t="s">
        <v>3281</v>
      </c>
      <c r="F583" s="8"/>
      <c r="G583" s="8"/>
      <c r="H583" s="133"/>
      <c r="I583" s="133"/>
      <c r="J583" s="17"/>
      <c r="K583" s="17"/>
      <c r="L583" s="17"/>
      <c r="M583" s="17"/>
      <c r="N583" s="17"/>
      <c r="O583" s="17"/>
      <c r="P583" s="3"/>
    </row>
    <row r="584" spans="3:16" ht="26.25" hidden="1" customHeight="1" outlineLevel="1">
      <c r="C584" s="8"/>
      <c r="D584" s="140"/>
      <c r="E584" s="609" t="s">
        <v>3282</v>
      </c>
      <c r="F584" s="610"/>
      <c r="G584" s="610"/>
      <c r="H584" s="610"/>
      <c r="I584" s="610"/>
      <c r="J584" s="611"/>
      <c r="K584" s="612" t="s">
        <v>3283</v>
      </c>
      <c r="L584" s="613"/>
      <c r="M584" s="614" t="s">
        <v>3284</v>
      </c>
      <c r="N584" s="615"/>
      <c r="O584" s="615"/>
      <c r="P584" s="616"/>
    </row>
    <row r="585" spans="3:16" ht="26.25" hidden="1" customHeight="1" outlineLevel="1">
      <c r="C585" s="136"/>
      <c r="D585" s="605" t="s">
        <v>51</v>
      </c>
      <c r="E585" s="617" t="s">
        <v>3285</v>
      </c>
      <c r="F585" s="607"/>
      <c r="G585" s="607"/>
      <c r="H585" s="607"/>
      <c r="I585" s="607"/>
      <c r="J585" s="608"/>
      <c r="K585" s="618" t="s">
        <v>3286</v>
      </c>
      <c r="L585" s="618" t="s">
        <v>3287</v>
      </c>
      <c r="M585" s="606" t="s">
        <v>55</v>
      </c>
      <c r="N585" s="606"/>
      <c r="O585" s="606" t="s">
        <v>56</v>
      </c>
      <c r="P585" s="606"/>
    </row>
    <row r="586" spans="3:16" ht="47.65" hidden="1" customHeight="1" outlineLevel="1">
      <c r="C586" s="136"/>
      <c r="D586" s="605"/>
      <c r="E586" s="699" t="s">
        <v>3288</v>
      </c>
      <c r="F586" s="700"/>
      <c r="G586" s="700"/>
      <c r="H586" s="700"/>
      <c r="I586" s="700"/>
      <c r="J586" s="701"/>
      <c r="K586" s="619"/>
      <c r="L586" s="619"/>
      <c r="M586" s="702" t="s">
        <v>3289</v>
      </c>
      <c r="N586" s="702"/>
      <c r="O586" s="702"/>
      <c r="P586" s="702"/>
    </row>
    <row r="587" spans="3:16" ht="26.25" hidden="1" customHeight="1" outlineLevel="1">
      <c r="C587" s="8"/>
      <c r="D587" s="158" t="s">
        <v>3530</v>
      </c>
      <c r="E587" s="391"/>
      <c r="F587" s="392"/>
      <c r="G587" s="392"/>
      <c r="H587" s="392"/>
      <c r="I587" s="392"/>
      <c r="J587" s="393"/>
      <c r="K587" s="291"/>
      <c r="L587" s="291"/>
      <c r="M587" s="444"/>
      <c r="N587" s="444"/>
      <c r="O587" s="594"/>
      <c r="P587" s="594"/>
    </row>
    <row r="588" spans="3:16" ht="26.25" hidden="1" customHeight="1" outlineLevel="1">
      <c r="C588" s="8"/>
      <c r="D588" s="147" t="s">
        <v>3531</v>
      </c>
      <c r="E588" s="391"/>
      <c r="F588" s="392"/>
      <c r="G588" s="392"/>
      <c r="H588" s="392"/>
      <c r="I588" s="392"/>
      <c r="J588" s="393"/>
      <c r="K588" s="291"/>
      <c r="L588" s="291"/>
      <c r="M588" s="444"/>
      <c r="N588" s="444"/>
      <c r="O588" s="594"/>
      <c r="P588" s="594"/>
    </row>
    <row r="589" spans="3:16" ht="26.25" hidden="1" customHeight="1" outlineLevel="1">
      <c r="C589" s="8"/>
      <c r="D589" s="158" t="s">
        <v>3532</v>
      </c>
      <c r="E589" s="391"/>
      <c r="F589" s="392"/>
      <c r="G589" s="392"/>
      <c r="H589" s="392"/>
      <c r="I589" s="392"/>
      <c r="J589" s="393"/>
      <c r="K589" s="291"/>
      <c r="L589" s="291"/>
      <c r="M589" s="444"/>
      <c r="N589" s="444"/>
      <c r="O589" s="594"/>
      <c r="P589" s="594"/>
    </row>
    <row r="590" spans="3:16" ht="26.25" hidden="1" customHeight="1" outlineLevel="1">
      <c r="C590" s="8"/>
      <c r="D590" s="147" t="s">
        <v>3533</v>
      </c>
      <c r="E590" s="391"/>
      <c r="F590" s="392"/>
      <c r="G590" s="392"/>
      <c r="H590" s="392"/>
      <c r="I590" s="392"/>
      <c r="J590" s="393"/>
      <c r="K590" s="291"/>
      <c r="L590" s="291"/>
      <c r="M590" s="444"/>
      <c r="N590" s="444"/>
      <c r="O590" s="594"/>
      <c r="P590" s="594"/>
    </row>
    <row r="591" spans="3:16" ht="26.25" hidden="1" customHeight="1" outlineLevel="1">
      <c r="C591" s="8"/>
      <c r="D591" s="158" t="s">
        <v>3534</v>
      </c>
      <c r="E591" s="391"/>
      <c r="F591" s="392"/>
      <c r="G591" s="392"/>
      <c r="H591" s="392"/>
      <c r="I591" s="392"/>
      <c r="J591" s="393"/>
      <c r="K591" s="291"/>
      <c r="L591" s="291"/>
      <c r="M591" s="444"/>
      <c r="N591" s="444"/>
      <c r="O591" s="594"/>
      <c r="P591" s="594"/>
    </row>
    <row r="592" spans="3:16" ht="26.25" hidden="1" customHeight="1" outlineLevel="1">
      <c r="C592" s="8"/>
      <c r="D592" s="147" t="s">
        <v>3535</v>
      </c>
      <c r="E592" s="391"/>
      <c r="F592" s="392"/>
      <c r="G592" s="392"/>
      <c r="H592" s="392"/>
      <c r="I592" s="392"/>
      <c r="J592" s="393"/>
      <c r="K592" s="291"/>
      <c r="L592" s="291"/>
      <c r="M592" s="444"/>
      <c r="N592" s="444"/>
      <c r="O592" s="594"/>
      <c r="P592" s="594"/>
    </row>
    <row r="593" spans="3:16" ht="26.25" hidden="1" customHeight="1" outlineLevel="1">
      <c r="C593" s="8"/>
      <c r="D593" s="158" t="s">
        <v>3536</v>
      </c>
      <c r="E593" s="391"/>
      <c r="F593" s="392"/>
      <c r="G593" s="392"/>
      <c r="H593" s="392"/>
      <c r="I593" s="392"/>
      <c r="J593" s="393"/>
      <c r="K593" s="291"/>
      <c r="L593" s="291"/>
      <c r="M593" s="444"/>
      <c r="N593" s="444"/>
      <c r="O593" s="594"/>
      <c r="P593" s="594"/>
    </row>
    <row r="594" spans="3:16" ht="26.25" hidden="1" customHeight="1" outlineLevel="1">
      <c r="C594" s="8"/>
      <c r="D594" s="147" t="s">
        <v>3537</v>
      </c>
      <c r="E594" s="391"/>
      <c r="F594" s="392"/>
      <c r="G594" s="392"/>
      <c r="H594" s="392"/>
      <c r="I594" s="392"/>
      <c r="J594" s="393"/>
      <c r="K594" s="291"/>
      <c r="L594" s="291"/>
      <c r="M594" s="444"/>
      <c r="N594" s="444"/>
      <c r="O594" s="594"/>
      <c r="P594" s="594"/>
    </row>
    <row r="595" spans="3:16" ht="26.25" hidden="1" customHeight="1" outlineLevel="1">
      <c r="C595" s="8"/>
      <c r="D595" s="158" t="s">
        <v>3538</v>
      </c>
      <c r="E595" s="391"/>
      <c r="F595" s="392"/>
      <c r="G595" s="392"/>
      <c r="H595" s="392"/>
      <c r="I595" s="392"/>
      <c r="J595" s="393"/>
      <c r="K595" s="291"/>
      <c r="L595" s="291"/>
      <c r="M595" s="444"/>
      <c r="N595" s="444"/>
      <c r="O595" s="594"/>
      <c r="P595" s="594"/>
    </row>
    <row r="596" spans="3:16" ht="26.25" hidden="1" customHeight="1" outlineLevel="1">
      <c r="C596" s="8"/>
      <c r="D596" s="147" t="s">
        <v>3539</v>
      </c>
      <c r="E596" s="391"/>
      <c r="F596" s="392"/>
      <c r="G596" s="392"/>
      <c r="H596" s="392"/>
      <c r="I596" s="392"/>
      <c r="J596" s="393"/>
      <c r="K596" s="291"/>
      <c r="L596" s="291"/>
      <c r="M596" s="444"/>
      <c r="N596" s="444"/>
      <c r="O596" s="594"/>
      <c r="P596" s="594"/>
    </row>
    <row r="597" spans="3:16" ht="26.25" hidden="1" customHeight="1" outlineLevel="1">
      <c r="C597" s="8"/>
      <c r="D597" s="158" t="s">
        <v>3540</v>
      </c>
      <c r="E597" s="391"/>
      <c r="F597" s="392"/>
      <c r="G597" s="392"/>
      <c r="H597" s="392"/>
      <c r="I597" s="392"/>
      <c r="J597" s="393"/>
      <c r="K597" s="291"/>
      <c r="L597" s="291"/>
      <c r="M597" s="444"/>
      <c r="N597" s="444"/>
      <c r="O597" s="594"/>
      <c r="P597" s="594"/>
    </row>
    <row r="598" spans="3:16" ht="26.25" hidden="1" customHeight="1" outlineLevel="1">
      <c r="C598" s="8"/>
      <c r="D598" s="147" t="s">
        <v>3541</v>
      </c>
      <c r="E598" s="391"/>
      <c r="F598" s="392"/>
      <c r="G598" s="392"/>
      <c r="H598" s="392"/>
      <c r="I598" s="392"/>
      <c r="J598" s="393"/>
      <c r="K598" s="291"/>
      <c r="L598" s="291"/>
      <c r="M598" s="444"/>
      <c r="N598" s="444"/>
      <c r="O598" s="594"/>
      <c r="P598" s="594"/>
    </row>
    <row r="599" spans="3:16" ht="26.25" hidden="1" customHeight="1" outlineLevel="1">
      <c r="C599" s="8"/>
      <c r="D599" s="158" t="s">
        <v>3542</v>
      </c>
      <c r="E599" s="391"/>
      <c r="F599" s="392"/>
      <c r="G599" s="392"/>
      <c r="H599" s="392"/>
      <c r="I599" s="392"/>
      <c r="J599" s="393"/>
      <c r="K599" s="291"/>
      <c r="L599" s="291"/>
      <c r="M599" s="444"/>
      <c r="N599" s="444"/>
      <c r="O599" s="594"/>
      <c r="P599" s="594"/>
    </row>
    <row r="600" spans="3:16" ht="26.25" hidden="1" customHeight="1" outlineLevel="1">
      <c r="C600" s="8"/>
      <c r="D600" s="147" t="s">
        <v>3543</v>
      </c>
      <c r="E600" s="391"/>
      <c r="F600" s="392"/>
      <c r="G600" s="392"/>
      <c r="H600" s="392"/>
      <c r="I600" s="392"/>
      <c r="J600" s="393"/>
      <c r="K600" s="291"/>
      <c r="L600" s="291"/>
      <c r="M600" s="444"/>
      <c r="N600" s="444"/>
      <c r="O600" s="594"/>
      <c r="P600" s="594"/>
    </row>
    <row r="601" spans="3:16" ht="26.25" hidden="1" customHeight="1" outlineLevel="1">
      <c r="C601" s="8"/>
      <c r="D601" s="158" t="s">
        <v>3544</v>
      </c>
      <c r="E601" s="391"/>
      <c r="F601" s="392"/>
      <c r="G601" s="392"/>
      <c r="H601" s="392"/>
      <c r="I601" s="392"/>
      <c r="J601" s="393"/>
      <c r="K601" s="291"/>
      <c r="L601" s="291"/>
      <c r="M601" s="444"/>
      <c r="N601" s="444"/>
      <c r="O601" s="594"/>
      <c r="P601" s="594"/>
    </row>
    <row r="602" spans="3:16" ht="26.25" hidden="1" customHeight="1" outlineLevel="1">
      <c r="C602" s="17"/>
      <c r="D602" s="133"/>
      <c r="E602" s="17"/>
      <c r="F602" s="17"/>
      <c r="G602" s="149"/>
      <c r="H602" s="17"/>
      <c r="I602" s="17"/>
      <c r="J602" s="149"/>
      <c r="K602" s="17"/>
      <c r="L602" s="17"/>
      <c r="M602" s="133"/>
      <c r="N602" s="133"/>
      <c r="O602" s="160"/>
      <c r="P602" s="160"/>
    </row>
    <row r="603" spans="3:16" ht="26.25" hidden="1" customHeight="1" outlineLevel="1">
      <c r="C603" s="17"/>
      <c r="D603" s="17"/>
      <c r="E603" s="17"/>
      <c r="F603" s="17"/>
      <c r="G603" s="149"/>
      <c r="H603" s="17"/>
      <c r="I603" s="17"/>
      <c r="J603" s="149"/>
      <c r="K603" s="17"/>
      <c r="L603" s="17"/>
      <c r="M603" s="17"/>
      <c r="N603" s="17"/>
      <c r="O603" s="14"/>
      <c r="P603" s="14"/>
    </row>
    <row r="604" spans="3:16" ht="26.25" hidden="1" customHeight="1" outlineLevel="1">
      <c r="C604" s="155" t="s">
        <v>1525</v>
      </c>
      <c r="D604" s="596" t="s">
        <v>3545</v>
      </c>
      <c r="E604" s="597"/>
      <c r="F604" s="597"/>
      <c r="G604" s="597"/>
      <c r="H604" s="597"/>
      <c r="I604" s="597"/>
      <c r="J604" s="597"/>
      <c r="K604" s="597"/>
      <c r="L604" s="597"/>
      <c r="M604" s="597"/>
      <c r="N604" s="597"/>
      <c r="O604" s="597"/>
      <c r="P604" s="598"/>
    </row>
    <row r="605" spans="3:16" ht="26.25" hidden="1" customHeight="1" outlineLevel="1">
      <c r="C605" s="17"/>
      <c r="D605" s="643" t="s">
        <v>3269</v>
      </c>
      <c r="E605" s="644"/>
      <c r="F605" s="644"/>
      <c r="G605" s="644"/>
      <c r="H605" s="644"/>
      <c r="I605" s="644"/>
      <c r="J605" s="644"/>
      <c r="K605" s="644"/>
      <c r="L605" s="644"/>
      <c r="M605" s="644"/>
      <c r="N605" s="644"/>
      <c r="O605" s="644"/>
      <c r="P605" s="644"/>
    </row>
    <row r="606" spans="3:16" ht="26.25" hidden="1" customHeight="1" outlineLevel="1">
      <c r="C606" s="17"/>
      <c r="D606" s="594" t="s">
        <v>3402</v>
      </c>
      <c r="E606" s="594"/>
      <c r="F606" s="594"/>
      <c r="G606" s="594"/>
      <c r="H606" s="594"/>
      <c r="I606" s="594"/>
      <c r="J606" s="594"/>
      <c r="K606" s="594"/>
      <c r="L606" s="594"/>
      <c r="M606" s="594"/>
      <c r="N606" s="594"/>
      <c r="O606" s="594"/>
      <c r="P606" s="594"/>
    </row>
    <row r="607" spans="3:16" ht="26.25" hidden="1" customHeight="1" outlineLevel="1">
      <c r="C607" s="17"/>
      <c r="D607" s="594"/>
      <c r="E607" s="594"/>
      <c r="F607" s="594"/>
      <c r="G607" s="594"/>
      <c r="H607" s="594"/>
      <c r="I607" s="594"/>
      <c r="J607" s="594"/>
      <c r="K607" s="594"/>
      <c r="L607" s="594"/>
      <c r="M607" s="594"/>
      <c r="N607" s="594"/>
      <c r="O607" s="594"/>
      <c r="P607" s="594"/>
    </row>
    <row r="608" spans="3:16" ht="26.25" hidden="1" customHeight="1" outlineLevel="1">
      <c r="C608" s="8"/>
      <c r="D608" s="8"/>
      <c r="E608" s="66"/>
      <c r="F608" s="66"/>
      <c r="G608" s="140"/>
      <c r="H608" s="140"/>
      <c r="I608" s="140"/>
      <c r="J608" s="140"/>
      <c r="K608" s="140"/>
      <c r="L608" s="140"/>
      <c r="M608" s="140"/>
      <c r="N608" s="140"/>
      <c r="O608" s="140"/>
      <c r="P608" s="140"/>
    </row>
    <row r="609" spans="3:16" ht="26.25" hidden="1" customHeight="1" outlineLevel="1">
      <c r="C609" s="156" t="s">
        <v>3546</v>
      </c>
      <c r="D609" s="596" t="s">
        <v>3547</v>
      </c>
      <c r="E609" s="597"/>
      <c r="F609" s="597"/>
      <c r="G609" s="597"/>
      <c r="H609" s="597"/>
      <c r="I609" s="597"/>
      <c r="J609" s="597"/>
      <c r="K609" s="597"/>
      <c r="L609" s="597"/>
      <c r="M609" s="597"/>
      <c r="N609" s="597"/>
      <c r="O609" s="597"/>
      <c r="P609" s="598"/>
    </row>
    <row r="610" spans="3:16" ht="26.25" hidden="1" customHeight="1" outlineLevel="1">
      <c r="C610" s="8"/>
      <c r="D610" s="602" t="s">
        <v>3273</v>
      </c>
      <c r="E610" s="603"/>
      <c r="F610" s="603"/>
      <c r="G610" s="603"/>
      <c r="H610" s="603"/>
      <c r="I610" s="603"/>
      <c r="J610" s="603"/>
      <c r="K610" s="603"/>
      <c r="L610" s="603"/>
      <c r="M610" s="603"/>
      <c r="N610" s="603"/>
      <c r="O610" s="603"/>
      <c r="P610" s="604"/>
    </row>
    <row r="611" spans="3:16" ht="26.25" hidden="1" customHeight="1" outlineLevel="1">
      <c r="C611" s="136"/>
      <c r="D611" s="605" t="s">
        <v>3274</v>
      </c>
      <c r="E611" s="605"/>
      <c r="F611" s="605"/>
      <c r="G611" s="606" t="s">
        <v>3275</v>
      </c>
      <c r="H611" s="606"/>
      <c r="I611" s="606"/>
      <c r="J611" s="607" t="s">
        <v>3276</v>
      </c>
      <c r="K611" s="607"/>
      <c r="L611" s="607"/>
      <c r="M611" s="607"/>
      <c r="N611" s="608"/>
      <c r="O611" s="145" t="s">
        <v>3277</v>
      </c>
      <c r="P611" s="145" t="s">
        <v>3264</v>
      </c>
    </row>
    <row r="612" spans="3:16" ht="26.25" hidden="1" customHeight="1" outlineLevel="1">
      <c r="C612" s="136"/>
      <c r="D612" s="594"/>
      <c r="E612" s="594"/>
      <c r="F612" s="594"/>
      <c r="G612" s="594"/>
      <c r="H612" s="594"/>
      <c r="I612" s="594"/>
      <c r="J612" s="443"/>
      <c r="K612" s="444"/>
      <c r="L612" s="444"/>
      <c r="M612" s="444"/>
      <c r="N612" s="445"/>
      <c r="O612" s="708"/>
      <c r="P612" s="708"/>
    </row>
    <row r="613" spans="3:16" ht="26.25" hidden="1" customHeight="1" outlineLevel="1">
      <c r="C613" s="136"/>
      <c r="D613" s="594"/>
      <c r="E613" s="594"/>
      <c r="F613" s="594"/>
      <c r="G613" s="594"/>
      <c r="H613" s="594"/>
      <c r="I613" s="594"/>
      <c r="J613" s="706"/>
      <c r="K613" s="554"/>
      <c r="L613" s="554"/>
      <c r="M613" s="554"/>
      <c r="N613" s="707"/>
      <c r="O613" s="709"/>
      <c r="P613" s="709"/>
    </row>
    <row r="614" spans="3:16" ht="26.25" hidden="1" customHeight="1" outlineLevel="1">
      <c r="C614" s="136"/>
      <c r="D614" s="594"/>
      <c r="E614" s="594"/>
      <c r="F614" s="594"/>
      <c r="G614" s="594"/>
      <c r="H614" s="594"/>
      <c r="I614" s="594"/>
      <c r="J614" s="446"/>
      <c r="K614" s="447"/>
      <c r="L614" s="447"/>
      <c r="M614" s="447"/>
      <c r="N614" s="448"/>
      <c r="O614" s="710"/>
      <c r="P614" s="710"/>
    </row>
    <row r="615" spans="3:16" ht="26.25" hidden="1" customHeight="1" outlineLevel="1">
      <c r="C615" s="8"/>
      <c r="D615" s="133"/>
      <c r="E615" s="8"/>
      <c r="F615" s="8"/>
      <c r="G615" s="8"/>
      <c r="H615" s="133"/>
      <c r="I615" s="133"/>
      <c r="J615" s="17"/>
      <c r="K615" s="17"/>
      <c r="L615" s="17"/>
      <c r="M615" s="17"/>
      <c r="N615" s="17"/>
      <c r="O615" s="17"/>
      <c r="P615" s="17"/>
    </row>
    <row r="616" spans="3:16" ht="26.25" hidden="1" customHeight="1" outlineLevel="1">
      <c r="C616" s="8"/>
      <c r="D616" s="157"/>
      <c r="E616" s="157" t="s">
        <v>3281</v>
      </c>
      <c r="F616" s="8"/>
      <c r="G616" s="8"/>
      <c r="H616" s="133"/>
      <c r="I616" s="133"/>
      <c r="J616" s="17"/>
      <c r="K616" s="17"/>
      <c r="L616" s="17"/>
      <c r="M616" s="17"/>
      <c r="N616" s="17"/>
      <c r="O616" s="17"/>
      <c r="P616" s="3"/>
    </row>
    <row r="617" spans="3:16" ht="26.25" hidden="1" customHeight="1" outlineLevel="1">
      <c r="C617" s="8"/>
      <c r="D617" s="140"/>
      <c r="E617" s="609" t="s">
        <v>3282</v>
      </c>
      <c r="F617" s="610"/>
      <c r="G617" s="610"/>
      <c r="H617" s="610"/>
      <c r="I617" s="610"/>
      <c r="J617" s="611"/>
      <c r="K617" s="612" t="s">
        <v>3283</v>
      </c>
      <c r="L617" s="613"/>
      <c r="M617" s="614" t="s">
        <v>3284</v>
      </c>
      <c r="N617" s="615"/>
      <c r="O617" s="615"/>
      <c r="P617" s="616"/>
    </row>
    <row r="618" spans="3:16" ht="26.25" hidden="1" customHeight="1" outlineLevel="1">
      <c r="C618" s="136"/>
      <c r="D618" s="605" t="s">
        <v>51</v>
      </c>
      <c r="E618" s="617" t="s">
        <v>3285</v>
      </c>
      <c r="F618" s="607"/>
      <c r="G618" s="607"/>
      <c r="H618" s="607"/>
      <c r="I618" s="607"/>
      <c r="J618" s="608"/>
      <c r="K618" s="618" t="s">
        <v>3286</v>
      </c>
      <c r="L618" s="618" t="s">
        <v>3287</v>
      </c>
      <c r="M618" s="606" t="s">
        <v>55</v>
      </c>
      <c r="N618" s="606"/>
      <c r="O618" s="606" t="s">
        <v>56</v>
      </c>
      <c r="P618" s="606"/>
    </row>
    <row r="619" spans="3:16" ht="44.65" hidden="1" customHeight="1" outlineLevel="1">
      <c r="C619" s="136"/>
      <c r="D619" s="605"/>
      <c r="E619" s="699" t="s">
        <v>3288</v>
      </c>
      <c r="F619" s="700"/>
      <c r="G619" s="700"/>
      <c r="H619" s="700"/>
      <c r="I619" s="700"/>
      <c r="J619" s="701"/>
      <c r="K619" s="619"/>
      <c r="L619" s="619"/>
      <c r="M619" s="702" t="s">
        <v>3289</v>
      </c>
      <c r="N619" s="702"/>
      <c r="O619" s="702"/>
      <c r="P619" s="702"/>
    </row>
    <row r="620" spans="3:16" ht="26.25" hidden="1" customHeight="1" outlineLevel="1">
      <c r="C620" s="8"/>
      <c r="D620" s="158" t="s">
        <v>3548</v>
      </c>
      <c r="E620" s="391"/>
      <c r="F620" s="392"/>
      <c r="G620" s="392"/>
      <c r="H620" s="392"/>
      <c r="I620" s="392"/>
      <c r="J620" s="393"/>
      <c r="K620" s="291"/>
      <c r="L620" s="291"/>
      <c r="M620" s="444"/>
      <c r="N620" s="444"/>
      <c r="O620" s="594"/>
      <c r="P620" s="594"/>
    </row>
    <row r="621" spans="3:16" ht="26.25" hidden="1" customHeight="1" outlineLevel="1">
      <c r="C621" s="8"/>
      <c r="D621" s="147" t="s">
        <v>3549</v>
      </c>
      <c r="E621" s="391"/>
      <c r="F621" s="392"/>
      <c r="G621" s="392"/>
      <c r="H621" s="392"/>
      <c r="I621" s="392"/>
      <c r="J621" s="393"/>
      <c r="K621" s="291"/>
      <c r="L621" s="291"/>
      <c r="M621" s="444"/>
      <c r="N621" s="444"/>
      <c r="O621" s="594"/>
      <c r="P621" s="594"/>
    </row>
    <row r="622" spans="3:16" ht="26.25" hidden="1" customHeight="1" outlineLevel="1">
      <c r="C622" s="8"/>
      <c r="D622" s="158" t="s">
        <v>3550</v>
      </c>
      <c r="E622" s="391"/>
      <c r="F622" s="392"/>
      <c r="G622" s="392"/>
      <c r="H622" s="392"/>
      <c r="I622" s="392"/>
      <c r="J622" s="393"/>
      <c r="K622" s="291"/>
      <c r="L622" s="291"/>
      <c r="M622" s="444"/>
      <c r="N622" s="444"/>
      <c r="O622" s="594"/>
      <c r="P622" s="594"/>
    </row>
    <row r="623" spans="3:16" ht="26.25" hidden="1" customHeight="1" outlineLevel="1">
      <c r="C623" s="8"/>
      <c r="D623" s="147" t="s">
        <v>3551</v>
      </c>
      <c r="E623" s="391"/>
      <c r="F623" s="392"/>
      <c r="G623" s="392"/>
      <c r="H623" s="392"/>
      <c r="I623" s="392"/>
      <c r="J623" s="393"/>
      <c r="K623" s="291"/>
      <c r="L623" s="291"/>
      <c r="M623" s="444"/>
      <c r="N623" s="444"/>
      <c r="O623" s="594"/>
      <c r="P623" s="594"/>
    </row>
    <row r="624" spans="3:16" ht="26.25" hidden="1" customHeight="1" outlineLevel="1">
      <c r="C624" s="8"/>
      <c r="D624" s="158" t="s">
        <v>3552</v>
      </c>
      <c r="E624" s="391"/>
      <c r="F624" s="392"/>
      <c r="G624" s="392"/>
      <c r="H624" s="392"/>
      <c r="I624" s="392"/>
      <c r="J624" s="393"/>
      <c r="K624" s="291"/>
      <c r="L624" s="291"/>
      <c r="M624" s="444"/>
      <c r="N624" s="444"/>
      <c r="O624" s="594"/>
      <c r="P624" s="594"/>
    </row>
    <row r="625" spans="3:16" ht="26.25" hidden="1" customHeight="1" outlineLevel="1">
      <c r="C625" s="8"/>
      <c r="D625" s="147" t="s">
        <v>3553</v>
      </c>
      <c r="E625" s="391"/>
      <c r="F625" s="392"/>
      <c r="G625" s="392"/>
      <c r="H625" s="392"/>
      <c r="I625" s="392"/>
      <c r="J625" s="393"/>
      <c r="K625" s="291"/>
      <c r="L625" s="291"/>
      <c r="M625" s="444"/>
      <c r="N625" s="444"/>
      <c r="O625" s="594"/>
      <c r="P625" s="594"/>
    </row>
    <row r="626" spans="3:16" ht="26.25" hidden="1" customHeight="1" outlineLevel="1">
      <c r="C626" s="8"/>
      <c r="D626" s="158" t="s">
        <v>3554</v>
      </c>
      <c r="E626" s="391"/>
      <c r="F626" s="392"/>
      <c r="G626" s="392"/>
      <c r="H626" s="392"/>
      <c r="I626" s="392"/>
      <c r="J626" s="393"/>
      <c r="K626" s="291"/>
      <c r="L626" s="291"/>
      <c r="M626" s="444"/>
      <c r="N626" s="444"/>
      <c r="O626" s="594"/>
      <c r="P626" s="594"/>
    </row>
    <row r="627" spans="3:16" ht="26.25" hidden="1" customHeight="1" outlineLevel="1">
      <c r="C627" s="8"/>
      <c r="D627" s="147" t="s">
        <v>3555</v>
      </c>
      <c r="E627" s="391"/>
      <c r="F627" s="392"/>
      <c r="G627" s="392"/>
      <c r="H627" s="392"/>
      <c r="I627" s="392"/>
      <c r="J627" s="393"/>
      <c r="K627" s="291"/>
      <c r="L627" s="291"/>
      <c r="M627" s="444"/>
      <c r="N627" s="444"/>
      <c r="O627" s="594"/>
      <c r="P627" s="594"/>
    </row>
    <row r="628" spans="3:16" ht="26.25" hidden="1" customHeight="1" outlineLevel="1">
      <c r="C628" s="8"/>
      <c r="D628" s="158" t="s">
        <v>3556</v>
      </c>
      <c r="E628" s="391"/>
      <c r="F628" s="392"/>
      <c r="G628" s="392"/>
      <c r="H628" s="392"/>
      <c r="I628" s="392"/>
      <c r="J628" s="393"/>
      <c r="K628" s="291"/>
      <c r="L628" s="291"/>
      <c r="M628" s="444"/>
      <c r="N628" s="444"/>
      <c r="O628" s="594"/>
      <c r="P628" s="594"/>
    </row>
    <row r="629" spans="3:16" ht="26.25" hidden="1" customHeight="1" outlineLevel="1">
      <c r="C629" s="8"/>
      <c r="D629" s="147" t="s">
        <v>3557</v>
      </c>
      <c r="E629" s="391"/>
      <c r="F629" s="392"/>
      <c r="G629" s="392"/>
      <c r="H629" s="392"/>
      <c r="I629" s="392"/>
      <c r="J629" s="393"/>
      <c r="K629" s="291"/>
      <c r="L629" s="291"/>
      <c r="M629" s="444"/>
      <c r="N629" s="444"/>
      <c r="O629" s="594"/>
      <c r="P629" s="594"/>
    </row>
    <row r="630" spans="3:16" ht="26.25" hidden="1" customHeight="1" outlineLevel="1">
      <c r="C630" s="8"/>
      <c r="D630" s="158" t="s">
        <v>3558</v>
      </c>
      <c r="E630" s="391"/>
      <c r="F630" s="392"/>
      <c r="G630" s="392"/>
      <c r="H630" s="392"/>
      <c r="I630" s="392"/>
      <c r="J630" s="393"/>
      <c r="K630" s="291"/>
      <c r="L630" s="291"/>
      <c r="M630" s="444"/>
      <c r="N630" s="444"/>
      <c r="O630" s="594"/>
      <c r="P630" s="594"/>
    </row>
    <row r="631" spans="3:16" ht="26.25" hidden="1" customHeight="1" outlineLevel="1">
      <c r="C631" s="8"/>
      <c r="D631" s="147" t="s">
        <v>3559</v>
      </c>
      <c r="E631" s="391"/>
      <c r="F631" s="392"/>
      <c r="G631" s="392"/>
      <c r="H631" s="392"/>
      <c r="I631" s="392"/>
      <c r="J631" s="393"/>
      <c r="K631" s="291"/>
      <c r="L631" s="291"/>
      <c r="M631" s="444"/>
      <c r="N631" s="444"/>
      <c r="O631" s="594"/>
      <c r="P631" s="594"/>
    </row>
    <row r="632" spans="3:16" ht="26.25" hidden="1" customHeight="1" outlineLevel="1">
      <c r="C632" s="8"/>
      <c r="D632" s="158" t="s">
        <v>3560</v>
      </c>
      <c r="E632" s="391"/>
      <c r="F632" s="392"/>
      <c r="G632" s="392"/>
      <c r="H632" s="392"/>
      <c r="I632" s="392"/>
      <c r="J632" s="393"/>
      <c r="K632" s="291"/>
      <c r="L632" s="291"/>
      <c r="M632" s="444"/>
      <c r="N632" s="444"/>
      <c r="O632" s="594"/>
      <c r="P632" s="594"/>
    </row>
    <row r="633" spans="3:16" ht="26.25" hidden="1" customHeight="1" outlineLevel="1">
      <c r="C633" s="8"/>
      <c r="D633" s="147" t="s">
        <v>3561</v>
      </c>
      <c r="E633" s="391"/>
      <c r="F633" s="392"/>
      <c r="G633" s="392"/>
      <c r="H633" s="392"/>
      <c r="I633" s="392"/>
      <c r="J633" s="393"/>
      <c r="K633" s="291"/>
      <c r="L633" s="291"/>
      <c r="M633" s="444"/>
      <c r="N633" s="444"/>
      <c r="O633" s="594"/>
      <c r="P633" s="594"/>
    </row>
    <row r="634" spans="3:16" ht="26.25" hidden="1" customHeight="1" outlineLevel="1">
      <c r="C634" s="8"/>
      <c r="D634" s="158" t="s">
        <v>3562</v>
      </c>
      <c r="E634" s="391"/>
      <c r="F634" s="392"/>
      <c r="G634" s="392"/>
      <c r="H634" s="392"/>
      <c r="I634" s="392"/>
      <c r="J634" s="393"/>
      <c r="K634" s="291"/>
      <c r="L634" s="291"/>
      <c r="M634" s="444"/>
      <c r="N634" s="444"/>
      <c r="O634" s="594"/>
      <c r="P634" s="594"/>
    </row>
    <row r="635" spans="3:16" ht="26.25" hidden="1" customHeight="1" outlineLevel="1">
      <c r="C635" s="8"/>
      <c r="D635" s="133"/>
      <c r="E635" s="8"/>
      <c r="F635" s="148"/>
      <c r="G635" s="148"/>
      <c r="H635" s="148"/>
      <c r="I635" s="148"/>
      <c r="J635" s="148"/>
      <c r="K635" s="148"/>
      <c r="L635" s="148"/>
      <c r="M635" s="148"/>
      <c r="N635" s="148"/>
      <c r="O635" s="62"/>
      <c r="P635" s="62"/>
    </row>
    <row r="636" spans="3:16" ht="26.25" hidden="1" customHeight="1" outlineLevel="1">
      <c r="C636" s="156" t="s">
        <v>3563</v>
      </c>
      <c r="D636" s="596" t="s">
        <v>3564</v>
      </c>
      <c r="E636" s="597"/>
      <c r="F636" s="597"/>
      <c r="G636" s="597"/>
      <c r="H636" s="597"/>
      <c r="I636" s="597"/>
      <c r="J636" s="597"/>
      <c r="K636" s="597"/>
      <c r="L636" s="597"/>
      <c r="M636" s="597"/>
      <c r="N636" s="597"/>
      <c r="O636" s="597"/>
      <c r="P636" s="598"/>
    </row>
    <row r="637" spans="3:16" ht="26.25" hidden="1" customHeight="1" outlineLevel="1">
      <c r="C637" s="8"/>
      <c r="D637" s="602" t="s">
        <v>3273</v>
      </c>
      <c r="E637" s="603"/>
      <c r="F637" s="603"/>
      <c r="G637" s="603"/>
      <c r="H637" s="603"/>
      <c r="I637" s="603"/>
      <c r="J637" s="603"/>
      <c r="K637" s="603"/>
      <c r="L637" s="603"/>
      <c r="M637" s="603"/>
      <c r="N637" s="603"/>
      <c r="O637" s="603"/>
      <c r="P637" s="604"/>
    </row>
    <row r="638" spans="3:16" ht="26.25" hidden="1" customHeight="1" outlineLevel="1">
      <c r="C638" s="136"/>
      <c r="D638" s="605" t="s">
        <v>3274</v>
      </c>
      <c r="E638" s="605"/>
      <c r="F638" s="605"/>
      <c r="G638" s="606" t="s">
        <v>3275</v>
      </c>
      <c r="H638" s="606"/>
      <c r="I638" s="606"/>
      <c r="J638" s="607" t="s">
        <v>3276</v>
      </c>
      <c r="K638" s="607"/>
      <c r="L638" s="607"/>
      <c r="M638" s="607"/>
      <c r="N638" s="608"/>
      <c r="O638" s="145" t="s">
        <v>3277</v>
      </c>
      <c r="P638" s="145" t="s">
        <v>3264</v>
      </c>
    </row>
    <row r="639" spans="3:16" ht="26.25" hidden="1" customHeight="1" outlineLevel="1">
      <c r="C639" s="136"/>
      <c r="D639" s="594"/>
      <c r="E639" s="594"/>
      <c r="F639" s="594"/>
      <c r="G639" s="594"/>
      <c r="H639" s="594"/>
      <c r="I639" s="594"/>
      <c r="J639" s="443"/>
      <c r="K639" s="444"/>
      <c r="L639" s="444"/>
      <c r="M639" s="444"/>
      <c r="N639" s="445"/>
      <c r="O639" s="708"/>
      <c r="P639" s="708"/>
    </row>
    <row r="640" spans="3:16" ht="26.25" hidden="1" customHeight="1" outlineLevel="1">
      <c r="C640" s="136"/>
      <c r="D640" s="594"/>
      <c r="E640" s="594"/>
      <c r="F640" s="594"/>
      <c r="G640" s="594"/>
      <c r="H640" s="594"/>
      <c r="I640" s="594"/>
      <c r="J640" s="706"/>
      <c r="K640" s="554"/>
      <c r="L640" s="554"/>
      <c r="M640" s="554"/>
      <c r="N640" s="707"/>
      <c r="O640" s="709"/>
      <c r="P640" s="709"/>
    </row>
    <row r="641" spans="3:16" ht="26.25" hidden="1" customHeight="1" outlineLevel="1">
      <c r="C641" s="136"/>
      <c r="D641" s="594"/>
      <c r="E641" s="594"/>
      <c r="F641" s="594"/>
      <c r="G641" s="594"/>
      <c r="H641" s="594"/>
      <c r="I641" s="594"/>
      <c r="J641" s="446"/>
      <c r="K641" s="447"/>
      <c r="L641" s="447"/>
      <c r="M641" s="447"/>
      <c r="N641" s="448"/>
      <c r="O641" s="710"/>
      <c r="P641" s="710"/>
    </row>
    <row r="642" spans="3:16" ht="26.25" hidden="1" customHeight="1" outlineLevel="1">
      <c r="C642" s="8"/>
      <c r="D642" s="133"/>
      <c r="E642" s="8"/>
      <c r="F642" s="8"/>
      <c r="G642" s="8"/>
      <c r="H642" s="133"/>
      <c r="I642" s="133"/>
      <c r="J642" s="17"/>
      <c r="K642" s="17"/>
      <c r="L642" s="17"/>
      <c r="M642" s="17"/>
      <c r="N642" s="17"/>
      <c r="O642" s="17"/>
      <c r="P642" s="17"/>
    </row>
    <row r="643" spans="3:16" ht="26.25" hidden="1" customHeight="1" outlineLevel="1">
      <c r="C643" s="8"/>
      <c r="D643" s="157"/>
      <c r="E643" s="157" t="s">
        <v>3281</v>
      </c>
      <c r="F643" s="8"/>
      <c r="G643" s="8"/>
      <c r="H643" s="133"/>
      <c r="I643" s="133"/>
      <c r="J643" s="17"/>
      <c r="K643" s="17"/>
      <c r="L643" s="17"/>
      <c r="M643" s="17"/>
      <c r="N643" s="17"/>
      <c r="O643" s="17"/>
      <c r="P643" s="3"/>
    </row>
    <row r="644" spans="3:16" ht="26.25" hidden="1" customHeight="1" outlineLevel="1">
      <c r="C644" s="8"/>
      <c r="D644" s="140"/>
      <c r="E644" s="609" t="s">
        <v>3282</v>
      </c>
      <c r="F644" s="610"/>
      <c r="G644" s="610"/>
      <c r="H644" s="610"/>
      <c r="I644" s="610"/>
      <c r="J644" s="611"/>
      <c r="K644" s="612" t="s">
        <v>3283</v>
      </c>
      <c r="L644" s="613"/>
      <c r="M644" s="614" t="s">
        <v>3284</v>
      </c>
      <c r="N644" s="615"/>
      <c r="O644" s="615"/>
      <c r="P644" s="616"/>
    </row>
    <row r="645" spans="3:16" ht="26.25" hidden="1" customHeight="1" outlineLevel="1">
      <c r="C645" s="136"/>
      <c r="D645" s="605" t="s">
        <v>51</v>
      </c>
      <c r="E645" s="617" t="s">
        <v>3285</v>
      </c>
      <c r="F645" s="607"/>
      <c r="G645" s="607"/>
      <c r="H645" s="607"/>
      <c r="I645" s="607"/>
      <c r="J645" s="608"/>
      <c r="K645" s="618" t="s">
        <v>3286</v>
      </c>
      <c r="L645" s="618" t="s">
        <v>3287</v>
      </c>
      <c r="M645" s="606" t="s">
        <v>55</v>
      </c>
      <c r="N645" s="606"/>
      <c r="O645" s="606" t="s">
        <v>56</v>
      </c>
      <c r="P645" s="606"/>
    </row>
    <row r="646" spans="3:16" ht="45.4" hidden="1" customHeight="1" outlineLevel="1">
      <c r="C646" s="136"/>
      <c r="D646" s="605"/>
      <c r="E646" s="699" t="s">
        <v>3288</v>
      </c>
      <c r="F646" s="700"/>
      <c r="G646" s="700"/>
      <c r="H646" s="700"/>
      <c r="I646" s="700"/>
      <c r="J646" s="701"/>
      <c r="K646" s="619"/>
      <c r="L646" s="619"/>
      <c r="M646" s="702" t="s">
        <v>3289</v>
      </c>
      <c r="N646" s="702"/>
      <c r="O646" s="702"/>
      <c r="P646" s="702"/>
    </row>
    <row r="647" spans="3:16" ht="26.25" hidden="1" customHeight="1" outlineLevel="1">
      <c r="C647" s="8"/>
      <c r="D647" s="158" t="s">
        <v>3565</v>
      </c>
      <c r="E647" s="391"/>
      <c r="F647" s="392"/>
      <c r="G647" s="392"/>
      <c r="H647" s="392"/>
      <c r="I647" s="392"/>
      <c r="J647" s="393"/>
      <c r="K647" s="291"/>
      <c r="L647" s="291"/>
      <c r="M647" s="444"/>
      <c r="N647" s="444"/>
      <c r="O647" s="594"/>
      <c r="P647" s="594"/>
    </row>
    <row r="648" spans="3:16" ht="26.25" hidden="1" customHeight="1" outlineLevel="1">
      <c r="C648" s="8"/>
      <c r="D648" s="147" t="s">
        <v>3566</v>
      </c>
      <c r="E648" s="391"/>
      <c r="F648" s="392"/>
      <c r="G648" s="392"/>
      <c r="H648" s="392"/>
      <c r="I648" s="392"/>
      <c r="J648" s="393"/>
      <c r="K648" s="291"/>
      <c r="L648" s="291"/>
      <c r="M648" s="444"/>
      <c r="N648" s="444"/>
      <c r="O648" s="594"/>
      <c r="P648" s="594"/>
    </row>
    <row r="649" spans="3:16" ht="26.25" hidden="1" customHeight="1" outlineLevel="1">
      <c r="C649" s="8"/>
      <c r="D649" s="158" t="s">
        <v>3567</v>
      </c>
      <c r="E649" s="391"/>
      <c r="F649" s="392"/>
      <c r="G649" s="392"/>
      <c r="H649" s="392"/>
      <c r="I649" s="392"/>
      <c r="J649" s="393"/>
      <c r="K649" s="291"/>
      <c r="L649" s="291"/>
      <c r="M649" s="444"/>
      <c r="N649" s="444"/>
      <c r="O649" s="594"/>
      <c r="P649" s="594"/>
    </row>
    <row r="650" spans="3:16" ht="26.25" hidden="1" customHeight="1" outlineLevel="1">
      <c r="C650" s="8"/>
      <c r="D650" s="147" t="s">
        <v>3568</v>
      </c>
      <c r="E650" s="391"/>
      <c r="F650" s="392"/>
      <c r="G650" s="392"/>
      <c r="H650" s="392"/>
      <c r="I650" s="392"/>
      <c r="J650" s="393"/>
      <c r="K650" s="291"/>
      <c r="L650" s="291"/>
      <c r="M650" s="444"/>
      <c r="N650" s="444"/>
      <c r="O650" s="594"/>
      <c r="P650" s="594"/>
    </row>
    <row r="651" spans="3:16" ht="26.25" hidden="1" customHeight="1" outlineLevel="1">
      <c r="C651" s="8"/>
      <c r="D651" s="158" t="s">
        <v>3569</v>
      </c>
      <c r="E651" s="391"/>
      <c r="F651" s="392"/>
      <c r="G651" s="392"/>
      <c r="H651" s="392"/>
      <c r="I651" s="392"/>
      <c r="J651" s="393"/>
      <c r="K651" s="291"/>
      <c r="L651" s="291"/>
      <c r="M651" s="444"/>
      <c r="N651" s="444"/>
      <c r="O651" s="594"/>
      <c r="P651" s="594"/>
    </row>
    <row r="652" spans="3:16" ht="26.25" hidden="1" customHeight="1" outlineLevel="1">
      <c r="C652" s="8"/>
      <c r="D652" s="147" t="s">
        <v>3570</v>
      </c>
      <c r="E652" s="391"/>
      <c r="F652" s="392"/>
      <c r="G652" s="392"/>
      <c r="H652" s="392"/>
      <c r="I652" s="392"/>
      <c r="J652" s="393"/>
      <c r="K652" s="291"/>
      <c r="L652" s="291"/>
      <c r="M652" s="444"/>
      <c r="N652" s="444"/>
      <c r="O652" s="594"/>
      <c r="P652" s="594"/>
    </row>
    <row r="653" spans="3:16" ht="26.25" hidden="1" customHeight="1" outlineLevel="1">
      <c r="C653" s="8"/>
      <c r="D653" s="158" t="s">
        <v>3571</v>
      </c>
      <c r="E653" s="391"/>
      <c r="F653" s="392"/>
      <c r="G653" s="392"/>
      <c r="H653" s="392"/>
      <c r="I653" s="392"/>
      <c r="J653" s="393"/>
      <c r="K653" s="291"/>
      <c r="L653" s="291"/>
      <c r="M653" s="444"/>
      <c r="N653" s="444"/>
      <c r="O653" s="594"/>
      <c r="P653" s="594"/>
    </row>
    <row r="654" spans="3:16" ht="26.25" hidden="1" customHeight="1" outlineLevel="1">
      <c r="C654" s="8"/>
      <c r="D654" s="147" t="s">
        <v>3572</v>
      </c>
      <c r="E654" s="391"/>
      <c r="F654" s="392"/>
      <c r="G654" s="392"/>
      <c r="H654" s="392"/>
      <c r="I654" s="392"/>
      <c r="J654" s="393"/>
      <c r="K654" s="291"/>
      <c r="L654" s="291"/>
      <c r="M654" s="444"/>
      <c r="N654" s="444"/>
      <c r="O654" s="594"/>
      <c r="P654" s="594"/>
    </row>
    <row r="655" spans="3:16" ht="26.25" hidden="1" customHeight="1" outlineLevel="1">
      <c r="C655" s="8"/>
      <c r="D655" s="158" t="s">
        <v>3573</v>
      </c>
      <c r="E655" s="391"/>
      <c r="F655" s="392"/>
      <c r="G655" s="392"/>
      <c r="H655" s="392"/>
      <c r="I655" s="392"/>
      <c r="J655" s="393"/>
      <c r="K655" s="291"/>
      <c r="L655" s="291"/>
      <c r="M655" s="444"/>
      <c r="N655" s="444"/>
      <c r="O655" s="594"/>
      <c r="P655" s="594"/>
    </row>
    <row r="656" spans="3:16" ht="26.25" hidden="1" customHeight="1" outlineLevel="1">
      <c r="C656" s="8"/>
      <c r="D656" s="147" t="s">
        <v>3574</v>
      </c>
      <c r="E656" s="391"/>
      <c r="F656" s="392"/>
      <c r="G656" s="392"/>
      <c r="H656" s="392"/>
      <c r="I656" s="392"/>
      <c r="J656" s="393"/>
      <c r="K656" s="291"/>
      <c r="L656" s="291"/>
      <c r="M656" s="444"/>
      <c r="N656" s="444"/>
      <c r="O656" s="594"/>
      <c r="P656" s="594"/>
    </row>
    <row r="657" spans="2:16" ht="26.25" hidden="1" customHeight="1" outlineLevel="1">
      <c r="C657" s="8"/>
      <c r="D657" s="158" t="s">
        <v>3575</v>
      </c>
      <c r="E657" s="391"/>
      <c r="F657" s="392"/>
      <c r="G657" s="392"/>
      <c r="H657" s="392"/>
      <c r="I657" s="392"/>
      <c r="J657" s="393"/>
      <c r="K657" s="291"/>
      <c r="L657" s="291"/>
      <c r="M657" s="444"/>
      <c r="N657" s="444"/>
      <c r="O657" s="594"/>
      <c r="P657" s="594"/>
    </row>
    <row r="658" spans="2:16" ht="26.25" hidden="1" customHeight="1" outlineLevel="1">
      <c r="C658" s="8"/>
      <c r="D658" s="147" t="s">
        <v>3576</v>
      </c>
      <c r="E658" s="391"/>
      <c r="F658" s="392"/>
      <c r="G658" s="392"/>
      <c r="H658" s="392"/>
      <c r="I658" s="392"/>
      <c r="J658" s="393"/>
      <c r="K658" s="291"/>
      <c r="L658" s="291"/>
      <c r="M658" s="444"/>
      <c r="N658" s="444"/>
      <c r="O658" s="594"/>
      <c r="P658" s="594"/>
    </row>
    <row r="659" spans="2:16" ht="26.25" hidden="1" customHeight="1" outlineLevel="1">
      <c r="C659" s="8"/>
      <c r="D659" s="158" t="s">
        <v>3577</v>
      </c>
      <c r="E659" s="391"/>
      <c r="F659" s="392"/>
      <c r="G659" s="392"/>
      <c r="H659" s="392"/>
      <c r="I659" s="392"/>
      <c r="J659" s="393"/>
      <c r="K659" s="291"/>
      <c r="L659" s="291"/>
      <c r="M659" s="444"/>
      <c r="N659" s="444"/>
      <c r="O659" s="594"/>
      <c r="P659" s="594"/>
    </row>
    <row r="660" spans="2:16" ht="26.25" hidden="1" customHeight="1" outlineLevel="1">
      <c r="C660" s="8"/>
      <c r="D660" s="147" t="s">
        <v>3578</v>
      </c>
      <c r="E660" s="391"/>
      <c r="F660" s="392"/>
      <c r="G660" s="392"/>
      <c r="H660" s="392"/>
      <c r="I660" s="392"/>
      <c r="J660" s="393"/>
      <c r="K660" s="291"/>
      <c r="L660" s="291"/>
      <c r="M660" s="444"/>
      <c r="N660" s="444"/>
      <c r="O660" s="594"/>
      <c r="P660" s="594"/>
    </row>
    <row r="661" spans="2:16" ht="26.25" hidden="1" customHeight="1" outlineLevel="1">
      <c r="C661" s="8"/>
      <c r="D661" s="158" t="s">
        <v>3579</v>
      </c>
      <c r="E661" s="391"/>
      <c r="F661" s="392"/>
      <c r="G661" s="392"/>
      <c r="H661" s="392"/>
      <c r="I661" s="392"/>
      <c r="J661" s="393"/>
      <c r="K661" s="291"/>
      <c r="L661" s="291"/>
      <c r="M661" s="444"/>
      <c r="N661" s="444"/>
      <c r="O661" s="594"/>
      <c r="P661" s="594"/>
    </row>
    <row r="662" spans="2:16" ht="26.25" hidden="1" customHeight="1" outlineLevel="1"/>
    <row r="663" spans="2:16" ht="26.25" customHeight="1" collapsed="1"/>
    <row r="664" spans="2:16" ht="26.25" customHeight="1">
      <c r="B664" s="70">
        <v>5</v>
      </c>
      <c r="C664" s="670" t="s">
        <v>3580</v>
      </c>
      <c r="D664" s="671"/>
      <c r="E664" s="671"/>
      <c r="F664" s="671"/>
      <c r="G664" s="671"/>
      <c r="H664" s="671"/>
      <c r="I664" s="671"/>
      <c r="J664" s="671"/>
      <c r="K664" s="671"/>
      <c r="L664" s="671"/>
      <c r="M664" s="671"/>
      <c r="N664" s="671"/>
      <c r="O664" s="671"/>
      <c r="P664" s="672"/>
    </row>
    <row r="665" spans="2:16" ht="26.25" customHeight="1">
      <c r="B665" s="64"/>
      <c r="C665" s="673" t="str">
        <f>IF('2. Contexto'!M42="","No aplica. No es necesario ingresar más información",'2. Contexto'!M42)</f>
        <v>No aplica. No es necesario ingresar más información</v>
      </c>
      <c r="D665" s="674"/>
      <c r="E665" s="674"/>
      <c r="F665" s="674"/>
      <c r="G665" s="674"/>
      <c r="H665" s="674"/>
      <c r="I665" s="674"/>
      <c r="J665" s="674"/>
      <c r="K665" s="674"/>
      <c r="L665" s="674"/>
      <c r="M665" s="674"/>
      <c r="N665" s="674"/>
      <c r="O665" s="674"/>
      <c r="P665" s="675"/>
    </row>
    <row r="666" spans="2:16" ht="26.25" customHeight="1">
      <c r="C666" s="161" t="str">
        <f>IF(C665="No aplica. No es necesario ingresar más información","No es necesario ingresar más información","&lt;&lt;&lt;&lt;&lt;Usted aplicó un quinto tipo de proyecto, debe hacer click en el signo '+' a la izquierda")</f>
        <v>No es necesario ingresar más información</v>
      </c>
    </row>
    <row r="667" spans="2:16" ht="26.25" hidden="1" customHeight="1" outlineLevel="1"/>
    <row r="668" spans="2:16" ht="26.25" hidden="1" customHeight="1" outlineLevel="1"/>
    <row r="669" spans="2:16" ht="26.25" hidden="1" customHeight="1" outlineLevel="1">
      <c r="C669" s="633" t="s">
        <v>1497</v>
      </c>
      <c r="D669" s="634"/>
      <c r="E669" s="635"/>
      <c r="F669" s="17"/>
      <c r="G669" s="17"/>
      <c r="H669" s="17"/>
      <c r="I669" s="17"/>
      <c r="J669" s="17"/>
      <c r="K669" s="17"/>
      <c r="L669" s="17"/>
      <c r="M669" s="17"/>
      <c r="N669" s="17"/>
      <c r="O669" s="17"/>
      <c r="P669" s="17"/>
    </row>
    <row r="670" spans="2:16" ht="26.25" hidden="1" customHeight="1" outlineLevel="1">
      <c r="C670" s="133"/>
      <c r="D670" s="140"/>
      <c r="E670" s="140"/>
      <c r="F670" s="140"/>
      <c r="G670" s="140"/>
      <c r="H670" s="140"/>
      <c r="I670" s="140"/>
      <c r="J670" s="140"/>
      <c r="K670" s="140"/>
      <c r="L670" s="140"/>
      <c r="M670" s="140"/>
      <c r="N670" s="140"/>
      <c r="O670" s="140"/>
      <c r="P670" s="140"/>
    </row>
    <row r="671" spans="2:16" ht="26.25" hidden="1" customHeight="1" outlineLevel="1">
      <c r="C671" s="676" t="s">
        <v>3363</v>
      </c>
      <c r="D671" s="677"/>
      <c r="E671" s="677"/>
      <c r="F671" s="677"/>
      <c r="G671" s="677"/>
      <c r="H671" s="677"/>
      <c r="I671" s="677"/>
      <c r="J671" s="677"/>
      <c r="K671" s="677"/>
      <c r="L671" s="677"/>
      <c r="M671" s="677"/>
      <c r="N671" s="677"/>
      <c r="O671" s="677"/>
      <c r="P671" s="678"/>
    </row>
    <row r="672" spans="2:16" ht="26.25" hidden="1" customHeight="1" outlineLevel="1">
      <c r="B672" s="20"/>
      <c r="C672" s="679"/>
      <c r="D672" s="680"/>
      <c r="E672" s="680"/>
      <c r="F672" s="680"/>
      <c r="G672" s="680"/>
      <c r="H672" s="680"/>
      <c r="I672" s="680"/>
      <c r="J672" s="680"/>
      <c r="K672" s="680"/>
      <c r="L672" s="680"/>
      <c r="M672" s="680"/>
      <c r="N672" s="680"/>
      <c r="O672" s="680"/>
      <c r="P672" s="681"/>
    </row>
    <row r="673" spans="3:17" ht="43.15" hidden="1" customHeight="1" outlineLevel="1">
      <c r="C673" s="676" t="str">
        <f>IFERROR(VLOOKUP(C665,ReglasManual!$F$5:$X$81,19,0),"Ingrese al menos un tipo de beneficiario")</f>
        <v>Ingrese al menos un tipo de beneficiario</v>
      </c>
      <c r="D673" s="677"/>
      <c r="E673" s="677"/>
      <c r="F673" s="677"/>
      <c r="G673" s="677"/>
      <c r="H673" s="677"/>
      <c r="I673" s="677"/>
      <c r="J673" s="677"/>
      <c r="K673" s="677"/>
      <c r="L673" s="677"/>
      <c r="M673" s="677"/>
      <c r="N673" s="677"/>
      <c r="O673" s="677"/>
      <c r="P673" s="678"/>
    </row>
    <row r="674" spans="3:17" ht="26.25" hidden="1" customHeight="1" outlineLevel="1">
      <c r="C674" s="682" t="s">
        <v>3238</v>
      </c>
      <c r="D674" s="637" t="s">
        <v>3239</v>
      </c>
      <c r="E674" s="683"/>
      <c r="F674" s="684"/>
      <c r="G674" s="637" t="s">
        <v>3240</v>
      </c>
      <c r="H674" s="684"/>
      <c r="I674" s="688" t="s">
        <v>3241</v>
      </c>
      <c r="J674" s="673" t="s">
        <v>3242</v>
      </c>
      <c r="K674" s="675"/>
      <c r="L674" s="689" t="s">
        <v>3243</v>
      </c>
      <c r="M674" s="690"/>
      <c r="N674" s="691"/>
      <c r="O674" s="695" t="s">
        <v>3244</v>
      </c>
      <c r="P674" s="697" t="s">
        <v>3245</v>
      </c>
    </row>
    <row r="675" spans="3:17" ht="26.25" hidden="1" customHeight="1" outlineLevel="1">
      <c r="C675" s="682"/>
      <c r="D675" s="685"/>
      <c r="E675" s="686"/>
      <c r="F675" s="687"/>
      <c r="G675" s="685"/>
      <c r="H675" s="687"/>
      <c r="I675" s="688"/>
      <c r="J675" s="142" t="s">
        <v>3246</v>
      </c>
      <c r="K675" s="142" t="s">
        <v>3247</v>
      </c>
      <c r="L675" s="692"/>
      <c r="M675" s="693"/>
      <c r="N675" s="694"/>
      <c r="O675" s="696"/>
      <c r="P675" s="698"/>
    </row>
    <row r="676" spans="3:17" ht="26.25" hidden="1" customHeight="1" outlineLevel="1">
      <c r="C676" s="620" t="s">
        <v>3248</v>
      </c>
      <c r="D676" s="621"/>
      <c r="E676" s="622"/>
      <c r="F676" s="623"/>
      <c r="G676" s="627"/>
      <c r="H676" s="628"/>
      <c r="I676" s="631"/>
      <c r="J676" s="645"/>
      <c r="K676" s="647"/>
      <c r="L676" s="649" t="str">
        <f>IF(D676="","",(CONCATENATE(I676," ",LOWER(D676)," únicos beneficiados en el transcurso de ",J676," ",K676," ",LOWER(G676))))</f>
        <v/>
      </c>
      <c r="M676" s="650"/>
      <c r="N676" s="651"/>
      <c r="O676" s="655"/>
      <c r="P676" s="656"/>
    </row>
    <row r="677" spans="3:17" ht="26.25" hidden="1" customHeight="1" outlineLevel="1">
      <c r="C677" s="620"/>
      <c r="D677" s="624"/>
      <c r="E677" s="625"/>
      <c r="F677" s="626"/>
      <c r="G677" s="629"/>
      <c r="H677" s="630"/>
      <c r="I677" s="632"/>
      <c r="J677" s="646"/>
      <c r="K677" s="648"/>
      <c r="L677" s="652"/>
      <c r="M677" s="653"/>
      <c r="N677" s="654"/>
      <c r="O677" s="655"/>
      <c r="P677" s="657"/>
    </row>
    <row r="678" spans="3:17" ht="26.25" hidden="1" customHeight="1" outlineLevel="1">
      <c r="C678" s="620" t="s">
        <v>3251</v>
      </c>
      <c r="D678" s="621"/>
      <c r="E678" s="622"/>
      <c r="F678" s="623"/>
      <c r="G678" s="627"/>
      <c r="H678" s="628"/>
      <c r="I678" s="631"/>
      <c r="J678" s="645"/>
      <c r="K678" s="647"/>
      <c r="L678" s="649" t="str">
        <f>IF(D678="","",(CONCATENATE(I678," ",LOWER(D678)," únicos beneficiados en el transcurso de ",J678," ",K678," ",LOWER(G678))))</f>
        <v/>
      </c>
      <c r="M678" s="650"/>
      <c r="N678" s="651"/>
      <c r="O678" s="655"/>
      <c r="P678" s="656"/>
    </row>
    <row r="679" spans="3:17" ht="26.25" hidden="1" customHeight="1" outlineLevel="1">
      <c r="C679" s="620"/>
      <c r="D679" s="624"/>
      <c r="E679" s="625"/>
      <c r="F679" s="626"/>
      <c r="G679" s="629"/>
      <c r="H679" s="630"/>
      <c r="I679" s="632"/>
      <c r="J679" s="646"/>
      <c r="K679" s="648"/>
      <c r="L679" s="652"/>
      <c r="M679" s="653"/>
      <c r="N679" s="654"/>
      <c r="O679" s="655"/>
      <c r="P679" s="657"/>
    </row>
    <row r="680" spans="3:17" ht="26.25" hidden="1" customHeight="1" outlineLevel="1">
      <c r="C680" s="620" t="s">
        <v>3255</v>
      </c>
      <c r="D680" s="621"/>
      <c r="E680" s="622"/>
      <c r="F680" s="623"/>
      <c r="G680" s="627"/>
      <c r="H680" s="628"/>
      <c r="I680" s="631"/>
      <c r="J680" s="645"/>
      <c r="K680" s="647"/>
      <c r="L680" s="649" t="str">
        <f>IF(D680="","",(CONCATENATE(I680," ",LOWER(D680)," únicos beneficiados en el transcurso de ",J680," ",K680," ",LOWER(G680))))</f>
        <v/>
      </c>
      <c r="M680" s="650"/>
      <c r="N680" s="651"/>
      <c r="O680" s="655"/>
      <c r="P680" s="656"/>
    </row>
    <row r="681" spans="3:17" ht="26.25" hidden="1" customHeight="1" outlineLevel="1">
      <c r="C681" s="620"/>
      <c r="D681" s="624"/>
      <c r="E681" s="625"/>
      <c r="F681" s="626"/>
      <c r="G681" s="629"/>
      <c r="H681" s="630"/>
      <c r="I681" s="632"/>
      <c r="J681" s="646"/>
      <c r="K681" s="648"/>
      <c r="L681" s="652"/>
      <c r="M681" s="653"/>
      <c r="N681" s="654"/>
      <c r="O681" s="655"/>
      <c r="P681" s="657"/>
    </row>
    <row r="682" spans="3:17" ht="26.25" hidden="1" customHeight="1" outlineLevel="1">
      <c r="C682" s="620" t="s">
        <v>3258</v>
      </c>
      <c r="D682" s="434"/>
      <c r="E682" s="435"/>
      <c r="F682" s="436"/>
      <c r="G682" s="658"/>
      <c r="H682" s="659"/>
      <c r="I682" s="647"/>
      <c r="J682" s="662"/>
      <c r="K682" s="647"/>
      <c r="L682" s="649" t="str">
        <f>IF(D682="","",(CONCATENATE(I682," ",LOWER(D682)," únicos beneficiados en el transcurso de ",J682," ",K682," ",LOWER(G682))))</f>
        <v/>
      </c>
      <c r="M682" s="650"/>
      <c r="N682" s="651"/>
      <c r="O682" s="655"/>
      <c r="P682" s="656"/>
    </row>
    <row r="683" spans="3:17" ht="26.25" hidden="1" customHeight="1" outlineLevel="1">
      <c r="C683" s="620"/>
      <c r="D683" s="440"/>
      <c r="E683" s="441"/>
      <c r="F683" s="442"/>
      <c r="G683" s="660"/>
      <c r="H683" s="661"/>
      <c r="I683" s="648"/>
      <c r="J683" s="663"/>
      <c r="K683" s="648"/>
      <c r="L683" s="652"/>
      <c r="M683" s="653"/>
      <c r="N683" s="654"/>
      <c r="O683" s="655"/>
      <c r="P683" s="657"/>
    </row>
    <row r="684" spans="3:17" ht="26.25" hidden="1" customHeight="1" outlineLevel="1">
      <c r="C684" s="133"/>
      <c r="D684" s="17"/>
      <c r="E684" s="17"/>
      <c r="F684" s="17"/>
      <c r="G684" s="17"/>
      <c r="H684" s="17"/>
      <c r="I684" s="17"/>
      <c r="J684" s="17"/>
      <c r="K684" s="17"/>
      <c r="L684" s="17"/>
      <c r="M684" s="17"/>
      <c r="N684" s="17"/>
      <c r="O684" s="17"/>
      <c r="P684" s="17"/>
    </row>
    <row r="685" spans="3:17" ht="26.25" hidden="1" customHeight="1" outlineLevel="1">
      <c r="C685" s="633" t="s">
        <v>3259</v>
      </c>
      <c r="D685" s="634"/>
      <c r="E685" s="635"/>
      <c r="F685" s="17"/>
      <c r="G685" s="17"/>
      <c r="H685" s="17"/>
      <c r="I685" s="17"/>
      <c r="J685" s="17"/>
      <c r="K685" s="17"/>
      <c r="L685" s="17"/>
      <c r="M685" s="17"/>
      <c r="N685" s="17"/>
      <c r="O685" s="17"/>
      <c r="P685" s="17"/>
    </row>
    <row r="686" spans="3:17" ht="26.25" hidden="1" customHeight="1" outlineLevel="1">
      <c r="C686" s="143"/>
      <c r="D686" s="140"/>
      <c r="E686" s="140"/>
      <c r="F686" s="140"/>
      <c r="G686" s="140"/>
      <c r="H686" s="140"/>
      <c r="I686" s="140"/>
      <c r="J686" s="140"/>
      <c r="K686" s="140"/>
      <c r="L686" s="140"/>
      <c r="M686" s="140"/>
      <c r="N686" s="140"/>
      <c r="O686" s="140"/>
      <c r="P686" s="140"/>
    </row>
    <row r="687" spans="3:17" ht="26.25" hidden="1" customHeight="1" outlineLevel="1">
      <c r="C687" s="636" t="s">
        <v>3364</v>
      </c>
      <c r="D687" s="636"/>
      <c r="E687" s="636"/>
      <c r="F687" s="636"/>
      <c r="G687" s="636"/>
      <c r="H687" s="636"/>
      <c r="I687" s="636"/>
      <c r="J687" s="636"/>
      <c r="K687" s="636"/>
      <c r="L687" s="636"/>
      <c r="M687" s="636"/>
      <c r="N687" s="636"/>
      <c r="O687" s="636"/>
      <c r="P687" s="636"/>
    </row>
    <row r="688" spans="3:17" ht="26.25" hidden="1" customHeight="1" outlineLevel="1">
      <c r="C688" s="637" t="s">
        <v>3238</v>
      </c>
      <c r="D688" s="683" t="s">
        <v>3259</v>
      </c>
      <c r="E688" s="683"/>
      <c r="F688" s="683"/>
      <c r="G688" s="683" t="s">
        <v>3261</v>
      </c>
      <c r="H688" s="683"/>
      <c r="I688" s="683"/>
      <c r="J688" s="736" t="s">
        <v>3262</v>
      </c>
      <c r="K688" s="736"/>
      <c r="L688" s="736"/>
      <c r="M688" s="736"/>
      <c r="N688" s="737"/>
      <c r="O688" s="637" t="s">
        <v>3263</v>
      </c>
      <c r="P688" s="785" t="s">
        <v>3264</v>
      </c>
      <c r="Q688" s="59"/>
    </row>
    <row r="689" spans="3:17" ht="26.25" hidden="1" customHeight="1" outlineLevel="1">
      <c r="C689" s="685"/>
      <c r="D689" s="686"/>
      <c r="E689" s="686"/>
      <c r="F689" s="686"/>
      <c r="G689" s="686"/>
      <c r="H689" s="686"/>
      <c r="I689" s="686"/>
      <c r="J689" s="738"/>
      <c r="K689" s="738"/>
      <c r="L689" s="738"/>
      <c r="M689" s="738"/>
      <c r="N689" s="739"/>
      <c r="O689" s="638"/>
      <c r="P689" s="785"/>
      <c r="Q689" s="59"/>
    </row>
    <row r="690" spans="3:17" ht="26.25" hidden="1" customHeight="1" outlineLevel="1">
      <c r="C690" s="750" t="s">
        <v>1948</v>
      </c>
      <c r="D690" s="712"/>
      <c r="E690" s="713"/>
      <c r="F690" s="714"/>
      <c r="G690" s="783"/>
      <c r="H690" s="775"/>
      <c r="I690" s="776"/>
      <c r="J690" s="774"/>
      <c r="K690" s="775"/>
      <c r="L690" s="775"/>
      <c r="M690" s="775"/>
      <c r="N690" s="776"/>
      <c r="O690" s="639"/>
      <c r="P690" s="639"/>
    </row>
    <row r="691" spans="3:17" ht="26.25" hidden="1" customHeight="1" outlineLevel="1">
      <c r="C691" s="751"/>
      <c r="D691" s="715"/>
      <c r="E691" s="536"/>
      <c r="F691" s="716"/>
      <c r="G691" s="777"/>
      <c r="H691" s="778"/>
      <c r="I691" s="779"/>
      <c r="J691" s="777"/>
      <c r="K691" s="778"/>
      <c r="L691" s="778"/>
      <c r="M691" s="778"/>
      <c r="N691" s="779"/>
      <c r="O691" s="639"/>
      <c r="P691" s="639"/>
    </row>
    <row r="692" spans="3:17" ht="26.25" hidden="1" customHeight="1" outlineLevel="1">
      <c r="C692" s="752"/>
      <c r="D692" s="717"/>
      <c r="E692" s="718"/>
      <c r="F692" s="719"/>
      <c r="G692" s="780"/>
      <c r="H692" s="781"/>
      <c r="I692" s="782"/>
      <c r="J692" s="780"/>
      <c r="K692" s="781"/>
      <c r="L692" s="781"/>
      <c r="M692" s="781"/>
      <c r="N692" s="782"/>
      <c r="O692" s="639"/>
      <c r="P692" s="639"/>
    </row>
    <row r="693" spans="3:17" ht="26.25" hidden="1" customHeight="1" outlineLevel="1">
      <c r="C693" s="750" t="s">
        <v>1951</v>
      </c>
      <c r="D693" s="443"/>
      <c r="E693" s="444"/>
      <c r="F693" s="445"/>
      <c r="G693" s="765"/>
      <c r="H693" s="766"/>
      <c r="I693" s="767"/>
      <c r="J693" s="765"/>
      <c r="K693" s="766"/>
      <c r="L693" s="766"/>
      <c r="M693" s="766"/>
      <c r="N693" s="767"/>
      <c r="O693" s="655"/>
      <c r="P693" s="655"/>
    </row>
    <row r="694" spans="3:17" ht="26.25" hidden="1" customHeight="1" outlineLevel="1">
      <c r="C694" s="751"/>
      <c r="D694" s="706"/>
      <c r="E694" s="554"/>
      <c r="F694" s="707"/>
      <c r="G694" s="768"/>
      <c r="H694" s="769"/>
      <c r="I694" s="770"/>
      <c r="J694" s="768"/>
      <c r="K694" s="769"/>
      <c r="L694" s="769"/>
      <c r="M694" s="769"/>
      <c r="N694" s="770"/>
      <c r="O694" s="655"/>
      <c r="P694" s="655"/>
    </row>
    <row r="695" spans="3:17" ht="26.25" hidden="1" customHeight="1" outlineLevel="1">
      <c r="C695" s="752"/>
      <c r="D695" s="446"/>
      <c r="E695" s="447"/>
      <c r="F695" s="448"/>
      <c r="G695" s="771"/>
      <c r="H695" s="772"/>
      <c r="I695" s="773"/>
      <c r="J695" s="771"/>
      <c r="K695" s="772"/>
      <c r="L695" s="772"/>
      <c r="M695" s="772"/>
      <c r="N695" s="773"/>
      <c r="O695" s="655"/>
      <c r="P695" s="655"/>
    </row>
    <row r="696" spans="3:17" ht="26.25" hidden="1" customHeight="1" outlineLevel="1">
      <c r="C696" s="750" t="s">
        <v>1958</v>
      </c>
      <c r="D696" s="443"/>
      <c r="E696" s="444"/>
      <c r="F696" s="445"/>
      <c r="G696" s="765"/>
      <c r="H696" s="766"/>
      <c r="I696" s="767"/>
      <c r="J696" s="765"/>
      <c r="K696" s="766"/>
      <c r="L696" s="766"/>
      <c r="M696" s="766"/>
      <c r="N696" s="767"/>
      <c r="O696" s="655"/>
      <c r="P696" s="655"/>
    </row>
    <row r="697" spans="3:17" ht="26.25" hidden="1" customHeight="1" outlineLevel="1">
      <c r="C697" s="751"/>
      <c r="D697" s="706"/>
      <c r="E697" s="554"/>
      <c r="F697" s="707"/>
      <c r="G697" s="768"/>
      <c r="H697" s="769"/>
      <c r="I697" s="770"/>
      <c r="J697" s="768"/>
      <c r="K697" s="769"/>
      <c r="L697" s="769"/>
      <c r="M697" s="769"/>
      <c r="N697" s="770"/>
      <c r="O697" s="655"/>
      <c r="P697" s="655"/>
    </row>
    <row r="698" spans="3:17" ht="26.25" hidden="1" customHeight="1" outlineLevel="1">
      <c r="C698" s="752"/>
      <c r="D698" s="446"/>
      <c r="E698" s="447"/>
      <c r="F698" s="448"/>
      <c r="G698" s="771"/>
      <c r="H698" s="772"/>
      <c r="I698" s="773"/>
      <c r="J698" s="771"/>
      <c r="K698" s="772"/>
      <c r="L698" s="772"/>
      <c r="M698" s="772"/>
      <c r="N698" s="773"/>
      <c r="O698" s="655"/>
      <c r="P698" s="655"/>
    </row>
    <row r="699" spans="3:17" ht="26.25" hidden="1" customHeight="1" outlineLevel="1">
      <c r="C699" s="17"/>
      <c r="D699" s="17"/>
      <c r="E699" s="17"/>
      <c r="F699" s="17"/>
      <c r="G699" s="17"/>
      <c r="H699" s="17"/>
      <c r="I699" s="17"/>
      <c r="J699" s="17"/>
      <c r="K699" s="17"/>
      <c r="L699" s="17"/>
      <c r="M699" s="17"/>
      <c r="N699" s="17"/>
      <c r="O699" s="17"/>
      <c r="P699" s="17"/>
    </row>
    <row r="700" spans="3:17" ht="26.25" hidden="1" customHeight="1" outlineLevel="1">
      <c r="C700" s="17"/>
      <c r="D700" s="17"/>
      <c r="E700" s="17"/>
      <c r="F700" s="17"/>
      <c r="G700" s="17"/>
      <c r="H700" s="17"/>
      <c r="I700" s="17"/>
      <c r="J700" s="17"/>
      <c r="K700" s="17"/>
      <c r="L700" s="17"/>
      <c r="M700" s="17"/>
      <c r="N700" s="17"/>
      <c r="O700" s="17"/>
      <c r="P700" s="17"/>
    </row>
    <row r="701" spans="3:17" ht="26.25" hidden="1" customHeight="1" outlineLevel="1">
      <c r="C701" s="640" t="s">
        <v>3266</v>
      </c>
      <c r="D701" s="641"/>
      <c r="E701" s="641"/>
      <c r="F701" s="641"/>
      <c r="G701" s="641"/>
      <c r="H701" s="642"/>
      <c r="I701" s="17"/>
      <c r="J701" s="17"/>
      <c r="K701" s="17"/>
      <c r="L701" s="17"/>
      <c r="M701" s="17"/>
      <c r="N701" s="17"/>
      <c r="O701" s="17"/>
      <c r="P701" s="17"/>
    </row>
    <row r="702" spans="3:17" ht="26.25" hidden="1" customHeight="1" outlineLevel="1">
      <c r="C702" s="17"/>
      <c r="D702" s="17"/>
      <c r="E702" s="17"/>
      <c r="F702" s="17"/>
      <c r="G702" s="17"/>
      <c r="H702" s="17"/>
      <c r="I702" s="17"/>
      <c r="J702" s="17"/>
      <c r="K702" s="17"/>
      <c r="L702" s="17"/>
      <c r="M702" s="17"/>
      <c r="N702" s="17"/>
      <c r="O702" s="17"/>
      <c r="P702" s="17"/>
    </row>
    <row r="703" spans="3:17" ht="26.25" hidden="1" customHeight="1" outlineLevel="1">
      <c r="C703" s="152" t="s">
        <v>3267</v>
      </c>
      <c r="D703" s="140"/>
      <c r="E703" s="140"/>
      <c r="F703" s="140"/>
      <c r="G703" s="140"/>
      <c r="H703" s="140"/>
      <c r="I703" s="140"/>
      <c r="J703" s="140"/>
      <c r="K703" s="140"/>
      <c r="L703" s="140"/>
      <c r="M703" s="140"/>
      <c r="N703" s="140"/>
      <c r="O703" s="140"/>
      <c r="P703" s="140"/>
    </row>
    <row r="704" spans="3:17" ht="26.25" hidden="1" customHeight="1" outlineLevel="1">
      <c r="C704" s="155" t="s">
        <v>1948</v>
      </c>
      <c r="D704" s="596" t="s">
        <v>3581</v>
      </c>
      <c r="E704" s="597"/>
      <c r="F704" s="597"/>
      <c r="G704" s="597"/>
      <c r="H704" s="597"/>
      <c r="I704" s="597"/>
      <c r="J704" s="597"/>
      <c r="K704" s="597"/>
      <c r="L704" s="597"/>
      <c r="M704" s="597"/>
      <c r="N704" s="597"/>
      <c r="O704" s="597"/>
      <c r="P704" s="598"/>
    </row>
    <row r="705" spans="3:16" ht="26.25" hidden="1" customHeight="1" outlineLevel="1">
      <c r="C705" s="17"/>
      <c r="D705" s="643" t="s">
        <v>3269</v>
      </c>
      <c r="E705" s="644"/>
      <c r="F705" s="644"/>
      <c r="G705" s="644"/>
      <c r="H705" s="644"/>
      <c r="I705" s="644"/>
      <c r="J705" s="644"/>
      <c r="K705" s="644"/>
      <c r="L705" s="644"/>
      <c r="M705" s="644"/>
      <c r="N705" s="644"/>
      <c r="O705" s="644"/>
      <c r="P705" s="644"/>
    </row>
    <row r="706" spans="3:16" ht="26.25" hidden="1" customHeight="1" outlineLevel="1">
      <c r="C706" s="17"/>
      <c r="D706" s="711"/>
      <c r="E706" s="711"/>
      <c r="F706" s="711"/>
      <c r="G706" s="711"/>
      <c r="H706" s="711"/>
      <c r="I706" s="711"/>
      <c r="J706" s="711"/>
      <c r="K706" s="711"/>
      <c r="L706" s="711"/>
      <c r="M706" s="711"/>
      <c r="N706" s="711"/>
      <c r="O706" s="711"/>
      <c r="P706" s="711"/>
    </row>
    <row r="707" spans="3:16" ht="26.25" hidden="1" customHeight="1" outlineLevel="1">
      <c r="C707" s="17"/>
      <c r="D707" s="711"/>
      <c r="E707" s="711"/>
      <c r="F707" s="711"/>
      <c r="G707" s="711"/>
      <c r="H707" s="711"/>
      <c r="I707" s="711"/>
      <c r="J707" s="711"/>
      <c r="K707" s="711"/>
      <c r="L707" s="711"/>
      <c r="M707" s="711"/>
      <c r="N707" s="711"/>
      <c r="O707" s="711"/>
      <c r="P707" s="711"/>
    </row>
    <row r="708" spans="3:16" ht="26.25" hidden="1" customHeight="1" outlineLevel="1">
      <c r="C708" s="17"/>
      <c r="D708" s="8"/>
      <c r="E708" s="66"/>
      <c r="F708" s="66"/>
      <c r="G708" s="140"/>
      <c r="H708" s="140"/>
      <c r="I708" s="140"/>
      <c r="J708" s="140"/>
      <c r="K708" s="140"/>
      <c r="L708" s="140"/>
      <c r="M708" s="140"/>
      <c r="N708" s="140"/>
      <c r="O708" s="140"/>
      <c r="P708" s="140"/>
    </row>
    <row r="709" spans="3:16" ht="26.25" hidden="1" customHeight="1" outlineLevel="1">
      <c r="C709" s="156" t="s">
        <v>3582</v>
      </c>
      <c r="D709" s="596" t="s">
        <v>3583</v>
      </c>
      <c r="E709" s="597"/>
      <c r="F709" s="597"/>
      <c r="G709" s="597"/>
      <c r="H709" s="597"/>
      <c r="I709" s="597"/>
      <c r="J709" s="597"/>
      <c r="K709" s="597"/>
      <c r="L709" s="597"/>
      <c r="M709" s="597"/>
      <c r="N709" s="597"/>
      <c r="O709" s="597"/>
      <c r="P709" s="598"/>
    </row>
    <row r="710" spans="3:16" ht="26.25" hidden="1" customHeight="1" outlineLevel="1">
      <c r="C710" s="8"/>
      <c r="D710" s="602" t="s">
        <v>3273</v>
      </c>
      <c r="E710" s="603"/>
      <c r="F710" s="603"/>
      <c r="G710" s="603"/>
      <c r="H710" s="603"/>
      <c r="I710" s="603"/>
      <c r="J710" s="603"/>
      <c r="K710" s="603"/>
      <c r="L710" s="603"/>
      <c r="M710" s="603"/>
      <c r="N710" s="603"/>
      <c r="O710" s="603"/>
      <c r="P710" s="604"/>
    </row>
    <row r="711" spans="3:16" ht="26.25" hidden="1" customHeight="1" outlineLevel="1">
      <c r="C711" s="136"/>
      <c r="D711" s="605" t="s">
        <v>3274</v>
      </c>
      <c r="E711" s="605"/>
      <c r="F711" s="605"/>
      <c r="G711" s="606" t="s">
        <v>3275</v>
      </c>
      <c r="H711" s="606"/>
      <c r="I711" s="606"/>
      <c r="J711" s="607" t="s">
        <v>3276</v>
      </c>
      <c r="K711" s="607"/>
      <c r="L711" s="607"/>
      <c r="M711" s="607"/>
      <c r="N711" s="608"/>
      <c r="O711" s="145" t="s">
        <v>3277</v>
      </c>
      <c r="P711" s="145" t="s">
        <v>3264</v>
      </c>
    </row>
    <row r="712" spans="3:16" ht="26.25" hidden="1" customHeight="1" outlineLevel="1">
      <c r="C712" s="136"/>
      <c r="D712" s="711"/>
      <c r="E712" s="711"/>
      <c r="F712" s="711"/>
      <c r="G712" s="594"/>
      <c r="H712" s="594"/>
      <c r="I712" s="594"/>
      <c r="J712" s="712"/>
      <c r="K712" s="713"/>
      <c r="L712" s="713"/>
      <c r="M712" s="713"/>
      <c r="N712" s="714"/>
      <c r="O712" s="720"/>
      <c r="P712" s="720"/>
    </row>
    <row r="713" spans="3:16" ht="26.25" hidden="1" customHeight="1" outlineLevel="1">
      <c r="C713" s="136"/>
      <c r="D713" s="711"/>
      <c r="E713" s="711"/>
      <c r="F713" s="711"/>
      <c r="G713" s="594"/>
      <c r="H713" s="594"/>
      <c r="I713" s="594"/>
      <c r="J713" s="715"/>
      <c r="K713" s="536"/>
      <c r="L713" s="536"/>
      <c r="M713" s="536"/>
      <c r="N713" s="716"/>
      <c r="O713" s="721"/>
      <c r="P713" s="721"/>
    </row>
    <row r="714" spans="3:16" ht="26.25" hidden="1" customHeight="1" outlineLevel="1">
      <c r="C714" s="136"/>
      <c r="D714" s="711"/>
      <c r="E714" s="711"/>
      <c r="F714" s="711"/>
      <c r="G714" s="594"/>
      <c r="H714" s="594"/>
      <c r="I714" s="594"/>
      <c r="J714" s="717"/>
      <c r="K714" s="718"/>
      <c r="L714" s="718"/>
      <c r="M714" s="718"/>
      <c r="N714" s="719"/>
      <c r="O714" s="722"/>
      <c r="P714" s="722"/>
    </row>
    <row r="715" spans="3:16" ht="26.25" hidden="1" customHeight="1" outlineLevel="1">
      <c r="C715" s="8"/>
      <c r="D715" s="133"/>
      <c r="E715" s="8"/>
      <c r="F715" s="8"/>
      <c r="G715" s="8"/>
      <c r="H715" s="133"/>
      <c r="I715" s="133"/>
      <c r="J715" s="17"/>
      <c r="K715" s="17"/>
      <c r="L715" s="17"/>
      <c r="M715" s="17"/>
      <c r="N715" s="17"/>
      <c r="O715" s="17"/>
      <c r="P715" s="17"/>
    </row>
    <row r="716" spans="3:16" ht="26.25" hidden="1" customHeight="1" outlineLevel="1">
      <c r="C716" s="8"/>
      <c r="D716" s="157"/>
      <c r="E716" s="157" t="s">
        <v>3281</v>
      </c>
      <c r="F716" s="8"/>
      <c r="G716" s="8"/>
      <c r="H716" s="133"/>
      <c r="I716" s="133"/>
      <c r="J716" s="17"/>
      <c r="K716" s="17"/>
      <c r="L716" s="17"/>
      <c r="M716" s="17"/>
      <c r="N716" s="17"/>
      <c r="O716" s="17"/>
      <c r="P716" s="3"/>
    </row>
    <row r="717" spans="3:16" ht="26.25" hidden="1" customHeight="1" outlineLevel="1">
      <c r="C717" s="8"/>
      <c r="D717" s="140"/>
      <c r="E717" s="609" t="s">
        <v>3282</v>
      </c>
      <c r="F717" s="610"/>
      <c r="G717" s="610"/>
      <c r="H717" s="610"/>
      <c r="I717" s="610"/>
      <c r="J717" s="611"/>
      <c r="K717" s="612" t="s">
        <v>3283</v>
      </c>
      <c r="L717" s="613"/>
      <c r="M717" s="614" t="s">
        <v>3284</v>
      </c>
      <c r="N717" s="615"/>
      <c r="O717" s="615"/>
      <c r="P717" s="616"/>
    </row>
    <row r="718" spans="3:16" ht="26.25" hidden="1" customHeight="1" outlineLevel="1">
      <c r="C718" s="136"/>
      <c r="D718" s="605" t="s">
        <v>51</v>
      </c>
      <c r="E718" s="617" t="s">
        <v>3285</v>
      </c>
      <c r="F718" s="607"/>
      <c r="G718" s="607"/>
      <c r="H718" s="607"/>
      <c r="I718" s="607"/>
      <c r="J718" s="608"/>
      <c r="K718" s="618" t="s">
        <v>3286</v>
      </c>
      <c r="L718" s="618" t="s">
        <v>3287</v>
      </c>
      <c r="M718" s="606" t="s">
        <v>55</v>
      </c>
      <c r="N718" s="606"/>
      <c r="O718" s="606" t="s">
        <v>56</v>
      </c>
      <c r="P718" s="606"/>
    </row>
    <row r="719" spans="3:16" ht="49.15" hidden="1" customHeight="1" outlineLevel="1">
      <c r="C719" s="136"/>
      <c r="D719" s="605"/>
      <c r="E719" s="699" t="s">
        <v>3288</v>
      </c>
      <c r="F719" s="700"/>
      <c r="G719" s="700"/>
      <c r="H719" s="700"/>
      <c r="I719" s="700"/>
      <c r="J719" s="701"/>
      <c r="K719" s="619"/>
      <c r="L719" s="619"/>
      <c r="M719" s="702" t="s">
        <v>3289</v>
      </c>
      <c r="N719" s="702"/>
      <c r="O719" s="702"/>
      <c r="P719" s="702"/>
    </row>
    <row r="720" spans="3:16" ht="26.25" hidden="1" customHeight="1" outlineLevel="1">
      <c r="C720" s="8"/>
      <c r="D720" s="158" t="s">
        <v>3584</v>
      </c>
      <c r="E720" s="703"/>
      <c r="F720" s="704"/>
      <c r="G720" s="704"/>
      <c r="H720" s="704"/>
      <c r="I720" s="704"/>
      <c r="J720" s="705"/>
      <c r="K720" s="291"/>
      <c r="L720" s="291"/>
      <c r="M720" s="444"/>
      <c r="N720" s="444"/>
      <c r="O720" s="594"/>
      <c r="P720" s="594"/>
    </row>
    <row r="721" spans="3:16" ht="26.25" hidden="1" customHeight="1" outlineLevel="1">
      <c r="C721" s="8"/>
      <c r="D721" s="147" t="s">
        <v>3585</v>
      </c>
      <c r="E721" s="391"/>
      <c r="F721" s="392"/>
      <c r="G721" s="392"/>
      <c r="H721" s="392"/>
      <c r="I721" s="392"/>
      <c r="J721" s="393"/>
      <c r="K721" s="291"/>
      <c r="L721" s="291"/>
      <c r="M721" s="444"/>
      <c r="N721" s="444"/>
      <c r="O721" s="594"/>
      <c r="P721" s="594"/>
    </row>
    <row r="722" spans="3:16" ht="26.25" hidden="1" customHeight="1" outlineLevel="1">
      <c r="C722" s="8"/>
      <c r="D722" s="158" t="s">
        <v>3586</v>
      </c>
      <c r="E722" s="391"/>
      <c r="F722" s="392"/>
      <c r="G722" s="392"/>
      <c r="H722" s="392"/>
      <c r="I722" s="392"/>
      <c r="J722" s="393"/>
      <c r="K722" s="291"/>
      <c r="L722" s="291"/>
      <c r="M722" s="444"/>
      <c r="N722" s="444"/>
      <c r="O722" s="594"/>
      <c r="P722" s="594"/>
    </row>
    <row r="723" spans="3:16" ht="26.25" hidden="1" customHeight="1" outlineLevel="1">
      <c r="C723" s="8"/>
      <c r="D723" s="147" t="s">
        <v>3587</v>
      </c>
      <c r="E723" s="391"/>
      <c r="F723" s="392"/>
      <c r="G723" s="392"/>
      <c r="H723" s="392"/>
      <c r="I723" s="392"/>
      <c r="J723" s="393"/>
      <c r="K723" s="291"/>
      <c r="L723" s="291"/>
      <c r="M723" s="444"/>
      <c r="N723" s="444"/>
      <c r="O723" s="594"/>
      <c r="P723" s="594"/>
    </row>
    <row r="724" spans="3:16" ht="26.25" hidden="1" customHeight="1" outlineLevel="1">
      <c r="C724" s="8"/>
      <c r="D724" s="158" t="s">
        <v>3588</v>
      </c>
      <c r="E724" s="391"/>
      <c r="F724" s="392"/>
      <c r="G724" s="392"/>
      <c r="H724" s="392"/>
      <c r="I724" s="392"/>
      <c r="J724" s="393"/>
      <c r="K724" s="291"/>
      <c r="L724" s="291"/>
      <c r="M724" s="444"/>
      <c r="N724" s="444"/>
      <c r="O724" s="594"/>
      <c r="P724" s="594"/>
    </row>
    <row r="725" spans="3:16" ht="26.25" hidden="1" customHeight="1" outlineLevel="1">
      <c r="C725" s="8"/>
      <c r="D725" s="147" t="s">
        <v>3589</v>
      </c>
      <c r="E725" s="391"/>
      <c r="F725" s="392"/>
      <c r="G725" s="392"/>
      <c r="H725" s="392"/>
      <c r="I725" s="392"/>
      <c r="J725" s="393"/>
      <c r="K725" s="291"/>
      <c r="L725" s="291"/>
      <c r="M725" s="444"/>
      <c r="N725" s="444"/>
      <c r="O725" s="594"/>
      <c r="P725" s="594"/>
    </row>
    <row r="726" spans="3:16" ht="26.25" hidden="1" customHeight="1" outlineLevel="1">
      <c r="C726" s="8"/>
      <c r="D726" s="158" t="s">
        <v>3590</v>
      </c>
      <c r="E726" s="391"/>
      <c r="F726" s="392"/>
      <c r="G726" s="392"/>
      <c r="H726" s="392"/>
      <c r="I726" s="392"/>
      <c r="J726" s="393"/>
      <c r="K726" s="291"/>
      <c r="L726" s="291"/>
      <c r="M726" s="444"/>
      <c r="N726" s="444"/>
      <c r="O726" s="594"/>
      <c r="P726" s="594"/>
    </row>
    <row r="727" spans="3:16" ht="26.25" hidden="1" customHeight="1" outlineLevel="1">
      <c r="C727" s="8"/>
      <c r="D727" s="147" t="s">
        <v>3591</v>
      </c>
      <c r="E727" s="391"/>
      <c r="F727" s="392"/>
      <c r="G727" s="392"/>
      <c r="H727" s="392"/>
      <c r="I727" s="392"/>
      <c r="J727" s="393"/>
      <c r="K727" s="291"/>
      <c r="L727" s="291"/>
      <c r="M727" s="444"/>
      <c r="N727" s="444"/>
      <c r="O727" s="594"/>
      <c r="P727" s="594"/>
    </row>
    <row r="728" spans="3:16" ht="26.25" hidden="1" customHeight="1" outlineLevel="1">
      <c r="C728" s="8"/>
      <c r="D728" s="158" t="s">
        <v>3592</v>
      </c>
      <c r="E728" s="391"/>
      <c r="F728" s="392"/>
      <c r="G728" s="392"/>
      <c r="H728" s="392"/>
      <c r="I728" s="392"/>
      <c r="J728" s="393"/>
      <c r="K728" s="291"/>
      <c r="L728" s="291"/>
      <c r="M728" s="444"/>
      <c r="N728" s="444"/>
      <c r="O728" s="594"/>
      <c r="P728" s="594"/>
    </row>
    <row r="729" spans="3:16" ht="26.25" hidden="1" customHeight="1" outlineLevel="1">
      <c r="C729" s="8"/>
      <c r="D729" s="147" t="s">
        <v>3593</v>
      </c>
      <c r="E729" s="391"/>
      <c r="F729" s="392"/>
      <c r="G729" s="392"/>
      <c r="H729" s="392"/>
      <c r="I729" s="392"/>
      <c r="J729" s="393"/>
      <c r="K729" s="291"/>
      <c r="L729" s="291"/>
      <c r="M729" s="444"/>
      <c r="N729" s="444"/>
      <c r="O729" s="594"/>
      <c r="P729" s="594"/>
    </row>
    <row r="730" spans="3:16" ht="26.25" hidden="1" customHeight="1" outlineLevel="1">
      <c r="C730" s="8"/>
      <c r="D730" s="158" t="s">
        <v>3594</v>
      </c>
      <c r="E730" s="391"/>
      <c r="F730" s="392"/>
      <c r="G730" s="392"/>
      <c r="H730" s="392"/>
      <c r="I730" s="392"/>
      <c r="J730" s="393"/>
      <c r="K730" s="291"/>
      <c r="L730" s="291"/>
      <c r="M730" s="444"/>
      <c r="N730" s="444"/>
      <c r="O730" s="594"/>
      <c r="P730" s="594"/>
    </row>
    <row r="731" spans="3:16" ht="26.25" hidden="1" customHeight="1" outlineLevel="1">
      <c r="C731" s="8"/>
      <c r="D731" s="147" t="s">
        <v>3595</v>
      </c>
      <c r="E731" s="391"/>
      <c r="F731" s="392"/>
      <c r="G731" s="392"/>
      <c r="H731" s="392"/>
      <c r="I731" s="392"/>
      <c r="J731" s="393"/>
      <c r="K731" s="291"/>
      <c r="L731" s="291"/>
      <c r="M731" s="444"/>
      <c r="N731" s="444"/>
      <c r="O731" s="594"/>
      <c r="P731" s="594"/>
    </row>
    <row r="732" spans="3:16" ht="26.25" hidden="1" customHeight="1" outlineLevel="1">
      <c r="C732" s="8"/>
      <c r="D732" s="158" t="s">
        <v>3596</v>
      </c>
      <c r="E732" s="391"/>
      <c r="F732" s="392"/>
      <c r="G732" s="392"/>
      <c r="H732" s="392"/>
      <c r="I732" s="392"/>
      <c r="J732" s="393"/>
      <c r="K732" s="291"/>
      <c r="L732" s="291"/>
      <c r="M732" s="444"/>
      <c r="N732" s="444"/>
      <c r="O732" s="594"/>
      <c r="P732" s="594"/>
    </row>
    <row r="733" spans="3:16" ht="26.25" hidden="1" customHeight="1" outlineLevel="1">
      <c r="C733" s="8"/>
      <c r="D733" s="147" t="s">
        <v>3597</v>
      </c>
      <c r="E733" s="391"/>
      <c r="F733" s="392"/>
      <c r="G733" s="392"/>
      <c r="H733" s="392"/>
      <c r="I733" s="392"/>
      <c r="J733" s="393"/>
      <c r="K733" s="291"/>
      <c r="L733" s="291"/>
      <c r="M733" s="444"/>
      <c r="N733" s="444"/>
      <c r="O733" s="594"/>
      <c r="P733" s="594"/>
    </row>
    <row r="734" spans="3:16" ht="26.25" hidden="1" customHeight="1" outlineLevel="1">
      <c r="C734" s="8"/>
      <c r="D734" s="158" t="s">
        <v>3598</v>
      </c>
      <c r="E734" s="391"/>
      <c r="F734" s="392"/>
      <c r="G734" s="392"/>
      <c r="H734" s="392"/>
      <c r="I734" s="392"/>
      <c r="J734" s="393"/>
      <c r="K734" s="291"/>
      <c r="L734" s="291"/>
      <c r="M734" s="444"/>
      <c r="N734" s="444"/>
      <c r="O734" s="594"/>
      <c r="P734" s="594"/>
    </row>
    <row r="735" spans="3:16" ht="26.25" hidden="1" customHeight="1" outlineLevel="1">
      <c r="C735" s="8"/>
      <c r="D735" s="17"/>
      <c r="E735" s="17"/>
      <c r="F735" s="17"/>
      <c r="G735" s="17"/>
      <c r="H735" s="17"/>
      <c r="I735" s="17"/>
      <c r="J735" s="17"/>
      <c r="K735" s="17"/>
      <c r="L735" s="17"/>
      <c r="M735" s="17"/>
      <c r="N735" s="17"/>
      <c r="O735" s="17"/>
      <c r="P735" s="17"/>
    </row>
    <row r="736" spans="3:16" ht="26.25" hidden="1" customHeight="1" outlineLevel="1">
      <c r="C736" s="156" t="s">
        <v>3599</v>
      </c>
      <c r="D736" s="596" t="s">
        <v>3600</v>
      </c>
      <c r="E736" s="597"/>
      <c r="F736" s="597"/>
      <c r="G736" s="597"/>
      <c r="H736" s="597"/>
      <c r="I736" s="597"/>
      <c r="J736" s="597"/>
      <c r="K736" s="597"/>
      <c r="L736" s="597"/>
      <c r="M736" s="597"/>
      <c r="N736" s="597"/>
      <c r="O736" s="597"/>
      <c r="P736" s="598"/>
    </row>
    <row r="737" spans="3:16" ht="26.25" hidden="1" customHeight="1" outlineLevel="1">
      <c r="C737" s="8"/>
      <c r="D737" s="602" t="s">
        <v>3273</v>
      </c>
      <c r="E737" s="603"/>
      <c r="F737" s="603"/>
      <c r="G737" s="603"/>
      <c r="H737" s="603"/>
      <c r="I737" s="603"/>
      <c r="J737" s="603"/>
      <c r="K737" s="603"/>
      <c r="L737" s="603"/>
      <c r="M737" s="603"/>
      <c r="N737" s="603"/>
      <c r="O737" s="603"/>
      <c r="P737" s="604"/>
    </row>
    <row r="738" spans="3:16" ht="26.25" hidden="1" customHeight="1" outlineLevel="1">
      <c r="C738" s="136"/>
      <c r="D738" s="605" t="s">
        <v>3274</v>
      </c>
      <c r="E738" s="605"/>
      <c r="F738" s="605"/>
      <c r="G738" s="606" t="s">
        <v>3275</v>
      </c>
      <c r="H738" s="606"/>
      <c r="I738" s="606"/>
      <c r="J738" s="607" t="s">
        <v>3276</v>
      </c>
      <c r="K738" s="607"/>
      <c r="L738" s="607"/>
      <c r="M738" s="607"/>
      <c r="N738" s="608"/>
      <c r="O738" s="145" t="s">
        <v>3277</v>
      </c>
      <c r="P738" s="145" t="s">
        <v>3264</v>
      </c>
    </row>
    <row r="739" spans="3:16" ht="26.25" hidden="1" customHeight="1" outlineLevel="1">
      <c r="C739" s="136"/>
      <c r="D739" s="594"/>
      <c r="E739" s="594"/>
      <c r="F739" s="594"/>
      <c r="G739" s="594"/>
      <c r="H739" s="594"/>
      <c r="I739" s="594"/>
      <c r="J739" s="443"/>
      <c r="K739" s="444"/>
      <c r="L739" s="444"/>
      <c r="M739" s="444"/>
      <c r="N739" s="445"/>
      <c r="O739" s="708"/>
      <c r="P739" s="708"/>
    </row>
    <row r="740" spans="3:16" ht="26.25" hidden="1" customHeight="1" outlineLevel="1">
      <c r="C740" s="136"/>
      <c r="D740" s="594"/>
      <c r="E740" s="594"/>
      <c r="F740" s="594"/>
      <c r="G740" s="594"/>
      <c r="H740" s="594"/>
      <c r="I740" s="594"/>
      <c r="J740" s="706"/>
      <c r="K740" s="554"/>
      <c r="L740" s="554"/>
      <c r="M740" s="554"/>
      <c r="N740" s="707"/>
      <c r="O740" s="709"/>
      <c r="P740" s="709"/>
    </row>
    <row r="741" spans="3:16" ht="26.25" hidden="1" customHeight="1" outlineLevel="1">
      <c r="C741" s="136"/>
      <c r="D741" s="594"/>
      <c r="E741" s="594"/>
      <c r="F741" s="594"/>
      <c r="G741" s="594"/>
      <c r="H741" s="594"/>
      <c r="I741" s="594"/>
      <c r="J741" s="446"/>
      <c r="K741" s="447"/>
      <c r="L741" s="447"/>
      <c r="M741" s="447"/>
      <c r="N741" s="448"/>
      <c r="O741" s="710"/>
      <c r="P741" s="710"/>
    </row>
    <row r="742" spans="3:16" ht="26.25" hidden="1" customHeight="1" outlineLevel="1">
      <c r="C742" s="8"/>
      <c r="D742" s="133"/>
      <c r="E742" s="8"/>
      <c r="F742" s="8"/>
      <c r="G742" s="8"/>
      <c r="H742" s="133"/>
      <c r="I742" s="133"/>
      <c r="J742" s="17"/>
      <c r="K742" s="17"/>
      <c r="L742" s="17"/>
      <c r="M742" s="17"/>
      <c r="N742" s="17"/>
      <c r="O742" s="17"/>
      <c r="P742" s="17"/>
    </row>
    <row r="743" spans="3:16" ht="26.25" hidden="1" customHeight="1" outlineLevel="1">
      <c r="C743" s="8"/>
      <c r="D743" s="157"/>
      <c r="E743" s="157" t="s">
        <v>3281</v>
      </c>
      <c r="F743" s="8"/>
      <c r="G743" s="8"/>
      <c r="H743" s="133"/>
      <c r="I743" s="133"/>
      <c r="J743" s="17"/>
      <c r="K743" s="17"/>
      <c r="L743" s="17"/>
      <c r="M743" s="17"/>
      <c r="N743" s="17"/>
      <c r="O743" s="17"/>
      <c r="P743" s="3"/>
    </row>
    <row r="744" spans="3:16" ht="26.25" hidden="1" customHeight="1" outlineLevel="1">
      <c r="C744" s="8"/>
      <c r="D744" s="140"/>
      <c r="E744" s="609" t="s">
        <v>3282</v>
      </c>
      <c r="F744" s="610"/>
      <c r="G744" s="610"/>
      <c r="H744" s="610"/>
      <c r="I744" s="610"/>
      <c r="J744" s="611"/>
      <c r="K744" s="612" t="s">
        <v>3283</v>
      </c>
      <c r="L744" s="613"/>
      <c r="M744" s="614" t="s">
        <v>3284</v>
      </c>
      <c r="N744" s="615"/>
      <c r="O744" s="615"/>
      <c r="P744" s="616"/>
    </row>
    <row r="745" spans="3:16" ht="26.25" hidden="1" customHeight="1" outlineLevel="1">
      <c r="C745" s="136"/>
      <c r="D745" s="605" t="s">
        <v>51</v>
      </c>
      <c r="E745" s="617" t="s">
        <v>3285</v>
      </c>
      <c r="F745" s="607"/>
      <c r="G745" s="607"/>
      <c r="H745" s="607"/>
      <c r="I745" s="607"/>
      <c r="J745" s="608"/>
      <c r="K745" s="618" t="s">
        <v>3286</v>
      </c>
      <c r="L745" s="618" t="s">
        <v>3287</v>
      </c>
      <c r="M745" s="606" t="s">
        <v>55</v>
      </c>
      <c r="N745" s="606"/>
      <c r="O745" s="606" t="s">
        <v>56</v>
      </c>
      <c r="P745" s="606"/>
    </row>
    <row r="746" spans="3:16" ht="60.4" hidden="1" customHeight="1" outlineLevel="1">
      <c r="C746" s="136"/>
      <c r="D746" s="605"/>
      <c r="E746" s="699" t="s">
        <v>3288</v>
      </c>
      <c r="F746" s="700"/>
      <c r="G746" s="700"/>
      <c r="H746" s="700"/>
      <c r="I746" s="700"/>
      <c r="J746" s="701"/>
      <c r="K746" s="619"/>
      <c r="L746" s="619"/>
      <c r="M746" s="702" t="s">
        <v>3289</v>
      </c>
      <c r="N746" s="702"/>
      <c r="O746" s="702"/>
      <c r="P746" s="702"/>
    </row>
    <row r="747" spans="3:16" ht="26.25" hidden="1" customHeight="1" outlineLevel="1">
      <c r="C747" s="8"/>
      <c r="D747" s="158" t="s">
        <v>3601</v>
      </c>
      <c r="E747" s="599"/>
      <c r="F747" s="600"/>
      <c r="G747" s="600"/>
      <c r="H747" s="600"/>
      <c r="I747" s="600"/>
      <c r="J747" s="601"/>
      <c r="K747" s="291"/>
      <c r="L747" s="291"/>
      <c r="M747" s="444"/>
      <c r="N747" s="444"/>
      <c r="O747" s="594"/>
      <c r="P747" s="594"/>
    </row>
    <row r="748" spans="3:16" ht="26.25" hidden="1" customHeight="1" outlineLevel="1">
      <c r="C748" s="8"/>
      <c r="D748" s="147" t="s">
        <v>3602</v>
      </c>
      <c r="E748" s="391"/>
      <c r="F748" s="392"/>
      <c r="G748" s="392"/>
      <c r="H748" s="392"/>
      <c r="I748" s="392"/>
      <c r="J748" s="393"/>
      <c r="K748" s="291"/>
      <c r="L748" s="291"/>
      <c r="M748" s="444"/>
      <c r="N748" s="444"/>
      <c r="O748" s="594"/>
      <c r="P748" s="594"/>
    </row>
    <row r="749" spans="3:16" ht="26.25" hidden="1" customHeight="1" outlineLevel="1">
      <c r="C749" s="8"/>
      <c r="D749" s="158" t="s">
        <v>3603</v>
      </c>
      <c r="E749" s="391"/>
      <c r="F749" s="392"/>
      <c r="G749" s="392"/>
      <c r="H749" s="392"/>
      <c r="I749" s="392"/>
      <c r="J749" s="393"/>
      <c r="K749" s="291"/>
      <c r="L749" s="291"/>
      <c r="M749" s="444"/>
      <c r="N749" s="444"/>
      <c r="O749" s="594"/>
      <c r="P749" s="594"/>
    </row>
    <row r="750" spans="3:16" ht="26.25" hidden="1" customHeight="1" outlineLevel="1">
      <c r="C750" s="8"/>
      <c r="D750" s="147" t="s">
        <v>3604</v>
      </c>
      <c r="E750" s="391"/>
      <c r="F750" s="392"/>
      <c r="G750" s="392"/>
      <c r="H750" s="392"/>
      <c r="I750" s="392"/>
      <c r="J750" s="393"/>
      <c r="K750" s="291"/>
      <c r="L750" s="291"/>
      <c r="M750" s="444"/>
      <c r="N750" s="444"/>
      <c r="O750" s="594"/>
      <c r="P750" s="594"/>
    </row>
    <row r="751" spans="3:16" ht="26.25" hidden="1" customHeight="1" outlineLevel="1">
      <c r="C751" s="8"/>
      <c r="D751" s="158" t="s">
        <v>3605</v>
      </c>
      <c r="E751" s="391"/>
      <c r="F751" s="392"/>
      <c r="G751" s="392"/>
      <c r="H751" s="392"/>
      <c r="I751" s="392"/>
      <c r="J751" s="393"/>
      <c r="K751" s="291"/>
      <c r="L751" s="291"/>
      <c r="M751" s="444"/>
      <c r="N751" s="444"/>
      <c r="O751" s="594"/>
      <c r="P751" s="594"/>
    </row>
    <row r="752" spans="3:16" ht="26.25" hidden="1" customHeight="1" outlineLevel="1">
      <c r="C752" s="8"/>
      <c r="D752" s="147" t="s">
        <v>3606</v>
      </c>
      <c r="E752" s="391"/>
      <c r="F752" s="392"/>
      <c r="G752" s="392"/>
      <c r="H752" s="392"/>
      <c r="I752" s="392"/>
      <c r="J752" s="393"/>
      <c r="K752" s="291"/>
      <c r="L752" s="291"/>
      <c r="M752" s="444"/>
      <c r="N752" s="444"/>
      <c r="O752" s="594"/>
      <c r="P752" s="594"/>
    </row>
    <row r="753" spans="3:16" ht="26.25" hidden="1" customHeight="1" outlineLevel="1">
      <c r="C753" s="8"/>
      <c r="D753" s="158" t="s">
        <v>3607</v>
      </c>
      <c r="E753" s="391"/>
      <c r="F753" s="392"/>
      <c r="G753" s="392"/>
      <c r="H753" s="392"/>
      <c r="I753" s="392"/>
      <c r="J753" s="393"/>
      <c r="K753" s="291"/>
      <c r="L753" s="291"/>
      <c r="M753" s="444"/>
      <c r="N753" s="444"/>
      <c r="O753" s="594"/>
      <c r="P753" s="594"/>
    </row>
    <row r="754" spans="3:16" ht="26.25" hidden="1" customHeight="1" outlineLevel="1">
      <c r="C754" s="8"/>
      <c r="D754" s="147" t="s">
        <v>3608</v>
      </c>
      <c r="E754" s="391"/>
      <c r="F754" s="392"/>
      <c r="G754" s="392"/>
      <c r="H754" s="392"/>
      <c r="I754" s="392"/>
      <c r="J754" s="393"/>
      <c r="K754" s="291"/>
      <c r="L754" s="291"/>
      <c r="M754" s="444"/>
      <c r="N754" s="444"/>
      <c r="O754" s="594"/>
      <c r="P754" s="594"/>
    </row>
    <row r="755" spans="3:16" ht="26.25" hidden="1" customHeight="1" outlineLevel="1">
      <c r="C755" s="8"/>
      <c r="D755" s="158" t="s">
        <v>3609</v>
      </c>
      <c r="E755" s="391"/>
      <c r="F755" s="392"/>
      <c r="G755" s="392"/>
      <c r="H755" s="392"/>
      <c r="I755" s="392"/>
      <c r="J755" s="393"/>
      <c r="K755" s="291"/>
      <c r="L755" s="291"/>
      <c r="M755" s="444"/>
      <c r="N755" s="444"/>
      <c r="O755" s="594"/>
      <c r="P755" s="594"/>
    </row>
    <row r="756" spans="3:16" ht="26.25" hidden="1" customHeight="1" outlineLevel="1">
      <c r="C756" s="8"/>
      <c r="D756" s="147" t="s">
        <v>3610</v>
      </c>
      <c r="E756" s="391"/>
      <c r="F756" s="392"/>
      <c r="G756" s="392"/>
      <c r="H756" s="392"/>
      <c r="I756" s="392"/>
      <c r="J756" s="393"/>
      <c r="K756" s="291"/>
      <c r="L756" s="291"/>
      <c r="M756" s="444"/>
      <c r="N756" s="444"/>
      <c r="O756" s="594"/>
      <c r="P756" s="594"/>
    </row>
    <row r="757" spans="3:16" ht="26.25" hidden="1" customHeight="1" outlineLevel="1">
      <c r="C757" s="8"/>
      <c r="D757" s="158" t="s">
        <v>3611</v>
      </c>
      <c r="E757" s="391"/>
      <c r="F757" s="392"/>
      <c r="G757" s="392"/>
      <c r="H757" s="392"/>
      <c r="I757" s="392"/>
      <c r="J757" s="393"/>
      <c r="K757" s="291"/>
      <c r="L757" s="291"/>
      <c r="M757" s="444"/>
      <c r="N757" s="444"/>
      <c r="O757" s="594"/>
      <c r="P757" s="594"/>
    </row>
    <row r="758" spans="3:16" ht="26.25" hidden="1" customHeight="1" outlineLevel="1">
      <c r="C758" s="8"/>
      <c r="D758" s="147" t="s">
        <v>3612</v>
      </c>
      <c r="E758" s="391"/>
      <c r="F758" s="392"/>
      <c r="G758" s="392"/>
      <c r="H758" s="392"/>
      <c r="I758" s="392"/>
      <c r="J758" s="393"/>
      <c r="K758" s="291"/>
      <c r="L758" s="291"/>
      <c r="M758" s="444"/>
      <c r="N758" s="444"/>
      <c r="O758" s="594"/>
      <c r="P758" s="594"/>
    </row>
    <row r="759" spans="3:16" ht="26.25" hidden="1" customHeight="1" outlineLevel="1">
      <c r="C759" s="8"/>
      <c r="D759" s="158" t="s">
        <v>3613</v>
      </c>
      <c r="E759" s="391"/>
      <c r="F759" s="392"/>
      <c r="G759" s="392"/>
      <c r="H759" s="392"/>
      <c r="I759" s="392"/>
      <c r="J759" s="393"/>
      <c r="K759" s="291"/>
      <c r="L759" s="291"/>
      <c r="M759" s="444"/>
      <c r="N759" s="444"/>
      <c r="O759" s="594"/>
      <c r="P759" s="594"/>
    </row>
    <row r="760" spans="3:16" ht="26.25" hidden="1" customHeight="1" outlineLevel="1">
      <c r="C760" s="8"/>
      <c r="D760" s="147" t="s">
        <v>3614</v>
      </c>
      <c r="E760" s="391"/>
      <c r="F760" s="392"/>
      <c r="G760" s="392"/>
      <c r="H760" s="392"/>
      <c r="I760" s="392"/>
      <c r="J760" s="393"/>
      <c r="K760" s="291"/>
      <c r="L760" s="291"/>
      <c r="M760" s="444"/>
      <c r="N760" s="444"/>
      <c r="O760" s="594"/>
      <c r="P760" s="594"/>
    </row>
    <row r="761" spans="3:16" ht="26.25" hidden="1" customHeight="1" outlineLevel="1">
      <c r="C761" s="8"/>
      <c r="D761" s="158" t="s">
        <v>3615</v>
      </c>
      <c r="E761" s="391"/>
      <c r="F761" s="392"/>
      <c r="G761" s="392"/>
      <c r="H761" s="392"/>
      <c r="I761" s="392"/>
      <c r="J761" s="393"/>
      <c r="K761" s="291"/>
      <c r="L761" s="291"/>
      <c r="M761" s="444"/>
      <c r="N761" s="444"/>
      <c r="O761" s="594"/>
      <c r="P761" s="594"/>
    </row>
    <row r="762" spans="3:16" ht="26.25" hidden="1" customHeight="1" outlineLevel="1">
      <c r="C762" s="17"/>
      <c r="D762" s="133"/>
      <c r="E762" s="17"/>
      <c r="F762" s="17"/>
      <c r="G762" s="149"/>
      <c r="H762" s="17"/>
      <c r="I762" s="17"/>
      <c r="J762" s="149"/>
      <c r="K762" s="17"/>
      <c r="L762" s="17"/>
      <c r="M762" s="133"/>
      <c r="N762" s="133"/>
      <c r="O762" s="160"/>
      <c r="P762" s="160"/>
    </row>
    <row r="763" spans="3:16" ht="26.25" hidden="1" customHeight="1" outlineLevel="1">
      <c r="C763" s="17"/>
      <c r="D763" s="17"/>
      <c r="E763" s="17"/>
      <c r="F763" s="17"/>
      <c r="G763" s="149"/>
      <c r="H763" s="17"/>
      <c r="I763" s="17"/>
      <c r="J763" s="149"/>
      <c r="K763" s="17"/>
      <c r="L763" s="17"/>
      <c r="M763" s="17"/>
      <c r="N763" s="17"/>
      <c r="O763" s="14"/>
      <c r="P763" s="14"/>
    </row>
    <row r="764" spans="3:16" ht="26.25" hidden="1" customHeight="1" outlineLevel="1">
      <c r="C764" s="155" t="s">
        <v>1951</v>
      </c>
      <c r="D764" s="596" t="s">
        <v>3616</v>
      </c>
      <c r="E764" s="597"/>
      <c r="F764" s="597"/>
      <c r="G764" s="597"/>
      <c r="H764" s="597"/>
      <c r="I764" s="597"/>
      <c r="J764" s="597"/>
      <c r="K764" s="597"/>
      <c r="L764" s="597"/>
      <c r="M764" s="597"/>
      <c r="N764" s="597"/>
      <c r="O764" s="597"/>
      <c r="P764" s="598"/>
    </row>
    <row r="765" spans="3:16" ht="26.25" hidden="1" customHeight="1" outlineLevel="1">
      <c r="C765" s="17"/>
      <c r="D765" s="643" t="s">
        <v>3269</v>
      </c>
      <c r="E765" s="644"/>
      <c r="F765" s="644"/>
      <c r="G765" s="644"/>
      <c r="H765" s="644"/>
      <c r="I765" s="644"/>
      <c r="J765" s="644"/>
      <c r="K765" s="644"/>
      <c r="L765" s="644"/>
      <c r="M765" s="644"/>
      <c r="N765" s="644"/>
      <c r="O765" s="644"/>
      <c r="P765" s="644"/>
    </row>
    <row r="766" spans="3:16" ht="26.25" hidden="1" customHeight="1" outlineLevel="1">
      <c r="C766" s="17"/>
      <c r="D766" s="594" t="s">
        <v>3402</v>
      </c>
      <c r="E766" s="594"/>
      <c r="F766" s="594"/>
      <c r="G766" s="594"/>
      <c r="H766" s="594"/>
      <c r="I766" s="594"/>
      <c r="J766" s="594"/>
      <c r="K766" s="594"/>
      <c r="L766" s="594"/>
      <c r="M766" s="594"/>
      <c r="N766" s="594"/>
      <c r="O766" s="594"/>
      <c r="P766" s="594"/>
    </row>
    <row r="767" spans="3:16" ht="26.25" hidden="1" customHeight="1" outlineLevel="1">
      <c r="C767" s="17"/>
      <c r="D767" s="594"/>
      <c r="E767" s="594"/>
      <c r="F767" s="594"/>
      <c r="G767" s="594"/>
      <c r="H767" s="594"/>
      <c r="I767" s="594"/>
      <c r="J767" s="594"/>
      <c r="K767" s="594"/>
      <c r="L767" s="594"/>
      <c r="M767" s="594"/>
      <c r="N767" s="594"/>
      <c r="O767" s="594"/>
      <c r="P767" s="594"/>
    </row>
    <row r="768" spans="3:16" ht="26.25" hidden="1" customHeight="1" outlineLevel="1">
      <c r="C768" s="8"/>
      <c r="D768" s="8"/>
      <c r="E768" s="66"/>
      <c r="F768" s="66"/>
      <c r="G768" s="140"/>
      <c r="H768" s="140"/>
      <c r="I768" s="140"/>
      <c r="J768" s="140"/>
      <c r="K768" s="140"/>
      <c r="L768" s="140"/>
      <c r="M768" s="140"/>
      <c r="N768" s="140"/>
      <c r="O768" s="140"/>
      <c r="P768" s="140"/>
    </row>
    <row r="769" spans="3:16" ht="26.25" hidden="1" customHeight="1" outlineLevel="1">
      <c r="C769" s="156" t="s">
        <v>3617</v>
      </c>
      <c r="D769" s="596" t="s">
        <v>3618</v>
      </c>
      <c r="E769" s="597"/>
      <c r="F769" s="597"/>
      <c r="G769" s="597"/>
      <c r="H769" s="597"/>
      <c r="I769" s="597"/>
      <c r="J769" s="597"/>
      <c r="K769" s="597"/>
      <c r="L769" s="597"/>
      <c r="M769" s="597"/>
      <c r="N769" s="597"/>
      <c r="O769" s="597"/>
      <c r="P769" s="598"/>
    </row>
    <row r="770" spans="3:16" ht="26.25" hidden="1" customHeight="1" outlineLevel="1">
      <c r="C770" s="8"/>
      <c r="D770" s="602" t="s">
        <v>3273</v>
      </c>
      <c r="E770" s="603"/>
      <c r="F770" s="603"/>
      <c r="G770" s="603"/>
      <c r="H770" s="603"/>
      <c r="I770" s="603"/>
      <c r="J770" s="603"/>
      <c r="K770" s="603"/>
      <c r="L770" s="603"/>
      <c r="M770" s="603"/>
      <c r="N770" s="603"/>
      <c r="O770" s="603"/>
      <c r="P770" s="604"/>
    </row>
    <row r="771" spans="3:16" ht="37.5" hidden="1" customHeight="1" outlineLevel="1">
      <c r="C771" s="136"/>
      <c r="D771" s="605" t="s">
        <v>3274</v>
      </c>
      <c r="E771" s="605"/>
      <c r="F771" s="605"/>
      <c r="G771" s="606" t="s">
        <v>3275</v>
      </c>
      <c r="H771" s="606"/>
      <c r="I771" s="606"/>
      <c r="J771" s="607" t="s">
        <v>3276</v>
      </c>
      <c r="K771" s="607"/>
      <c r="L771" s="607"/>
      <c r="M771" s="607"/>
      <c r="N771" s="608"/>
      <c r="O771" s="145" t="s">
        <v>3277</v>
      </c>
      <c r="P771" s="145" t="s">
        <v>3264</v>
      </c>
    </row>
    <row r="772" spans="3:16" ht="26.25" hidden="1" customHeight="1" outlineLevel="1">
      <c r="C772" s="136"/>
      <c r="D772" s="594"/>
      <c r="E772" s="594"/>
      <c r="F772" s="594"/>
      <c r="G772" s="594"/>
      <c r="H772" s="594"/>
      <c r="I772" s="594"/>
      <c r="J772" s="443"/>
      <c r="K772" s="444"/>
      <c r="L772" s="444"/>
      <c r="M772" s="444"/>
      <c r="N772" s="445"/>
      <c r="O772" s="708"/>
      <c r="P772" s="708"/>
    </row>
    <row r="773" spans="3:16" ht="26.25" hidden="1" customHeight="1" outlineLevel="1">
      <c r="C773" s="136"/>
      <c r="D773" s="594"/>
      <c r="E773" s="594"/>
      <c r="F773" s="594"/>
      <c r="G773" s="594"/>
      <c r="H773" s="594"/>
      <c r="I773" s="594"/>
      <c r="J773" s="706"/>
      <c r="K773" s="554"/>
      <c r="L773" s="554"/>
      <c r="M773" s="554"/>
      <c r="N773" s="707"/>
      <c r="O773" s="709"/>
      <c r="P773" s="709"/>
    </row>
    <row r="774" spans="3:16" ht="26.25" hidden="1" customHeight="1" outlineLevel="1">
      <c r="C774" s="136"/>
      <c r="D774" s="594"/>
      <c r="E774" s="594"/>
      <c r="F774" s="594"/>
      <c r="G774" s="594"/>
      <c r="H774" s="594"/>
      <c r="I774" s="594"/>
      <c r="J774" s="446"/>
      <c r="K774" s="447"/>
      <c r="L774" s="447"/>
      <c r="M774" s="447"/>
      <c r="N774" s="448"/>
      <c r="O774" s="710"/>
      <c r="P774" s="710"/>
    </row>
    <row r="775" spans="3:16" ht="26.25" hidden="1" customHeight="1" outlineLevel="1">
      <c r="C775" s="8"/>
      <c r="D775" s="133"/>
      <c r="E775" s="8"/>
      <c r="F775" s="8"/>
      <c r="G775" s="8"/>
      <c r="H775" s="133"/>
      <c r="I775" s="133"/>
      <c r="J775" s="17"/>
      <c r="K775" s="17"/>
      <c r="L775" s="17"/>
      <c r="M775" s="17"/>
      <c r="N775" s="17"/>
      <c r="O775" s="17"/>
      <c r="P775" s="17"/>
    </row>
    <row r="776" spans="3:16" ht="26.25" hidden="1" customHeight="1" outlineLevel="1">
      <c r="C776" s="8"/>
      <c r="D776" s="157"/>
      <c r="E776" s="157" t="s">
        <v>3281</v>
      </c>
      <c r="F776" s="8"/>
      <c r="G776" s="8"/>
      <c r="H776" s="133"/>
      <c r="I776" s="133"/>
      <c r="J776" s="17"/>
      <c r="K776" s="17"/>
      <c r="L776" s="17"/>
      <c r="M776" s="17"/>
      <c r="N776" s="17"/>
      <c r="O776" s="17"/>
      <c r="P776" s="3"/>
    </row>
    <row r="777" spans="3:16" ht="26.25" hidden="1" customHeight="1" outlineLevel="1">
      <c r="C777" s="8"/>
      <c r="D777" s="140"/>
      <c r="E777" s="609" t="s">
        <v>3282</v>
      </c>
      <c r="F777" s="610"/>
      <c r="G777" s="610"/>
      <c r="H777" s="610"/>
      <c r="I777" s="610"/>
      <c r="J777" s="611"/>
      <c r="K777" s="612" t="s">
        <v>3283</v>
      </c>
      <c r="L777" s="613"/>
      <c r="M777" s="614" t="s">
        <v>3284</v>
      </c>
      <c r="N777" s="615"/>
      <c r="O777" s="615"/>
      <c r="P777" s="616"/>
    </row>
    <row r="778" spans="3:16" ht="26.25" hidden="1" customHeight="1" outlineLevel="1">
      <c r="C778" s="136"/>
      <c r="D778" s="605" t="s">
        <v>51</v>
      </c>
      <c r="E778" s="617" t="s">
        <v>3285</v>
      </c>
      <c r="F778" s="607"/>
      <c r="G778" s="607"/>
      <c r="H778" s="607"/>
      <c r="I778" s="607"/>
      <c r="J778" s="608"/>
      <c r="K778" s="618" t="s">
        <v>3286</v>
      </c>
      <c r="L778" s="618" t="s">
        <v>3287</v>
      </c>
      <c r="M778" s="606" t="s">
        <v>55</v>
      </c>
      <c r="N778" s="606"/>
      <c r="O778" s="606" t="s">
        <v>56</v>
      </c>
      <c r="P778" s="606"/>
    </row>
    <row r="779" spans="3:16" ht="61.5" hidden="1" customHeight="1" outlineLevel="1">
      <c r="C779" s="136"/>
      <c r="D779" s="605"/>
      <c r="E779" s="699" t="s">
        <v>3288</v>
      </c>
      <c r="F779" s="700"/>
      <c r="G779" s="700"/>
      <c r="H779" s="700"/>
      <c r="I779" s="700"/>
      <c r="J779" s="701"/>
      <c r="K779" s="619"/>
      <c r="L779" s="619"/>
      <c r="M779" s="702" t="s">
        <v>3289</v>
      </c>
      <c r="N779" s="702"/>
      <c r="O779" s="702"/>
      <c r="P779" s="702"/>
    </row>
    <row r="780" spans="3:16" ht="26.25" hidden="1" customHeight="1" outlineLevel="1">
      <c r="C780" s="8"/>
      <c r="D780" s="158" t="s">
        <v>3619</v>
      </c>
      <c r="E780" s="599"/>
      <c r="F780" s="600"/>
      <c r="G780" s="600"/>
      <c r="H780" s="600"/>
      <c r="I780" s="600"/>
      <c r="J780" s="601"/>
      <c r="K780" s="291"/>
      <c r="L780" s="291"/>
      <c r="M780" s="444"/>
      <c r="N780" s="444"/>
      <c r="O780" s="594"/>
      <c r="P780" s="594"/>
    </row>
    <row r="781" spans="3:16" ht="26.25" hidden="1" customHeight="1" outlineLevel="1">
      <c r="C781" s="8"/>
      <c r="D781" s="147" t="s">
        <v>3620</v>
      </c>
      <c r="E781" s="391"/>
      <c r="F781" s="392"/>
      <c r="G781" s="392"/>
      <c r="H781" s="392"/>
      <c r="I781" s="392"/>
      <c r="J781" s="393"/>
      <c r="K781" s="291"/>
      <c r="L781" s="291"/>
      <c r="M781" s="444"/>
      <c r="N781" s="444"/>
      <c r="O781" s="594"/>
      <c r="P781" s="594"/>
    </row>
    <row r="782" spans="3:16" ht="26.25" hidden="1" customHeight="1" outlineLevel="1">
      <c r="C782" s="8"/>
      <c r="D782" s="158" t="s">
        <v>3621</v>
      </c>
      <c r="E782" s="391"/>
      <c r="F782" s="392"/>
      <c r="G782" s="392"/>
      <c r="H782" s="392"/>
      <c r="I782" s="392"/>
      <c r="J782" s="393"/>
      <c r="K782" s="291"/>
      <c r="L782" s="291"/>
      <c r="M782" s="444"/>
      <c r="N782" s="444"/>
      <c r="O782" s="594"/>
      <c r="P782" s="594"/>
    </row>
    <row r="783" spans="3:16" ht="26.25" hidden="1" customHeight="1" outlineLevel="1">
      <c r="C783" s="8"/>
      <c r="D783" s="147" t="s">
        <v>3622</v>
      </c>
      <c r="E783" s="391"/>
      <c r="F783" s="392"/>
      <c r="G783" s="392"/>
      <c r="H783" s="392"/>
      <c r="I783" s="392"/>
      <c r="J783" s="393"/>
      <c r="K783" s="291"/>
      <c r="L783" s="291"/>
      <c r="M783" s="444"/>
      <c r="N783" s="444"/>
      <c r="O783" s="594"/>
      <c r="P783" s="594"/>
    </row>
    <row r="784" spans="3:16" ht="26.25" hidden="1" customHeight="1" outlineLevel="1">
      <c r="C784" s="8"/>
      <c r="D784" s="158" t="s">
        <v>3623</v>
      </c>
      <c r="E784" s="391"/>
      <c r="F784" s="392"/>
      <c r="G784" s="392"/>
      <c r="H784" s="392"/>
      <c r="I784" s="392"/>
      <c r="J784" s="393"/>
      <c r="K784" s="291"/>
      <c r="L784" s="291"/>
      <c r="M784" s="444"/>
      <c r="N784" s="444"/>
      <c r="O784" s="594"/>
      <c r="P784" s="594"/>
    </row>
    <row r="785" spans="3:16" ht="26.25" hidden="1" customHeight="1" outlineLevel="1">
      <c r="C785" s="8"/>
      <c r="D785" s="147" t="s">
        <v>3624</v>
      </c>
      <c r="E785" s="391"/>
      <c r="F785" s="392"/>
      <c r="G785" s="392"/>
      <c r="H785" s="392"/>
      <c r="I785" s="392"/>
      <c r="J785" s="393"/>
      <c r="K785" s="291"/>
      <c r="L785" s="291"/>
      <c r="M785" s="444"/>
      <c r="N785" s="444"/>
      <c r="O785" s="594"/>
      <c r="P785" s="594"/>
    </row>
    <row r="786" spans="3:16" ht="26.25" hidden="1" customHeight="1" outlineLevel="1">
      <c r="C786" s="8"/>
      <c r="D786" s="158" t="s">
        <v>3625</v>
      </c>
      <c r="E786" s="391"/>
      <c r="F786" s="392"/>
      <c r="G786" s="392"/>
      <c r="H786" s="392"/>
      <c r="I786" s="392"/>
      <c r="J786" s="393"/>
      <c r="K786" s="291"/>
      <c r="L786" s="291"/>
      <c r="M786" s="444"/>
      <c r="N786" s="444"/>
      <c r="O786" s="594"/>
      <c r="P786" s="594"/>
    </row>
    <row r="787" spans="3:16" ht="26.25" hidden="1" customHeight="1" outlineLevel="1">
      <c r="C787" s="8"/>
      <c r="D787" s="147" t="s">
        <v>3626</v>
      </c>
      <c r="E787" s="391"/>
      <c r="F787" s="392"/>
      <c r="G787" s="392"/>
      <c r="H787" s="392"/>
      <c r="I787" s="392"/>
      <c r="J787" s="393"/>
      <c r="K787" s="291"/>
      <c r="L787" s="291"/>
      <c r="M787" s="444"/>
      <c r="N787" s="444"/>
      <c r="O787" s="594"/>
      <c r="P787" s="594"/>
    </row>
    <row r="788" spans="3:16" ht="26.25" hidden="1" customHeight="1" outlineLevel="1">
      <c r="C788" s="8"/>
      <c r="D788" s="158" t="s">
        <v>3627</v>
      </c>
      <c r="E788" s="391"/>
      <c r="F788" s="392"/>
      <c r="G788" s="392"/>
      <c r="H788" s="392"/>
      <c r="I788" s="392"/>
      <c r="J788" s="393"/>
      <c r="K788" s="291"/>
      <c r="L788" s="291"/>
      <c r="M788" s="444"/>
      <c r="N788" s="444"/>
      <c r="O788" s="594"/>
      <c r="P788" s="594"/>
    </row>
    <row r="789" spans="3:16" ht="26.25" hidden="1" customHeight="1" outlineLevel="1">
      <c r="C789" s="8"/>
      <c r="D789" s="147" t="s">
        <v>3628</v>
      </c>
      <c r="E789" s="391"/>
      <c r="F789" s="392"/>
      <c r="G789" s="392"/>
      <c r="H789" s="392"/>
      <c r="I789" s="392"/>
      <c r="J789" s="393"/>
      <c r="K789" s="291"/>
      <c r="L789" s="291"/>
      <c r="M789" s="444"/>
      <c r="N789" s="444"/>
      <c r="O789" s="594"/>
      <c r="P789" s="594"/>
    </row>
    <row r="790" spans="3:16" ht="26.25" hidden="1" customHeight="1" outlineLevel="1">
      <c r="C790" s="8"/>
      <c r="D790" s="158" t="s">
        <v>3629</v>
      </c>
      <c r="E790" s="391"/>
      <c r="F790" s="392"/>
      <c r="G790" s="392"/>
      <c r="H790" s="392"/>
      <c r="I790" s="392"/>
      <c r="J790" s="393"/>
      <c r="K790" s="291"/>
      <c r="L790" s="291"/>
      <c r="M790" s="444"/>
      <c r="N790" s="444"/>
      <c r="O790" s="594"/>
      <c r="P790" s="594"/>
    </row>
    <row r="791" spans="3:16" ht="26.25" hidden="1" customHeight="1" outlineLevel="1">
      <c r="C791" s="8"/>
      <c r="D791" s="147" t="s">
        <v>3630</v>
      </c>
      <c r="E791" s="391"/>
      <c r="F791" s="392"/>
      <c r="G791" s="392"/>
      <c r="H791" s="392"/>
      <c r="I791" s="392"/>
      <c r="J791" s="393"/>
      <c r="K791" s="291"/>
      <c r="L791" s="291"/>
      <c r="M791" s="444"/>
      <c r="N791" s="444"/>
      <c r="O791" s="594"/>
      <c r="P791" s="594"/>
    </row>
    <row r="792" spans="3:16" ht="26.25" hidden="1" customHeight="1" outlineLevel="1">
      <c r="C792" s="8"/>
      <c r="D792" s="158" t="s">
        <v>3631</v>
      </c>
      <c r="E792" s="391"/>
      <c r="F792" s="392"/>
      <c r="G792" s="392"/>
      <c r="H792" s="392"/>
      <c r="I792" s="392"/>
      <c r="J792" s="393"/>
      <c r="K792" s="291"/>
      <c r="L792" s="291"/>
      <c r="M792" s="444"/>
      <c r="N792" s="444"/>
      <c r="O792" s="594"/>
      <c r="P792" s="594"/>
    </row>
    <row r="793" spans="3:16" ht="26.25" hidden="1" customHeight="1" outlineLevel="1">
      <c r="C793" s="8"/>
      <c r="D793" s="147" t="s">
        <v>3632</v>
      </c>
      <c r="E793" s="391"/>
      <c r="F793" s="392"/>
      <c r="G793" s="392"/>
      <c r="H793" s="392"/>
      <c r="I793" s="392"/>
      <c r="J793" s="393"/>
      <c r="K793" s="291"/>
      <c r="L793" s="291"/>
      <c r="M793" s="444"/>
      <c r="N793" s="444"/>
      <c r="O793" s="594"/>
      <c r="P793" s="594"/>
    </row>
    <row r="794" spans="3:16" ht="26.25" hidden="1" customHeight="1" outlineLevel="1">
      <c r="C794" s="8"/>
      <c r="D794" s="158" t="s">
        <v>3633</v>
      </c>
      <c r="E794" s="391"/>
      <c r="F794" s="392"/>
      <c r="G794" s="392"/>
      <c r="H794" s="392"/>
      <c r="I794" s="392"/>
      <c r="J794" s="393"/>
      <c r="K794" s="291"/>
      <c r="L794" s="291"/>
      <c r="M794" s="444"/>
      <c r="N794" s="444"/>
      <c r="O794" s="594"/>
      <c r="P794" s="594"/>
    </row>
    <row r="795" spans="3:16" ht="26.25" hidden="1" customHeight="1" outlineLevel="1">
      <c r="C795" s="8"/>
      <c r="D795" s="133"/>
      <c r="E795" s="8"/>
      <c r="F795" s="148"/>
      <c r="G795" s="148"/>
      <c r="H795" s="148"/>
      <c r="I795" s="148"/>
      <c r="J795" s="148"/>
      <c r="K795" s="148"/>
      <c r="L795" s="148"/>
      <c r="M795" s="148"/>
      <c r="N795" s="148"/>
      <c r="O795" s="62"/>
      <c r="P795" s="62"/>
    </row>
    <row r="796" spans="3:16" ht="26.25" hidden="1" customHeight="1" outlineLevel="1">
      <c r="C796" s="156" t="s">
        <v>3634</v>
      </c>
      <c r="D796" s="596" t="s">
        <v>3635</v>
      </c>
      <c r="E796" s="597"/>
      <c r="F796" s="597"/>
      <c r="G796" s="597"/>
      <c r="H796" s="597"/>
      <c r="I796" s="597"/>
      <c r="J796" s="597"/>
      <c r="K796" s="597"/>
      <c r="L796" s="597"/>
      <c r="M796" s="597"/>
      <c r="N796" s="597"/>
      <c r="O796" s="597"/>
      <c r="P796" s="598"/>
    </row>
    <row r="797" spans="3:16" ht="26.25" hidden="1" customHeight="1" outlineLevel="1">
      <c r="C797" s="8"/>
      <c r="D797" s="602" t="s">
        <v>3273</v>
      </c>
      <c r="E797" s="603"/>
      <c r="F797" s="603"/>
      <c r="G797" s="603"/>
      <c r="H797" s="603"/>
      <c r="I797" s="603"/>
      <c r="J797" s="603"/>
      <c r="K797" s="603"/>
      <c r="L797" s="603"/>
      <c r="M797" s="603"/>
      <c r="N797" s="603"/>
      <c r="O797" s="603"/>
      <c r="P797" s="604"/>
    </row>
    <row r="798" spans="3:16" ht="43.15" hidden="1" customHeight="1" outlineLevel="1">
      <c r="C798" s="136"/>
      <c r="D798" s="605" t="s">
        <v>3274</v>
      </c>
      <c r="E798" s="605"/>
      <c r="F798" s="605"/>
      <c r="G798" s="606" t="s">
        <v>3275</v>
      </c>
      <c r="H798" s="606"/>
      <c r="I798" s="606"/>
      <c r="J798" s="607" t="s">
        <v>3276</v>
      </c>
      <c r="K798" s="607"/>
      <c r="L798" s="607"/>
      <c r="M798" s="607"/>
      <c r="N798" s="608"/>
      <c r="O798" s="145" t="s">
        <v>3277</v>
      </c>
      <c r="P798" s="145" t="s">
        <v>3264</v>
      </c>
    </row>
    <row r="799" spans="3:16" ht="26.25" hidden="1" customHeight="1" outlineLevel="1">
      <c r="C799" s="136"/>
      <c r="D799" s="594"/>
      <c r="E799" s="594"/>
      <c r="F799" s="594"/>
      <c r="G799" s="594"/>
      <c r="H799" s="594"/>
      <c r="I799" s="594"/>
      <c r="J799" s="443"/>
      <c r="K799" s="444"/>
      <c r="L799" s="444"/>
      <c r="M799" s="444"/>
      <c r="N799" s="445"/>
      <c r="O799" s="708"/>
      <c r="P799" s="708"/>
    </row>
    <row r="800" spans="3:16" ht="26.25" hidden="1" customHeight="1" outlineLevel="1">
      <c r="C800" s="136"/>
      <c r="D800" s="594"/>
      <c r="E800" s="594"/>
      <c r="F800" s="594"/>
      <c r="G800" s="594"/>
      <c r="H800" s="594"/>
      <c r="I800" s="594"/>
      <c r="J800" s="706"/>
      <c r="K800" s="554"/>
      <c r="L800" s="554"/>
      <c r="M800" s="554"/>
      <c r="N800" s="707"/>
      <c r="O800" s="709"/>
      <c r="P800" s="709"/>
    </row>
    <row r="801" spans="3:16" ht="26.25" hidden="1" customHeight="1" outlineLevel="1">
      <c r="C801" s="136"/>
      <c r="D801" s="594"/>
      <c r="E801" s="594"/>
      <c r="F801" s="594"/>
      <c r="G801" s="594"/>
      <c r="H801" s="594"/>
      <c r="I801" s="594"/>
      <c r="J801" s="446"/>
      <c r="K801" s="447"/>
      <c r="L801" s="447"/>
      <c r="M801" s="447"/>
      <c r="N801" s="448"/>
      <c r="O801" s="710"/>
      <c r="P801" s="710"/>
    </row>
    <row r="802" spans="3:16" ht="26.25" hidden="1" customHeight="1" outlineLevel="1">
      <c r="C802" s="8"/>
      <c r="D802" s="133"/>
      <c r="E802" s="8"/>
      <c r="F802" s="8"/>
      <c r="G802" s="8"/>
      <c r="H802" s="133"/>
      <c r="I802" s="133"/>
      <c r="J802" s="17"/>
      <c r="K802" s="17"/>
      <c r="L802" s="17"/>
      <c r="M802" s="17"/>
      <c r="N802" s="17"/>
      <c r="O802" s="17"/>
      <c r="P802" s="17"/>
    </row>
    <row r="803" spans="3:16" ht="26.25" hidden="1" customHeight="1" outlineLevel="1">
      <c r="C803" s="8"/>
      <c r="D803" s="157"/>
      <c r="E803" s="157" t="s">
        <v>3281</v>
      </c>
      <c r="F803" s="8"/>
      <c r="G803" s="8"/>
      <c r="H803" s="133"/>
      <c r="I803" s="133"/>
      <c r="J803" s="17"/>
      <c r="K803" s="17"/>
      <c r="L803" s="17"/>
      <c r="M803" s="17"/>
      <c r="N803" s="17"/>
      <c r="O803" s="17"/>
      <c r="P803" s="3"/>
    </row>
    <row r="804" spans="3:16" ht="26.25" hidden="1" customHeight="1" outlineLevel="1">
      <c r="C804" s="8"/>
      <c r="D804" s="140"/>
      <c r="E804" s="609" t="s">
        <v>3282</v>
      </c>
      <c r="F804" s="610"/>
      <c r="G804" s="610"/>
      <c r="H804" s="610"/>
      <c r="I804" s="610"/>
      <c r="J804" s="611"/>
      <c r="K804" s="612" t="s">
        <v>3283</v>
      </c>
      <c r="L804" s="613"/>
      <c r="M804" s="614" t="s">
        <v>3284</v>
      </c>
      <c r="N804" s="615"/>
      <c r="O804" s="615"/>
      <c r="P804" s="616"/>
    </row>
    <row r="805" spans="3:16" ht="26.25" hidden="1" customHeight="1" outlineLevel="1">
      <c r="C805" s="136"/>
      <c r="D805" s="605" t="s">
        <v>51</v>
      </c>
      <c r="E805" s="617" t="s">
        <v>3285</v>
      </c>
      <c r="F805" s="607"/>
      <c r="G805" s="607"/>
      <c r="H805" s="607"/>
      <c r="I805" s="607"/>
      <c r="J805" s="608"/>
      <c r="K805" s="618" t="s">
        <v>3286</v>
      </c>
      <c r="L805" s="618" t="s">
        <v>3287</v>
      </c>
      <c r="M805" s="606" t="s">
        <v>55</v>
      </c>
      <c r="N805" s="606"/>
      <c r="O805" s="606" t="s">
        <v>56</v>
      </c>
      <c r="P805" s="606"/>
    </row>
    <row r="806" spans="3:16" ht="48" hidden="1" customHeight="1" outlineLevel="1">
      <c r="C806" s="136"/>
      <c r="D806" s="605"/>
      <c r="E806" s="699" t="s">
        <v>3288</v>
      </c>
      <c r="F806" s="700"/>
      <c r="G806" s="700"/>
      <c r="H806" s="700"/>
      <c r="I806" s="700"/>
      <c r="J806" s="701"/>
      <c r="K806" s="619"/>
      <c r="L806" s="619"/>
      <c r="M806" s="702" t="s">
        <v>3289</v>
      </c>
      <c r="N806" s="702"/>
      <c r="O806" s="702"/>
      <c r="P806" s="702"/>
    </row>
    <row r="807" spans="3:16" ht="26.25" hidden="1" customHeight="1" outlineLevel="1">
      <c r="C807" s="8"/>
      <c r="D807" s="158" t="s">
        <v>3636</v>
      </c>
      <c r="E807" s="599"/>
      <c r="F807" s="600"/>
      <c r="G807" s="600"/>
      <c r="H807" s="600"/>
      <c r="I807" s="600"/>
      <c r="J807" s="601"/>
      <c r="K807" s="291"/>
      <c r="L807" s="291"/>
      <c r="M807" s="444"/>
      <c r="N807" s="444"/>
      <c r="O807" s="594"/>
      <c r="P807" s="594"/>
    </row>
    <row r="808" spans="3:16" ht="26.25" hidden="1" customHeight="1" outlineLevel="1">
      <c r="C808" s="8"/>
      <c r="D808" s="147" t="s">
        <v>3637</v>
      </c>
      <c r="E808" s="391"/>
      <c r="F808" s="392"/>
      <c r="G808" s="392"/>
      <c r="H808" s="392"/>
      <c r="I808" s="392"/>
      <c r="J808" s="393"/>
      <c r="K808" s="291"/>
      <c r="L808" s="291"/>
      <c r="M808" s="444"/>
      <c r="N808" s="444"/>
      <c r="O808" s="594"/>
      <c r="P808" s="594"/>
    </row>
    <row r="809" spans="3:16" ht="26.25" hidden="1" customHeight="1" outlineLevel="1">
      <c r="C809" s="8"/>
      <c r="D809" s="158" t="s">
        <v>3638</v>
      </c>
      <c r="E809" s="391"/>
      <c r="F809" s="392"/>
      <c r="G809" s="392"/>
      <c r="H809" s="392"/>
      <c r="I809" s="392"/>
      <c r="J809" s="393"/>
      <c r="K809" s="291"/>
      <c r="L809" s="291"/>
      <c r="M809" s="444"/>
      <c r="N809" s="444"/>
      <c r="O809" s="594"/>
      <c r="P809" s="594"/>
    </row>
    <row r="810" spans="3:16" ht="26.25" hidden="1" customHeight="1" outlineLevel="1">
      <c r="C810" s="8"/>
      <c r="D810" s="147" t="s">
        <v>3639</v>
      </c>
      <c r="E810" s="391"/>
      <c r="F810" s="392"/>
      <c r="G810" s="392"/>
      <c r="H810" s="392"/>
      <c r="I810" s="392"/>
      <c r="J810" s="393"/>
      <c r="K810" s="291"/>
      <c r="L810" s="291"/>
      <c r="M810" s="444"/>
      <c r="N810" s="444"/>
      <c r="O810" s="594"/>
      <c r="P810" s="594"/>
    </row>
    <row r="811" spans="3:16" ht="26.25" hidden="1" customHeight="1" outlineLevel="1">
      <c r="C811" s="8"/>
      <c r="D811" s="158" t="s">
        <v>3640</v>
      </c>
      <c r="E811" s="391"/>
      <c r="F811" s="392"/>
      <c r="G811" s="392"/>
      <c r="H811" s="392"/>
      <c r="I811" s="392"/>
      <c r="J811" s="393"/>
      <c r="K811" s="291"/>
      <c r="L811" s="291"/>
      <c r="M811" s="444"/>
      <c r="N811" s="444"/>
      <c r="O811" s="594"/>
      <c r="P811" s="594"/>
    </row>
    <row r="812" spans="3:16" ht="26.25" hidden="1" customHeight="1" outlineLevel="1">
      <c r="C812" s="8"/>
      <c r="D812" s="147" t="s">
        <v>3641</v>
      </c>
      <c r="E812" s="391"/>
      <c r="F812" s="392"/>
      <c r="G812" s="392"/>
      <c r="H812" s="392"/>
      <c r="I812" s="392"/>
      <c r="J812" s="393"/>
      <c r="K812" s="291"/>
      <c r="L812" s="291"/>
      <c r="M812" s="444"/>
      <c r="N812" s="444"/>
      <c r="O812" s="594"/>
      <c r="P812" s="594"/>
    </row>
    <row r="813" spans="3:16" ht="26.25" hidden="1" customHeight="1" outlineLevel="1">
      <c r="C813" s="8"/>
      <c r="D813" s="158" t="s">
        <v>3642</v>
      </c>
      <c r="E813" s="391"/>
      <c r="F813" s="392"/>
      <c r="G813" s="392"/>
      <c r="H813" s="392"/>
      <c r="I813" s="392"/>
      <c r="J813" s="393"/>
      <c r="K813" s="291"/>
      <c r="L813" s="291"/>
      <c r="M813" s="444"/>
      <c r="N813" s="444"/>
      <c r="O813" s="594"/>
      <c r="P813" s="594"/>
    </row>
    <row r="814" spans="3:16" ht="26.25" hidden="1" customHeight="1" outlineLevel="1">
      <c r="C814" s="8"/>
      <c r="D814" s="147" t="s">
        <v>3643</v>
      </c>
      <c r="E814" s="391"/>
      <c r="F814" s="392"/>
      <c r="G814" s="392"/>
      <c r="H814" s="392"/>
      <c r="I814" s="392"/>
      <c r="J814" s="393"/>
      <c r="K814" s="291"/>
      <c r="L814" s="291"/>
      <c r="M814" s="444"/>
      <c r="N814" s="444"/>
      <c r="O814" s="594"/>
      <c r="P814" s="594"/>
    </row>
    <row r="815" spans="3:16" ht="26.25" hidden="1" customHeight="1" outlineLevel="1">
      <c r="C815" s="8"/>
      <c r="D815" s="158" t="s">
        <v>3644</v>
      </c>
      <c r="E815" s="391"/>
      <c r="F815" s="392"/>
      <c r="G815" s="392"/>
      <c r="H815" s="392"/>
      <c r="I815" s="392"/>
      <c r="J815" s="393"/>
      <c r="K815" s="291"/>
      <c r="L815" s="291"/>
      <c r="M815" s="444"/>
      <c r="N815" s="444"/>
      <c r="O815" s="594"/>
      <c r="P815" s="594"/>
    </row>
    <row r="816" spans="3:16" ht="26.25" hidden="1" customHeight="1" outlineLevel="1">
      <c r="C816" s="8"/>
      <c r="D816" s="147" t="s">
        <v>3645</v>
      </c>
      <c r="E816" s="391"/>
      <c r="F816" s="392"/>
      <c r="G816" s="392"/>
      <c r="H816" s="392"/>
      <c r="I816" s="392"/>
      <c r="J816" s="393"/>
      <c r="K816" s="291"/>
      <c r="L816" s="291"/>
      <c r="M816" s="444"/>
      <c r="N816" s="444"/>
      <c r="O816" s="594"/>
      <c r="P816" s="594"/>
    </row>
    <row r="817" spans="2:16" ht="26.25" hidden="1" customHeight="1" outlineLevel="1">
      <c r="C817" s="8"/>
      <c r="D817" s="158" t="s">
        <v>3646</v>
      </c>
      <c r="E817" s="391"/>
      <c r="F817" s="392"/>
      <c r="G817" s="392"/>
      <c r="H817" s="392"/>
      <c r="I817" s="392"/>
      <c r="J817" s="393"/>
      <c r="K817" s="291"/>
      <c r="L817" s="291"/>
      <c r="M817" s="444"/>
      <c r="N817" s="444"/>
      <c r="O817" s="594"/>
      <c r="P817" s="594"/>
    </row>
    <row r="818" spans="2:16" ht="26.25" hidden="1" customHeight="1" outlineLevel="1">
      <c r="C818" s="8"/>
      <c r="D818" s="147" t="s">
        <v>3647</v>
      </c>
      <c r="E818" s="391"/>
      <c r="F818" s="392"/>
      <c r="G818" s="392"/>
      <c r="H818" s="392"/>
      <c r="I818" s="392"/>
      <c r="J818" s="393"/>
      <c r="K818" s="291"/>
      <c r="L818" s="291"/>
      <c r="M818" s="444"/>
      <c r="N818" s="444"/>
      <c r="O818" s="594"/>
      <c r="P818" s="594"/>
    </row>
    <row r="819" spans="2:16" ht="26.25" hidden="1" customHeight="1" outlineLevel="1">
      <c r="C819" s="8"/>
      <c r="D819" s="158" t="s">
        <v>3648</v>
      </c>
      <c r="E819" s="391"/>
      <c r="F819" s="392"/>
      <c r="G819" s="392"/>
      <c r="H819" s="392"/>
      <c r="I819" s="392"/>
      <c r="J819" s="393"/>
      <c r="K819" s="291"/>
      <c r="L819" s="291"/>
      <c r="M819" s="444"/>
      <c r="N819" s="444"/>
      <c r="O819" s="594"/>
      <c r="P819" s="594"/>
    </row>
    <row r="820" spans="2:16" ht="26.25" hidden="1" customHeight="1" outlineLevel="1">
      <c r="C820" s="8"/>
      <c r="D820" s="147" t="s">
        <v>3649</v>
      </c>
      <c r="E820" s="391"/>
      <c r="F820" s="392"/>
      <c r="G820" s="392"/>
      <c r="H820" s="392"/>
      <c r="I820" s="392"/>
      <c r="J820" s="393"/>
      <c r="K820" s="291"/>
      <c r="L820" s="291"/>
      <c r="M820" s="444"/>
      <c r="N820" s="444"/>
      <c r="O820" s="594"/>
      <c r="P820" s="594"/>
    </row>
    <row r="821" spans="2:16" ht="26.25" hidden="1" customHeight="1" outlineLevel="1">
      <c r="C821" s="8"/>
      <c r="D821" s="158" t="s">
        <v>3650</v>
      </c>
      <c r="E821" s="391"/>
      <c r="F821" s="392"/>
      <c r="G821" s="392"/>
      <c r="H821" s="392"/>
      <c r="I821" s="392"/>
      <c r="J821" s="393"/>
      <c r="K821" s="291"/>
      <c r="L821" s="291"/>
      <c r="M821" s="444"/>
      <c r="N821" s="444"/>
      <c r="O821" s="594"/>
      <c r="P821" s="594"/>
    </row>
    <row r="822" spans="2:16" ht="26.25" hidden="1" customHeight="1" outlineLevel="1"/>
    <row r="823" spans="2:16" ht="26.25" customHeight="1" collapsed="1"/>
    <row r="824" spans="2:16" ht="26.25" customHeight="1">
      <c r="B824" s="70">
        <v>6</v>
      </c>
      <c r="C824" s="670" t="s">
        <v>3651</v>
      </c>
      <c r="D824" s="671"/>
      <c r="E824" s="671"/>
      <c r="F824" s="671"/>
      <c r="G824" s="671"/>
      <c r="H824" s="671"/>
      <c r="I824" s="671"/>
      <c r="J824" s="671"/>
      <c r="K824" s="671"/>
      <c r="L824" s="671"/>
      <c r="M824" s="671"/>
      <c r="N824" s="671"/>
      <c r="O824" s="671"/>
      <c r="P824" s="672"/>
    </row>
    <row r="825" spans="2:16" ht="26.25" customHeight="1">
      <c r="B825" s="64"/>
      <c r="C825" s="673" t="str">
        <f>IF('2. Contexto'!M46="","No aplica. No es necesario ingresar más información",'2. Contexto'!M46)</f>
        <v>No aplica. No es necesario ingresar más información</v>
      </c>
      <c r="D825" s="674"/>
      <c r="E825" s="674"/>
      <c r="F825" s="674"/>
      <c r="G825" s="674"/>
      <c r="H825" s="674"/>
      <c r="I825" s="674"/>
      <c r="J825" s="674"/>
      <c r="K825" s="674"/>
      <c r="L825" s="674"/>
      <c r="M825" s="674"/>
      <c r="N825" s="674"/>
      <c r="O825" s="674"/>
      <c r="P825" s="675"/>
    </row>
    <row r="826" spans="2:16" ht="26.25" customHeight="1">
      <c r="C826" s="161" t="str">
        <f>IF(C825="No aplica. No es necesario ingresar más información","No es necesario ingresar más información","&lt;&lt;&lt;&lt;&lt;Usted aplicó un sexto tipo de proyecto, debe hacer click en el signo '+' a la izquierda")</f>
        <v>No es necesario ingresar más información</v>
      </c>
    </row>
    <row r="827" spans="2:16" ht="26.25" hidden="1" customHeight="1" outlineLevel="1"/>
    <row r="828" spans="2:16" ht="26.25" hidden="1" customHeight="1" outlineLevel="1"/>
    <row r="829" spans="2:16" ht="26.25" hidden="1" customHeight="1" outlineLevel="1">
      <c r="C829" s="633" t="s">
        <v>1497</v>
      </c>
      <c r="D829" s="634"/>
      <c r="E829" s="635"/>
      <c r="F829" s="17"/>
      <c r="G829" s="17"/>
      <c r="H829" s="17"/>
      <c r="I829" s="17"/>
      <c r="J829" s="17"/>
      <c r="K829" s="17"/>
      <c r="L829" s="17"/>
      <c r="M829" s="17"/>
      <c r="N829" s="17"/>
      <c r="O829" s="17"/>
      <c r="P829" s="17"/>
    </row>
    <row r="830" spans="2:16" ht="26.25" hidden="1" customHeight="1" outlineLevel="1">
      <c r="C830" s="133"/>
      <c r="D830" s="140"/>
      <c r="E830" s="140"/>
      <c r="F830" s="140"/>
      <c r="G830" s="140"/>
      <c r="H830" s="140"/>
      <c r="I830" s="140"/>
      <c r="J830" s="140"/>
      <c r="K830" s="140"/>
      <c r="L830" s="140"/>
      <c r="M830" s="140"/>
      <c r="N830" s="140"/>
      <c r="O830" s="140"/>
      <c r="P830" s="140"/>
    </row>
    <row r="831" spans="2:16" ht="26.25" hidden="1" customHeight="1" outlineLevel="1">
      <c r="C831" s="676" t="s">
        <v>3363</v>
      </c>
      <c r="D831" s="677"/>
      <c r="E831" s="677"/>
      <c r="F831" s="677"/>
      <c r="G831" s="677"/>
      <c r="H831" s="677"/>
      <c r="I831" s="677"/>
      <c r="J831" s="677"/>
      <c r="K831" s="677"/>
      <c r="L831" s="677"/>
      <c r="M831" s="677"/>
      <c r="N831" s="677"/>
      <c r="O831" s="677"/>
      <c r="P831" s="678"/>
    </row>
    <row r="832" spans="2:16" ht="26.25" hidden="1" customHeight="1" outlineLevel="1">
      <c r="B832" s="20"/>
      <c r="C832" s="679"/>
      <c r="D832" s="680"/>
      <c r="E832" s="680"/>
      <c r="F832" s="680"/>
      <c r="G832" s="680"/>
      <c r="H832" s="680"/>
      <c r="I832" s="680"/>
      <c r="J832" s="680"/>
      <c r="K832" s="680"/>
      <c r="L832" s="680"/>
      <c r="M832" s="680"/>
      <c r="N832" s="680"/>
      <c r="O832" s="680"/>
      <c r="P832" s="681"/>
    </row>
    <row r="833" spans="3:16" ht="26.25" hidden="1" customHeight="1" outlineLevel="1">
      <c r="C833" s="676" t="str">
        <f>IFERROR(VLOOKUP(C825,ReglasManual!$F$5:$X$81,19,0),"Ingrese al menos un tipo de beneficiario")</f>
        <v>Ingrese al menos un tipo de beneficiario</v>
      </c>
      <c r="D833" s="677"/>
      <c r="E833" s="677"/>
      <c r="F833" s="677"/>
      <c r="G833" s="677"/>
      <c r="H833" s="677"/>
      <c r="I833" s="677"/>
      <c r="J833" s="677"/>
      <c r="K833" s="677"/>
      <c r="L833" s="677"/>
      <c r="M833" s="677"/>
      <c r="N833" s="677"/>
      <c r="O833" s="677"/>
      <c r="P833" s="678"/>
    </row>
    <row r="834" spans="3:16" ht="26.25" hidden="1" customHeight="1" outlineLevel="1">
      <c r="C834" s="682" t="s">
        <v>3238</v>
      </c>
      <c r="D834" s="637" t="s">
        <v>3239</v>
      </c>
      <c r="E834" s="683"/>
      <c r="F834" s="684"/>
      <c r="G834" s="637" t="s">
        <v>3240</v>
      </c>
      <c r="H834" s="684"/>
      <c r="I834" s="688" t="s">
        <v>3241</v>
      </c>
      <c r="J834" s="673" t="s">
        <v>3242</v>
      </c>
      <c r="K834" s="675"/>
      <c r="L834" s="689" t="s">
        <v>3243</v>
      </c>
      <c r="M834" s="690"/>
      <c r="N834" s="691"/>
      <c r="O834" s="695" t="s">
        <v>3244</v>
      </c>
      <c r="P834" s="697" t="s">
        <v>3245</v>
      </c>
    </row>
    <row r="835" spans="3:16" ht="26.25" hidden="1" customHeight="1" outlineLevel="1">
      <c r="C835" s="682"/>
      <c r="D835" s="685"/>
      <c r="E835" s="686"/>
      <c r="F835" s="687"/>
      <c r="G835" s="685"/>
      <c r="H835" s="687"/>
      <c r="I835" s="688"/>
      <c r="J835" s="142" t="s">
        <v>3246</v>
      </c>
      <c r="K835" s="142" t="s">
        <v>3247</v>
      </c>
      <c r="L835" s="692"/>
      <c r="M835" s="693"/>
      <c r="N835" s="694"/>
      <c r="O835" s="696"/>
      <c r="P835" s="698"/>
    </row>
    <row r="836" spans="3:16" ht="26.25" hidden="1" customHeight="1" outlineLevel="1">
      <c r="C836" s="620" t="s">
        <v>3248</v>
      </c>
      <c r="D836" s="621"/>
      <c r="E836" s="622"/>
      <c r="F836" s="623"/>
      <c r="G836" s="627"/>
      <c r="H836" s="628"/>
      <c r="I836" s="631"/>
      <c r="J836" s="645"/>
      <c r="K836" s="647"/>
      <c r="L836" s="649" t="str">
        <f>IF(D836="","",(CONCATENATE(I836," ",LOWER(D836)," únicos beneficiados en el transcurso de ",J836," ",K836," ",LOWER(G836))))</f>
        <v/>
      </c>
      <c r="M836" s="650"/>
      <c r="N836" s="651"/>
      <c r="O836" s="655"/>
      <c r="P836" s="656"/>
    </row>
    <row r="837" spans="3:16" ht="26.25" hidden="1" customHeight="1" outlineLevel="1">
      <c r="C837" s="620"/>
      <c r="D837" s="624"/>
      <c r="E837" s="625"/>
      <c r="F837" s="626"/>
      <c r="G837" s="629"/>
      <c r="H837" s="630"/>
      <c r="I837" s="632"/>
      <c r="J837" s="646"/>
      <c r="K837" s="648"/>
      <c r="L837" s="652"/>
      <c r="M837" s="653"/>
      <c r="N837" s="654"/>
      <c r="O837" s="655"/>
      <c r="P837" s="657"/>
    </row>
    <row r="838" spans="3:16" ht="26.25" hidden="1" customHeight="1" outlineLevel="1">
      <c r="C838" s="620" t="s">
        <v>3251</v>
      </c>
      <c r="D838" s="621"/>
      <c r="E838" s="622"/>
      <c r="F838" s="623"/>
      <c r="G838" s="627"/>
      <c r="H838" s="628"/>
      <c r="I838" s="631"/>
      <c r="J838" s="645"/>
      <c r="K838" s="647"/>
      <c r="L838" s="649" t="str">
        <f>IF(D838="","",(CONCATENATE(I838," ",LOWER(D838)," únicos beneficiados en el transcurso de ",J838," ",K838," ",LOWER(G838))))</f>
        <v/>
      </c>
      <c r="M838" s="650"/>
      <c r="N838" s="651"/>
      <c r="O838" s="655"/>
      <c r="P838" s="656"/>
    </row>
    <row r="839" spans="3:16" ht="26.25" hidden="1" customHeight="1" outlineLevel="1">
      <c r="C839" s="620"/>
      <c r="D839" s="624"/>
      <c r="E839" s="625"/>
      <c r="F839" s="626"/>
      <c r="G839" s="629"/>
      <c r="H839" s="630"/>
      <c r="I839" s="632"/>
      <c r="J839" s="646"/>
      <c r="K839" s="648"/>
      <c r="L839" s="652"/>
      <c r="M839" s="653"/>
      <c r="N839" s="654"/>
      <c r="O839" s="655"/>
      <c r="P839" s="657"/>
    </row>
    <row r="840" spans="3:16" ht="26.25" hidden="1" customHeight="1" outlineLevel="1">
      <c r="C840" s="620" t="s">
        <v>3255</v>
      </c>
      <c r="D840" s="621"/>
      <c r="E840" s="622"/>
      <c r="F840" s="623"/>
      <c r="G840" s="627"/>
      <c r="H840" s="628"/>
      <c r="I840" s="631"/>
      <c r="J840" s="645"/>
      <c r="K840" s="647"/>
      <c r="L840" s="649" t="str">
        <f>IF(D840="","",(CONCATENATE(I840," ",LOWER(D840)," únicos beneficiados en el transcurso de ",J840," ",K840," ",LOWER(G840))))</f>
        <v/>
      </c>
      <c r="M840" s="650"/>
      <c r="N840" s="651"/>
      <c r="O840" s="655"/>
      <c r="P840" s="656"/>
    </row>
    <row r="841" spans="3:16" ht="26.25" hidden="1" customHeight="1" outlineLevel="1">
      <c r="C841" s="620"/>
      <c r="D841" s="624"/>
      <c r="E841" s="625"/>
      <c r="F841" s="626"/>
      <c r="G841" s="629"/>
      <c r="H841" s="630"/>
      <c r="I841" s="632"/>
      <c r="J841" s="646"/>
      <c r="K841" s="648"/>
      <c r="L841" s="652"/>
      <c r="M841" s="653"/>
      <c r="N841" s="654"/>
      <c r="O841" s="655"/>
      <c r="P841" s="657"/>
    </row>
    <row r="842" spans="3:16" ht="26.25" hidden="1" customHeight="1" outlineLevel="1">
      <c r="C842" s="620" t="s">
        <v>3258</v>
      </c>
      <c r="D842" s="434"/>
      <c r="E842" s="435"/>
      <c r="F842" s="436"/>
      <c r="G842" s="658"/>
      <c r="H842" s="659"/>
      <c r="I842" s="647"/>
      <c r="J842" s="662"/>
      <c r="K842" s="647"/>
      <c r="L842" s="649" t="str">
        <f>IF(D842="","",(CONCATENATE(I842," ",LOWER(D842)," únicos beneficiados en el transcurso de ",J842," ",K842," ",LOWER(G842))))</f>
        <v/>
      </c>
      <c r="M842" s="650"/>
      <c r="N842" s="651"/>
      <c r="O842" s="655"/>
      <c r="P842" s="656"/>
    </row>
    <row r="843" spans="3:16" ht="26.25" hidden="1" customHeight="1" outlineLevel="1">
      <c r="C843" s="620"/>
      <c r="D843" s="440"/>
      <c r="E843" s="441"/>
      <c r="F843" s="442"/>
      <c r="G843" s="660"/>
      <c r="H843" s="661"/>
      <c r="I843" s="648"/>
      <c r="J843" s="663"/>
      <c r="K843" s="648"/>
      <c r="L843" s="652"/>
      <c r="M843" s="653"/>
      <c r="N843" s="654"/>
      <c r="O843" s="655"/>
      <c r="P843" s="657"/>
    </row>
    <row r="844" spans="3:16" ht="26.25" hidden="1" customHeight="1" outlineLevel="1">
      <c r="C844" s="133"/>
      <c r="D844" s="17"/>
      <c r="E844" s="17"/>
      <c r="F844" s="17"/>
      <c r="G844" s="17"/>
      <c r="H844" s="17"/>
      <c r="I844" s="17"/>
      <c r="J844" s="17"/>
      <c r="K844" s="17"/>
      <c r="L844" s="17"/>
      <c r="M844" s="17"/>
      <c r="N844" s="17"/>
      <c r="O844" s="17"/>
      <c r="P844" s="17"/>
    </row>
    <row r="845" spans="3:16" ht="26.25" hidden="1" customHeight="1" outlineLevel="1">
      <c r="C845" s="633" t="s">
        <v>3259</v>
      </c>
      <c r="D845" s="634"/>
      <c r="E845" s="635"/>
      <c r="F845" s="17"/>
      <c r="G845" s="17"/>
      <c r="H845" s="17"/>
      <c r="I845" s="17"/>
      <c r="J845" s="17"/>
      <c r="K845" s="17"/>
      <c r="L845" s="17"/>
      <c r="M845" s="17"/>
      <c r="N845" s="17"/>
      <c r="O845" s="17"/>
      <c r="P845" s="17"/>
    </row>
    <row r="846" spans="3:16" ht="26.25" hidden="1" customHeight="1" outlineLevel="1">
      <c r="C846" s="143"/>
      <c r="D846" s="140"/>
      <c r="E846" s="140"/>
      <c r="F846" s="140"/>
      <c r="G846" s="140"/>
      <c r="H846" s="140"/>
      <c r="I846" s="140"/>
      <c r="J846" s="140"/>
      <c r="K846" s="140"/>
      <c r="L846" s="140"/>
      <c r="M846" s="140"/>
      <c r="N846" s="140"/>
      <c r="O846" s="140"/>
      <c r="P846" s="140"/>
    </row>
    <row r="847" spans="3:16" ht="26.25" hidden="1" customHeight="1" outlineLevel="1">
      <c r="C847" s="636" t="s">
        <v>3364</v>
      </c>
      <c r="D847" s="636"/>
      <c r="E847" s="636"/>
      <c r="F847" s="636"/>
      <c r="G847" s="636"/>
      <c r="H847" s="636"/>
      <c r="I847" s="636"/>
      <c r="J847" s="636"/>
      <c r="K847" s="636"/>
      <c r="L847" s="636"/>
      <c r="M847" s="636"/>
      <c r="N847" s="636"/>
      <c r="O847" s="636"/>
      <c r="P847" s="636"/>
    </row>
    <row r="848" spans="3:16" ht="26.25" hidden="1" customHeight="1" outlineLevel="1">
      <c r="C848" s="637" t="s">
        <v>3238</v>
      </c>
      <c r="D848" s="683" t="s">
        <v>3259</v>
      </c>
      <c r="E848" s="683"/>
      <c r="F848" s="683"/>
      <c r="G848" s="683" t="s">
        <v>3261</v>
      </c>
      <c r="H848" s="683"/>
      <c r="I848" s="683"/>
      <c r="J848" s="736" t="s">
        <v>3262</v>
      </c>
      <c r="K848" s="736"/>
      <c r="L848" s="736"/>
      <c r="M848" s="736"/>
      <c r="N848" s="737"/>
      <c r="O848" s="637" t="s">
        <v>3263</v>
      </c>
      <c r="P848" s="785" t="s">
        <v>3264</v>
      </c>
    </row>
    <row r="849" spans="3:16" ht="26.25" hidden="1" customHeight="1" outlineLevel="1">
      <c r="C849" s="685"/>
      <c r="D849" s="686"/>
      <c r="E849" s="686"/>
      <c r="F849" s="686"/>
      <c r="G849" s="686"/>
      <c r="H849" s="686"/>
      <c r="I849" s="686"/>
      <c r="J849" s="738"/>
      <c r="K849" s="738"/>
      <c r="L849" s="738"/>
      <c r="M849" s="738"/>
      <c r="N849" s="739"/>
      <c r="O849" s="638"/>
      <c r="P849" s="785"/>
    </row>
    <row r="850" spans="3:16" ht="26.25" hidden="1" customHeight="1" outlineLevel="1">
      <c r="C850" s="750" t="s">
        <v>1967</v>
      </c>
      <c r="D850" s="712"/>
      <c r="E850" s="713"/>
      <c r="F850" s="714"/>
      <c r="G850" s="783"/>
      <c r="H850" s="775"/>
      <c r="I850" s="776"/>
      <c r="J850" s="774"/>
      <c r="K850" s="786"/>
      <c r="L850" s="786"/>
      <c r="M850" s="786"/>
      <c r="N850" s="787"/>
      <c r="O850" s="639"/>
      <c r="P850" s="639"/>
    </row>
    <row r="851" spans="3:16" ht="26.25" hidden="1" customHeight="1" outlineLevel="1">
      <c r="C851" s="751"/>
      <c r="D851" s="715"/>
      <c r="E851" s="536"/>
      <c r="F851" s="716"/>
      <c r="G851" s="777"/>
      <c r="H851" s="778"/>
      <c r="I851" s="779"/>
      <c r="J851" s="788"/>
      <c r="K851" s="789"/>
      <c r="L851" s="789"/>
      <c r="M851" s="789"/>
      <c r="N851" s="790"/>
      <c r="O851" s="639"/>
      <c r="P851" s="639"/>
    </row>
    <row r="852" spans="3:16" ht="26.25" hidden="1" customHeight="1" outlineLevel="1">
      <c r="C852" s="752"/>
      <c r="D852" s="717"/>
      <c r="E852" s="718"/>
      <c r="F852" s="719"/>
      <c r="G852" s="780"/>
      <c r="H852" s="781"/>
      <c r="I852" s="782"/>
      <c r="J852" s="791"/>
      <c r="K852" s="792"/>
      <c r="L852" s="792"/>
      <c r="M852" s="792"/>
      <c r="N852" s="793"/>
      <c r="O852" s="639"/>
      <c r="P852" s="639"/>
    </row>
    <row r="853" spans="3:16" ht="26.25" hidden="1" customHeight="1" outlineLevel="1">
      <c r="C853" s="750" t="s">
        <v>1971</v>
      </c>
      <c r="D853" s="443"/>
      <c r="E853" s="444"/>
      <c r="F853" s="445"/>
      <c r="G853" s="765"/>
      <c r="H853" s="766"/>
      <c r="I853" s="767"/>
      <c r="J853" s="765"/>
      <c r="K853" s="766"/>
      <c r="L853" s="766"/>
      <c r="M853" s="766"/>
      <c r="N853" s="767"/>
      <c r="O853" s="655"/>
      <c r="P853" s="655"/>
    </row>
    <row r="854" spans="3:16" ht="26.25" hidden="1" customHeight="1" outlineLevel="1">
      <c r="C854" s="751"/>
      <c r="D854" s="706"/>
      <c r="E854" s="554"/>
      <c r="F854" s="707"/>
      <c r="G854" s="768"/>
      <c r="H854" s="769"/>
      <c r="I854" s="770"/>
      <c r="J854" s="768"/>
      <c r="K854" s="769"/>
      <c r="L854" s="769"/>
      <c r="M854" s="769"/>
      <c r="N854" s="770"/>
      <c r="O854" s="655"/>
      <c r="P854" s="655"/>
    </row>
    <row r="855" spans="3:16" ht="26.25" hidden="1" customHeight="1" outlineLevel="1">
      <c r="C855" s="752"/>
      <c r="D855" s="446"/>
      <c r="E855" s="447"/>
      <c r="F855" s="448"/>
      <c r="G855" s="771"/>
      <c r="H855" s="772"/>
      <c r="I855" s="773"/>
      <c r="J855" s="771"/>
      <c r="K855" s="772"/>
      <c r="L855" s="772"/>
      <c r="M855" s="772"/>
      <c r="N855" s="773"/>
      <c r="O855" s="655"/>
      <c r="P855" s="655"/>
    </row>
    <row r="856" spans="3:16" ht="26.25" hidden="1" customHeight="1" outlineLevel="1">
      <c r="C856" s="750" t="s">
        <v>3218</v>
      </c>
      <c r="D856" s="443"/>
      <c r="E856" s="444"/>
      <c r="F856" s="445"/>
      <c r="G856" s="765"/>
      <c r="H856" s="766"/>
      <c r="I856" s="767"/>
      <c r="J856" s="765"/>
      <c r="K856" s="766"/>
      <c r="L856" s="766"/>
      <c r="M856" s="766"/>
      <c r="N856" s="767"/>
      <c r="O856" s="655"/>
      <c r="P856" s="655"/>
    </row>
    <row r="857" spans="3:16" ht="26.25" hidden="1" customHeight="1" outlineLevel="1">
      <c r="C857" s="751"/>
      <c r="D857" s="706"/>
      <c r="E857" s="554"/>
      <c r="F857" s="707"/>
      <c r="G857" s="768"/>
      <c r="H857" s="769"/>
      <c r="I857" s="770"/>
      <c r="J857" s="768"/>
      <c r="K857" s="769"/>
      <c r="L857" s="769"/>
      <c r="M857" s="769"/>
      <c r="N857" s="770"/>
      <c r="O857" s="655"/>
      <c r="P857" s="655"/>
    </row>
    <row r="858" spans="3:16" ht="26.25" hidden="1" customHeight="1" outlineLevel="1">
      <c r="C858" s="752"/>
      <c r="D858" s="446"/>
      <c r="E858" s="447"/>
      <c r="F858" s="448"/>
      <c r="G858" s="771"/>
      <c r="H858" s="772"/>
      <c r="I858" s="773"/>
      <c r="J858" s="771"/>
      <c r="K858" s="772"/>
      <c r="L858" s="772"/>
      <c r="M858" s="772"/>
      <c r="N858" s="773"/>
      <c r="O858" s="655"/>
      <c r="P858" s="655"/>
    </row>
    <row r="859" spans="3:16" ht="26.25" hidden="1" customHeight="1" outlineLevel="1">
      <c r="C859" s="17"/>
      <c r="D859" s="17"/>
      <c r="E859" s="17"/>
      <c r="F859" s="17"/>
      <c r="G859" s="17"/>
      <c r="H859" s="17"/>
      <c r="I859" s="17"/>
      <c r="J859" s="17"/>
      <c r="K859" s="17"/>
      <c r="L859" s="17"/>
      <c r="M859" s="17"/>
      <c r="N859" s="17"/>
      <c r="O859" s="17"/>
      <c r="P859" s="17"/>
    </row>
    <row r="860" spans="3:16" ht="26.25" hidden="1" customHeight="1" outlineLevel="1">
      <c r="C860" s="17"/>
      <c r="D860" s="17"/>
      <c r="E860" s="17"/>
      <c r="F860" s="17"/>
      <c r="G860" s="17"/>
      <c r="H860" s="17"/>
      <c r="I860" s="17"/>
      <c r="J860" s="17"/>
      <c r="K860" s="17"/>
      <c r="L860" s="17"/>
      <c r="M860" s="17"/>
      <c r="N860" s="17"/>
      <c r="O860" s="17"/>
      <c r="P860" s="17"/>
    </row>
    <row r="861" spans="3:16" ht="26.25" hidden="1" customHeight="1" outlineLevel="1">
      <c r="C861" s="640" t="s">
        <v>3266</v>
      </c>
      <c r="D861" s="641"/>
      <c r="E861" s="641"/>
      <c r="F861" s="641"/>
      <c r="G861" s="641"/>
      <c r="H861" s="642"/>
      <c r="I861" s="17"/>
      <c r="J861" s="17"/>
      <c r="K861" s="17"/>
      <c r="L861" s="17"/>
      <c r="M861" s="17"/>
      <c r="N861" s="17"/>
      <c r="O861" s="17"/>
      <c r="P861" s="17"/>
    </row>
    <row r="862" spans="3:16" ht="26.25" hidden="1" customHeight="1" outlineLevel="1">
      <c r="C862" s="17"/>
      <c r="D862" s="17"/>
      <c r="E862" s="17"/>
      <c r="F862" s="17"/>
      <c r="G862" s="17"/>
      <c r="H862" s="17"/>
      <c r="I862" s="17"/>
      <c r="J862" s="17"/>
      <c r="K862" s="17"/>
      <c r="L862" s="17"/>
      <c r="M862" s="17"/>
      <c r="N862" s="17"/>
      <c r="O862" s="17"/>
      <c r="P862" s="17"/>
    </row>
    <row r="863" spans="3:16" ht="26.25" hidden="1" customHeight="1" outlineLevel="1">
      <c r="C863" s="152" t="s">
        <v>3267</v>
      </c>
      <c r="D863" s="140"/>
      <c r="E863" s="140"/>
      <c r="F863" s="140"/>
      <c r="G863" s="140"/>
      <c r="H863" s="140"/>
      <c r="I863" s="140"/>
      <c r="J863" s="140"/>
      <c r="K863" s="140"/>
      <c r="L863" s="140"/>
      <c r="M863" s="140"/>
      <c r="N863" s="140"/>
      <c r="O863" s="140"/>
      <c r="P863" s="140"/>
    </row>
    <row r="864" spans="3:16" ht="26.25" hidden="1" customHeight="1" outlineLevel="1">
      <c r="C864" s="155" t="s">
        <v>1967</v>
      </c>
      <c r="D864" s="596" t="s">
        <v>3652</v>
      </c>
      <c r="E864" s="597"/>
      <c r="F864" s="597"/>
      <c r="G864" s="597"/>
      <c r="H864" s="597"/>
      <c r="I864" s="597"/>
      <c r="J864" s="597"/>
      <c r="K864" s="597"/>
      <c r="L864" s="597"/>
      <c r="M864" s="597"/>
      <c r="N864" s="597"/>
      <c r="O864" s="597"/>
      <c r="P864" s="598"/>
    </row>
    <row r="865" spans="3:16" ht="26.25" hidden="1" customHeight="1" outlineLevel="1">
      <c r="C865" s="17"/>
      <c r="D865" s="643" t="s">
        <v>3269</v>
      </c>
      <c r="E865" s="644"/>
      <c r="F865" s="644"/>
      <c r="G865" s="644"/>
      <c r="H865" s="644"/>
      <c r="I865" s="644"/>
      <c r="J865" s="644"/>
      <c r="K865" s="644"/>
      <c r="L865" s="644"/>
      <c r="M865" s="644"/>
      <c r="N865" s="644"/>
      <c r="O865" s="644"/>
      <c r="P865" s="644"/>
    </row>
    <row r="866" spans="3:16" ht="26.25" hidden="1" customHeight="1" outlineLevel="1">
      <c r="C866" s="17"/>
      <c r="D866" s="594"/>
      <c r="E866" s="594"/>
      <c r="F866" s="594"/>
      <c r="G866" s="594"/>
      <c r="H866" s="594"/>
      <c r="I866" s="594"/>
      <c r="J866" s="594"/>
      <c r="K866" s="594"/>
      <c r="L866" s="594"/>
      <c r="M866" s="594"/>
      <c r="N866" s="594"/>
      <c r="O866" s="594"/>
      <c r="P866" s="594"/>
    </row>
    <row r="867" spans="3:16" ht="26.25" hidden="1" customHeight="1" outlineLevel="1">
      <c r="C867" s="17"/>
      <c r="D867" s="594"/>
      <c r="E867" s="594"/>
      <c r="F867" s="594"/>
      <c r="G867" s="594"/>
      <c r="H867" s="594"/>
      <c r="I867" s="594"/>
      <c r="J867" s="594"/>
      <c r="K867" s="594"/>
      <c r="L867" s="594"/>
      <c r="M867" s="594"/>
      <c r="N867" s="594"/>
      <c r="O867" s="594"/>
      <c r="P867" s="594"/>
    </row>
    <row r="868" spans="3:16" ht="26.25" hidden="1" customHeight="1" outlineLevel="1">
      <c r="C868" s="17"/>
      <c r="D868" s="8"/>
      <c r="E868" s="66"/>
      <c r="F868" s="66"/>
      <c r="G868" s="140"/>
      <c r="H868" s="140"/>
      <c r="I868" s="140"/>
      <c r="J868" s="140"/>
      <c r="K868" s="140"/>
      <c r="L868" s="140"/>
      <c r="M868" s="140"/>
      <c r="N868" s="140"/>
      <c r="O868" s="140"/>
      <c r="P868" s="140"/>
    </row>
    <row r="869" spans="3:16" ht="26.25" hidden="1" customHeight="1" outlineLevel="1">
      <c r="C869" s="156" t="s">
        <v>3653</v>
      </c>
      <c r="D869" s="596" t="s">
        <v>3654</v>
      </c>
      <c r="E869" s="597"/>
      <c r="F869" s="597"/>
      <c r="G869" s="597"/>
      <c r="H869" s="597"/>
      <c r="I869" s="597"/>
      <c r="J869" s="597"/>
      <c r="K869" s="597"/>
      <c r="L869" s="597"/>
      <c r="M869" s="597"/>
      <c r="N869" s="597"/>
      <c r="O869" s="597"/>
      <c r="P869" s="598"/>
    </row>
    <row r="870" spans="3:16" ht="26.25" hidden="1" customHeight="1" outlineLevel="1">
      <c r="C870" s="8"/>
      <c r="D870" s="602" t="s">
        <v>3273</v>
      </c>
      <c r="E870" s="603"/>
      <c r="F870" s="603"/>
      <c r="G870" s="603"/>
      <c r="H870" s="603"/>
      <c r="I870" s="603"/>
      <c r="J870" s="603"/>
      <c r="K870" s="603"/>
      <c r="L870" s="603"/>
      <c r="M870" s="603"/>
      <c r="N870" s="603"/>
      <c r="O870" s="603"/>
      <c r="P870" s="604"/>
    </row>
    <row r="871" spans="3:16" ht="26.25" hidden="1" customHeight="1" outlineLevel="1">
      <c r="C871" s="136"/>
      <c r="D871" s="605" t="s">
        <v>3274</v>
      </c>
      <c r="E871" s="605"/>
      <c r="F871" s="605"/>
      <c r="G871" s="606" t="s">
        <v>3275</v>
      </c>
      <c r="H871" s="606"/>
      <c r="I871" s="606"/>
      <c r="J871" s="607" t="s">
        <v>3276</v>
      </c>
      <c r="K871" s="607"/>
      <c r="L871" s="607"/>
      <c r="M871" s="607"/>
      <c r="N871" s="608"/>
      <c r="O871" s="145" t="s">
        <v>3277</v>
      </c>
      <c r="P871" s="145" t="s">
        <v>3264</v>
      </c>
    </row>
    <row r="872" spans="3:16" ht="26.25" hidden="1" customHeight="1" outlineLevel="1">
      <c r="C872" s="136"/>
      <c r="D872" s="711"/>
      <c r="E872" s="711"/>
      <c r="F872" s="711"/>
      <c r="G872" s="711"/>
      <c r="H872" s="711"/>
      <c r="I872" s="711"/>
      <c r="J872" s="712"/>
      <c r="K872" s="713"/>
      <c r="L872" s="713"/>
      <c r="M872" s="713"/>
      <c r="N872" s="714"/>
      <c r="O872" s="720"/>
      <c r="P872" s="720"/>
    </row>
    <row r="873" spans="3:16" ht="26.25" hidden="1" customHeight="1" outlineLevel="1">
      <c r="C873" s="136"/>
      <c r="D873" s="711"/>
      <c r="E873" s="711"/>
      <c r="F873" s="711"/>
      <c r="G873" s="711"/>
      <c r="H873" s="711"/>
      <c r="I873" s="711"/>
      <c r="J873" s="715"/>
      <c r="K873" s="536"/>
      <c r="L873" s="536"/>
      <c r="M873" s="536"/>
      <c r="N873" s="716"/>
      <c r="O873" s="721"/>
      <c r="P873" s="721"/>
    </row>
    <row r="874" spans="3:16" ht="26.25" hidden="1" customHeight="1" outlineLevel="1">
      <c r="C874" s="136"/>
      <c r="D874" s="711"/>
      <c r="E874" s="711"/>
      <c r="F874" s="711"/>
      <c r="G874" s="711"/>
      <c r="H874" s="711"/>
      <c r="I874" s="711"/>
      <c r="J874" s="717"/>
      <c r="K874" s="718"/>
      <c r="L874" s="718"/>
      <c r="M874" s="718"/>
      <c r="N874" s="719"/>
      <c r="O874" s="722"/>
      <c r="P874" s="722"/>
    </row>
    <row r="875" spans="3:16" ht="26.25" hidden="1" customHeight="1" outlineLevel="1">
      <c r="C875" s="8"/>
      <c r="D875" s="133"/>
      <c r="E875" s="8"/>
      <c r="F875" s="8"/>
      <c r="G875" s="8"/>
      <c r="H875" s="133"/>
      <c r="I875" s="133"/>
      <c r="J875" s="17"/>
      <c r="K875" s="17"/>
      <c r="L875" s="17"/>
      <c r="M875" s="17"/>
      <c r="N875" s="17"/>
      <c r="O875" s="17"/>
      <c r="P875" s="17"/>
    </row>
    <row r="876" spans="3:16" ht="26.25" hidden="1" customHeight="1" outlineLevel="1">
      <c r="C876" s="8"/>
      <c r="D876" s="157"/>
      <c r="E876" s="157" t="s">
        <v>3281</v>
      </c>
      <c r="F876" s="8"/>
      <c r="G876" s="8"/>
      <c r="H876" s="133"/>
      <c r="I876" s="133"/>
      <c r="J876" s="17"/>
      <c r="K876" s="17"/>
      <c r="L876" s="17"/>
      <c r="M876" s="17"/>
      <c r="N876" s="17"/>
      <c r="O876" s="17"/>
      <c r="P876" s="3"/>
    </row>
    <row r="877" spans="3:16" ht="26.25" hidden="1" customHeight="1" outlineLevel="1">
      <c r="C877" s="8"/>
      <c r="D877" s="140"/>
      <c r="E877" s="609" t="s">
        <v>3282</v>
      </c>
      <c r="F877" s="610"/>
      <c r="G877" s="610"/>
      <c r="H877" s="610"/>
      <c r="I877" s="610"/>
      <c r="J877" s="611"/>
      <c r="K877" s="612" t="s">
        <v>3283</v>
      </c>
      <c r="L877" s="613"/>
      <c r="M877" s="614" t="s">
        <v>3284</v>
      </c>
      <c r="N877" s="615"/>
      <c r="O877" s="615"/>
      <c r="P877" s="616"/>
    </row>
    <row r="878" spans="3:16" ht="26.25" hidden="1" customHeight="1" outlineLevel="1">
      <c r="C878" s="136"/>
      <c r="D878" s="605" t="s">
        <v>51</v>
      </c>
      <c r="E878" s="617" t="s">
        <v>3285</v>
      </c>
      <c r="F878" s="607"/>
      <c r="G878" s="607"/>
      <c r="H878" s="607"/>
      <c r="I878" s="607"/>
      <c r="J878" s="608"/>
      <c r="K878" s="618" t="s">
        <v>3286</v>
      </c>
      <c r="L878" s="618" t="s">
        <v>3287</v>
      </c>
      <c r="M878" s="606" t="s">
        <v>55</v>
      </c>
      <c r="N878" s="606"/>
      <c r="O878" s="606" t="s">
        <v>56</v>
      </c>
      <c r="P878" s="606"/>
    </row>
    <row r="879" spans="3:16" ht="46.5" hidden="1" customHeight="1" outlineLevel="1">
      <c r="C879" s="136"/>
      <c r="D879" s="605"/>
      <c r="E879" s="699" t="s">
        <v>3288</v>
      </c>
      <c r="F879" s="700"/>
      <c r="G879" s="700"/>
      <c r="H879" s="700"/>
      <c r="I879" s="700"/>
      <c r="J879" s="701"/>
      <c r="K879" s="619"/>
      <c r="L879" s="619"/>
      <c r="M879" s="702" t="s">
        <v>3289</v>
      </c>
      <c r="N879" s="702"/>
      <c r="O879" s="702"/>
      <c r="P879" s="702"/>
    </row>
    <row r="880" spans="3:16" ht="26.25" hidden="1" customHeight="1" outlineLevel="1">
      <c r="C880" s="8"/>
      <c r="D880" s="158" t="s">
        <v>3655</v>
      </c>
      <c r="E880" s="703"/>
      <c r="F880" s="704"/>
      <c r="G880" s="704"/>
      <c r="H880" s="704"/>
      <c r="I880" s="704"/>
      <c r="J880" s="705"/>
      <c r="K880" s="291"/>
      <c r="L880" s="291"/>
      <c r="M880" s="444"/>
      <c r="N880" s="444"/>
      <c r="O880" s="594"/>
      <c r="P880" s="594"/>
    </row>
    <row r="881" spans="3:16" ht="26.25" hidden="1" customHeight="1" outlineLevel="1">
      <c r="C881" s="8"/>
      <c r="D881" s="147" t="s">
        <v>3656</v>
      </c>
      <c r="E881" s="703"/>
      <c r="F881" s="704"/>
      <c r="G881" s="704"/>
      <c r="H881" s="704"/>
      <c r="I881" s="704"/>
      <c r="J881" s="705"/>
      <c r="K881" s="291"/>
      <c r="L881" s="291"/>
      <c r="M881" s="444"/>
      <c r="N881" s="444"/>
      <c r="O881" s="594"/>
      <c r="P881" s="594"/>
    </row>
    <row r="882" spans="3:16" ht="26.25" hidden="1" customHeight="1" outlineLevel="1">
      <c r="C882" s="8"/>
      <c r="D882" s="158" t="s">
        <v>3657</v>
      </c>
      <c r="E882" s="391"/>
      <c r="F882" s="392"/>
      <c r="G882" s="392"/>
      <c r="H882" s="392"/>
      <c r="I882" s="392"/>
      <c r="J882" s="393"/>
      <c r="K882" s="291"/>
      <c r="L882" s="291"/>
      <c r="M882" s="444"/>
      <c r="N882" s="444"/>
      <c r="O882" s="594"/>
      <c r="P882" s="594"/>
    </row>
    <row r="883" spans="3:16" ht="26.25" hidden="1" customHeight="1" outlineLevel="1">
      <c r="C883" s="8"/>
      <c r="D883" s="147" t="s">
        <v>3658</v>
      </c>
      <c r="E883" s="391"/>
      <c r="F883" s="392"/>
      <c r="G883" s="392"/>
      <c r="H883" s="392"/>
      <c r="I883" s="392"/>
      <c r="J883" s="393"/>
      <c r="K883" s="291"/>
      <c r="L883" s="291"/>
      <c r="M883" s="444"/>
      <c r="N883" s="444"/>
      <c r="O883" s="594"/>
      <c r="P883" s="594"/>
    </row>
    <row r="884" spans="3:16" ht="26.25" hidden="1" customHeight="1" outlineLevel="1">
      <c r="C884" s="8"/>
      <c r="D884" s="158" t="s">
        <v>3659</v>
      </c>
      <c r="E884" s="391"/>
      <c r="F884" s="392"/>
      <c r="G884" s="392"/>
      <c r="H884" s="392"/>
      <c r="I884" s="392"/>
      <c r="J884" s="393"/>
      <c r="K884" s="291"/>
      <c r="L884" s="291"/>
      <c r="M884" s="444"/>
      <c r="N884" s="444"/>
      <c r="O884" s="594"/>
      <c r="P884" s="594"/>
    </row>
    <row r="885" spans="3:16" ht="26.25" hidden="1" customHeight="1" outlineLevel="1">
      <c r="C885" s="8"/>
      <c r="D885" s="147" t="s">
        <v>3660</v>
      </c>
      <c r="E885" s="391"/>
      <c r="F885" s="392"/>
      <c r="G885" s="392"/>
      <c r="H885" s="392"/>
      <c r="I885" s="392"/>
      <c r="J885" s="393"/>
      <c r="K885" s="291"/>
      <c r="L885" s="291"/>
      <c r="M885" s="444"/>
      <c r="N885" s="444"/>
      <c r="O885" s="594"/>
      <c r="P885" s="594"/>
    </row>
    <row r="886" spans="3:16" ht="26.25" hidden="1" customHeight="1" outlineLevel="1">
      <c r="C886" s="8"/>
      <c r="D886" s="158" t="s">
        <v>3661</v>
      </c>
      <c r="E886" s="391"/>
      <c r="F886" s="392"/>
      <c r="G886" s="392"/>
      <c r="H886" s="392"/>
      <c r="I886" s="392"/>
      <c r="J886" s="393"/>
      <c r="K886" s="291"/>
      <c r="L886" s="291"/>
      <c r="M886" s="444"/>
      <c r="N886" s="444"/>
      <c r="O886" s="594"/>
      <c r="P886" s="594"/>
    </row>
    <row r="887" spans="3:16" ht="26.25" hidden="1" customHeight="1" outlineLevel="1">
      <c r="C887" s="8"/>
      <c r="D887" s="147" t="s">
        <v>3662</v>
      </c>
      <c r="E887" s="391"/>
      <c r="F887" s="392"/>
      <c r="G887" s="392"/>
      <c r="H887" s="392"/>
      <c r="I887" s="392"/>
      <c r="J887" s="393"/>
      <c r="K887" s="291"/>
      <c r="L887" s="291"/>
      <c r="M887" s="444"/>
      <c r="N887" s="444"/>
      <c r="O887" s="594"/>
      <c r="P887" s="594"/>
    </row>
    <row r="888" spans="3:16" ht="26.25" hidden="1" customHeight="1" outlineLevel="1">
      <c r="C888" s="8"/>
      <c r="D888" s="158" t="s">
        <v>3663</v>
      </c>
      <c r="E888" s="391"/>
      <c r="F888" s="392"/>
      <c r="G888" s="392"/>
      <c r="H888" s="392"/>
      <c r="I888" s="392"/>
      <c r="J888" s="393"/>
      <c r="K888" s="291"/>
      <c r="L888" s="291"/>
      <c r="M888" s="444"/>
      <c r="N888" s="444"/>
      <c r="O888" s="594"/>
      <c r="P888" s="594"/>
    </row>
    <row r="889" spans="3:16" ht="26.25" hidden="1" customHeight="1" outlineLevel="1">
      <c r="C889" s="8"/>
      <c r="D889" s="147" t="s">
        <v>3664</v>
      </c>
      <c r="E889" s="391"/>
      <c r="F889" s="392"/>
      <c r="G889" s="392"/>
      <c r="H889" s="392"/>
      <c r="I889" s="392"/>
      <c r="J889" s="393"/>
      <c r="K889" s="291"/>
      <c r="L889" s="291"/>
      <c r="M889" s="444"/>
      <c r="N889" s="444"/>
      <c r="O889" s="594"/>
      <c r="P889" s="594"/>
    </row>
    <row r="890" spans="3:16" ht="26.25" hidden="1" customHeight="1" outlineLevel="1">
      <c r="C890" s="8"/>
      <c r="D890" s="158" t="s">
        <v>3665</v>
      </c>
      <c r="E890" s="391"/>
      <c r="F890" s="392"/>
      <c r="G890" s="392"/>
      <c r="H890" s="392"/>
      <c r="I890" s="392"/>
      <c r="J890" s="393"/>
      <c r="K890" s="291"/>
      <c r="L890" s="291"/>
      <c r="M890" s="444"/>
      <c r="N890" s="444"/>
      <c r="O890" s="594"/>
      <c r="P890" s="594"/>
    </row>
    <row r="891" spans="3:16" ht="26.25" hidden="1" customHeight="1" outlineLevel="1">
      <c r="C891" s="8"/>
      <c r="D891" s="147" t="s">
        <v>3666</v>
      </c>
      <c r="E891" s="391"/>
      <c r="F891" s="392"/>
      <c r="G891" s="392"/>
      <c r="H891" s="392"/>
      <c r="I891" s="392"/>
      <c r="J891" s="393"/>
      <c r="K891" s="291"/>
      <c r="L891" s="291"/>
      <c r="M891" s="444"/>
      <c r="N891" s="444"/>
      <c r="O891" s="594"/>
      <c r="P891" s="594"/>
    </row>
    <row r="892" spans="3:16" ht="26.25" hidden="1" customHeight="1" outlineLevel="1">
      <c r="C892" s="8"/>
      <c r="D892" s="158" t="s">
        <v>3667</v>
      </c>
      <c r="E892" s="391"/>
      <c r="F892" s="392"/>
      <c r="G892" s="392"/>
      <c r="H892" s="392"/>
      <c r="I892" s="392"/>
      <c r="J892" s="393"/>
      <c r="K892" s="291"/>
      <c r="L892" s="291"/>
      <c r="M892" s="444"/>
      <c r="N892" s="444"/>
      <c r="O892" s="594"/>
      <c r="P892" s="594"/>
    </row>
    <row r="893" spans="3:16" ht="26.25" hidden="1" customHeight="1" outlineLevel="1">
      <c r="C893" s="8"/>
      <c r="D893" s="147" t="s">
        <v>3668</v>
      </c>
      <c r="E893" s="391"/>
      <c r="F893" s="392"/>
      <c r="G893" s="392"/>
      <c r="H893" s="392"/>
      <c r="I893" s="392"/>
      <c r="J893" s="393"/>
      <c r="K893" s="291"/>
      <c r="L893" s="291"/>
      <c r="M893" s="444"/>
      <c r="N893" s="444"/>
      <c r="O893" s="594"/>
      <c r="P893" s="594"/>
    </row>
    <row r="894" spans="3:16" ht="26.25" hidden="1" customHeight="1" outlineLevel="1">
      <c r="C894" s="8"/>
      <c r="D894" s="158" t="s">
        <v>3669</v>
      </c>
      <c r="E894" s="391"/>
      <c r="F894" s="392"/>
      <c r="G894" s="392"/>
      <c r="H894" s="392"/>
      <c r="I894" s="392"/>
      <c r="J894" s="393"/>
      <c r="K894" s="291"/>
      <c r="L894" s="291"/>
      <c r="M894" s="444"/>
      <c r="N894" s="444"/>
      <c r="O894" s="594"/>
      <c r="P894" s="594"/>
    </row>
    <row r="895" spans="3:16" ht="26.25" hidden="1" customHeight="1" outlineLevel="1">
      <c r="C895" s="8"/>
      <c r="D895" s="17"/>
      <c r="E895" s="17"/>
      <c r="F895" s="17"/>
      <c r="G895" s="17"/>
      <c r="H895" s="17"/>
      <c r="I895" s="17"/>
      <c r="J895" s="17"/>
      <c r="K895" s="17"/>
      <c r="L895" s="17"/>
      <c r="M895" s="17"/>
      <c r="N895" s="17"/>
      <c r="O895" s="17"/>
      <c r="P895" s="17"/>
    </row>
    <row r="896" spans="3:16" ht="26.25" hidden="1" customHeight="1" outlineLevel="1">
      <c r="C896" s="156" t="s">
        <v>3670</v>
      </c>
      <c r="D896" s="596" t="s">
        <v>3671</v>
      </c>
      <c r="E896" s="597"/>
      <c r="F896" s="597"/>
      <c r="G896" s="597"/>
      <c r="H896" s="597"/>
      <c r="I896" s="597"/>
      <c r="J896" s="597"/>
      <c r="K896" s="597"/>
      <c r="L896" s="597"/>
      <c r="M896" s="597"/>
      <c r="N896" s="597"/>
      <c r="O896" s="597"/>
      <c r="P896" s="598"/>
    </row>
    <row r="897" spans="3:16" ht="26.25" hidden="1" customHeight="1" outlineLevel="1">
      <c r="C897" s="8"/>
      <c r="D897" s="602" t="s">
        <v>3273</v>
      </c>
      <c r="E897" s="603"/>
      <c r="F897" s="603"/>
      <c r="G897" s="603"/>
      <c r="H897" s="603"/>
      <c r="I897" s="603"/>
      <c r="J897" s="603"/>
      <c r="K897" s="603"/>
      <c r="L897" s="603"/>
      <c r="M897" s="603"/>
      <c r="N897" s="603"/>
      <c r="O897" s="603"/>
      <c r="P897" s="604"/>
    </row>
    <row r="898" spans="3:16" ht="26.25" hidden="1" customHeight="1" outlineLevel="1">
      <c r="C898" s="136"/>
      <c r="D898" s="605" t="s">
        <v>3274</v>
      </c>
      <c r="E898" s="605"/>
      <c r="F898" s="605"/>
      <c r="G898" s="606" t="s">
        <v>3275</v>
      </c>
      <c r="H898" s="606"/>
      <c r="I898" s="606"/>
      <c r="J898" s="607" t="s">
        <v>3276</v>
      </c>
      <c r="K898" s="607"/>
      <c r="L898" s="607"/>
      <c r="M898" s="607"/>
      <c r="N898" s="608"/>
      <c r="O898" s="145" t="s">
        <v>3277</v>
      </c>
      <c r="P898" s="145" t="s">
        <v>3264</v>
      </c>
    </row>
    <row r="899" spans="3:16" ht="26.25" hidden="1" customHeight="1" outlineLevel="1">
      <c r="C899" s="136"/>
      <c r="D899" s="594"/>
      <c r="E899" s="594"/>
      <c r="F899" s="594"/>
      <c r="G899" s="594"/>
      <c r="H899" s="594"/>
      <c r="I899" s="594"/>
      <c r="J899" s="443"/>
      <c r="K899" s="444"/>
      <c r="L899" s="444"/>
      <c r="M899" s="444"/>
      <c r="N899" s="445"/>
      <c r="O899" s="708"/>
      <c r="P899" s="708"/>
    </row>
    <row r="900" spans="3:16" ht="26.25" hidden="1" customHeight="1" outlineLevel="1">
      <c r="C900" s="136"/>
      <c r="D900" s="594"/>
      <c r="E900" s="594"/>
      <c r="F900" s="594"/>
      <c r="G900" s="594"/>
      <c r="H900" s="594"/>
      <c r="I900" s="594"/>
      <c r="J900" s="706"/>
      <c r="K900" s="554"/>
      <c r="L900" s="554"/>
      <c r="M900" s="554"/>
      <c r="N900" s="707"/>
      <c r="O900" s="709"/>
      <c r="P900" s="709"/>
    </row>
    <row r="901" spans="3:16" ht="26.25" hidden="1" customHeight="1" outlineLevel="1">
      <c r="C901" s="136"/>
      <c r="D901" s="594"/>
      <c r="E901" s="594"/>
      <c r="F901" s="594"/>
      <c r="G901" s="594"/>
      <c r="H901" s="594"/>
      <c r="I901" s="594"/>
      <c r="J901" s="446"/>
      <c r="K901" s="447"/>
      <c r="L901" s="447"/>
      <c r="M901" s="447"/>
      <c r="N901" s="448"/>
      <c r="O901" s="710"/>
      <c r="P901" s="710"/>
    </row>
    <row r="902" spans="3:16" ht="26.25" hidden="1" customHeight="1" outlineLevel="1">
      <c r="C902" s="8"/>
      <c r="D902" s="133"/>
      <c r="E902" s="8"/>
      <c r="F902" s="8"/>
      <c r="G902" s="8"/>
      <c r="H902" s="133"/>
      <c r="I902" s="133"/>
      <c r="J902" s="17"/>
      <c r="K902" s="17"/>
      <c r="L902" s="17"/>
      <c r="M902" s="17"/>
      <c r="N902" s="17"/>
      <c r="O902" s="17"/>
      <c r="P902" s="17"/>
    </row>
    <row r="903" spans="3:16" ht="26.25" hidden="1" customHeight="1" outlineLevel="1">
      <c r="C903" s="8"/>
      <c r="D903" s="157"/>
      <c r="E903" s="157" t="s">
        <v>3281</v>
      </c>
      <c r="F903" s="8"/>
      <c r="G903" s="8"/>
      <c r="H903" s="133"/>
      <c r="I903" s="133"/>
      <c r="J903" s="17"/>
      <c r="K903" s="17"/>
      <c r="L903" s="17"/>
      <c r="M903" s="17"/>
      <c r="N903" s="17"/>
      <c r="O903" s="17"/>
      <c r="P903" s="3"/>
    </row>
    <row r="904" spans="3:16" ht="26.25" hidden="1" customHeight="1" outlineLevel="1">
      <c r="C904" s="8"/>
      <c r="D904" s="140"/>
      <c r="E904" s="609" t="s">
        <v>3282</v>
      </c>
      <c r="F904" s="610"/>
      <c r="G904" s="610"/>
      <c r="H904" s="610"/>
      <c r="I904" s="610"/>
      <c r="J904" s="611"/>
      <c r="K904" s="612" t="s">
        <v>3283</v>
      </c>
      <c r="L904" s="613"/>
      <c r="M904" s="614" t="s">
        <v>3284</v>
      </c>
      <c r="N904" s="615"/>
      <c r="O904" s="615"/>
      <c r="P904" s="616"/>
    </row>
    <row r="905" spans="3:16" ht="26.25" hidden="1" customHeight="1" outlineLevel="1">
      <c r="C905" s="136"/>
      <c r="D905" s="605" t="s">
        <v>51</v>
      </c>
      <c r="E905" s="617" t="s">
        <v>3285</v>
      </c>
      <c r="F905" s="607"/>
      <c r="G905" s="607"/>
      <c r="H905" s="607"/>
      <c r="I905" s="607"/>
      <c r="J905" s="608"/>
      <c r="K905" s="618" t="s">
        <v>3286</v>
      </c>
      <c r="L905" s="618" t="s">
        <v>3287</v>
      </c>
      <c r="M905" s="606" t="s">
        <v>55</v>
      </c>
      <c r="N905" s="606"/>
      <c r="O905" s="606" t="s">
        <v>56</v>
      </c>
      <c r="P905" s="606"/>
    </row>
    <row r="906" spans="3:16" ht="50.65" hidden="1" customHeight="1" outlineLevel="1">
      <c r="C906" s="136"/>
      <c r="D906" s="605"/>
      <c r="E906" s="699" t="s">
        <v>3288</v>
      </c>
      <c r="F906" s="700"/>
      <c r="G906" s="700"/>
      <c r="H906" s="700"/>
      <c r="I906" s="700"/>
      <c r="J906" s="701"/>
      <c r="K906" s="619"/>
      <c r="L906" s="619"/>
      <c r="M906" s="702" t="s">
        <v>3289</v>
      </c>
      <c r="N906" s="702"/>
      <c r="O906" s="702"/>
      <c r="P906" s="702"/>
    </row>
    <row r="907" spans="3:16" ht="26.25" hidden="1" customHeight="1" outlineLevel="1">
      <c r="C907" s="8"/>
      <c r="D907" s="158" t="s">
        <v>3672</v>
      </c>
      <c r="E907" s="391"/>
      <c r="F907" s="392"/>
      <c r="G907" s="392"/>
      <c r="H907" s="392"/>
      <c r="I907" s="392"/>
      <c r="J907" s="393"/>
      <c r="K907" s="291"/>
      <c r="L907" s="291"/>
      <c r="M907" s="444"/>
      <c r="N907" s="444"/>
      <c r="O907" s="594"/>
      <c r="P907" s="594"/>
    </row>
    <row r="908" spans="3:16" ht="26.25" hidden="1" customHeight="1" outlineLevel="1">
      <c r="C908" s="8"/>
      <c r="D908" s="147" t="s">
        <v>3673</v>
      </c>
      <c r="E908" s="391"/>
      <c r="F908" s="392"/>
      <c r="G908" s="392"/>
      <c r="H908" s="392"/>
      <c r="I908" s="392"/>
      <c r="J908" s="393"/>
      <c r="K908" s="291"/>
      <c r="L908" s="291"/>
      <c r="M908" s="444"/>
      <c r="N908" s="444"/>
      <c r="O908" s="594"/>
      <c r="P908" s="594"/>
    </row>
    <row r="909" spans="3:16" ht="26.25" hidden="1" customHeight="1" outlineLevel="1">
      <c r="C909" s="8"/>
      <c r="D909" s="158" t="s">
        <v>3674</v>
      </c>
      <c r="E909" s="391"/>
      <c r="F909" s="392"/>
      <c r="G909" s="392"/>
      <c r="H909" s="392"/>
      <c r="I909" s="392"/>
      <c r="J909" s="393"/>
      <c r="K909" s="291"/>
      <c r="L909" s="291"/>
      <c r="M909" s="444"/>
      <c r="N909" s="444"/>
      <c r="O909" s="594"/>
      <c r="P909" s="594"/>
    </row>
    <row r="910" spans="3:16" ht="26.25" hidden="1" customHeight="1" outlineLevel="1">
      <c r="C910" s="8"/>
      <c r="D910" s="147" t="s">
        <v>3675</v>
      </c>
      <c r="E910" s="391"/>
      <c r="F910" s="392"/>
      <c r="G910" s="392"/>
      <c r="H910" s="392"/>
      <c r="I910" s="392"/>
      <c r="J910" s="393"/>
      <c r="K910" s="291"/>
      <c r="L910" s="291"/>
      <c r="M910" s="444"/>
      <c r="N910" s="444"/>
      <c r="O910" s="594"/>
      <c r="P910" s="594"/>
    </row>
    <row r="911" spans="3:16" ht="26.25" hidden="1" customHeight="1" outlineLevel="1">
      <c r="C911" s="8"/>
      <c r="D911" s="158" t="s">
        <v>3676</v>
      </c>
      <c r="E911" s="391"/>
      <c r="F911" s="392"/>
      <c r="G911" s="392"/>
      <c r="H911" s="392"/>
      <c r="I911" s="392"/>
      <c r="J911" s="393"/>
      <c r="K911" s="291"/>
      <c r="L911" s="291"/>
      <c r="M911" s="444"/>
      <c r="N911" s="444"/>
      <c r="O911" s="594"/>
      <c r="P911" s="594"/>
    </row>
    <row r="912" spans="3:16" ht="26.25" hidden="1" customHeight="1" outlineLevel="1">
      <c r="C912" s="8"/>
      <c r="D912" s="147" t="s">
        <v>3677</v>
      </c>
      <c r="E912" s="391"/>
      <c r="F912" s="392"/>
      <c r="G912" s="392"/>
      <c r="H912" s="392"/>
      <c r="I912" s="392"/>
      <c r="J912" s="393"/>
      <c r="K912" s="291"/>
      <c r="L912" s="291"/>
      <c r="M912" s="444"/>
      <c r="N912" s="444"/>
      <c r="O912" s="594"/>
      <c r="P912" s="594"/>
    </row>
    <row r="913" spans="3:16" ht="26.25" hidden="1" customHeight="1" outlineLevel="1">
      <c r="C913" s="8"/>
      <c r="D913" s="158" t="s">
        <v>3678</v>
      </c>
      <c r="E913" s="391"/>
      <c r="F913" s="392"/>
      <c r="G913" s="392"/>
      <c r="H913" s="392"/>
      <c r="I913" s="392"/>
      <c r="J913" s="393"/>
      <c r="K913" s="291"/>
      <c r="L913" s="291"/>
      <c r="M913" s="444"/>
      <c r="N913" s="444"/>
      <c r="O913" s="594"/>
      <c r="P913" s="594"/>
    </row>
    <row r="914" spans="3:16" ht="26.25" hidden="1" customHeight="1" outlineLevel="1">
      <c r="C914" s="8"/>
      <c r="D914" s="147" t="s">
        <v>3679</v>
      </c>
      <c r="E914" s="391"/>
      <c r="F914" s="392"/>
      <c r="G914" s="392"/>
      <c r="H914" s="392"/>
      <c r="I914" s="392"/>
      <c r="J914" s="393"/>
      <c r="K914" s="291"/>
      <c r="L914" s="291"/>
      <c r="M914" s="444"/>
      <c r="N914" s="444"/>
      <c r="O914" s="594"/>
      <c r="P914" s="594"/>
    </row>
    <row r="915" spans="3:16" ht="26.25" hidden="1" customHeight="1" outlineLevel="1">
      <c r="C915" s="8"/>
      <c r="D915" s="158" t="s">
        <v>3680</v>
      </c>
      <c r="E915" s="391"/>
      <c r="F915" s="392"/>
      <c r="G915" s="392"/>
      <c r="H915" s="392"/>
      <c r="I915" s="392"/>
      <c r="J915" s="393"/>
      <c r="K915" s="291"/>
      <c r="L915" s="291"/>
      <c r="M915" s="444"/>
      <c r="N915" s="444"/>
      <c r="O915" s="594"/>
      <c r="P915" s="594"/>
    </row>
    <row r="916" spans="3:16" ht="26.25" hidden="1" customHeight="1" outlineLevel="1">
      <c r="C916" s="8"/>
      <c r="D916" s="147" t="s">
        <v>3681</v>
      </c>
      <c r="E916" s="391"/>
      <c r="F916" s="392"/>
      <c r="G916" s="392"/>
      <c r="H916" s="392"/>
      <c r="I916" s="392"/>
      <c r="J916" s="393"/>
      <c r="K916" s="291"/>
      <c r="L916" s="291"/>
      <c r="M916" s="444"/>
      <c r="N916" s="444"/>
      <c r="O916" s="594"/>
      <c r="P916" s="594"/>
    </row>
    <row r="917" spans="3:16" ht="26.25" hidden="1" customHeight="1" outlineLevel="1">
      <c r="C917" s="8"/>
      <c r="D917" s="158" t="s">
        <v>3682</v>
      </c>
      <c r="E917" s="391"/>
      <c r="F917" s="392"/>
      <c r="G917" s="392"/>
      <c r="H917" s="392"/>
      <c r="I917" s="392"/>
      <c r="J917" s="393"/>
      <c r="K917" s="291"/>
      <c r="L917" s="291"/>
      <c r="M917" s="444"/>
      <c r="N917" s="444"/>
      <c r="O917" s="594"/>
      <c r="P917" s="594"/>
    </row>
    <row r="918" spans="3:16" ht="26.25" hidden="1" customHeight="1" outlineLevel="1">
      <c r="C918" s="8"/>
      <c r="D918" s="147" t="s">
        <v>3683</v>
      </c>
      <c r="E918" s="391"/>
      <c r="F918" s="392"/>
      <c r="G918" s="392"/>
      <c r="H918" s="392"/>
      <c r="I918" s="392"/>
      <c r="J918" s="393"/>
      <c r="K918" s="291"/>
      <c r="L918" s="291"/>
      <c r="M918" s="444"/>
      <c r="N918" s="444"/>
      <c r="O918" s="594"/>
      <c r="P918" s="594"/>
    </row>
    <row r="919" spans="3:16" ht="26.25" hidden="1" customHeight="1" outlineLevel="1">
      <c r="C919" s="8"/>
      <c r="D919" s="158" t="s">
        <v>3684</v>
      </c>
      <c r="E919" s="391"/>
      <c r="F919" s="392"/>
      <c r="G919" s="392"/>
      <c r="H919" s="392"/>
      <c r="I919" s="392"/>
      <c r="J919" s="393"/>
      <c r="K919" s="291"/>
      <c r="L919" s="291"/>
      <c r="M919" s="444"/>
      <c r="N919" s="444"/>
      <c r="O919" s="594"/>
      <c r="P919" s="594"/>
    </row>
    <row r="920" spans="3:16" ht="26.25" hidden="1" customHeight="1" outlineLevel="1">
      <c r="C920" s="8"/>
      <c r="D920" s="147" t="s">
        <v>3685</v>
      </c>
      <c r="E920" s="391"/>
      <c r="F920" s="392"/>
      <c r="G920" s="392"/>
      <c r="H920" s="392"/>
      <c r="I920" s="392"/>
      <c r="J920" s="393"/>
      <c r="K920" s="291"/>
      <c r="L920" s="291"/>
      <c r="M920" s="444"/>
      <c r="N920" s="444"/>
      <c r="O920" s="594"/>
      <c r="P920" s="594"/>
    </row>
    <row r="921" spans="3:16" ht="26.25" hidden="1" customHeight="1" outlineLevel="1">
      <c r="C921" s="8"/>
      <c r="D921" s="158" t="s">
        <v>3686</v>
      </c>
      <c r="E921" s="391"/>
      <c r="F921" s="392"/>
      <c r="G921" s="392"/>
      <c r="H921" s="392"/>
      <c r="I921" s="392"/>
      <c r="J921" s="393"/>
      <c r="K921" s="291"/>
      <c r="L921" s="291"/>
      <c r="M921" s="444"/>
      <c r="N921" s="444"/>
      <c r="O921" s="594"/>
      <c r="P921" s="594"/>
    </row>
    <row r="922" spans="3:16" ht="26.25" hidden="1" customHeight="1" outlineLevel="1">
      <c r="C922" s="17"/>
      <c r="D922" s="133"/>
      <c r="E922" s="17"/>
      <c r="F922" s="17"/>
      <c r="G922" s="149"/>
      <c r="H922" s="17"/>
      <c r="I922" s="17"/>
      <c r="J922" s="149"/>
      <c r="K922" s="17"/>
      <c r="L922" s="17"/>
      <c r="M922" s="133"/>
      <c r="N922" s="133"/>
      <c r="O922" s="160"/>
      <c r="P922" s="160"/>
    </row>
    <row r="923" spans="3:16" ht="26.25" hidden="1" customHeight="1" outlineLevel="1">
      <c r="C923" s="17"/>
      <c r="D923" s="17"/>
      <c r="E923" s="17"/>
      <c r="F923" s="17"/>
      <c r="G923" s="149"/>
      <c r="H923" s="17"/>
      <c r="I923" s="17"/>
      <c r="J923" s="149"/>
      <c r="K923" s="17"/>
      <c r="L923" s="17"/>
      <c r="M923" s="17"/>
      <c r="N923" s="17"/>
      <c r="O923" s="14"/>
      <c r="P923" s="14"/>
    </row>
    <row r="924" spans="3:16" ht="26.25" hidden="1" customHeight="1" outlineLevel="1">
      <c r="C924" s="155" t="s">
        <v>1971</v>
      </c>
      <c r="D924" s="596" t="s">
        <v>3687</v>
      </c>
      <c r="E924" s="597"/>
      <c r="F924" s="597"/>
      <c r="G924" s="597"/>
      <c r="H924" s="597"/>
      <c r="I924" s="597"/>
      <c r="J924" s="597"/>
      <c r="K924" s="597"/>
      <c r="L924" s="597"/>
      <c r="M924" s="597"/>
      <c r="N924" s="597"/>
      <c r="O924" s="597"/>
      <c r="P924" s="598"/>
    </row>
    <row r="925" spans="3:16" ht="26.25" hidden="1" customHeight="1" outlineLevel="1">
      <c r="C925" s="17"/>
      <c r="D925" s="643" t="s">
        <v>3269</v>
      </c>
      <c r="E925" s="644"/>
      <c r="F925" s="644"/>
      <c r="G925" s="644"/>
      <c r="H925" s="644"/>
      <c r="I925" s="644"/>
      <c r="J925" s="644"/>
      <c r="K925" s="644"/>
      <c r="L925" s="644"/>
      <c r="M925" s="644"/>
      <c r="N925" s="644"/>
      <c r="O925" s="644"/>
      <c r="P925" s="644"/>
    </row>
    <row r="926" spans="3:16" ht="26.25" hidden="1" customHeight="1" outlineLevel="1">
      <c r="C926" s="17"/>
      <c r="D926" s="594" t="s">
        <v>3402</v>
      </c>
      <c r="E926" s="594"/>
      <c r="F926" s="594"/>
      <c r="G926" s="594"/>
      <c r="H926" s="594"/>
      <c r="I926" s="594"/>
      <c r="J926" s="594"/>
      <c r="K926" s="594"/>
      <c r="L926" s="594"/>
      <c r="M926" s="594"/>
      <c r="N926" s="594"/>
      <c r="O926" s="594"/>
      <c r="P926" s="594"/>
    </row>
    <row r="927" spans="3:16" ht="26.25" hidden="1" customHeight="1" outlineLevel="1">
      <c r="C927" s="17"/>
      <c r="D927" s="594"/>
      <c r="E927" s="594"/>
      <c r="F927" s="594"/>
      <c r="G927" s="594"/>
      <c r="H927" s="594"/>
      <c r="I927" s="594"/>
      <c r="J927" s="594"/>
      <c r="K927" s="594"/>
      <c r="L927" s="594"/>
      <c r="M927" s="594"/>
      <c r="N927" s="594"/>
      <c r="O927" s="594"/>
      <c r="P927" s="594"/>
    </row>
    <row r="928" spans="3:16" ht="26.25" hidden="1" customHeight="1" outlineLevel="1">
      <c r="C928" s="8"/>
      <c r="D928" s="8"/>
      <c r="E928" s="66"/>
      <c r="F928" s="66"/>
      <c r="G928" s="140"/>
      <c r="H928" s="140"/>
      <c r="I928" s="140"/>
      <c r="J928" s="140"/>
      <c r="K928" s="140"/>
      <c r="L928" s="140"/>
      <c r="M928" s="140"/>
      <c r="N928" s="140"/>
      <c r="O928" s="140"/>
      <c r="P928" s="140"/>
    </row>
    <row r="929" spans="3:16" ht="26.25" hidden="1" customHeight="1" outlineLevel="1">
      <c r="C929" s="156" t="s">
        <v>3688</v>
      </c>
      <c r="D929" s="596" t="s">
        <v>3689</v>
      </c>
      <c r="E929" s="597"/>
      <c r="F929" s="597"/>
      <c r="G929" s="597"/>
      <c r="H929" s="597"/>
      <c r="I929" s="597"/>
      <c r="J929" s="597"/>
      <c r="K929" s="597"/>
      <c r="L929" s="597"/>
      <c r="M929" s="597"/>
      <c r="N929" s="597"/>
      <c r="O929" s="597"/>
      <c r="P929" s="598"/>
    </row>
    <row r="930" spans="3:16" ht="26.25" hidden="1" customHeight="1" outlineLevel="1">
      <c r="C930" s="8"/>
      <c r="D930" s="602" t="s">
        <v>3273</v>
      </c>
      <c r="E930" s="603"/>
      <c r="F930" s="603"/>
      <c r="G930" s="603"/>
      <c r="H930" s="603"/>
      <c r="I930" s="603"/>
      <c r="J930" s="603"/>
      <c r="K930" s="603"/>
      <c r="L930" s="603"/>
      <c r="M930" s="603"/>
      <c r="N930" s="603"/>
      <c r="O930" s="603"/>
      <c r="P930" s="604"/>
    </row>
    <row r="931" spans="3:16" ht="26.25" hidden="1" customHeight="1" outlineLevel="1">
      <c r="C931" s="136"/>
      <c r="D931" s="605" t="s">
        <v>3274</v>
      </c>
      <c r="E931" s="605"/>
      <c r="F931" s="605"/>
      <c r="G931" s="606" t="s">
        <v>3275</v>
      </c>
      <c r="H931" s="606"/>
      <c r="I931" s="606"/>
      <c r="J931" s="607" t="s">
        <v>3276</v>
      </c>
      <c r="K931" s="607"/>
      <c r="L931" s="607"/>
      <c r="M931" s="607"/>
      <c r="N931" s="608"/>
      <c r="O931" s="145" t="s">
        <v>3277</v>
      </c>
      <c r="P931" s="145" t="s">
        <v>3264</v>
      </c>
    </row>
    <row r="932" spans="3:16" ht="26.25" hidden="1" customHeight="1" outlineLevel="1">
      <c r="C932" s="136"/>
      <c r="D932" s="594"/>
      <c r="E932" s="594"/>
      <c r="F932" s="594"/>
      <c r="G932" s="594"/>
      <c r="H932" s="594"/>
      <c r="I932" s="594"/>
      <c r="J932" s="443"/>
      <c r="K932" s="444"/>
      <c r="L932" s="444"/>
      <c r="M932" s="444"/>
      <c r="N932" s="445"/>
      <c r="O932" s="708"/>
      <c r="P932" s="708"/>
    </row>
    <row r="933" spans="3:16" ht="26.25" hidden="1" customHeight="1" outlineLevel="1">
      <c r="C933" s="136"/>
      <c r="D933" s="594"/>
      <c r="E933" s="594"/>
      <c r="F933" s="594"/>
      <c r="G933" s="594"/>
      <c r="H933" s="594"/>
      <c r="I933" s="594"/>
      <c r="J933" s="706"/>
      <c r="K933" s="554"/>
      <c r="L933" s="554"/>
      <c r="M933" s="554"/>
      <c r="N933" s="707"/>
      <c r="O933" s="709"/>
      <c r="P933" s="709"/>
    </row>
    <row r="934" spans="3:16" ht="26.25" hidden="1" customHeight="1" outlineLevel="1">
      <c r="C934" s="136"/>
      <c r="D934" s="594"/>
      <c r="E934" s="594"/>
      <c r="F934" s="594"/>
      <c r="G934" s="594"/>
      <c r="H934" s="594"/>
      <c r="I934" s="594"/>
      <c r="J934" s="446"/>
      <c r="K934" s="447"/>
      <c r="L934" s="447"/>
      <c r="M934" s="447"/>
      <c r="N934" s="448"/>
      <c r="O934" s="710"/>
      <c r="P934" s="710"/>
    </row>
    <row r="935" spans="3:16" ht="26.25" hidden="1" customHeight="1" outlineLevel="1">
      <c r="C935" s="8"/>
      <c r="D935" s="133"/>
      <c r="E935" s="8"/>
      <c r="F935" s="8"/>
      <c r="G935" s="8"/>
      <c r="H935" s="133"/>
      <c r="I935" s="133"/>
      <c r="J935" s="17"/>
      <c r="K935" s="17"/>
      <c r="L935" s="17"/>
      <c r="M935" s="17"/>
      <c r="N935" s="17"/>
      <c r="O935" s="17"/>
      <c r="P935" s="17"/>
    </row>
    <row r="936" spans="3:16" ht="26.25" hidden="1" customHeight="1" outlineLevel="1">
      <c r="C936" s="8"/>
      <c r="D936" s="157"/>
      <c r="E936" s="157" t="s">
        <v>3281</v>
      </c>
      <c r="F936" s="8"/>
      <c r="G936" s="8"/>
      <c r="H936" s="133"/>
      <c r="I936" s="133"/>
      <c r="J936" s="17"/>
      <c r="K936" s="17"/>
      <c r="L936" s="17"/>
      <c r="M936" s="17"/>
      <c r="N936" s="17"/>
      <c r="O936" s="17"/>
      <c r="P936" s="3"/>
    </row>
    <row r="937" spans="3:16" ht="26.25" hidden="1" customHeight="1" outlineLevel="1">
      <c r="C937" s="8"/>
      <c r="D937" s="140"/>
      <c r="E937" s="609" t="s">
        <v>3282</v>
      </c>
      <c r="F937" s="610"/>
      <c r="G937" s="610"/>
      <c r="H937" s="610"/>
      <c r="I937" s="610"/>
      <c r="J937" s="611"/>
      <c r="K937" s="612" t="s">
        <v>3283</v>
      </c>
      <c r="L937" s="613"/>
      <c r="M937" s="614" t="s">
        <v>3284</v>
      </c>
      <c r="N937" s="615"/>
      <c r="O937" s="615"/>
      <c r="P937" s="616"/>
    </row>
    <row r="938" spans="3:16" ht="26.25" hidden="1" customHeight="1" outlineLevel="1">
      <c r="C938" s="136"/>
      <c r="D938" s="605" t="s">
        <v>51</v>
      </c>
      <c r="E938" s="617" t="s">
        <v>3285</v>
      </c>
      <c r="F938" s="607"/>
      <c r="G938" s="607"/>
      <c r="H938" s="607"/>
      <c r="I938" s="607"/>
      <c r="J938" s="608"/>
      <c r="K938" s="618" t="s">
        <v>3286</v>
      </c>
      <c r="L938" s="618" t="s">
        <v>3287</v>
      </c>
      <c r="M938" s="606" t="s">
        <v>55</v>
      </c>
      <c r="N938" s="606"/>
      <c r="O938" s="606" t="s">
        <v>56</v>
      </c>
      <c r="P938" s="606"/>
    </row>
    <row r="939" spans="3:16" ht="49.15" hidden="1" customHeight="1" outlineLevel="1">
      <c r="C939" s="136"/>
      <c r="D939" s="605"/>
      <c r="E939" s="699" t="s">
        <v>3288</v>
      </c>
      <c r="F939" s="700"/>
      <c r="G939" s="700"/>
      <c r="H939" s="700"/>
      <c r="I939" s="700"/>
      <c r="J939" s="701"/>
      <c r="K939" s="619"/>
      <c r="L939" s="619"/>
      <c r="M939" s="702" t="s">
        <v>3289</v>
      </c>
      <c r="N939" s="702"/>
      <c r="O939" s="702"/>
      <c r="P939" s="702"/>
    </row>
    <row r="940" spans="3:16" ht="26.25" hidden="1" customHeight="1" outlineLevel="1">
      <c r="C940" s="8"/>
      <c r="D940" s="158" t="s">
        <v>3690</v>
      </c>
      <c r="E940" s="391"/>
      <c r="F940" s="392"/>
      <c r="G940" s="392"/>
      <c r="H940" s="392"/>
      <c r="I940" s="392"/>
      <c r="J940" s="393"/>
      <c r="K940" s="291"/>
      <c r="L940" s="291"/>
      <c r="M940" s="444"/>
      <c r="N940" s="444"/>
      <c r="O940" s="594"/>
      <c r="P940" s="594"/>
    </row>
    <row r="941" spans="3:16" ht="26.25" hidden="1" customHeight="1" outlineLevel="1">
      <c r="C941" s="8"/>
      <c r="D941" s="147" t="s">
        <v>3691</v>
      </c>
      <c r="E941" s="391"/>
      <c r="F941" s="392"/>
      <c r="G941" s="392"/>
      <c r="H941" s="392"/>
      <c r="I941" s="392"/>
      <c r="J941" s="393"/>
      <c r="K941" s="291"/>
      <c r="L941" s="291"/>
      <c r="M941" s="444"/>
      <c r="N941" s="444"/>
      <c r="O941" s="594"/>
      <c r="P941" s="594"/>
    </row>
    <row r="942" spans="3:16" ht="26.25" hidden="1" customHeight="1" outlineLevel="1">
      <c r="C942" s="8"/>
      <c r="D942" s="158" t="s">
        <v>3692</v>
      </c>
      <c r="E942" s="391"/>
      <c r="F942" s="392"/>
      <c r="G942" s="392"/>
      <c r="H942" s="392"/>
      <c r="I942" s="392"/>
      <c r="J942" s="393"/>
      <c r="K942" s="291"/>
      <c r="L942" s="291"/>
      <c r="M942" s="444"/>
      <c r="N942" s="444"/>
      <c r="O942" s="594"/>
      <c r="P942" s="594"/>
    </row>
    <row r="943" spans="3:16" ht="26.25" hidden="1" customHeight="1" outlineLevel="1">
      <c r="C943" s="8"/>
      <c r="D943" s="147" t="s">
        <v>3693</v>
      </c>
      <c r="E943" s="391"/>
      <c r="F943" s="392"/>
      <c r="G943" s="392"/>
      <c r="H943" s="392"/>
      <c r="I943" s="392"/>
      <c r="J943" s="393"/>
      <c r="K943" s="291"/>
      <c r="L943" s="291"/>
      <c r="M943" s="444"/>
      <c r="N943" s="444"/>
      <c r="O943" s="594"/>
      <c r="P943" s="594"/>
    </row>
    <row r="944" spans="3:16" ht="26.25" hidden="1" customHeight="1" outlineLevel="1">
      <c r="C944" s="8"/>
      <c r="D944" s="158" t="s">
        <v>3694</v>
      </c>
      <c r="E944" s="391"/>
      <c r="F944" s="392"/>
      <c r="G944" s="392"/>
      <c r="H944" s="392"/>
      <c r="I944" s="392"/>
      <c r="J944" s="393"/>
      <c r="K944" s="291"/>
      <c r="L944" s="291"/>
      <c r="M944" s="444"/>
      <c r="N944" s="444"/>
      <c r="O944" s="594"/>
      <c r="P944" s="594"/>
    </row>
    <row r="945" spans="3:16" ht="26.25" hidden="1" customHeight="1" outlineLevel="1">
      <c r="C945" s="8"/>
      <c r="D945" s="147" t="s">
        <v>3695</v>
      </c>
      <c r="E945" s="391"/>
      <c r="F945" s="392"/>
      <c r="G945" s="392"/>
      <c r="H945" s="392"/>
      <c r="I945" s="392"/>
      <c r="J945" s="393"/>
      <c r="K945" s="291"/>
      <c r="L945" s="291"/>
      <c r="M945" s="444"/>
      <c r="N945" s="444"/>
      <c r="O945" s="594"/>
      <c r="P945" s="594"/>
    </row>
    <row r="946" spans="3:16" ht="26.25" hidden="1" customHeight="1" outlineLevel="1">
      <c r="C946" s="8"/>
      <c r="D946" s="158" t="s">
        <v>3696</v>
      </c>
      <c r="E946" s="391"/>
      <c r="F946" s="392"/>
      <c r="G946" s="392"/>
      <c r="H946" s="392"/>
      <c r="I946" s="392"/>
      <c r="J946" s="393"/>
      <c r="K946" s="291"/>
      <c r="L946" s="291"/>
      <c r="M946" s="444"/>
      <c r="N946" s="444"/>
      <c r="O946" s="594"/>
      <c r="P946" s="594"/>
    </row>
    <row r="947" spans="3:16" ht="26.25" hidden="1" customHeight="1" outlineLevel="1">
      <c r="C947" s="8"/>
      <c r="D947" s="147" t="s">
        <v>3697</v>
      </c>
      <c r="E947" s="391"/>
      <c r="F947" s="392"/>
      <c r="G947" s="392"/>
      <c r="H947" s="392"/>
      <c r="I947" s="392"/>
      <c r="J947" s="393"/>
      <c r="K947" s="291"/>
      <c r="L947" s="291"/>
      <c r="M947" s="444"/>
      <c r="N947" s="444"/>
      <c r="O947" s="594"/>
      <c r="P947" s="594"/>
    </row>
    <row r="948" spans="3:16" ht="26.25" hidden="1" customHeight="1" outlineLevel="1">
      <c r="C948" s="8"/>
      <c r="D948" s="158" t="s">
        <v>3698</v>
      </c>
      <c r="E948" s="391"/>
      <c r="F948" s="392"/>
      <c r="G948" s="392"/>
      <c r="H948" s="392"/>
      <c r="I948" s="392"/>
      <c r="J948" s="393"/>
      <c r="K948" s="291"/>
      <c r="L948" s="291"/>
      <c r="M948" s="444"/>
      <c r="N948" s="444"/>
      <c r="O948" s="594"/>
      <c r="P948" s="594"/>
    </row>
    <row r="949" spans="3:16" ht="26.25" hidden="1" customHeight="1" outlineLevel="1">
      <c r="C949" s="8"/>
      <c r="D949" s="147" t="s">
        <v>3699</v>
      </c>
      <c r="E949" s="391"/>
      <c r="F949" s="392"/>
      <c r="G949" s="392"/>
      <c r="H949" s="392"/>
      <c r="I949" s="392"/>
      <c r="J949" s="393"/>
      <c r="K949" s="291"/>
      <c r="L949" s="291"/>
      <c r="M949" s="444"/>
      <c r="N949" s="444"/>
      <c r="O949" s="594"/>
      <c r="P949" s="594"/>
    </row>
    <row r="950" spans="3:16" ht="26.25" hidden="1" customHeight="1" outlineLevel="1">
      <c r="C950" s="8"/>
      <c r="D950" s="158" t="s">
        <v>3700</v>
      </c>
      <c r="E950" s="391"/>
      <c r="F950" s="392"/>
      <c r="G950" s="392"/>
      <c r="H950" s="392"/>
      <c r="I950" s="392"/>
      <c r="J950" s="393"/>
      <c r="K950" s="291"/>
      <c r="L950" s="291"/>
      <c r="M950" s="444"/>
      <c r="N950" s="444"/>
      <c r="O950" s="594"/>
      <c r="P950" s="594"/>
    </row>
    <row r="951" spans="3:16" ht="26.25" hidden="1" customHeight="1" outlineLevel="1">
      <c r="C951" s="8"/>
      <c r="D951" s="147" t="s">
        <v>3701</v>
      </c>
      <c r="E951" s="391"/>
      <c r="F951" s="392"/>
      <c r="G951" s="392"/>
      <c r="H951" s="392"/>
      <c r="I951" s="392"/>
      <c r="J951" s="393"/>
      <c r="K951" s="291"/>
      <c r="L951" s="291"/>
      <c r="M951" s="444"/>
      <c r="N951" s="444"/>
      <c r="O951" s="594"/>
      <c r="P951" s="594"/>
    </row>
    <row r="952" spans="3:16" ht="26.25" hidden="1" customHeight="1" outlineLevel="1">
      <c r="C952" s="8"/>
      <c r="D952" s="158" t="s">
        <v>3702</v>
      </c>
      <c r="E952" s="391"/>
      <c r="F952" s="392"/>
      <c r="G952" s="392"/>
      <c r="H952" s="392"/>
      <c r="I952" s="392"/>
      <c r="J952" s="393"/>
      <c r="K952" s="291"/>
      <c r="L952" s="291"/>
      <c r="M952" s="444"/>
      <c r="N952" s="444"/>
      <c r="O952" s="594"/>
      <c r="P952" s="594"/>
    </row>
    <row r="953" spans="3:16" ht="26.25" hidden="1" customHeight="1" outlineLevel="1">
      <c r="C953" s="8"/>
      <c r="D953" s="147" t="s">
        <v>3703</v>
      </c>
      <c r="E953" s="391"/>
      <c r="F953" s="392"/>
      <c r="G953" s="392"/>
      <c r="H953" s="392"/>
      <c r="I953" s="392"/>
      <c r="J953" s="393"/>
      <c r="K953" s="291"/>
      <c r="L953" s="291"/>
      <c r="M953" s="444"/>
      <c r="N953" s="444"/>
      <c r="O953" s="594"/>
      <c r="P953" s="594"/>
    </row>
    <row r="954" spans="3:16" ht="26.25" hidden="1" customHeight="1" outlineLevel="1">
      <c r="C954" s="8"/>
      <c r="D954" s="158" t="s">
        <v>3704</v>
      </c>
      <c r="E954" s="391"/>
      <c r="F954" s="392"/>
      <c r="G954" s="392"/>
      <c r="H954" s="392"/>
      <c r="I954" s="392"/>
      <c r="J954" s="393"/>
      <c r="K954" s="291"/>
      <c r="L954" s="291"/>
      <c r="M954" s="444"/>
      <c r="N954" s="444"/>
      <c r="O954" s="594"/>
      <c r="P954" s="594"/>
    </row>
    <row r="955" spans="3:16" ht="26.25" hidden="1" customHeight="1" outlineLevel="1">
      <c r="C955" s="8"/>
      <c r="D955" s="133"/>
      <c r="E955" s="8"/>
      <c r="F955" s="148"/>
      <c r="G955" s="148"/>
      <c r="H955" s="148"/>
      <c r="I955" s="148"/>
      <c r="J955" s="148"/>
      <c r="K955" s="148"/>
      <c r="L955" s="148"/>
      <c r="M955" s="148"/>
      <c r="N955" s="148"/>
      <c r="O955" s="62"/>
      <c r="P955" s="62"/>
    </row>
    <row r="956" spans="3:16" ht="26.25" hidden="1" customHeight="1" outlineLevel="1">
      <c r="C956" s="156" t="s">
        <v>3705</v>
      </c>
      <c r="D956" s="596" t="s">
        <v>3706</v>
      </c>
      <c r="E956" s="597"/>
      <c r="F956" s="597"/>
      <c r="G956" s="597"/>
      <c r="H956" s="597"/>
      <c r="I956" s="597"/>
      <c r="J956" s="597"/>
      <c r="K956" s="597"/>
      <c r="L956" s="597"/>
      <c r="M956" s="597"/>
      <c r="N956" s="597"/>
      <c r="O956" s="597"/>
      <c r="P956" s="598"/>
    </row>
    <row r="957" spans="3:16" ht="26.25" hidden="1" customHeight="1" outlineLevel="1">
      <c r="C957" s="8"/>
      <c r="D957" s="602" t="s">
        <v>3273</v>
      </c>
      <c r="E957" s="603"/>
      <c r="F957" s="603"/>
      <c r="G957" s="603"/>
      <c r="H957" s="603"/>
      <c r="I957" s="603"/>
      <c r="J957" s="603"/>
      <c r="K957" s="603"/>
      <c r="L957" s="603"/>
      <c r="M957" s="603"/>
      <c r="N957" s="603"/>
      <c r="O957" s="603"/>
      <c r="P957" s="604"/>
    </row>
    <row r="958" spans="3:16" ht="26.25" hidden="1" customHeight="1" outlineLevel="1">
      <c r="C958" s="136"/>
      <c r="D958" s="605" t="s">
        <v>3274</v>
      </c>
      <c r="E958" s="605"/>
      <c r="F958" s="605"/>
      <c r="G958" s="606" t="s">
        <v>3275</v>
      </c>
      <c r="H958" s="606"/>
      <c r="I958" s="606"/>
      <c r="J958" s="607" t="s">
        <v>3276</v>
      </c>
      <c r="K958" s="607"/>
      <c r="L958" s="607"/>
      <c r="M958" s="607"/>
      <c r="N958" s="608"/>
      <c r="O958" s="145" t="s">
        <v>3277</v>
      </c>
      <c r="P958" s="145" t="s">
        <v>3264</v>
      </c>
    </row>
    <row r="959" spans="3:16" ht="26.25" hidden="1" customHeight="1" outlineLevel="1">
      <c r="C959" s="136"/>
      <c r="D959" s="594"/>
      <c r="E959" s="594"/>
      <c r="F959" s="594"/>
      <c r="G959" s="594"/>
      <c r="H959" s="594"/>
      <c r="I959" s="594"/>
      <c r="J959" s="443"/>
      <c r="K959" s="444"/>
      <c r="L959" s="444"/>
      <c r="M959" s="444"/>
      <c r="N959" s="445"/>
      <c r="O959" s="708"/>
      <c r="P959" s="708"/>
    </row>
    <row r="960" spans="3:16" ht="26.25" hidden="1" customHeight="1" outlineLevel="1">
      <c r="C960" s="136"/>
      <c r="D960" s="594"/>
      <c r="E960" s="594"/>
      <c r="F960" s="594"/>
      <c r="G960" s="594"/>
      <c r="H960" s="594"/>
      <c r="I960" s="594"/>
      <c r="J960" s="706"/>
      <c r="K960" s="554"/>
      <c r="L960" s="554"/>
      <c r="M960" s="554"/>
      <c r="N960" s="707"/>
      <c r="O960" s="709"/>
      <c r="P960" s="709"/>
    </row>
    <row r="961" spans="3:16" ht="26.25" hidden="1" customHeight="1" outlineLevel="1">
      <c r="C961" s="136"/>
      <c r="D961" s="594"/>
      <c r="E961" s="594"/>
      <c r="F961" s="594"/>
      <c r="G961" s="594"/>
      <c r="H961" s="594"/>
      <c r="I961" s="594"/>
      <c r="J961" s="446"/>
      <c r="K961" s="447"/>
      <c r="L961" s="447"/>
      <c r="M961" s="447"/>
      <c r="N961" s="448"/>
      <c r="O961" s="710"/>
      <c r="P961" s="710"/>
    </row>
    <row r="962" spans="3:16" ht="26.25" hidden="1" customHeight="1" outlineLevel="1">
      <c r="C962" s="8"/>
      <c r="D962" s="133"/>
      <c r="E962" s="8"/>
      <c r="F962" s="8"/>
      <c r="G962" s="8"/>
      <c r="H962" s="133"/>
      <c r="I962" s="133"/>
      <c r="J962" s="17"/>
      <c r="K962" s="17"/>
      <c r="L962" s="17"/>
      <c r="M962" s="17"/>
      <c r="N962" s="17"/>
      <c r="O962" s="17"/>
      <c r="P962" s="17"/>
    </row>
    <row r="963" spans="3:16" ht="26.25" hidden="1" customHeight="1" outlineLevel="1">
      <c r="C963" s="8"/>
      <c r="D963" s="157"/>
      <c r="E963" s="157" t="s">
        <v>3281</v>
      </c>
      <c r="F963" s="8"/>
      <c r="G963" s="8"/>
      <c r="H963" s="133"/>
      <c r="I963" s="133"/>
      <c r="J963" s="17"/>
      <c r="K963" s="17"/>
      <c r="L963" s="17"/>
      <c r="M963" s="17"/>
      <c r="N963" s="17"/>
      <c r="O963" s="17"/>
      <c r="P963" s="3"/>
    </row>
    <row r="964" spans="3:16" ht="26.25" hidden="1" customHeight="1" outlineLevel="1">
      <c r="C964" s="8"/>
      <c r="D964" s="140"/>
      <c r="E964" s="609" t="s">
        <v>3282</v>
      </c>
      <c r="F964" s="610"/>
      <c r="G964" s="610"/>
      <c r="H964" s="610"/>
      <c r="I964" s="610"/>
      <c r="J964" s="611"/>
      <c r="K964" s="612" t="s">
        <v>3283</v>
      </c>
      <c r="L964" s="613"/>
      <c r="M964" s="614" t="s">
        <v>3284</v>
      </c>
      <c r="N964" s="615"/>
      <c r="O964" s="615"/>
      <c r="P964" s="616"/>
    </row>
    <row r="965" spans="3:16" ht="26.25" hidden="1" customHeight="1" outlineLevel="1">
      <c r="C965" s="136"/>
      <c r="D965" s="605" t="s">
        <v>51</v>
      </c>
      <c r="E965" s="617" t="s">
        <v>3285</v>
      </c>
      <c r="F965" s="607"/>
      <c r="G965" s="607"/>
      <c r="H965" s="607"/>
      <c r="I965" s="607"/>
      <c r="J965" s="608"/>
      <c r="K965" s="618" t="s">
        <v>3286</v>
      </c>
      <c r="L965" s="618" t="s">
        <v>3287</v>
      </c>
      <c r="M965" s="606" t="s">
        <v>55</v>
      </c>
      <c r="N965" s="606"/>
      <c r="O965" s="606" t="s">
        <v>56</v>
      </c>
      <c r="P965" s="606"/>
    </row>
    <row r="966" spans="3:16" ht="50.65" hidden="1" customHeight="1" outlineLevel="1">
      <c r="C966" s="136"/>
      <c r="D966" s="605"/>
      <c r="E966" s="699" t="s">
        <v>3288</v>
      </c>
      <c r="F966" s="700"/>
      <c r="G966" s="700"/>
      <c r="H966" s="700"/>
      <c r="I966" s="700"/>
      <c r="J966" s="701"/>
      <c r="K966" s="619"/>
      <c r="L966" s="619"/>
      <c r="M966" s="702" t="s">
        <v>3289</v>
      </c>
      <c r="N966" s="702"/>
      <c r="O966" s="702"/>
      <c r="P966" s="702"/>
    </row>
    <row r="967" spans="3:16" ht="26.25" hidden="1" customHeight="1" outlineLevel="1">
      <c r="C967" s="8"/>
      <c r="D967" s="158" t="s">
        <v>3707</v>
      </c>
      <c r="E967" s="391"/>
      <c r="F967" s="392"/>
      <c r="G967" s="392"/>
      <c r="H967" s="392"/>
      <c r="I967" s="392"/>
      <c r="J967" s="393"/>
      <c r="K967" s="291"/>
      <c r="L967" s="291"/>
      <c r="M967" s="444"/>
      <c r="N967" s="444"/>
      <c r="O967" s="594"/>
      <c r="P967" s="594"/>
    </row>
    <row r="968" spans="3:16" ht="26.25" hidden="1" customHeight="1" outlineLevel="1">
      <c r="C968" s="8"/>
      <c r="D968" s="147" t="s">
        <v>3708</v>
      </c>
      <c r="E968" s="391"/>
      <c r="F968" s="392"/>
      <c r="G968" s="392"/>
      <c r="H968" s="392"/>
      <c r="I968" s="392"/>
      <c r="J968" s="393"/>
      <c r="K968" s="291"/>
      <c r="L968" s="291"/>
      <c r="M968" s="444"/>
      <c r="N968" s="444"/>
      <c r="O968" s="594"/>
      <c r="P968" s="594"/>
    </row>
    <row r="969" spans="3:16" ht="26.25" hidden="1" customHeight="1" outlineLevel="1">
      <c r="C969" s="8"/>
      <c r="D969" s="158" t="s">
        <v>3709</v>
      </c>
      <c r="E969" s="391"/>
      <c r="F969" s="392"/>
      <c r="G969" s="392"/>
      <c r="H969" s="392"/>
      <c r="I969" s="392"/>
      <c r="J969" s="393"/>
      <c r="K969" s="291"/>
      <c r="L969" s="291"/>
      <c r="M969" s="444"/>
      <c r="N969" s="444"/>
      <c r="O969" s="594"/>
      <c r="P969" s="594"/>
    </row>
    <row r="970" spans="3:16" ht="26.25" hidden="1" customHeight="1" outlineLevel="1">
      <c r="C970" s="8"/>
      <c r="D970" s="147" t="s">
        <v>3710</v>
      </c>
      <c r="E970" s="391"/>
      <c r="F970" s="392"/>
      <c r="G970" s="392"/>
      <c r="H970" s="392"/>
      <c r="I970" s="392"/>
      <c r="J970" s="393"/>
      <c r="K970" s="291"/>
      <c r="L970" s="291"/>
      <c r="M970" s="444"/>
      <c r="N970" s="444"/>
      <c r="O970" s="594"/>
      <c r="P970" s="594"/>
    </row>
    <row r="971" spans="3:16" ht="26.25" hidden="1" customHeight="1" outlineLevel="1">
      <c r="C971" s="8"/>
      <c r="D971" s="158" t="s">
        <v>3711</v>
      </c>
      <c r="E971" s="391"/>
      <c r="F971" s="392"/>
      <c r="G971" s="392"/>
      <c r="H971" s="392"/>
      <c r="I971" s="392"/>
      <c r="J971" s="393"/>
      <c r="K971" s="291"/>
      <c r="L971" s="291"/>
      <c r="M971" s="444"/>
      <c r="N971" s="444"/>
      <c r="O971" s="594"/>
      <c r="P971" s="594"/>
    </row>
    <row r="972" spans="3:16" ht="26.25" hidden="1" customHeight="1" outlineLevel="1">
      <c r="C972" s="8"/>
      <c r="D972" s="147" t="s">
        <v>3712</v>
      </c>
      <c r="E972" s="391"/>
      <c r="F972" s="392"/>
      <c r="G972" s="392"/>
      <c r="H972" s="392"/>
      <c r="I972" s="392"/>
      <c r="J972" s="393"/>
      <c r="K972" s="291"/>
      <c r="L972" s="291"/>
      <c r="M972" s="444"/>
      <c r="N972" s="444"/>
      <c r="O972" s="594"/>
      <c r="P972" s="594"/>
    </row>
    <row r="973" spans="3:16" ht="26.25" hidden="1" customHeight="1" outlineLevel="1">
      <c r="C973" s="8"/>
      <c r="D973" s="158" t="s">
        <v>3713</v>
      </c>
      <c r="E973" s="391"/>
      <c r="F973" s="392"/>
      <c r="G973" s="392"/>
      <c r="H973" s="392"/>
      <c r="I973" s="392"/>
      <c r="J973" s="393"/>
      <c r="K973" s="291"/>
      <c r="L973" s="291"/>
      <c r="M973" s="444"/>
      <c r="N973" s="444"/>
      <c r="O973" s="594"/>
      <c r="P973" s="594"/>
    </row>
    <row r="974" spans="3:16" ht="26.25" hidden="1" customHeight="1" outlineLevel="1">
      <c r="C974" s="8"/>
      <c r="D974" s="147" t="s">
        <v>3714</v>
      </c>
      <c r="E974" s="391"/>
      <c r="F974" s="392"/>
      <c r="G974" s="392"/>
      <c r="H974" s="392"/>
      <c r="I974" s="392"/>
      <c r="J974" s="393"/>
      <c r="K974" s="291"/>
      <c r="L974" s="291"/>
      <c r="M974" s="444"/>
      <c r="N974" s="444"/>
      <c r="O974" s="594"/>
      <c r="P974" s="594"/>
    </row>
    <row r="975" spans="3:16" ht="26.25" hidden="1" customHeight="1" outlineLevel="1">
      <c r="C975" s="8"/>
      <c r="D975" s="158" t="s">
        <v>3715</v>
      </c>
      <c r="E975" s="391"/>
      <c r="F975" s="392"/>
      <c r="G975" s="392"/>
      <c r="H975" s="392"/>
      <c r="I975" s="392"/>
      <c r="J975" s="393"/>
      <c r="K975" s="291"/>
      <c r="L975" s="291"/>
      <c r="M975" s="444"/>
      <c r="N975" s="444"/>
      <c r="O975" s="594"/>
      <c r="P975" s="594"/>
    </row>
    <row r="976" spans="3:16" ht="26.25" hidden="1" customHeight="1" outlineLevel="1">
      <c r="C976" s="8"/>
      <c r="D976" s="147" t="s">
        <v>3716</v>
      </c>
      <c r="E976" s="391"/>
      <c r="F976" s="392"/>
      <c r="G976" s="392"/>
      <c r="H976" s="392"/>
      <c r="I976" s="392"/>
      <c r="J976" s="393"/>
      <c r="K976" s="291"/>
      <c r="L976" s="291"/>
      <c r="M976" s="444"/>
      <c r="N976" s="444"/>
      <c r="O976" s="594"/>
      <c r="P976" s="594"/>
    </row>
    <row r="977" spans="3:16" ht="26.25" hidden="1" customHeight="1" outlineLevel="1">
      <c r="C977" s="8"/>
      <c r="D977" s="158" t="s">
        <v>3717</v>
      </c>
      <c r="E977" s="391"/>
      <c r="F977" s="392"/>
      <c r="G977" s="392"/>
      <c r="H977" s="392"/>
      <c r="I977" s="392"/>
      <c r="J977" s="393"/>
      <c r="K977" s="291"/>
      <c r="L977" s="291"/>
      <c r="M977" s="444"/>
      <c r="N977" s="444"/>
      <c r="O977" s="594"/>
      <c r="P977" s="594"/>
    </row>
    <row r="978" spans="3:16" ht="26.25" hidden="1" customHeight="1" outlineLevel="1">
      <c r="C978" s="8"/>
      <c r="D978" s="147" t="s">
        <v>3718</v>
      </c>
      <c r="E978" s="391"/>
      <c r="F978" s="392"/>
      <c r="G978" s="392"/>
      <c r="H978" s="392"/>
      <c r="I978" s="392"/>
      <c r="J978" s="393"/>
      <c r="K978" s="291"/>
      <c r="L978" s="291"/>
      <c r="M978" s="444"/>
      <c r="N978" s="444"/>
      <c r="O978" s="594"/>
      <c r="P978" s="594"/>
    </row>
    <row r="979" spans="3:16" ht="26.25" hidden="1" customHeight="1" outlineLevel="1">
      <c r="C979" s="8"/>
      <c r="D979" s="158" t="s">
        <v>3719</v>
      </c>
      <c r="E979" s="391"/>
      <c r="F979" s="392"/>
      <c r="G979" s="392"/>
      <c r="H979" s="392"/>
      <c r="I979" s="392"/>
      <c r="J979" s="393"/>
      <c r="K979" s="291"/>
      <c r="L979" s="291"/>
      <c r="M979" s="444"/>
      <c r="N979" s="444"/>
      <c r="O979" s="594"/>
      <c r="P979" s="594"/>
    </row>
    <row r="980" spans="3:16" ht="26.25" hidden="1" customHeight="1" outlineLevel="1">
      <c r="C980" s="8"/>
      <c r="D980" s="147" t="s">
        <v>3720</v>
      </c>
      <c r="E980" s="391"/>
      <c r="F980" s="392"/>
      <c r="G980" s="392"/>
      <c r="H980" s="392"/>
      <c r="I980" s="392"/>
      <c r="J980" s="393"/>
      <c r="K980" s="291"/>
      <c r="L980" s="291"/>
      <c r="M980" s="444"/>
      <c r="N980" s="444"/>
      <c r="O980" s="594"/>
      <c r="P980" s="594"/>
    </row>
    <row r="981" spans="3:16" ht="26.25" hidden="1" customHeight="1" outlineLevel="1">
      <c r="C981" s="8"/>
      <c r="D981" s="158" t="s">
        <v>3721</v>
      </c>
      <c r="E981" s="391"/>
      <c r="F981" s="392"/>
      <c r="G981" s="392"/>
      <c r="H981" s="392"/>
      <c r="I981" s="392"/>
      <c r="J981" s="393"/>
      <c r="K981" s="291"/>
      <c r="L981" s="291"/>
      <c r="M981" s="444"/>
      <c r="N981" s="444"/>
      <c r="O981" s="594"/>
      <c r="P981" s="594"/>
    </row>
    <row r="982" spans="3:16" ht="26.25" hidden="1" customHeight="1" outlineLevel="1"/>
    <row r="983" spans="3:16" ht="26.25" customHeight="1" collapsed="1"/>
    <row r="984" spans="3:16" ht="26.25" customHeight="1"/>
    <row r="985" spans="3:16" ht="26.25" customHeight="1"/>
    <row r="986" spans="3:16" ht="26.25" hidden="1" customHeight="1"/>
    <row r="987" spans="3:16" ht="26.25" hidden="1" customHeight="1"/>
    <row r="988" spans="3:16" ht="26.25" hidden="1" customHeight="1"/>
    <row r="989" spans="3:16" ht="26.25" hidden="1" customHeight="1"/>
    <row r="990" spans="3:16" ht="26.25" hidden="1" customHeight="1"/>
    <row r="991" spans="3:16" ht="26.25" hidden="1" customHeight="1"/>
    <row r="992" spans="3:16"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row r="1001" ht="26.25" hidden="1" customHeight="1"/>
    <row r="1002" ht="26.25" hidden="1" customHeight="1"/>
    <row r="1003" ht="26.25" hidden="1" customHeight="1"/>
    <row r="1004" ht="26.25" hidden="1" customHeight="1"/>
    <row r="1005" ht="26.25" hidden="1" customHeight="1"/>
    <row r="1006" ht="26.25" hidden="1" customHeight="1"/>
    <row r="1007" ht="26.25" hidden="1" customHeight="1"/>
    <row r="1008" ht="26.25" hidden="1" customHeight="1"/>
    <row r="1009" ht="26.25" hidden="1" customHeight="1"/>
    <row r="1010" ht="26.25" hidden="1" customHeight="1"/>
    <row r="1011" ht="26.25" hidden="1" customHeight="1"/>
    <row r="1012" ht="26.25" hidden="1" customHeight="1"/>
    <row r="1013" ht="26.25" hidden="1" customHeight="1"/>
    <row r="1014" ht="26.25" hidden="1" customHeight="1"/>
    <row r="1015" ht="26.25" hidden="1" customHeight="1"/>
    <row r="1016" ht="26.25" hidden="1" customHeight="1"/>
    <row r="1017" ht="26.25" hidden="1" customHeight="1"/>
    <row r="1018" ht="26.25" hidden="1" customHeight="1"/>
    <row r="1019" ht="26.25" hidden="1" customHeight="1"/>
    <row r="1020" ht="26.25" hidden="1" customHeight="1"/>
    <row r="1021" ht="26.25" hidden="1" customHeight="1"/>
    <row r="1022" ht="26.25" hidden="1" customHeight="1"/>
    <row r="1023" ht="26.25" hidden="1" customHeight="1"/>
    <row r="1024" ht="26.25" hidden="1" customHeight="1"/>
    <row r="1025" ht="26.25" hidden="1" customHeight="1"/>
    <row r="1026" ht="26.25" hidden="1" customHeight="1"/>
    <row r="1027" ht="26.25" hidden="1" customHeight="1"/>
    <row r="1028" ht="26.25" hidden="1" customHeight="1"/>
    <row r="1029" ht="26.25" hidden="1" customHeight="1"/>
    <row r="1030" ht="26.25" hidden="1" customHeight="1"/>
    <row r="1031" ht="26.25" hidden="1" customHeight="1"/>
    <row r="1032" ht="26.25" hidden="1" customHeight="1"/>
    <row r="1033" ht="26.25" hidden="1" customHeight="1"/>
    <row r="1034" ht="26.25" hidden="1" customHeight="1"/>
    <row r="1035" ht="26.25" hidden="1" customHeight="1"/>
    <row r="1036" ht="26.25" hidden="1" customHeight="1"/>
    <row r="1037" ht="26.25" hidden="1" customHeight="1"/>
    <row r="1038" ht="26.25" hidden="1" customHeight="1"/>
    <row r="1039" ht="26.25" hidden="1" customHeight="1"/>
    <row r="1040" ht="26.25" hidden="1" customHeight="1"/>
    <row r="1041" ht="26.25" hidden="1" customHeight="1"/>
    <row r="1042" ht="26.25" hidden="1" customHeight="1"/>
    <row r="1043" ht="26.25" hidden="1" customHeight="1"/>
    <row r="1044" ht="26.25" hidden="1" customHeight="1"/>
    <row r="1045" ht="26.25" hidden="1" customHeight="1"/>
    <row r="1046" ht="26.25" hidden="1" customHeight="1"/>
    <row r="1047" ht="26.25" hidden="1" customHeight="1"/>
    <row r="1048" ht="26.25" hidden="1" customHeight="1"/>
    <row r="1049" ht="26.25" hidden="1" customHeight="1"/>
    <row r="1050" ht="26.25" hidden="1" customHeight="1"/>
    <row r="1051" ht="26.25" hidden="1" customHeight="1"/>
    <row r="1052" ht="26.25" hidden="1" customHeight="1"/>
    <row r="1053" ht="26.25" hidden="1" customHeight="1"/>
    <row r="1054" ht="26.25" hidden="1" customHeight="1"/>
    <row r="1055" ht="26.25" hidden="1" customHeight="1"/>
    <row r="1056" ht="26.25" hidden="1" customHeight="1"/>
    <row r="1057" ht="26.25" hidden="1" customHeight="1"/>
    <row r="1058" ht="26.25" hidden="1" customHeight="1"/>
    <row r="1059" ht="26.25" hidden="1" customHeight="1"/>
    <row r="1060" ht="26.25" hidden="1" customHeight="1"/>
    <row r="1061" ht="26.25" hidden="1" customHeight="1"/>
    <row r="1062" ht="26.25" hidden="1" customHeight="1"/>
    <row r="1063" ht="26.25" hidden="1" customHeight="1"/>
    <row r="1064" ht="26.25" hidden="1" customHeight="1"/>
    <row r="1065" ht="26.25" hidden="1" customHeight="1"/>
    <row r="1066" ht="26.25" hidden="1" customHeight="1"/>
    <row r="1067" ht="26.25" hidden="1" customHeight="1"/>
    <row r="1068" ht="26.25" hidden="1" customHeight="1"/>
    <row r="1069" ht="26.25" hidden="1" customHeight="1"/>
    <row r="1070" ht="26.25" hidden="1" customHeight="1"/>
    <row r="1071" ht="26.25" hidden="1" customHeight="1"/>
    <row r="1072" ht="26.25" hidden="1" customHeight="1"/>
    <row r="1073" ht="26.25" hidden="1" customHeight="1"/>
    <row r="1074" ht="26.25" hidden="1" customHeight="1"/>
    <row r="1075" ht="26.25" hidden="1" customHeight="1"/>
    <row r="1076" ht="26.25" hidden="1" customHeight="1"/>
    <row r="1077" ht="26.25" hidden="1" customHeight="1"/>
    <row r="1078" ht="26.25" hidden="1" customHeight="1"/>
    <row r="1079" ht="26.25" hidden="1" customHeight="1"/>
    <row r="1080" ht="26.25" hidden="1" customHeight="1"/>
    <row r="1081" ht="26.25" hidden="1" customHeight="1"/>
    <row r="1082" ht="26.25" hidden="1" customHeight="1"/>
    <row r="1083" ht="26.25" hidden="1" customHeight="1"/>
    <row r="1084" ht="26.25" hidden="1" customHeight="1"/>
    <row r="1085" ht="26.25" hidden="1" customHeight="1"/>
    <row r="1086" ht="26.25" hidden="1" customHeight="1"/>
    <row r="1087" ht="26.25" hidden="1" customHeight="1"/>
    <row r="1088" ht="26.25" hidden="1" customHeight="1"/>
    <row r="1089" ht="26.25" hidden="1" customHeight="1"/>
    <row r="1090" ht="26.25" hidden="1" customHeight="1"/>
    <row r="1091" ht="26.25" hidden="1" customHeight="1"/>
    <row r="1092" ht="26.25" hidden="1" customHeight="1"/>
    <row r="1093" ht="26.25" hidden="1" customHeight="1"/>
    <row r="1094" ht="26.25" hidden="1" customHeight="1"/>
    <row r="1095" ht="26.25" hidden="1" customHeight="1"/>
    <row r="1096" ht="26.25" hidden="1" customHeight="1"/>
    <row r="1097" ht="26.25" hidden="1" customHeight="1"/>
    <row r="1098" ht="26.25" hidden="1" customHeight="1"/>
    <row r="1099" ht="26.25" hidden="1" customHeight="1"/>
    <row r="1100" ht="26.25" hidden="1" customHeight="1"/>
    <row r="1101" ht="26.25" hidden="1" customHeight="1"/>
    <row r="1102" ht="26.25" hidden="1" customHeight="1"/>
    <row r="1103" ht="26.25" hidden="1" customHeight="1"/>
    <row r="1104" ht="26.25" hidden="1" customHeight="1"/>
    <row r="1105" ht="26.25" hidden="1" customHeight="1"/>
    <row r="1106" ht="26.25" hidden="1" customHeight="1"/>
    <row r="1107" ht="26.25" hidden="1" customHeight="1"/>
    <row r="1108" ht="26.25" hidden="1" customHeight="1"/>
    <row r="1109" ht="26.25" hidden="1" customHeight="1"/>
    <row r="1110" ht="26.25" hidden="1" customHeight="1"/>
    <row r="1111" ht="26.25" hidden="1" customHeight="1"/>
    <row r="1112" ht="26.25" hidden="1" customHeight="1"/>
    <row r="1113" ht="26.25" hidden="1" customHeight="1"/>
    <row r="1114" ht="26.25" hidden="1" customHeight="1"/>
    <row r="1115" ht="26.25" hidden="1" customHeight="1"/>
    <row r="1116" ht="26.25" hidden="1" customHeight="1"/>
    <row r="1117" ht="26.25" hidden="1" customHeight="1"/>
    <row r="1118" ht="26.25" hidden="1" customHeight="1"/>
    <row r="1119" ht="26.25" hidden="1" customHeight="1"/>
    <row r="1120" ht="26.25" hidden="1" customHeight="1"/>
    <row r="1121" ht="26.25" hidden="1" customHeight="1"/>
    <row r="1122" ht="26.25" hidden="1" customHeight="1"/>
    <row r="1123" ht="26.25" hidden="1" customHeight="1"/>
    <row r="1124" ht="26.25" hidden="1" customHeight="1"/>
    <row r="1125" ht="26.25" hidden="1" customHeight="1"/>
    <row r="1126" ht="26.25" hidden="1" customHeight="1"/>
    <row r="1127" ht="26.25" hidden="1" customHeight="1"/>
    <row r="1128" ht="26.25" hidden="1" customHeight="1"/>
    <row r="1129" ht="26.25" hidden="1" customHeight="1"/>
    <row r="1130" ht="26.25" hidden="1" customHeight="1"/>
    <row r="1131" ht="26.25" hidden="1" customHeight="1"/>
    <row r="1132" ht="26.25" hidden="1" customHeight="1"/>
    <row r="1133" ht="26.25" hidden="1" customHeight="1"/>
    <row r="1134" ht="26.25" hidden="1" customHeight="1"/>
    <row r="1135" ht="26.25" hidden="1" customHeight="1"/>
    <row r="1136" ht="26.25" hidden="1" customHeight="1"/>
    <row r="1137" ht="26.25" hidden="1" customHeight="1"/>
    <row r="1138" ht="26.25" hidden="1" customHeight="1"/>
    <row r="1139" ht="26.25" hidden="1" customHeight="1"/>
    <row r="1140" ht="26.25" hidden="1" customHeight="1"/>
    <row r="1141" ht="26.25" hidden="1" customHeight="1"/>
    <row r="1142" ht="26.25" hidden="1" customHeight="1"/>
    <row r="1143" ht="26.25" hidden="1" customHeight="1"/>
    <row r="1144" ht="26.25" hidden="1" customHeight="1"/>
    <row r="1145" ht="26.25" hidden="1" customHeight="1"/>
    <row r="1146" ht="26.25" hidden="1" customHeight="1"/>
    <row r="1147" ht="26.25" hidden="1" customHeight="1"/>
    <row r="1148" ht="26.25" hidden="1" customHeight="1"/>
    <row r="1149" ht="26.25" hidden="1" customHeight="1"/>
    <row r="1150" ht="26.25" hidden="1" customHeight="1"/>
    <row r="1151" ht="26.25" hidden="1" customHeight="1"/>
    <row r="1152" ht="26.25" hidden="1" customHeight="1"/>
    <row r="1153" ht="26.25" hidden="1" customHeight="1"/>
    <row r="1154" ht="26.25" hidden="1" customHeight="1"/>
    <row r="1155" ht="26.25" hidden="1" customHeight="1"/>
    <row r="1156" ht="26.25" hidden="1" customHeight="1"/>
    <row r="1157" ht="26.25" hidden="1" customHeight="1"/>
    <row r="1158" ht="26.25" hidden="1" customHeight="1"/>
    <row r="1159" ht="26.25" hidden="1" customHeight="1"/>
    <row r="1160" ht="26.25" hidden="1" customHeight="1"/>
    <row r="1161" ht="26.25" hidden="1" customHeight="1"/>
    <row r="1162" ht="26.25" hidden="1" customHeight="1"/>
    <row r="1163" ht="26.25" hidden="1" customHeight="1"/>
    <row r="1164" ht="26.25" hidden="1" customHeight="1"/>
    <row r="1165" ht="26.25" hidden="1" customHeight="1"/>
    <row r="1166" ht="26.25" hidden="1" customHeight="1"/>
    <row r="1167" ht="26.25" hidden="1" customHeight="1"/>
    <row r="1168" ht="26.25" hidden="1" customHeight="1"/>
    <row r="1169" ht="26.25" hidden="1" customHeight="1"/>
    <row r="1170" ht="26.25" hidden="1" customHeight="1"/>
    <row r="1171" ht="26.25" hidden="1" customHeight="1"/>
    <row r="1172" ht="26.25" hidden="1" customHeight="1"/>
    <row r="1173" ht="26.25" hidden="1" customHeight="1"/>
    <row r="1174" ht="26.25" hidden="1" customHeight="1"/>
    <row r="1175" ht="26.25" hidden="1" customHeight="1"/>
    <row r="1176" ht="26.25" hidden="1" customHeight="1"/>
    <row r="1177" ht="26.25" hidden="1" customHeight="1"/>
    <row r="1178" ht="26.25" hidden="1" customHeight="1"/>
    <row r="1179" ht="26.25" hidden="1" customHeight="1"/>
    <row r="1180" ht="26.25" hidden="1" customHeight="1"/>
    <row r="1181" ht="26.25" hidden="1" customHeight="1"/>
    <row r="1182" ht="26.25" hidden="1" customHeight="1"/>
    <row r="1183" ht="26.25" hidden="1" customHeight="1"/>
    <row r="1184" ht="26.25" hidden="1" customHeight="1"/>
    <row r="1185" ht="26.25" hidden="1" customHeight="1"/>
    <row r="1186" ht="26.25" hidden="1" customHeight="1"/>
    <row r="1187" ht="26.25" hidden="1" customHeight="1"/>
    <row r="1188" ht="26.25" hidden="1" customHeight="1"/>
    <row r="1189" ht="26.25" hidden="1" customHeight="1"/>
    <row r="1190" ht="26.25" hidden="1" customHeight="1"/>
    <row r="1191" ht="26.25" hidden="1" customHeight="1"/>
    <row r="1192" ht="26.25" hidden="1" customHeight="1"/>
    <row r="1193" ht="26.25" hidden="1" customHeight="1"/>
    <row r="1194" ht="26.25" hidden="1" customHeight="1"/>
    <row r="1195" ht="26.25" hidden="1" customHeight="1"/>
    <row r="1196" ht="26.25" hidden="1" customHeight="1"/>
    <row r="1197" ht="26.25" hidden="1" customHeight="1"/>
    <row r="1198" ht="26.25" hidden="1" customHeight="1"/>
    <row r="1199" ht="26.25" hidden="1" customHeight="1"/>
    <row r="1200" ht="26.25" hidden="1" customHeight="1"/>
    <row r="1201" ht="26.25" hidden="1" customHeight="1"/>
    <row r="1202" ht="26.25" hidden="1" customHeight="1"/>
    <row r="1203" ht="26.25" hidden="1" customHeight="1"/>
    <row r="1204" ht="26.25" hidden="1" customHeight="1"/>
    <row r="1205" ht="26.25" hidden="1" customHeight="1"/>
    <row r="1206" ht="26.25" hidden="1" customHeight="1"/>
    <row r="1207" ht="26.25" hidden="1" customHeight="1"/>
    <row r="1208" ht="26.25" hidden="1" customHeight="1"/>
    <row r="1209" ht="26.25" hidden="1" customHeight="1"/>
    <row r="1210" ht="26.25" hidden="1" customHeight="1"/>
    <row r="1211" ht="26.25" hidden="1" customHeight="1"/>
    <row r="1212" ht="26.25" hidden="1" customHeight="1"/>
    <row r="1213" ht="26.25" hidden="1" customHeight="1"/>
    <row r="1214" ht="26.25" hidden="1" customHeight="1"/>
    <row r="1215" ht="26.25" hidden="1" customHeight="1"/>
    <row r="1216" ht="26.25" hidden="1" customHeight="1"/>
    <row r="1217" ht="26.25" hidden="1" customHeight="1"/>
    <row r="1218" ht="26.25" hidden="1" customHeight="1"/>
    <row r="1219" ht="26.25" hidden="1" customHeight="1"/>
    <row r="1220" ht="26.25" hidden="1" customHeight="1"/>
    <row r="1221" ht="26.25" hidden="1" customHeight="1"/>
    <row r="1222" ht="26.25" hidden="1" customHeight="1"/>
    <row r="1223" ht="26.25" hidden="1" customHeight="1"/>
    <row r="1224" ht="26.25" hidden="1" customHeight="1"/>
    <row r="1225" ht="26.25" hidden="1" customHeight="1"/>
    <row r="1226" ht="26.25" hidden="1" customHeight="1"/>
    <row r="1227" ht="26.25" hidden="1" customHeight="1"/>
    <row r="1228" ht="26.25" hidden="1" customHeight="1"/>
    <row r="1229" ht="26.25" hidden="1" customHeight="1"/>
    <row r="1230" ht="26.25" hidden="1" customHeight="1"/>
    <row r="1231" ht="26.25" hidden="1" customHeight="1"/>
    <row r="1232" ht="26.25" hidden="1" customHeight="1"/>
    <row r="1233" ht="26.25" hidden="1" customHeight="1"/>
    <row r="1234" ht="26.25" hidden="1" customHeight="1"/>
    <row r="1235" ht="26.25" hidden="1" customHeight="1"/>
    <row r="1236" ht="26.25" hidden="1" customHeight="1"/>
    <row r="1237" ht="26.25" hidden="1" customHeight="1"/>
    <row r="1238" ht="26.25" hidden="1" customHeight="1"/>
    <row r="1239" ht="26.25" hidden="1" customHeight="1"/>
    <row r="1240" ht="26.25" hidden="1" customHeight="1"/>
    <row r="1241" ht="26.25" hidden="1" customHeight="1"/>
    <row r="1242" ht="26.25" hidden="1" customHeight="1"/>
    <row r="1243" ht="26.25" hidden="1" customHeight="1"/>
    <row r="1244" ht="26.25" hidden="1" customHeight="1"/>
    <row r="1245" ht="26.25" hidden="1" customHeight="1"/>
    <row r="1246" ht="26.25" hidden="1" customHeight="1"/>
    <row r="1247" ht="26.25" hidden="1" customHeight="1"/>
    <row r="1248" ht="26.25" hidden="1" customHeight="1"/>
    <row r="1249" ht="26.25" hidden="1" customHeight="1"/>
    <row r="1250" ht="26.25" hidden="1" customHeight="1"/>
    <row r="1251" ht="26.25" hidden="1" customHeight="1"/>
    <row r="1252" ht="26.25" hidden="1" customHeight="1"/>
    <row r="1253" ht="26.25" hidden="1" customHeight="1"/>
    <row r="1254" ht="26.25" hidden="1" customHeight="1"/>
    <row r="1255" ht="26.25" hidden="1" customHeight="1"/>
    <row r="1256" ht="26.25" hidden="1" customHeight="1"/>
    <row r="1257" ht="26.25" hidden="1" customHeight="1"/>
    <row r="1258" ht="26.25" hidden="1" customHeight="1"/>
    <row r="1259" ht="26.25" hidden="1" customHeight="1"/>
    <row r="1260" ht="26.25" hidden="1" customHeight="1"/>
    <row r="1261" ht="26.25" hidden="1" customHeight="1"/>
    <row r="1262" ht="26.25" hidden="1" customHeight="1"/>
    <row r="1263" ht="26.25" hidden="1" customHeight="1"/>
    <row r="1264" ht="26.25" hidden="1" customHeight="1"/>
    <row r="1265" ht="26.25" hidden="1" customHeight="1"/>
    <row r="1266" ht="26.25" hidden="1" customHeight="1"/>
    <row r="1267" ht="26.25" hidden="1" customHeight="1"/>
    <row r="1268" ht="26.25" hidden="1" customHeight="1"/>
    <row r="1269" ht="26.25" hidden="1" customHeight="1"/>
    <row r="1270" ht="26.25" hidden="1" customHeight="1"/>
    <row r="1271" ht="26.25" hidden="1" customHeight="1"/>
    <row r="1272" ht="26.25" hidden="1" customHeight="1"/>
    <row r="1273" ht="26.25" hidden="1" customHeight="1"/>
    <row r="1274" ht="26.25" hidden="1" customHeight="1"/>
    <row r="1275" ht="26.25" hidden="1" customHeight="1"/>
    <row r="1276" ht="26.25" hidden="1" customHeight="1"/>
    <row r="1277" ht="26.25" hidden="1" customHeight="1"/>
    <row r="1278" ht="26.25" hidden="1" customHeight="1"/>
    <row r="1279" ht="26.25" hidden="1" customHeight="1"/>
    <row r="1280" ht="26.25" hidden="1" customHeight="1"/>
    <row r="1281" ht="26.25" hidden="1" customHeight="1"/>
    <row r="1282" ht="26.25" hidden="1" customHeight="1"/>
    <row r="1283" ht="26.25" hidden="1" customHeight="1"/>
    <row r="1284" ht="26.25" hidden="1" customHeight="1"/>
    <row r="1285" ht="26.25" hidden="1" customHeight="1"/>
    <row r="1286" ht="26.25" hidden="1" customHeight="1"/>
    <row r="1287" ht="26.25" hidden="1" customHeight="1"/>
    <row r="1288" ht="26.25" hidden="1" customHeight="1"/>
    <row r="1289" ht="26.25" hidden="1" customHeight="1"/>
    <row r="1290" ht="26.25" hidden="1" customHeight="1"/>
    <row r="1291" ht="26.25" hidden="1" customHeight="1"/>
    <row r="1292" ht="26.25" hidden="1" customHeight="1"/>
    <row r="1293" ht="26.25" hidden="1" customHeight="1"/>
    <row r="1294" ht="26.25" hidden="1" customHeight="1"/>
    <row r="1295" ht="26.25" hidden="1" customHeight="1"/>
    <row r="1296" ht="26.25" hidden="1" customHeight="1"/>
    <row r="1297" ht="26.25" hidden="1" customHeight="1"/>
    <row r="1298" ht="26.25" hidden="1" customHeight="1"/>
    <row r="1299" ht="26.25" hidden="1" customHeight="1"/>
    <row r="1300" ht="26.25" hidden="1" customHeight="1"/>
    <row r="1301" ht="26.25" hidden="1" customHeight="1"/>
    <row r="1302" ht="26.25" hidden="1" customHeight="1"/>
    <row r="1303" ht="26.25" hidden="1" customHeight="1"/>
    <row r="1304" ht="26.25" hidden="1" customHeight="1"/>
    <row r="1305" ht="26.25" hidden="1" customHeight="1"/>
    <row r="1306" ht="26.25" hidden="1" customHeight="1"/>
    <row r="1307" ht="26.25" hidden="1" customHeight="1"/>
    <row r="1308" ht="26.25" hidden="1" customHeight="1"/>
    <row r="1309" ht="26.25" hidden="1" customHeight="1"/>
    <row r="1310" ht="26.25" hidden="1" customHeight="1"/>
    <row r="1311" ht="26.25" hidden="1" customHeight="1"/>
    <row r="1312" ht="26.25" hidden="1" customHeight="1"/>
    <row r="1313" ht="26.25" hidden="1" customHeight="1"/>
    <row r="1314" ht="26.25" hidden="1" customHeight="1"/>
    <row r="1315" ht="26.25" hidden="1" customHeight="1"/>
    <row r="1316" ht="26.25" hidden="1" customHeight="1"/>
    <row r="1317" ht="26.25" hidden="1" customHeight="1"/>
    <row r="1318" ht="26.25" hidden="1" customHeight="1"/>
    <row r="1319" ht="26.25" hidden="1" customHeight="1"/>
    <row r="1320" ht="26.25" hidden="1" customHeight="1"/>
    <row r="1321" ht="26.25" hidden="1" customHeight="1"/>
    <row r="1322" ht="26.25" hidden="1" customHeight="1"/>
    <row r="1323" ht="26.25" hidden="1" customHeight="1"/>
    <row r="1324" ht="26.25" hidden="1" customHeight="1"/>
    <row r="1325" ht="26.25" hidden="1" customHeight="1"/>
    <row r="1326" ht="26.25" hidden="1" customHeight="1"/>
    <row r="1327" ht="26.25" hidden="1" customHeight="1"/>
    <row r="1328" ht="26.25" hidden="1" customHeight="1"/>
    <row r="1329" ht="26.25" hidden="1" customHeight="1"/>
    <row r="1330" ht="26.25" hidden="1" customHeight="1"/>
    <row r="1331" ht="26.25" hidden="1" customHeight="1"/>
    <row r="1332" ht="26.25" hidden="1" customHeight="1"/>
    <row r="1333" ht="26.25" hidden="1" customHeight="1"/>
    <row r="1334" ht="26.25" hidden="1" customHeight="1"/>
    <row r="1335" ht="26.25" hidden="1" customHeight="1"/>
    <row r="1336" ht="26.25" hidden="1" customHeight="1"/>
    <row r="1337" ht="26.25" hidden="1" customHeight="1"/>
    <row r="1338" ht="26.25" hidden="1" customHeight="1"/>
    <row r="1339" ht="26.25" hidden="1" customHeight="1"/>
    <row r="1340" ht="26.25" hidden="1" customHeight="1"/>
    <row r="1341" ht="26.25" hidden="1" customHeight="1"/>
    <row r="1342" ht="26.25" hidden="1" customHeight="1"/>
    <row r="1343" ht="26.25" hidden="1" customHeight="1"/>
    <row r="1344" ht="26.25" hidden="1" customHeight="1"/>
    <row r="1345" ht="26.25" hidden="1" customHeight="1"/>
    <row r="1346" ht="26.25" hidden="1" customHeight="1"/>
    <row r="1347" ht="26.25" hidden="1" customHeight="1"/>
    <row r="1348" ht="26.25" hidden="1" customHeight="1"/>
    <row r="1349" ht="26.25" hidden="1" customHeight="1"/>
    <row r="1350" ht="26.25" hidden="1" customHeight="1"/>
    <row r="1351" ht="26.25" hidden="1" customHeight="1"/>
    <row r="1352" ht="26.25" hidden="1" customHeight="1"/>
    <row r="1353" ht="26.25" hidden="1" customHeight="1"/>
    <row r="1354" ht="26.25" hidden="1" customHeight="1"/>
    <row r="1355" ht="26.25" hidden="1" customHeight="1"/>
    <row r="1356" ht="26.25" hidden="1" customHeight="1"/>
    <row r="1357" ht="26.25" hidden="1" customHeight="1"/>
    <row r="1358" ht="26.25" hidden="1" customHeight="1"/>
    <row r="1359" ht="26.25" hidden="1" customHeight="1"/>
    <row r="1360" ht="26.25" hidden="1" customHeight="1"/>
    <row r="1361" ht="26.25" hidden="1" customHeight="1"/>
    <row r="1362" ht="26.25" hidden="1" customHeight="1"/>
    <row r="1363" ht="26.25" hidden="1" customHeight="1"/>
    <row r="1364" ht="26.25" hidden="1" customHeight="1"/>
    <row r="1365" ht="26.25" hidden="1" customHeight="1"/>
    <row r="1366" ht="26.25" hidden="1" customHeight="1"/>
    <row r="1367" ht="26.25" hidden="1" customHeight="1"/>
    <row r="1368" ht="26.25" hidden="1" customHeight="1"/>
    <row r="1369" ht="26.25" hidden="1" customHeight="1"/>
    <row r="1370" ht="26.25" hidden="1" customHeight="1"/>
    <row r="1371" ht="26.25" hidden="1" customHeight="1"/>
    <row r="1372" ht="26.25" hidden="1" customHeight="1"/>
    <row r="1373" ht="26.25" hidden="1" customHeight="1"/>
    <row r="1374" ht="26.25" hidden="1" customHeight="1"/>
    <row r="1375" ht="26.25" hidden="1" customHeight="1"/>
    <row r="1376" ht="26.25" hidden="1" customHeight="1"/>
    <row r="1377" ht="26.25" hidden="1" customHeight="1"/>
    <row r="1378" ht="26.25" hidden="1" customHeight="1"/>
    <row r="1379" ht="26.25" hidden="1" customHeight="1"/>
    <row r="1380" ht="26.25" hidden="1" customHeight="1"/>
    <row r="1381" ht="26.25" hidden="1" customHeight="1"/>
    <row r="1382" ht="26.25" hidden="1" customHeight="1"/>
    <row r="1383" ht="26.25" hidden="1" customHeight="1"/>
    <row r="1384" ht="26.25" hidden="1" customHeight="1"/>
    <row r="1385" ht="26.25" hidden="1" customHeight="1"/>
    <row r="1386" ht="26.25" hidden="1" customHeight="1"/>
    <row r="1387" ht="26.25" hidden="1" customHeight="1"/>
    <row r="1388" ht="26.25" hidden="1" customHeight="1"/>
    <row r="1389" ht="26.25" hidden="1" customHeight="1"/>
  </sheetData>
  <sheetProtection algorithmName="SHA-512" hashValue="VoPvnvPvFbCh9wkaqE2Vgs5oh2XhcuapznVqta24EkmPSyIIQPvOvWvgsd5pXf3Bt0GHxH1hJQfBOS1E9PUknw==" saltValue="9urB4KeeQsnXnqXAp0krhg==" spinCount="100000" sheet="1" formatCells="0" formatColumns="0" formatRows="0" autoFilter="0"/>
  <dataConsolidate/>
  <mergeCells count="2086">
    <mergeCell ref="E979:J979"/>
    <mergeCell ref="M979:N979"/>
    <mergeCell ref="O979:P979"/>
    <mergeCell ref="E980:J980"/>
    <mergeCell ref="M980:N980"/>
    <mergeCell ref="O980:P980"/>
    <mergeCell ref="E981:J981"/>
    <mergeCell ref="M981:N981"/>
    <mergeCell ref="O981:P981"/>
    <mergeCell ref="E976:J976"/>
    <mergeCell ref="M976:N976"/>
    <mergeCell ref="O976:P976"/>
    <mergeCell ref="E977:J977"/>
    <mergeCell ref="M977:N977"/>
    <mergeCell ref="O977:P977"/>
    <mergeCell ref="E978:J978"/>
    <mergeCell ref="M978:N978"/>
    <mergeCell ref="O978:P978"/>
    <mergeCell ref="E973:J973"/>
    <mergeCell ref="M973:N973"/>
    <mergeCell ref="O973:P973"/>
    <mergeCell ref="E974:J974"/>
    <mergeCell ref="M974:N974"/>
    <mergeCell ref="O974:P974"/>
    <mergeCell ref="E975:J975"/>
    <mergeCell ref="M975:N975"/>
    <mergeCell ref="O975:P975"/>
    <mergeCell ref="E970:J970"/>
    <mergeCell ref="M970:N970"/>
    <mergeCell ref="O970:P970"/>
    <mergeCell ref="E971:J971"/>
    <mergeCell ref="M971:N971"/>
    <mergeCell ref="O971:P971"/>
    <mergeCell ref="E972:J972"/>
    <mergeCell ref="M972:N972"/>
    <mergeCell ref="O972:P972"/>
    <mergeCell ref="E967:J967"/>
    <mergeCell ref="M967:N967"/>
    <mergeCell ref="O967:P967"/>
    <mergeCell ref="E968:J968"/>
    <mergeCell ref="M968:N968"/>
    <mergeCell ref="O968:P968"/>
    <mergeCell ref="E969:J969"/>
    <mergeCell ref="M969:N969"/>
    <mergeCell ref="O969:P969"/>
    <mergeCell ref="E964:J964"/>
    <mergeCell ref="K964:L964"/>
    <mergeCell ref="M964:P964"/>
    <mergeCell ref="D965:D966"/>
    <mergeCell ref="E965:J965"/>
    <mergeCell ref="K965:K966"/>
    <mergeCell ref="L965:L966"/>
    <mergeCell ref="M965:N965"/>
    <mergeCell ref="O965:P965"/>
    <mergeCell ref="E966:J966"/>
    <mergeCell ref="M966:P966"/>
    <mergeCell ref="D956:P956"/>
    <mergeCell ref="D957:P957"/>
    <mergeCell ref="D958:F958"/>
    <mergeCell ref="G958:I958"/>
    <mergeCell ref="J958:N958"/>
    <mergeCell ref="D959:F961"/>
    <mergeCell ref="G959:I961"/>
    <mergeCell ref="J959:N961"/>
    <mergeCell ref="O959:O961"/>
    <mergeCell ref="P959:P961"/>
    <mergeCell ref="E952:J952"/>
    <mergeCell ref="M952:N952"/>
    <mergeCell ref="O952:P952"/>
    <mergeCell ref="E953:J953"/>
    <mergeCell ref="M953:N953"/>
    <mergeCell ref="O953:P953"/>
    <mergeCell ref="E954:J954"/>
    <mergeCell ref="M954:N954"/>
    <mergeCell ref="O954:P954"/>
    <mergeCell ref="E949:J949"/>
    <mergeCell ref="M949:N949"/>
    <mergeCell ref="O949:P949"/>
    <mergeCell ref="E950:J950"/>
    <mergeCell ref="M950:N950"/>
    <mergeCell ref="O950:P950"/>
    <mergeCell ref="E951:J951"/>
    <mergeCell ref="M951:N951"/>
    <mergeCell ref="O951:P951"/>
    <mergeCell ref="E946:J946"/>
    <mergeCell ref="M946:N946"/>
    <mergeCell ref="O946:P946"/>
    <mergeCell ref="E947:J947"/>
    <mergeCell ref="M947:N947"/>
    <mergeCell ref="O947:P947"/>
    <mergeCell ref="E948:J948"/>
    <mergeCell ref="M948:N948"/>
    <mergeCell ref="O948:P948"/>
    <mergeCell ref="E943:J943"/>
    <mergeCell ref="M943:N943"/>
    <mergeCell ref="O943:P943"/>
    <mergeCell ref="E944:J944"/>
    <mergeCell ref="M944:N944"/>
    <mergeCell ref="O944:P944"/>
    <mergeCell ref="E945:J945"/>
    <mergeCell ref="M945:N945"/>
    <mergeCell ref="O945:P945"/>
    <mergeCell ref="E940:J940"/>
    <mergeCell ref="M940:N940"/>
    <mergeCell ref="O940:P940"/>
    <mergeCell ref="E941:J941"/>
    <mergeCell ref="M941:N941"/>
    <mergeCell ref="O941:P941"/>
    <mergeCell ref="E942:J942"/>
    <mergeCell ref="M942:N942"/>
    <mergeCell ref="O942:P942"/>
    <mergeCell ref="E937:J937"/>
    <mergeCell ref="K937:L937"/>
    <mergeCell ref="M937:P937"/>
    <mergeCell ref="D938:D939"/>
    <mergeCell ref="E938:J938"/>
    <mergeCell ref="K938:K939"/>
    <mergeCell ref="L938:L939"/>
    <mergeCell ref="M938:N938"/>
    <mergeCell ref="O938:P938"/>
    <mergeCell ref="E939:J939"/>
    <mergeCell ref="M939:P939"/>
    <mergeCell ref="D924:P924"/>
    <mergeCell ref="D925:P925"/>
    <mergeCell ref="D926:P927"/>
    <mergeCell ref="D929:P929"/>
    <mergeCell ref="D930:P930"/>
    <mergeCell ref="D931:F931"/>
    <mergeCell ref="G931:I931"/>
    <mergeCell ref="J931:N931"/>
    <mergeCell ref="D932:F934"/>
    <mergeCell ref="G932:I934"/>
    <mergeCell ref="J932:N934"/>
    <mergeCell ref="O932:O934"/>
    <mergeCell ref="P932:P934"/>
    <mergeCell ref="E919:J919"/>
    <mergeCell ref="M919:N919"/>
    <mergeCell ref="O919:P919"/>
    <mergeCell ref="E920:J920"/>
    <mergeCell ref="M920:N920"/>
    <mergeCell ref="O920:P920"/>
    <mergeCell ref="E921:J921"/>
    <mergeCell ref="M921:N921"/>
    <mergeCell ref="O921:P921"/>
    <mergeCell ref="E916:J916"/>
    <mergeCell ref="M916:N916"/>
    <mergeCell ref="O916:P916"/>
    <mergeCell ref="E917:J917"/>
    <mergeCell ref="M917:N917"/>
    <mergeCell ref="O917:P917"/>
    <mergeCell ref="E918:J918"/>
    <mergeCell ref="M918:N918"/>
    <mergeCell ref="O918:P918"/>
    <mergeCell ref="E913:J913"/>
    <mergeCell ref="M913:N913"/>
    <mergeCell ref="O913:P913"/>
    <mergeCell ref="E914:J914"/>
    <mergeCell ref="M914:N914"/>
    <mergeCell ref="O914:P914"/>
    <mergeCell ref="E915:J915"/>
    <mergeCell ref="M915:N915"/>
    <mergeCell ref="O915:P915"/>
    <mergeCell ref="E910:J910"/>
    <mergeCell ref="M910:N910"/>
    <mergeCell ref="O910:P910"/>
    <mergeCell ref="E911:J911"/>
    <mergeCell ref="M911:N911"/>
    <mergeCell ref="O911:P911"/>
    <mergeCell ref="E912:J912"/>
    <mergeCell ref="M912:N912"/>
    <mergeCell ref="O912:P912"/>
    <mergeCell ref="E907:J907"/>
    <mergeCell ref="M907:N907"/>
    <mergeCell ref="O907:P907"/>
    <mergeCell ref="E908:J908"/>
    <mergeCell ref="M908:N908"/>
    <mergeCell ref="O908:P908"/>
    <mergeCell ref="E909:J909"/>
    <mergeCell ref="M909:N909"/>
    <mergeCell ref="O909:P909"/>
    <mergeCell ref="E904:J904"/>
    <mergeCell ref="K904:L904"/>
    <mergeCell ref="M904:P904"/>
    <mergeCell ref="D905:D906"/>
    <mergeCell ref="E905:J905"/>
    <mergeCell ref="K905:K906"/>
    <mergeCell ref="L905:L906"/>
    <mergeCell ref="M905:N905"/>
    <mergeCell ref="O905:P905"/>
    <mergeCell ref="E906:J906"/>
    <mergeCell ref="M906:P906"/>
    <mergeCell ref="D896:P896"/>
    <mergeCell ref="D897:P897"/>
    <mergeCell ref="D898:F898"/>
    <mergeCell ref="G898:I898"/>
    <mergeCell ref="J898:N898"/>
    <mergeCell ref="D899:F901"/>
    <mergeCell ref="G899:I901"/>
    <mergeCell ref="J899:N901"/>
    <mergeCell ref="O899:O901"/>
    <mergeCell ref="P899:P901"/>
    <mergeCell ref="E892:J892"/>
    <mergeCell ref="M892:N892"/>
    <mergeCell ref="O892:P892"/>
    <mergeCell ref="E893:J893"/>
    <mergeCell ref="M893:N893"/>
    <mergeCell ref="O893:P893"/>
    <mergeCell ref="E894:J894"/>
    <mergeCell ref="M894:N894"/>
    <mergeCell ref="O894:P894"/>
    <mergeCell ref="E889:J889"/>
    <mergeCell ref="M889:N889"/>
    <mergeCell ref="O889:P889"/>
    <mergeCell ref="E890:J890"/>
    <mergeCell ref="M890:N890"/>
    <mergeCell ref="O890:P890"/>
    <mergeCell ref="E891:J891"/>
    <mergeCell ref="M891:N891"/>
    <mergeCell ref="O891:P891"/>
    <mergeCell ref="E886:J886"/>
    <mergeCell ref="M886:N886"/>
    <mergeCell ref="O886:P886"/>
    <mergeCell ref="E887:J887"/>
    <mergeCell ref="M887:N887"/>
    <mergeCell ref="O887:P887"/>
    <mergeCell ref="E888:J888"/>
    <mergeCell ref="M888:N888"/>
    <mergeCell ref="O888:P888"/>
    <mergeCell ref="E883:J883"/>
    <mergeCell ref="M883:N883"/>
    <mergeCell ref="O883:P883"/>
    <mergeCell ref="E884:J884"/>
    <mergeCell ref="M884:N884"/>
    <mergeCell ref="O884:P884"/>
    <mergeCell ref="E885:J885"/>
    <mergeCell ref="M885:N885"/>
    <mergeCell ref="O885:P885"/>
    <mergeCell ref="E880:J880"/>
    <mergeCell ref="M880:N880"/>
    <mergeCell ref="O880:P880"/>
    <mergeCell ref="E881:J881"/>
    <mergeCell ref="M881:N881"/>
    <mergeCell ref="O881:P881"/>
    <mergeCell ref="E882:J882"/>
    <mergeCell ref="M882:N882"/>
    <mergeCell ref="O882:P882"/>
    <mergeCell ref="D872:F874"/>
    <mergeCell ref="G872:I874"/>
    <mergeCell ref="J872:N874"/>
    <mergeCell ref="O872:O874"/>
    <mergeCell ref="P872:P874"/>
    <mergeCell ref="E877:J877"/>
    <mergeCell ref="K877:L877"/>
    <mergeCell ref="M877:P877"/>
    <mergeCell ref="D878:D879"/>
    <mergeCell ref="E878:J878"/>
    <mergeCell ref="K878:K879"/>
    <mergeCell ref="L878:L879"/>
    <mergeCell ref="M878:N878"/>
    <mergeCell ref="O878:P878"/>
    <mergeCell ref="E879:J879"/>
    <mergeCell ref="M879:P879"/>
    <mergeCell ref="C861:H861"/>
    <mergeCell ref="D864:P864"/>
    <mergeCell ref="D865:P865"/>
    <mergeCell ref="D866:P867"/>
    <mergeCell ref="D869:P869"/>
    <mergeCell ref="D870:P870"/>
    <mergeCell ref="D871:F871"/>
    <mergeCell ref="G871:I871"/>
    <mergeCell ref="J871:N871"/>
    <mergeCell ref="C853:C855"/>
    <mergeCell ref="D853:F855"/>
    <mergeCell ref="G853:I855"/>
    <mergeCell ref="J853:N855"/>
    <mergeCell ref="O853:O855"/>
    <mergeCell ref="P853:P855"/>
    <mergeCell ref="C856:C858"/>
    <mergeCell ref="D856:F858"/>
    <mergeCell ref="G856:I858"/>
    <mergeCell ref="J856:N858"/>
    <mergeCell ref="O856:O858"/>
    <mergeCell ref="P856:P858"/>
    <mergeCell ref="C845:E845"/>
    <mergeCell ref="C847:P847"/>
    <mergeCell ref="C848:C849"/>
    <mergeCell ref="D848:F849"/>
    <mergeCell ref="G848:I849"/>
    <mergeCell ref="J848:N849"/>
    <mergeCell ref="O848:O849"/>
    <mergeCell ref="P848:P849"/>
    <mergeCell ref="C850:C852"/>
    <mergeCell ref="D850:F852"/>
    <mergeCell ref="G850:I852"/>
    <mergeCell ref="J850:N852"/>
    <mergeCell ref="O850:O852"/>
    <mergeCell ref="P850:P852"/>
    <mergeCell ref="C842:C843"/>
    <mergeCell ref="D842:F843"/>
    <mergeCell ref="G842:H843"/>
    <mergeCell ref="I842:I843"/>
    <mergeCell ref="J842:J843"/>
    <mergeCell ref="K842:K843"/>
    <mergeCell ref="L842:N843"/>
    <mergeCell ref="O842:O843"/>
    <mergeCell ref="P842:P843"/>
    <mergeCell ref="C840:C841"/>
    <mergeCell ref="D840:F841"/>
    <mergeCell ref="G840:H841"/>
    <mergeCell ref="I840:I841"/>
    <mergeCell ref="J840:J841"/>
    <mergeCell ref="K840:K841"/>
    <mergeCell ref="L840:N841"/>
    <mergeCell ref="O840:O841"/>
    <mergeCell ref="P840:P841"/>
    <mergeCell ref="C838:C839"/>
    <mergeCell ref="D838:F839"/>
    <mergeCell ref="G838:H839"/>
    <mergeCell ref="I838:I839"/>
    <mergeCell ref="J838:J839"/>
    <mergeCell ref="K838:K839"/>
    <mergeCell ref="L838:N839"/>
    <mergeCell ref="O838:O839"/>
    <mergeCell ref="P838:P839"/>
    <mergeCell ref="C836:C837"/>
    <mergeCell ref="D836:F837"/>
    <mergeCell ref="G836:H837"/>
    <mergeCell ref="I836:I837"/>
    <mergeCell ref="J836:J837"/>
    <mergeCell ref="K836:K837"/>
    <mergeCell ref="L836:N837"/>
    <mergeCell ref="O836:O837"/>
    <mergeCell ref="P836:P837"/>
    <mergeCell ref="C824:P824"/>
    <mergeCell ref="C825:P825"/>
    <mergeCell ref="C829:E829"/>
    <mergeCell ref="C831:P832"/>
    <mergeCell ref="C833:P833"/>
    <mergeCell ref="C834:C835"/>
    <mergeCell ref="D834:F835"/>
    <mergeCell ref="G834:H835"/>
    <mergeCell ref="I834:I835"/>
    <mergeCell ref="J834:K834"/>
    <mergeCell ref="L834:N835"/>
    <mergeCell ref="O834:O835"/>
    <mergeCell ref="P834:P835"/>
    <mergeCell ref="E819:J819"/>
    <mergeCell ref="M819:N819"/>
    <mergeCell ref="O819:P819"/>
    <mergeCell ref="E820:J820"/>
    <mergeCell ref="M820:N820"/>
    <mergeCell ref="O820:P820"/>
    <mergeCell ref="E821:J821"/>
    <mergeCell ref="M821:N821"/>
    <mergeCell ref="O821:P821"/>
    <mergeCell ref="E816:J816"/>
    <mergeCell ref="M816:N816"/>
    <mergeCell ref="O816:P816"/>
    <mergeCell ref="E817:J817"/>
    <mergeCell ref="M817:N817"/>
    <mergeCell ref="O817:P817"/>
    <mergeCell ref="E818:J818"/>
    <mergeCell ref="M818:N818"/>
    <mergeCell ref="O818:P818"/>
    <mergeCell ref="E813:J813"/>
    <mergeCell ref="M813:N813"/>
    <mergeCell ref="O813:P813"/>
    <mergeCell ref="E814:J814"/>
    <mergeCell ref="M814:N814"/>
    <mergeCell ref="O814:P814"/>
    <mergeCell ref="E815:J815"/>
    <mergeCell ref="M815:N815"/>
    <mergeCell ref="O815:P815"/>
    <mergeCell ref="E810:J810"/>
    <mergeCell ref="M810:N810"/>
    <mergeCell ref="O810:P810"/>
    <mergeCell ref="E811:J811"/>
    <mergeCell ref="M811:N811"/>
    <mergeCell ref="O811:P811"/>
    <mergeCell ref="E812:J812"/>
    <mergeCell ref="M812:N812"/>
    <mergeCell ref="O812:P812"/>
    <mergeCell ref="E807:J807"/>
    <mergeCell ref="M807:N807"/>
    <mergeCell ref="O807:P807"/>
    <mergeCell ref="E808:J808"/>
    <mergeCell ref="M808:N808"/>
    <mergeCell ref="O808:P808"/>
    <mergeCell ref="E809:J809"/>
    <mergeCell ref="M809:N809"/>
    <mergeCell ref="O809:P809"/>
    <mergeCell ref="E804:J804"/>
    <mergeCell ref="K804:L804"/>
    <mergeCell ref="M804:P804"/>
    <mergeCell ref="D805:D806"/>
    <mergeCell ref="E805:J805"/>
    <mergeCell ref="K805:K806"/>
    <mergeCell ref="L805:L806"/>
    <mergeCell ref="M805:N805"/>
    <mergeCell ref="O805:P805"/>
    <mergeCell ref="E806:J806"/>
    <mergeCell ref="M806:P806"/>
    <mergeCell ref="D796:P796"/>
    <mergeCell ref="D797:P797"/>
    <mergeCell ref="D798:F798"/>
    <mergeCell ref="G798:I798"/>
    <mergeCell ref="J798:N798"/>
    <mergeCell ref="D799:F801"/>
    <mergeCell ref="G799:I801"/>
    <mergeCell ref="J799:N801"/>
    <mergeCell ref="O799:O801"/>
    <mergeCell ref="P799:P801"/>
    <mergeCell ref="E792:J792"/>
    <mergeCell ref="M792:N792"/>
    <mergeCell ref="O792:P792"/>
    <mergeCell ref="E793:J793"/>
    <mergeCell ref="M793:N793"/>
    <mergeCell ref="O793:P793"/>
    <mergeCell ref="E794:J794"/>
    <mergeCell ref="M794:N794"/>
    <mergeCell ref="O794:P794"/>
    <mergeCell ref="E789:J789"/>
    <mergeCell ref="M789:N789"/>
    <mergeCell ref="O789:P789"/>
    <mergeCell ref="E790:J790"/>
    <mergeCell ref="M790:N790"/>
    <mergeCell ref="O790:P790"/>
    <mergeCell ref="E791:J791"/>
    <mergeCell ref="M791:N791"/>
    <mergeCell ref="O791:P791"/>
    <mergeCell ref="E786:J786"/>
    <mergeCell ref="M786:N786"/>
    <mergeCell ref="O786:P786"/>
    <mergeCell ref="E787:J787"/>
    <mergeCell ref="M787:N787"/>
    <mergeCell ref="O787:P787"/>
    <mergeCell ref="E788:J788"/>
    <mergeCell ref="M788:N788"/>
    <mergeCell ref="O788:P788"/>
    <mergeCell ref="E783:J783"/>
    <mergeCell ref="M783:N783"/>
    <mergeCell ref="O783:P783"/>
    <mergeCell ref="E784:J784"/>
    <mergeCell ref="M784:N784"/>
    <mergeCell ref="O784:P784"/>
    <mergeCell ref="E785:J785"/>
    <mergeCell ref="M785:N785"/>
    <mergeCell ref="O785:P785"/>
    <mergeCell ref="E780:J780"/>
    <mergeCell ref="M780:N780"/>
    <mergeCell ref="O780:P780"/>
    <mergeCell ref="E781:J781"/>
    <mergeCell ref="M781:N781"/>
    <mergeCell ref="O781:P781"/>
    <mergeCell ref="E782:J782"/>
    <mergeCell ref="M782:N782"/>
    <mergeCell ref="O782:P782"/>
    <mergeCell ref="E777:J777"/>
    <mergeCell ref="K777:L777"/>
    <mergeCell ref="M777:P777"/>
    <mergeCell ref="D778:D779"/>
    <mergeCell ref="E778:J778"/>
    <mergeCell ref="K778:K779"/>
    <mergeCell ref="L778:L779"/>
    <mergeCell ref="M778:N778"/>
    <mergeCell ref="O778:P778"/>
    <mergeCell ref="E779:J779"/>
    <mergeCell ref="M779:P779"/>
    <mergeCell ref="D764:P764"/>
    <mergeCell ref="D765:P765"/>
    <mergeCell ref="D766:P767"/>
    <mergeCell ref="D769:P769"/>
    <mergeCell ref="D770:P770"/>
    <mergeCell ref="D771:F771"/>
    <mergeCell ref="G771:I771"/>
    <mergeCell ref="J771:N771"/>
    <mergeCell ref="D772:F774"/>
    <mergeCell ref="G772:I774"/>
    <mergeCell ref="J772:N774"/>
    <mergeCell ref="O772:O774"/>
    <mergeCell ref="P772:P774"/>
    <mergeCell ref="E759:J759"/>
    <mergeCell ref="M759:N759"/>
    <mergeCell ref="O759:P759"/>
    <mergeCell ref="E760:J760"/>
    <mergeCell ref="M760:N760"/>
    <mergeCell ref="O760:P760"/>
    <mergeCell ref="E761:J761"/>
    <mergeCell ref="M761:N761"/>
    <mergeCell ref="O761:P761"/>
    <mergeCell ref="E756:J756"/>
    <mergeCell ref="M756:N756"/>
    <mergeCell ref="O756:P756"/>
    <mergeCell ref="E757:J757"/>
    <mergeCell ref="M757:N757"/>
    <mergeCell ref="O757:P757"/>
    <mergeCell ref="E758:J758"/>
    <mergeCell ref="M758:N758"/>
    <mergeCell ref="O758:P758"/>
    <mergeCell ref="E753:J753"/>
    <mergeCell ref="M753:N753"/>
    <mergeCell ref="O753:P753"/>
    <mergeCell ref="E754:J754"/>
    <mergeCell ref="M754:N754"/>
    <mergeCell ref="O754:P754"/>
    <mergeCell ref="E755:J755"/>
    <mergeCell ref="M755:N755"/>
    <mergeCell ref="O755:P755"/>
    <mergeCell ref="E750:J750"/>
    <mergeCell ref="M750:N750"/>
    <mergeCell ref="O750:P750"/>
    <mergeCell ref="E751:J751"/>
    <mergeCell ref="M751:N751"/>
    <mergeCell ref="O751:P751"/>
    <mergeCell ref="E752:J752"/>
    <mergeCell ref="M752:N752"/>
    <mergeCell ref="O752:P752"/>
    <mergeCell ref="E747:J747"/>
    <mergeCell ref="M747:N747"/>
    <mergeCell ref="O747:P747"/>
    <mergeCell ref="E748:J748"/>
    <mergeCell ref="M748:N748"/>
    <mergeCell ref="O748:P748"/>
    <mergeCell ref="E749:J749"/>
    <mergeCell ref="M749:N749"/>
    <mergeCell ref="O749:P749"/>
    <mergeCell ref="E744:J744"/>
    <mergeCell ref="K744:L744"/>
    <mergeCell ref="M744:P744"/>
    <mergeCell ref="D745:D746"/>
    <mergeCell ref="E745:J745"/>
    <mergeCell ref="K745:K746"/>
    <mergeCell ref="L745:L746"/>
    <mergeCell ref="M745:N745"/>
    <mergeCell ref="O745:P745"/>
    <mergeCell ref="E746:J746"/>
    <mergeCell ref="M746:P746"/>
    <mergeCell ref="D736:P736"/>
    <mergeCell ref="D737:P737"/>
    <mergeCell ref="D738:F738"/>
    <mergeCell ref="G738:I738"/>
    <mergeCell ref="J738:N738"/>
    <mergeCell ref="D739:F741"/>
    <mergeCell ref="G739:I741"/>
    <mergeCell ref="J739:N741"/>
    <mergeCell ref="O739:O741"/>
    <mergeCell ref="P739:P741"/>
    <mergeCell ref="E732:J732"/>
    <mergeCell ref="M732:N732"/>
    <mergeCell ref="O732:P732"/>
    <mergeCell ref="E733:J733"/>
    <mergeCell ref="M733:N733"/>
    <mergeCell ref="O733:P733"/>
    <mergeCell ref="E734:J734"/>
    <mergeCell ref="M734:N734"/>
    <mergeCell ref="O734:P734"/>
    <mergeCell ref="E729:J729"/>
    <mergeCell ref="M729:N729"/>
    <mergeCell ref="O729:P729"/>
    <mergeCell ref="E730:J730"/>
    <mergeCell ref="M730:N730"/>
    <mergeCell ref="O730:P730"/>
    <mergeCell ref="E731:J731"/>
    <mergeCell ref="M731:N731"/>
    <mergeCell ref="O731:P731"/>
    <mergeCell ref="E726:J726"/>
    <mergeCell ref="M726:N726"/>
    <mergeCell ref="O726:P726"/>
    <mergeCell ref="E727:J727"/>
    <mergeCell ref="M727:N727"/>
    <mergeCell ref="O727:P727"/>
    <mergeCell ref="E728:J728"/>
    <mergeCell ref="M728:N728"/>
    <mergeCell ref="O728:P728"/>
    <mergeCell ref="E723:J723"/>
    <mergeCell ref="M723:N723"/>
    <mergeCell ref="O723:P723"/>
    <mergeCell ref="E724:J724"/>
    <mergeCell ref="M724:N724"/>
    <mergeCell ref="O724:P724"/>
    <mergeCell ref="E725:J725"/>
    <mergeCell ref="M725:N725"/>
    <mergeCell ref="O725:P725"/>
    <mergeCell ref="E720:J720"/>
    <mergeCell ref="M720:N720"/>
    <mergeCell ref="O720:P720"/>
    <mergeCell ref="E721:J721"/>
    <mergeCell ref="M721:N721"/>
    <mergeCell ref="O721:P721"/>
    <mergeCell ref="E722:J722"/>
    <mergeCell ref="M722:N722"/>
    <mergeCell ref="O722:P722"/>
    <mergeCell ref="D712:F714"/>
    <mergeCell ref="G712:I714"/>
    <mergeCell ref="J712:N714"/>
    <mergeCell ref="O712:O714"/>
    <mergeCell ref="P712:P714"/>
    <mergeCell ref="E717:J717"/>
    <mergeCell ref="K717:L717"/>
    <mergeCell ref="M717:P717"/>
    <mergeCell ref="D718:D719"/>
    <mergeCell ref="E718:J718"/>
    <mergeCell ref="K718:K719"/>
    <mergeCell ref="L718:L719"/>
    <mergeCell ref="M718:N718"/>
    <mergeCell ref="O718:P718"/>
    <mergeCell ref="E719:J719"/>
    <mergeCell ref="M719:P719"/>
    <mergeCell ref="C701:H701"/>
    <mergeCell ref="D704:P704"/>
    <mergeCell ref="D705:P705"/>
    <mergeCell ref="D706:P707"/>
    <mergeCell ref="D709:P709"/>
    <mergeCell ref="D710:P710"/>
    <mergeCell ref="D711:F711"/>
    <mergeCell ref="G711:I711"/>
    <mergeCell ref="J711:N711"/>
    <mergeCell ref="C693:C695"/>
    <mergeCell ref="D693:F695"/>
    <mergeCell ref="G693:I695"/>
    <mergeCell ref="J693:N695"/>
    <mergeCell ref="O693:O695"/>
    <mergeCell ref="P693:P695"/>
    <mergeCell ref="C696:C698"/>
    <mergeCell ref="D696:F698"/>
    <mergeCell ref="G696:I698"/>
    <mergeCell ref="J696:N698"/>
    <mergeCell ref="O696:O698"/>
    <mergeCell ref="P696:P698"/>
    <mergeCell ref="C685:E685"/>
    <mergeCell ref="C687:P687"/>
    <mergeCell ref="C688:C689"/>
    <mergeCell ref="D688:F689"/>
    <mergeCell ref="G688:I689"/>
    <mergeCell ref="J688:N689"/>
    <mergeCell ref="O688:O689"/>
    <mergeCell ref="P688:P689"/>
    <mergeCell ref="C690:C692"/>
    <mergeCell ref="D690:F692"/>
    <mergeCell ref="G690:I692"/>
    <mergeCell ref="J690:N692"/>
    <mergeCell ref="O690:O692"/>
    <mergeCell ref="P690:P692"/>
    <mergeCell ref="C682:C683"/>
    <mergeCell ref="D682:F683"/>
    <mergeCell ref="G682:H683"/>
    <mergeCell ref="I682:I683"/>
    <mergeCell ref="J682:J683"/>
    <mergeCell ref="K682:K683"/>
    <mergeCell ref="L682:N683"/>
    <mergeCell ref="O682:O683"/>
    <mergeCell ref="P682:P683"/>
    <mergeCell ref="C680:C681"/>
    <mergeCell ref="D680:F681"/>
    <mergeCell ref="G680:H681"/>
    <mergeCell ref="I680:I681"/>
    <mergeCell ref="J680:J681"/>
    <mergeCell ref="K680:K681"/>
    <mergeCell ref="L680:N681"/>
    <mergeCell ref="O680:O681"/>
    <mergeCell ref="P680:P681"/>
    <mergeCell ref="C678:C679"/>
    <mergeCell ref="D678:F679"/>
    <mergeCell ref="G678:H679"/>
    <mergeCell ref="I678:I679"/>
    <mergeCell ref="J678:J679"/>
    <mergeCell ref="K678:K679"/>
    <mergeCell ref="L678:N679"/>
    <mergeCell ref="O678:O679"/>
    <mergeCell ref="P678:P679"/>
    <mergeCell ref="C676:C677"/>
    <mergeCell ref="D676:F677"/>
    <mergeCell ref="G676:H677"/>
    <mergeCell ref="I676:I677"/>
    <mergeCell ref="J676:J677"/>
    <mergeCell ref="K676:K677"/>
    <mergeCell ref="L676:N677"/>
    <mergeCell ref="O676:O677"/>
    <mergeCell ref="P676:P677"/>
    <mergeCell ref="C664:P664"/>
    <mergeCell ref="C665:P665"/>
    <mergeCell ref="C669:E669"/>
    <mergeCell ref="C671:P672"/>
    <mergeCell ref="C673:P673"/>
    <mergeCell ref="C674:C675"/>
    <mergeCell ref="D674:F675"/>
    <mergeCell ref="G674:H675"/>
    <mergeCell ref="I674:I675"/>
    <mergeCell ref="J674:K674"/>
    <mergeCell ref="L674:N675"/>
    <mergeCell ref="O674:O675"/>
    <mergeCell ref="P674:P675"/>
    <mergeCell ref="E659:J659"/>
    <mergeCell ref="M659:N659"/>
    <mergeCell ref="O659:P659"/>
    <mergeCell ref="E660:J660"/>
    <mergeCell ref="M660:N660"/>
    <mergeCell ref="O660:P660"/>
    <mergeCell ref="E661:J661"/>
    <mergeCell ref="M661:N661"/>
    <mergeCell ref="O661:P661"/>
    <mergeCell ref="E656:J656"/>
    <mergeCell ref="M656:N656"/>
    <mergeCell ref="O656:P656"/>
    <mergeCell ref="E657:J657"/>
    <mergeCell ref="M657:N657"/>
    <mergeCell ref="O657:P657"/>
    <mergeCell ref="E658:J658"/>
    <mergeCell ref="M658:N658"/>
    <mergeCell ref="O658:P658"/>
    <mergeCell ref="E653:J653"/>
    <mergeCell ref="M653:N653"/>
    <mergeCell ref="O653:P653"/>
    <mergeCell ref="E654:J654"/>
    <mergeCell ref="M654:N654"/>
    <mergeCell ref="O654:P654"/>
    <mergeCell ref="E655:J655"/>
    <mergeCell ref="M655:N655"/>
    <mergeCell ref="O655:P655"/>
    <mergeCell ref="E650:J650"/>
    <mergeCell ref="M650:N650"/>
    <mergeCell ref="O650:P650"/>
    <mergeCell ref="E651:J651"/>
    <mergeCell ref="M651:N651"/>
    <mergeCell ref="O651:P651"/>
    <mergeCell ref="E652:J652"/>
    <mergeCell ref="M652:N652"/>
    <mergeCell ref="O652:P652"/>
    <mergeCell ref="E647:J647"/>
    <mergeCell ref="M647:N647"/>
    <mergeCell ref="O647:P647"/>
    <mergeCell ref="E648:J648"/>
    <mergeCell ref="M648:N648"/>
    <mergeCell ref="O648:P648"/>
    <mergeCell ref="E649:J649"/>
    <mergeCell ref="M649:N649"/>
    <mergeCell ref="O649:P649"/>
    <mergeCell ref="E644:J644"/>
    <mergeCell ref="K644:L644"/>
    <mergeCell ref="M644:P644"/>
    <mergeCell ref="D645:D646"/>
    <mergeCell ref="E645:J645"/>
    <mergeCell ref="K645:K646"/>
    <mergeCell ref="L645:L646"/>
    <mergeCell ref="M645:N645"/>
    <mergeCell ref="O645:P645"/>
    <mergeCell ref="E646:J646"/>
    <mergeCell ref="M646:P646"/>
    <mergeCell ref="D636:P636"/>
    <mergeCell ref="D637:P637"/>
    <mergeCell ref="D638:F638"/>
    <mergeCell ref="G638:I638"/>
    <mergeCell ref="J638:N638"/>
    <mergeCell ref="D639:F641"/>
    <mergeCell ref="G639:I641"/>
    <mergeCell ref="J639:N641"/>
    <mergeCell ref="O639:O641"/>
    <mergeCell ref="P639:P641"/>
    <mergeCell ref="E632:J632"/>
    <mergeCell ref="M632:N632"/>
    <mergeCell ref="O632:P632"/>
    <mergeCell ref="E633:J633"/>
    <mergeCell ref="M633:N633"/>
    <mergeCell ref="O633:P633"/>
    <mergeCell ref="E634:J634"/>
    <mergeCell ref="M634:N634"/>
    <mergeCell ref="O634:P634"/>
    <mergeCell ref="E629:J629"/>
    <mergeCell ref="M629:N629"/>
    <mergeCell ref="O629:P629"/>
    <mergeCell ref="E630:J630"/>
    <mergeCell ref="M630:N630"/>
    <mergeCell ref="O630:P630"/>
    <mergeCell ref="E631:J631"/>
    <mergeCell ref="M631:N631"/>
    <mergeCell ref="O631:P631"/>
    <mergeCell ref="E626:J626"/>
    <mergeCell ref="M626:N626"/>
    <mergeCell ref="O626:P626"/>
    <mergeCell ref="E627:J627"/>
    <mergeCell ref="M627:N627"/>
    <mergeCell ref="O627:P627"/>
    <mergeCell ref="E628:J628"/>
    <mergeCell ref="M628:N628"/>
    <mergeCell ref="O628:P628"/>
    <mergeCell ref="E623:J623"/>
    <mergeCell ref="M623:N623"/>
    <mergeCell ref="O623:P623"/>
    <mergeCell ref="E624:J624"/>
    <mergeCell ref="M624:N624"/>
    <mergeCell ref="O624:P624"/>
    <mergeCell ref="E625:J625"/>
    <mergeCell ref="M625:N625"/>
    <mergeCell ref="O625:P625"/>
    <mergeCell ref="E620:J620"/>
    <mergeCell ref="M620:N620"/>
    <mergeCell ref="O620:P620"/>
    <mergeCell ref="E621:J621"/>
    <mergeCell ref="M621:N621"/>
    <mergeCell ref="O621:P621"/>
    <mergeCell ref="E622:J622"/>
    <mergeCell ref="M622:N622"/>
    <mergeCell ref="O622:P622"/>
    <mergeCell ref="E617:J617"/>
    <mergeCell ref="K617:L617"/>
    <mergeCell ref="M617:P617"/>
    <mergeCell ref="D618:D619"/>
    <mergeCell ref="E618:J618"/>
    <mergeCell ref="K618:K619"/>
    <mergeCell ref="L618:L619"/>
    <mergeCell ref="M618:N618"/>
    <mergeCell ref="O618:P618"/>
    <mergeCell ref="E619:J619"/>
    <mergeCell ref="M619:P619"/>
    <mergeCell ref="D604:P604"/>
    <mergeCell ref="D605:P605"/>
    <mergeCell ref="D606:P607"/>
    <mergeCell ref="D609:P609"/>
    <mergeCell ref="D610:P610"/>
    <mergeCell ref="D611:F611"/>
    <mergeCell ref="G611:I611"/>
    <mergeCell ref="J611:N611"/>
    <mergeCell ref="D612:F614"/>
    <mergeCell ref="G612:I614"/>
    <mergeCell ref="J612:N614"/>
    <mergeCell ref="O612:O614"/>
    <mergeCell ref="P612:P614"/>
    <mergeCell ref="E599:J599"/>
    <mergeCell ref="M599:N599"/>
    <mergeCell ref="O599:P599"/>
    <mergeCell ref="E600:J600"/>
    <mergeCell ref="M600:N600"/>
    <mergeCell ref="O600:P600"/>
    <mergeCell ref="E601:J601"/>
    <mergeCell ref="M601:N601"/>
    <mergeCell ref="O601:P601"/>
    <mergeCell ref="E596:J596"/>
    <mergeCell ref="M596:N596"/>
    <mergeCell ref="O596:P596"/>
    <mergeCell ref="E597:J597"/>
    <mergeCell ref="M597:N597"/>
    <mergeCell ref="O597:P597"/>
    <mergeCell ref="E598:J598"/>
    <mergeCell ref="M598:N598"/>
    <mergeCell ref="O598:P598"/>
    <mergeCell ref="E593:J593"/>
    <mergeCell ref="M593:N593"/>
    <mergeCell ref="O593:P593"/>
    <mergeCell ref="E594:J594"/>
    <mergeCell ref="M594:N594"/>
    <mergeCell ref="O594:P594"/>
    <mergeCell ref="E595:J595"/>
    <mergeCell ref="M595:N595"/>
    <mergeCell ref="O595:P595"/>
    <mergeCell ref="E590:J590"/>
    <mergeCell ref="M590:N590"/>
    <mergeCell ref="O590:P590"/>
    <mergeCell ref="E591:J591"/>
    <mergeCell ref="M591:N591"/>
    <mergeCell ref="O591:P591"/>
    <mergeCell ref="E592:J592"/>
    <mergeCell ref="M592:N592"/>
    <mergeCell ref="O592:P592"/>
    <mergeCell ref="E587:J587"/>
    <mergeCell ref="M587:N587"/>
    <mergeCell ref="O587:P587"/>
    <mergeCell ref="E588:J588"/>
    <mergeCell ref="M588:N588"/>
    <mergeCell ref="O588:P588"/>
    <mergeCell ref="E589:J589"/>
    <mergeCell ref="M589:N589"/>
    <mergeCell ref="O589:P589"/>
    <mergeCell ref="E584:J584"/>
    <mergeCell ref="K584:L584"/>
    <mergeCell ref="M584:P584"/>
    <mergeCell ref="D585:D586"/>
    <mergeCell ref="E585:J585"/>
    <mergeCell ref="K585:K586"/>
    <mergeCell ref="L585:L586"/>
    <mergeCell ref="M585:N585"/>
    <mergeCell ref="O585:P585"/>
    <mergeCell ref="E586:J586"/>
    <mergeCell ref="M586:P586"/>
    <mergeCell ref="D576:P576"/>
    <mergeCell ref="D577:P577"/>
    <mergeCell ref="D578:F578"/>
    <mergeCell ref="G578:I578"/>
    <mergeCell ref="J578:N578"/>
    <mergeCell ref="D579:F581"/>
    <mergeCell ref="G579:I581"/>
    <mergeCell ref="J579:N581"/>
    <mergeCell ref="O579:O581"/>
    <mergeCell ref="P579:P581"/>
    <mergeCell ref="E572:J572"/>
    <mergeCell ref="M572:N572"/>
    <mergeCell ref="O572:P572"/>
    <mergeCell ref="E573:J573"/>
    <mergeCell ref="M573:N573"/>
    <mergeCell ref="O573:P573"/>
    <mergeCell ref="E574:J574"/>
    <mergeCell ref="M574:N574"/>
    <mergeCell ref="O574:P574"/>
    <mergeCell ref="E569:J569"/>
    <mergeCell ref="M569:N569"/>
    <mergeCell ref="O569:P569"/>
    <mergeCell ref="E570:J570"/>
    <mergeCell ref="M570:N570"/>
    <mergeCell ref="O570:P570"/>
    <mergeCell ref="E571:J571"/>
    <mergeCell ref="M571:N571"/>
    <mergeCell ref="O571:P571"/>
    <mergeCell ref="E566:J566"/>
    <mergeCell ref="M566:N566"/>
    <mergeCell ref="O566:P566"/>
    <mergeCell ref="E567:J567"/>
    <mergeCell ref="M567:N567"/>
    <mergeCell ref="O567:P567"/>
    <mergeCell ref="E568:J568"/>
    <mergeCell ref="M568:N568"/>
    <mergeCell ref="O568:P568"/>
    <mergeCell ref="E563:J563"/>
    <mergeCell ref="M563:N563"/>
    <mergeCell ref="O563:P563"/>
    <mergeCell ref="E564:J564"/>
    <mergeCell ref="M564:N564"/>
    <mergeCell ref="O564:P564"/>
    <mergeCell ref="E565:J565"/>
    <mergeCell ref="M565:N565"/>
    <mergeCell ref="O565:P565"/>
    <mergeCell ref="E560:J560"/>
    <mergeCell ref="M560:N560"/>
    <mergeCell ref="O560:P560"/>
    <mergeCell ref="E561:J561"/>
    <mergeCell ref="M561:N561"/>
    <mergeCell ref="O561:P561"/>
    <mergeCell ref="E562:J562"/>
    <mergeCell ref="M562:N562"/>
    <mergeCell ref="O562:P562"/>
    <mergeCell ref="D552:F554"/>
    <mergeCell ref="G552:I554"/>
    <mergeCell ref="J552:N554"/>
    <mergeCell ref="O552:O554"/>
    <mergeCell ref="P552:P554"/>
    <mergeCell ref="E557:J557"/>
    <mergeCell ref="K557:L557"/>
    <mergeCell ref="M557:P557"/>
    <mergeCell ref="D558:D559"/>
    <mergeCell ref="E558:J558"/>
    <mergeCell ref="K558:K559"/>
    <mergeCell ref="L558:L559"/>
    <mergeCell ref="M558:N558"/>
    <mergeCell ref="O558:P558"/>
    <mergeCell ref="E559:J559"/>
    <mergeCell ref="M559:P559"/>
    <mergeCell ref="C541:H541"/>
    <mergeCell ref="D544:P544"/>
    <mergeCell ref="D545:P545"/>
    <mergeCell ref="D546:P547"/>
    <mergeCell ref="D549:P549"/>
    <mergeCell ref="D550:P550"/>
    <mergeCell ref="D551:F551"/>
    <mergeCell ref="G551:I551"/>
    <mergeCell ref="J551:N551"/>
    <mergeCell ref="C533:C535"/>
    <mergeCell ref="D533:F535"/>
    <mergeCell ref="G533:I535"/>
    <mergeCell ref="J533:N535"/>
    <mergeCell ref="O533:O535"/>
    <mergeCell ref="P533:P535"/>
    <mergeCell ref="C536:C538"/>
    <mergeCell ref="D536:F538"/>
    <mergeCell ref="G536:I538"/>
    <mergeCell ref="J536:N538"/>
    <mergeCell ref="O536:O538"/>
    <mergeCell ref="P536:P538"/>
    <mergeCell ref="C525:E525"/>
    <mergeCell ref="C527:P527"/>
    <mergeCell ref="C528:C529"/>
    <mergeCell ref="D528:F529"/>
    <mergeCell ref="G528:I529"/>
    <mergeCell ref="J528:N529"/>
    <mergeCell ref="O528:O529"/>
    <mergeCell ref="P528:P529"/>
    <mergeCell ref="C530:C532"/>
    <mergeCell ref="D530:F532"/>
    <mergeCell ref="G530:I532"/>
    <mergeCell ref="J530:N532"/>
    <mergeCell ref="O530:O532"/>
    <mergeCell ref="P530:P532"/>
    <mergeCell ref="C522:C523"/>
    <mergeCell ref="D522:F523"/>
    <mergeCell ref="G522:H523"/>
    <mergeCell ref="I522:I523"/>
    <mergeCell ref="J522:J523"/>
    <mergeCell ref="K522:K523"/>
    <mergeCell ref="L522:N523"/>
    <mergeCell ref="O522:O523"/>
    <mergeCell ref="P522:P523"/>
    <mergeCell ref="C520:C521"/>
    <mergeCell ref="D520:F521"/>
    <mergeCell ref="G520:H521"/>
    <mergeCell ref="I520:I521"/>
    <mergeCell ref="J520:J521"/>
    <mergeCell ref="K520:K521"/>
    <mergeCell ref="L520:N521"/>
    <mergeCell ref="O520:O521"/>
    <mergeCell ref="P520:P521"/>
    <mergeCell ref="C518:C519"/>
    <mergeCell ref="D518:F519"/>
    <mergeCell ref="G518:H519"/>
    <mergeCell ref="I518:I519"/>
    <mergeCell ref="J518:J519"/>
    <mergeCell ref="K518:K519"/>
    <mergeCell ref="L518:N519"/>
    <mergeCell ref="O518:O519"/>
    <mergeCell ref="P518:P519"/>
    <mergeCell ref="C516:C517"/>
    <mergeCell ref="D516:F517"/>
    <mergeCell ref="G516:H517"/>
    <mergeCell ref="I516:I517"/>
    <mergeCell ref="J516:J517"/>
    <mergeCell ref="K516:K517"/>
    <mergeCell ref="L516:N517"/>
    <mergeCell ref="O516:O517"/>
    <mergeCell ref="P516:P517"/>
    <mergeCell ref="C504:P504"/>
    <mergeCell ref="C505:P505"/>
    <mergeCell ref="C509:E509"/>
    <mergeCell ref="C511:P512"/>
    <mergeCell ref="C513:P513"/>
    <mergeCell ref="C514:C515"/>
    <mergeCell ref="D514:F515"/>
    <mergeCell ref="G514:H515"/>
    <mergeCell ref="I514:I515"/>
    <mergeCell ref="J514:K514"/>
    <mergeCell ref="L514:N515"/>
    <mergeCell ref="O514:O515"/>
    <mergeCell ref="P514:P515"/>
    <mergeCell ref="E499:J499"/>
    <mergeCell ref="M499:N499"/>
    <mergeCell ref="O499:P499"/>
    <mergeCell ref="E500:J500"/>
    <mergeCell ref="M500:N500"/>
    <mergeCell ref="O500:P500"/>
    <mergeCell ref="E501:J501"/>
    <mergeCell ref="M501:N501"/>
    <mergeCell ref="O501:P501"/>
    <mergeCell ref="E496:J496"/>
    <mergeCell ref="M496:N496"/>
    <mergeCell ref="O496:P496"/>
    <mergeCell ref="E497:J497"/>
    <mergeCell ref="M497:N497"/>
    <mergeCell ref="O497:P497"/>
    <mergeCell ref="E498:J498"/>
    <mergeCell ref="M498:N498"/>
    <mergeCell ref="O498:P498"/>
    <mergeCell ref="E493:J493"/>
    <mergeCell ref="M493:N493"/>
    <mergeCell ref="O493:P493"/>
    <mergeCell ref="E494:J494"/>
    <mergeCell ref="M494:N494"/>
    <mergeCell ref="O494:P494"/>
    <mergeCell ref="E495:J495"/>
    <mergeCell ref="M495:N495"/>
    <mergeCell ref="O495:P495"/>
    <mergeCell ref="E490:J490"/>
    <mergeCell ref="M490:N490"/>
    <mergeCell ref="O490:P490"/>
    <mergeCell ref="E491:J491"/>
    <mergeCell ref="M491:N491"/>
    <mergeCell ref="O491:P491"/>
    <mergeCell ref="E492:J492"/>
    <mergeCell ref="M492:N492"/>
    <mergeCell ref="O492:P492"/>
    <mergeCell ref="E487:J487"/>
    <mergeCell ref="M487:N487"/>
    <mergeCell ref="O487:P487"/>
    <mergeCell ref="E488:J488"/>
    <mergeCell ref="M488:N488"/>
    <mergeCell ref="O488:P488"/>
    <mergeCell ref="E489:J489"/>
    <mergeCell ref="M489:N489"/>
    <mergeCell ref="O489:P489"/>
    <mergeCell ref="E484:J484"/>
    <mergeCell ref="K484:L484"/>
    <mergeCell ref="M484:P484"/>
    <mergeCell ref="D485:D486"/>
    <mergeCell ref="E485:J485"/>
    <mergeCell ref="K485:K486"/>
    <mergeCell ref="L485:L486"/>
    <mergeCell ref="M485:N485"/>
    <mergeCell ref="O485:P485"/>
    <mergeCell ref="E486:J486"/>
    <mergeCell ref="M486:P486"/>
    <mergeCell ref="D476:P476"/>
    <mergeCell ref="D477:P477"/>
    <mergeCell ref="D478:F478"/>
    <mergeCell ref="G478:I478"/>
    <mergeCell ref="J478:N478"/>
    <mergeCell ref="D479:F481"/>
    <mergeCell ref="G479:I481"/>
    <mergeCell ref="J479:N481"/>
    <mergeCell ref="O479:O481"/>
    <mergeCell ref="P479:P481"/>
    <mergeCell ref="E472:J472"/>
    <mergeCell ref="M472:N472"/>
    <mergeCell ref="O472:P472"/>
    <mergeCell ref="E473:J473"/>
    <mergeCell ref="M473:N473"/>
    <mergeCell ref="O473:P473"/>
    <mergeCell ref="E474:J474"/>
    <mergeCell ref="M474:N474"/>
    <mergeCell ref="O474:P474"/>
    <mergeCell ref="E469:J469"/>
    <mergeCell ref="M469:N469"/>
    <mergeCell ref="O469:P469"/>
    <mergeCell ref="E470:J470"/>
    <mergeCell ref="M470:N470"/>
    <mergeCell ref="O470:P470"/>
    <mergeCell ref="E471:J471"/>
    <mergeCell ref="M471:N471"/>
    <mergeCell ref="O471:P471"/>
    <mergeCell ref="E466:J466"/>
    <mergeCell ref="M466:N466"/>
    <mergeCell ref="O466:P466"/>
    <mergeCell ref="E467:J467"/>
    <mergeCell ref="M467:N467"/>
    <mergeCell ref="O467:P467"/>
    <mergeCell ref="E468:J468"/>
    <mergeCell ref="M468:N468"/>
    <mergeCell ref="O468:P468"/>
    <mergeCell ref="E463:J463"/>
    <mergeCell ref="M463:N463"/>
    <mergeCell ref="O463:P463"/>
    <mergeCell ref="E464:J464"/>
    <mergeCell ref="M464:N464"/>
    <mergeCell ref="O464:P464"/>
    <mergeCell ref="E465:J465"/>
    <mergeCell ref="M465:N465"/>
    <mergeCell ref="O465:P465"/>
    <mergeCell ref="E460:J460"/>
    <mergeCell ref="M460:N460"/>
    <mergeCell ref="O460:P460"/>
    <mergeCell ref="E461:J461"/>
    <mergeCell ref="M461:N461"/>
    <mergeCell ref="O461:P461"/>
    <mergeCell ref="E462:J462"/>
    <mergeCell ref="M462:N462"/>
    <mergeCell ref="O462:P462"/>
    <mergeCell ref="E457:J457"/>
    <mergeCell ref="K457:L457"/>
    <mergeCell ref="M457:P457"/>
    <mergeCell ref="D458:D459"/>
    <mergeCell ref="E458:J458"/>
    <mergeCell ref="K458:K459"/>
    <mergeCell ref="L458:L459"/>
    <mergeCell ref="M458:N458"/>
    <mergeCell ref="O458:P458"/>
    <mergeCell ref="E459:J459"/>
    <mergeCell ref="M459:P459"/>
    <mergeCell ref="D444:P444"/>
    <mergeCell ref="D445:P445"/>
    <mergeCell ref="D446:P447"/>
    <mergeCell ref="D449:P449"/>
    <mergeCell ref="D450:P450"/>
    <mergeCell ref="D451:F451"/>
    <mergeCell ref="G451:I451"/>
    <mergeCell ref="J451:N451"/>
    <mergeCell ref="D452:F454"/>
    <mergeCell ref="G452:I454"/>
    <mergeCell ref="J452:N454"/>
    <mergeCell ref="O452:O454"/>
    <mergeCell ref="P452:P454"/>
    <mergeCell ref="E439:J439"/>
    <mergeCell ref="M439:N439"/>
    <mergeCell ref="O439:P439"/>
    <mergeCell ref="E440:J440"/>
    <mergeCell ref="M440:N440"/>
    <mergeCell ref="O440:P440"/>
    <mergeCell ref="E441:J441"/>
    <mergeCell ref="M441:N441"/>
    <mergeCell ref="O441:P441"/>
    <mergeCell ref="E436:J436"/>
    <mergeCell ref="M436:N436"/>
    <mergeCell ref="O436:P436"/>
    <mergeCell ref="E437:J437"/>
    <mergeCell ref="M437:N437"/>
    <mergeCell ref="O437:P437"/>
    <mergeCell ref="E438:J438"/>
    <mergeCell ref="M438:N438"/>
    <mergeCell ref="O438:P438"/>
    <mergeCell ref="E433:J433"/>
    <mergeCell ref="M433:N433"/>
    <mergeCell ref="O433:P433"/>
    <mergeCell ref="E434:J434"/>
    <mergeCell ref="M434:N434"/>
    <mergeCell ref="O434:P434"/>
    <mergeCell ref="E435:J435"/>
    <mergeCell ref="M435:N435"/>
    <mergeCell ref="O435:P435"/>
    <mergeCell ref="E430:J430"/>
    <mergeCell ref="M430:N430"/>
    <mergeCell ref="O430:P430"/>
    <mergeCell ref="E431:J431"/>
    <mergeCell ref="M431:N431"/>
    <mergeCell ref="O431:P431"/>
    <mergeCell ref="E432:J432"/>
    <mergeCell ref="M432:N432"/>
    <mergeCell ref="O432:P432"/>
    <mergeCell ref="E427:J427"/>
    <mergeCell ref="M427:N427"/>
    <mergeCell ref="O427:P427"/>
    <mergeCell ref="E428:J428"/>
    <mergeCell ref="M428:N428"/>
    <mergeCell ref="O428:P428"/>
    <mergeCell ref="E429:J429"/>
    <mergeCell ref="M429:N429"/>
    <mergeCell ref="O429:P429"/>
    <mergeCell ref="E424:J424"/>
    <mergeCell ref="K424:L424"/>
    <mergeCell ref="M424:P424"/>
    <mergeCell ref="D425:D426"/>
    <mergeCell ref="E425:J425"/>
    <mergeCell ref="K425:K426"/>
    <mergeCell ref="L425:L426"/>
    <mergeCell ref="M425:N425"/>
    <mergeCell ref="O425:P425"/>
    <mergeCell ref="E426:J426"/>
    <mergeCell ref="M426:P426"/>
    <mergeCell ref="D416:P416"/>
    <mergeCell ref="D417:P417"/>
    <mergeCell ref="D418:F418"/>
    <mergeCell ref="G418:I418"/>
    <mergeCell ref="J418:N418"/>
    <mergeCell ref="D419:F421"/>
    <mergeCell ref="G419:I421"/>
    <mergeCell ref="J419:N421"/>
    <mergeCell ref="O419:O421"/>
    <mergeCell ref="P419:P421"/>
    <mergeCell ref="E412:J412"/>
    <mergeCell ref="M412:N412"/>
    <mergeCell ref="O412:P412"/>
    <mergeCell ref="E413:J413"/>
    <mergeCell ref="M413:N413"/>
    <mergeCell ref="O413:P413"/>
    <mergeCell ref="E414:J414"/>
    <mergeCell ref="M414:N414"/>
    <mergeCell ref="O414:P414"/>
    <mergeCell ref="E409:J409"/>
    <mergeCell ref="M409:N409"/>
    <mergeCell ref="O409:P409"/>
    <mergeCell ref="E410:J410"/>
    <mergeCell ref="M410:N410"/>
    <mergeCell ref="O410:P410"/>
    <mergeCell ref="E411:J411"/>
    <mergeCell ref="M411:N411"/>
    <mergeCell ref="O411:P411"/>
    <mergeCell ref="E406:J406"/>
    <mergeCell ref="M406:N406"/>
    <mergeCell ref="O406:P406"/>
    <mergeCell ref="E407:J407"/>
    <mergeCell ref="M407:N407"/>
    <mergeCell ref="O407:P407"/>
    <mergeCell ref="E408:J408"/>
    <mergeCell ref="M408:N408"/>
    <mergeCell ref="O408:P408"/>
    <mergeCell ref="E403:J403"/>
    <mergeCell ref="M403:N403"/>
    <mergeCell ref="O403:P403"/>
    <mergeCell ref="E404:J404"/>
    <mergeCell ref="M404:N404"/>
    <mergeCell ref="O404:P404"/>
    <mergeCell ref="E405:J405"/>
    <mergeCell ref="M405:N405"/>
    <mergeCell ref="O405:P405"/>
    <mergeCell ref="E400:J400"/>
    <mergeCell ref="M400:N400"/>
    <mergeCell ref="O400:P400"/>
    <mergeCell ref="E401:J401"/>
    <mergeCell ref="M401:N401"/>
    <mergeCell ref="O401:P401"/>
    <mergeCell ref="E402:J402"/>
    <mergeCell ref="M402:N402"/>
    <mergeCell ref="O402:P402"/>
    <mergeCell ref="D392:F394"/>
    <mergeCell ref="G392:I394"/>
    <mergeCell ref="J392:N394"/>
    <mergeCell ref="O392:O394"/>
    <mergeCell ref="P392:P394"/>
    <mergeCell ref="E397:J397"/>
    <mergeCell ref="K397:L397"/>
    <mergeCell ref="M397:P397"/>
    <mergeCell ref="D398:D399"/>
    <mergeCell ref="E398:J398"/>
    <mergeCell ref="K398:K399"/>
    <mergeCell ref="L398:L399"/>
    <mergeCell ref="M398:N398"/>
    <mergeCell ref="O398:P398"/>
    <mergeCell ref="E399:J399"/>
    <mergeCell ref="M399:P399"/>
    <mergeCell ref="C381:H381"/>
    <mergeCell ref="D384:P384"/>
    <mergeCell ref="D385:P385"/>
    <mergeCell ref="D386:P387"/>
    <mergeCell ref="D389:P389"/>
    <mergeCell ref="D390:P390"/>
    <mergeCell ref="D391:F391"/>
    <mergeCell ref="G391:I391"/>
    <mergeCell ref="J391:N391"/>
    <mergeCell ref="C373:C375"/>
    <mergeCell ref="D373:F375"/>
    <mergeCell ref="G373:I375"/>
    <mergeCell ref="J373:N375"/>
    <mergeCell ref="O373:O375"/>
    <mergeCell ref="P373:P375"/>
    <mergeCell ref="C376:C378"/>
    <mergeCell ref="D376:F378"/>
    <mergeCell ref="G376:I378"/>
    <mergeCell ref="J376:N378"/>
    <mergeCell ref="O376:O378"/>
    <mergeCell ref="P376:P378"/>
    <mergeCell ref="C365:E365"/>
    <mergeCell ref="C367:P367"/>
    <mergeCell ref="C368:C369"/>
    <mergeCell ref="D368:F369"/>
    <mergeCell ref="G368:I369"/>
    <mergeCell ref="J368:N369"/>
    <mergeCell ref="O368:O369"/>
    <mergeCell ref="P368:P369"/>
    <mergeCell ref="C370:C372"/>
    <mergeCell ref="D370:F372"/>
    <mergeCell ref="G370:I372"/>
    <mergeCell ref="J370:N372"/>
    <mergeCell ref="O370:O372"/>
    <mergeCell ref="P370:P372"/>
    <mergeCell ref="C362:C363"/>
    <mergeCell ref="D362:F363"/>
    <mergeCell ref="G362:H363"/>
    <mergeCell ref="I362:I363"/>
    <mergeCell ref="J362:J363"/>
    <mergeCell ref="K362:K363"/>
    <mergeCell ref="L362:N363"/>
    <mergeCell ref="O362:O363"/>
    <mergeCell ref="P362:P363"/>
    <mergeCell ref="C360:C361"/>
    <mergeCell ref="D360:F361"/>
    <mergeCell ref="G360:H361"/>
    <mergeCell ref="I360:I361"/>
    <mergeCell ref="J360:J361"/>
    <mergeCell ref="K360:K361"/>
    <mergeCell ref="L360:N361"/>
    <mergeCell ref="O360:O361"/>
    <mergeCell ref="P360:P361"/>
    <mergeCell ref="C358:C359"/>
    <mergeCell ref="D358:F359"/>
    <mergeCell ref="G358:H359"/>
    <mergeCell ref="I358:I359"/>
    <mergeCell ref="J358:J359"/>
    <mergeCell ref="K358:K359"/>
    <mergeCell ref="L358:N359"/>
    <mergeCell ref="O358:O359"/>
    <mergeCell ref="P358:P359"/>
    <mergeCell ref="C356:C357"/>
    <mergeCell ref="D356:F357"/>
    <mergeCell ref="G356:H357"/>
    <mergeCell ref="I356:I357"/>
    <mergeCell ref="J356:J357"/>
    <mergeCell ref="K356:K357"/>
    <mergeCell ref="L356:N357"/>
    <mergeCell ref="O356:O357"/>
    <mergeCell ref="P356:P357"/>
    <mergeCell ref="C344:P344"/>
    <mergeCell ref="C345:P345"/>
    <mergeCell ref="C349:E349"/>
    <mergeCell ref="C351:P352"/>
    <mergeCell ref="C353:P353"/>
    <mergeCell ref="C354:C355"/>
    <mergeCell ref="D354:F355"/>
    <mergeCell ref="G354:H355"/>
    <mergeCell ref="I354:I355"/>
    <mergeCell ref="J354:K354"/>
    <mergeCell ref="L354:N355"/>
    <mergeCell ref="O354:O355"/>
    <mergeCell ref="P354:P355"/>
    <mergeCell ref="D285:P285"/>
    <mergeCell ref="D286:P287"/>
    <mergeCell ref="C208:C209"/>
    <mergeCell ref="D208:F209"/>
    <mergeCell ref="G208:I209"/>
    <mergeCell ref="J208:N209"/>
    <mergeCell ref="C210:C212"/>
    <mergeCell ref="D210:F212"/>
    <mergeCell ref="G210:I212"/>
    <mergeCell ref="J210:N212"/>
    <mergeCell ref="C213:C215"/>
    <mergeCell ref="D213:F215"/>
    <mergeCell ref="G213:I215"/>
    <mergeCell ref="J213:N215"/>
    <mergeCell ref="O213:O215"/>
    <mergeCell ref="P213:P215"/>
    <mergeCell ref="C216:C218"/>
    <mergeCell ref="D216:F218"/>
    <mergeCell ref="G216:I218"/>
    <mergeCell ref="J216:N218"/>
    <mergeCell ref="O216:O218"/>
    <mergeCell ref="P216:P218"/>
    <mergeCell ref="E270:J270"/>
    <mergeCell ref="M270:N270"/>
    <mergeCell ref="O270:P270"/>
    <mergeCell ref="E271:J271"/>
    <mergeCell ref="M271:N271"/>
    <mergeCell ref="O271:P271"/>
    <mergeCell ref="E272:J272"/>
    <mergeCell ref="M272:N272"/>
    <mergeCell ref="O272:P272"/>
    <mergeCell ref="D259:F261"/>
    <mergeCell ref="E339:J339"/>
    <mergeCell ref="M339:N339"/>
    <mergeCell ref="O339:P339"/>
    <mergeCell ref="E340:J340"/>
    <mergeCell ref="M340:N340"/>
    <mergeCell ref="O340:P340"/>
    <mergeCell ref="E341:J341"/>
    <mergeCell ref="M341:N341"/>
    <mergeCell ref="O341:P341"/>
    <mergeCell ref="E336:J336"/>
    <mergeCell ref="M336:N336"/>
    <mergeCell ref="O336:P336"/>
    <mergeCell ref="E337:J337"/>
    <mergeCell ref="M337:N337"/>
    <mergeCell ref="O337:P337"/>
    <mergeCell ref="E338:J338"/>
    <mergeCell ref="M338:N338"/>
    <mergeCell ref="O338:P338"/>
    <mergeCell ref="E333:J333"/>
    <mergeCell ref="M333:N333"/>
    <mergeCell ref="O333:P333"/>
    <mergeCell ref="E334:J334"/>
    <mergeCell ref="M334:N334"/>
    <mergeCell ref="O334:P334"/>
    <mergeCell ref="E335:J335"/>
    <mergeCell ref="M335:N335"/>
    <mergeCell ref="O335:P335"/>
    <mergeCell ref="E330:J330"/>
    <mergeCell ref="M330:N330"/>
    <mergeCell ref="O330:P330"/>
    <mergeCell ref="E331:J331"/>
    <mergeCell ref="M331:N331"/>
    <mergeCell ref="O331:P331"/>
    <mergeCell ref="E332:J332"/>
    <mergeCell ref="M332:N332"/>
    <mergeCell ref="O332:P332"/>
    <mergeCell ref="E327:J327"/>
    <mergeCell ref="M327:N327"/>
    <mergeCell ref="O327:P327"/>
    <mergeCell ref="E328:J328"/>
    <mergeCell ref="M328:N328"/>
    <mergeCell ref="O328:P328"/>
    <mergeCell ref="E329:J329"/>
    <mergeCell ref="M329:N329"/>
    <mergeCell ref="O329:P329"/>
    <mergeCell ref="E324:J324"/>
    <mergeCell ref="K324:L324"/>
    <mergeCell ref="M324:P324"/>
    <mergeCell ref="D325:D326"/>
    <mergeCell ref="E325:J325"/>
    <mergeCell ref="K325:K326"/>
    <mergeCell ref="L325:L326"/>
    <mergeCell ref="M325:N325"/>
    <mergeCell ref="O325:P325"/>
    <mergeCell ref="E326:J326"/>
    <mergeCell ref="M326:P326"/>
    <mergeCell ref="D316:P316"/>
    <mergeCell ref="D317:P317"/>
    <mergeCell ref="D318:F318"/>
    <mergeCell ref="G318:I318"/>
    <mergeCell ref="J318:N318"/>
    <mergeCell ref="D319:F321"/>
    <mergeCell ref="G319:I321"/>
    <mergeCell ref="J319:N321"/>
    <mergeCell ref="O319:O321"/>
    <mergeCell ref="P319:P321"/>
    <mergeCell ref="E312:J312"/>
    <mergeCell ref="M312:N312"/>
    <mergeCell ref="O312:P312"/>
    <mergeCell ref="E313:J313"/>
    <mergeCell ref="M313:N313"/>
    <mergeCell ref="O313:P313"/>
    <mergeCell ref="E314:J314"/>
    <mergeCell ref="M314:N314"/>
    <mergeCell ref="O314:P314"/>
    <mergeCell ref="E309:J309"/>
    <mergeCell ref="M309:N309"/>
    <mergeCell ref="O309:P309"/>
    <mergeCell ref="E310:J310"/>
    <mergeCell ref="M310:N310"/>
    <mergeCell ref="O310:P310"/>
    <mergeCell ref="E311:J311"/>
    <mergeCell ref="M311:N311"/>
    <mergeCell ref="O311:P311"/>
    <mergeCell ref="E306:J306"/>
    <mergeCell ref="M306:N306"/>
    <mergeCell ref="O306:P306"/>
    <mergeCell ref="E307:J307"/>
    <mergeCell ref="M307:N307"/>
    <mergeCell ref="O307:P307"/>
    <mergeCell ref="E308:J308"/>
    <mergeCell ref="M308:N308"/>
    <mergeCell ref="O308:P308"/>
    <mergeCell ref="O292:O294"/>
    <mergeCell ref="P292:P294"/>
    <mergeCell ref="E303:J303"/>
    <mergeCell ref="M303:N303"/>
    <mergeCell ref="O303:P303"/>
    <mergeCell ref="E304:J304"/>
    <mergeCell ref="M304:N304"/>
    <mergeCell ref="O304:P304"/>
    <mergeCell ref="E305:J305"/>
    <mergeCell ref="M305:N305"/>
    <mergeCell ref="O305:P305"/>
    <mergeCell ref="E300:J300"/>
    <mergeCell ref="M300:N300"/>
    <mergeCell ref="O300:P300"/>
    <mergeCell ref="E301:J301"/>
    <mergeCell ref="M301:N301"/>
    <mergeCell ref="O301:P301"/>
    <mergeCell ref="E302:J302"/>
    <mergeCell ref="M302:N302"/>
    <mergeCell ref="O302:P302"/>
    <mergeCell ref="E266:J266"/>
    <mergeCell ref="M266:P266"/>
    <mergeCell ref="O251:P251"/>
    <mergeCell ref="E252:J252"/>
    <mergeCell ref="M252:N252"/>
    <mergeCell ref="O252:P252"/>
    <mergeCell ref="E253:J253"/>
    <mergeCell ref="M253:N253"/>
    <mergeCell ref="O253:P253"/>
    <mergeCell ref="E254:J254"/>
    <mergeCell ref="D256:P256"/>
    <mergeCell ref="M254:N254"/>
    <mergeCell ref="O254:P254"/>
    <mergeCell ref="E297:J297"/>
    <mergeCell ref="K297:L297"/>
    <mergeCell ref="M297:P297"/>
    <mergeCell ref="D298:D299"/>
    <mergeCell ref="E298:J298"/>
    <mergeCell ref="K298:K299"/>
    <mergeCell ref="L298:L299"/>
    <mergeCell ref="M298:N298"/>
    <mergeCell ref="O298:P298"/>
    <mergeCell ref="E299:J299"/>
    <mergeCell ref="M299:P299"/>
    <mergeCell ref="D289:P289"/>
    <mergeCell ref="D290:P290"/>
    <mergeCell ref="D291:F291"/>
    <mergeCell ref="G291:I291"/>
    <mergeCell ref="J291:N291"/>
    <mergeCell ref="D292:F294"/>
    <mergeCell ref="G292:I294"/>
    <mergeCell ref="J292:N294"/>
    <mergeCell ref="E246:J246"/>
    <mergeCell ref="M246:N246"/>
    <mergeCell ref="O246:P246"/>
    <mergeCell ref="D238:D239"/>
    <mergeCell ref="E238:J238"/>
    <mergeCell ref="K238:K239"/>
    <mergeCell ref="L238:L239"/>
    <mergeCell ref="M238:N238"/>
    <mergeCell ref="O238:P238"/>
    <mergeCell ref="E239:J239"/>
    <mergeCell ref="M239:P239"/>
    <mergeCell ref="E240:J240"/>
    <mergeCell ref="M240:N240"/>
    <mergeCell ref="O240:P240"/>
    <mergeCell ref="G259:I261"/>
    <mergeCell ref="J259:N261"/>
    <mergeCell ref="O259:O261"/>
    <mergeCell ref="P259:P261"/>
    <mergeCell ref="M242:N242"/>
    <mergeCell ref="O242:P242"/>
    <mergeCell ref="E243:J243"/>
    <mergeCell ref="M243:N243"/>
    <mergeCell ref="O243:P243"/>
    <mergeCell ref="K202:K203"/>
    <mergeCell ref="L202:N203"/>
    <mergeCell ref="O202:O203"/>
    <mergeCell ref="P202:P203"/>
    <mergeCell ref="C200:C201"/>
    <mergeCell ref="D200:F201"/>
    <mergeCell ref="G200:H201"/>
    <mergeCell ref="I200:I201"/>
    <mergeCell ref="J200:J201"/>
    <mergeCell ref="K200:K201"/>
    <mergeCell ref="L200:N201"/>
    <mergeCell ref="O200:O201"/>
    <mergeCell ref="P200:P201"/>
    <mergeCell ref="E244:J244"/>
    <mergeCell ref="M244:N244"/>
    <mergeCell ref="O244:P244"/>
    <mergeCell ref="E245:J245"/>
    <mergeCell ref="M245:N245"/>
    <mergeCell ref="O245:P245"/>
    <mergeCell ref="D232:F234"/>
    <mergeCell ref="G232:I234"/>
    <mergeCell ref="J232:N234"/>
    <mergeCell ref="O232:O234"/>
    <mergeCell ref="P232:P234"/>
    <mergeCell ref="D226:P227"/>
    <mergeCell ref="E237:J237"/>
    <mergeCell ref="K237:L237"/>
    <mergeCell ref="M237:P237"/>
    <mergeCell ref="E241:J241"/>
    <mergeCell ref="M241:N241"/>
    <mergeCell ref="O241:P241"/>
    <mergeCell ref="E242:J242"/>
    <mergeCell ref="M140:N140"/>
    <mergeCell ref="O140:P140"/>
    <mergeCell ref="M141:N141"/>
    <mergeCell ref="O141:P141"/>
    <mergeCell ref="E141:J141"/>
    <mergeCell ref="E142:J142"/>
    <mergeCell ref="M142:N142"/>
    <mergeCell ref="O142:P142"/>
    <mergeCell ref="M151:N151"/>
    <mergeCell ref="M143:N143"/>
    <mergeCell ref="O143:P143"/>
    <mergeCell ref="E143:J143"/>
    <mergeCell ref="E144:J144"/>
    <mergeCell ref="M144:N144"/>
    <mergeCell ref="O144:P144"/>
    <mergeCell ref="E145:J145"/>
    <mergeCell ref="J196:J197"/>
    <mergeCell ref="K196:K197"/>
    <mergeCell ref="L196:N197"/>
    <mergeCell ref="O196:O197"/>
    <mergeCell ref="P196:P197"/>
    <mergeCell ref="M147:N147"/>
    <mergeCell ref="O147:P147"/>
    <mergeCell ref="M170:N170"/>
    <mergeCell ref="O170:P170"/>
    <mergeCell ref="M171:N171"/>
    <mergeCell ref="O171:P171"/>
    <mergeCell ref="M172:N172"/>
    <mergeCell ref="O172:P172"/>
    <mergeCell ref="M173:N173"/>
    <mergeCell ref="O173:P173"/>
    <mergeCell ref="E165:J165"/>
    <mergeCell ref="O82:P82"/>
    <mergeCell ref="G128:I128"/>
    <mergeCell ref="J128:N128"/>
    <mergeCell ref="D129:F131"/>
    <mergeCell ref="G129:I131"/>
    <mergeCell ref="J129:N131"/>
    <mergeCell ref="O129:O131"/>
    <mergeCell ref="P129:P131"/>
    <mergeCell ref="K134:L134"/>
    <mergeCell ref="M134:P134"/>
    <mergeCell ref="E136:J136"/>
    <mergeCell ref="E137:J137"/>
    <mergeCell ref="M137:N137"/>
    <mergeCell ref="O137:P137"/>
    <mergeCell ref="E138:J138"/>
    <mergeCell ref="E139:J139"/>
    <mergeCell ref="E140:J140"/>
    <mergeCell ref="O105:P105"/>
    <mergeCell ref="E106:J106"/>
    <mergeCell ref="M106:N106"/>
    <mergeCell ref="O106:P106"/>
    <mergeCell ref="E107:J107"/>
    <mergeCell ref="E108:J108"/>
    <mergeCell ref="E109:J109"/>
    <mergeCell ref="E110:J110"/>
    <mergeCell ref="E111:J111"/>
    <mergeCell ref="M107:N107"/>
    <mergeCell ref="O107:P107"/>
    <mergeCell ref="M108:N108"/>
    <mergeCell ref="O108:P108"/>
    <mergeCell ref="M109:N109"/>
    <mergeCell ref="O109:P109"/>
    <mergeCell ref="M71:N71"/>
    <mergeCell ref="O110:P110"/>
    <mergeCell ref="M111:N111"/>
    <mergeCell ref="O111:P111"/>
    <mergeCell ref="D99:D100"/>
    <mergeCell ref="E99:J99"/>
    <mergeCell ref="K99:K100"/>
    <mergeCell ref="L99:L100"/>
    <mergeCell ref="M99:N99"/>
    <mergeCell ref="O99:P99"/>
    <mergeCell ref="E100:J100"/>
    <mergeCell ref="M100:P100"/>
    <mergeCell ref="E101:J101"/>
    <mergeCell ref="O101:P101"/>
    <mergeCell ref="K68:L68"/>
    <mergeCell ref="E68:J68"/>
    <mergeCell ref="O41:O43"/>
    <mergeCell ref="P41:P43"/>
    <mergeCell ref="D90:P90"/>
    <mergeCell ref="D91:P91"/>
    <mergeCell ref="M81:N81"/>
    <mergeCell ref="O81:P81"/>
    <mergeCell ref="J41:N43"/>
    <mergeCell ref="G41:I43"/>
    <mergeCell ref="D41:F43"/>
    <mergeCell ref="E79:J79"/>
    <mergeCell ref="E80:J80"/>
    <mergeCell ref="E81:J81"/>
    <mergeCell ref="E82:J82"/>
    <mergeCell ref="E83:J83"/>
    <mergeCell ref="E84:J84"/>
    <mergeCell ref="E85:J85"/>
    <mergeCell ref="M82:N82"/>
    <mergeCell ref="M83:N83"/>
    <mergeCell ref="M84:N84"/>
    <mergeCell ref="M85:N85"/>
    <mergeCell ref="M77:N77"/>
    <mergeCell ref="M78:N78"/>
    <mergeCell ref="M79:N79"/>
    <mergeCell ref="M80:N80"/>
    <mergeCell ref="C41:C43"/>
    <mergeCell ref="D56:P56"/>
    <mergeCell ref="C44:C46"/>
    <mergeCell ref="D44:F46"/>
    <mergeCell ref="G44:I46"/>
    <mergeCell ref="J44:N46"/>
    <mergeCell ref="O44:O46"/>
    <mergeCell ref="P44:P46"/>
    <mergeCell ref="C47:C49"/>
    <mergeCell ref="D47:F49"/>
    <mergeCell ref="E72:J72"/>
    <mergeCell ref="E73:J73"/>
    <mergeCell ref="E74:J74"/>
    <mergeCell ref="E75:J75"/>
    <mergeCell ref="E76:J76"/>
    <mergeCell ref="E77:J77"/>
    <mergeCell ref="E78:J78"/>
    <mergeCell ref="O72:P72"/>
    <mergeCell ref="O73:P73"/>
    <mergeCell ref="O74:P74"/>
    <mergeCell ref="O75:P75"/>
    <mergeCell ref="O76:P76"/>
    <mergeCell ref="D63:F65"/>
    <mergeCell ref="G62:I62"/>
    <mergeCell ref="M68:P68"/>
    <mergeCell ref="M70:P70"/>
    <mergeCell ref="O25:O26"/>
    <mergeCell ref="O27:O28"/>
    <mergeCell ref="O29:O30"/>
    <mergeCell ref="O31:O32"/>
    <mergeCell ref="O33:O34"/>
    <mergeCell ref="L25:N26"/>
    <mergeCell ref="L27:N28"/>
    <mergeCell ref="L29:N30"/>
    <mergeCell ref="D25:F26"/>
    <mergeCell ref="D27:F28"/>
    <mergeCell ref="D29:F30"/>
    <mergeCell ref="D31:F32"/>
    <mergeCell ref="D33:F34"/>
    <mergeCell ref="G25:H26"/>
    <mergeCell ref="G27:H28"/>
    <mergeCell ref="D60:P60"/>
    <mergeCell ref="D61:P61"/>
    <mergeCell ref="D62:F62"/>
    <mergeCell ref="G63:I65"/>
    <mergeCell ref="O63:O65"/>
    <mergeCell ref="P63:P65"/>
    <mergeCell ref="J62:N62"/>
    <mergeCell ref="J63:N65"/>
    <mergeCell ref="D57:P58"/>
    <mergeCell ref="M69:N69"/>
    <mergeCell ref="C52:H52"/>
    <mergeCell ref="D55:P55"/>
    <mergeCell ref="G29:H30"/>
    <mergeCell ref="G31:H32"/>
    <mergeCell ref="G33:H34"/>
    <mergeCell ref="L31:N32"/>
    <mergeCell ref="L33:N34"/>
    <mergeCell ref="J39:N40"/>
    <mergeCell ref="G39:I40"/>
    <mergeCell ref="D39:F40"/>
    <mergeCell ref="C39:C40"/>
    <mergeCell ref="G47:I49"/>
    <mergeCell ref="J47:N49"/>
    <mergeCell ref="O47:O49"/>
    <mergeCell ref="P47:P49"/>
    <mergeCell ref="P31:P32"/>
    <mergeCell ref="I33:I34"/>
    <mergeCell ref="J33:J34"/>
    <mergeCell ref="P33:P34"/>
    <mergeCell ref="K29:K30"/>
    <mergeCell ref="K31:K32"/>
    <mergeCell ref="K33:K34"/>
    <mergeCell ref="C29:C30"/>
    <mergeCell ref="C31:C32"/>
    <mergeCell ref="C33:C34"/>
    <mergeCell ref="C11:P14"/>
    <mergeCell ref="C17:P17"/>
    <mergeCell ref="C18:P18"/>
    <mergeCell ref="B8:E8"/>
    <mergeCell ref="C10:Q10"/>
    <mergeCell ref="B1:P5"/>
    <mergeCell ref="B6:P6"/>
    <mergeCell ref="P39:P40"/>
    <mergeCell ref="O39:O40"/>
    <mergeCell ref="C20:E20"/>
    <mergeCell ref="I29:I30"/>
    <mergeCell ref="J29:J30"/>
    <mergeCell ref="P25:P26"/>
    <mergeCell ref="C22:P23"/>
    <mergeCell ref="C25:C26"/>
    <mergeCell ref="C24:P24"/>
    <mergeCell ref="C38:P38"/>
    <mergeCell ref="B27:B28"/>
    <mergeCell ref="J27:J28"/>
    <mergeCell ref="I27:I28"/>
    <mergeCell ref="P27:P28"/>
    <mergeCell ref="P29:P30"/>
    <mergeCell ref="I31:I32"/>
    <mergeCell ref="J31:J32"/>
    <mergeCell ref="C36:E36"/>
    <mergeCell ref="B29:B30"/>
    <mergeCell ref="B31:B32"/>
    <mergeCell ref="B33:B34"/>
    <mergeCell ref="K27:K28"/>
    <mergeCell ref="C27:C28"/>
    <mergeCell ref="J25:K25"/>
    <mergeCell ref="I25:I26"/>
    <mergeCell ref="O71:P71"/>
    <mergeCell ref="E70:J70"/>
    <mergeCell ref="K69:K70"/>
    <mergeCell ref="L69:L70"/>
    <mergeCell ref="E71:J71"/>
    <mergeCell ref="E69:J69"/>
    <mergeCell ref="D92:F92"/>
    <mergeCell ref="G92:I92"/>
    <mergeCell ref="J92:N92"/>
    <mergeCell ref="D93:F95"/>
    <mergeCell ref="G93:I95"/>
    <mergeCell ref="J93:N95"/>
    <mergeCell ref="O93:O95"/>
    <mergeCell ref="P93:P95"/>
    <mergeCell ref="M101:N101"/>
    <mergeCell ref="E98:J98"/>
    <mergeCell ref="K98:L98"/>
    <mergeCell ref="M98:P98"/>
    <mergeCell ref="D69:D70"/>
    <mergeCell ref="O69:P69"/>
    <mergeCell ref="O83:P83"/>
    <mergeCell ref="O84:P84"/>
    <mergeCell ref="O85:P85"/>
    <mergeCell ref="O77:P77"/>
    <mergeCell ref="O78:P78"/>
    <mergeCell ref="O79:P79"/>
    <mergeCell ref="O80:P80"/>
    <mergeCell ref="M72:N72"/>
    <mergeCell ref="M73:N73"/>
    <mergeCell ref="M74:N74"/>
    <mergeCell ref="M75:N75"/>
    <mergeCell ref="M76:N76"/>
    <mergeCell ref="E102:J102"/>
    <mergeCell ref="M102:N102"/>
    <mergeCell ref="O102:P102"/>
    <mergeCell ref="E103:J103"/>
    <mergeCell ref="M103:N103"/>
    <mergeCell ref="O103:P103"/>
    <mergeCell ref="E104:J104"/>
    <mergeCell ref="M104:N104"/>
    <mergeCell ref="O104:P104"/>
    <mergeCell ref="E105:J105"/>
    <mergeCell ref="M105:N105"/>
    <mergeCell ref="E112:J112"/>
    <mergeCell ref="M112:N112"/>
    <mergeCell ref="O112:P112"/>
    <mergeCell ref="E113:J113"/>
    <mergeCell ref="M113:N113"/>
    <mergeCell ref="O113:P113"/>
    <mergeCell ref="M110:N110"/>
    <mergeCell ref="E114:J114"/>
    <mergeCell ref="M114:N114"/>
    <mergeCell ref="O114:P114"/>
    <mergeCell ref="E115:J115"/>
    <mergeCell ref="M115:N115"/>
    <mergeCell ref="O115:P115"/>
    <mergeCell ref="D121:P121"/>
    <mergeCell ref="D122:P122"/>
    <mergeCell ref="D126:P126"/>
    <mergeCell ref="D123:P124"/>
    <mergeCell ref="E134:J134"/>
    <mergeCell ref="E135:J135"/>
    <mergeCell ref="M135:N135"/>
    <mergeCell ref="O135:P135"/>
    <mergeCell ref="D127:P127"/>
    <mergeCell ref="D128:F128"/>
    <mergeCell ref="M139:N139"/>
    <mergeCell ref="O139:P139"/>
    <mergeCell ref="D135:D136"/>
    <mergeCell ref="K135:K136"/>
    <mergeCell ref="L135:L136"/>
    <mergeCell ref="M136:P136"/>
    <mergeCell ref="M138:N138"/>
    <mergeCell ref="O138:P138"/>
    <mergeCell ref="M145:N145"/>
    <mergeCell ref="O145:P145"/>
    <mergeCell ref="E146:J146"/>
    <mergeCell ref="M146:N146"/>
    <mergeCell ref="O146:P146"/>
    <mergeCell ref="E147:J147"/>
    <mergeCell ref="E148:J148"/>
    <mergeCell ref="M148:N148"/>
    <mergeCell ref="O148:P148"/>
    <mergeCell ref="D154:P154"/>
    <mergeCell ref="D155:F155"/>
    <mergeCell ref="G155:I155"/>
    <mergeCell ref="J155:N155"/>
    <mergeCell ref="D156:F158"/>
    <mergeCell ref="G156:I158"/>
    <mergeCell ref="J156:N158"/>
    <mergeCell ref="O156:O158"/>
    <mergeCell ref="P156:P158"/>
    <mergeCell ref="E149:J149"/>
    <mergeCell ref="M149:N149"/>
    <mergeCell ref="O149:P149"/>
    <mergeCell ref="E150:J150"/>
    <mergeCell ref="M150:N150"/>
    <mergeCell ref="O150:P150"/>
    <mergeCell ref="E151:J151"/>
    <mergeCell ref="O151:P151"/>
    <mergeCell ref="D153:P153"/>
    <mergeCell ref="E161:J161"/>
    <mergeCell ref="K161:L161"/>
    <mergeCell ref="M161:P161"/>
    <mergeCell ref="D162:D163"/>
    <mergeCell ref="E162:J162"/>
    <mergeCell ref="K162:K163"/>
    <mergeCell ref="L162:L163"/>
    <mergeCell ref="M162:N162"/>
    <mergeCell ref="O162:P162"/>
    <mergeCell ref="E163:J163"/>
    <mergeCell ref="M163:P163"/>
    <mergeCell ref="E164:J164"/>
    <mergeCell ref="M164:N164"/>
    <mergeCell ref="O164:P164"/>
    <mergeCell ref="E168:J168"/>
    <mergeCell ref="M168:N168"/>
    <mergeCell ref="O168:P168"/>
    <mergeCell ref="O167:P167"/>
    <mergeCell ref="M165:N165"/>
    <mergeCell ref="O165:P165"/>
    <mergeCell ref="E166:J166"/>
    <mergeCell ref="M166:N166"/>
    <mergeCell ref="O166:P166"/>
    <mergeCell ref="E167:J167"/>
    <mergeCell ref="M167:N167"/>
    <mergeCell ref="E169:J169"/>
    <mergeCell ref="M169:N169"/>
    <mergeCell ref="O169:P169"/>
    <mergeCell ref="E170:J170"/>
    <mergeCell ref="E171:J171"/>
    <mergeCell ref="E172:J172"/>
    <mergeCell ref="M174:N174"/>
    <mergeCell ref="O174:P174"/>
    <mergeCell ref="E173:J173"/>
    <mergeCell ref="E174:J174"/>
    <mergeCell ref="E175:J175"/>
    <mergeCell ref="M175:N175"/>
    <mergeCell ref="O175:P175"/>
    <mergeCell ref="E176:J176"/>
    <mergeCell ref="M176:N176"/>
    <mergeCell ref="O176:P176"/>
    <mergeCell ref="E177:J177"/>
    <mergeCell ref="M177:N177"/>
    <mergeCell ref="O177:P177"/>
    <mergeCell ref="E178:J178"/>
    <mergeCell ref="M178:N178"/>
    <mergeCell ref="O178:P178"/>
    <mergeCell ref="C181:P182"/>
    <mergeCell ref="C184:P184"/>
    <mergeCell ref="C185:P185"/>
    <mergeCell ref="C189:E189"/>
    <mergeCell ref="C191:P192"/>
    <mergeCell ref="C193:P193"/>
    <mergeCell ref="C194:C195"/>
    <mergeCell ref="D194:F195"/>
    <mergeCell ref="G194:H195"/>
    <mergeCell ref="I194:I195"/>
    <mergeCell ref="J194:K194"/>
    <mergeCell ref="L194:N195"/>
    <mergeCell ref="O194:O195"/>
    <mergeCell ref="P194:P195"/>
    <mergeCell ref="C196:C197"/>
    <mergeCell ref="D196:F197"/>
    <mergeCell ref="G196:H197"/>
    <mergeCell ref="I196:I197"/>
    <mergeCell ref="C205:E205"/>
    <mergeCell ref="C207:P207"/>
    <mergeCell ref="O208:O209"/>
    <mergeCell ref="P208:P209"/>
    <mergeCell ref="O210:O212"/>
    <mergeCell ref="P210:P212"/>
    <mergeCell ref="C221:H221"/>
    <mergeCell ref="D224:P224"/>
    <mergeCell ref="D225:P225"/>
    <mergeCell ref="D229:P229"/>
    <mergeCell ref="D230:P230"/>
    <mergeCell ref="D231:F231"/>
    <mergeCell ref="G231:I231"/>
    <mergeCell ref="J231:N231"/>
    <mergeCell ref="C198:C199"/>
    <mergeCell ref="D198:F199"/>
    <mergeCell ref="G198:H199"/>
    <mergeCell ref="I198:I199"/>
    <mergeCell ref="J198:J199"/>
    <mergeCell ref="K198:K199"/>
    <mergeCell ref="L198:N199"/>
    <mergeCell ref="O198:O199"/>
    <mergeCell ref="P198:P199"/>
    <mergeCell ref="C202:C203"/>
    <mergeCell ref="D202:F203"/>
    <mergeCell ref="G202:H203"/>
    <mergeCell ref="I202:I203"/>
    <mergeCell ref="J202:J203"/>
    <mergeCell ref="O275:P275"/>
    <mergeCell ref="E276:J276"/>
    <mergeCell ref="M276:N276"/>
    <mergeCell ref="O276:P276"/>
    <mergeCell ref="E277:J277"/>
    <mergeCell ref="E247:J247"/>
    <mergeCell ref="M247:N247"/>
    <mergeCell ref="O247:P247"/>
    <mergeCell ref="E248:J248"/>
    <mergeCell ref="M248:N248"/>
    <mergeCell ref="O248:P248"/>
    <mergeCell ref="E249:J249"/>
    <mergeCell ref="M249:N249"/>
    <mergeCell ref="O249:P249"/>
    <mergeCell ref="E250:J250"/>
    <mergeCell ref="M250:N250"/>
    <mergeCell ref="O250:P250"/>
    <mergeCell ref="E251:J251"/>
    <mergeCell ref="M251:N251"/>
    <mergeCell ref="D257:P257"/>
    <mergeCell ref="D258:F258"/>
    <mergeCell ref="G258:I258"/>
    <mergeCell ref="J258:N258"/>
    <mergeCell ref="E264:J264"/>
    <mergeCell ref="K264:L264"/>
    <mergeCell ref="M264:P264"/>
    <mergeCell ref="D265:D266"/>
    <mergeCell ref="E265:J265"/>
    <mergeCell ref="K265:K266"/>
    <mergeCell ref="L265:L266"/>
    <mergeCell ref="M265:N265"/>
    <mergeCell ref="O265:P265"/>
    <mergeCell ref="E278:J278"/>
    <mergeCell ref="M278:N278"/>
    <mergeCell ref="O278:P278"/>
    <mergeCell ref="E279:J279"/>
    <mergeCell ref="M279:N279"/>
    <mergeCell ref="O279:P279"/>
    <mergeCell ref="E280:J280"/>
    <mergeCell ref="M280:N280"/>
    <mergeCell ref="O280:P280"/>
    <mergeCell ref="E281:J281"/>
    <mergeCell ref="M281:N281"/>
    <mergeCell ref="O281:P281"/>
    <mergeCell ref="D284:P284"/>
    <mergeCell ref="E267:J267"/>
    <mergeCell ref="M267:N267"/>
    <mergeCell ref="O267:P267"/>
    <mergeCell ref="E268:J268"/>
    <mergeCell ref="M268:N268"/>
    <mergeCell ref="O268:P268"/>
    <mergeCell ref="E269:J269"/>
    <mergeCell ref="M269:N269"/>
    <mergeCell ref="O269:P269"/>
    <mergeCell ref="M277:N277"/>
    <mergeCell ref="O277:P277"/>
    <mergeCell ref="M273:N273"/>
    <mergeCell ref="O273:P273"/>
    <mergeCell ref="E273:J273"/>
    <mergeCell ref="E274:J274"/>
    <mergeCell ref="M274:N274"/>
    <mergeCell ref="O274:P274"/>
    <mergeCell ref="E275:J275"/>
    <mergeCell ref="M275:N275"/>
  </mergeCells>
  <phoneticPr fontId="37" type="noConversion"/>
  <dataValidations count="19">
    <dataValidation type="list" allowBlank="1" showInputMessage="1" showErrorMessage="1" sqref="D31 D27 D29 D33 D200 D196 D198 D202 D360 D356 D358 D362 D520 D516 D518 D522 D680 D676 D678 D682 D840 D836 D838 D842" xr:uid="{A0E0D245-C9F9-4A1A-A873-B6CC48B6E805}">
      <formula1>Beneficiarios</formula1>
    </dataValidation>
    <dataValidation type="list" allowBlank="1" showInputMessage="1" showErrorMessage="1" sqref="G31 G27 G29 G33 G200 G196 G198 G202 G360 G356 G358 G362 G520 G516 G518 G522 G680 G676 G678 G682 G840 G836 G838 G842" xr:uid="{E1C7E285-9BC8-4FA6-A3EE-9C6AB330E2BA}">
      <formula1>Periodo_beneficiarios</formula1>
    </dataValidation>
    <dataValidation type="list" allowBlank="1" showInputMessage="1" showErrorMessage="1" sqref="K27 K29 K31 K33 K196 K198 K200 K202 K356 K358 K360 K362 K516 K518 K520 K522 K676 K678 K680 K682 K836 K838 K840 K842" xr:uid="{5ED31BE7-1FE9-4268-93E7-3B6675D62596}">
      <formula1>Tiempo_beneficiarios</formula1>
    </dataValidation>
    <dataValidation type="list" allowBlank="1" showInputMessage="1" showErrorMessage="1" sqref="D41 D47 D44" xr:uid="{4ED4CD55-8A1D-4622-89D9-826682C28EB8}">
      <formula1>INDIRECT($C$18&amp;"_resultados")</formula1>
    </dataValidation>
    <dataValidation type="list" allowBlank="1" showInputMessage="1" showErrorMessage="1" sqref="D63:F65 D93:F95 D129:F131 D156:F158" xr:uid="{23F2F18C-F72D-4227-8C38-7C0313E942DA}">
      <formula1>INDIRECT($C$18&amp;"_productos")</formula1>
    </dataValidation>
    <dataValidation type="list" allowBlank="1" showInputMessage="1" showErrorMessage="1" sqref="M71:N85 M101:N115 M137:N151 M164:N178 M240:N254 M267:N281 M300:N314 M327:N341 M400:N414 M427:N441 M460:N474 M487:N501 M560:N574 M587:N601 M620:N634 M647:N661 M720:N734 M747:N761 M780:N794 M807:N821 M880:N894 M907:N921 M940:N954 M967:N981" xr:uid="{ABBEA8F9-E715-4811-8629-0EF50CE5B96C}">
      <formula1>Departamento_ubicación</formula1>
    </dataValidation>
    <dataValidation type="list" allowBlank="1" showInputMessage="1" showErrorMessage="1" sqref="O71:P85 O101:P115 O137:P151 O164:P178 O240:P254 O267:P281 O300:P314 O327:P341 O400:P414 O427:P441 O460:P474 O487:P501 O560:P574 O587:P601 O620:P634 O647:P661 O720:P734 O747:P761 O780:P794 O807:P821 O880:P894 O907:P921 O940:P954 O967:P981" xr:uid="{A7979EF6-7464-4426-A858-05AEC5E9EF56}">
      <formula1>INDIRECT($M71)</formula1>
    </dataValidation>
    <dataValidation type="list" allowBlank="1" showInputMessage="1" showErrorMessage="1" sqref="D210:F218" xr:uid="{83ECE471-748B-44F4-BC9A-AB35EE27B578}">
      <formula1>INDIRECT($C$185&amp;"_resultados")</formula1>
    </dataValidation>
    <dataValidation type="list" allowBlank="1" showInputMessage="1" showErrorMessage="1" sqref="D232:F234 D259:F261 D292:F294 D319:F321" xr:uid="{8B1F2DBC-30A4-4EDE-85BE-00B3F3B668DB}">
      <formula1>INDIRECT($C$185&amp;"_productos")</formula1>
    </dataValidation>
    <dataValidation type="list" allowBlank="1" showInputMessage="1" showErrorMessage="1" sqref="D370:F378" xr:uid="{62EE2E82-A05A-46A0-8BAE-14D0CE3B2F6D}">
      <formula1>INDIRECT($C$345&amp;"_resultados")</formula1>
    </dataValidation>
    <dataValidation type="list" allowBlank="1" showInputMessage="1" showErrorMessage="1" sqref="D392:F394 D419:F421 D452:F454 D479:F481" xr:uid="{E809B617-C837-4AC9-B873-C90C5C64A860}">
      <formula1>INDIRECT($C$345&amp;"_productos")</formula1>
    </dataValidation>
    <dataValidation type="list" allowBlank="1" showInputMessage="1" showErrorMessage="1" sqref="D530:F538" xr:uid="{2358C3D4-39D6-4381-A0DB-6825F92F95BD}">
      <formula1>INDIRECT($C$505&amp;"_resultados")</formula1>
    </dataValidation>
    <dataValidation type="list" allowBlank="1" showInputMessage="1" showErrorMessage="1" sqref="D552:F554 D579:F581 D612:F614 D639:F641" xr:uid="{0F6D3B92-0A63-461E-ACD0-F14AEDBA633B}">
      <formula1>INDIRECT($C$505&amp;"_productos")</formula1>
    </dataValidation>
    <dataValidation type="list" allowBlank="1" showInputMessage="1" showErrorMessage="1" sqref="D690:F698" xr:uid="{9DEFE6F9-04FB-4294-9A63-E0CD6DD39710}">
      <formula1>INDIRECT($C$665&amp;"_resultados")</formula1>
    </dataValidation>
    <dataValidation type="list" allowBlank="1" showInputMessage="1" showErrorMessage="1" sqref="D712:F714 D739:F741 D772:F774 D799:F801" xr:uid="{B6961A55-8C9E-42E6-82F0-D7F7F4279D59}">
      <formula1>INDIRECT($C$665&amp;"_productos")</formula1>
    </dataValidation>
    <dataValidation type="list" allowBlank="1" showInputMessage="1" showErrorMessage="1" sqref="D850:F858" xr:uid="{9689EBDA-E0F3-46F3-920F-1D45F10A1C55}">
      <formula1>INDIRECT($C$825&amp;"_resultados")</formula1>
    </dataValidation>
    <dataValidation type="list" allowBlank="1" showInputMessage="1" showErrorMessage="1" sqref="D872:F874 D899:F901 D932:F934 D959:F961" xr:uid="{C3B44B58-05D4-4E98-97B4-3B8BED6B78C2}">
      <formula1>INDIRECT($C$825&amp;"_productos")</formula1>
    </dataValidation>
    <dataValidation type="decimal" operator="greaterThanOrEqual" allowBlank="1" showInputMessage="1" showErrorMessage="1" sqref="P41:P49 P63:P65 P93:P95 P129:P131 P156:P158 P210:P218 P232:P234 P259:P261 P292:P294 P319:P321 P370:P378 P392:P394 P419:P421 P452:P454 P479:P481 P530:P538 P552:P554 P579:P581 P612:P614 P639:P641 P690:P698 P712:P714 P739:P741 P772:P774 P799:P801 P872:P874 P899:P901 P932:P934 P959:P961 I27:J34 I196:J203 I356:J363 I516:J523 I676:J683 I836:J843" xr:uid="{A9AC9D91-D62A-4EBA-A0B2-97830DA97465}">
      <formula1>0</formula1>
    </dataValidation>
    <dataValidation type="date" operator="greaterThan" allowBlank="1" showInputMessage="1" showErrorMessage="1" sqref="K71:L85 K101:L115 K137:L151 K164:L178 K240:L254 K267:L281 K300:L314 K327:L341 K400:L414 K427:L441 K460:L474 K487:L501 K560:L574 K587:L601 K620:L634 K647:L661 K720:L734 K747:L761 K780:L794 K807:L821 K880:L894 K907:L921 K940:L954 K967:L981" xr:uid="{5A43614A-60C6-437E-AE60-4CA37286DB54}">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D7CD-3D03-47C2-AE2B-50D48F20C6B6}">
  <sheetPr codeName="Hoja7"/>
  <dimension ref="A1:BD1000"/>
  <sheetViews>
    <sheetView zoomScale="70" zoomScaleNormal="70" zoomScaleSheetLayoutView="80" zoomScalePageLayoutView="70" workbookViewId="0">
      <selection activeCell="Q2" sqref="Q2"/>
    </sheetView>
  </sheetViews>
  <sheetFormatPr defaultColWidth="0" defaultRowHeight="16.149999999999999" zeroHeight="1" outlineLevelRow="1"/>
  <cols>
    <col min="1" max="1" width="1.7109375" style="14" customWidth="1"/>
    <col min="2" max="2" width="7.5703125" style="16" customWidth="1"/>
    <col min="3" max="3" width="10.28515625" style="16" customWidth="1"/>
    <col min="4" max="4" width="11.7109375" style="16" customWidth="1"/>
    <col min="5" max="5" width="13.28515625" style="16" customWidth="1"/>
    <col min="6" max="6" width="14" style="16" customWidth="1"/>
    <col min="7" max="7" width="12.5703125" style="18" customWidth="1"/>
    <col min="8" max="8" width="14.7109375" style="16" customWidth="1"/>
    <col min="9" max="9" width="13.5703125" style="16" customWidth="1"/>
    <col min="10" max="10" width="12.7109375" style="18" customWidth="1"/>
    <col min="11" max="11" width="14.28515625" style="16" customWidth="1"/>
    <col min="12" max="12" width="14.7109375" style="16" customWidth="1"/>
    <col min="13" max="13" width="14" style="16" customWidth="1"/>
    <col min="14" max="14" width="12.5703125" style="16" customWidth="1"/>
    <col min="15" max="15" width="15" style="15" customWidth="1"/>
    <col min="16" max="16" width="14.7109375" style="15" customWidth="1"/>
    <col min="17" max="17" width="4.7109375" style="16" customWidth="1"/>
    <col min="18" max="18" width="14" style="16" hidden="1" customWidth="1"/>
    <col min="19" max="19" width="13.7109375" style="16" hidden="1" customWidth="1"/>
    <col min="20" max="20" width="7.5703125" style="16" hidden="1" customWidth="1"/>
    <col min="21" max="56" width="0" style="17" hidden="1" customWidth="1"/>
    <col min="57" max="16384" width="11.42578125" style="17" hidden="1"/>
  </cols>
  <sheetData>
    <row r="1" spans="1:56" s="3" customFormat="1">
      <c r="A1" s="244"/>
      <c r="B1" s="390"/>
      <c r="C1" s="390"/>
      <c r="D1" s="390"/>
      <c r="E1" s="390"/>
      <c r="F1" s="390"/>
      <c r="G1" s="390"/>
      <c r="H1" s="390"/>
      <c r="I1" s="390"/>
      <c r="J1" s="390"/>
      <c r="K1" s="390"/>
      <c r="L1" s="390"/>
      <c r="M1" s="390"/>
      <c r="N1" s="390"/>
      <c r="O1" s="390"/>
      <c r="P1" s="390"/>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row>
    <row r="2" spans="1:56" s="3" customFormat="1">
      <c r="A2" s="244"/>
      <c r="B2" s="390"/>
      <c r="C2" s="390"/>
      <c r="D2" s="390"/>
      <c r="E2" s="390"/>
      <c r="F2" s="390"/>
      <c r="G2" s="390"/>
      <c r="H2" s="390"/>
      <c r="I2" s="390"/>
      <c r="J2" s="390"/>
      <c r="K2" s="390"/>
      <c r="L2" s="390"/>
      <c r="M2" s="390"/>
      <c r="N2" s="390"/>
      <c r="O2" s="390"/>
      <c r="P2" s="390"/>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row>
    <row r="3" spans="1:56" s="1" customFormat="1" ht="20.65" customHeight="1">
      <c r="A3" s="4"/>
      <c r="B3" s="390"/>
      <c r="C3" s="390"/>
      <c r="D3" s="390"/>
      <c r="E3" s="390"/>
      <c r="F3" s="390"/>
      <c r="G3" s="390"/>
      <c r="H3" s="390"/>
      <c r="I3" s="390"/>
      <c r="J3" s="390"/>
      <c r="K3" s="390"/>
      <c r="L3" s="390"/>
      <c r="M3" s="390"/>
      <c r="N3" s="390"/>
      <c r="O3" s="390"/>
      <c r="P3" s="390"/>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row>
    <row r="4" spans="1:56" s="1" customFormat="1" ht="20.65" customHeight="1">
      <c r="A4" s="4"/>
      <c r="B4" s="390"/>
      <c r="C4" s="390"/>
      <c r="D4" s="390"/>
      <c r="E4" s="390"/>
      <c r="F4" s="390"/>
      <c r="G4" s="390"/>
      <c r="H4" s="390"/>
      <c r="I4" s="390"/>
      <c r="J4" s="390"/>
      <c r="K4" s="390"/>
      <c r="L4" s="390"/>
      <c r="M4" s="390"/>
      <c r="N4" s="390"/>
      <c r="O4" s="390"/>
      <c r="P4" s="390"/>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row>
    <row r="5" spans="1:56" s="1" customFormat="1" ht="20.65" customHeight="1">
      <c r="A5" s="4"/>
      <c r="B5" s="390"/>
      <c r="C5" s="390"/>
      <c r="D5" s="390"/>
      <c r="E5" s="390"/>
      <c r="F5" s="390"/>
      <c r="G5" s="390"/>
      <c r="H5" s="390"/>
      <c r="I5" s="390"/>
      <c r="J5" s="390"/>
      <c r="K5" s="390"/>
      <c r="L5" s="390"/>
      <c r="M5" s="390"/>
      <c r="N5" s="390"/>
      <c r="O5" s="390"/>
      <c r="P5" s="390"/>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row>
    <row r="6" spans="1:56" s="1" customFormat="1" ht="26.25" customHeight="1">
      <c r="A6" s="4"/>
      <c r="B6" s="389" t="s">
        <v>2</v>
      </c>
      <c r="C6" s="389"/>
      <c r="D6" s="389"/>
      <c r="E6" s="389"/>
      <c r="F6" s="389"/>
      <c r="G6" s="389"/>
      <c r="H6" s="389"/>
      <c r="I6" s="389"/>
      <c r="J6" s="389"/>
      <c r="K6" s="389"/>
      <c r="L6" s="389"/>
      <c r="M6" s="389"/>
      <c r="N6" s="389"/>
      <c r="O6" s="389"/>
      <c r="P6" s="389"/>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row>
    <row r="7" spans="1:56" s="1" customFormat="1" ht="26.25" customHeight="1">
      <c r="A7" s="4"/>
      <c r="B7" s="234"/>
      <c r="C7" s="224"/>
      <c r="D7" s="234"/>
      <c r="E7" s="234"/>
      <c r="F7" s="234"/>
      <c r="G7" s="245"/>
      <c r="H7" s="234"/>
      <c r="I7" s="234"/>
      <c r="J7" s="245"/>
      <c r="K7" s="234"/>
      <c r="L7" s="234"/>
      <c r="M7" s="234"/>
      <c r="N7" s="234"/>
      <c r="O7" s="246"/>
      <c r="P7" s="247"/>
      <c r="Q7" s="16"/>
      <c r="R7" s="16"/>
      <c r="S7" s="16"/>
      <c r="T7" s="16"/>
    </row>
    <row r="8" spans="1:56" s="1" customFormat="1" ht="26.25" customHeight="1">
      <c r="A8" s="4"/>
      <c r="B8" s="70">
        <v>1</v>
      </c>
      <c r="C8" s="670" t="s">
        <v>3236</v>
      </c>
      <c r="D8" s="671"/>
      <c r="E8" s="671"/>
      <c r="F8" s="671"/>
      <c r="G8" s="671"/>
      <c r="H8" s="671"/>
      <c r="I8" s="671"/>
      <c r="J8" s="671"/>
      <c r="K8" s="671"/>
      <c r="L8" s="671"/>
      <c r="M8" s="671"/>
      <c r="N8" s="671"/>
      <c r="O8" s="671"/>
      <c r="P8" s="672"/>
      <c r="Q8" s="16"/>
      <c r="R8" s="16"/>
      <c r="S8" s="16"/>
      <c r="T8" s="16"/>
    </row>
    <row r="9" spans="1:56" s="1" customFormat="1" ht="26.25" customHeight="1">
      <c r="A9" s="4"/>
      <c r="B9" s="234"/>
      <c r="C9" s="673" t="str">
        <f>'2. Contexto'!M24</f>
        <v>Tipo_3.5.G_Ruedas_de_negocio_misiones_comerciales_y_workshops_para_la_promoción_turística</v>
      </c>
      <c r="D9" s="674"/>
      <c r="E9" s="674"/>
      <c r="F9" s="674"/>
      <c r="G9" s="674"/>
      <c r="H9" s="674"/>
      <c r="I9" s="674"/>
      <c r="J9" s="674"/>
      <c r="K9" s="674"/>
      <c r="L9" s="674"/>
      <c r="M9" s="674"/>
      <c r="N9" s="674"/>
      <c r="O9" s="674"/>
      <c r="P9" s="675"/>
      <c r="Q9" s="16"/>
      <c r="R9" s="16"/>
      <c r="S9" s="16"/>
      <c r="T9" s="16"/>
    </row>
    <row r="10" spans="1:56" s="1" customFormat="1" ht="26.25" customHeight="1">
      <c r="A10" s="4"/>
      <c r="B10" s="248"/>
      <c r="C10" s="234"/>
      <c r="D10" s="234"/>
      <c r="E10" s="234"/>
      <c r="F10" s="234"/>
      <c r="G10" s="234"/>
      <c r="H10" s="234"/>
      <c r="I10" s="234"/>
      <c r="J10" s="234"/>
      <c r="K10" s="234"/>
      <c r="L10" s="234"/>
      <c r="M10" s="234"/>
      <c r="N10" s="234"/>
      <c r="O10" s="234"/>
      <c r="P10" s="234"/>
      <c r="Q10" s="16"/>
      <c r="R10" s="16"/>
      <c r="S10" s="16"/>
      <c r="T10" s="16"/>
    </row>
    <row r="11" spans="1:56" s="1" customFormat="1" ht="26.25" customHeight="1">
      <c r="A11" s="4"/>
      <c r="B11" s="248"/>
      <c r="C11" s="574" t="s">
        <v>3722</v>
      </c>
      <c r="D11" s="575"/>
      <c r="E11" s="575"/>
      <c r="F11" s="248"/>
      <c r="G11" s="248"/>
      <c r="H11" s="248"/>
      <c r="I11" s="248"/>
      <c r="J11" s="248"/>
      <c r="K11" s="248"/>
      <c r="L11" s="248"/>
      <c r="M11" s="248"/>
      <c r="N11" s="248"/>
      <c r="O11" s="248"/>
      <c r="P11" s="248"/>
      <c r="Q11" s="59"/>
      <c r="R11" s="16"/>
      <c r="S11" s="16"/>
      <c r="T11" s="195"/>
    </row>
    <row r="12" spans="1:56" s="1" customFormat="1" ht="26.25" customHeight="1">
      <c r="A12" s="4"/>
      <c r="B12" s="248"/>
      <c r="C12" s="71" t="s">
        <v>3723</v>
      </c>
      <c r="D12" s="71"/>
      <c r="E12" s="71"/>
      <c r="F12" s="71"/>
      <c r="G12" s="71"/>
      <c r="H12" s="71"/>
      <c r="I12" s="71"/>
      <c r="J12" s="71"/>
      <c r="K12" s="71"/>
      <c r="L12" s="71"/>
      <c r="M12" s="71"/>
      <c r="N12" s="71"/>
      <c r="O12" s="71"/>
      <c r="P12" s="71"/>
      <c r="Q12" s="59"/>
      <c r="R12" s="16"/>
      <c r="S12" s="16"/>
      <c r="T12" s="195"/>
    </row>
    <row r="13" spans="1:56" s="1" customFormat="1" ht="26.25" customHeight="1">
      <c r="A13" s="4"/>
      <c r="B13" s="234"/>
      <c r="C13" s="71"/>
      <c r="D13" s="249"/>
      <c r="E13" s="249"/>
      <c r="F13" s="249"/>
      <c r="G13" s="250"/>
      <c r="H13" s="249"/>
      <c r="I13" s="249"/>
      <c r="J13" s="250"/>
      <c r="K13" s="249"/>
      <c r="L13" s="249"/>
      <c r="M13" s="249"/>
      <c r="N13" s="249"/>
      <c r="O13" s="251"/>
      <c r="P13" s="251"/>
    </row>
    <row r="14" spans="1:56" s="1" customFormat="1" ht="45.4" customHeight="1">
      <c r="A14" s="4"/>
      <c r="B14" s="62"/>
      <c r="C14" s="252"/>
      <c r="D14" s="796" t="s">
        <v>3274</v>
      </c>
      <c r="E14" s="797"/>
      <c r="F14" s="183" t="s">
        <v>3724</v>
      </c>
      <c r="G14" s="796" t="s">
        <v>3725</v>
      </c>
      <c r="H14" s="797"/>
      <c r="I14" s="796" t="s">
        <v>3726</v>
      </c>
      <c r="J14" s="797"/>
      <c r="K14" s="183" t="s">
        <v>3727</v>
      </c>
      <c r="L14" s="183" t="s">
        <v>3264</v>
      </c>
      <c r="M14" s="798" t="s">
        <v>3728</v>
      </c>
      <c r="N14" s="799"/>
      <c r="O14" s="796" t="s">
        <v>3245</v>
      </c>
      <c r="P14" s="797"/>
    </row>
    <row r="15" spans="1:56" s="1" customFormat="1" ht="63" customHeight="1">
      <c r="A15" s="4"/>
      <c r="B15" s="234"/>
      <c r="C15" s="131" t="str">
        <f>'4. Cadena de valor'!C60</f>
        <v>1.1.1</v>
      </c>
      <c r="D15" s="794" t="str">
        <f>IF('4. Cadena de valor'!D63="","No registra",
IF('4. Cadena de valor'!D63="Otro",'4. Cadena de valor'!G63,
'4. Cadena de valor'!D63))</f>
        <v>Ruedas de negocio realizadas</v>
      </c>
      <c r="E15" s="795"/>
      <c r="F15" s="231" t="str">
        <f>IF('4. Cadena de valor'!O63="","",'4. Cadena de valor'!O63)</f>
        <v>Número</v>
      </c>
      <c r="G15" s="794" t="str">
        <f>IF('4. Cadena de valor'!J63="","",'4. Cadena de valor'!J63)</f>
        <v>Organización y desarrollo de ruedas de negocio orientadas a la articulación entre prestadores turísticos del destino y actores del mercado, con el fin de generar oportunidades de comercialización y acuerdos comerciales.</v>
      </c>
      <c r="H15" s="795"/>
      <c r="I15" s="391" t="str">
        <f>IF('4. Cadena de valor'!D63="Otro","Escriba la fórmula aquí",IFERROR(VLOOKUP(D15,Auxiliar!$E$380:$G$601,3,0),""))</f>
        <v>Escriba la fórmula aquí</v>
      </c>
      <c r="J15" s="393"/>
      <c r="K15" s="288">
        <v>0</v>
      </c>
      <c r="L15" s="231">
        <f>IF('4. Cadena de valor'!P63="","",'4. Cadena de valor'!P63)</f>
        <v>1</v>
      </c>
      <c r="M15" s="391" t="s">
        <v>1949</v>
      </c>
      <c r="N15" s="393"/>
      <c r="O15" s="391" t="s">
        <v>3729</v>
      </c>
      <c r="P15" s="393"/>
    </row>
    <row r="16" spans="1:56" s="226" customFormat="1" ht="63" customHeight="1">
      <c r="A16" s="225"/>
      <c r="B16" s="234"/>
      <c r="C16" s="131" t="str">
        <f>'4. Cadena de valor'!C90</f>
        <v>1.1.2</v>
      </c>
      <c r="D16" s="794" t="str">
        <f>IF('4. Cadena de valor'!D93="","No registra",
IF('4. Cadena de valor'!D93="Otro",'4. Cadena de valor'!G93,
'4. Cadena de valor'!D93))</f>
        <v>No registra</v>
      </c>
      <c r="E16" s="795"/>
      <c r="F16" s="231" t="str">
        <f>IF('4. Cadena de valor'!O93="","",'4. Cadena de valor'!O93)</f>
        <v/>
      </c>
      <c r="G16" s="794" t="str">
        <f>IF('4. Cadena de valor'!J93="","",'4. Cadena de valor'!J93)</f>
        <v/>
      </c>
      <c r="H16" s="795"/>
      <c r="I16" s="391" t="str">
        <f>IF('4. Cadena de valor'!D93="Otro","Escriba la fórmula aquí",IFERROR(VLOOKUP(D16,Auxiliar!$E$380:$G$601,3,0),""))</f>
        <v/>
      </c>
      <c r="J16" s="393"/>
      <c r="K16" s="288"/>
      <c r="L16" s="231" t="str">
        <f>IF('4. Cadena de valor'!P93="","",'4. Cadena de valor'!P93)</f>
        <v/>
      </c>
      <c r="M16" s="391"/>
      <c r="N16" s="393"/>
      <c r="O16" s="391"/>
      <c r="P16" s="393"/>
      <c r="Q16" s="1"/>
      <c r="R16" s="1"/>
      <c r="S16" s="1"/>
      <c r="T16" s="1"/>
    </row>
    <row r="17" spans="1:20" s="1" customFormat="1" ht="63" customHeight="1">
      <c r="A17" s="4"/>
      <c r="B17" s="234"/>
      <c r="C17" s="131" t="str">
        <f>'4. Cadena de valor'!C126</f>
        <v>1.2.1</v>
      </c>
      <c r="D17" s="794" t="str">
        <f>IF('4. Cadena de valor'!D129="","No registra",
IF('4. Cadena de valor'!D129="Otro",'4. Cadena de valor'!G129,
'4. Cadena de valor'!D129))</f>
        <v>No registra</v>
      </c>
      <c r="E17" s="795"/>
      <c r="F17" s="231" t="str">
        <f>IF('4. Cadena de valor'!O129="","",'4. Cadena de valor'!O129)</f>
        <v/>
      </c>
      <c r="G17" s="794" t="str">
        <f>IF('4. Cadena de valor'!J129="","",'4. Cadena de valor'!J129)</f>
        <v/>
      </c>
      <c r="H17" s="795"/>
      <c r="I17" s="391" t="str">
        <f>IF('4. Cadena de valor'!D129="Otro","Escriba la fórmula aquí",IFERROR(VLOOKUP(D17,Auxiliar!$E$380:$G$601,3,0),""))</f>
        <v/>
      </c>
      <c r="J17" s="393"/>
      <c r="K17" s="343"/>
      <c r="L17" s="231" t="str">
        <f>IF('4. Cadena de valor'!P129="","",'4. Cadena de valor'!P129)</f>
        <v/>
      </c>
      <c r="M17" s="391"/>
      <c r="N17" s="393"/>
      <c r="O17" s="703"/>
      <c r="P17" s="705"/>
    </row>
    <row r="18" spans="1:20" s="1" customFormat="1" ht="63" customHeight="1">
      <c r="A18" s="4"/>
      <c r="B18" s="234"/>
      <c r="C18" s="131" t="str">
        <f>'4. Cadena de valor'!C153</f>
        <v>1.2.2</v>
      </c>
      <c r="D18" s="794" t="str">
        <f>IF('4. Cadena de valor'!D156="","No registra",
IF('4. Cadena de valor'!D156="Otro",'4. Cadena de valor'!G156,
'4. Cadena de valor'!D156))</f>
        <v>No registra</v>
      </c>
      <c r="E18" s="795"/>
      <c r="F18" s="231" t="str">
        <f>IF('4. Cadena de valor'!O156="","",'4. Cadena de valor'!O156)</f>
        <v/>
      </c>
      <c r="G18" s="794" t="str">
        <f>IF('4. Cadena de valor'!J156="","",'4. Cadena de valor'!J156)</f>
        <v/>
      </c>
      <c r="H18" s="795"/>
      <c r="I18" s="391" t="str">
        <f>IF('4. Cadena de valor'!D156="Otro","Escriba la fórmula aquí",IFERROR(VLOOKUP(D18,Auxiliar!$E$380:$G$601,3,0),""))</f>
        <v/>
      </c>
      <c r="J18" s="393"/>
      <c r="K18" s="288"/>
      <c r="L18" s="231" t="str">
        <f>IF('4. Cadena de valor'!P156="","",'4. Cadena de valor'!P156)</f>
        <v/>
      </c>
      <c r="M18" s="391"/>
      <c r="N18" s="393"/>
      <c r="O18" s="391"/>
      <c r="P18" s="393"/>
      <c r="Q18" s="16"/>
      <c r="R18" s="16"/>
      <c r="S18" s="16"/>
      <c r="T18" s="16"/>
    </row>
    <row r="19" spans="1:20" s="1" customFormat="1" ht="26.25" customHeight="1">
      <c r="A19" s="4"/>
      <c r="B19" s="234"/>
      <c r="C19" s="234"/>
      <c r="D19" s="234"/>
      <c r="E19" s="234"/>
      <c r="F19" s="234"/>
      <c r="G19" s="234"/>
      <c r="H19" s="234"/>
      <c r="I19" s="234"/>
      <c r="J19" s="234"/>
      <c r="K19" s="234"/>
      <c r="L19" s="234"/>
      <c r="M19" s="234"/>
      <c r="N19" s="234"/>
      <c r="O19" s="234"/>
      <c r="P19" s="234"/>
      <c r="Q19" s="16"/>
      <c r="R19" s="16"/>
      <c r="S19" s="16"/>
      <c r="T19" s="16"/>
    </row>
    <row r="20" spans="1:20" s="1" customFormat="1" ht="26.25" customHeight="1">
      <c r="A20" s="4"/>
      <c r="B20" s="248"/>
      <c r="C20" s="574" t="s">
        <v>3730</v>
      </c>
      <c r="D20" s="575"/>
      <c r="E20" s="575"/>
      <c r="F20" s="248"/>
      <c r="G20" s="248"/>
      <c r="H20" s="248"/>
      <c r="I20" s="248"/>
      <c r="J20" s="248"/>
      <c r="K20" s="248"/>
      <c r="L20" s="248"/>
      <c r="M20" s="248"/>
      <c r="N20" s="248"/>
      <c r="O20" s="248"/>
      <c r="P20" s="248"/>
      <c r="Q20" s="59"/>
      <c r="R20" s="16"/>
      <c r="S20" s="16"/>
      <c r="T20" s="195"/>
    </row>
    <row r="21" spans="1:20" s="1" customFormat="1" ht="26.25" customHeight="1">
      <c r="A21" s="4"/>
      <c r="B21" s="248"/>
      <c r="C21" s="71" t="s">
        <v>3723</v>
      </c>
      <c r="D21" s="71"/>
      <c r="E21" s="71"/>
      <c r="F21" s="71"/>
      <c r="G21" s="71"/>
      <c r="H21" s="71"/>
      <c r="I21" s="71"/>
      <c r="J21" s="71"/>
      <c r="K21" s="71"/>
      <c r="L21" s="71"/>
      <c r="M21" s="71"/>
      <c r="N21" s="71"/>
      <c r="O21" s="71"/>
      <c r="P21" s="71"/>
      <c r="Q21" s="59"/>
      <c r="R21" s="16"/>
      <c r="S21" s="16"/>
      <c r="T21" s="195"/>
    </row>
    <row r="22" spans="1:20" s="1" customFormat="1" ht="26.25" customHeight="1">
      <c r="A22" s="4"/>
      <c r="B22" s="234"/>
      <c r="C22" s="71"/>
      <c r="D22" s="249"/>
      <c r="E22" s="249"/>
      <c r="F22" s="249"/>
      <c r="G22" s="250"/>
      <c r="H22" s="249"/>
      <c r="I22" s="249"/>
      <c r="J22" s="250"/>
      <c r="K22" s="249"/>
      <c r="L22" s="249"/>
      <c r="M22" s="249"/>
      <c r="N22" s="249"/>
      <c r="O22" s="251"/>
      <c r="P22" s="251"/>
    </row>
    <row r="23" spans="1:20" s="1" customFormat="1" ht="45.4" customHeight="1">
      <c r="A23" s="4"/>
      <c r="B23" s="62"/>
      <c r="C23" s="252"/>
      <c r="D23" s="796" t="s">
        <v>3259</v>
      </c>
      <c r="E23" s="797"/>
      <c r="F23" s="183" t="s">
        <v>3724</v>
      </c>
      <c r="G23" s="796" t="s">
        <v>3725</v>
      </c>
      <c r="H23" s="797"/>
      <c r="I23" s="796" t="s">
        <v>3726</v>
      </c>
      <c r="J23" s="797"/>
      <c r="K23" s="183" t="s">
        <v>3727</v>
      </c>
      <c r="L23" s="183" t="s">
        <v>3264</v>
      </c>
      <c r="M23" s="798" t="s">
        <v>3728</v>
      </c>
      <c r="N23" s="799"/>
      <c r="O23" s="796" t="s">
        <v>3245</v>
      </c>
      <c r="P23" s="797"/>
    </row>
    <row r="24" spans="1:20" s="1" customFormat="1" ht="83.45" customHeight="1">
      <c r="A24" s="4"/>
      <c r="B24" s="234"/>
      <c r="C24" s="131" t="str">
        <f>'4. Cadena de valor'!C41</f>
        <v>1.1</v>
      </c>
      <c r="D24" s="794" t="str">
        <f>IF('4. Cadena de valor'!D41="","No registra",
IF('4. Cadena de valor'!D41="Otro",'4. Cadena de valor'!G41,
'4. Cadena de valor'!D41))</f>
        <v>Acuerdos u oportunidades de negocios generadas</v>
      </c>
      <c r="E24" s="795"/>
      <c r="F24" s="231" t="str">
        <f>IF('4. Cadena de valor'!O41="","",'4. Cadena de valor'!O41)</f>
        <v>XXX</v>
      </c>
      <c r="G24" s="794" t="str">
        <f>IF('4. Cadena de valor'!J41="","",'4. Cadena de valor'!J41)</f>
        <v>XXXX</v>
      </c>
      <c r="H24" s="795"/>
      <c r="I24" s="391" t="str">
        <f>IF('4. Cadena de valor'!D43="Otro","Escriba la fórmula aquí",IFERROR(VLOOKUP(D24,Auxiliar!$E$606:$G$776,3,0),""))</f>
        <v>Sumatoria de acuerdos u oportunidades de negocios generadas</v>
      </c>
      <c r="J24" s="393"/>
      <c r="K24" s="288">
        <v>0</v>
      </c>
      <c r="L24" s="231" t="str">
        <f>IF('4. Cadena de valor'!P41="","",'4. Cadena de valor'!P41)</f>
        <v/>
      </c>
      <c r="M24" s="391" t="s">
        <v>1949</v>
      </c>
      <c r="N24" s="393"/>
      <c r="O24" s="391" t="s">
        <v>3731</v>
      </c>
      <c r="P24" s="393"/>
    </row>
    <row r="25" spans="1:20" s="226" customFormat="1" ht="63" customHeight="1">
      <c r="A25" s="225"/>
      <c r="B25" s="234"/>
      <c r="C25" s="131" t="str">
        <f>'4. Cadena de valor'!C44</f>
        <v>1.2</v>
      </c>
      <c r="D25" s="794" t="str">
        <f>IF('4. Cadena de valor'!D44="","No registra",
IF('4. Cadena de valor'!D44="Otro",'4. Cadena de valor'!G44,
'4. Cadena de valor'!D44))</f>
        <v>No registra</v>
      </c>
      <c r="E25" s="795"/>
      <c r="F25" s="231" t="str">
        <f>IF('4. Cadena de valor'!O44="","",'4. Cadena de valor'!O44)</f>
        <v/>
      </c>
      <c r="G25" s="794" t="str">
        <f>IF('4. Cadena de valor'!J44="","",'4. Cadena de valor'!J44)</f>
        <v/>
      </c>
      <c r="H25" s="795"/>
      <c r="I25" s="391" t="str">
        <f>IF('4. Cadena de valor'!D44="Otro","Escriba la fórmula aquí",IFERROR(VLOOKUP(D25,Auxiliar!$E$606:$G$776,3,0),""))</f>
        <v/>
      </c>
      <c r="J25" s="393"/>
      <c r="K25" s="288"/>
      <c r="L25" s="231" t="str">
        <f>IF('4. Cadena de valor'!P44="","",'4. Cadena de valor'!P44)</f>
        <v/>
      </c>
      <c r="M25" s="391"/>
      <c r="N25" s="393"/>
      <c r="O25" s="391"/>
      <c r="P25" s="393"/>
      <c r="Q25" s="1"/>
      <c r="R25" s="1"/>
      <c r="S25" s="1"/>
      <c r="T25" s="1"/>
    </row>
    <row r="26" spans="1:20" s="1" customFormat="1" ht="63" customHeight="1">
      <c r="A26" s="4"/>
      <c r="B26" s="234"/>
      <c r="C26" s="131" t="str">
        <f>'4. Cadena de valor'!C47</f>
        <v>1.3</v>
      </c>
      <c r="D26" s="794" t="str">
        <f>IF('4. Cadena de valor'!D47="","No registra",
IF('4. Cadena de valor'!D47="Otro",'4. Cadena de valor'!G47,
'4. Cadena de valor'!D47))</f>
        <v>No registra</v>
      </c>
      <c r="E26" s="795"/>
      <c r="F26" s="231" t="str">
        <f>IF('4. Cadena de valor'!O47="","",'4. Cadena de valor'!O47)</f>
        <v/>
      </c>
      <c r="G26" s="794" t="str">
        <f>IF('4. Cadena de valor'!J47="","",'4. Cadena de valor'!J47)</f>
        <v/>
      </c>
      <c r="H26" s="795"/>
      <c r="I26" s="391" t="str">
        <f>IF('4. Cadena de valor'!D47="Otro","Escriba la fórmula aquí",IFERROR(VLOOKUP(D26,Auxiliar!$E$606:$G$776,3,0),""))</f>
        <v/>
      </c>
      <c r="J26" s="393"/>
      <c r="K26" s="288"/>
      <c r="L26" s="231" t="str">
        <f>IF('4. Cadena de valor'!P47="","",'4. Cadena de valor'!P47)</f>
        <v/>
      </c>
      <c r="M26" s="391"/>
      <c r="N26" s="393"/>
      <c r="O26" s="391"/>
      <c r="P26" s="393"/>
    </row>
    <row r="27" spans="1:20" s="1" customFormat="1" ht="26.25" customHeight="1">
      <c r="A27" s="4"/>
      <c r="B27" s="234"/>
      <c r="C27" s="234"/>
      <c r="D27" s="234"/>
      <c r="E27" s="234"/>
      <c r="F27" s="234"/>
      <c r="G27" s="234"/>
      <c r="H27" s="234"/>
      <c r="I27" s="234"/>
      <c r="J27" s="234"/>
      <c r="K27" s="234"/>
      <c r="L27" s="234"/>
      <c r="M27" s="234"/>
      <c r="N27" s="234"/>
      <c r="O27" s="234"/>
      <c r="P27" s="234"/>
      <c r="Q27" s="16"/>
      <c r="R27" s="16"/>
      <c r="S27" s="16"/>
      <c r="T27" s="16"/>
    </row>
    <row r="28" spans="1:20" s="1" customFormat="1" ht="26.25" customHeight="1">
      <c r="A28" s="4"/>
      <c r="B28" s="234"/>
      <c r="C28" s="574" t="s">
        <v>3732</v>
      </c>
      <c r="D28" s="575"/>
      <c r="E28" s="575"/>
      <c r="F28" s="234"/>
      <c r="G28" s="234"/>
      <c r="H28" s="234"/>
      <c r="I28" s="234"/>
      <c r="J28" s="234"/>
      <c r="K28" s="234"/>
      <c r="L28" s="234"/>
      <c r="M28" s="234"/>
      <c r="N28" s="234"/>
      <c r="O28" s="234"/>
      <c r="P28" s="234"/>
      <c r="Q28" s="16"/>
      <c r="R28" s="16"/>
      <c r="S28" s="16"/>
      <c r="T28" s="16"/>
    </row>
    <row r="29" spans="1:20" s="1" customFormat="1" ht="26.25" customHeight="1">
      <c r="A29" s="4"/>
      <c r="B29" s="234"/>
      <c r="C29" s="234"/>
      <c r="D29" s="234"/>
      <c r="E29" s="234"/>
      <c r="F29" s="234"/>
      <c r="G29" s="234"/>
      <c r="H29" s="234"/>
      <c r="I29" s="234"/>
      <c r="J29" s="234"/>
      <c r="K29" s="234"/>
      <c r="L29" s="234"/>
      <c r="M29" s="234"/>
      <c r="N29" s="234"/>
      <c r="O29" s="234"/>
      <c r="P29" s="234"/>
      <c r="Q29" s="16"/>
      <c r="R29" s="16"/>
      <c r="S29" s="16"/>
      <c r="T29" s="16"/>
    </row>
    <row r="30" spans="1:20" s="1" customFormat="1" ht="26.25" customHeight="1">
      <c r="A30" s="4"/>
      <c r="B30" s="234"/>
      <c r="C30" s="676" t="s">
        <v>3733</v>
      </c>
      <c r="D30" s="677"/>
      <c r="E30" s="677"/>
      <c r="F30" s="677"/>
      <c r="G30" s="677"/>
      <c r="H30" s="677"/>
      <c r="I30" s="677"/>
      <c r="J30" s="677"/>
      <c r="K30" s="677"/>
      <c r="L30" s="677"/>
      <c r="M30" s="677"/>
      <c r="N30" s="677"/>
      <c r="O30" s="677"/>
      <c r="P30" s="678"/>
      <c r="Q30" s="16"/>
      <c r="R30" s="16"/>
      <c r="S30" s="16"/>
      <c r="T30" s="16"/>
    </row>
    <row r="31" spans="1:20" s="1" customFormat="1" ht="26.25" customHeight="1">
      <c r="A31" s="4"/>
      <c r="B31" s="234"/>
      <c r="C31" s="679"/>
      <c r="D31" s="680"/>
      <c r="E31" s="680"/>
      <c r="F31" s="680"/>
      <c r="G31" s="680"/>
      <c r="H31" s="680"/>
      <c r="I31" s="680"/>
      <c r="J31" s="680"/>
      <c r="K31" s="680"/>
      <c r="L31" s="680"/>
      <c r="M31" s="680"/>
      <c r="N31" s="680"/>
      <c r="O31" s="680"/>
      <c r="P31" s="681"/>
      <c r="Q31" s="16"/>
      <c r="R31" s="16"/>
      <c r="S31" s="16"/>
      <c r="T31" s="16"/>
    </row>
    <row r="32" spans="1:20" s="1" customFormat="1" ht="63.4" customHeight="1">
      <c r="A32" s="4"/>
      <c r="B32" s="234"/>
      <c r="C32" s="682" t="s">
        <v>3238</v>
      </c>
      <c r="D32" s="637" t="s">
        <v>3734</v>
      </c>
      <c r="E32" s="683"/>
      <c r="F32" s="683"/>
      <c r="G32" s="683"/>
      <c r="H32" s="684"/>
      <c r="I32" s="688" t="s">
        <v>3241</v>
      </c>
      <c r="J32" s="673" t="s">
        <v>3735</v>
      </c>
      <c r="K32" s="675"/>
      <c r="L32" s="689" t="s">
        <v>3732</v>
      </c>
      <c r="M32" s="690"/>
      <c r="N32" s="691"/>
      <c r="O32" s="695" t="s">
        <v>3736</v>
      </c>
      <c r="P32" s="697" t="s">
        <v>3245</v>
      </c>
      <c r="Q32" s="16"/>
      <c r="R32" s="16"/>
      <c r="S32" s="16"/>
      <c r="T32" s="16"/>
    </row>
    <row r="33" spans="1:20" s="1" customFormat="1" ht="26.25" customHeight="1">
      <c r="A33" s="4"/>
      <c r="B33" s="234"/>
      <c r="C33" s="682"/>
      <c r="D33" s="685"/>
      <c r="E33" s="686"/>
      <c r="F33" s="686"/>
      <c r="G33" s="686"/>
      <c r="H33" s="687"/>
      <c r="I33" s="688"/>
      <c r="J33" s="142" t="s">
        <v>3246</v>
      </c>
      <c r="K33" s="142" t="s">
        <v>3247</v>
      </c>
      <c r="L33" s="692"/>
      <c r="M33" s="693"/>
      <c r="N33" s="694"/>
      <c r="O33" s="696"/>
      <c r="P33" s="698"/>
      <c r="Q33" s="16"/>
      <c r="R33" s="16"/>
      <c r="S33" s="16"/>
      <c r="T33" s="16"/>
    </row>
    <row r="34" spans="1:20" s="1" customFormat="1" ht="26.25" customHeight="1">
      <c r="A34" s="4"/>
      <c r="B34" s="234"/>
      <c r="C34" s="620" t="s">
        <v>3248</v>
      </c>
      <c r="D34" s="443"/>
      <c r="E34" s="444"/>
      <c r="F34" s="444"/>
      <c r="G34" s="444"/>
      <c r="H34" s="445"/>
      <c r="I34" s="708"/>
      <c r="J34" s="662"/>
      <c r="K34" s="708"/>
      <c r="L34" s="803" t="str">
        <f>IF(OR(I34="",J34="",K34=""),"",CONCATENATE(I34," empleos únicos durante un periodo de ",J34," ",K34))</f>
        <v/>
      </c>
      <c r="M34" s="804"/>
      <c r="N34" s="805"/>
      <c r="O34" s="748"/>
      <c r="P34" s="662"/>
      <c r="Q34" s="16"/>
      <c r="R34" s="16"/>
      <c r="S34" s="16"/>
      <c r="T34" s="16"/>
    </row>
    <row r="35" spans="1:20" s="1" customFormat="1" ht="26.25" customHeight="1">
      <c r="A35" s="4"/>
      <c r="B35" s="234"/>
      <c r="C35" s="620"/>
      <c r="D35" s="446"/>
      <c r="E35" s="447"/>
      <c r="F35" s="447"/>
      <c r="G35" s="447"/>
      <c r="H35" s="448"/>
      <c r="I35" s="710"/>
      <c r="J35" s="663"/>
      <c r="K35" s="710"/>
      <c r="L35" s="806"/>
      <c r="M35" s="807"/>
      <c r="N35" s="808"/>
      <c r="O35" s="748"/>
      <c r="P35" s="663"/>
      <c r="Q35" s="16"/>
      <c r="R35" s="16"/>
      <c r="S35" s="16"/>
      <c r="T35" s="16"/>
    </row>
    <row r="36" spans="1:20" s="1" customFormat="1" ht="26.25" customHeight="1">
      <c r="A36" s="4"/>
      <c r="B36" s="234"/>
      <c r="C36" s="620" t="s">
        <v>3251</v>
      </c>
      <c r="D36" s="443"/>
      <c r="E36" s="444"/>
      <c r="F36" s="444"/>
      <c r="G36" s="444"/>
      <c r="H36" s="445"/>
      <c r="I36" s="708"/>
      <c r="J36" s="662"/>
      <c r="K36" s="708"/>
      <c r="L36" s="803" t="str">
        <f>IF(OR(I36="",J36="",K36=""),"",CONCATENATE(I36," empleos únicos durante un periodo de ",J36," ",K36))</f>
        <v/>
      </c>
      <c r="M36" s="804"/>
      <c r="N36" s="805"/>
      <c r="O36" s="748"/>
      <c r="P36" s="662"/>
      <c r="Q36" s="16"/>
      <c r="R36" s="16"/>
      <c r="S36" s="16"/>
      <c r="T36" s="16"/>
    </row>
    <row r="37" spans="1:20" s="1" customFormat="1" ht="26.25" customHeight="1">
      <c r="A37" s="4"/>
      <c r="B37" s="234"/>
      <c r="C37" s="620"/>
      <c r="D37" s="446"/>
      <c r="E37" s="447"/>
      <c r="F37" s="447"/>
      <c r="G37" s="447"/>
      <c r="H37" s="448"/>
      <c r="I37" s="710"/>
      <c r="J37" s="663"/>
      <c r="K37" s="710"/>
      <c r="L37" s="806"/>
      <c r="M37" s="807"/>
      <c r="N37" s="808"/>
      <c r="O37" s="748"/>
      <c r="P37" s="663"/>
      <c r="Q37" s="16"/>
      <c r="R37" s="16"/>
      <c r="S37" s="16"/>
      <c r="T37" s="16"/>
    </row>
    <row r="38" spans="1:20" s="1" customFormat="1" ht="26.25" customHeight="1">
      <c r="A38" s="4"/>
      <c r="B38" s="234"/>
      <c r="C38" s="620" t="s">
        <v>3255</v>
      </c>
      <c r="D38" s="443"/>
      <c r="E38" s="444"/>
      <c r="F38" s="444"/>
      <c r="G38" s="444"/>
      <c r="H38" s="445"/>
      <c r="I38" s="708"/>
      <c r="J38" s="662"/>
      <c r="K38" s="708"/>
      <c r="L38" s="803" t="str">
        <f t="shared" ref="L38" si="0">IF(OR(I38="",J38="",K38=""),"",CONCATENATE(I38," empleos únicos durante un periodo de ",J38," ",K38))</f>
        <v/>
      </c>
      <c r="M38" s="804"/>
      <c r="N38" s="805"/>
      <c r="O38" s="748"/>
      <c r="P38" s="662"/>
      <c r="Q38" s="16"/>
      <c r="R38" s="16"/>
      <c r="S38" s="16"/>
      <c r="T38" s="16"/>
    </row>
    <row r="39" spans="1:20" s="1" customFormat="1" ht="26.25" customHeight="1">
      <c r="A39" s="4"/>
      <c r="B39" s="234"/>
      <c r="C39" s="620"/>
      <c r="D39" s="446"/>
      <c r="E39" s="447"/>
      <c r="F39" s="447"/>
      <c r="G39" s="447"/>
      <c r="H39" s="448"/>
      <c r="I39" s="710"/>
      <c r="J39" s="663"/>
      <c r="K39" s="710"/>
      <c r="L39" s="806"/>
      <c r="M39" s="807"/>
      <c r="N39" s="808"/>
      <c r="O39" s="748"/>
      <c r="P39" s="663"/>
      <c r="Q39" s="16"/>
      <c r="R39" s="16"/>
      <c r="S39" s="16"/>
      <c r="T39" s="16"/>
    </row>
    <row r="40" spans="1:20" s="1" customFormat="1" ht="26.25" customHeight="1">
      <c r="A40" s="4"/>
      <c r="B40" s="234"/>
      <c r="C40" s="620" t="s">
        <v>3258</v>
      </c>
      <c r="D40" s="443"/>
      <c r="E40" s="444"/>
      <c r="F40" s="444"/>
      <c r="G40" s="444"/>
      <c r="H40" s="445"/>
      <c r="I40" s="708"/>
      <c r="J40" s="662"/>
      <c r="K40" s="708"/>
      <c r="L40" s="803" t="str">
        <f t="shared" ref="L40" si="1">IF(OR(I40="",J40="",K40=""),"",CONCATENATE(I40," empleos únicos durante un periodo de ",J40," ",K40))</f>
        <v/>
      </c>
      <c r="M40" s="804"/>
      <c r="N40" s="805"/>
      <c r="O40" s="748"/>
      <c r="P40" s="662"/>
      <c r="Q40" s="16"/>
      <c r="R40" s="16"/>
      <c r="S40" s="16"/>
      <c r="T40" s="16"/>
    </row>
    <row r="41" spans="1:20" s="1" customFormat="1" ht="26.25" customHeight="1">
      <c r="A41" s="4"/>
      <c r="B41" s="234"/>
      <c r="C41" s="620"/>
      <c r="D41" s="446"/>
      <c r="E41" s="447"/>
      <c r="F41" s="447"/>
      <c r="G41" s="447"/>
      <c r="H41" s="448"/>
      <c r="I41" s="710"/>
      <c r="J41" s="663"/>
      <c r="K41" s="710"/>
      <c r="L41" s="806"/>
      <c r="M41" s="807"/>
      <c r="N41" s="808"/>
      <c r="O41" s="748"/>
      <c r="P41" s="663"/>
      <c r="Q41" s="16"/>
      <c r="R41" s="16"/>
      <c r="S41" s="16"/>
      <c r="T41" s="16"/>
    </row>
    <row r="42" spans="1:20" s="1" customFormat="1" ht="26.25" customHeight="1">
      <c r="A42" s="4"/>
      <c r="B42" s="234"/>
      <c r="C42" s="234"/>
      <c r="D42" s="234"/>
      <c r="E42" s="234"/>
      <c r="F42" s="234"/>
      <c r="G42" s="234"/>
      <c r="H42" s="234"/>
      <c r="I42" s="234"/>
      <c r="J42" s="234"/>
      <c r="K42" s="234"/>
      <c r="L42" s="234"/>
      <c r="M42" s="234"/>
      <c r="N42" s="234"/>
      <c r="O42" s="234"/>
      <c r="P42" s="234"/>
      <c r="Q42" s="16"/>
      <c r="R42" s="16"/>
      <c r="S42" s="16"/>
      <c r="T42" s="16"/>
    </row>
    <row r="43" spans="1:20" s="1" customFormat="1" ht="26.25" customHeight="1">
      <c r="A43" s="4"/>
      <c r="B43" s="234"/>
      <c r="C43" s="574" t="s">
        <v>3737</v>
      </c>
      <c r="D43" s="575"/>
      <c r="E43" s="575"/>
      <c r="F43" s="234"/>
      <c r="G43" s="234"/>
      <c r="H43" s="234"/>
      <c r="I43" s="234"/>
      <c r="J43" s="234"/>
      <c r="K43" s="234"/>
      <c r="L43" s="234"/>
      <c r="M43" s="234"/>
      <c r="N43" s="234"/>
      <c r="O43" s="234"/>
      <c r="P43" s="234"/>
      <c r="Q43" s="16"/>
      <c r="R43" s="16"/>
      <c r="S43" s="16"/>
      <c r="T43" s="16"/>
    </row>
    <row r="44" spans="1:20" s="1" customFormat="1" ht="26.25" customHeight="1">
      <c r="A44" s="4"/>
      <c r="B44" s="234"/>
      <c r="C44" s="801" t="s">
        <v>3738</v>
      </c>
      <c r="D44" s="801"/>
      <c r="E44" s="801"/>
      <c r="F44" s="801"/>
      <c r="G44" s="801"/>
      <c r="H44" s="801"/>
      <c r="I44" s="801"/>
      <c r="J44" s="801"/>
      <c r="K44" s="801"/>
      <c r="L44" s="801"/>
      <c r="M44" s="801"/>
      <c r="N44" s="801"/>
      <c r="O44" s="801"/>
      <c r="P44" s="801"/>
      <c r="Q44" s="16"/>
      <c r="R44" s="16"/>
      <c r="S44" s="16"/>
      <c r="T44" s="16"/>
    </row>
    <row r="45" spans="1:20" s="1" customFormat="1" ht="26.25" customHeight="1">
      <c r="A45" s="4"/>
      <c r="B45" s="234"/>
      <c r="C45" s="801"/>
      <c r="D45" s="801"/>
      <c r="E45" s="801"/>
      <c r="F45" s="801"/>
      <c r="G45" s="801"/>
      <c r="H45" s="801"/>
      <c r="I45" s="801"/>
      <c r="J45" s="801"/>
      <c r="K45" s="801"/>
      <c r="L45" s="801"/>
      <c r="M45" s="801"/>
      <c r="N45" s="801"/>
      <c r="O45" s="801"/>
      <c r="P45" s="801"/>
      <c r="Q45" s="16"/>
      <c r="R45" s="16"/>
      <c r="S45" s="16"/>
      <c r="T45" s="16"/>
    </row>
    <row r="46" spans="1:20" s="1" customFormat="1" ht="26.25" customHeight="1">
      <c r="A46" s="4"/>
      <c r="B46" s="234"/>
      <c r="C46" s="233" t="s">
        <v>3248</v>
      </c>
      <c r="D46" s="235" t="s">
        <v>3739</v>
      </c>
      <c r="E46" s="253"/>
      <c r="F46" s="253"/>
      <c r="G46" s="253"/>
      <c r="H46" s="234"/>
      <c r="I46" s="234"/>
      <c r="J46" s="234"/>
      <c r="K46" s="234"/>
      <c r="L46" s="234"/>
      <c r="M46" s="234"/>
      <c r="N46" s="234"/>
      <c r="O46" s="234"/>
      <c r="P46" s="234"/>
      <c r="Q46" s="16"/>
      <c r="R46" s="16"/>
      <c r="S46" s="16"/>
      <c r="T46" s="16"/>
    </row>
    <row r="47" spans="1:20" s="1" customFormat="1" ht="25.15" customHeight="1">
      <c r="A47" s="4"/>
      <c r="B47" s="234"/>
      <c r="C47" s="234"/>
      <c r="D47" s="688" t="s">
        <v>3740</v>
      </c>
      <c r="E47" s="688"/>
      <c r="F47" s="688"/>
      <c r="G47" s="688"/>
      <c r="H47" s="796" t="s">
        <v>3246</v>
      </c>
      <c r="I47" s="800"/>
      <c r="J47" s="800"/>
      <c r="K47" s="797"/>
      <c r="L47" s="234"/>
      <c r="M47" s="234"/>
      <c r="N47" s="234"/>
      <c r="O47" s="234"/>
      <c r="P47" s="234"/>
      <c r="Q47" s="16"/>
      <c r="R47" s="16"/>
      <c r="S47" s="16"/>
      <c r="T47" s="16"/>
    </row>
    <row r="48" spans="1:20" s="1" customFormat="1" ht="26.25" customHeight="1">
      <c r="A48" s="4"/>
      <c r="B48" s="234"/>
      <c r="C48" s="234"/>
      <c r="D48" s="688"/>
      <c r="E48" s="688"/>
      <c r="F48" s="688"/>
      <c r="G48" s="688"/>
      <c r="H48" s="227" t="s">
        <v>3741</v>
      </c>
      <c r="I48" s="227" t="s">
        <v>3742</v>
      </c>
      <c r="J48" s="227" t="s">
        <v>1643</v>
      </c>
      <c r="K48" s="227" t="s">
        <v>3743</v>
      </c>
      <c r="L48" s="234"/>
      <c r="M48" s="234"/>
      <c r="N48" s="234"/>
      <c r="O48" s="234"/>
      <c r="P48" s="234"/>
      <c r="Q48" s="16"/>
      <c r="R48" s="16"/>
      <c r="S48" s="16"/>
      <c r="T48" s="16"/>
    </row>
    <row r="49" spans="1:20" s="1" customFormat="1" ht="26.25" customHeight="1">
      <c r="A49" s="4"/>
      <c r="B49" s="234"/>
      <c r="C49" s="254"/>
      <c r="D49" s="802"/>
      <c r="E49" s="802"/>
      <c r="F49" s="802"/>
      <c r="G49" s="802"/>
      <c r="H49" s="293"/>
      <c r="I49" s="293"/>
      <c r="J49" s="293"/>
      <c r="K49" s="207">
        <f>SUM(H49:J49)</f>
        <v>0</v>
      </c>
      <c r="L49" s="248"/>
      <c r="M49" s="234"/>
      <c r="N49" s="234"/>
      <c r="O49" s="234"/>
      <c r="P49" s="234"/>
      <c r="Q49" s="16"/>
      <c r="R49" s="16"/>
      <c r="S49" s="16"/>
      <c r="T49" s="16"/>
    </row>
    <row r="50" spans="1:20" s="1" customFormat="1" ht="26.25" customHeight="1">
      <c r="A50" s="4"/>
      <c r="B50" s="234"/>
      <c r="C50" s="234"/>
      <c r="D50" s="802"/>
      <c r="E50" s="802"/>
      <c r="F50" s="802"/>
      <c r="G50" s="802"/>
      <c r="H50" s="293"/>
      <c r="I50" s="293"/>
      <c r="J50" s="293"/>
      <c r="K50" s="207">
        <f t="shared" ref="K50:K52" si="2">SUM(H50:J50)</f>
        <v>0</v>
      </c>
      <c r="L50" s="234"/>
      <c r="M50" s="234"/>
      <c r="N50" s="234"/>
      <c r="O50" s="234"/>
      <c r="P50" s="234"/>
      <c r="Q50" s="16"/>
      <c r="R50" s="16"/>
      <c r="S50" s="16"/>
      <c r="T50" s="16"/>
    </row>
    <row r="51" spans="1:20" s="1" customFormat="1" ht="26.25" customHeight="1">
      <c r="A51" s="4"/>
      <c r="B51" s="234"/>
      <c r="C51" s="234"/>
      <c r="D51" s="802"/>
      <c r="E51" s="802"/>
      <c r="F51" s="802"/>
      <c r="G51" s="802"/>
      <c r="H51" s="293"/>
      <c r="I51" s="293"/>
      <c r="J51" s="293"/>
      <c r="K51" s="207">
        <f t="shared" si="2"/>
        <v>0</v>
      </c>
      <c r="L51" s="234"/>
      <c r="M51" s="234"/>
      <c r="N51" s="234"/>
      <c r="O51" s="234"/>
      <c r="P51" s="234"/>
      <c r="Q51" s="16"/>
      <c r="R51" s="16"/>
      <c r="S51" s="16"/>
      <c r="T51" s="16"/>
    </row>
    <row r="52" spans="1:20" s="1" customFormat="1" ht="26.25" customHeight="1">
      <c r="A52" s="4"/>
      <c r="B52" s="234"/>
      <c r="C52" s="234"/>
      <c r="D52" s="802"/>
      <c r="E52" s="802"/>
      <c r="F52" s="802"/>
      <c r="G52" s="802"/>
      <c r="H52" s="293"/>
      <c r="I52" s="293"/>
      <c r="J52" s="293"/>
      <c r="K52" s="207">
        <f t="shared" si="2"/>
        <v>0</v>
      </c>
      <c r="L52" s="234"/>
      <c r="M52" s="234"/>
      <c r="N52" s="234"/>
      <c r="O52" s="234"/>
      <c r="P52" s="234"/>
      <c r="Q52" s="16"/>
      <c r="R52" s="16"/>
      <c r="S52" s="16"/>
      <c r="T52" s="16"/>
    </row>
    <row r="53" spans="1:20" s="1" customFormat="1" ht="26.25" customHeight="1">
      <c r="A53" s="4"/>
      <c r="B53" s="234"/>
      <c r="C53" s="234"/>
      <c r="D53" s="234"/>
      <c r="E53" s="234"/>
      <c r="F53" s="234"/>
      <c r="G53" s="234"/>
      <c r="H53" s="234"/>
      <c r="I53" s="234"/>
      <c r="J53" s="234"/>
      <c r="K53" s="234"/>
      <c r="L53" s="234"/>
      <c r="M53" s="234"/>
      <c r="N53" s="234"/>
      <c r="O53" s="234"/>
      <c r="P53" s="234"/>
      <c r="Q53" s="16"/>
      <c r="R53" s="16"/>
      <c r="S53" s="16"/>
      <c r="T53" s="16"/>
    </row>
    <row r="54" spans="1:20" s="1" customFormat="1" ht="26.25" customHeight="1">
      <c r="A54" s="4"/>
      <c r="B54" s="234"/>
      <c r="C54" s="233" t="s">
        <v>3251</v>
      </c>
      <c r="D54" s="235" t="s">
        <v>3744</v>
      </c>
      <c r="E54" s="253"/>
      <c r="F54" s="253"/>
      <c r="G54" s="253"/>
      <c r="H54" s="234"/>
      <c r="I54" s="234"/>
      <c r="J54" s="234"/>
      <c r="K54" s="234"/>
      <c r="L54" s="234"/>
      <c r="M54" s="234"/>
      <c r="N54" s="234"/>
      <c r="O54" s="234"/>
      <c r="P54" s="234"/>
      <c r="Q54" s="16"/>
      <c r="R54" s="16"/>
      <c r="S54" s="16"/>
      <c r="T54" s="16"/>
    </row>
    <row r="55" spans="1:20" s="1" customFormat="1" ht="26.25" customHeight="1">
      <c r="A55" s="4"/>
      <c r="B55" s="234"/>
      <c r="C55" s="234"/>
      <c r="D55" s="688" t="s">
        <v>3740</v>
      </c>
      <c r="E55" s="688"/>
      <c r="F55" s="688"/>
      <c r="G55" s="688"/>
      <c r="H55" s="796" t="s">
        <v>3246</v>
      </c>
      <c r="I55" s="800"/>
      <c r="J55" s="800"/>
      <c r="K55" s="800"/>
      <c r="L55" s="800"/>
      <c r="M55" s="797"/>
      <c r="N55" s="234"/>
      <c r="O55" s="234"/>
      <c r="P55" s="234"/>
      <c r="Q55" s="16"/>
      <c r="R55" s="16"/>
      <c r="S55" s="16"/>
      <c r="T55" s="16"/>
    </row>
    <row r="56" spans="1:20" s="1" customFormat="1" ht="25.9" customHeight="1">
      <c r="A56" s="4"/>
      <c r="B56" s="234"/>
      <c r="C56" s="234"/>
      <c r="D56" s="688"/>
      <c r="E56" s="688"/>
      <c r="F56" s="688"/>
      <c r="G56" s="688"/>
      <c r="H56" s="236" t="s">
        <v>3745</v>
      </c>
      <c r="I56" s="236" t="s">
        <v>3746</v>
      </c>
      <c r="J56" s="237" t="s">
        <v>3747</v>
      </c>
      <c r="K56" s="236" t="s">
        <v>3748</v>
      </c>
      <c r="L56" s="238" t="s">
        <v>3749</v>
      </c>
      <c r="M56" s="236" t="s">
        <v>3743</v>
      </c>
      <c r="N56" s="234"/>
      <c r="O56" s="234"/>
      <c r="P56" s="234"/>
      <c r="Q56" s="16"/>
      <c r="R56" s="16"/>
      <c r="S56" s="16"/>
      <c r="T56" s="16"/>
    </row>
    <row r="57" spans="1:20" s="1" customFormat="1" ht="26.25" customHeight="1">
      <c r="A57" s="4"/>
      <c r="B57" s="234"/>
      <c r="C57" s="234"/>
      <c r="D57" s="748"/>
      <c r="E57" s="748"/>
      <c r="F57" s="748"/>
      <c r="G57" s="748"/>
      <c r="H57" s="242"/>
      <c r="I57" s="242"/>
      <c r="J57" s="243"/>
      <c r="K57" s="243"/>
      <c r="L57" s="294"/>
      <c r="M57" s="188">
        <f>SUM(H57:L57)</f>
        <v>0</v>
      </c>
      <c r="N57" s="234"/>
      <c r="O57" s="234"/>
      <c r="P57" s="234"/>
      <c r="Q57" s="16"/>
      <c r="R57" s="16"/>
      <c r="S57" s="16"/>
      <c r="T57" s="16"/>
    </row>
    <row r="58" spans="1:20" s="1" customFormat="1" ht="26.25" customHeight="1">
      <c r="A58" s="4"/>
      <c r="B58" s="234"/>
      <c r="C58" s="234"/>
      <c r="D58" s="748"/>
      <c r="E58" s="748"/>
      <c r="F58" s="748"/>
      <c r="G58" s="748"/>
      <c r="H58" s="242"/>
      <c r="I58" s="242"/>
      <c r="J58" s="243"/>
      <c r="K58" s="243"/>
      <c r="L58" s="294"/>
      <c r="M58" s="188">
        <f t="shared" ref="M58:M60" si="3">SUM(H58:L58)</f>
        <v>0</v>
      </c>
      <c r="N58" s="234"/>
      <c r="O58" s="234"/>
      <c r="P58" s="234"/>
      <c r="Q58" s="16"/>
      <c r="R58" s="16"/>
      <c r="S58" s="16"/>
      <c r="T58" s="16"/>
    </row>
    <row r="59" spans="1:20" s="1" customFormat="1" ht="26.25" customHeight="1">
      <c r="A59" s="4"/>
      <c r="B59" s="234"/>
      <c r="C59" s="234"/>
      <c r="D59" s="748"/>
      <c r="E59" s="748"/>
      <c r="F59" s="748"/>
      <c r="G59" s="748"/>
      <c r="H59" s="242"/>
      <c r="I59" s="242"/>
      <c r="J59" s="243"/>
      <c r="K59" s="243"/>
      <c r="L59" s="294"/>
      <c r="M59" s="188">
        <f t="shared" si="3"/>
        <v>0</v>
      </c>
      <c r="N59" s="234"/>
      <c r="O59" s="234"/>
      <c r="P59" s="234"/>
      <c r="Q59" s="16"/>
      <c r="R59" s="16"/>
      <c r="S59" s="16"/>
      <c r="T59" s="16"/>
    </row>
    <row r="60" spans="1:20" s="1" customFormat="1" ht="26.25" customHeight="1">
      <c r="A60" s="4"/>
      <c r="B60" s="234"/>
      <c r="C60" s="234"/>
      <c r="D60" s="748"/>
      <c r="E60" s="748"/>
      <c r="F60" s="748"/>
      <c r="G60" s="748"/>
      <c r="H60" s="242"/>
      <c r="I60" s="242"/>
      <c r="J60" s="243"/>
      <c r="K60" s="243"/>
      <c r="L60" s="294"/>
      <c r="M60" s="188">
        <f t="shared" si="3"/>
        <v>0</v>
      </c>
      <c r="N60" s="234"/>
      <c r="O60" s="234"/>
      <c r="P60" s="234"/>
      <c r="Q60" s="16"/>
      <c r="R60" s="16"/>
      <c r="S60" s="16"/>
      <c r="T60" s="16"/>
    </row>
    <row r="61" spans="1:20" s="1" customFormat="1" ht="26.25" customHeight="1">
      <c r="A61" s="4"/>
      <c r="B61" s="234"/>
      <c r="C61" s="234"/>
      <c r="D61" s="234"/>
      <c r="E61" s="234"/>
      <c r="F61" s="234"/>
      <c r="G61" s="234"/>
      <c r="H61" s="234"/>
      <c r="I61" s="234"/>
      <c r="J61" s="234"/>
      <c r="K61" s="234"/>
      <c r="L61" s="234"/>
      <c r="M61" s="234"/>
      <c r="N61" s="234"/>
      <c r="O61" s="234"/>
      <c r="P61" s="234"/>
      <c r="Q61" s="16"/>
      <c r="R61" s="16"/>
      <c r="S61" s="16"/>
      <c r="T61" s="16"/>
    </row>
    <row r="62" spans="1:20" s="1" customFormat="1" ht="26.25" customHeight="1">
      <c r="A62" s="4"/>
      <c r="B62" s="234"/>
      <c r="C62" s="233" t="s">
        <v>3255</v>
      </c>
      <c r="D62" s="235" t="s">
        <v>3750</v>
      </c>
      <c r="E62" s="234"/>
      <c r="F62" s="234"/>
      <c r="G62" s="234"/>
      <c r="H62" s="234"/>
      <c r="I62" s="234"/>
      <c r="J62" s="234"/>
      <c r="K62" s="234"/>
      <c r="L62" s="234"/>
      <c r="M62" s="234"/>
      <c r="N62" s="234"/>
      <c r="O62" s="234"/>
      <c r="P62" s="234"/>
      <c r="Q62" s="16"/>
      <c r="R62" s="16"/>
      <c r="S62" s="16"/>
      <c r="T62" s="16"/>
    </row>
    <row r="63" spans="1:20" s="1" customFormat="1" ht="26.25" customHeight="1">
      <c r="A63" s="4"/>
      <c r="B63" s="234"/>
      <c r="C63" s="234"/>
      <c r="D63" s="688" t="s">
        <v>3740</v>
      </c>
      <c r="E63" s="688"/>
      <c r="F63" s="688"/>
      <c r="G63" s="688"/>
      <c r="H63" s="809" t="s">
        <v>3246</v>
      </c>
      <c r="I63" s="809"/>
      <c r="J63" s="809"/>
      <c r="K63" s="809"/>
      <c r="L63" s="809"/>
      <c r="M63" s="809"/>
      <c r="N63" s="234"/>
      <c r="O63" s="234"/>
      <c r="P63" s="253"/>
      <c r="Q63" s="16"/>
      <c r="R63" s="16"/>
      <c r="S63" s="16"/>
      <c r="T63" s="16"/>
    </row>
    <row r="64" spans="1:20" s="1" customFormat="1" ht="52.15" customHeight="1">
      <c r="A64" s="4"/>
      <c r="B64" s="234"/>
      <c r="C64" s="234"/>
      <c r="D64" s="688"/>
      <c r="E64" s="688"/>
      <c r="F64" s="688"/>
      <c r="G64" s="688"/>
      <c r="H64" s="183" t="s">
        <v>3751</v>
      </c>
      <c r="I64" s="228" t="s">
        <v>3752</v>
      </c>
      <c r="J64" s="183" t="s">
        <v>3753</v>
      </c>
      <c r="K64" s="183" t="s">
        <v>3754</v>
      </c>
      <c r="L64" s="228" t="s">
        <v>3755</v>
      </c>
      <c r="M64" s="183" t="s">
        <v>3743</v>
      </c>
      <c r="N64" s="234"/>
      <c r="O64" s="234"/>
      <c r="P64" s="253"/>
      <c r="Q64" s="16"/>
      <c r="R64" s="16"/>
      <c r="S64" s="16"/>
      <c r="T64" s="16"/>
    </row>
    <row r="65" spans="1:20" s="1" customFormat="1" ht="26.25" customHeight="1">
      <c r="A65" s="4"/>
      <c r="B65" s="234"/>
      <c r="C65" s="234"/>
      <c r="D65" s="748"/>
      <c r="E65" s="748"/>
      <c r="F65" s="748"/>
      <c r="G65" s="748"/>
      <c r="H65" s="242"/>
      <c r="I65" s="242"/>
      <c r="J65" s="242"/>
      <c r="K65" s="242"/>
      <c r="L65" s="295"/>
      <c r="M65" s="188">
        <f>SUM(H65:L65)</f>
        <v>0</v>
      </c>
      <c r="N65" s="234"/>
      <c r="O65" s="234"/>
      <c r="P65" s="253"/>
      <c r="Q65" s="16"/>
      <c r="R65" s="16"/>
      <c r="S65" s="16"/>
      <c r="T65" s="16"/>
    </row>
    <row r="66" spans="1:20" s="1" customFormat="1" ht="26.25" customHeight="1">
      <c r="A66" s="4"/>
      <c r="B66" s="234"/>
      <c r="C66" s="234"/>
      <c r="D66" s="748"/>
      <c r="E66" s="748"/>
      <c r="F66" s="748"/>
      <c r="G66" s="748"/>
      <c r="H66" s="242"/>
      <c r="I66" s="242"/>
      <c r="J66" s="242"/>
      <c r="K66" s="242"/>
      <c r="L66" s="295"/>
      <c r="M66" s="188">
        <f t="shared" ref="M66:M68" si="4">SUM(H66:L66)</f>
        <v>0</v>
      </c>
      <c r="N66" s="234"/>
      <c r="O66" s="234"/>
      <c r="P66" s="253"/>
      <c r="Q66" s="16"/>
      <c r="R66" s="16"/>
      <c r="S66" s="16"/>
      <c r="T66" s="16"/>
    </row>
    <row r="67" spans="1:20" s="1" customFormat="1" ht="26.25" customHeight="1">
      <c r="A67" s="4"/>
      <c r="B67" s="234"/>
      <c r="C67" s="234"/>
      <c r="D67" s="748"/>
      <c r="E67" s="748"/>
      <c r="F67" s="748"/>
      <c r="G67" s="748"/>
      <c r="H67" s="242"/>
      <c r="I67" s="242"/>
      <c r="J67" s="242"/>
      <c r="K67" s="242"/>
      <c r="L67" s="295"/>
      <c r="M67" s="188">
        <f t="shared" si="4"/>
        <v>0</v>
      </c>
      <c r="N67" s="234"/>
      <c r="O67" s="234"/>
      <c r="P67" s="253"/>
      <c r="Q67" s="16"/>
      <c r="R67" s="16"/>
      <c r="S67" s="16"/>
      <c r="T67" s="16"/>
    </row>
    <row r="68" spans="1:20" s="1" customFormat="1" ht="26.25" customHeight="1">
      <c r="A68" s="4"/>
      <c r="B68" s="234"/>
      <c r="C68" s="234"/>
      <c r="D68" s="748"/>
      <c r="E68" s="748"/>
      <c r="F68" s="748"/>
      <c r="G68" s="748"/>
      <c r="H68" s="242"/>
      <c r="I68" s="242"/>
      <c r="J68" s="242"/>
      <c r="K68" s="242"/>
      <c r="L68" s="295"/>
      <c r="M68" s="188">
        <f t="shared" si="4"/>
        <v>0</v>
      </c>
      <c r="N68" s="234"/>
      <c r="O68" s="234"/>
      <c r="P68" s="253"/>
      <c r="Q68" s="16"/>
      <c r="R68" s="16"/>
      <c r="S68" s="16"/>
      <c r="T68" s="16"/>
    </row>
    <row r="69" spans="1:20" s="1" customFormat="1" ht="26.25" customHeight="1">
      <c r="A69" s="4"/>
      <c r="B69" s="234"/>
      <c r="C69" s="234"/>
      <c r="D69" s="256"/>
      <c r="E69" s="256"/>
      <c r="F69" s="234"/>
      <c r="G69" s="256"/>
      <c r="H69" s="256"/>
      <c r="I69" s="256"/>
      <c r="J69" s="256"/>
      <c r="K69" s="256"/>
      <c r="L69" s="234"/>
      <c r="M69" s="234"/>
      <c r="N69" s="234"/>
      <c r="O69" s="234"/>
      <c r="P69" s="253"/>
      <c r="Q69" s="16"/>
      <c r="R69" s="16"/>
      <c r="S69" s="16"/>
      <c r="T69" s="16"/>
    </row>
    <row r="70" spans="1:20" s="1" customFormat="1" ht="26.25" customHeight="1">
      <c r="A70" s="4"/>
      <c r="B70" s="234"/>
      <c r="C70" s="233" t="s">
        <v>3258</v>
      </c>
      <c r="D70" s="235" t="s">
        <v>3756</v>
      </c>
      <c r="E70" s="256"/>
      <c r="F70" s="234"/>
      <c r="G70" s="256"/>
      <c r="H70" s="256"/>
      <c r="I70" s="256"/>
      <c r="J70" s="256"/>
      <c r="K70" s="256"/>
      <c r="L70" s="234"/>
      <c r="M70" s="234"/>
      <c r="N70" s="234"/>
      <c r="O70" s="234"/>
      <c r="P70" s="253"/>
      <c r="Q70" s="16"/>
      <c r="R70" s="16"/>
      <c r="S70" s="16"/>
      <c r="T70" s="16"/>
    </row>
    <row r="71" spans="1:20" s="1" customFormat="1" ht="26.25" customHeight="1">
      <c r="A71" s="4"/>
      <c r="B71" s="234"/>
      <c r="C71" s="234"/>
      <c r="D71" s="688" t="s">
        <v>3740</v>
      </c>
      <c r="E71" s="688"/>
      <c r="F71" s="688"/>
      <c r="G71" s="688"/>
      <c r="H71" s="810" t="s">
        <v>3246</v>
      </c>
      <c r="I71" s="256"/>
      <c r="J71" s="256"/>
      <c r="K71" s="256"/>
      <c r="L71" s="234"/>
      <c r="M71" s="234"/>
      <c r="N71" s="234"/>
      <c r="O71" s="234"/>
      <c r="P71" s="253"/>
      <c r="Q71" s="16"/>
      <c r="R71" s="16"/>
      <c r="S71" s="16"/>
      <c r="T71" s="16"/>
    </row>
    <row r="72" spans="1:20" s="1" customFormat="1" ht="26.25" customHeight="1">
      <c r="A72" s="4"/>
      <c r="B72" s="234"/>
      <c r="C72" s="234"/>
      <c r="D72" s="688"/>
      <c r="E72" s="688"/>
      <c r="F72" s="688"/>
      <c r="G72" s="688"/>
      <c r="H72" s="811"/>
      <c r="I72" s="256"/>
      <c r="J72" s="256"/>
      <c r="K72" s="256"/>
      <c r="L72" s="234"/>
      <c r="M72" s="234"/>
      <c r="N72" s="234"/>
      <c r="O72" s="234"/>
      <c r="P72" s="253"/>
      <c r="Q72" s="16"/>
      <c r="R72" s="16"/>
      <c r="S72" s="16"/>
      <c r="T72" s="16"/>
    </row>
    <row r="73" spans="1:20" s="1" customFormat="1" ht="26.25" customHeight="1">
      <c r="A73" s="4"/>
      <c r="B73" s="234"/>
      <c r="C73" s="234"/>
      <c r="D73" s="748"/>
      <c r="E73" s="748"/>
      <c r="F73" s="748"/>
      <c r="G73" s="748"/>
      <c r="H73" s="242"/>
      <c r="I73" s="256"/>
      <c r="J73" s="256"/>
      <c r="K73" s="256"/>
      <c r="L73" s="234"/>
      <c r="M73" s="234"/>
      <c r="N73" s="234"/>
      <c r="O73" s="234"/>
      <c r="P73" s="253"/>
      <c r="Q73" s="16"/>
      <c r="R73" s="16"/>
      <c r="S73" s="16"/>
      <c r="T73" s="16"/>
    </row>
    <row r="74" spans="1:20" s="1" customFormat="1" ht="26.25" customHeight="1">
      <c r="A74" s="4"/>
      <c r="B74" s="234"/>
      <c r="C74" s="234"/>
      <c r="D74" s="748"/>
      <c r="E74" s="748"/>
      <c r="F74" s="748"/>
      <c r="G74" s="748"/>
      <c r="H74" s="242"/>
      <c r="I74" s="256"/>
      <c r="J74" s="256"/>
      <c r="K74" s="256"/>
      <c r="L74" s="234"/>
      <c r="M74" s="234"/>
      <c r="N74" s="234"/>
      <c r="O74" s="234"/>
      <c r="P74" s="253"/>
      <c r="Q74" s="16"/>
      <c r="R74" s="16"/>
      <c r="S74" s="16"/>
      <c r="T74" s="16"/>
    </row>
    <row r="75" spans="1:20" s="1" customFormat="1" ht="26.25" customHeight="1">
      <c r="A75" s="4"/>
      <c r="B75" s="234"/>
      <c r="C75" s="234"/>
      <c r="D75" s="748"/>
      <c r="E75" s="748"/>
      <c r="F75" s="748"/>
      <c r="G75" s="748"/>
      <c r="H75" s="242"/>
      <c r="I75" s="256"/>
      <c r="J75" s="256"/>
      <c r="K75" s="256"/>
      <c r="L75" s="234"/>
      <c r="M75" s="234"/>
      <c r="N75" s="234"/>
      <c r="O75" s="234"/>
      <c r="P75" s="253"/>
      <c r="Q75" s="16"/>
      <c r="R75" s="16"/>
      <c r="S75" s="16"/>
      <c r="T75" s="16"/>
    </row>
    <row r="76" spans="1:20" s="1" customFormat="1" ht="26.25" customHeight="1">
      <c r="A76" s="4"/>
      <c r="B76" s="234"/>
      <c r="C76" s="234"/>
      <c r="D76" s="748"/>
      <c r="E76" s="748"/>
      <c r="F76" s="748"/>
      <c r="G76" s="748"/>
      <c r="H76" s="242"/>
      <c r="I76" s="256"/>
      <c r="J76" s="256"/>
      <c r="K76" s="256"/>
      <c r="L76" s="234"/>
      <c r="M76" s="234"/>
      <c r="N76" s="234"/>
      <c r="O76" s="234"/>
      <c r="P76" s="253"/>
      <c r="Q76" s="16"/>
      <c r="R76" s="16"/>
      <c r="S76" s="16"/>
      <c r="T76" s="16"/>
    </row>
    <row r="77" spans="1:20" s="1" customFormat="1" ht="26.25" customHeight="1">
      <c r="A77" s="4"/>
      <c r="B77" s="234"/>
      <c r="C77" s="234"/>
      <c r="D77" s="256"/>
      <c r="E77" s="256"/>
      <c r="F77" s="234"/>
      <c r="G77" s="256"/>
      <c r="H77" s="256"/>
      <c r="I77" s="256"/>
      <c r="J77" s="256"/>
      <c r="K77" s="256"/>
      <c r="L77" s="234"/>
      <c r="M77" s="234"/>
      <c r="N77" s="234"/>
      <c r="O77" s="234"/>
      <c r="P77" s="253"/>
      <c r="Q77" s="16"/>
      <c r="R77" s="16"/>
      <c r="S77" s="16"/>
      <c r="T77" s="16"/>
    </row>
    <row r="78" spans="1:20" s="1" customFormat="1" ht="26.25" customHeight="1">
      <c r="A78" s="4"/>
      <c r="B78" s="234"/>
      <c r="C78" s="233" t="s">
        <v>3757</v>
      </c>
      <c r="D78" s="235" t="s">
        <v>3758</v>
      </c>
      <c r="E78" s="256"/>
      <c r="F78" s="234"/>
      <c r="G78" s="256"/>
      <c r="H78" s="256"/>
      <c r="I78" s="256"/>
      <c r="J78" s="256"/>
      <c r="K78" s="256"/>
      <c r="L78" s="234"/>
      <c r="M78" s="234"/>
      <c r="N78" s="234"/>
      <c r="O78" s="234"/>
      <c r="P78" s="253"/>
      <c r="Q78" s="16"/>
      <c r="R78" s="16"/>
      <c r="S78" s="16"/>
      <c r="T78" s="16"/>
    </row>
    <row r="79" spans="1:20" s="1" customFormat="1" ht="26.25" customHeight="1">
      <c r="A79" s="4"/>
      <c r="B79" s="234"/>
      <c r="C79" s="234"/>
      <c r="D79" s="688" t="s">
        <v>3740</v>
      </c>
      <c r="E79" s="688"/>
      <c r="F79" s="688"/>
      <c r="G79" s="688"/>
      <c r="H79" s="810" t="s">
        <v>3246</v>
      </c>
      <c r="I79" s="256"/>
      <c r="J79" s="256"/>
      <c r="K79" s="256"/>
      <c r="L79" s="234"/>
      <c r="M79" s="234"/>
      <c r="N79" s="234"/>
      <c r="O79" s="234"/>
      <c r="P79" s="253"/>
      <c r="Q79" s="16"/>
      <c r="R79" s="16"/>
      <c r="S79" s="16"/>
      <c r="T79" s="16"/>
    </row>
    <row r="80" spans="1:20" s="1" customFormat="1" ht="26.25" customHeight="1">
      <c r="A80" s="4"/>
      <c r="B80" s="234"/>
      <c r="C80" s="234"/>
      <c r="D80" s="688"/>
      <c r="E80" s="688"/>
      <c r="F80" s="688"/>
      <c r="G80" s="688"/>
      <c r="H80" s="811"/>
      <c r="I80" s="256"/>
      <c r="J80" s="256"/>
      <c r="K80" s="256"/>
      <c r="L80" s="234"/>
      <c r="M80" s="234"/>
      <c r="N80" s="234"/>
      <c r="O80" s="234"/>
      <c r="P80" s="253"/>
      <c r="Q80" s="16"/>
      <c r="R80" s="16"/>
      <c r="S80" s="16"/>
      <c r="T80" s="16"/>
    </row>
    <row r="81" spans="1:20" s="1" customFormat="1" ht="26.25" customHeight="1">
      <c r="A81" s="4"/>
      <c r="B81" s="234"/>
      <c r="C81" s="234"/>
      <c r="D81" s="748"/>
      <c r="E81" s="748"/>
      <c r="F81" s="748"/>
      <c r="G81" s="748"/>
      <c r="H81" s="242"/>
      <c r="I81" s="256"/>
      <c r="J81" s="256"/>
      <c r="K81" s="256"/>
      <c r="L81" s="234"/>
      <c r="M81" s="234"/>
      <c r="N81" s="234"/>
      <c r="O81" s="234"/>
      <c r="P81" s="253"/>
      <c r="Q81" s="16"/>
      <c r="R81" s="16"/>
      <c r="S81" s="16"/>
      <c r="T81" s="16"/>
    </row>
    <row r="82" spans="1:20" s="1" customFormat="1" ht="26.25" customHeight="1">
      <c r="A82" s="4"/>
      <c r="B82" s="234"/>
      <c r="C82" s="234"/>
      <c r="D82" s="748"/>
      <c r="E82" s="748"/>
      <c r="F82" s="748"/>
      <c r="G82" s="748"/>
      <c r="H82" s="242"/>
      <c r="I82" s="256"/>
      <c r="J82" s="256"/>
      <c r="K82" s="256"/>
      <c r="L82" s="234"/>
      <c r="M82" s="234"/>
      <c r="N82" s="234"/>
      <c r="O82" s="234"/>
      <c r="P82" s="253"/>
      <c r="Q82" s="16"/>
      <c r="R82" s="16"/>
      <c r="S82" s="16"/>
      <c r="T82" s="16"/>
    </row>
    <row r="83" spans="1:20" s="1" customFormat="1" ht="26.25" customHeight="1">
      <c r="A83" s="4"/>
      <c r="B83" s="234"/>
      <c r="C83" s="234"/>
      <c r="D83" s="748"/>
      <c r="E83" s="748"/>
      <c r="F83" s="748"/>
      <c r="G83" s="748"/>
      <c r="H83" s="242"/>
      <c r="I83" s="256"/>
      <c r="J83" s="256"/>
      <c r="K83" s="256"/>
      <c r="L83" s="234"/>
      <c r="M83" s="234"/>
      <c r="N83" s="234"/>
      <c r="O83" s="234"/>
      <c r="P83" s="253"/>
      <c r="Q83" s="16"/>
      <c r="R83" s="16"/>
      <c r="S83" s="16"/>
      <c r="T83" s="16"/>
    </row>
    <row r="84" spans="1:20" s="1" customFormat="1" ht="26.25" customHeight="1">
      <c r="A84" s="4"/>
      <c r="B84" s="234"/>
      <c r="C84" s="234"/>
      <c r="D84" s="748"/>
      <c r="E84" s="748"/>
      <c r="F84" s="748"/>
      <c r="G84" s="748"/>
      <c r="H84" s="242"/>
      <c r="I84" s="256"/>
      <c r="J84" s="256"/>
      <c r="K84" s="256"/>
      <c r="L84" s="234"/>
      <c r="M84" s="234"/>
      <c r="N84" s="234"/>
      <c r="O84" s="234"/>
      <c r="P84" s="253"/>
      <c r="Q84" s="16"/>
      <c r="R84" s="16"/>
      <c r="S84" s="16"/>
      <c r="T84" s="16"/>
    </row>
    <row r="85" spans="1:20" s="1" customFormat="1" ht="26.25" customHeight="1">
      <c r="A85" s="4"/>
      <c r="B85" s="234"/>
      <c r="C85" s="234"/>
      <c r="D85" s="256"/>
      <c r="E85" s="256"/>
      <c r="F85" s="234"/>
      <c r="G85" s="256"/>
      <c r="H85" s="256"/>
      <c r="I85" s="256"/>
      <c r="J85" s="256"/>
      <c r="K85" s="256"/>
      <c r="L85" s="234"/>
      <c r="M85" s="234"/>
      <c r="N85" s="234"/>
      <c r="O85" s="234"/>
      <c r="P85" s="253"/>
      <c r="Q85" s="16"/>
      <c r="R85" s="16"/>
      <c r="S85" s="16"/>
      <c r="T85" s="16"/>
    </row>
    <row r="86" spans="1:20" s="1" customFormat="1" ht="26.25" customHeight="1">
      <c r="A86" s="4"/>
      <c r="B86" s="234"/>
      <c r="C86" s="233" t="s">
        <v>3759</v>
      </c>
      <c r="D86" s="235" t="s">
        <v>3760</v>
      </c>
      <c r="E86" s="256"/>
      <c r="F86" s="234"/>
      <c r="G86" s="256"/>
      <c r="H86" s="256"/>
      <c r="I86" s="256"/>
      <c r="J86" s="256"/>
      <c r="K86" s="256"/>
      <c r="L86" s="234"/>
      <c r="M86" s="234"/>
      <c r="N86" s="234"/>
      <c r="O86" s="234"/>
      <c r="P86" s="253"/>
      <c r="Q86" s="16"/>
      <c r="R86" s="16"/>
      <c r="S86" s="16"/>
      <c r="T86" s="16"/>
    </row>
    <row r="87" spans="1:20" s="1" customFormat="1" ht="26.25" customHeight="1">
      <c r="A87" s="4"/>
      <c r="B87" s="234"/>
      <c r="C87" s="234"/>
      <c r="D87" s="688" t="s">
        <v>3740</v>
      </c>
      <c r="E87" s="688"/>
      <c r="F87" s="688"/>
      <c r="G87" s="688"/>
      <c r="H87" s="809" t="s">
        <v>3246</v>
      </c>
      <c r="I87" s="809"/>
      <c r="J87" s="809"/>
      <c r="K87" s="809"/>
      <c r="L87" s="809"/>
      <c r="M87" s="809"/>
      <c r="N87" s="809"/>
      <c r="O87" s="234"/>
      <c r="P87" s="253"/>
      <c r="Q87" s="16"/>
      <c r="R87" s="16"/>
      <c r="S87" s="16"/>
      <c r="T87" s="16"/>
    </row>
    <row r="88" spans="1:20" s="1" customFormat="1" ht="35.65" customHeight="1">
      <c r="A88" s="4"/>
      <c r="B88" s="234"/>
      <c r="C88" s="234"/>
      <c r="D88" s="688"/>
      <c r="E88" s="688"/>
      <c r="F88" s="688"/>
      <c r="G88" s="688"/>
      <c r="H88" s="229" t="s">
        <v>3761</v>
      </c>
      <c r="I88" s="229" t="s">
        <v>3762</v>
      </c>
      <c r="J88" s="229" t="s">
        <v>3763</v>
      </c>
      <c r="K88" s="229" t="s">
        <v>3764</v>
      </c>
      <c r="L88" s="229" t="s">
        <v>3765</v>
      </c>
      <c r="M88" s="229" t="s">
        <v>3766</v>
      </c>
      <c r="N88" s="183" t="s">
        <v>3743</v>
      </c>
      <c r="O88" s="234"/>
      <c r="P88" s="253"/>
      <c r="Q88" s="16"/>
      <c r="R88" s="16"/>
      <c r="S88" s="16"/>
      <c r="T88" s="16"/>
    </row>
    <row r="89" spans="1:20" s="1" customFormat="1" ht="26.25" customHeight="1">
      <c r="A89" s="4"/>
      <c r="B89" s="234"/>
      <c r="C89" s="234"/>
      <c r="D89" s="748"/>
      <c r="E89" s="748"/>
      <c r="F89" s="748"/>
      <c r="G89" s="748"/>
      <c r="H89" s="243"/>
      <c r="I89" s="243"/>
      <c r="J89" s="243"/>
      <c r="K89" s="243"/>
      <c r="L89" s="243"/>
      <c r="M89" s="243"/>
      <c r="N89" s="230">
        <f>SUM(H89:M89)</f>
        <v>0</v>
      </c>
      <c r="O89" s="234"/>
      <c r="P89" s="253"/>
      <c r="Q89" s="16"/>
      <c r="R89" s="16"/>
      <c r="S89" s="16"/>
      <c r="T89" s="16"/>
    </row>
    <row r="90" spans="1:20" s="1" customFormat="1" ht="26.25" customHeight="1">
      <c r="A90" s="4"/>
      <c r="B90" s="234"/>
      <c r="C90" s="234"/>
      <c r="D90" s="748"/>
      <c r="E90" s="748"/>
      <c r="F90" s="748"/>
      <c r="G90" s="748"/>
      <c r="H90" s="243"/>
      <c r="I90" s="243"/>
      <c r="J90" s="243"/>
      <c r="K90" s="243"/>
      <c r="L90" s="243"/>
      <c r="M90" s="243"/>
      <c r="N90" s="230">
        <f t="shared" ref="N90:N92" si="5">SUM(H90:M90)</f>
        <v>0</v>
      </c>
      <c r="O90" s="234"/>
      <c r="P90" s="253"/>
      <c r="Q90" s="16"/>
      <c r="R90" s="16"/>
      <c r="S90" s="16"/>
      <c r="T90" s="16"/>
    </row>
    <row r="91" spans="1:20" s="1" customFormat="1" ht="26.25" customHeight="1">
      <c r="A91" s="4"/>
      <c r="B91" s="234"/>
      <c r="C91" s="234"/>
      <c r="D91" s="748"/>
      <c r="E91" s="748"/>
      <c r="F91" s="748"/>
      <c r="G91" s="748"/>
      <c r="H91" s="243"/>
      <c r="I91" s="243"/>
      <c r="J91" s="243"/>
      <c r="K91" s="243"/>
      <c r="L91" s="243"/>
      <c r="M91" s="243"/>
      <c r="N91" s="230">
        <f t="shared" si="5"/>
        <v>0</v>
      </c>
      <c r="O91" s="234"/>
      <c r="P91" s="253"/>
      <c r="Q91" s="16"/>
      <c r="R91" s="16"/>
      <c r="S91" s="16"/>
      <c r="T91" s="16"/>
    </row>
    <row r="92" spans="1:20" s="1" customFormat="1" ht="26.25" customHeight="1">
      <c r="A92" s="4"/>
      <c r="B92" s="234"/>
      <c r="C92" s="234"/>
      <c r="D92" s="748"/>
      <c r="E92" s="748"/>
      <c r="F92" s="748"/>
      <c r="G92" s="748"/>
      <c r="H92" s="243"/>
      <c r="I92" s="243"/>
      <c r="J92" s="243"/>
      <c r="K92" s="243"/>
      <c r="L92" s="243"/>
      <c r="M92" s="243"/>
      <c r="N92" s="230">
        <f t="shared" si="5"/>
        <v>0</v>
      </c>
      <c r="O92" s="234"/>
      <c r="P92" s="253"/>
      <c r="Q92" s="16"/>
      <c r="R92" s="16"/>
      <c r="S92" s="16"/>
      <c r="T92" s="16"/>
    </row>
    <row r="93" spans="1:20" s="1" customFormat="1" ht="26.25" customHeight="1">
      <c r="A93" s="4"/>
      <c r="B93" s="234"/>
      <c r="C93" s="234"/>
      <c r="D93" s="256"/>
      <c r="E93" s="256"/>
      <c r="F93" s="234"/>
      <c r="G93" s="256"/>
      <c r="H93" s="256"/>
      <c r="I93" s="256"/>
      <c r="J93" s="256"/>
      <c r="K93" s="256"/>
      <c r="L93" s="234"/>
      <c r="M93" s="234"/>
      <c r="N93" s="234"/>
      <c r="O93" s="234"/>
      <c r="P93" s="253"/>
      <c r="Q93" s="16"/>
      <c r="R93" s="16"/>
      <c r="S93" s="16"/>
      <c r="T93" s="16"/>
    </row>
    <row r="94" spans="1:20" s="1" customFormat="1" ht="26.25" customHeight="1">
      <c r="A94" s="4"/>
      <c r="B94" s="234"/>
      <c r="C94" s="574" t="s">
        <v>1959</v>
      </c>
      <c r="D94" s="575"/>
      <c r="E94" s="575"/>
      <c r="F94" s="234"/>
      <c r="G94" s="256"/>
      <c r="H94" s="256"/>
      <c r="I94" s="256"/>
      <c r="J94" s="256"/>
      <c r="K94" s="256"/>
      <c r="L94" s="234"/>
      <c r="M94" s="234"/>
      <c r="N94" s="234"/>
      <c r="O94" s="234"/>
      <c r="P94" s="253"/>
      <c r="Q94" s="16"/>
      <c r="R94" s="16"/>
      <c r="S94" s="16"/>
      <c r="T94" s="16"/>
    </row>
    <row r="95" spans="1:20" s="1" customFormat="1" ht="26.25" customHeight="1">
      <c r="A95" s="4"/>
      <c r="B95" s="234"/>
      <c r="C95" s="234"/>
      <c r="D95" s="256"/>
      <c r="E95" s="256"/>
      <c r="F95" s="234"/>
      <c r="G95" s="256"/>
      <c r="H95" s="256"/>
      <c r="I95" s="256"/>
      <c r="J95" s="256"/>
      <c r="K95" s="256"/>
      <c r="L95" s="234"/>
      <c r="M95" s="234"/>
      <c r="N95" s="234"/>
      <c r="O95" s="234"/>
      <c r="P95" s="253"/>
      <c r="Q95" s="16"/>
      <c r="R95" s="16"/>
      <c r="S95" s="16"/>
      <c r="T95" s="16"/>
    </row>
    <row r="96" spans="1:20" s="1" customFormat="1" ht="26.25" customHeight="1">
      <c r="A96" s="4"/>
      <c r="B96" s="234"/>
      <c r="C96" s="234" t="s">
        <v>3767</v>
      </c>
      <c r="D96" s="256"/>
      <c r="E96" s="256"/>
      <c r="F96" s="234"/>
      <c r="G96" s="256"/>
      <c r="H96" s="256"/>
      <c r="I96" s="256"/>
      <c r="J96" s="256"/>
      <c r="K96" s="256"/>
      <c r="L96" s="234"/>
      <c r="M96" s="234"/>
      <c r="N96" s="234"/>
      <c r="O96" s="234"/>
      <c r="P96" s="253"/>
      <c r="Q96" s="16"/>
      <c r="R96" s="16"/>
      <c r="S96" s="16"/>
      <c r="T96" s="16"/>
    </row>
    <row r="97" spans="1:20" s="1" customFormat="1" ht="26.25" customHeight="1">
      <c r="A97" s="4"/>
      <c r="B97" s="234"/>
      <c r="C97" s="234"/>
      <c r="D97" s="257"/>
      <c r="E97" s="257"/>
      <c r="F97" s="253"/>
      <c r="G97" s="257"/>
      <c r="H97" s="257"/>
      <c r="I97" s="257"/>
      <c r="J97" s="257"/>
      <c r="K97" s="257"/>
      <c r="L97" s="253"/>
      <c r="M97" s="253"/>
      <c r="N97" s="253"/>
      <c r="O97" s="253"/>
      <c r="P97" s="253"/>
      <c r="Q97" s="16"/>
      <c r="R97" s="16"/>
      <c r="S97" s="16"/>
      <c r="T97" s="16"/>
    </row>
    <row r="98" spans="1:20" s="1" customFormat="1" ht="64.150000000000006" customHeight="1">
      <c r="A98" s="4"/>
      <c r="B98" s="234"/>
      <c r="C98" s="234"/>
      <c r="D98" s="812" t="s">
        <v>3768</v>
      </c>
      <c r="E98" s="812"/>
      <c r="F98" s="812"/>
      <c r="G98" s="812" t="s">
        <v>3769</v>
      </c>
      <c r="H98" s="812"/>
      <c r="I98" s="812"/>
      <c r="J98" s="812" t="s">
        <v>3770</v>
      </c>
      <c r="K98" s="812"/>
      <c r="L98" s="812"/>
      <c r="M98" s="812" t="s">
        <v>3771</v>
      </c>
      <c r="N98" s="812"/>
      <c r="O98" s="812"/>
      <c r="P98" s="812"/>
      <c r="Q98" s="59"/>
      <c r="R98" s="16"/>
      <c r="S98" s="16"/>
      <c r="T98" s="16"/>
    </row>
    <row r="99" spans="1:20" s="1" customFormat="1" ht="26.25" customHeight="1">
      <c r="A99" s="4"/>
      <c r="B99" s="234"/>
      <c r="C99" s="813" t="s">
        <v>3248</v>
      </c>
      <c r="D99" s="815"/>
      <c r="E99" s="815"/>
      <c r="F99" s="815"/>
      <c r="G99" s="816"/>
      <c r="H99" s="816"/>
      <c r="I99" s="816"/>
      <c r="J99" s="816"/>
      <c r="K99" s="816"/>
      <c r="L99" s="816"/>
      <c r="M99" s="816"/>
      <c r="N99" s="816"/>
      <c r="O99" s="816"/>
      <c r="P99" s="816"/>
      <c r="Q99" s="59"/>
      <c r="R99" s="16"/>
      <c r="S99" s="16"/>
      <c r="T99" s="16"/>
    </row>
    <row r="100" spans="1:20" s="1" customFormat="1" ht="26.25" customHeight="1">
      <c r="A100" s="4"/>
      <c r="B100" s="234"/>
      <c r="C100" s="814"/>
      <c r="D100" s="815"/>
      <c r="E100" s="815"/>
      <c r="F100" s="815"/>
      <c r="G100" s="816"/>
      <c r="H100" s="816"/>
      <c r="I100" s="816"/>
      <c r="J100" s="816"/>
      <c r="K100" s="816"/>
      <c r="L100" s="816"/>
      <c r="M100" s="816"/>
      <c r="N100" s="816"/>
      <c r="O100" s="816"/>
      <c r="P100" s="816"/>
      <c r="Q100" s="59"/>
      <c r="R100" s="16"/>
      <c r="S100" s="16"/>
      <c r="T100" s="16"/>
    </row>
    <row r="101" spans="1:20" s="1" customFormat="1" ht="26.25" customHeight="1">
      <c r="A101" s="4"/>
      <c r="B101" s="234"/>
      <c r="C101" s="813" t="s">
        <v>3251</v>
      </c>
      <c r="D101" s="815"/>
      <c r="E101" s="815"/>
      <c r="F101" s="815"/>
      <c r="G101" s="816"/>
      <c r="H101" s="816"/>
      <c r="I101" s="816"/>
      <c r="J101" s="816"/>
      <c r="K101" s="816"/>
      <c r="L101" s="816"/>
      <c r="M101" s="816"/>
      <c r="N101" s="816"/>
      <c r="O101" s="816"/>
      <c r="P101" s="816"/>
      <c r="Q101" s="16"/>
      <c r="R101" s="16"/>
      <c r="S101" s="16"/>
      <c r="T101" s="16"/>
    </row>
    <row r="102" spans="1:20" s="1" customFormat="1" ht="26.25" customHeight="1">
      <c r="A102" s="4"/>
      <c r="B102" s="234"/>
      <c r="C102" s="814"/>
      <c r="D102" s="815"/>
      <c r="E102" s="815"/>
      <c r="F102" s="815"/>
      <c r="G102" s="816"/>
      <c r="H102" s="816"/>
      <c r="I102" s="816"/>
      <c r="J102" s="816"/>
      <c r="K102" s="816"/>
      <c r="L102" s="816"/>
      <c r="M102" s="816"/>
      <c r="N102" s="816"/>
      <c r="O102" s="816"/>
      <c r="P102" s="816"/>
      <c r="Q102" s="16"/>
      <c r="R102" s="16"/>
      <c r="S102" s="16"/>
      <c r="T102" s="16"/>
    </row>
    <row r="103" spans="1:20" s="1" customFormat="1" ht="26.25" customHeight="1">
      <c r="A103" s="4"/>
      <c r="B103" s="234"/>
      <c r="C103" s="813" t="s">
        <v>3255</v>
      </c>
      <c r="D103" s="815"/>
      <c r="E103" s="815"/>
      <c r="F103" s="815"/>
      <c r="G103" s="816"/>
      <c r="H103" s="816"/>
      <c r="I103" s="816"/>
      <c r="J103" s="816"/>
      <c r="K103" s="816"/>
      <c r="L103" s="816"/>
      <c r="M103" s="816"/>
      <c r="N103" s="816"/>
      <c r="O103" s="816"/>
      <c r="P103" s="816"/>
      <c r="Q103" s="16"/>
      <c r="R103" s="16"/>
      <c r="S103" s="16"/>
      <c r="T103" s="16"/>
    </row>
    <row r="104" spans="1:20" s="1" customFormat="1" ht="26.25" customHeight="1">
      <c r="A104" s="4"/>
      <c r="B104" s="234"/>
      <c r="C104" s="814"/>
      <c r="D104" s="815"/>
      <c r="E104" s="815"/>
      <c r="F104" s="815"/>
      <c r="G104" s="816"/>
      <c r="H104" s="816"/>
      <c r="I104" s="816"/>
      <c r="J104" s="816"/>
      <c r="K104" s="816"/>
      <c r="L104" s="816"/>
      <c r="M104" s="816"/>
      <c r="N104" s="816"/>
      <c r="O104" s="816"/>
      <c r="P104" s="816"/>
      <c r="Q104" s="16"/>
      <c r="R104" s="16"/>
      <c r="S104" s="16"/>
      <c r="T104" s="16"/>
    </row>
    <row r="105" spans="1:20" s="1" customFormat="1" ht="26.25" customHeight="1">
      <c r="A105" s="4"/>
      <c r="B105" s="234"/>
      <c r="C105" s="813" t="s">
        <v>3258</v>
      </c>
      <c r="D105" s="815"/>
      <c r="E105" s="815"/>
      <c r="F105" s="815"/>
      <c r="G105" s="816"/>
      <c r="H105" s="816"/>
      <c r="I105" s="816"/>
      <c r="J105" s="816"/>
      <c r="K105" s="816"/>
      <c r="L105" s="816"/>
      <c r="M105" s="816"/>
      <c r="N105" s="816"/>
      <c r="O105" s="816"/>
      <c r="P105" s="816"/>
      <c r="Q105" s="16"/>
      <c r="R105" s="16"/>
      <c r="S105" s="16"/>
      <c r="T105" s="16"/>
    </row>
    <row r="106" spans="1:20" s="1" customFormat="1" ht="26.25" customHeight="1">
      <c r="A106" s="4"/>
      <c r="B106" s="234"/>
      <c r="C106" s="814"/>
      <c r="D106" s="815"/>
      <c r="E106" s="815"/>
      <c r="F106" s="815"/>
      <c r="G106" s="816"/>
      <c r="H106" s="816"/>
      <c r="I106" s="816"/>
      <c r="J106" s="816"/>
      <c r="K106" s="816"/>
      <c r="L106" s="816"/>
      <c r="M106" s="816"/>
      <c r="N106" s="816"/>
      <c r="O106" s="816"/>
      <c r="P106" s="816"/>
      <c r="Q106" s="16"/>
      <c r="R106" s="16"/>
      <c r="S106" s="16"/>
      <c r="T106" s="16"/>
    </row>
    <row r="107" spans="1:20" s="1" customFormat="1" ht="26.25" customHeight="1">
      <c r="A107" s="4"/>
      <c r="B107" s="234"/>
      <c r="C107" s="813" t="s">
        <v>3757</v>
      </c>
      <c r="D107" s="815"/>
      <c r="E107" s="815"/>
      <c r="F107" s="815"/>
      <c r="G107" s="816"/>
      <c r="H107" s="816"/>
      <c r="I107" s="816"/>
      <c r="J107" s="816"/>
      <c r="K107" s="816"/>
      <c r="L107" s="816"/>
      <c r="M107" s="816"/>
      <c r="N107" s="816"/>
      <c r="O107" s="816"/>
      <c r="P107" s="816"/>
      <c r="Q107" s="16"/>
      <c r="R107" s="16"/>
      <c r="S107" s="16"/>
      <c r="T107" s="16"/>
    </row>
    <row r="108" spans="1:20" s="1" customFormat="1" ht="26.25" customHeight="1">
      <c r="A108" s="4"/>
      <c r="B108" s="234"/>
      <c r="C108" s="814"/>
      <c r="D108" s="815"/>
      <c r="E108" s="815"/>
      <c r="F108" s="815"/>
      <c r="G108" s="816"/>
      <c r="H108" s="816"/>
      <c r="I108" s="816"/>
      <c r="J108" s="816"/>
      <c r="K108" s="816"/>
      <c r="L108" s="816"/>
      <c r="M108" s="816"/>
      <c r="N108" s="816"/>
      <c r="O108" s="816"/>
      <c r="P108" s="816"/>
      <c r="Q108" s="16"/>
      <c r="R108" s="16"/>
      <c r="S108" s="16"/>
      <c r="T108" s="16"/>
    </row>
    <row r="109" spans="1:20" s="1" customFormat="1" ht="26.25" customHeight="1">
      <c r="A109" s="4"/>
      <c r="B109" s="234"/>
      <c r="C109" s="813" t="s">
        <v>3759</v>
      </c>
      <c r="D109" s="815"/>
      <c r="E109" s="815"/>
      <c r="F109" s="815"/>
      <c r="G109" s="816"/>
      <c r="H109" s="816"/>
      <c r="I109" s="816"/>
      <c r="J109" s="816"/>
      <c r="K109" s="816"/>
      <c r="L109" s="816"/>
      <c r="M109" s="816"/>
      <c r="N109" s="816"/>
      <c r="O109" s="816"/>
      <c r="P109" s="816"/>
      <c r="Q109" s="16"/>
      <c r="R109" s="16"/>
      <c r="S109" s="16"/>
      <c r="T109" s="16"/>
    </row>
    <row r="110" spans="1:20" s="1" customFormat="1" ht="26.25" customHeight="1">
      <c r="A110" s="4"/>
      <c r="B110" s="234"/>
      <c r="C110" s="814"/>
      <c r="D110" s="815"/>
      <c r="E110" s="815"/>
      <c r="F110" s="815"/>
      <c r="G110" s="816"/>
      <c r="H110" s="816"/>
      <c r="I110" s="816"/>
      <c r="J110" s="816"/>
      <c r="K110" s="816"/>
      <c r="L110" s="816"/>
      <c r="M110" s="816"/>
      <c r="N110" s="816"/>
      <c r="O110" s="816"/>
      <c r="P110" s="816"/>
      <c r="Q110" s="16"/>
      <c r="R110" s="16"/>
      <c r="S110" s="16"/>
      <c r="T110" s="16"/>
    </row>
    <row r="111" spans="1:20" s="1" customFormat="1" ht="26.25" customHeight="1">
      <c r="A111" s="4"/>
      <c r="B111" s="234"/>
      <c r="C111" s="234"/>
      <c r="D111" s="256"/>
      <c r="E111" s="256"/>
      <c r="F111" s="234"/>
      <c r="G111" s="256"/>
      <c r="H111" s="256"/>
      <c r="I111" s="256"/>
      <c r="J111" s="256"/>
      <c r="K111" s="256"/>
      <c r="L111" s="234"/>
      <c r="M111" s="234"/>
      <c r="N111" s="234"/>
      <c r="O111" s="234"/>
      <c r="P111" s="234"/>
      <c r="Q111" s="16"/>
      <c r="R111" s="16"/>
      <c r="S111" s="16"/>
      <c r="T111" s="16"/>
    </row>
    <row r="112" spans="1:20" s="1" customFormat="1" ht="26.25" customHeight="1">
      <c r="A112" s="4"/>
      <c r="B112" s="234"/>
      <c r="C112" s="256"/>
      <c r="D112" s="256"/>
      <c r="E112" s="256"/>
      <c r="F112" s="256"/>
      <c r="G112" s="256"/>
      <c r="H112" s="256"/>
      <c r="I112" s="256"/>
      <c r="J112" s="256"/>
      <c r="K112" s="256"/>
      <c r="L112" s="256"/>
      <c r="M112" s="256"/>
      <c r="N112" s="256"/>
      <c r="O112" s="256"/>
      <c r="P112" s="234"/>
      <c r="Q112" s="16"/>
      <c r="R112" s="16"/>
      <c r="S112" s="16"/>
      <c r="T112" s="16"/>
    </row>
    <row r="113" spans="1:20" s="1" customFormat="1" ht="26.25" customHeight="1">
      <c r="A113" s="4"/>
      <c r="B113" s="234"/>
      <c r="C113" s="664" t="s">
        <v>3361</v>
      </c>
      <c r="D113" s="665"/>
      <c r="E113" s="665"/>
      <c r="F113" s="665"/>
      <c r="G113" s="665"/>
      <c r="H113" s="665"/>
      <c r="I113" s="665"/>
      <c r="J113" s="665"/>
      <c r="K113" s="665"/>
      <c r="L113" s="665"/>
      <c r="M113" s="665"/>
      <c r="N113" s="665"/>
      <c r="O113" s="665"/>
      <c r="P113" s="666"/>
      <c r="Q113" s="16"/>
      <c r="R113" s="16"/>
      <c r="S113" s="16"/>
      <c r="T113" s="16"/>
    </row>
    <row r="114" spans="1:20" s="1" customFormat="1" ht="26.25" customHeight="1">
      <c r="A114" s="4"/>
      <c r="B114" s="234"/>
      <c r="C114" s="667"/>
      <c r="D114" s="668"/>
      <c r="E114" s="668"/>
      <c r="F114" s="668"/>
      <c r="G114" s="668"/>
      <c r="H114" s="668"/>
      <c r="I114" s="668"/>
      <c r="J114" s="668"/>
      <c r="K114" s="668"/>
      <c r="L114" s="668"/>
      <c r="M114" s="668"/>
      <c r="N114" s="668"/>
      <c r="O114" s="668"/>
      <c r="P114" s="669"/>
      <c r="Q114" s="16"/>
      <c r="R114" s="16"/>
      <c r="S114" s="16"/>
      <c r="T114" s="16"/>
    </row>
    <row r="115" spans="1:20" s="1" customFormat="1" ht="26.25" customHeight="1">
      <c r="A115" s="4"/>
      <c r="B115" s="234"/>
      <c r="C115" s="234"/>
      <c r="D115" s="256"/>
      <c r="E115" s="256"/>
      <c r="F115" s="234"/>
      <c r="G115" s="256"/>
      <c r="H115" s="256"/>
      <c r="I115" s="256"/>
      <c r="J115" s="256"/>
      <c r="K115" s="256"/>
      <c r="L115" s="234"/>
      <c r="M115" s="234"/>
      <c r="N115" s="234"/>
      <c r="O115" s="234"/>
      <c r="P115" s="253"/>
      <c r="Q115" s="16"/>
      <c r="R115" s="16"/>
      <c r="S115" s="16"/>
      <c r="T115" s="16"/>
    </row>
    <row r="116" spans="1:20" s="1" customFormat="1" ht="26.25" customHeight="1">
      <c r="A116" s="4"/>
      <c r="B116" s="234"/>
      <c r="C116" s="234"/>
      <c r="D116" s="256"/>
      <c r="E116" s="256"/>
      <c r="F116" s="234"/>
      <c r="G116" s="256"/>
      <c r="H116" s="256"/>
      <c r="I116" s="256"/>
      <c r="J116" s="256"/>
      <c r="K116" s="256"/>
      <c r="L116" s="234"/>
      <c r="M116" s="234"/>
      <c r="N116" s="234"/>
      <c r="O116" s="234"/>
      <c r="P116" s="253"/>
      <c r="Q116" s="16"/>
      <c r="R116" s="16"/>
      <c r="S116" s="16"/>
      <c r="T116" s="16"/>
    </row>
    <row r="117" spans="1:20" s="1" customFormat="1" ht="26.25" customHeight="1">
      <c r="A117" s="4"/>
      <c r="B117" s="70">
        <v>2</v>
      </c>
      <c r="C117" s="670" t="s">
        <v>3362</v>
      </c>
      <c r="D117" s="671"/>
      <c r="E117" s="671"/>
      <c r="F117" s="671"/>
      <c r="G117" s="671"/>
      <c r="H117" s="671"/>
      <c r="I117" s="671"/>
      <c r="J117" s="671"/>
      <c r="K117" s="671"/>
      <c r="L117" s="671"/>
      <c r="M117" s="671"/>
      <c r="N117" s="671"/>
      <c r="O117" s="671"/>
      <c r="P117" s="672"/>
      <c r="Q117" s="16"/>
      <c r="R117" s="16"/>
      <c r="S117" s="16"/>
      <c r="T117" s="16"/>
    </row>
    <row r="118" spans="1:20" s="1" customFormat="1" ht="26.25" customHeight="1">
      <c r="A118" s="4"/>
      <c r="B118" s="65"/>
      <c r="C118" s="673" t="str">
        <f>IF('2. Contexto'!M30="","No aplica. No es necesario ingresar más información",'2. Contexto'!M30)</f>
        <v>No aplica. No es necesario ingresar más información</v>
      </c>
      <c r="D118" s="674"/>
      <c r="E118" s="674"/>
      <c r="F118" s="674"/>
      <c r="G118" s="674"/>
      <c r="H118" s="674"/>
      <c r="I118" s="674"/>
      <c r="J118" s="674"/>
      <c r="K118" s="674"/>
      <c r="L118" s="674"/>
      <c r="M118" s="674"/>
      <c r="N118" s="674"/>
      <c r="O118" s="674"/>
      <c r="P118" s="675"/>
      <c r="Q118" s="16"/>
      <c r="R118" s="16"/>
      <c r="S118" s="16"/>
      <c r="T118" s="16"/>
    </row>
    <row r="119" spans="1:20" s="1" customFormat="1" ht="26.25" customHeight="1">
      <c r="A119" s="4"/>
      <c r="B119" s="234"/>
      <c r="C119" s="161" t="str">
        <f>IF(C118="No aplica. No es necesario ingresar más información","No es necesario ingresar más información","&lt;&lt;&lt;&lt;&lt;Usted aplicó un segundo tipo de proyecto, debe hacer click en el signo '+' a la izquierda")</f>
        <v>No es necesario ingresar más información</v>
      </c>
      <c r="D119" s="234"/>
      <c r="E119" s="234"/>
      <c r="F119" s="234"/>
      <c r="G119" s="245"/>
      <c r="H119" s="234"/>
      <c r="I119" s="234"/>
      <c r="J119" s="245"/>
      <c r="K119" s="234"/>
      <c r="L119" s="234"/>
      <c r="M119" s="234"/>
      <c r="N119" s="234"/>
      <c r="O119" s="246"/>
      <c r="P119" s="246"/>
      <c r="Q119" s="16"/>
      <c r="R119" s="16"/>
      <c r="S119" s="16"/>
      <c r="T119" s="16"/>
    </row>
    <row r="120" spans="1:20" s="1" customFormat="1" ht="26.25" hidden="1" customHeight="1" outlineLevel="1">
      <c r="A120" s="4"/>
      <c r="B120" s="234"/>
      <c r="C120" s="234"/>
      <c r="D120" s="256"/>
      <c r="E120" s="256"/>
      <c r="F120" s="234"/>
      <c r="G120" s="256"/>
      <c r="H120" s="256"/>
      <c r="I120" s="256"/>
      <c r="J120" s="256"/>
      <c r="K120" s="256"/>
      <c r="L120" s="234"/>
      <c r="M120" s="234"/>
      <c r="N120" s="234"/>
      <c r="O120" s="234"/>
      <c r="P120" s="253"/>
      <c r="Q120" s="16"/>
      <c r="R120" s="16"/>
      <c r="S120" s="16"/>
      <c r="T120" s="16"/>
    </row>
    <row r="121" spans="1:20" s="1" customFormat="1" ht="26.25" hidden="1" customHeight="1" outlineLevel="1">
      <c r="A121" s="4"/>
      <c r="B121" s="234"/>
      <c r="C121" s="234"/>
      <c r="D121" s="256"/>
      <c r="E121" s="256"/>
      <c r="F121" s="234"/>
      <c r="G121" s="256"/>
      <c r="H121" s="256"/>
      <c r="I121" s="256"/>
      <c r="J121" s="256"/>
      <c r="K121" s="256"/>
      <c r="L121" s="234"/>
      <c r="M121" s="234"/>
      <c r="N121" s="234"/>
      <c r="O121" s="234"/>
      <c r="P121" s="253"/>
      <c r="Q121" s="16"/>
      <c r="R121" s="16"/>
      <c r="S121" s="16"/>
      <c r="T121" s="16"/>
    </row>
    <row r="122" spans="1:20" s="1" customFormat="1" ht="26.25" hidden="1" customHeight="1" outlineLevel="1">
      <c r="A122" s="4"/>
      <c r="B122" s="248"/>
      <c r="C122" s="574" t="s">
        <v>3722</v>
      </c>
      <c r="D122" s="575"/>
      <c r="E122" s="575"/>
      <c r="F122" s="248"/>
      <c r="G122" s="248"/>
      <c r="H122" s="248"/>
      <c r="I122" s="248"/>
      <c r="J122" s="248"/>
      <c r="K122" s="248"/>
      <c r="L122" s="248"/>
      <c r="M122" s="248"/>
      <c r="N122" s="248"/>
      <c r="O122" s="248"/>
      <c r="P122" s="248"/>
      <c r="Q122" s="59"/>
      <c r="R122" s="16"/>
      <c r="S122" s="16"/>
      <c r="T122" s="195"/>
    </row>
    <row r="123" spans="1:20" s="1" customFormat="1" ht="26.25" hidden="1" customHeight="1" outlineLevel="1">
      <c r="A123" s="4"/>
      <c r="B123" s="248"/>
      <c r="C123" s="71" t="s">
        <v>3723</v>
      </c>
      <c r="D123" s="71"/>
      <c r="E123" s="71"/>
      <c r="F123" s="71"/>
      <c r="G123" s="71"/>
      <c r="H123" s="71"/>
      <c r="I123" s="71"/>
      <c r="J123" s="71"/>
      <c r="K123" s="71"/>
      <c r="L123" s="71"/>
      <c r="M123" s="71"/>
      <c r="N123" s="71"/>
      <c r="O123" s="71"/>
      <c r="P123" s="71"/>
      <c r="Q123" s="59"/>
      <c r="R123" s="16"/>
      <c r="S123" s="16"/>
      <c r="T123" s="195"/>
    </row>
    <row r="124" spans="1:20" s="1" customFormat="1" ht="26.25" hidden="1" customHeight="1" outlineLevel="1">
      <c r="A124" s="4"/>
      <c r="B124" s="234"/>
      <c r="C124" s="71"/>
      <c r="D124" s="249"/>
      <c r="E124" s="249"/>
      <c r="F124" s="249"/>
      <c r="G124" s="250"/>
      <c r="H124" s="249"/>
      <c r="I124" s="249"/>
      <c r="J124" s="250"/>
      <c r="K124" s="249"/>
      <c r="L124" s="249"/>
      <c r="M124" s="249"/>
      <c r="N124" s="249"/>
      <c r="O124" s="251"/>
      <c r="P124" s="251"/>
    </row>
    <row r="125" spans="1:20" s="1" customFormat="1" ht="45.4" hidden="1" customHeight="1" outlineLevel="1">
      <c r="A125" s="4"/>
      <c r="B125" s="62"/>
      <c r="C125" s="252"/>
      <c r="D125" s="796" t="s">
        <v>3274</v>
      </c>
      <c r="E125" s="797"/>
      <c r="F125" s="183" t="s">
        <v>3724</v>
      </c>
      <c r="G125" s="796" t="s">
        <v>3725</v>
      </c>
      <c r="H125" s="797"/>
      <c r="I125" s="796" t="s">
        <v>3726</v>
      </c>
      <c r="J125" s="797"/>
      <c r="K125" s="183" t="s">
        <v>3727</v>
      </c>
      <c r="L125" s="183" t="s">
        <v>3264</v>
      </c>
      <c r="M125" s="798" t="s">
        <v>3728</v>
      </c>
      <c r="N125" s="799"/>
      <c r="O125" s="796" t="s">
        <v>3245</v>
      </c>
      <c r="P125" s="797"/>
    </row>
    <row r="126" spans="1:20" s="1" customFormat="1" ht="63" hidden="1" customHeight="1" outlineLevel="1">
      <c r="A126" s="4"/>
      <c r="B126" s="234"/>
      <c r="C126" s="131" t="str">
        <f>'4. Cadena de valor'!C229</f>
        <v>2.1.1</v>
      </c>
      <c r="D126" s="794" t="str">
        <f>IF('4. Cadena de valor'!D232="","No registra",
IF('4. Cadena de valor'!D232="Otro",'4. Cadena de valor'!G232,
'4. Cadena de valor'!D232))</f>
        <v>No registra</v>
      </c>
      <c r="E126" s="795"/>
      <c r="F126" s="231" t="str">
        <f>IF('4. Cadena de valor'!O232="","",'4. Cadena de valor'!O232)</f>
        <v/>
      </c>
      <c r="G126" s="794" t="str">
        <f>IF('4. Cadena de valor'!J232="","",'4. Cadena de valor'!J232)</f>
        <v/>
      </c>
      <c r="H126" s="795"/>
      <c r="I126" s="391" t="str">
        <f>IF('4. Cadena de valor'!D232="Otro","Escriba la fórmula aquí",IFERROR(VLOOKUP(D126,Auxiliar!$E$380:$G$601,3,0),""))</f>
        <v/>
      </c>
      <c r="J126" s="393"/>
      <c r="K126" s="288"/>
      <c r="L126" s="231" t="str">
        <f>IF('4. Cadena de valor'!P232="","",'4. Cadena de valor'!P232)</f>
        <v/>
      </c>
      <c r="M126" s="391"/>
      <c r="N126" s="393"/>
      <c r="O126" s="391"/>
      <c r="P126" s="393"/>
    </row>
    <row r="127" spans="1:20" s="226" customFormat="1" ht="63" hidden="1" customHeight="1" outlineLevel="1">
      <c r="A127" s="225"/>
      <c r="B127" s="234"/>
      <c r="C127" s="131" t="str">
        <f>'4. Cadena de valor'!C256</f>
        <v>2.1.2</v>
      </c>
      <c r="D127" s="794" t="str">
        <f>IF('4. Cadena de valor'!D259="","No registra",
IF('4. Cadena de valor'!D259="Otro",'4. Cadena de valor'!G259,
'4. Cadena de valor'!D259))</f>
        <v>No registra</v>
      </c>
      <c r="E127" s="795"/>
      <c r="F127" s="231" t="str">
        <f>IF('4. Cadena de valor'!O259="","",'4. Cadena de valor'!O259)</f>
        <v/>
      </c>
      <c r="G127" s="794" t="str">
        <f>IF('4. Cadena de valor'!J259="","",'4. Cadena de valor'!J259)</f>
        <v/>
      </c>
      <c r="H127" s="795"/>
      <c r="I127" s="391" t="str">
        <f>IF('4. Cadena de valor'!D259="Otro","Escriba la fórmula aquí",IFERROR(VLOOKUP(D127,Auxiliar!$E$380:$G$601,3,0),""))</f>
        <v/>
      </c>
      <c r="J127" s="393"/>
      <c r="K127" s="288"/>
      <c r="L127" s="231" t="str">
        <f>IF('4. Cadena de valor'!P259="","",'4. Cadena de valor'!P259)</f>
        <v/>
      </c>
      <c r="M127" s="391"/>
      <c r="N127" s="393"/>
      <c r="O127" s="391"/>
      <c r="P127" s="393"/>
      <c r="Q127" s="1"/>
      <c r="R127" s="1"/>
      <c r="S127" s="1"/>
      <c r="T127" s="1"/>
    </row>
    <row r="128" spans="1:20" s="1" customFormat="1" ht="63" hidden="1" customHeight="1" outlineLevel="1">
      <c r="A128" s="4"/>
      <c r="B128" s="234"/>
      <c r="C128" s="131" t="str">
        <f>'4. Cadena de valor'!C289</f>
        <v>2.2.1</v>
      </c>
      <c r="D128" s="794" t="str">
        <f>IF('4. Cadena de valor'!D292="","No registra",
IF('4. Cadena de valor'!D292="Otro",'4. Cadena de valor'!G292,
'4. Cadena de valor'!D292))</f>
        <v>No registra</v>
      </c>
      <c r="E128" s="795"/>
      <c r="F128" s="231" t="str">
        <f>IF('4. Cadena de valor'!O292="","",'4. Cadena de valor'!O292)</f>
        <v/>
      </c>
      <c r="G128" s="794" t="str">
        <f>IF('4. Cadena de valor'!J292="","",'4. Cadena de valor'!J292)</f>
        <v/>
      </c>
      <c r="H128" s="795"/>
      <c r="I128" s="391" t="str">
        <f>IF('4. Cadena de valor'!D292="Otro","Escriba la fórmula aquí",IFERROR(VLOOKUP(D128,Auxiliar!$E$380:$G$601,3,0),""))</f>
        <v/>
      </c>
      <c r="J128" s="393"/>
      <c r="K128" s="288"/>
      <c r="L128" s="231" t="str">
        <f>IF('4. Cadena de valor'!P292="","",'4. Cadena de valor'!P292)</f>
        <v/>
      </c>
      <c r="M128" s="391"/>
      <c r="N128" s="393"/>
      <c r="O128" s="391"/>
      <c r="P128" s="393"/>
    </row>
    <row r="129" spans="1:20" s="1" customFormat="1" ht="63" hidden="1" customHeight="1" outlineLevel="1">
      <c r="A129" s="4"/>
      <c r="B129" s="234"/>
      <c r="C129" s="131" t="str">
        <f>'4. Cadena de valor'!C316</f>
        <v>2.2.2</v>
      </c>
      <c r="D129" s="794" t="str">
        <f>IF('4. Cadena de valor'!D319="","No registra",
IF('4. Cadena de valor'!D319="Otro",'4. Cadena de valor'!G1319,
'4. Cadena de valor'!D319))</f>
        <v>No registra</v>
      </c>
      <c r="E129" s="795"/>
      <c r="F129" s="231" t="str">
        <f>IF('4. Cadena de valor'!O319="","",'4. Cadena de valor'!O319)</f>
        <v/>
      </c>
      <c r="G129" s="794" t="str">
        <f>IF('4. Cadena de valor'!J319="","",'4. Cadena de valor'!J319)</f>
        <v/>
      </c>
      <c r="H129" s="795"/>
      <c r="I129" s="391" t="str">
        <f>IF('4. Cadena de valor'!D319="Otro","Escriba la fórmula aquí",IFERROR(VLOOKUP(D129,Auxiliar!$E$380:$G$601,3,0),""))</f>
        <v/>
      </c>
      <c r="J129" s="393"/>
      <c r="K129" s="288"/>
      <c r="L129" s="231" t="str">
        <f>IF('4. Cadena de valor'!P319="","",'4. Cadena de valor'!P319)</f>
        <v/>
      </c>
      <c r="M129" s="391"/>
      <c r="N129" s="393"/>
      <c r="O129" s="391"/>
      <c r="P129" s="393"/>
      <c r="Q129" s="16"/>
      <c r="R129" s="16"/>
      <c r="S129" s="16"/>
      <c r="T129" s="16"/>
    </row>
    <row r="130" spans="1:20" s="1" customFormat="1" ht="26.25" hidden="1" customHeight="1" outlineLevel="1">
      <c r="A130" s="4"/>
      <c r="B130" s="234"/>
      <c r="C130" s="234"/>
      <c r="D130" s="234"/>
      <c r="E130" s="234"/>
      <c r="F130" s="234"/>
      <c r="G130" s="234"/>
      <c r="H130" s="234"/>
      <c r="I130" s="234"/>
      <c r="J130" s="234"/>
      <c r="K130" s="234"/>
      <c r="L130" s="234"/>
      <c r="M130" s="234"/>
      <c r="N130" s="234"/>
      <c r="O130" s="234"/>
      <c r="P130" s="234"/>
      <c r="Q130" s="16"/>
      <c r="R130" s="16"/>
      <c r="S130" s="16"/>
      <c r="T130" s="16"/>
    </row>
    <row r="131" spans="1:20" s="1" customFormat="1" ht="26.25" hidden="1" customHeight="1" outlineLevel="1">
      <c r="A131" s="4"/>
      <c r="B131" s="248"/>
      <c r="C131" s="574" t="s">
        <v>3730</v>
      </c>
      <c r="D131" s="575"/>
      <c r="E131" s="575"/>
      <c r="F131" s="248"/>
      <c r="G131" s="248"/>
      <c r="H131" s="248"/>
      <c r="I131" s="248"/>
      <c r="J131" s="248"/>
      <c r="K131" s="248"/>
      <c r="L131" s="248"/>
      <c r="M131" s="248"/>
      <c r="N131" s="248"/>
      <c r="O131" s="248"/>
      <c r="P131" s="248"/>
      <c r="Q131" s="59"/>
      <c r="R131" s="16"/>
      <c r="S131" s="16"/>
      <c r="T131" s="195"/>
    </row>
    <row r="132" spans="1:20" s="1" customFormat="1" ht="26.25" hidden="1" customHeight="1" outlineLevel="1">
      <c r="A132" s="4"/>
      <c r="B132" s="248"/>
      <c r="C132" s="71" t="s">
        <v>3723</v>
      </c>
      <c r="D132" s="71"/>
      <c r="E132" s="71"/>
      <c r="F132" s="71"/>
      <c r="G132" s="71"/>
      <c r="H132" s="71"/>
      <c r="I132" s="71"/>
      <c r="J132" s="71"/>
      <c r="K132" s="71"/>
      <c r="L132" s="71"/>
      <c r="M132" s="71"/>
      <c r="N132" s="71"/>
      <c r="O132" s="71"/>
      <c r="P132" s="71"/>
      <c r="Q132" s="59"/>
      <c r="R132" s="16"/>
      <c r="S132" s="16"/>
      <c r="T132" s="195"/>
    </row>
    <row r="133" spans="1:20" s="1" customFormat="1" ht="26.25" hidden="1" customHeight="1" outlineLevel="1">
      <c r="A133" s="4"/>
      <c r="B133" s="234"/>
      <c r="C133" s="71"/>
      <c r="D133" s="249"/>
      <c r="E133" s="249"/>
      <c r="F133" s="249"/>
      <c r="G133" s="250"/>
      <c r="H133" s="249"/>
      <c r="I133" s="249"/>
      <c r="J133" s="250"/>
      <c r="K133" s="249"/>
      <c r="L133" s="249"/>
      <c r="M133" s="249"/>
      <c r="N133" s="249"/>
      <c r="O133" s="251"/>
      <c r="P133" s="251"/>
    </row>
    <row r="134" spans="1:20" s="1" customFormat="1" ht="45.4" hidden="1" customHeight="1" outlineLevel="1">
      <c r="A134" s="4"/>
      <c r="B134" s="62"/>
      <c r="C134" s="252"/>
      <c r="D134" s="796" t="s">
        <v>3259</v>
      </c>
      <c r="E134" s="797"/>
      <c r="F134" s="183" t="s">
        <v>3724</v>
      </c>
      <c r="G134" s="796" t="s">
        <v>3725</v>
      </c>
      <c r="H134" s="797"/>
      <c r="I134" s="796" t="s">
        <v>3726</v>
      </c>
      <c r="J134" s="797"/>
      <c r="K134" s="183" t="s">
        <v>3727</v>
      </c>
      <c r="L134" s="183" t="s">
        <v>3264</v>
      </c>
      <c r="M134" s="798" t="s">
        <v>3728</v>
      </c>
      <c r="N134" s="799"/>
      <c r="O134" s="796" t="s">
        <v>3245</v>
      </c>
      <c r="P134" s="797"/>
    </row>
    <row r="135" spans="1:20" s="1" customFormat="1" ht="72.400000000000006" hidden="1" customHeight="1" outlineLevel="1">
      <c r="A135" s="4"/>
      <c r="B135" s="234"/>
      <c r="C135" s="131" t="str">
        <f>'4. Cadena de valor'!C210</f>
        <v>2.1</v>
      </c>
      <c r="D135" s="794" t="str">
        <f>IF('4. Cadena de valor'!D210="","No registra",
IF('4. Cadena de valor'!D210="Otro",'4. Cadena de valor'!G210,
'4. Cadena de valor'!D210))</f>
        <v>No registra</v>
      </c>
      <c r="E135" s="795"/>
      <c r="F135" s="231" t="str">
        <f>IF('4. Cadena de valor'!O210="","",'4. Cadena de valor'!O210)</f>
        <v/>
      </c>
      <c r="G135" s="794" t="str">
        <f>IF('4. Cadena de valor'!J210="","",'4. Cadena de valor'!J210)</f>
        <v/>
      </c>
      <c r="H135" s="795"/>
      <c r="I135" s="817" t="str">
        <f>IF('4. Cadena de valor'!D210="Otro","Escriba la fórmula aquí",IFERROR(VLOOKUP(D135,Auxiliar!$E$606:$G$776,3,0),""))</f>
        <v/>
      </c>
      <c r="J135" s="818"/>
      <c r="K135" s="288"/>
      <c r="L135" s="231" t="str">
        <f>IF('4. Cadena de valor'!P210="","",'4. Cadena de valor'!P210)</f>
        <v/>
      </c>
      <c r="M135" s="391"/>
      <c r="N135" s="393"/>
      <c r="O135" s="391"/>
      <c r="P135" s="393"/>
    </row>
    <row r="136" spans="1:20" s="226" customFormat="1" ht="63" hidden="1" customHeight="1" outlineLevel="1">
      <c r="A136" s="225"/>
      <c r="B136" s="234"/>
      <c r="C136" s="131" t="str">
        <f>'4. Cadena de valor'!C213</f>
        <v>2.2</v>
      </c>
      <c r="D136" s="794" t="str">
        <f>IF('4. Cadena de valor'!D213="","No registra",
IF('4. Cadena de valor'!D213="Otro",'4. Cadena de valor'!G213,
'4. Cadena de valor'!D213))</f>
        <v>No registra</v>
      </c>
      <c r="E136" s="795"/>
      <c r="F136" s="231" t="str">
        <f>IF('4. Cadena de valor'!O213="","",'4. Cadena de valor'!O213)</f>
        <v/>
      </c>
      <c r="G136" s="794" t="str">
        <f>IF('4. Cadena de valor'!J213="","",'4. Cadena de valor'!J213)</f>
        <v/>
      </c>
      <c r="H136" s="795"/>
      <c r="I136" s="391" t="str">
        <f>IF('4. Cadena de valor'!D213="Otro","Escriba la fórmula aquí",IFERROR(VLOOKUP(D136,Auxiliar!$E$606:$G$776,3,0),""))</f>
        <v/>
      </c>
      <c r="J136" s="393"/>
      <c r="K136" s="288"/>
      <c r="L136" s="231" t="str">
        <f>IF('4. Cadena de valor'!P213="","",'4. Cadena de valor'!P213)</f>
        <v/>
      </c>
      <c r="M136" s="391"/>
      <c r="N136" s="393"/>
      <c r="O136" s="391"/>
      <c r="P136" s="393"/>
      <c r="Q136" s="1"/>
      <c r="R136" s="1"/>
      <c r="S136" s="1"/>
      <c r="T136" s="1"/>
    </row>
    <row r="137" spans="1:20" s="1" customFormat="1" ht="63" hidden="1" customHeight="1" outlineLevel="1">
      <c r="A137" s="4"/>
      <c r="B137" s="234"/>
      <c r="C137" s="131" t="str">
        <f>'4. Cadena de valor'!C216</f>
        <v>2.3</v>
      </c>
      <c r="D137" s="794" t="str">
        <f>IF('4. Cadena de valor'!D216="","No registra",
IF('4. Cadena de valor'!D216="Otro",'4. Cadena de valor'!G216,
'4. Cadena de valor'!D216))</f>
        <v>No registra</v>
      </c>
      <c r="E137" s="795"/>
      <c r="F137" s="231" t="str">
        <f>IF('4. Cadena de valor'!O216="","",'4. Cadena de valor'!O216)</f>
        <v/>
      </c>
      <c r="G137" s="794" t="str">
        <f>IF('4. Cadena de valor'!J216="","",'4. Cadena de valor'!J216)</f>
        <v/>
      </c>
      <c r="H137" s="795"/>
      <c r="I137" s="391" t="str">
        <f>IF('4. Cadena de valor'!D216="Otro","Escriba la fórmula aquí",IFERROR(VLOOKUP(D137,Auxiliar!$E$606:$G$776,3,0),""))</f>
        <v/>
      </c>
      <c r="J137" s="393"/>
      <c r="K137" s="288"/>
      <c r="L137" s="231" t="str">
        <f>IF('4. Cadena de valor'!P216="","",'4. Cadena de valor'!P216)</f>
        <v/>
      </c>
      <c r="M137" s="391"/>
      <c r="N137" s="393"/>
      <c r="O137" s="391"/>
      <c r="P137" s="393"/>
    </row>
    <row r="138" spans="1:20" s="1" customFormat="1" ht="26.25" hidden="1" customHeight="1" outlineLevel="1">
      <c r="A138" s="4"/>
      <c r="B138" s="234"/>
      <c r="C138" s="234"/>
      <c r="D138" s="234"/>
      <c r="E138" s="234"/>
      <c r="F138" s="234"/>
      <c r="G138" s="234"/>
      <c r="H138" s="234"/>
      <c r="I138" s="234"/>
      <c r="J138" s="234"/>
      <c r="K138" s="234"/>
      <c r="L138" s="234"/>
      <c r="M138" s="234"/>
      <c r="N138" s="234"/>
      <c r="O138" s="234"/>
      <c r="P138" s="234"/>
      <c r="Q138" s="16"/>
      <c r="R138" s="16"/>
      <c r="S138" s="16"/>
      <c r="T138" s="16"/>
    </row>
    <row r="139" spans="1:20" s="1" customFormat="1" ht="26.25" hidden="1" customHeight="1" outlineLevel="1">
      <c r="A139" s="4"/>
      <c r="B139" s="234"/>
      <c r="C139" s="574" t="s">
        <v>3732</v>
      </c>
      <c r="D139" s="575"/>
      <c r="E139" s="575"/>
      <c r="F139" s="234"/>
      <c r="G139" s="234"/>
      <c r="H139" s="234"/>
      <c r="I139" s="234"/>
      <c r="J139" s="234"/>
      <c r="K139" s="234"/>
      <c r="L139" s="234"/>
      <c r="M139" s="234"/>
      <c r="N139" s="234"/>
      <c r="O139" s="234"/>
      <c r="P139" s="234"/>
      <c r="Q139" s="16"/>
      <c r="R139" s="16"/>
      <c r="S139" s="16"/>
      <c r="T139" s="16"/>
    </row>
    <row r="140" spans="1:20" s="1" customFormat="1" ht="26.25" hidden="1" customHeight="1" outlineLevel="1">
      <c r="A140" s="4"/>
      <c r="B140" s="234"/>
      <c r="C140" s="234"/>
      <c r="D140" s="234"/>
      <c r="E140" s="234"/>
      <c r="F140" s="234"/>
      <c r="G140" s="234"/>
      <c r="H140" s="234"/>
      <c r="I140" s="234"/>
      <c r="J140" s="234"/>
      <c r="K140" s="234"/>
      <c r="L140" s="234"/>
      <c r="M140" s="234"/>
      <c r="N140" s="234"/>
      <c r="O140" s="234"/>
      <c r="P140" s="234"/>
      <c r="Q140" s="16"/>
      <c r="R140" s="16"/>
      <c r="S140" s="16"/>
      <c r="T140" s="16"/>
    </row>
    <row r="141" spans="1:20" s="1" customFormat="1" ht="26.25" hidden="1" customHeight="1" outlineLevel="1">
      <c r="A141" s="4"/>
      <c r="B141" s="234"/>
      <c r="C141" s="676" t="s">
        <v>3733</v>
      </c>
      <c r="D141" s="677"/>
      <c r="E141" s="677"/>
      <c r="F141" s="677"/>
      <c r="G141" s="677"/>
      <c r="H141" s="677"/>
      <c r="I141" s="677"/>
      <c r="J141" s="677"/>
      <c r="K141" s="677"/>
      <c r="L141" s="677"/>
      <c r="M141" s="677"/>
      <c r="N141" s="677"/>
      <c r="O141" s="677"/>
      <c r="P141" s="678"/>
      <c r="Q141" s="16"/>
      <c r="R141" s="16"/>
      <c r="S141" s="16"/>
      <c r="T141" s="16"/>
    </row>
    <row r="142" spans="1:20" s="1" customFormat="1" ht="26.25" hidden="1" customHeight="1" outlineLevel="1">
      <c r="A142" s="4"/>
      <c r="B142" s="234"/>
      <c r="C142" s="679"/>
      <c r="D142" s="680"/>
      <c r="E142" s="680"/>
      <c r="F142" s="680"/>
      <c r="G142" s="680"/>
      <c r="H142" s="680"/>
      <c r="I142" s="680"/>
      <c r="J142" s="680"/>
      <c r="K142" s="680"/>
      <c r="L142" s="680"/>
      <c r="M142" s="680"/>
      <c r="N142" s="680"/>
      <c r="O142" s="680"/>
      <c r="P142" s="681"/>
      <c r="Q142" s="16"/>
      <c r="R142" s="16"/>
      <c r="S142" s="16"/>
      <c r="T142" s="16"/>
    </row>
    <row r="143" spans="1:20" s="1" customFormat="1" ht="63.4" hidden="1" customHeight="1" outlineLevel="1">
      <c r="A143" s="4"/>
      <c r="B143" s="234"/>
      <c r="C143" s="682" t="s">
        <v>3238</v>
      </c>
      <c r="D143" s="637" t="s">
        <v>3734</v>
      </c>
      <c r="E143" s="683"/>
      <c r="F143" s="683"/>
      <c r="G143" s="683"/>
      <c r="H143" s="684"/>
      <c r="I143" s="688" t="s">
        <v>3241</v>
      </c>
      <c r="J143" s="673" t="s">
        <v>3735</v>
      </c>
      <c r="K143" s="675"/>
      <c r="L143" s="689" t="s">
        <v>3732</v>
      </c>
      <c r="M143" s="690"/>
      <c r="N143" s="691"/>
      <c r="O143" s="695" t="s">
        <v>3736</v>
      </c>
      <c r="P143" s="697" t="s">
        <v>3245</v>
      </c>
      <c r="Q143" s="16"/>
      <c r="R143" s="16"/>
      <c r="S143" s="16"/>
      <c r="T143" s="16"/>
    </row>
    <row r="144" spans="1:20" s="1" customFormat="1" ht="26.25" hidden="1" customHeight="1" outlineLevel="1">
      <c r="A144" s="4"/>
      <c r="B144" s="234"/>
      <c r="C144" s="682"/>
      <c r="D144" s="685"/>
      <c r="E144" s="686"/>
      <c r="F144" s="686"/>
      <c r="G144" s="686"/>
      <c r="H144" s="687"/>
      <c r="I144" s="688"/>
      <c r="J144" s="142" t="s">
        <v>3246</v>
      </c>
      <c r="K144" s="142" t="s">
        <v>3247</v>
      </c>
      <c r="L144" s="692"/>
      <c r="M144" s="693"/>
      <c r="N144" s="694"/>
      <c r="O144" s="696"/>
      <c r="P144" s="698"/>
      <c r="Q144" s="16"/>
      <c r="R144" s="16"/>
      <c r="S144" s="16"/>
      <c r="T144" s="16"/>
    </row>
    <row r="145" spans="1:20" s="1" customFormat="1" ht="26.25" hidden="1" customHeight="1" outlineLevel="1">
      <c r="A145" s="4"/>
      <c r="B145" s="234"/>
      <c r="C145" s="620" t="s">
        <v>3248</v>
      </c>
      <c r="D145" s="443"/>
      <c r="E145" s="444"/>
      <c r="F145" s="444"/>
      <c r="G145" s="444"/>
      <c r="H145" s="445"/>
      <c r="I145" s="708"/>
      <c r="J145" s="662"/>
      <c r="K145" s="708"/>
      <c r="L145" s="803" t="str">
        <f>IF(OR(I145="",J145="",K145=""),"",CONCATENATE(I145," empleos únicos durante un periodo de ",J145," ",K145))</f>
        <v/>
      </c>
      <c r="M145" s="804"/>
      <c r="N145" s="805"/>
      <c r="O145" s="748"/>
      <c r="P145" s="662"/>
      <c r="Q145" s="16"/>
      <c r="R145" s="16"/>
      <c r="S145" s="16"/>
      <c r="T145" s="16"/>
    </row>
    <row r="146" spans="1:20" s="1" customFormat="1" ht="26.25" hidden="1" customHeight="1" outlineLevel="1">
      <c r="A146" s="4"/>
      <c r="B146" s="234"/>
      <c r="C146" s="620"/>
      <c r="D146" s="446"/>
      <c r="E146" s="447"/>
      <c r="F146" s="447"/>
      <c r="G146" s="447"/>
      <c r="H146" s="448"/>
      <c r="I146" s="710"/>
      <c r="J146" s="663"/>
      <c r="K146" s="710"/>
      <c r="L146" s="806"/>
      <c r="M146" s="807"/>
      <c r="N146" s="808"/>
      <c r="O146" s="748"/>
      <c r="P146" s="663"/>
      <c r="Q146" s="16"/>
      <c r="R146" s="16"/>
      <c r="S146" s="16"/>
      <c r="T146" s="16"/>
    </row>
    <row r="147" spans="1:20" s="1" customFormat="1" ht="26.25" hidden="1" customHeight="1" outlineLevel="1">
      <c r="A147" s="4"/>
      <c r="B147" s="234"/>
      <c r="C147" s="620" t="s">
        <v>3251</v>
      </c>
      <c r="D147" s="443"/>
      <c r="E147" s="444"/>
      <c r="F147" s="444"/>
      <c r="G147" s="444"/>
      <c r="H147" s="445"/>
      <c r="I147" s="708"/>
      <c r="J147" s="662"/>
      <c r="K147" s="708"/>
      <c r="L147" s="803" t="str">
        <f>IF(OR(I147="",J147="",K147=""),"",CONCATENATE(I147," empleos únicos durante un periodo de ",J147," ",K147))</f>
        <v/>
      </c>
      <c r="M147" s="804"/>
      <c r="N147" s="805"/>
      <c r="O147" s="748"/>
      <c r="P147" s="662"/>
      <c r="Q147" s="16"/>
      <c r="R147" s="16"/>
      <c r="S147" s="16"/>
      <c r="T147" s="16"/>
    </row>
    <row r="148" spans="1:20" s="1" customFormat="1" ht="26.25" hidden="1" customHeight="1" outlineLevel="1">
      <c r="A148" s="4"/>
      <c r="B148" s="234"/>
      <c r="C148" s="620"/>
      <c r="D148" s="446"/>
      <c r="E148" s="447"/>
      <c r="F148" s="447"/>
      <c r="G148" s="447"/>
      <c r="H148" s="448"/>
      <c r="I148" s="710"/>
      <c r="J148" s="663"/>
      <c r="K148" s="710"/>
      <c r="L148" s="806"/>
      <c r="M148" s="807"/>
      <c r="N148" s="808"/>
      <c r="O148" s="748"/>
      <c r="P148" s="663"/>
      <c r="Q148" s="16"/>
      <c r="R148" s="16"/>
      <c r="S148" s="16"/>
      <c r="T148" s="16"/>
    </row>
    <row r="149" spans="1:20" s="1" customFormat="1" ht="26.25" hidden="1" customHeight="1" outlineLevel="1">
      <c r="A149" s="4"/>
      <c r="B149" s="234"/>
      <c r="C149" s="620" t="s">
        <v>3255</v>
      </c>
      <c r="D149" s="443"/>
      <c r="E149" s="444"/>
      <c r="F149" s="444"/>
      <c r="G149" s="444"/>
      <c r="H149" s="445"/>
      <c r="I149" s="708"/>
      <c r="J149" s="662"/>
      <c r="K149" s="708"/>
      <c r="L149" s="803" t="str">
        <f t="shared" ref="L149" si="6">IF(OR(I149="",J149="",K149=""),"",CONCATENATE(I149," empleos únicos durante un periodo de ",J149," ",K149))</f>
        <v/>
      </c>
      <c r="M149" s="804"/>
      <c r="N149" s="805"/>
      <c r="O149" s="748"/>
      <c r="P149" s="662"/>
      <c r="Q149" s="16"/>
      <c r="R149" s="16"/>
      <c r="S149" s="16"/>
      <c r="T149" s="16"/>
    </row>
    <row r="150" spans="1:20" s="1" customFormat="1" ht="26.25" hidden="1" customHeight="1" outlineLevel="1">
      <c r="A150" s="4"/>
      <c r="B150" s="234"/>
      <c r="C150" s="620"/>
      <c r="D150" s="446"/>
      <c r="E150" s="447"/>
      <c r="F150" s="447"/>
      <c r="G150" s="447"/>
      <c r="H150" s="448"/>
      <c r="I150" s="710"/>
      <c r="J150" s="663"/>
      <c r="K150" s="710"/>
      <c r="L150" s="806"/>
      <c r="M150" s="807"/>
      <c r="N150" s="808"/>
      <c r="O150" s="748"/>
      <c r="P150" s="663"/>
      <c r="Q150" s="16"/>
      <c r="R150" s="16"/>
      <c r="S150" s="16"/>
      <c r="T150" s="16"/>
    </row>
    <row r="151" spans="1:20" s="1" customFormat="1" ht="26.25" hidden="1" customHeight="1" outlineLevel="1">
      <c r="A151" s="4"/>
      <c r="B151" s="234"/>
      <c r="C151" s="620" t="s">
        <v>3258</v>
      </c>
      <c r="D151" s="443"/>
      <c r="E151" s="444"/>
      <c r="F151" s="444"/>
      <c r="G151" s="444"/>
      <c r="H151" s="445"/>
      <c r="I151" s="708"/>
      <c r="J151" s="662"/>
      <c r="K151" s="708"/>
      <c r="L151" s="803" t="str">
        <f t="shared" ref="L151" si="7">IF(OR(I151="",J151="",K151=""),"",CONCATENATE(I151," empleos únicos durante un periodo de ",J151," ",K151))</f>
        <v/>
      </c>
      <c r="M151" s="804"/>
      <c r="N151" s="805"/>
      <c r="O151" s="748"/>
      <c r="P151" s="662"/>
      <c r="Q151" s="16"/>
      <c r="R151" s="16"/>
      <c r="S151" s="16"/>
      <c r="T151" s="16"/>
    </row>
    <row r="152" spans="1:20" s="1" customFormat="1" ht="26.25" hidden="1" customHeight="1" outlineLevel="1">
      <c r="A152" s="4"/>
      <c r="B152" s="234"/>
      <c r="C152" s="620"/>
      <c r="D152" s="446"/>
      <c r="E152" s="447"/>
      <c r="F152" s="447"/>
      <c r="G152" s="447"/>
      <c r="H152" s="448"/>
      <c r="I152" s="710"/>
      <c r="J152" s="663"/>
      <c r="K152" s="710"/>
      <c r="L152" s="806"/>
      <c r="M152" s="807"/>
      <c r="N152" s="808"/>
      <c r="O152" s="748"/>
      <c r="P152" s="663"/>
      <c r="Q152" s="16"/>
      <c r="R152" s="16"/>
      <c r="S152" s="16"/>
      <c r="T152" s="16"/>
    </row>
    <row r="153" spans="1:20" s="1" customFormat="1" ht="26.25" hidden="1" customHeight="1" outlineLevel="1">
      <c r="A153" s="4"/>
      <c r="B153" s="234"/>
      <c r="C153" s="234"/>
      <c r="D153" s="234"/>
      <c r="E153" s="234"/>
      <c r="F153" s="234"/>
      <c r="G153" s="234"/>
      <c r="H153" s="234"/>
      <c r="I153" s="234"/>
      <c r="J153" s="234"/>
      <c r="K153" s="234"/>
      <c r="L153" s="234"/>
      <c r="M153" s="234"/>
      <c r="N153" s="234"/>
      <c r="O153" s="234"/>
      <c r="P153" s="234"/>
      <c r="Q153" s="16"/>
      <c r="R153" s="16"/>
      <c r="S153" s="16"/>
      <c r="T153" s="16"/>
    </row>
    <row r="154" spans="1:20" s="1" customFormat="1" ht="26.25" hidden="1" customHeight="1" outlineLevel="1">
      <c r="A154" s="4"/>
      <c r="B154" s="234"/>
      <c r="C154" s="574" t="s">
        <v>3737</v>
      </c>
      <c r="D154" s="575"/>
      <c r="E154" s="575"/>
      <c r="F154" s="234"/>
      <c r="G154" s="234"/>
      <c r="H154" s="234"/>
      <c r="I154" s="234"/>
      <c r="J154" s="234"/>
      <c r="K154" s="234"/>
      <c r="L154" s="234"/>
      <c r="M154" s="234"/>
      <c r="N154" s="234"/>
      <c r="O154" s="234"/>
      <c r="P154" s="234"/>
      <c r="Q154" s="16"/>
      <c r="R154" s="16"/>
      <c r="S154" s="16"/>
      <c r="T154" s="16"/>
    </row>
    <row r="155" spans="1:20" s="1" customFormat="1" ht="26.25" hidden="1" customHeight="1" outlineLevel="1">
      <c r="A155" s="4"/>
      <c r="B155" s="234"/>
      <c r="C155" s="801" t="s">
        <v>3738</v>
      </c>
      <c r="D155" s="801"/>
      <c r="E155" s="801"/>
      <c r="F155" s="801"/>
      <c r="G155" s="801"/>
      <c r="H155" s="801"/>
      <c r="I155" s="801"/>
      <c r="J155" s="801"/>
      <c r="K155" s="801"/>
      <c r="L155" s="801"/>
      <c r="M155" s="801"/>
      <c r="N155" s="801"/>
      <c r="O155" s="801"/>
      <c r="P155" s="801"/>
      <c r="Q155" s="16"/>
      <c r="R155" s="16"/>
      <c r="S155" s="16"/>
      <c r="T155" s="16"/>
    </row>
    <row r="156" spans="1:20" s="1" customFormat="1" ht="26.25" hidden="1" customHeight="1" outlineLevel="1">
      <c r="A156" s="4"/>
      <c r="B156" s="234"/>
      <c r="C156" s="801"/>
      <c r="D156" s="801"/>
      <c r="E156" s="801"/>
      <c r="F156" s="801"/>
      <c r="G156" s="801"/>
      <c r="H156" s="801"/>
      <c r="I156" s="801"/>
      <c r="J156" s="801"/>
      <c r="K156" s="801"/>
      <c r="L156" s="801"/>
      <c r="M156" s="801"/>
      <c r="N156" s="801"/>
      <c r="O156" s="801"/>
      <c r="P156" s="801"/>
      <c r="Q156" s="16"/>
      <c r="R156" s="16"/>
      <c r="S156" s="16"/>
      <c r="T156" s="16"/>
    </row>
    <row r="157" spans="1:20" s="1" customFormat="1" ht="26.25" hidden="1" customHeight="1" outlineLevel="1">
      <c r="A157" s="4"/>
      <c r="B157" s="234"/>
      <c r="C157" s="233" t="s">
        <v>3248</v>
      </c>
      <c r="D157" s="235" t="s">
        <v>3739</v>
      </c>
      <c r="E157" s="253"/>
      <c r="F157" s="253"/>
      <c r="G157" s="253"/>
      <c r="H157" s="234"/>
      <c r="I157" s="234"/>
      <c r="J157" s="234"/>
      <c r="K157" s="234"/>
      <c r="L157" s="234"/>
      <c r="M157" s="234"/>
      <c r="N157" s="234"/>
      <c r="O157" s="234"/>
      <c r="P157" s="234"/>
      <c r="Q157" s="16"/>
      <c r="R157" s="16"/>
      <c r="S157" s="16"/>
      <c r="T157" s="16"/>
    </row>
    <row r="158" spans="1:20" s="1" customFormat="1" ht="25.15" hidden="1" customHeight="1" outlineLevel="1">
      <c r="A158" s="4"/>
      <c r="B158" s="234"/>
      <c r="C158" s="234"/>
      <c r="D158" s="688" t="s">
        <v>3740</v>
      </c>
      <c r="E158" s="688"/>
      <c r="F158" s="688"/>
      <c r="G158" s="688"/>
      <c r="H158" s="796" t="s">
        <v>3246</v>
      </c>
      <c r="I158" s="800"/>
      <c r="J158" s="800"/>
      <c r="K158" s="797"/>
      <c r="L158" s="234"/>
      <c r="M158" s="234"/>
      <c r="N158" s="234"/>
      <c r="O158" s="234"/>
      <c r="P158" s="234"/>
      <c r="Q158" s="16"/>
      <c r="R158" s="16"/>
      <c r="S158" s="16"/>
      <c r="T158" s="16"/>
    </row>
    <row r="159" spans="1:20" s="1" customFormat="1" ht="26.25" hidden="1" customHeight="1" outlineLevel="1">
      <c r="A159" s="4"/>
      <c r="B159" s="234"/>
      <c r="C159" s="234"/>
      <c r="D159" s="688"/>
      <c r="E159" s="688"/>
      <c r="F159" s="688"/>
      <c r="G159" s="688"/>
      <c r="H159" s="227" t="s">
        <v>3741</v>
      </c>
      <c r="I159" s="227" t="s">
        <v>3742</v>
      </c>
      <c r="J159" s="227" t="s">
        <v>1643</v>
      </c>
      <c r="K159" s="227" t="s">
        <v>3743</v>
      </c>
      <c r="L159" s="234"/>
      <c r="M159" s="234"/>
      <c r="N159" s="234"/>
      <c r="O159" s="234"/>
      <c r="P159" s="234"/>
      <c r="Q159" s="16"/>
      <c r="R159" s="16"/>
      <c r="S159" s="16"/>
      <c r="T159" s="16"/>
    </row>
    <row r="160" spans="1:20" s="1" customFormat="1" ht="26.25" hidden="1" customHeight="1" outlineLevel="1">
      <c r="A160" s="4"/>
      <c r="B160" s="234"/>
      <c r="C160" s="254"/>
      <c r="D160" s="802"/>
      <c r="E160" s="802"/>
      <c r="F160" s="802"/>
      <c r="G160" s="802"/>
      <c r="H160" s="293"/>
      <c r="I160" s="293"/>
      <c r="J160" s="293"/>
      <c r="K160" s="207">
        <f>SUM(H160:J160)</f>
        <v>0</v>
      </c>
      <c r="L160" s="248"/>
      <c r="M160" s="234"/>
      <c r="N160" s="234"/>
      <c r="O160" s="234"/>
      <c r="P160" s="234"/>
      <c r="Q160" s="16"/>
      <c r="R160" s="16"/>
      <c r="S160" s="16"/>
      <c r="T160" s="16"/>
    </row>
    <row r="161" spans="1:20" s="1" customFormat="1" ht="26.25" hidden="1" customHeight="1" outlineLevel="1">
      <c r="A161" s="4"/>
      <c r="B161" s="234"/>
      <c r="C161" s="234"/>
      <c r="D161" s="802"/>
      <c r="E161" s="802"/>
      <c r="F161" s="802"/>
      <c r="G161" s="802"/>
      <c r="H161" s="293"/>
      <c r="I161" s="293"/>
      <c r="J161" s="293"/>
      <c r="K161" s="207">
        <f t="shared" ref="K161:K163" si="8">SUM(H161:J161)</f>
        <v>0</v>
      </c>
      <c r="L161" s="234"/>
      <c r="M161" s="234"/>
      <c r="N161" s="234"/>
      <c r="O161" s="234"/>
      <c r="P161" s="234"/>
      <c r="Q161" s="16"/>
      <c r="R161" s="16"/>
      <c r="S161" s="16"/>
      <c r="T161" s="16"/>
    </row>
    <row r="162" spans="1:20" s="1" customFormat="1" ht="26.25" hidden="1" customHeight="1" outlineLevel="1">
      <c r="A162" s="4"/>
      <c r="B162" s="234"/>
      <c r="C162" s="234"/>
      <c r="D162" s="802"/>
      <c r="E162" s="802"/>
      <c r="F162" s="802"/>
      <c r="G162" s="802"/>
      <c r="H162" s="293"/>
      <c r="I162" s="293"/>
      <c r="J162" s="293"/>
      <c r="K162" s="207">
        <f t="shared" si="8"/>
        <v>0</v>
      </c>
      <c r="L162" s="234"/>
      <c r="M162" s="234"/>
      <c r="N162" s="234"/>
      <c r="O162" s="234"/>
      <c r="P162" s="234"/>
      <c r="Q162" s="16"/>
      <c r="R162" s="16"/>
      <c r="S162" s="16"/>
      <c r="T162" s="16"/>
    </row>
    <row r="163" spans="1:20" s="1" customFormat="1" ht="26.25" hidden="1" customHeight="1" outlineLevel="1">
      <c r="A163" s="4"/>
      <c r="B163" s="234"/>
      <c r="C163" s="234"/>
      <c r="D163" s="802"/>
      <c r="E163" s="802"/>
      <c r="F163" s="802"/>
      <c r="G163" s="802"/>
      <c r="H163" s="293"/>
      <c r="I163" s="293"/>
      <c r="J163" s="293"/>
      <c r="K163" s="207">
        <f t="shared" si="8"/>
        <v>0</v>
      </c>
      <c r="L163" s="234"/>
      <c r="M163" s="234"/>
      <c r="N163" s="234"/>
      <c r="O163" s="234"/>
      <c r="P163" s="234"/>
      <c r="Q163" s="16"/>
      <c r="R163" s="16"/>
      <c r="S163" s="16"/>
      <c r="T163" s="16"/>
    </row>
    <row r="164" spans="1:20" s="1" customFormat="1" ht="26.25" hidden="1" customHeight="1" outlineLevel="1">
      <c r="A164" s="4"/>
      <c r="B164" s="234"/>
      <c r="C164" s="234"/>
      <c r="D164" s="234"/>
      <c r="E164" s="234"/>
      <c r="F164" s="234"/>
      <c r="G164" s="234"/>
      <c r="H164" s="234"/>
      <c r="I164" s="234"/>
      <c r="J164" s="234"/>
      <c r="K164" s="234"/>
      <c r="L164" s="234"/>
      <c r="M164" s="234"/>
      <c r="N164" s="234"/>
      <c r="O164" s="234"/>
      <c r="P164" s="234"/>
      <c r="Q164" s="16"/>
      <c r="R164" s="16"/>
      <c r="S164" s="16"/>
      <c r="T164" s="16"/>
    </row>
    <row r="165" spans="1:20" s="1" customFormat="1" ht="26.25" hidden="1" customHeight="1" outlineLevel="1">
      <c r="A165" s="4"/>
      <c r="B165" s="234"/>
      <c r="C165" s="233" t="s">
        <v>3251</v>
      </c>
      <c r="D165" s="235" t="s">
        <v>3744</v>
      </c>
      <c r="E165" s="253"/>
      <c r="F165" s="253"/>
      <c r="G165" s="253"/>
      <c r="H165" s="234"/>
      <c r="I165" s="234"/>
      <c r="J165" s="234"/>
      <c r="K165" s="234"/>
      <c r="L165" s="234"/>
      <c r="M165" s="234"/>
      <c r="N165" s="234"/>
      <c r="O165" s="234"/>
      <c r="P165" s="234"/>
      <c r="Q165" s="16"/>
      <c r="R165" s="16"/>
      <c r="S165" s="16"/>
      <c r="T165" s="16"/>
    </row>
    <row r="166" spans="1:20" s="1" customFormat="1" ht="26.25" hidden="1" customHeight="1" outlineLevel="1">
      <c r="A166" s="4"/>
      <c r="B166" s="234"/>
      <c r="C166" s="234"/>
      <c r="D166" s="688" t="s">
        <v>3740</v>
      </c>
      <c r="E166" s="688"/>
      <c r="F166" s="688"/>
      <c r="G166" s="688"/>
      <c r="H166" s="796" t="s">
        <v>3246</v>
      </c>
      <c r="I166" s="800"/>
      <c r="J166" s="800"/>
      <c r="K166" s="800"/>
      <c r="L166" s="800"/>
      <c r="M166" s="797"/>
      <c r="N166" s="234"/>
      <c r="O166" s="234"/>
      <c r="P166" s="234"/>
      <c r="Q166" s="16"/>
      <c r="R166" s="16"/>
      <c r="S166" s="16"/>
      <c r="T166" s="16"/>
    </row>
    <row r="167" spans="1:20" s="1" customFormat="1" ht="25.9" hidden="1" customHeight="1" outlineLevel="1">
      <c r="A167" s="4"/>
      <c r="B167" s="234"/>
      <c r="C167" s="234"/>
      <c r="D167" s="688"/>
      <c r="E167" s="688"/>
      <c r="F167" s="688"/>
      <c r="G167" s="688"/>
      <c r="H167" s="236" t="s">
        <v>3745</v>
      </c>
      <c r="I167" s="236" t="s">
        <v>3746</v>
      </c>
      <c r="J167" s="237" t="s">
        <v>3747</v>
      </c>
      <c r="K167" s="236" t="s">
        <v>3748</v>
      </c>
      <c r="L167" s="238" t="s">
        <v>3749</v>
      </c>
      <c r="M167" s="236" t="s">
        <v>3743</v>
      </c>
      <c r="N167" s="234"/>
      <c r="O167" s="234"/>
      <c r="P167" s="234"/>
      <c r="Q167" s="16"/>
      <c r="R167" s="16"/>
      <c r="S167" s="16"/>
      <c r="T167" s="16"/>
    </row>
    <row r="168" spans="1:20" s="1" customFormat="1" ht="26.25" hidden="1" customHeight="1" outlineLevel="1">
      <c r="A168" s="4"/>
      <c r="B168" s="234"/>
      <c r="C168" s="234"/>
      <c r="D168" s="748"/>
      <c r="E168" s="748"/>
      <c r="F168" s="748"/>
      <c r="G168" s="748"/>
      <c r="H168" s="242"/>
      <c r="I168" s="242"/>
      <c r="J168" s="243"/>
      <c r="K168" s="243"/>
      <c r="L168" s="294"/>
      <c r="M168" s="188">
        <f>SUM(H168:L168)</f>
        <v>0</v>
      </c>
      <c r="N168" s="234"/>
      <c r="O168" s="234"/>
      <c r="P168" s="234"/>
      <c r="Q168" s="16"/>
      <c r="R168" s="16"/>
      <c r="S168" s="16"/>
      <c r="T168" s="16"/>
    </row>
    <row r="169" spans="1:20" s="1" customFormat="1" ht="26.25" hidden="1" customHeight="1" outlineLevel="1">
      <c r="A169" s="4"/>
      <c r="B169" s="234"/>
      <c r="C169" s="234"/>
      <c r="D169" s="748"/>
      <c r="E169" s="748"/>
      <c r="F169" s="748"/>
      <c r="G169" s="748"/>
      <c r="H169" s="242"/>
      <c r="I169" s="242"/>
      <c r="J169" s="243"/>
      <c r="K169" s="243"/>
      <c r="L169" s="294"/>
      <c r="M169" s="188">
        <f t="shared" ref="M169:M171" si="9">SUM(H169:L169)</f>
        <v>0</v>
      </c>
      <c r="N169" s="234"/>
      <c r="O169" s="234"/>
      <c r="P169" s="234"/>
      <c r="Q169" s="16"/>
      <c r="R169" s="16"/>
      <c r="S169" s="16"/>
      <c r="T169" s="16"/>
    </row>
    <row r="170" spans="1:20" s="1" customFormat="1" ht="26.25" hidden="1" customHeight="1" outlineLevel="1">
      <c r="A170" s="4"/>
      <c r="B170" s="234"/>
      <c r="C170" s="234"/>
      <c r="D170" s="748"/>
      <c r="E170" s="748"/>
      <c r="F170" s="748"/>
      <c r="G170" s="748"/>
      <c r="H170" s="242"/>
      <c r="I170" s="242"/>
      <c r="J170" s="243"/>
      <c r="K170" s="243"/>
      <c r="L170" s="294"/>
      <c r="M170" s="188">
        <f t="shared" si="9"/>
        <v>0</v>
      </c>
      <c r="N170" s="234"/>
      <c r="O170" s="234"/>
      <c r="P170" s="234"/>
      <c r="Q170" s="16"/>
      <c r="R170" s="16"/>
      <c r="S170" s="16"/>
      <c r="T170" s="16"/>
    </row>
    <row r="171" spans="1:20" s="1" customFormat="1" ht="26.25" hidden="1" customHeight="1" outlineLevel="1">
      <c r="A171" s="4"/>
      <c r="B171" s="234"/>
      <c r="C171" s="234"/>
      <c r="D171" s="748"/>
      <c r="E171" s="748"/>
      <c r="F171" s="748"/>
      <c r="G171" s="748"/>
      <c r="H171" s="242"/>
      <c r="I171" s="242"/>
      <c r="J171" s="243"/>
      <c r="K171" s="243"/>
      <c r="L171" s="294"/>
      <c r="M171" s="188">
        <f t="shared" si="9"/>
        <v>0</v>
      </c>
      <c r="N171" s="234"/>
      <c r="O171" s="234"/>
      <c r="P171" s="234"/>
      <c r="Q171" s="16"/>
      <c r="R171" s="16"/>
      <c r="S171" s="16"/>
      <c r="T171" s="16"/>
    </row>
    <row r="172" spans="1:20" s="1" customFormat="1" ht="26.25" hidden="1" customHeight="1" outlineLevel="1">
      <c r="A172" s="4"/>
      <c r="B172" s="234"/>
      <c r="C172" s="234"/>
      <c r="D172" s="234"/>
      <c r="E172" s="234"/>
      <c r="F172" s="234"/>
      <c r="G172" s="234"/>
      <c r="H172" s="234"/>
      <c r="I172" s="234"/>
      <c r="J172" s="234"/>
      <c r="K172" s="234"/>
      <c r="L172" s="234"/>
      <c r="M172" s="234"/>
      <c r="N172" s="234"/>
      <c r="O172" s="234"/>
      <c r="P172" s="234"/>
      <c r="Q172" s="16"/>
      <c r="R172" s="16"/>
      <c r="S172" s="16"/>
      <c r="T172" s="16"/>
    </row>
    <row r="173" spans="1:20" s="1" customFormat="1" ht="26.25" hidden="1" customHeight="1" outlineLevel="1">
      <c r="A173" s="4"/>
      <c r="B173" s="234"/>
      <c r="C173" s="233" t="s">
        <v>3255</v>
      </c>
      <c r="D173" s="235" t="s">
        <v>3750</v>
      </c>
      <c r="E173" s="234"/>
      <c r="F173" s="234"/>
      <c r="G173" s="234"/>
      <c r="H173" s="234"/>
      <c r="I173" s="234"/>
      <c r="J173" s="234"/>
      <c r="K173" s="234"/>
      <c r="L173" s="234"/>
      <c r="M173" s="234"/>
      <c r="N173" s="234"/>
      <c r="O173" s="234"/>
      <c r="P173" s="234"/>
      <c r="Q173" s="16"/>
      <c r="R173" s="16"/>
      <c r="S173" s="16"/>
      <c r="T173" s="16"/>
    </row>
    <row r="174" spans="1:20" s="1" customFormat="1" ht="26.25" hidden="1" customHeight="1" outlineLevel="1">
      <c r="A174" s="4"/>
      <c r="B174" s="234"/>
      <c r="C174" s="234"/>
      <c r="D174" s="688" t="s">
        <v>3740</v>
      </c>
      <c r="E174" s="688"/>
      <c r="F174" s="688"/>
      <c r="G174" s="688"/>
      <c r="H174" s="809" t="s">
        <v>3246</v>
      </c>
      <c r="I174" s="809"/>
      <c r="J174" s="809"/>
      <c r="K174" s="809"/>
      <c r="L174" s="809"/>
      <c r="M174" s="809"/>
      <c r="N174" s="234"/>
      <c r="O174" s="234"/>
      <c r="P174" s="253"/>
      <c r="Q174" s="16"/>
      <c r="R174" s="16"/>
      <c r="S174" s="16"/>
      <c r="T174" s="16"/>
    </row>
    <row r="175" spans="1:20" s="1" customFormat="1" ht="52.15" hidden="1" customHeight="1" outlineLevel="1">
      <c r="A175" s="4"/>
      <c r="B175" s="234"/>
      <c r="C175" s="234"/>
      <c r="D175" s="688"/>
      <c r="E175" s="688"/>
      <c r="F175" s="688"/>
      <c r="G175" s="688"/>
      <c r="H175" s="183" t="s">
        <v>3751</v>
      </c>
      <c r="I175" s="228" t="s">
        <v>3752</v>
      </c>
      <c r="J175" s="183" t="s">
        <v>3753</v>
      </c>
      <c r="K175" s="183" t="s">
        <v>3754</v>
      </c>
      <c r="L175" s="228" t="s">
        <v>3755</v>
      </c>
      <c r="M175" s="183" t="s">
        <v>3743</v>
      </c>
      <c r="N175" s="234"/>
      <c r="O175" s="234"/>
      <c r="P175" s="253"/>
      <c r="Q175" s="16"/>
      <c r="R175" s="16"/>
      <c r="S175" s="16"/>
      <c r="T175" s="16"/>
    </row>
    <row r="176" spans="1:20" s="1" customFormat="1" ht="26.25" hidden="1" customHeight="1" outlineLevel="1">
      <c r="A176" s="4"/>
      <c r="B176" s="234"/>
      <c r="C176" s="234"/>
      <c r="D176" s="748"/>
      <c r="E176" s="748"/>
      <c r="F176" s="748"/>
      <c r="G176" s="748"/>
      <c r="H176" s="242"/>
      <c r="I176" s="242"/>
      <c r="J176" s="242"/>
      <c r="K176" s="242"/>
      <c r="L176" s="295"/>
      <c r="M176" s="188">
        <f>SUM(H176:L176)</f>
        <v>0</v>
      </c>
      <c r="N176" s="234"/>
      <c r="O176" s="234"/>
      <c r="P176" s="253"/>
      <c r="Q176" s="16"/>
      <c r="R176" s="16"/>
      <c r="S176" s="16"/>
      <c r="T176" s="16"/>
    </row>
    <row r="177" spans="1:20" s="1" customFormat="1" ht="26.25" hidden="1" customHeight="1" outlineLevel="1">
      <c r="A177" s="4"/>
      <c r="B177" s="234"/>
      <c r="C177" s="234"/>
      <c r="D177" s="748"/>
      <c r="E177" s="748"/>
      <c r="F177" s="748"/>
      <c r="G177" s="748"/>
      <c r="H177" s="242"/>
      <c r="I177" s="242"/>
      <c r="J177" s="242"/>
      <c r="K177" s="242"/>
      <c r="L177" s="295"/>
      <c r="M177" s="188">
        <f t="shared" ref="M177:M179" si="10">SUM(H177:L177)</f>
        <v>0</v>
      </c>
      <c r="N177" s="234"/>
      <c r="O177" s="234"/>
      <c r="P177" s="253"/>
      <c r="Q177" s="16"/>
      <c r="R177" s="16"/>
      <c r="S177" s="16"/>
      <c r="T177" s="16"/>
    </row>
    <row r="178" spans="1:20" s="1" customFormat="1" ht="26.25" hidden="1" customHeight="1" outlineLevel="1">
      <c r="A178" s="4"/>
      <c r="B178" s="234"/>
      <c r="C178" s="234"/>
      <c r="D178" s="748"/>
      <c r="E178" s="748"/>
      <c r="F178" s="748"/>
      <c r="G178" s="748"/>
      <c r="H178" s="242"/>
      <c r="I178" s="242"/>
      <c r="J178" s="242"/>
      <c r="K178" s="242"/>
      <c r="L178" s="295"/>
      <c r="M178" s="188">
        <f t="shared" si="10"/>
        <v>0</v>
      </c>
      <c r="N178" s="234"/>
      <c r="O178" s="234"/>
      <c r="P178" s="253"/>
      <c r="Q178" s="16"/>
      <c r="R178" s="16"/>
      <c r="S178" s="16"/>
      <c r="T178" s="16"/>
    </row>
    <row r="179" spans="1:20" s="1" customFormat="1" ht="26.25" hidden="1" customHeight="1" outlineLevel="1">
      <c r="A179" s="4"/>
      <c r="B179" s="234"/>
      <c r="C179" s="234"/>
      <c r="D179" s="748"/>
      <c r="E179" s="748"/>
      <c r="F179" s="748"/>
      <c r="G179" s="748"/>
      <c r="H179" s="242"/>
      <c r="I179" s="242"/>
      <c r="J179" s="242"/>
      <c r="K179" s="242"/>
      <c r="L179" s="295"/>
      <c r="M179" s="188">
        <f t="shared" si="10"/>
        <v>0</v>
      </c>
      <c r="N179" s="234"/>
      <c r="O179" s="234"/>
      <c r="P179" s="253"/>
      <c r="Q179" s="16"/>
      <c r="R179" s="16"/>
      <c r="S179" s="16"/>
      <c r="T179" s="16"/>
    </row>
    <row r="180" spans="1:20" s="1" customFormat="1" ht="26.25" hidden="1" customHeight="1" outlineLevel="1">
      <c r="A180" s="4"/>
      <c r="B180" s="234"/>
      <c r="C180" s="234"/>
      <c r="D180" s="256"/>
      <c r="E180" s="256"/>
      <c r="F180" s="234"/>
      <c r="G180" s="256"/>
      <c r="H180" s="256"/>
      <c r="I180" s="256"/>
      <c r="J180" s="256"/>
      <c r="K180" s="256"/>
      <c r="L180" s="234"/>
      <c r="M180" s="234"/>
      <c r="N180" s="234"/>
      <c r="O180" s="234"/>
      <c r="P180" s="253"/>
      <c r="Q180" s="16"/>
      <c r="R180" s="16"/>
      <c r="S180" s="16"/>
      <c r="T180" s="16"/>
    </row>
    <row r="181" spans="1:20" s="1" customFormat="1" ht="26.25" hidden="1" customHeight="1" outlineLevel="1">
      <c r="A181" s="4"/>
      <c r="B181" s="234"/>
      <c r="C181" s="233" t="s">
        <v>3258</v>
      </c>
      <c r="D181" s="235" t="s">
        <v>3756</v>
      </c>
      <c r="E181" s="256"/>
      <c r="F181" s="234"/>
      <c r="G181" s="256"/>
      <c r="H181" s="256"/>
      <c r="I181" s="256"/>
      <c r="J181" s="256"/>
      <c r="K181" s="256"/>
      <c r="L181" s="234"/>
      <c r="M181" s="234"/>
      <c r="N181" s="234"/>
      <c r="O181" s="234"/>
      <c r="P181" s="253"/>
      <c r="Q181" s="16"/>
      <c r="R181" s="16"/>
      <c r="S181" s="16"/>
      <c r="T181" s="16"/>
    </row>
    <row r="182" spans="1:20" s="1" customFormat="1" ht="26.25" hidden="1" customHeight="1" outlineLevel="1">
      <c r="A182" s="4"/>
      <c r="B182" s="234"/>
      <c r="C182" s="234"/>
      <c r="D182" s="688" t="s">
        <v>3740</v>
      </c>
      <c r="E182" s="688"/>
      <c r="F182" s="688"/>
      <c r="G182" s="688"/>
      <c r="H182" s="810" t="s">
        <v>3246</v>
      </c>
      <c r="I182" s="256"/>
      <c r="J182" s="256"/>
      <c r="K182" s="256"/>
      <c r="L182" s="234"/>
      <c r="M182" s="234"/>
      <c r="N182" s="234"/>
      <c r="O182" s="234"/>
      <c r="P182" s="253"/>
      <c r="Q182" s="16"/>
      <c r="R182" s="16"/>
      <c r="S182" s="16"/>
      <c r="T182" s="16"/>
    </row>
    <row r="183" spans="1:20" s="1" customFormat="1" ht="26.25" hidden="1" customHeight="1" outlineLevel="1">
      <c r="A183" s="4"/>
      <c r="B183" s="234"/>
      <c r="C183" s="234"/>
      <c r="D183" s="688"/>
      <c r="E183" s="688"/>
      <c r="F183" s="688"/>
      <c r="G183" s="688"/>
      <c r="H183" s="811"/>
      <c r="I183" s="256"/>
      <c r="J183" s="256"/>
      <c r="K183" s="256"/>
      <c r="L183" s="234"/>
      <c r="M183" s="234"/>
      <c r="N183" s="234"/>
      <c r="O183" s="234"/>
      <c r="P183" s="253"/>
      <c r="Q183" s="16"/>
      <c r="R183" s="16"/>
      <c r="S183" s="16"/>
      <c r="T183" s="16"/>
    </row>
    <row r="184" spans="1:20" s="1" customFormat="1" ht="26.25" hidden="1" customHeight="1" outlineLevel="1">
      <c r="A184" s="4"/>
      <c r="B184" s="234"/>
      <c r="C184" s="234"/>
      <c r="D184" s="748"/>
      <c r="E184" s="748"/>
      <c r="F184" s="748"/>
      <c r="G184" s="748"/>
      <c r="H184" s="242"/>
      <c r="I184" s="256"/>
      <c r="J184" s="256"/>
      <c r="K184" s="256"/>
      <c r="L184" s="234"/>
      <c r="M184" s="234"/>
      <c r="N184" s="234"/>
      <c r="O184" s="234"/>
      <c r="P184" s="253"/>
      <c r="Q184" s="16"/>
      <c r="R184" s="16"/>
      <c r="S184" s="16"/>
      <c r="T184" s="16"/>
    </row>
    <row r="185" spans="1:20" s="1" customFormat="1" ht="26.25" hidden="1" customHeight="1" outlineLevel="1">
      <c r="A185" s="4"/>
      <c r="B185" s="234"/>
      <c r="C185" s="234"/>
      <c r="D185" s="748"/>
      <c r="E185" s="748"/>
      <c r="F185" s="748"/>
      <c r="G185" s="748"/>
      <c r="H185" s="242"/>
      <c r="I185" s="256"/>
      <c r="J185" s="256"/>
      <c r="K185" s="256"/>
      <c r="L185" s="234"/>
      <c r="M185" s="234"/>
      <c r="N185" s="234"/>
      <c r="O185" s="234"/>
      <c r="P185" s="253"/>
      <c r="Q185" s="16"/>
      <c r="R185" s="16"/>
      <c r="S185" s="16"/>
      <c r="T185" s="16"/>
    </row>
    <row r="186" spans="1:20" s="1" customFormat="1" ht="26.25" hidden="1" customHeight="1" outlineLevel="1">
      <c r="A186" s="4"/>
      <c r="B186" s="234"/>
      <c r="C186" s="234"/>
      <c r="D186" s="748"/>
      <c r="E186" s="748"/>
      <c r="F186" s="748"/>
      <c r="G186" s="748"/>
      <c r="H186" s="242"/>
      <c r="I186" s="256"/>
      <c r="J186" s="256"/>
      <c r="K186" s="256"/>
      <c r="L186" s="234"/>
      <c r="M186" s="234"/>
      <c r="N186" s="234"/>
      <c r="O186" s="234"/>
      <c r="P186" s="253"/>
      <c r="Q186" s="16"/>
      <c r="R186" s="16"/>
      <c r="S186" s="16"/>
      <c r="T186" s="16"/>
    </row>
    <row r="187" spans="1:20" s="1" customFormat="1" ht="26.25" hidden="1" customHeight="1" outlineLevel="1">
      <c r="A187" s="4"/>
      <c r="B187" s="234"/>
      <c r="C187" s="234"/>
      <c r="D187" s="748"/>
      <c r="E187" s="748"/>
      <c r="F187" s="748"/>
      <c r="G187" s="748"/>
      <c r="H187" s="242"/>
      <c r="I187" s="256"/>
      <c r="J187" s="256"/>
      <c r="K187" s="256"/>
      <c r="L187" s="234"/>
      <c r="M187" s="234"/>
      <c r="N187" s="234"/>
      <c r="O187" s="234"/>
      <c r="P187" s="253"/>
      <c r="Q187" s="16"/>
      <c r="R187" s="16"/>
      <c r="S187" s="16"/>
      <c r="T187" s="16"/>
    </row>
    <row r="188" spans="1:20" s="1" customFormat="1" ht="26.25" hidden="1" customHeight="1" outlineLevel="1">
      <c r="A188" s="4"/>
      <c r="B188" s="234"/>
      <c r="C188" s="234"/>
      <c r="D188" s="256"/>
      <c r="E188" s="256"/>
      <c r="F188" s="234"/>
      <c r="G188" s="256"/>
      <c r="H188" s="256"/>
      <c r="I188" s="256"/>
      <c r="J188" s="256"/>
      <c r="K188" s="256"/>
      <c r="L188" s="234"/>
      <c r="M188" s="234"/>
      <c r="N188" s="234"/>
      <c r="O188" s="234"/>
      <c r="P188" s="253"/>
      <c r="Q188" s="16"/>
      <c r="R188" s="16"/>
      <c r="S188" s="16"/>
      <c r="T188" s="16"/>
    </row>
    <row r="189" spans="1:20" s="1" customFormat="1" ht="26.25" hidden="1" customHeight="1" outlineLevel="1">
      <c r="A189" s="4"/>
      <c r="B189" s="234"/>
      <c r="C189" s="233" t="s">
        <v>3757</v>
      </c>
      <c r="D189" s="235" t="s">
        <v>3758</v>
      </c>
      <c r="E189" s="256"/>
      <c r="F189" s="234"/>
      <c r="G189" s="256"/>
      <c r="H189" s="256"/>
      <c r="I189" s="256"/>
      <c r="J189" s="256"/>
      <c r="K189" s="256"/>
      <c r="L189" s="234"/>
      <c r="M189" s="234"/>
      <c r="N189" s="234"/>
      <c r="O189" s="234"/>
      <c r="P189" s="253"/>
      <c r="Q189" s="16"/>
      <c r="R189" s="16"/>
      <c r="S189" s="16"/>
      <c r="T189" s="16"/>
    </row>
    <row r="190" spans="1:20" s="1" customFormat="1" ht="26.25" hidden="1" customHeight="1" outlineLevel="1">
      <c r="A190" s="4"/>
      <c r="B190" s="234"/>
      <c r="C190" s="234"/>
      <c r="D190" s="688" t="s">
        <v>3740</v>
      </c>
      <c r="E190" s="688"/>
      <c r="F190" s="688"/>
      <c r="G190" s="688"/>
      <c r="H190" s="810" t="s">
        <v>3246</v>
      </c>
      <c r="I190" s="256"/>
      <c r="J190" s="256"/>
      <c r="K190" s="256"/>
      <c r="L190" s="234"/>
      <c r="M190" s="234"/>
      <c r="N190" s="234"/>
      <c r="O190" s="234"/>
      <c r="P190" s="253"/>
      <c r="Q190" s="16"/>
      <c r="R190" s="16"/>
      <c r="S190" s="16"/>
      <c r="T190" s="16"/>
    </row>
    <row r="191" spans="1:20" s="1" customFormat="1" ht="26.25" hidden="1" customHeight="1" outlineLevel="1">
      <c r="A191" s="4"/>
      <c r="B191" s="234"/>
      <c r="C191" s="234"/>
      <c r="D191" s="688"/>
      <c r="E191" s="688"/>
      <c r="F191" s="688"/>
      <c r="G191" s="688"/>
      <c r="H191" s="811"/>
      <c r="I191" s="256"/>
      <c r="J191" s="256"/>
      <c r="K191" s="256"/>
      <c r="L191" s="234"/>
      <c r="M191" s="234"/>
      <c r="N191" s="234"/>
      <c r="O191" s="234"/>
      <c r="P191" s="253"/>
      <c r="Q191" s="16"/>
      <c r="R191" s="16"/>
      <c r="S191" s="16"/>
      <c r="T191" s="16"/>
    </row>
    <row r="192" spans="1:20" s="1" customFormat="1" ht="26.25" hidden="1" customHeight="1" outlineLevel="1">
      <c r="A192" s="4"/>
      <c r="B192" s="234"/>
      <c r="C192" s="234"/>
      <c r="D192" s="748"/>
      <c r="E192" s="748"/>
      <c r="F192" s="748"/>
      <c r="G192" s="748"/>
      <c r="H192" s="242"/>
      <c r="I192" s="256"/>
      <c r="J192" s="256"/>
      <c r="K192" s="256"/>
      <c r="L192" s="234"/>
      <c r="M192" s="234"/>
      <c r="N192" s="234"/>
      <c r="O192" s="234"/>
      <c r="P192" s="253"/>
      <c r="Q192" s="16"/>
      <c r="R192" s="16"/>
      <c r="S192" s="16"/>
      <c r="T192" s="16"/>
    </row>
    <row r="193" spans="1:20" s="1" customFormat="1" ht="26.25" hidden="1" customHeight="1" outlineLevel="1">
      <c r="A193" s="4"/>
      <c r="B193" s="234"/>
      <c r="C193" s="234"/>
      <c r="D193" s="748"/>
      <c r="E193" s="748"/>
      <c r="F193" s="748"/>
      <c r="G193" s="748"/>
      <c r="H193" s="242"/>
      <c r="I193" s="256"/>
      <c r="J193" s="256"/>
      <c r="K193" s="256"/>
      <c r="L193" s="234"/>
      <c r="M193" s="234"/>
      <c r="N193" s="234"/>
      <c r="O193" s="234"/>
      <c r="P193" s="253"/>
      <c r="Q193" s="16"/>
      <c r="R193" s="16"/>
      <c r="S193" s="16"/>
      <c r="T193" s="16"/>
    </row>
    <row r="194" spans="1:20" s="1" customFormat="1" ht="26.25" hidden="1" customHeight="1" outlineLevel="1">
      <c r="A194" s="4"/>
      <c r="B194" s="234"/>
      <c r="C194" s="234"/>
      <c r="D194" s="748"/>
      <c r="E194" s="748"/>
      <c r="F194" s="748"/>
      <c r="G194" s="748"/>
      <c r="H194" s="242"/>
      <c r="I194" s="256"/>
      <c r="J194" s="256"/>
      <c r="K194" s="256"/>
      <c r="L194" s="234"/>
      <c r="M194" s="234"/>
      <c r="N194" s="234"/>
      <c r="O194" s="234"/>
      <c r="P194" s="253"/>
      <c r="Q194" s="16"/>
      <c r="R194" s="16"/>
      <c r="S194" s="16"/>
      <c r="T194" s="16"/>
    </row>
    <row r="195" spans="1:20" s="1" customFormat="1" ht="26.25" hidden="1" customHeight="1" outlineLevel="1">
      <c r="A195" s="4"/>
      <c r="B195" s="234"/>
      <c r="C195" s="234"/>
      <c r="D195" s="748"/>
      <c r="E195" s="748"/>
      <c r="F195" s="748"/>
      <c r="G195" s="748"/>
      <c r="H195" s="242"/>
      <c r="I195" s="256"/>
      <c r="J195" s="256"/>
      <c r="K195" s="256"/>
      <c r="L195" s="234"/>
      <c r="M195" s="234"/>
      <c r="N195" s="234"/>
      <c r="O195" s="234"/>
      <c r="P195" s="253"/>
      <c r="Q195" s="16"/>
      <c r="R195" s="16"/>
      <c r="S195" s="16"/>
      <c r="T195" s="16"/>
    </row>
    <row r="196" spans="1:20" s="1" customFormat="1" ht="26.25" hidden="1" customHeight="1" outlineLevel="1">
      <c r="A196" s="4"/>
      <c r="B196" s="234"/>
      <c r="C196" s="234"/>
      <c r="D196" s="256"/>
      <c r="E196" s="256"/>
      <c r="F196" s="234"/>
      <c r="G196" s="256"/>
      <c r="H196" s="256"/>
      <c r="I196" s="256"/>
      <c r="J196" s="256"/>
      <c r="K196" s="256"/>
      <c r="L196" s="234"/>
      <c r="M196" s="234"/>
      <c r="N196" s="234"/>
      <c r="O196" s="234"/>
      <c r="P196" s="253"/>
      <c r="Q196" s="16"/>
      <c r="R196" s="16"/>
      <c r="S196" s="16"/>
      <c r="T196" s="16"/>
    </row>
    <row r="197" spans="1:20" s="1" customFormat="1" ht="26.25" hidden="1" customHeight="1" outlineLevel="1">
      <c r="A197" s="4"/>
      <c r="B197" s="234"/>
      <c r="C197" s="233" t="s">
        <v>3759</v>
      </c>
      <c r="D197" s="235" t="s">
        <v>3760</v>
      </c>
      <c r="E197" s="256"/>
      <c r="F197" s="234"/>
      <c r="G197" s="256"/>
      <c r="H197" s="256"/>
      <c r="I197" s="256"/>
      <c r="J197" s="256"/>
      <c r="K197" s="256"/>
      <c r="L197" s="234"/>
      <c r="M197" s="234"/>
      <c r="N197" s="234"/>
      <c r="O197" s="234"/>
      <c r="P197" s="253"/>
      <c r="Q197" s="16"/>
      <c r="R197" s="16"/>
      <c r="S197" s="16"/>
      <c r="T197" s="16"/>
    </row>
    <row r="198" spans="1:20" s="1" customFormat="1" ht="26.25" hidden="1" customHeight="1" outlineLevel="1">
      <c r="A198" s="4"/>
      <c r="B198" s="234"/>
      <c r="C198" s="234"/>
      <c r="D198" s="688" t="s">
        <v>3740</v>
      </c>
      <c r="E198" s="688"/>
      <c r="F198" s="688"/>
      <c r="G198" s="688"/>
      <c r="H198" s="809" t="s">
        <v>3246</v>
      </c>
      <c r="I198" s="809"/>
      <c r="J198" s="809"/>
      <c r="K198" s="809"/>
      <c r="L198" s="809"/>
      <c r="M198" s="809"/>
      <c r="N198" s="809"/>
      <c r="O198" s="234"/>
      <c r="P198" s="253"/>
      <c r="Q198" s="16"/>
      <c r="R198" s="16"/>
      <c r="S198" s="16"/>
      <c r="T198" s="16"/>
    </row>
    <row r="199" spans="1:20" s="1" customFormat="1" ht="35.65" hidden="1" customHeight="1" outlineLevel="1">
      <c r="A199" s="4"/>
      <c r="B199" s="234"/>
      <c r="C199" s="234"/>
      <c r="D199" s="688"/>
      <c r="E199" s="688"/>
      <c r="F199" s="688"/>
      <c r="G199" s="688"/>
      <c r="H199" s="229" t="s">
        <v>3761</v>
      </c>
      <c r="I199" s="229" t="s">
        <v>3762</v>
      </c>
      <c r="J199" s="229" t="s">
        <v>3763</v>
      </c>
      <c r="K199" s="229" t="s">
        <v>3764</v>
      </c>
      <c r="L199" s="229" t="s">
        <v>3765</v>
      </c>
      <c r="M199" s="229" t="s">
        <v>3766</v>
      </c>
      <c r="N199" s="183" t="s">
        <v>3743</v>
      </c>
      <c r="O199" s="234"/>
      <c r="P199" s="253"/>
      <c r="Q199" s="16"/>
      <c r="R199" s="16"/>
      <c r="S199" s="16"/>
      <c r="T199" s="16"/>
    </row>
    <row r="200" spans="1:20" s="1" customFormat="1" ht="26.25" hidden="1" customHeight="1" outlineLevel="1">
      <c r="A200" s="4"/>
      <c r="B200" s="234"/>
      <c r="C200" s="234"/>
      <c r="D200" s="748"/>
      <c r="E200" s="748"/>
      <c r="F200" s="748"/>
      <c r="G200" s="748"/>
      <c r="H200" s="243"/>
      <c r="I200" s="243"/>
      <c r="J200" s="243"/>
      <c r="K200" s="243"/>
      <c r="L200" s="243"/>
      <c r="M200" s="243"/>
      <c r="N200" s="230">
        <f>SUM(H200:M200)</f>
        <v>0</v>
      </c>
      <c r="O200" s="234"/>
      <c r="P200" s="253"/>
      <c r="Q200" s="16"/>
      <c r="R200" s="16"/>
      <c r="S200" s="16"/>
      <c r="T200" s="16"/>
    </row>
    <row r="201" spans="1:20" s="1" customFormat="1" ht="26.25" hidden="1" customHeight="1" outlineLevel="1">
      <c r="A201" s="4"/>
      <c r="B201" s="234"/>
      <c r="C201" s="234"/>
      <c r="D201" s="748"/>
      <c r="E201" s="748"/>
      <c r="F201" s="748"/>
      <c r="G201" s="748"/>
      <c r="H201" s="243"/>
      <c r="I201" s="243"/>
      <c r="J201" s="243"/>
      <c r="K201" s="243"/>
      <c r="L201" s="243"/>
      <c r="M201" s="243"/>
      <c r="N201" s="230">
        <f t="shared" ref="N201:N203" si="11">SUM(H201:M201)</f>
        <v>0</v>
      </c>
      <c r="O201" s="234"/>
      <c r="P201" s="253"/>
      <c r="Q201" s="16"/>
      <c r="R201" s="16"/>
      <c r="S201" s="16"/>
      <c r="T201" s="16"/>
    </row>
    <row r="202" spans="1:20" s="1" customFormat="1" ht="26.25" hidden="1" customHeight="1" outlineLevel="1">
      <c r="A202" s="4"/>
      <c r="B202" s="234"/>
      <c r="C202" s="234"/>
      <c r="D202" s="748"/>
      <c r="E202" s="748"/>
      <c r="F202" s="748"/>
      <c r="G202" s="748"/>
      <c r="H202" s="243"/>
      <c r="I202" s="243"/>
      <c r="J202" s="243"/>
      <c r="K202" s="243"/>
      <c r="L202" s="243"/>
      <c r="M202" s="243"/>
      <c r="N202" s="230">
        <f t="shared" si="11"/>
        <v>0</v>
      </c>
      <c r="O202" s="234"/>
      <c r="P202" s="253"/>
      <c r="Q202" s="16"/>
      <c r="R202" s="16"/>
      <c r="S202" s="16"/>
      <c r="T202" s="16"/>
    </row>
    <row r="203" spans="1:20" s="1" customFormat="1" ht="26.25" hidden="1" customHeight="1" outlineLevel="1">
      <c r="A203" s="4"/>
      <c r="B203" s="234"/>
      <c r="C203" s="234"/>
      <c r="D203" s="748"/>
      <c r="E203" s="748"/>
      <c r="F203" s="748"/>
      <c r="G203" s="748"/>
      <c r="H203" s="243"/>
      <c r="I203" s="243"/>
      <c r="J203" s="243"/>
      <c r="K203" s="243"/>
      <c r="L203" s="243"/>
      <c r="M203" s="243"/>
      <c r="N203" s="230">
        <f t="shared" si="11"/>
        <v>0</v>
      </c>
      <c r="O203" s="234"/>
      <c r="P203" s="253"/>
      <c r="Q203" s="16"/>
      <c r="R203" s="16"/>
      <c r="S203" s="16"/>
      <c r="T203" s="16"/>
    </row>
    <row r="204" spans="1:20" s="1" customFormat="1" ht="26.25" hidden="1" customHeight="1" outlineLevel="1">
      <c r="A204" s="4"/>
      <c r="B204" s="234"/>
      <c r="C204" s="234"/>
      <c r="D204" s="256"/>
      <c r="E204" s="256"/>
      <c r="F204" s="234"/>
      <c r="G204" s="256"/>
      <c r="H204" s="256"/>
      <c r="I204" s="256"/>
      <c r="J204" s="256"/>
      <c r="K204" s="256"/>
      <c r="L204" s="234"/>
      <c r="M204" s="234"/>
      <c r="N204" s="234"/>
      <c r="O204" s="234"/>
      <c r="P204" s="253"/>
      <c r="Q204" s="16"/>
      <c r="R204" s="16"/>
      <c r="S204" s="16"/>
      <c r="T204" s="16"/>
    </row>
    <row r="205" spans="1:20" s="1" customFormat="1" ht="26.25" hidden="1" customHeight="1" outlineLevel="1">
      <c r="A205" s="4"/>
      <c r="B205" s="234"/>
      <c r="C205" s="574" t="s">
        <v>1959</v>
      </c>
      <c r="D205" s="575"/>
      <c r="E205" s="575"/>
      <c r="F205" s="234"/>
      <c r="G205" s="256"/>
      <c r="H205" s="256"/>
      <c r="I205" s="256"/>
      <c r="J205" s="256"/>
      <c r="K205" s="256"/>
      <c r="L205" s="234"/>
      <c r="M205" s="234"/>
      <c r="N205" s="234"/>
      <c r="O205" s="234"/>
      <c r="P205" s="253"/>
      <c r="Q205" s="16"/>
      <c r="R205" s="16"/>
      <c r="S205" s="16"/>
      <c r="T205" s="16"/>
    </row>
    <row r="206" spans="1:20" s="1" customFormat="1" ht="26.25" hidden="1" customHeight="1" outlineLevel="1">
      <c r="A206" s="4"/>
      <c r="B206" s="234"/>
      <c r="C206" s="234"/>
      <c r="D206" s="256"/>
      <c r="E206" s="256"/>
      <c r="F206" s="234"/>
      <c r="G206" s="256"/>
      <c r="H206" s="256"/>
      <c r="I206" s="256"/>
      <c r="J206" s="256"/>
      <c r="K206" s="256"/>
      <c r="L206" s="234"/>
      <c r="M206" s="234"/>
      <c r="N206" s="234"/>
      <c r="O206" s="234"/>
      <c r="P206" s="253"/>
      <c r="Q206" s="16"/>
      <c r="R206" s="16"/>
      <c r="S206" s="16"/>
      <c r="T206" s="16"/>
    </row>
    <row r="207" spans="1:20" s="1" customFormat="1" ht="26.25" hidden="1" customHeight="1" outlineLevel="1">
      <c r="A207" s="4"/>
      <c r="B207" s="234"/>
      <c r="C207" s="234" t="s">
        <v>3767</v>
      </c>
      <c r="D207" s="256"/>
      <c r="E207" s="256"/>
      <c r="F207" s="234"/>
      <c r="G207" s="256"/>
      <c r="H207" s="256"/>
      <c r="I207" s="256"/>
      <c r="J207" s="256"/>
      <c r="K207" s="256"/>
      <c r="L207" s="234"/>
      <c r="M207" s="234"/>
      <c r="N207" s="234"/>
      <c r="O207" s="234"/>
      <c r="P207" s="253"/>
      <c r="Q207" s="16"/>
      <c r="R207" s="16"/>
      <c r="S207" s="16"/>
      <c r="T207" s="16"/>
    </row>
    <row r="208" spans="1:20" s="1" customFormat="1" ht="26.25" hidden="1" customHeight="1" outlineLevel="1">
      <c r="A208" s="4"/>
      <c r="B208" s="234"/>
      <c r="C208" s="234"/>
      <c r="D208" s="257"/>
      <c r="E208" s="257"/>
      <c r="F208" s="253"/>
      <c r="G208" s="257"/>
      <c r="H208" s="257"/>
      <c r="I208" s="257"/>
      <c r="J208" s="257"/>
      <c r="K208" s="257"/>
      <c r="L208" s="253"/>
      <c r="M208" s="253"/>
      <c r="N208" s="253"/>
      <c r="O208" s="253"/>
      <c r="P208" s="253"/>
      <c r="Q208" s="16"/>
      <c r="R208" s="16"/>
      <c r="S208" s="16"/>
      <c r="T208" s="16"/>
    </row>
    <row r="209" spans="1:20" s="1" customFormat="1" ht="67.5" hidden="1" customHeight="1" outlineLevel="1">
      <c r="A209" s="4"/>
      <c r="B209" s="234"/>
      <c r="C209" s="234"/>
      <c r="D209" s="812" t="s">
        <v>3768</v>
      </c>
      <c r="E209" s="812"/>
      <c r="F209" s="812"/>
      <c r="G209" s="812" t="s">
        <v>3769</v>
      </c>
      <c r="H209" s="812"/>
      <c r="I209" s="812"/>
      <c r="J209" s="812" t="s">
        <v>3770</v>
      </c>
      <c r="K209" s="812"/>
      <c r="L209" s="812"/>
      <c r="M209" s="812" t="s">
        <v>3771</v>
      </c>
      <c r="N209" s="812"/>
      <c r="O209" s="812"/>
      <c r="P209" s="812"/>
      <c r="Q209" s="59"/>
      <c r="R209" s="16"/>
      <c r="S209" s="16"/>
      <c r="T209" s="16"/>
    </row>
    <row r="210" spans="1:20" s="1" customFormat="1" ht="26.25" hidden="1" customHeight="1" outlineLevel="1">
      <c r="A210" s="4"/>
      <c r="B210" s="234"/>
      <c r="C210" s="813" t="s">
        <v>3248</v>
      </c>
      <c r="D210" s="815"/>
      <c r="E210" s="815"/>
      <c r="F210" s="815"/>
      <c r="G210" s="816"/>
      <c r="H210" s="816"/>
      <c r="I210" s="816"/>
      <c r="J210" s="816"/>
      <c r="K210" s="816"/>
      <c r="L210" s="816"/>
      <c r="M210" s="816"/>
      <c r="N210" s="816"/>
      <c r="O210" s="816"/>
      <c r="P210" s="816"/>
      <c r="Q210" s="59"/>
      <c r="R210" s="16"/>
      <c r="S210" s="16"/>
      <c r="T210" s="16"/>
    </row>
    <row r="211" spans="1:20" s="1" customFormat="1" ht="26.25" hidden="1" customHeight="1" outlineLevel="1">
      <c r="A211" s="4"/>
      <c r="B211" s="234"/>
      <c r="C211" s="814"/>
      <c r="D211" s="815"/>
      <c r="E211" s="815"/>
      <c r="F211" s="815"/>
      <c r="G211" s="816"/>
      <c r="H211" s="816"/>
      <c r="I211" s="816"/>
      <c r="J211" s="816"/>
      <c r="K211" s="816"/>
      <c r="L211" s="816"/>
      <c r="M211" s="816"/>
      <c r="N211" s="816"/>
      <c r="O211" s="816"/>
      <c r="P211" s="816"/>
      <c r="Q211" s="59"/>
      <c r="R211" s="16"/>
      <c r="S211" s="16"/>
      <c r="T211" s="16"/>
    </row>
    <row r="212" spans="1:20" s="1" customFormat="1" ht="26.25" hidden="1" customHeight="1" outlineLevel="1">
      <c r="A212" s="4"/>
      <c r="B212" s="234"/>
      <c r="C212" s="813" t="s">
        <v>3251</v>
      </c>
      <c r="D212" s="815"/>
      <c r="E212" s="815"/>
      <c r="F212" s="815"/>
      <c r="G212" s="816"/>
      <c r="H212" s="816"/>
      <c r="I212" s="816"/>
      <c r="J212" s="816"/>
      <c r="K212" s="816"/>
      <c r="L212" s="816"/>
      <c r="M212" s="816"/>
      <c r="N212" s="816"/>
      <c r="O212" s="816"/>
      <c r="P212" s="816"/>
      <c r="Q212" s="16"/>
      <c r="R212" s="16"/>
      <c r="S212" s="16"/>
      <c r="T212" s="16"/>
    </row>
    <row r="213" spans="1:20" s="1" customFormat="1" ht="26.25" hidden="1" customHeight="1" outlineLevel="1">
      <c r="A213" s="4"/>
      <c r="B213" s="234"/>
      <c r="C213" s="814"/>
      <c r="D213" s="815"/>
      <c r="E213" s="815"/>
      <c r="F213" s="815"/>
      <c r="G213" s="816"/>
      <c r="H213" s="816"/>
      <c r="I213" s="816"/>
      <c r="J213" s="816"/>
      <c r="K213" s="816"/>
      <c r="L213" s="816"/>
      <c r="M213" s="816"/>
      <c r="N213" s="816"/>
      <c r="O213" s="816"/>
      <c r="P213" s="816"/>
      <c r="Q213" s="16"/>
      <c r="R213" s="16"/>
      <c r="S213" s="16"/>
      <c r="T213" s="16"/>
    </row>
    <row r="214" spans="1:20" s="1" customFormat="1" ht="26.25" hidden="1" customHeight="1" outlineLevel="1">
      <c r="A214" s="4"/>
      <c r="B214" s="234"/>
      <c r="C214" s="813" t="s">
        <v>3255</v>
      </c>
      <c r="D214" s="815"/>
      <c r="E214" s="815"/>
      <c r="F214" s="815"/>
      <c r="G214" s="816"/>
      <c r="H214" s="816"/>
      <c r="I214" s="816"/>
      <c r="J214" s="816"/>
      <c r="K214" s="816"/>
      <c r="L214" s="816"/>
      <c r="M214" s="816"/>
      <c r="N214" s="816"/>
      <c r="O214" s="816"/>
      <c r="P214" s="816"/>
      <c r="Q214" s="16"/>
      <c r="R214" s="16"/>
      <c r="S214" s="16"/>
      <c r="T214" s="16"/>
    </row>
    <row r="215" spans="1:20" s="1" customFormat="1" ht="26.25" hidden="1" customHeight="1" outlineLevel="1">
      <c r="A215" s="4"/>
      <c r="B215" s="234"/>
      <c r="C215" s="814"/>
      <c r="D215" s="815"/>
      <c r="E215" s="815"/>
      <c r="F215" s="815"/>
      <c r="G215" s="816"/>
      <c r="H215" s="816"/>
      <c r="I215" s="816"/>
      <c r="J215" s="816"/>
      <c r="K215" s="816"/>
      <c r="L215" s="816"/>
      <c r="M215" s="816"/>
      <c r="N215" s="816"/>
      <c r="O215" s="816"/>
      <c r="P215" s="816"/>
      <c r="Q215" s="16"/>
      <c r="R215" s="16"/>
      <c r="S215" s="16"/>
      <c r="T215" s="16"/>
    </row>
    <row r="216" spans="1:20" s="1" customFormat="1" ht="26.25" hidden="1" customHeight="1" outlineLevel="1">
      <c r="A216" s="4"/>
      <c r="B216" s="234"/>
      <c r="C216" s="813" t="s">
        <v>3258</v>
      </c>
      <c r="D216" s="815"/>
      <c r="E216" s="815"/>
      <c r="F216" s="815"/>
      <c r="G216" s="816"/>
      <c r="H216" s="816"/>
      <c r="I216" s="816"/>
      <c r="J216" s="816"/>
      <c r="K216" s="816"/>
      <c r="L216" s="816"/>
      <c r="M216" s="816"/>
      <c r="N216" s="816"/>
      <c r="O216" s="816"/>
      <c r="P216" s="816"/>
      <c r="Q216" s="16"/>
      <c r="R216" s="16"/>
      <c r="S216" s="16"/>
      <c r="T216" s="16"/>
    </row>
    <row r="217" spans="1:20" s="1" customFormat="1" ht="26.25" hidden="1" customHeight="1" outlineLevel="1">
      <c r="A217" s="4"/>
      <c r="B217" s="234"/>
      <c r="C217" s="814"/>
      <c r="D217" s="815"/>
      <c r="E217" s="815"/>
      <c r="F217" s="815"/>
      <c r="G217" s="816"/>
      <c r="H217" s="816"/>
      <c r="I217" s="816"/>
      <c r="J217" s="816"/>
      <c r="K217" s="816"/>
      <c r="L217" s="816"/>
      <c r="M217" s="816"/>
      <c r="N217" s="816"/>
      <c r="O217" s="816"/>
      <c r="P217" s="816"/>
      <c r="Q217" s="16"/>
      <c r="R217" s="16"/>
      <c r="S217" s="16"/>
      <c r="T217" s="16"/>
    </row>
    <row r="218" spans="1:20" s="1" customFormat="1" ht="26.25" hidden="1" customHeight="1" outlineLevel="1">
      <c r="A218" s="4"/>
      <c r="B218" s="234"/>
      <c r="C218" s="813" t="s">
        <v>3757</v>
      </c>
      <c r="D218" s="815"/>
      <c r="E218" s="815"/>
      <c r="F218" s="815"/>
      <c r="G218" s="816"/>
      <c r="H218" s="816"/>
      <c r="I218" s="816"/>
      <c r="J218" s="816"/>
      <c r="K218" s="816"/>
      <c r="L218" s="816"/>
      <c r="M218" s="816"/>
      <c r="N218" s="816"/>
      <c r="O218" s="816"/>
      <c r="P218" s="816"/>
      <c r="Q218" s="16"/>
      <c r="R218" s="16"/>
      <c r="S218" s="16"/>
      <c r="T218" s="16"/>
    </row>
    <row r="219" spans="1:20" s="1" customFormat="1" ht="26.25" hidden="1" customHeight="1" outlineLevel="1">
      <c r="A219" s="4"/>
      <c r="B219" s="234"/>
      <c r="C219" s="814"/>
      <c r="D219" s="815"/>
      <c r="E219" s="815"/>
      <c r="F219" s="815"/>
      <c r="G219" s="816"/>
      <c r="H219" s="816"/>
      <c r="I219" s="816"/>
      <c r="J219" s="816"/>
      <c r="K219" s="816"/>
      <c r="L219" s="816"/>
      <c r="M219" s="816"/>
      <c r="N219" s="816"/>
      <c r="O219" s="816"/>
      <c r="P219" s="816"/>
      <c r="Q219" s="16"/>
      <c r="R219" s="16"/>
      <c r="S219" s="16"/>
      <c r="T219" s="16"/>
    </row>
    <row r="220" spans="1:20" s="1" customFormat="1" ht="26.25" hidden="1" customHeight="1" outlineLevel="1">
      <c r="A220" s="4"/>
      <c r="B220" s="234"/>
      <c r="C220" s="813" t="s">
        <v>3759</v>
      </c>
      <c r="D220" s="815"/>
      <c r="E220" s="815"/>
      <c r="F220" s="815"/>
      <c r="G220" s="816"/>
      <c r="H220" s="816"/>
      <c r="I220" s="816"/>
      <c r="J220" s="816"/>
      <c r="K220" s="816"/>
      <c r="L220" s="816"/>
      <c r="M220" s="816"/>
      <c r="N220" s="816"/>
      <c r="O220" s="816"/>
      <c r="P220" s="816"/>
      <c r="Q220" s="16"/>
      <c r="R220" s="16"/>
      <c r="S220" s="16"/>
      <c r="T220" s="16"/>
    </row>
    <row r="221" spans="1:20" s="1" customFormat="1" ht="26.25" hidden="1" customHeight="1" outlineLevel="1">
      <c r="A221" s="4"/>
      <c r="B221" s="234"/>
      <c r="C221" s="814"/>
      <c r="D221" s="815"/>
      <c r="E221" s="815"/>
      <c r="F221" s="815"/>
      <c r="G221" s="816"/>
      <c r="H221" s="816"/>
      <c r="I221" s="816"/>
      <c r="J221" s="816"/>
      <c r="K221" s="816"/>
      <c r="L221" s="816"/>
      <c r="M221" s="816"/>
      <c r="N221" s="816"/>
      <c r="O221" s="816"/>
      <c r="P221" s="816"/>
      <c r="Q221" s="16"/>
      <c r="R221" s="16"/>
      <c r="S221" s="16"/>
      <c r="T221" s="16"/>
    </row>
    <row r="222" spans="1:20" ht="26.25" hidden="1" customHeight="1" outlineLevel="1">
      <c r="A222" s="258"/>
      <c r="B222" s="234"/>
      <c r="C222" s="234"/>
      <c r="D222" s="234"/>
      <c r="E222" s="234"/>
      <c r="F222" s="234"/>
      <c r="G222" s="245"/>
      <c r="H222" s="234"/>
      <c r="I222" s="234"/>
      <c r="J222" s="245"/>
      <c r="K222" s="234"/>
      <c r="L222" s="234"/>
      <c r="M222" s="234"/>
      <c r="N222" s="234"/>
      <c r="O222" s="246"/>
      <c r="P222" s="246"/>
    </row>
    <row r="223" spans="1:20" ht="26.25" customHeight="1" collapsed="1">
      <c r="A223" s="258"/>
      <c r="B223" s="234"/>
      <c r="C223" s="234"/>
      <c r="D223" s="234"/>
      <c r="E223" s="234"/>
      <c r="F223" s="234"/>
      <c r="G223" s="245"/>
      <c r="H223" s="234"/>
      <c r="I223" s="234"/>
      <c r="J223" s="245"/>
      <c r="K223" s="234"/>
      <c r="L223" s="234"/>
      <c r="M223" s="234"/>
      <c r="N223" s="234"/>
      <c r="O223" s="246"/>
      <c r="P223" s="246"/>
    </row>
    <row r="224" spans="1:20" ht="26.25" customHeight="1">
      <c r="A224" s="258"/>
      <c r="B224" s="70">
        <v>3</v>
      </c>
      <c r="C224" s="670" t="s">
        <v>3438</v>
      </c>
      <c r="D224" s="671"/>
      <c r="E224" s="671"/>
      <c r="F224" s="671"/>
      <c r="G224" s="671"/>
      <c r="H224" s="671"/>
      <c r="I224" s="671"/>
      <c r="J224" s="671"/>
      <c r="K224" s="671"/>
      <c r="L224" s="671"/>
      <c r="M224" s="671"/>
      <c r="N224" s="671"/>
      <c r="O224" s="671"/>
      <c r="P224" s="672"/>
    </row>
    <row r="225" spans="1:20" ht="26.25" customHeight="1">
      <c r="A225" s="258"/>
      <c r="B225" s="65"/>
      <c r="C225" s="673" t="str">
        <f>IF('2. Contexto'!M34="","No aplica. No es necesario ingresar más información",'2. Contexto'!M34)</f>
        <v>No aplica. No es necesario ingresar más información</v>
      </c>
      <c r="D225" s="674"/>
      <c r="E225" s="674"/>
      <c r="F225" s="674"/>
      <c r="G225" s="674"/>
      <c r="H225" s="674"/>
      <c r="I225" s="674"/>
      <c r="J225" s="674"/>
      <c r="K225" s="674"/>
      <c r="L225" s="674"/>
      <c r="M225" s="674"/>
      <c r="N225" s="674"/>
      <c r="O225" s="674"/>
      <c r="P225" s="675"/>
    </row>
    <row r="226" spans="1:20" ht="26.25" customHeight="1">
      <c r="A226" s="258"/>
      <c r="B226" s="234"/>
      <c r="C226" s="161" t="str">
        <f>IF(C225="No aplica. No es necesario ingresar más información","No es necesario ingresar más información","&lt;&lt;&lt;&lt;&lt;Usted aplicó un tercer tipo de proyecto, debe hacer click en el signo '+' a la izquierda")</f>
        <v>No es necesario ingresar más información</v>
      </c>
      <c r="D226" s="234"/>
      <c r="E226" s="234"/>
      <c r="F226" s="234"/>
      <c r="G226" s="245"/>
      <c r="H226" s="234"/>
      <c r="I226" s="234"/>
      <c r="J226" s="245"/>
      <c r="K226" s="234"/>
      <c r="L226" s="234"/>
      <c r="M226" s="234"/>
      <c r="N226" s="234"/>
      <c r="O226" s="246"/>
      <c r="P226" s="246"/>
    </row>
    <row r="227" spans="1:20" ht="26.25" hidden="1" customHeight="1" outlineLevel="1">
      <c r="A227" s="258"/>
      <c r="B227" s="234"/>
      <c r="C227" s="234"/>
      <c r="D227" s="234"/>
      <c r="E227" s="234"/>
      <c r="F227" s="234"/>
      <c r="G227" s="245"/>
      <c r="H227" s="234"/>
      <c r="I227" s="234"/>
      <c r="J227" s="245"/>
      <c r="K227" s="234"/>
      <c r="L227" s="234"/>
      <c r="M227" s="234"/>
      <c r="N227" s="234"/>
      <c r="O227" s="246"/>
      <c r="P227" s="246"/>
    </row>
    <row r="228" spans="1:20" ht="26.25" hidden="1" customHeight="1" outlineLevel="1">
      <c r="A228" s="258"/>
      <c r="B228" s="234"/>
      <c r="C228" s="234"/>
      <c r="D228" s="234"/>
      <c r="E228" s="234"/>
      <c r="F228" s="234"/>
      <c r="G228" s="245"/>
      <c r="H228" s="234"/>
      <c r="I228" s="234"/>
      <c r="J228" s="245"/>
      <c r="K228" s="234"/>
      <c r="L228" s="234"/>
      <c r="M228" s="234"/>
      <c r="N228" s="234"/>
      <c r="O228" s="246"/>
      <c r="P228" s="246"/>
    </row>
    <row r="229" spans="1:20" s="1" customFormat="1" ht="26.25" hidden="1" customHeight="1" outlineLevel="1">
      <c r="A229" s="4"/>
      <c r="B229" s="248"/>
      <c r="C229" s="574" t="s">
        <v>3722</v>
      </c>
      <c r="D229" s="575"/>
      <c r="E229" s="575"/>
      <c r="F229" s="248"/>
      <c r="G229" s="248"/>
      <c r="H229" s="248"/>
      <c r="I229" s="248"/>
      <c r="J229" s="248"/>
      <c r="K229" s="248"/>
      <c r="L229" s="248"/>
      <c r="M229" s="248"/>
      <c r="N229" s="248"/>
      <c r="O229" s="248"/>
      <c r="P229" s="248"/>
      <c r="Q229" s="59"/>
      <c r="R229" s="16"/>
      <c r="S229" s="16"/>
      <c r="T229" s="195"/>
    </row>
    <row r="230" spans="1:20" s="1" customFormat="1" ht="26.25" hidden="1" customHeight="1" outlineLevel="1">
      <c r="A230" s="4"/>
      <c r="B230" s="248"/>
      <c r="C230" s="71" t="s">
        <v>3723</v>
      </c>
      <c r="D230" s="71"/>
      <c r="E230" s="71"/>
      <c r="F230" s="71"/>
      <c r="G230" s="71"/>
      <c r="H230" s="71"/>
      <c r="I230" s="71"/>
      <c r="J230" s="71"/>
      <c r="K230" s="71"/>
      <c r="L230" s="71"/>
      <c r="M230" s="71"/>
      <c r="N230" s="71"/>
      <c r="O230" s="71"/>
      <c r="P230" s="71"/>
      <c r="Q230" s="59"/>
      <c r="R230" s="16"/>
      <c r="S230" s="16"/>
      <c r="T230" s="195"/>
    </row>
    <row r="231" spans="1:20" s="1" customFormat="1" ht="26.25" hidden="1" customHeight="1" outlineLevel="1">
      <c r="A231" s="4"/>
      <c r="B231" s="234"/>
      <c r="C231" s="71"/>
      <c r="D231" s="249"/>
      <c r="E231" s="249"/>
      <c r="F231" s="249"/>
      <c r="G231" s="250"/>
      <c r="H231" s="249"/>
      <c r="I231" s="249"/>
      <c r="J231" s="250"/>
      <c r="K231" s="249"/>
      <c r="L231" s="249"/>
      <c r="M231" s="249"/>
      <c r="N231" s="249"/>
      <c r="O231" s="251"/>
      <c r="P231" s="251"/>
    </row>
    <row r="232" spans="1:20" s="1" customFormat="1" ht="45.4" hidden="1" customHeight="1" outlineLevel="1">
      <c r="A232" s="4"/>
      <c r="B232" s="62"/>
      <c r="C232" s="252"/>
      <c r="D232" s="796" t="s">
        <v>3274</v>
      </c>
      <c r="E232" s="797"/>
      <c r="F232" s="183" t="s">
        <v>3724</v>
      </c>
      <c r="G232" s="796" t="s">
        <v>3725</v>
      </c>
      <c r="H232" s="797"/>
      <c r="I232" s="796" t="s">
        <v>3726</v>
      </c>
      <c r="J232" s="797"/>
      <c r="K232" s="183" t="s">
        <v>3727</v>
      </c>
      <c r="L232" s="183" t="s">
        <v>3264</v>
      </c>
      <c r="M232" s="798" t="s">
        <v>3728</v>
      </c>
      <c r="N232" s="799"/>
      <c r="O232" s="796" t="s">
        <v>3245</v>
      </c>
      <c r="P232" s="797"/>
    </row>
    <row r="233" spans="1:20" s="1" customFormat="1" ht="63" hidden="1" customHeight="1" outlineLevel="1">
      <c r="A233" s="4"/>
      <c r="B233" s="234"/>
      <c r="C233" s="131" t="str">
        <f>'4. Cadena de valor'!C389</f>
        <v>3.1.1</v>
      </c>
      <c r="D233" s="794" t="str">
        <f>IF('4. Cadena de valor'!D392="","No registra",
IF('4. Cadena de valor'!D392="Otro",'4. Cadena de valor'!G392,
'4. Cadena de valor'!D392))</f>
        <v>No registra</v>
      </c>
      <c r="E233" s="795"/>
      <c r="F233" s="231" t="str">
        <f>IF('4. Cadena de valor'!O392="","",'4. Cadena de valor'!O392)</f>
        <v/>
      </c>
      <c r="G233" s="794" t="str">
        <f>IF('4. Cadena de valor'!J392="","",'4. Cadena de valor'!J392)</f>
        <v/>
      </c>
      <c r="H233" s="795"/>
      <c r="I233" s="391" t="str">
        <f>IF('4. Cadena de valor'!D392="Otro","Escriba la fórmula aquí",IFERROR(VLOOKUP(D233,Auxiliar!$E$380:$G$601,3,0),""))</f>
        <v/>
      </c>
      <c r="J233" s="393"/>
      <c r="K233" s="288"/>
      <c r="L233" s="231" t="str">
        <f>IF('4. Cadena de valor'!P392="","",'4. Cadena de valor'!P392)</f>
        <v/>
      </c>
      <c r="M233" s="391"/>
      <c r="N233" s="393"/>
      <c r="O233" s="391"/>
      <c r="P233" s="393"/>
    </row>
    <row r="234" spans="1:20" s="226" customFormat="1" ht="63" hidden="1" customHeight="1" outlineLevel="1">
      <c r="A234" s="225"/>
      <c r="B234" s="234"/>
      <c r="C234" s="131" t="str">
        <f>'4. Cadena de valor'!C416</f>
        <v>3.1.2</v>
      </c>
      <c r="D234" s="794" t="str">
        <f>IF('4. Cadena de valor'!D419="","No registra",
IF('4. Cadena de valor'!D419="Otro",'4. Cadena de valor'!G419,
'4. Cadena de valor'!D419))</f>
        <v>No registra</v>
      </c>
      <c r="E234" s="795"/>
      <c r="F234" s="231" t="str">
        <f>IF('4. Cadena de valor'!O419="","",'4. Cadena de valor'!O419)</f>
        <v/>
      </c>
      <c r="G234" s="794" t="str">
        <f>IF('4. Cadena de valor'!J419="","",'4. Cadena de valor'!J419)</f>
        <v/>
      </c>
      <c r="H234" s="795"/>
      <c r="I234" s="391" t="str">
        <f>IF('4. Cadena de valor'!D419="Otro","Escriba la fórmula aquí",IFERROR(VLOOKUP(D234,Auxiliar!$E$380:$G$601,3,0),""))</f>
        <v/>
      </c>
      <c r="J234" s="393"/>
      <c r="K234" s="288"/>
      <c r="L234" s="231" t="str">
        <f>IF('4. Cadena de valor'!P419="","",'4. Cadena de valor'!P419)</f>
        <v/>
      </c>
      <c r="M234" s="391"/>
      <c r="N234" s="393"/>
      <c r="O234" s="391"/>
      <c r="P234" s="393"/>
      <c r="Q234" s="1"/>
      <c r="R234" s="1"/>
      <c r="S234" s="1"/>
      <c r="T234" s="1"/>
    </row>
    <row r="235" spans="1:20" s="1" customFormat="1" ht="63" hidden="1" customHeight="1" outlineLevel="1">
      <c r="A235" s="4"/>
      <c r="B235" s="234"/>
      <c r="C235" s="131" t="str">
        <f>'4. Cadena de valor'!C449</f>
        <v>3.2.1</v>
      </c>
      <c r="D235" s="794" t="str">
        <f>IF('4. Cadena de valor'!D452="","No registra",
IF('4. Cadena de valor'!D452="Otro",'4. Cadena de valor'!G452,
'4. Cadena de valor'!D452))</f>
        <v>No registra</v>
      </c>
      <c r="E235" s="795"/>
      <c r="F235" s="231" t="str">
        <f>IF('4. Cadena de valor'!O452="","",'4. Cadena de valor'!O452)</f>
        <v/>
      </c>
      <c r="G235" s="794" t="str">
        <f>IF('4. Cadena de valor'!J452="","",'4. Cadena de valor'!J452)</f>
        <v/>
      </c>
      <c r="H235" s="795"/>
      <c r="I235" s="391" t="str">
        <f>IF('4. Cadena de valor'!D452="Otro","Escriba la fórmula aquí",IFERROR(VLOOKUP(D235,Auxiliar!$E$380:$G$601,3,0),""))</f>
        <v/>
      </c>
      <c r="J235" s="393"/>
      <c r="K235" s="288"/>
      <c r="L235" s="231" t="str">
        <f>IF('4. Cadena de valor'!P452="","",'4. Cadena de valor'!P452)</f>
        <v/>
      </c>
      <c r="M235" s="391"/>
      <c r="N235" s="393"/>
      <c r="O235" s="391"/>
      <c r="P235" s="393"/>
    </row>
    <row r="236" spans="1:20" s="1" customFormat="1" ht="63" hidden="1" customHeight="1" outlineLevel="1">
      <c r="A236" s="4"/>
      <c r="B236" s="234"/>
      <c r="C236" s="131" t="str">
        <f>'4. Cadena de valor'!C476</f>
        <v>3.2.2</v>
      </c>
      <c r="D236" s="794" t="str">
        <f>IF('4. Cadena de valor'!D479="","No registra",
IF('4. Cadena de valor'!D479="Otro",'4. Cadena de valor'!G479,
'4. Cadena de valor'!D479))</f>
        <v>No registra</v>
      </c>
      <c r="E236" s="795"/>
      <c r="F236" s="231" t="str">
        <f>IF('4. Cadena de valor'!O479="","",'4. Cadena de valor'!O479)</f>
        <v/>
      </c>
      <c r="G236" s="794" t="str">
        <f>IF('4. Cadena de valor'!J479="","",'4. Cadena de valor'!J479)</f>
        <v/>
      </c>
      <c r="H236" s="795"/>
      <c r="I236" s="391" t="str">
        <f>IF('4. Cadena de valor'!D479="Otro","Escriba la fórmula aquí",IFERROR(VLOOKUP(D236,Auxiliar!$E$380:$G$601,3,0),""))</f>
        <v/>
      </c>
      <c r="J236" s="393"/>
      <c r="K236" s="288"/>
      <c r="L236" s="231" t="str">
        <f>IF('4. Cadena de valor'!P479="","",'4. Cadena de valor'!P479)</f>
        <v/>
      </c>
      <c r="M236" s="391"/>
      <c r="N236" s="393"/>
      <c r="O236" s="391"/>
      <c r="P236" s="393"/>
      <c r="Q236" s="16"/>
      <c r="R236" s="16"/>
      <c r="S236" s="16"/>
      <c r="T236" s="16"/>
    </row>
    <row r="237" spans="1:20" s="1" customFormat="1" ht="26.25" hidden="1" customHeight="1" outlineLevel="1">
      <c r="A237" s="4"/>
      <c r="B237" s="234"/>
      <c r="C237" s="234"/>
      <c r="D237" s="234"/>
      <c r="E237" s="234"/>
      <c r="F237" s="234"/>
      <c r="G237" s="234"/>
      <c r="H237" s="234"/>
      <c r="I237" s="234"/>
      <c r="J237" s="234"/>
      <c r="K237" s="234"/>
      <c r="L237" s="234"/>
      <c r="M237" s="234"/>
      <c r="N237" s="234"/>
      <c r="O237" s="234"/>
      <c r="P237" s="234"/>
      <c r="Q237" s="16"/>
      <c r="R237" s="16"/>
      <c r="S237" s="16"/>
      <c r="T237" s="16"/>
    </row>
    <row r="238" spans="1:20" s="1" customFormat="1" ht="26.25" hidden="1" customHeight="1" outlineLevel="1">
      <c r="A238" s="4"/>
      <c r="B238" s="248"/>
      <c r="C238" s="574" t="s">
        <v>3730</v>
      </c>
      <c r="D238" s="575"/>
      <c r="E238" s="575"/>
      <c r="F238" s="248"/>
      <c r="G238" s="248"/>
      <c r="H238" s="248"/>
      <c r="I238" s="248"/>
      <c r="J238" s="248"/>
      <c r="K238" s="248"/>
      <c r="L238" s="248"/>
      <c r="M238" s="248"/>
      <c r="N238" s="248"/>
      <c r="O238" s="248"/>
      <c r="P238" s="248"/>
      <c r="Q238" s="59"/>
      <c r="R238" s="16"/>
      <c r="S238" s="16"/>
      <c r="T238" s="195"/>
    </row>
    <row r="239" spans="1:20" s="1" customFormat="1" ht="26.25" hidden="1" customHeight="1" outlineLevel="1">
      <c r="A239" s="4"/>
      <c r="B239" s="248"/>
      <c r="C239" s="71" t="s">
        <v>3723</v>
      </c>
      <c r="D239" s="71"/>
      <c r="E239" s="71"/>
      <c r="F239" s="71"/>
      <c r="G239" s="71"/>
      <c r="H239" s="71"/>
      <c r="I239" s="71"/>
      <c r="J239" s="71"/>
      <c r="K239" s="71"/>
      <c r="L239" s="71"/>
      <c r="M239" s="71"/>
      <c r="N239" s="71"/>
      <c r="O239" s="71"/>
      <c r="P239" s="71"/>
      <c r="Q239" s="59"/>
      <c r="R239" s="16"/>
      <c r="S239" s="16"/>
      <c r="T239" s="195"/>
    </row>
    <row r="240" spans="1:20" s="1" customFormat="1" ht="26.25" hidden="1" customHeight="1" outlineLevel="1">
      <c r="A240" s="4"/>
      <c r="B240" s="234"/>
      <c r="C240" s="71"/>
      <c r="D240" s="249"/>
      <c r="E240" s="249"/>
      <c r="F240" s="249"/>
      <c r="G240" s="250"/>
      <c r="H240" s="249"/>
      <c r="I240" s="249"/>
      <c r="J240" s="250"/>
      <c r="K240" s="249"/>
      <c r="L240" s="249"/>
      <c r="M240" s="249"/>
      <c r="N240" s="249"/>
      <c r="O240" s="251"/>
      <c r="P240" s="251"/>
    </row>
    <row r="241" spans="1:20" s="1" customFormat="1" ht="45.4" hidden="1" customHeight="1" outlineLevel="1">
      <c r="A241" s="4"/>
      <c r="B241" s="62"/>
      <c r="C241" s="252"/>
      <c r="D241" s="796" t="s">
        <v>3259</v>
      </c>
      <c r="E241" s="797"/>
      <c r="F241" s="183" t="s">
        <v>3724</v>
      </c>
      <c r="G241" s="796" t="s">
        <v>3725</v>
      </c>
      <c r="H241" s="797"/>
      <c r="I241" s="796" t="s">
        <v>3726</v>
      </c>
      <c r="J241" s="797"/>
      <c r="K241" s="183" t="s">
        <v>3727</v>
      </c>
      <c r="L241" s="183" t="s">
        <v>3264</v>
      </c>
      <c r="M241" s="798" t="s">
        <v>3728</v>
      </c>
      <c r="N241" s="799"/>
      <c r="O241" s="796" t="s">
        <v>3245</v>
      </c>
      <c r="P241" s="797"/>
    </row>
    <row r="242" spans="1:20" s="1" customFormat="1" ht="72.400000000000006" hidden="1" customHeight="1" outlineLevel="1">
      <c r="A242" s="4"/>
      <c r="B242" s="234"/>
      <c r="C242" s="131" t="str">
        <f>'4. Cadena de valor'!C370</f>
        <v>3.1</v>
      </c>
      <c r="D242" s="794" t="str">
        <f>IF('4. Cadena de valor'!D370="","No registra",
IF('4. Cadena de valor'!D370="Otro",'4. Cadena de valor'!G370,
'4. Cadena de valor'!D370))</f>
        <v>No registra</v>
      </c>
      <c r="E242" s="795"/>
      <c r="F242" s="231" t="str">
        <f>IF('4. Cadena de valor'!O370="","",'4. Cadena de valor'!O370)</f>
        <v/>
      </c>
      <c r="G242" s="794" t="str">
        <f>IF('4. Cadena de valor'!J370="","",'4. Cadena de valor'!J370)</f>
        <v/>
      </c>
      <c r="H242" s="795"/>
      <c r="I242" s="817" t="str">
        <f>IF('4. Cadena de valor'!D370="Otro","Escriba la fórmula aquí",IFERROR(VLOOKUP(D242,Auxiliar!$E$606:$G$776,3,0),""))</f>
        <v/>
      </c>
      <c r="J242" s="818"/>
      <c r="K242" s="288"/>
      <c r="L242" s="231" t="str">
        <f>IF('4. Cadena de valor'!P370="","",'4. Cadena de valor'!P370)</f>
        <v/>
      </c>
      <c r="M242" s="391"/>
      <c r="N242" s="393"/>
      <c r="O242" s="391"/>
      <c r="P242" s="393"/>
    </row>
    <row r="243" spans="1:20" s="226" customFormat="1" ht="63" hidden="1" customHeight="1" outlineLevel="1">
      <c r="A243" s="225"/>
      <c r="B243" s="234"/>
      <c r="C243" s="131" t="str">
        <f>'4. Cadena de valor'!C373</f>
        <v>3.2</v>
      </c>
      <c r="D243" s="794" t="str">
        <f>IF('4. Cadena de valor'!D373="","No registra",
IF('4. Cadena de valor'!D373="Otro",'4. Cadena de valor'!G373,
'4. Cadena de valor'!D373))</f>
        <v>No registra</v>
      </c>
      <c r="E243" s="795"/>
      <c r="F243" s="231" t="str">
        <f>IF('4. Cadena de valor'!O373="","",'4. Cadena de valor'!O373)</f>
        <v/>
      </c>
      <c r="G243" s="794" t="str">
        <f>IF('4. Cadena de valor'!J373="","",'4. Cadena de valor'!J373)</f>
        <v/>
      </c>
      <c r="H243" s="795"/>
      <c r="I243" s="391" t="str">
        <f>IF('4. Cadena de valor'!D373="Otro","Escriba la fórmula aquí",IFERROR(VLOOKUP(D243,Auxiliar!$E$606:$G$776,3,0),""))</f>
        <v/>
      </c>
      <c r="J243" s="393"/>
      <c r="K243" s="288"/>
      <c r="L243" s="231" t="str">
        <f>IF('4. Cadena de valor'!P373="","",'4. Cadena de valor'!P373)</f>
        <v/>
      </c>
      <c r="M243" s="391"/>
      <c r="N243" s="393"/>
      <c r="O243" s="391"/>
      <c r="P243" s="393"/>
      <c r="Q243" s="1"/>
      <c r="R243" s="1"/>
      <c r="S243" s="1"/>
      <c r="T243" s="1"/>
    </row>
    <row r="244" spans="1:20" s="1" customFormat="1" ht="63" hidden="1" customHeight="1" outlineLevel="1">
      <c r="A244" s="4"/>
      <c r="B244" s="234"/>
      <c r="C244" s="131" t="str">
        <f>'4. Cadena de valor'!C376</f>
        <v>3.3</v>
      </c>
      <c r="D244" s="794" t="str">
        <f>IF('4. Cadena de valor'!D376="","No registra",
IF('4. Cadena de valor'!D376="Otro",'4. Cadena de valor'!G376,
'4. Cadena de valor'!D376))</f>
        <v>No registra</v>
      </c>
      <c r="E244" s="795"/>
      <c r="F244" s="231" t="str">
        <f>IF('4. Cadena de valor'!O376="","",'4. Cadena de valor'!O376)</f>
        <v/>
      </c>
      <c r="G244" s="794" t="str">
        <f>IF('4. Cadena de valor'!J376="","",'4. Cadena de valor'!J376)</f>
        <v/>
      </c>
      <c r="H244" s="795"/>
      <c r="I244" s="391" t="str">
        <f>IF('4. Cadena de valor'!D376="Otro","Escriba la fórmula aquí",IFERROR(VLOOKUP(D244,Auxiliar!$E$606:$G$776,3,0),""))</f>
        <v/>
      </c>
      <c r="J244" s="393"/>
      <c r="K244" s="288"/>
      <c r="L244" s="231" t="str">
        <f>IF('4. Cadena de valor'!P376="","",'4. Cadena de valor'!P376)</f>
        <v/>
      </c>
      <c r="M244" s="391"/>
      <c r="N244" s="393"/>
      <c r="O244" s="391"/>
      <c r="P244" s="393"/>
    </row>
    <row r="245" spans="1:20" s="1" customFormat="1" ht="26.25" hidden="1" customHeight="1" outlineLevel="1">
      <c r="A245" s="4"/>
      <c r="B245" s="234"/>
      <c r="C245" s="234"/>
      <c r="D245" s="234"/>
      <c r="E245" s="234"/>
      <c r="F245" s="234"/>
      <c r="G245" s="234"/>
      <c r="H245" s="234"/>
      <c r="I245" s="234"/>
      <c r="J245" s="234"/>
      <c r="K245" s="234"/>
      <c r="L245" s="234"/>
      <c r="M245" s="234"/>
      <c r="N245" s="234"/>
      <c r="O245" s="234"/>
      <c r="P245" s="234"/>
      <c r="Q245" s="16"/>
      <c r="R245" s="16"/>
      <c r="S245" s="16"/>
      <c r="T245" s="16"/>
    </row>
    <row r="246" spans="1:20" s="1" customFormat="1" ht="26.25" hidden="1" customHeight="1" outlineLevel="1">
      <c r="A246" s="4"/>
      <c r="B246" s="234"/>
      <c r="C246" s="574" t="s">
        <v>3732</v>
      </c>
      <c r="D246" s="575"/>
      <c r="E246" s="575"/>
      <c r="F246" s="234"/>
      <c r="G246" s="234"/>
      <c r="H246" s="234"/>
      <c r="I246" s="234"/>
      <c r="J246" s="234"/>
      <c r="K246" s="234"/>
      <c r="L246" s="234"/>
      <c r="M246" s="234"/>
      <c r="N246" s="234"/>
      <c r="O246" s="234"/>
      <c r="P246" s="234"/>
      <c r="Q246" s="16"/>
      <c r="R246" s="16"/>
      <c r="S246" s="16"/>
      <c r="T246" s="16"/>
    </row>
    <row r="247" spans="1:20" s="1" customFormat="1" ht="26.25" hidden="1" customHeight="1" outlineLevel="1">
      <c r="A247" s="4"/>
      <c r="B247" s="234"/>
      <c r="C247" s="234"/>
      <c r="D247" s="234"/>
      <c r="E247" s="234"/>
      <c r="F247" s="234"/>
      <c r="G247" s="234"/>
      <c r="H247" s="234"/>
      <c r="I247" s="234"/>
      <c r="J247" s="234"/>
      <c r="K247" s="234"/>
      <c r="L247" s="234"/>
      <c r="M247" s="234"/>
      <c r="N247" s="234"/>
      <c r="O247" s="234"/>
      <c r="P247" s="234"/>
      <c r="Q247" s="16"/>
      <c r="R247" s="16"/>
      <c r="S247" s="16"/>
      <c r="T247" s="16"/>
    </row>
    <row r="248" spans="1:20" s="1" customFormat="1" ht="26.25" hidden="1" customHeight="1" outlineLevel="1">
      <c r="A248" s="4"/>
      <c r="B248" s="234"/>
      <c r="C248" s="676" t="s">
        <v>3733</v>
      </c>
      <c r="D248" s="677"/>
      <c r="E248" s="677"/>
      <c r="F248" s="677"/>
      <c r="G248" s="677"/>
      <c r="H248" s="677"/>
      <c r="I248" s="677"/>
      <c r="J248" s="677"/>
      <c r="K248" s="677"/>
      <c r="L248" s="677"/>
      <c r="M248" s="677"/>
      <c r="N248" s="677"/>
      <c r="O248" s="677"/>
      <c r="P248" s="678"/>
      <c r="Q248" s="16"/>
      <c r="R248" s="16"/>
      <c r="S248" s="16"/>
      <c r="T248" s="16"/>
    </row>
    <row r="249" spans="1:20" s="1" customFormat="1" ht="26.25" hidden="1" customHeight="1" outlineLevel="1">
      <c r="A249" s="4"/>
      <c r="B249" s="234"/>
      <c r="C249" s="679"/>
      <c r="D249" s="680"/>
      <c r="E249" s="680"/>
      <c r="F249" s="680"/>
      <c r="G249" s="680"/>
      <c r="H249" s="680"/>
      <c r="I249" s="680"/>
      <c r="J249" s="680"/>
      <c r="K249" s="680"/>
      <c r="L249" s="680"/>
      <c r="M249" s="680"/>
      <c r="N249" s="680"/>
      <c r="O249" s="680"/>
      <c r="P249" s="681"/>
      <c r="Q249" s="16"/>
      <c r="R249" s="16"/>
      <c r="S249" s="16"/>
      <c r="T249" s="16"/>
    </row>
    <row r="250" spans="1:20" s="1" customFormat="1" ht="63.4" hidden="1" customHeight="1" outlineLevel="1">
      <c r="A250" s="4"/>
      <c r="B250" s="234"/>
      <c r="C250" s="682" t="s">
        <v>3238</v>
      </c>
      <c r="D250" s="637" t="s">
        <v>3734</v>
      </c>
      <c r="E250" s="683"/>
      <c r="F250" s="683"/>
      <c r="G250" s="683"/>
      <c r="H250" s="684"/>
      <c r="I250" s="688" t="s">
        <v>3241</v>
      </c>
      <c r="J250" s="673" t="s">
        <v>3735</v>
      </c>
      <c r="K250" s="675"/>
      <c r="L250" s="689" t="s">
        <v>3732</v>
      </c>
      <c r="M250" s="690"/>
      <c r="N250" s="691"/>
      <c r="O250" s="695" t="s">
        <v>3736</v>
      </c>
      <c r="P250" s="697" t="s">
        <v>3245</v>
      </c>
      <c r="Q250" s="16"/>
      <c r="R250" s="16"/>
      <c r="S250" s="16"/>
      <c r="T250" s="16"/>
    </row>
    <row r="251" spans="1:20" s="1" customFormat="1" ht="26.25" hidden="1" customHeight="1" outlineLevel="1">
      <c r="A251" s="4"/>
      <c r="B251" s="234"/>
      <c r="C251" s="682"/>
      <c r="D251" s="685"/>
      <c r="E251" s="686"/>
      <c r="F251" s="686"/>
      <c r="G251" s="686"/>
      <c r="H251" s="687"/>
      <c r="I251" s="688"/>
      <c r="J251" s="142" t="s">
        <v>3246</v>
      </c>
      <c r="K251" s="142" t="s">
        <v>3247</v>
      </c>
      <c r="L251" s="692"/>
      <c r="M251" s="693"/>
      <c r="N251" s="694"/>
      <c r="O251" s="696"/>
      <c r="P251" s="698"/>
      <c r="Q251" s="16"/>
      <c r="R251" s="16"/>
      <c r="S251" s="16"/>
      <c r="T251" s="16"/>
    </row>
    <row r="252" spans="1:20" s="1" customFormat="1" ht="26.25" hidden="1" customHeight="1" outlineLevel="1">
      <c r="A252" s="4"/>
      <c r="B252" s="234"/>
      <c r="C252" s="620" t="s">
        <v>3248</v>
      </c>
      <c r="D252" s="443"/>
      <c r="E252" s="444"/>
      <c r="F252" s="444"/>
      <c r="G252" s="444"/>
      <c r="H252" s="445"/>
      <c r="I252" s="708"/>
      <c r="J252" s="662"/>
      <c r="K252" s="708"/>
      <c r="L252" s="803" t="str">
        <f>IF(OR(I252="",J252="",K252=""),"",CONCATENATE(I252," empleos únicos durante un periodo de ",J252," ",K252))</f>
        <v/>
      </c>
      <c r="M252" s="804"/>
      <c r="N252" s="805"/>
      <c r="O252" s="748"/>
      <c r="P252" s="662"/>
      <c r="Q252" s="16"/>
      <c r="R252" s="16"/>
      <c r="S252" s="16"/>
      <c r="T252" s="16"/>
    </row>
    <row r="253" spans="1:20" s="1" customFormat="1" ht="26.25" hidden="1" customHeight="1" outlineLevel="1">
      <c r="A253" s="4"/>
      <c r="B253" s="234"/>
      <c r="C253" s="620"/>
      <c r="D253" s="446"/>
      <c r="E253" s="447"/>
      <c r="F253" s="447"/>
      <c r="G253" s="447"/>
      <c r="H253" s="448"/>
      <c r="I253" s="710"/>
      <c r="J253" s="663"/>
      <c r="K253" s="710"/>
      <c r="L253" s="806"/>
      <c r="M253" s="807"/>
      <c r="N253" s="808"/>
      <c r="O253" s="748"/>
      <c r="P253" s="663"/>
      <c r="Q253" s="16"/>
      <c r="R253" s="16"/>
      <c r="S253" s="16"/>
      <c r="T253" s="16"/>
    </row>
    <row r="254" spans="1:20" s="1" customFormat="1" ht="26.25" hidden="1" customHeight="1" outlineLevel="1">
      <c r="A254" s="4"/>
      <c r="B254" s="234"/>
      <c r="C254" s="620" t="s">
        <v>3251</v>
      </c>
      <c r="D254" s="443"/>
      <c r="E254" s="444"/>
      <c r="F254" s="444"/>
      <c r="G254" s="444"/>
      <c r="H254" s="445"/>
      <c r="I254" s="708"/>
      <c r="J254" s="662"/>
      <c r="K254" s="708"/>
      <c r="L254" s="803" t="str">
        <f>IF(OR(I254="",J254="",K254=""),"",CONCATENATE(I254," empleos únicos durante un periodo de ",J254," ",K254))</f>
        <v/>
      </c>
      <c r="M254" s="804"/>
      <c r="N254" s="805"/>
      <c r="O254" s="748"/>
      <c r="P254" s="662"/>
      <c r="Q254" s="16"/>
      <c r="R254" s="16"/>
      <c r="S254" s="16"/>
      <c r="T254" s="16"/>
    </row>
    <row r="255" spans="1:20" s="1" customFormat="1" ht="26.25" hidden="1" customHeight="1" outlineLevel="1">
      <c r="A255" s="4"/>
      <c r="B255" s="234"/>
      <c r="C255" s="620"/>
      <c r="D255" s="446"/>
      <c r="E255" s="447"/>
      <c r="F255" s="447"/>
      <c r="G255" s="447"/>
      <c r="H255" s="448"/>
      <c r="I255" s="710"/>
      <c r="J255" s="663"/>
      <c r="K255" s="710"/>
      <c r="L255" s="806"/>
      <c r="M255" s="807"/>
      <c r="N255" s="808"/>
      <c r="O255" s="748"/>
      <c r="P255" s="663"/>
      <c r="Q255" s="16"/>
      <c r="R255" s="16"/>
      <c r="S255" s="16"/>
      <c r="T255" s="16"/>
    </row>
    <row r="256" spans="1:20" s="1" customFormat="1" ht="26.25" hidden="1" customHeight="1" outlineLevel="1">
      <c r="A256" s="4"/>
      <c r="B256" s="234"/>
      <c r="C256" s="620" t="s">
        <v>3255</v>
      </c>
      <c r="D256" s="443"/>
      <c r="E256" s="444"/>
      <c r="F256" s="444"/>
      <c r="G256" s="444"/>
      <c r="H256" s="445"/>
      <c r="I256" s="708"/>
      <c r="J256" s="662"/>
      <c r="K256" s="708"/>
      <c r="L256" s="803" t="str">
        <f t="shared" ref="L256" si="12">IF(OR(I256="",J256="",K256=""),"",CONCATENATE(I256," empleos únicos durante un periodo de ",J256," ",K256))</f>
        <v/>
      </c>
      <c r="M256" s="804"/>
      <c r="N256" s="805"/>
      <c r="O256" s="748"/>
      <c r="P256" s="662"/>
      <c r="Q256" s="16"/>
      <c r="R256" s="16"/>
      <c r="S256" s="16"/>
      <c r="T256" s="16"/>
    </row>
    <row r="257" spans="1:20" s="1" customFormat="1" ht="26.25" hidden="1" customHeight="1" outlineLevel="1">
      <c r="A257" s="4"/>
      <c r="B257" s="234"/>
      <c r="C257" s="620"/>
      <c r="D257" s="446"/>
      <c r="E257" s="447"/>
      <c r="F257" s="447"/>
      <c r="G257" s="447"/>
      <c r="H257" s="448"/>
      <c r="I257" s="710"/>
      <c r="J257" s="663"/>
      <c r="K257" s="710"/>
      <c r="L257" s="806"/>
      <c r="M257" s="807"/>
      <c r="N257" s="808"/>
      <c r="O257" s="748"/>
      <c r="P257" s="663"/>
      <c r="Q257" s="16"/>
      <c r="R257" s="16"/>
      <c r="S257" s="16"/>
      <c r="T257" s="16"/>
    </row>
    <row r="258" spans="1:20" s="1" customFormat="1" ht="26.25" hidden="1" customHeight="1" outlineLevel="1">
      <c r="A258" s="4"/>
      <c r="B258" s="234"/>
      <c r="C258" s="620" t="s">
        <v>3258</v>
      </c>
      <c r="D258" s="443"/>
      <c r="E258" s="444"/>
      <c r="F258" s="444"/>
      <c r="G258" s="444"/>
      <c r="H258" s="445"/>
      <c r="I258" s="708"/>
      <c r="J258" s="662"/>
      <c r="K258" s="708"/>
      <c r="L258" s="803" t="str">
        <f t="shared" ref="L258" si="13">IF(OR(I258="",J258="",K258=""),"",CONCATENATE(I258," empleos únicos durante un periodo de ",J258," ",K258))</f>
        <v/>
      </c>
      <c r="M258" s="804"/>
      <c r="N258" s="805"/>
      <c r="O258" s="748"/>
      <c r="P258" s="662"/>
      <c r="Q258" s="16"/>
      <c r="R258" s="16"/>
      <c r="S258" s="16"/>
      <c r="T258" s="16"/>
    </row>
    <row r="259" spans="1:20" s="1" customFormat="1" ht="26.25" hidden="1" customHeight="1" outlineLevel="1">
      <c r="A259" s="4"/>
      <c r="B259" s="234"/>
      <c r="C259" s="620"/>
      <c r="D259" s="446"/>
      <c r="E259" s="447"/>
      <c r="F259" s="447"/>
      <c r="G259" s="447"/>
      <c r="H259" s="448"/>
      <c r="I259" s="710"/>
      <c r="J259" s="663"/>
      <c r="K259" s="710"/>
      <c r="L259" s="806"/>
      <c r="M259" s="807"/>
      <c r="N259" s="808"/>
      <c r="O259" s="748"/>
      <c r="P259" s="663"/>
      <c r="Q259" s="16"/>
      <c r="R259" s="16"/>
      <c r="S259" s="16"/>
      <c r="T259" s="16"/>
    </row>
    <row r="260" spans="1:20" s="1" customFormat="1" ht="26.25" hidden="1" customHeight="1" outlineLevel="1">
      <c r="A260" s="4"/>
      <c r="B260" s="234"/>
      <c r="C260" s="234"/>
      <c r="D260" s="234"/>
      <c r="E260" s="234"/>
      <c r="F260" s="234"/>
      <c r="G260" s="234"/>
      <c r="H260" s="234"/>
      <c r="I260" s="234"/>
      <c r="J260" s="234"/>
      <c r="K260" s="234"/>
      <c r="L260" s="234"/>
      <c r="M260" s="234"/>
      <c r="N260" s="234"/>
      <c r="O260" s="234"/>
      <c r="P260" s="234"/>
      <c r="Q260" s="16"/>
      <c r="R260" s="16"/>
      <c r="S260" s="16"/>
      <c r="T260" s="16"/>
    </row>
    <row r="261" spans="1:20" s="1" customFormat="1" ht="26.25" hidden="1" customHeight="1" outlineLevel="1">
      <c r="A261" s="4"/>
      <c r="B261" s="234"/>
      <c r="C261" s="574" t="s">
        <v>3737</v>
      </c>
      <c r="D261" s="575"/>
      <c r="E261" s="575"/>
      <c r="F261" s="234"/>
      <c r="G261" s="234"/>
      <c r="H261" s="234"/>
      <c r="I261" s="234"/>
      <c r="J261" s="234"/>
      <c r="K261" s="234"/>
      <c r="L261" s="234"/>
      <c r="M261" s="234"/>
      <c r="N261" s="234"/>
      <c r="O261" s="234"/>
      <c r="P261" s="234"/>
      <c r="Q261" s="16"/>
      <c r="R261" s="16"/>
      <c r="S261" s="16"/>
      <c r="T261" s="16"/>
    </row>
    <row r="262" spans="1:20" s="1" customFormat="1" ht="26.25" hidden="1" customHeight="1" outlineLevel="1">
      <c r="A262" s="4"/>
      <c r="B262" s="234"/>
      <c r="C262" s="801" t="s">
        <v>3738</v>
      </c>
      <c r="D262" s="801"/>
      <c r="E262" s="801"/>
      <c r="F262" s="801"/>
      <c r="G262" s="801"/>
      <c r="H262" s="801"/>
      <c r="I262" s="801"/>
      <c r="J262" s="801"/>
      <c r="K262" s="801"/>
      <c r="L262" s="801"/>
      <c r="M262" s="801"/>
      <c r="N262" s="801"/>
      <c r="O262" s="801"/>
      <c r="P262" s="801"/>
      <c r="Q262" s="16"/>
      <c r="R262" s="16"/>
      <c r="S262" s="16"/>
      <c r="T262" s="16"/>
    </row>
    <row r="263" spans="1:20" s="1" customFormat="1" ht="26.25" hidden="1" customHeight="1" outlineLevel="1">
      <c r="A263" s="4"/>
      <c r="B263" s="234"/>
      <c r="C263" s="801"/>
      <c r="D263" s="801"/>
      <c r="E263" s="801"/>
      <c r="F263" s="801"/>
      <c r="G263" s="801"/>
      <c r="H263" s="801"/>
      <c r="I263" s="801"/>
      <c r="J263" s="801"/>
      <c r="K263" s="801"/>
      <c r="L263" s="801"/>
      <c r="M263" s="801"/>
      <c r="N263" s="801"/>
      <c r="O263" s="801"/>
      <c r="P263" s="801"/>
      <c r="Q263" s="16"/>
      <c r="R263" s="16"/>
      <c r="S263" s="16"/>
      <c r="T263" s="16"/>
    </row>
    <row r="264" spans="1:20" s="1" customFormat="1" ht="26.25" hidden="1" customHeight="1" outlineLevel="1">
      <c r="A264" s="4"/>
      <c r="B264" s="234"/>
      <c r="C264" s="233" t="s">
        <v>3248</v>
      </c>
      <c r="D264" s="235" t="s">
        <v>3739</v>
      </c>
      <c r="E264" s="253"/>
      <c r="F264" s="253"/>
      <c r="G264" s="253"/>
      <c r="H264" s="234"/>
      <c r="I264" s="234"/>
      <c r="J264" s="234"/>
      <c r="K264" s="234"/>
      <c r="L264" s="234"/>
      <c r="M264" s="234"/>
      <c r="N264" s="234"/>
      <c r="O264" s="234"/>
      <c r="P264" s="234"/>
      <c r="Q264" s="16"/>
      <c r="R264" s="16"/>
      <c r="S264" s="16"/>
      <c r="T264" s="16"/>
    </row>
    <row r="265" spans="1:20" s="1" customFormat="1" ht="25.15" hidden="1" customHeight="1" outlineLevel="1">
      <c r="A265" s="4"/>
      <c r="B265" s="234"/>
      <c r="C265" s="234"/>
      <c r="D265" s="688" t="s">
        <v>3740</v>
      </c>
      <c r="E265" s="688"/>
      <c r="F265" s="688"/>
      <c r="G265" s="688"/>
      <c r="H265" s="796" t="s">
        <v>3246</v>
      </c>
      <c r="I265" s="800"/>
      <c r="J265" s="800"/>
      <c r="K265" s="797"/>
      <c r="L265" s="234"/>
      <c r="M265" s="234"/>
      <c r="N265" s="234"/>
      <c r="O265" s="234"/>
      <c r="P265" s="234"/>
      <c r="Q265" s="16"/>
      <c r="R265" s="16"/>
      <c r="S265" s="16"/>
      <c r="T265" s="16"/>
    </row>
    <row r="266" spans="1:20" s="1" customFormat="1" ht="26.25" hidden="1" customHeight="1" outlineLevel="1">
      <c r="A266" s="4"/>
      <c r="B266" s="234"/>
      <c r="C266" s="234"/>
      <c r="D266" s="688"/>
      <c r="E266" s="688"/>
      <c r="F266" s="688"/>
      <c r="G266" s="688"/>
      <c r="H266" s="227" t="s">
        <v>3741</v>
      </c>
      <c r="I266" s="227" t="s">
        <v>3742</v>
      </c>
      <c r="J266" s="227" t="s">
        <v>1643</v>
      </c>
      <c r="K266" s="227" t="s">
        <v>3743</v>
      </c>
      <c r="L266" s="234"/>
      <c r="M266" s="234"/>
      <c r="N266" s="234"/>
      <c r="O266" s="234"/>
      <c r="P266" s="234"/>
      <c r="Q266" s="16"/>
      <c r="R266" s="16"/>
      <c r="S266" s="16"/>
      <c r="T266" s="16"/>
    </row>
    <row r="267" spans="1:20" s="1" customFormat="1" ht="26.25" hidden="1" customHeight="1" outlineLevel="1">
      <c r="A267" s="4"/>
      <c r="B267" s="234"/>
      <c r="C267" s="254"/>
      <c r="D267" s="802"/>
      <c r="E267" s="802"/>
      <c r="F267" s="802"/>
      <c r="G267" s="802"/>
      <c r="H267" s="293"/>
      <c r="I267" s="293"/>
      <c r="J267" s="293"/>
      <c r="K267" s="207">
        <f>SUM(H267:J267)</f>
        <v>0</v>
      </c>
      <c r="L267" s="248"/>
      <c r="M267" s="234"/>
      <c r="N267" s="234"/>
      <c r="O267" s="234"/>
      <c r="P267" s="234"/>
      <c r="Q267" s="16"/>
      <c r="R267" s="16"/>
      <c r="S267" s="16"/>
      <c r="T267" s="16"/>
    </row>
    <row r="268" spans="1:20" s="1" customFormat="1" ht="26.25" hidden="1" customHeight="1" outlineLevel="1">
      <c r="A268" s="4"/>
      <c r="B268" s="234"/>
      <c r="C268" s="234"/>
      <c r="D268" s="802"/>
      <c r="E268" s="802"/>
      <c r="F268" s="802"/>
      <c r="G268" s="802"/>
      <c r="H268" s="293"/>
      <c r="I268" s="293"/>
      <c r="J268" s="293"/>
      <c r="K268" s="207">
        <f t="shared" ref="K268:K270" si="14">SUM(H268:J268)</f>
        <v>0</v>
      </c>
      <c r="L268" s="234"/>
      <c r="M268" s="234"/>
      <c r="N268" s="234"/>
      <c r="O268" s="234"/>
      <c r="P268" s="234"/>
      <c r="Q268" s="16"/>
      <c r="R268" s="16"/>
      <c r="S268" s="16"/>
      <c r="T268" s="16"/>
    </row>
    <row r="269" spans="1:20" s="1" customFormat="1" ht="26.25" hidden="1" customHeight="1" outlineLevel="1">
      <c r="A269" s="4"/>
      <c r="B269" s="234"/>
      <c r="C269" s="234"/>
      <c r="D269" s="802"/>
      <c r="E269" s="802"/>
      <c r="F269" s="802"/>
      <c r="G269" s="802"/>
      <c r="H269" s="293"/>
      <c r="I269" s="293"/>
      <c r="J269" s="293"/>
      <c r="K269" s="207">
        <f t="shared" si="14"/>
        <v>0</v>
      </c>
      <c r="L269" s="234"/>
      <c r="M269" s="234"/>
      <c r="N269" s="234"/>
      <c r="O269" s="234"/>
      <c r="P269" s="234"/>
      <c r="Q269" s="16"/>
      <c r="R269" s="16"/>
      <c r="S269" s="16"/>
      <c r="T269" s="16"/>
    </row>
    <row r="270" spans="1:20" s="1" customFormat="1" ht="26.25" hidden="1" customHeight="1" outlineLevel="1">
      <c r="A270" s="4"/>
      <c r="B270" s="234"/>
      <c r="C270" s="234"/>
      <c r="D270" s="802"/>
      <c r="E270" s="802"/>
      <c r="F270" s="802"/>
      <c r="G270" s="802"/>
      <c r="H270" s="293"/>
      <c r="I270" s="293"/>
      <c r="J270" s="293"/>
      <c r="K270" s="207">
        <f t="shared" si="14"/>
        <v>0</v>
      </c>
      <c r="L270" s="234"/>
      <c r="M270" s="234"/>
      <c r="N270" s="234"/>
      <c r="O270" s="234"/>
      <c r="P270" s="234"/>
      <c r="Q270" s="16"/>
      <c r="R270" s="16"/>
      <c r="S270" s="16"/>
      <c r="T270" s="16"/>
    </row>
    <row r="271" spans="1:20" s="1" customFormat="1" ht="26.25" hidden="1" customHeight="1" outlineLevel="1">
      <c r="A271" s="4"/>
      <c r="B271" s="234"/>
      <c r="C271" s="234"/>
      <c r="D271" s="234"/>
      <c r="E271" s="234"/>
      <c r="F271" s="234"/>
      <c r="G271" s="234"/>
      <c r="H271" s="234"/>
      <c r="I271" s="234"/>
      <c r="J271" s="234"/>
      <c r="K271" s="234"/>
      <c r="L271" s="234"/>
      <c r="M271" s="234"/>
      <c r="N271" s="234"/>
      <c r="O271" s="234"/>
      <c r="P271" s="234"/>
      <c r="Q271" s="16"/>
      <c r="R271" s="16"/>
      <c r="S271" s="16"/>
      <c r="T271" s="16"/>
    </row>
    <row r="272" spans="1:20" s="1" customFormat="1" ht="26.25" hidden="1" customHeight="1" outlineLevel="1">
      <c r="A272" s="4"/>
      <c r="B272" s="234"/>
      <c r="C272" s="233" t="s">
        <v>3251</v>
      </c>
      <c r="D272" s="235" t="s">
        <v>3744</v>
      </c>
      <c r="E272" s="253"/>
      <c r="F272" s="253"/>
      <c r="G272" s="253"/>
      <c r="H272" s="234"/>
      <c r="I272" s="234"/>
      <c r="J272" s="234"/>
      <c r="K272" s="234"/>
      <c r="L272" s="234"/>
      <c r="M272" s="234"/>
      <c r="N272" s="234"/>
      <c r="O272" s="234"/>
      <c r="P272" s="234"/>
      <c r="Q272" s="16"/>
      <c r="R272" s="16"/>
      <c r="S272" s="16"/>
      <c r="T272" s="16"/>
    </row>
    <row r="273" spans="1:20" s="1" customFormat="1" ht="26.25" hidden="1" customHeight="1" outlineLevel="1">
      <c r="A273" s="4"/>
      <c r="B273" s="234"/>
      <c r="C273" s="234"/>
      <c r="D273" s="688" t="s">
        <v>3740</v>
      </c>
      <c r="E273" s="688"/>
      <c r="F273" s="688"/>
      <c r="G273" s="688"/>
      <c r="H273" s="796" t="s">
        <v>3246</v>
      </c>
      <c r="I273" s="800"/>
      <c r="J273" s="800"/>
      <c r="K273" s="800"/>
      <c r="L273" s="800"/>
      <c r="M273" s="797"/>
      <c r="N273" s="234"/>
      <c r="O273" s="234"/>
      <c r="P273" s="234"/>
      <c r="Q273" s="16"/>
      <c r="R273" s="16"/>
      <c r="S273" s="16"/>
      <c r="T273" s="16"/>
    </row>
    <row r="274" spans="1:20" s="1" customFormat="1" ht="25.9" hidden="1" customHeight="1" outlineLevel="1">
      <c r="A274" s="4"/>
      <c r="B274" s="234"/>
      <c r="C274" s="234"/>
      <c r="D274" s="688"/>
      <c r="E274" s="688"/>
      <c r="F274" s="688"/>
      <c r="G274" s="688"/>
      <c r="H274" s="236" t="s">
        <v>3745</v>
      </c>
      <c r="I274" s="236" t="s">
        <v>3746</v>
      </c>
      <c r="J274" s="237" t="s">
        <v>3747</v>
      </c>
      <c r="K274" s="236" t="s">
        <v>3748</v>
      </c>
      <c r="L274" s="238" t="s">
        <v>3749</v>
      </c>
      <c r="M274" s="236" t="s">
        <v>3743</v>
      </c>
      <c r="N274" s="234"/>
      <c r="O274" s="234"/>
      <c r="P274" s="234"/>
      <c r="Q274" s="16"/>
      <c r="R274" s="16"/>
      <c r="S274" s="16"/>
      <c r="T274" s="16"/>
    </row>
    <row r="275" spans="1:20" s="1" customFormat="1" ht="26.25" hidden="1" customHeight="1" outlineLevel="1">
      <c r="A275" s="4"/>
      <c r="B275" s="234"/>
      <c r="C275" s="234"/>
      <c r="D275" s="748"/>
      <c r="E275" s="748"/>
      <c r="F275" s="748"/>
      <c r="G275" s="748"/>
      <c r="H275" s="242"/>
      <c r="I275" s="242"/>
      <c r="J275" s="243"/>
      <c r="K275" s="243"/>
      <c r="L275" s="294"/>
      <c r="M275" s="188">
        <f>SUM(H275:L275)</f>
        <v>0</v>
      </c>
      <c r="N275" s="234"/>
      <c r="O275" s="234"/>
      <c r="P275" s="234"/>
      <c r="Q275" s="16"/>
      <c r="R275" s="16"/>
      <c r="S275" s="16"/>
      <c r="T275" s="16"/>
    </row>
    <row r="276" spans="1:20" s="1" customFormat="1" ht="26.25" hidden="1" customHeight="1" outlineLevel="1">
      <c r="A276" s="4"/>
      <c r="B276" s="234"/>
      <c r="C276" s="234"/>
      <c r="D276" s="748"/>
      <c r="E276" s="748"/>
      <c r="F276" s="748"/>
      <c r="G276" s="748"/>
      <c r="H276" s="242"/>
      <c r="I276" s="242"/>
      <c r="J276" s="243"/>
      <c r="K276" s="243"/>
      <c r="L276" s="294"/>
      <c r="M276" s="188">
        <f t="shared" ref="M276:M278" si="15">SUM(H276:L276)</f>
        <v>0</v>
      </c>
      <c r="N276" s="234"/>
      <c r="O276" s="234"/>
      <c r="P276" s="234"/>
      <c r="Q276" s="16"/>
      <c r="R276" s="16"/>
      <c r="S276" s="16"/>
      <c r="T276" s="16"/>
    </row>
    <row r="277" spans="1:20" s="1" customFormat="1" ht="26.25" hidden="1" customHeight="1" outlineLevel="1">
      <c r="A277" s="4"/>
      <c r="B277" s="234"/>
      <c r="C277" s="234"/>
      <c r="D277" s="748"/>
      <c r="E277" s="748"/>
      <c r="F277" s="748"/>
      <c r="G277" s="748"/>
      <c r="H277" s="242"/>
      <c r="I277" s="242"/>
      <c r="J277" s="243"/>
      <c r="K277" s="243"/>
      <c r="L277" s="294"/>
      <c r="M277" s="188">
        <f t="shared" si="15"/>
        <v>0</v>
      </c>
      <c r="N277" s="234"/>
      <c r="O277" s="234"/>
      <c r="P277" s="234"/>
      <c r="Q277" s="16"/>
      <c r="R277" s="16"/>
      <c r="S277" s="16"/>
      <c r="T277" s="16"/>
    </row>
    <row r="278" spans="1:20" s="1" customFormat="1" ht="26.25" hidden="1" customHeight="1" outlineLevel="1">
      <c r="A278" s="4"/>
      <c r="B278" s="234"/>
      <c r="C278" s="234"/>
      <c r="D278" s="748"/>
      <c r="E278" s="748"/>
      <c r="F278" s="748"/>
      <c r="G278" s="748"/>
      <c r="H278" s="242"/>
      <c r="I278" s="242"/>
      <c r="J278" s="243"/>
      <c r="K278" s="243"/>
      <c r="L278" s="294"/>
      <c r="M278" s="188">
        <f t="shared" si="15"/>
        <v>0</v>
      </c>
      <c r="N278" s="234"/>
      <c r="O278" s="234"/>
      <c r="P278" s="234"/>
      <c r="Q278" s="16"/>
      <c r="R278" s="16"/>
      <c r="S278" s="16"/>
      <c r="T278" s="16"/>
    </row>
    <row r="279" spans="1:20" s="1" customFormat="1" ht="26.25" hidden="1" customHeight="1" outlineLevel="1">
      <c r="A279" s="4"/>
      <c r="B279" s="234"/>
      <c r="C279" s="234"/>
      <c r="D279" s="234"/>
      <c r="E279" s="234"/>
      <c r="F279" s="234"/>
      <c r="G279" s="234"/>
      <c r="H279" s="234"/>
      <c r="I279" s="234"/>
      <c r="J279" s="234"/>
      <c r="K279" s="234"/>
      <c r="L279" s="234"/>
      <c r="M279" s="234"/>
      <c r="N279" s="234"/>
      <c r="O279" s="234"/>
      <c r="P279" s="234"/>
      <c r="Q279" s="16"/>
      <c r="R279" s="16"/>
      <c r="S279" s="16"/>
      <c r="T279" s="16"/>
    </row>
    <row r="280" spans="1:20" s="1" customFormat="1" ht="26.25" hidden="1" customHeight="1" outlineLevel="1">
      <c r="A280" s="4"/>
      <c r="B280" s="234"/>
      <c r="C280" s="233" t="s">
        <v>3255</v>
      </c>
      <c r="D280" s="235" t="s">
        <v>3750</v>
      </c>
      <c r="E280" s="234"/>
      <c r="F280" s="234"/>
      <c r="G280" s="234"/>
      <c r="H280" s="234"/>
      <c r="I280" s="234"/>
      <c r="J280" s="234"/>
      <c r="K280" s="234"/>
      <c r="L280" s="234"/>
      <c r="M280" s="234"/>
      <c r="N280" s="234"/>
      <c r="O280" s="234"/>
      <c r="P280" s="234"/>
      <c r="Q280" s="16"/>
      <c r="R280" s="16"/>
      <c r="S280" s="16"/>
      <c r="T280" s="16"/>
    </row>
    <row r="281" spans="1:20" s="1" customFormat="1" ht="26.25" hidden="1" customHeight="1" outlineLevel="1">
      <c r="A281" s="4"/>
      <c r="B281" s="234"/>
      <c r="C281" s="234"/>
      <c r="D281" s="688" t="s">
        <v>3740</v>
      </c>
      <c r="E281" s="688"/>
      <c r="F281" s="688"/>
      <c r="G281" s="688"/>
      <c r="H281" s="809" t="s">
        <v>3246</v>
      </c>
      <c r="I281" s="809"/>
      <c r="J281" s="809"/>
      <c r="K281" s="809"/>
      <c r="L281" s="809"/>
      <c r="M281" s="809"/>
      <c r="N281" s="234"/>
      <c r="O281" s="234"/>
      <c r="P281" s="253"/>
      <c r="Q281" s="16"/>
      <c r="R281" s="16"/>
      <c r="S281" s="16"/>
      <c r="T281" s="16"/>
    </row>
    <row r="282" spans="1:20" s="1" customFormat="1" ht="52.15" hidden="1" customHeight="1" outlineLevel="1">
      <c r="A282" s="4"/>
      <c r="B282" s="234"/>
      <c r="C282" s="234"/>
      <c r="D282" s="688"/>
      <c r="E282" s="688"/>
      <c r="F282" s="688"/>
      <c r="G282" s="688"/>
      <c r="H282" s="183" t="s">
        <v>3751</v>
      </c>
      <c r="I282" s="228" t="s">
        <v>3752</v>
      </c>
      <c r="J282" s="183" t="s">
        <v>3753</v>
      </c>
      <c r="K282" s="183" t="s">
        <v>3754</v>
      </c>
      <c r="L282" s="228" t="s">
        <v>3755</v>
      </c>
      <c r="M282" s="183" t="s">
        <v>3743</v>
      </c>
      <c r="N282" s="234"/>
      <c r="O282" s="234"/>
      <c r="P282" s="253"/>
      <c r="Q282" s="16"/>
      <c r="R282" s="16"/>
      <c r="S282" s="16"/>
      <c r="T282" s="16"/>
    </row>
    <row r="283" spans="1:20" s="1" customFormat="1" ht="26.25" hidden="1" customHeight="1" outlineLevel="1">
      <c r="A283" s="4"/>
      <c r="B283" s="234"/>
      <c r="C283" s="234"/>
      <c r="D283" s="748"/>
      <c r="E283" s="748"/>
      <c r="F283" s="748"/>
      <c r="G283" s="748"/>
      <c r="H283" s="242"/>
      <c r="I283" s="242"/>
      <c r="J283" s="242"/>
      <c r="K283" s="242"/>
      <c r="L283" s="295"/>
      <c r="M283" s="188">
        <f>SUM(H283:L283)</f>
        <v>0</v>
      </c>
      <c r="N283" s="234"/>
      <c r="O283" s="234"/>
      <c r="P283" s="253"/>
      <c r="Q283" s="16"/>
      <c r="R283" s="16"/>
      <c r="S283" s="16"/>
      <c r="T283" s="16"/>
    </row>
    <row r="284" spans="1:20" s="1" customFormat="1" ht="26.25" hidden="1" customHeight="1" outlineLevel="1">
      <c r="A284" s="4"/>
      <c r="B284" s="234"/>
      <c r="C284" s="234"/>
      <c r="D284" s="748"/>
      <c r="E284" s="748"/>
      <c r="F284" s="748"/>
      <c r="G284" s="748"/>
      <c r="H284" s="242"/>
      <c r="I284" s="242"/>
      <c r="J284" s="242"/>
      <c r="K284" s="242"/>
      <c r="L284" s="295"/>
      <c r="M284" s="188">
        <f t="shared" ref="M284:M286" si="16">SUM(H284:L284)</f>
        <v>0</v>
      </c>
      <c r="N284" s="234"/>
      <c r="O284" s="234"/>
      <c r="P284" s="253"/>
      <c r="Q284" s="16"/>
      <c r="R284" s="16"/>
      <c r="S284" s="16"/>
      <c r="T284" s="16"/>
    </row>
    <row r="285" spans="1:20" s="1" customFormat="1" ht="26.25" hidden="1" customHeight="1" outlineLevel="1">
      <c r="A285" s="4"/>
      <c r="B285" s="234"/>
      <c r="C285" s="234"/>
      <c r="D285" s="748"/>
      <c r="E285" s="748"/>
      <c r="F285" s="748"/>
      <c r="G285" s="748"/>
      <c r="H285" s="242"/>
      <c r="I285" s="242"/>
      <c r="J285" s="242"/>
      <c r="K285" s="242"/>
      <c r="L285" s="295"/>
      <c r="M285" s="188">
        <f t="shared" si="16"/>
        <v>0</v>
      </c>
      <c r="N285" s="234"/>
      <c r="O285" s="234"/>
      <c r="P285" s="253"/>
      <c r="Q285" s="16"/>
      <c r="R285" s="16"/>
      <c r="S285" s="16"/>
      <c r="T285" s="16"/>
    </row>
    <row r="286" spans="1:20" s="1" customFormat="1" ht="26.25" hidden="1" customHeight="1" outlineLevel="1">
      <c r="A286" s="4"/>
      <c r="B286" s="234"/>
      <c r="C286" s="234"/>
      <c r="D286" s="748"/>
      <c r="E286" s="748"/>
      <c r="F286" s="748"/>
      <c r="G286" s="748"/>
      <c r="H286" s="242"/>
      <c r="I286" s="242"/>
      <c r="J286" s="242"/>
      <c r="K286" s="242"/>
      <c r="L286" s="295"/>
      <c r="M286" s="188">
        <f t="shared" si="16"/>
        <v>0</v>
      </c>
      <c r="N286" s="234"/>
      <c r="O286" s="234"/>
      <c r="P286" s="253"/>
      <c r="Q286" s="16"/>
      <c r="R286" s="16"/>
      <c r="S286" s="16"/>
      <c r="T286" s="16"/>
    </row>
    <row r="287" spans="1:20" s="1" customFormat="1" ht="26.25" hidden="1" customHeight="1" outlineLevel="1">
      <c r="A287" s="4"/>
      <c r="B287" s="234"/>
      <c r="C287" s="234"/>
      <c r="D287" s="256"/>
      <c r="E287" s="256"/>
      <c r="F287" s="234"/>
      <c r="G287" s="256"/>
      <c r="H287" s="256"/>
      <c r="I287" s="256"/>
      <c r="J287" s="256"/>
      <c r="K287" s="256"/>
      <c r="L287" s="234"/>
      <c r="M287" s="234"/>
      <c r="N287" s="234"/>
      <c r="O287" s="234"/>
      <c r="P287" s="253"/>
      <c r="Q287" s="16"/>
      <c r="R287" s="16"/>
      <c r="S287" s="16"/>
      <c r="T287" s="16"/>
    </row>
    <row r="288" spans="1:20" s="1" customFormat="1" ht="26.25" hidden="1" customHeight="1" outlineLevel="1">
      <c r="A288" s="4"/>
      <c r="B288" s="234"/>
      <c r="C288" s="233" t="s">
        <v>3258</v>
      </c>
      <c r="D288" s="235" t="s">
        <v>3756</v>
      </c>
      <c r="E288" s="256"/>
      <c r="F288" s="234"/>
      <c r="G288" s="256"/>
      <c r="H288" s="256"/>
      <c r="I288" s="256"/>
      <c r="J288" s="256"/>
      <c r="K288" s="256"/>
      <c r="L288" s="234"/>
      <c r="M288" s="234"/>
      <c r="N288" s="234"/>
      <c r="O288" s="234"/>
      <c r="P288" s="253"/>
      <c r="Q288" s="16"/>
      <c r="R288" s="16"/>
      <c r="S288" s="16"/>
      <c r="T288" s="16"/>
    </row>
    <row r="289" spans="1:20" s="1" customFormat="1" ht="26.25" hidden="1" customHeight="1" outlineLevel="1">
      <c r="A289" s="4"/>
      <c r="B289" s="234"/>
      <c r="C289" s="234"/>
      <c r="D289" s="688" t="s">
        <v>3740</v>
      </c>
      <c r="E289" s="688"/>
      <c r="F289" s="688"/>
      <c r="G289" s="688"/>
      <c r="H289" s="810" t="s">
        <v>3246</v>
      </c>
      <c r="I289" s="256"/>
      <c r="J289" s="256"/>
      <c r="K289" s="256"/>
      <c r="L289" s="234"/>
      <c r="M289" s="234"/>
      <c r="N289" s="234"/>
      <c r="O289" s="234"/>
      <c r="P289" s="253"/>
      <c r="Q289" s="16"/>
      <c r="R289" s="16"/>
      <c r="S289" s="16"/>
      <c r="T289" s="16"/>
    </row>
    <row r="290" spans="1:20" s="1" customFormat="1" ht="26.25" hidden="1" customHeight="1" outlineLevel="1">
      <c r="A290" s="4"/>
      <c r="B290" s="234"/>
      <c r="C290" s="234"/>
      <c r="D290" s="688"/>
      <c r="E290" s="688"/>
      <c r="F290" s="688"/>
      <c r="G290" s="688"/>
      <c r="H290" s="811"/>
      <c r="I290" s="256"/>
      <c r="J290" s="256"/>
      <c r="K290" s="256"/>
      <c r="L290" s="234"/>
      <c r="M290" s="234"/>
      <c r="N290" s="234"/>
      <c r="O290" s="234"/>
      <c r="P290" s="253"/>
      <c r="Q290" s="16"/>
      <c r="R290" s="16"/>
      <c r="S290" s="16"/>
      <c r="T290" s="16"/>
    </row>
    <row r="291" spans="1:20" s="1" customFormat="1" ht="26.25" hidden="1" customHeight="1" outlineLevel="1">
      <c r="A291" s="4"/>
      <c r="B291" s="234"/>
      <c r="C291" s="234"/>
      <c r="D291" s="748"/>
      <c r="E291" s="748"/>
      <c r="F291" s="748"/>
      <c r="G291" s="748"/>
      <c r="H291" s="242"/>
      <c r="I291" s="256"/>
      <c r="J291" s="256"/>
      <c r="K291" s="256"/>
      <c r="L291" s="234"/>
      <c r="M291" s="234"/>
      <c r="N291" s="234"/>
      <c r="O291" s="234"/>
      <c r="P291" s="253"/>
      <c r="Q291" s="16"/>
      <c r="R291" s="16"/>
      <c r="S291" s="16"/>
      <c r="T291" s="16"/>
    </row>
    <row r="292" spans="1:20" s="1" customFormat="1" ht="26.25" hidden="1" customHeight="1" outlineLevel="1">
      <c r="A292" s="4"/>
      <c r="B292" s="234"/>
      <c r="C292" s="234"/>
      <c r="D292" s="748"/>
      <c r="E292" s="748"/>
      <c r="F292" s="748"/>
      <c r="G292" s="748"/>
      <c r="H292" s="242"/>
      <c r="I292" s="256"/>
      <c r="J292" s="256"/>
      <c r="K292" s="256"/>
      <c r="L292" s="234"/>
      <c r="M292" s="234"/>
      <c r="N292" s="234"/>
      <c r="O292" s="234"/>
      <c r="P292" s="253"/>
      <c r="Q292" s="16"/>
      <c r="R292" s="16"/>
      <c r="S292" s="16"/>
      <c r="T292" s="16"/>
    </row>
    <row r="293" spans="1:20" s="1" customFormat="1" ht="26.25" hidden="1" customHeight="1" outlineLevel="1">
      <c r="A293" s="4"/>
      <c r="B293" s="234"/>
      <c r="C293" s="234"/>
      <c r="D293" s="748"/>
      <c r="E293" s="748"/>
      <c r="F293" s="748"/>
      <c r="G293" s="748"/>
      <c r="H293" s="242"/>
      <c r="I293" s="256"/>
      <c r="J293" s="256"/>
      <c r="K293" s="256"/>
      <c r="L293" s="234"/>
      <c r="M293" s="234"/>
      <c r="N293" s="234"/>
      <c r="O293" s="234"/>
      <c r="P293" s="253"/>
      <c r="Q293" s="16"/>
      <c r="R293" s="16"/>
      <c r="S293" s="16"/>
      <c r="T293" s="16"/>
    </row>
    <row r="294" spans="1:20" s="1" customFormat="1" ht="26.25" hidden="1" customHeight="1" outlineLevel="1">
      <c r="A294" s="4"/>
      <c r="B294" s="234"/>
      <c r="C294" s="234"/>
      <c r="D294" s="748"/>
      <c r="E294" s="748"/>
      <c r="F294" s="748"/>
      <c r="G294" s="748"/>
      <c r="H294" s="242"/>
      <c r="I294" s="256"/>
      <c r="J294" s="256"/>
      <c r="K294" s="256"/>
      <c r="L294" s="234"/>
      <c r="M294" s="234"/>
      <c r="N294" s="234"/>
      <c r="O294" s="234"/>
      <c r="P294" s="253"/>
      <c r="Q294" s="16"/>
      <c r="R294" s="16"/>
      <c r="S294" s="16"/>
      <c r="T294" s="16"/>
    </row>
    <row r="295" spans="1:20" s="1" customFormat="1" ht="26.25" hidden="1" customHeight="1" outlineLevel="1">
      <c r="A295" s="4"/>
      <c r="B295" s="234"/>
      <c r="C295" s="234"/>
      <c r="D295" s="256"/>
      <c r="E295" s="256"/>
      <c r="F295" s="234"/>
      <c r="G295" s="256"/>
      <c r="H295" s="256"/>
      <c r="I295" s="256"/>
      <c r="J295" s="256"/>
      <c r="K295" s="256"/>
      <c r="L295" s="234"/>
      <c r="M295" s="234"/>
      <c r="N295" s="234"/>
      <c r="O295" s="234"/>
      <c r="P295" s="253"/>
      <c r="Q295" s="16"/>
      <c r="R295" s="16"/>
      <c r="S295" s="16"/>
      <c r="T295" s="16"/>
    </row>
    <row r="296" spans="1:20" s="1" customFormat="1" ht="26.25" hidden="1" customHeight="1" outlineLevel="1">
      <c r="A296" s="4"/>
      <c r="B296" s="234"/>
      <c r="C296" s="233" t="s">
        <v>3757</v>
      </c>
      <c r="D296" s="235" t="s">
        <v>3758</v>
      </c>
      <c r="E296" s="256"/>
      <c r="F296" s="234"/>
      <c r="G296" s="256"/>
      <c r="H296" s="256"/>
      <c r="I296" s="256"/>
      <c r="J296" s="256"/>
      <c r="K296" s="256"/>
      <c r="L296" s="234"/>
      <c r="M296" s="234"/>
      <c r="N296" s="234"/>
      <c r="O296" s="234"/>
      <c r="P296" s="253"/>
      <c r="Q296" s="16"/>
      <c r="R296" s="16"/>
      <c r="S296" s="16"/>
      <c r="T296" s="16"/>
    </row>
    <row r="297" spans="1:20" s="1" customFormat="1" ht="26.25" hidden="1" customHeight="1" outlineLevel="1">
      <c r="A297" s="4"/>
      <c r="B297" s="234"/>
      <c r="C297" s="234"/>
      <c r="D297" s="688" t="s">
        <v>3740</v>
      </c>
      <c r="E297" s="688"/>
      <c r="F297" s="688"/>
      <c r="G297" s="688"/>
      <c r="H297" s="810" t="s">
        <v>3246</v>
      </c>
      <c r="I297" s="256"/>
      <c r="J297" s="256"/>
      <c r="K297" s="256"/>
      <c r="L297" s="234"/>
      <c r="M297" s="234"/>
      <c r="N297" s="234"/>
      <c r="O297" s="234"/>
      <c r="P297" s="253"/>
      <c r="Q297" s="16"/>
      <c r="R297" s="16"/>
      <c r="S297" s="16"/>
      <c r="T297" s="16"/>
    </row>
    <row r="298" spans="1:20" s="1" customFormat="1" ht="26.25" hidden="1" customHeight="1" outlineLevel="1">
      <c r="A298" s="4"/>
      <c r="B298" s="234"/>
      <c r="C298" s="234"/>
      <c r="D298" s="688"/>
      <c r="E298" s="688"/>
      <c r="F298" s="688"/>
      <c r="G298" s="688"/>
      <c r="H298" s="811"/>
      <c r="I298" s="256"/>
      <c r="J298" s="256"/>
      <c r="K298" s="256"/>
      <c r="L298" s="234"/>
      <c r="M298" s="234"/>
      <c r="N298" s="234"/>
      <c r="O298" s="234"/>
      <c r="P298" s="253"/>
      <c r="Q298" s="16"/>
      <c r="R298" s="16"/>
      <c r="S298" s="16"/>
      <c r="T298" s="16"/>
    </row>
    <row r="299" spans="1:20" s="1" customFormat="1" ht="26.25" hidden="1" customHeight="1" outlineLevel="1">
      <c r="A299" s="4"/>
      <c r="B299" s="234"/>
      <c r="C299" s="234"/>
      <c r="D299" s="748"/>
      <c r="E299" s="748"/>
      <c r="F299" s="748"/>
      <c r="G299" s="748"/>
      <c r="H299" s="242"/>
      <c r="I299" s="256"/>
      <c r="J299" s="256"/>
      <c r="K299" s="256"/>
      <c r="L299" s="234"/>
      <c r="M299" s="234"/>
      <c r="N299" s="234"/>
      <c r="O299" s="234"/>
      <c r="P299" s="253"/>
      <c r="Q299" s="16"/>
      <c r="R299" s="16"/>
      <c r="S299" s="16"/>
      <c r="T299" s="16"/>
    </row>
    <row r="300" spans="1:20" s="1" customFormat="1" ht="26.25" hidden="1" customHeight="1" outlineLevel="1">
      <c r="A300" s="4"/>
      <c r="B300" s="234"/>
      <c r="C300" s="234"/>
      <c r="D300" s="748"/>
      <c r="E300" s="748"/>
      <c r="F300" s="748"/>
      <c r="G300" s="748"/>
      <c r="H300" s="242"/>
      <c r="I300" s="256"/>
      <c r="J300" s="256"/>
      <c r="K300" s="256"/>
      <c r="L300" s="234"/>
      <c r="M300" s="234"/>
      <c r="N300" s="234"/>
      <c r="O300" s="234"/>
      <c r="P300" s="253"/>
      <c r="Q300" s="16"/>
      <c r="R300" s="16"/>
      <c r="S300" s="16"/>
      <c r="T300" s="16"/>
    </row>
    <row r="301" spans="1:20" s="1" customFormat="1" ht="26.25" hidden="1" customHeight="1" outlineLevel="1">
      <c r="A301" s="4"/>
      <c r="B301" s="234"/>
      <c r="C301" s="234"/>
      <c r="D301" s="748"/>
      <c r="E301" s="748"/>
      <c r="F301" s="748"/>
      <c r="G301" s="748"/>
      <c r="H301" s="242"/>
      <c r="I301" s="256"/>
      <c r="J301" s="256"/>
      <c r="K301" s="256"/>
      <c r="L301" s="234"/>
      <c r="M301" s="234"/>
      <c r="N301" s="234"/>
      <c r="O301" s="234"/>
      <c r="P301" s="253"/>
      <c r="Q301" s="16"/>
      <c r="R301" s="16"/>
      <c r="S301" s="16"/>
      <c r="T301" s="16"/>
    </row>
    <row r="302" spans="1:20" s="1" customFormat="1" ht="26.25" hidden="1" customHeight="1" outlineLevel="1">
      <c r="A302" s="4"/>
      <c r="B302" s="234"/>
      <c r="C302" s="234"/>
      <c r="D302" s="748"/>
      <c r="E302" s="748"/>
      <c r="F302" s="748"/>
      <c r="G302" s="748"/>
      <c r="H302" s="242"/>
      <c r="I302" s="256"/>
      <c r="J302" s="256"/>
      <c r="K302" s="256"/>
      <c r="L302" s="234"/>
      <c r="M302" s="234"/>
      <c r="N302" s="234"/>
      <c r="O302" s="234"/>
      <c r="P302" s="253"/>
      <c r="Q302" s="16"/>
      <c r="R302" s="16"/>
      <c r="S302" s="16"/>
      <c r="T302" s="16"/>
    </row>
    <row r="303" spans="1:20" s="1" customFormat="1" ht="26.25" hidden="1" customHeight="1" outlineLevel="1">
      <c r="A303" s="4"/>
      <c r="B303" s="234"/>
      <c r="C303" s="234"/>
      <c r="D303" s="256"/>
      <c r="E303" s="256"/>
      <c r="F303" s="234"/>
      <c r="G303" s="256"/>
      <c r="H303" s="256"/>
      <c r="I303" s="256"/>
      <c r="J303" s="256"/>
      <c r="K303" s="256"/>
      <c r="L303" s="234"/>
      <c r="M303" s="234"/>
      <c r="N303" s="234"/>
      <c r="O303" s="234"/>
      <c r="P303" s="253"/>
      <c r="Q303" s="16"/>
      <c r="R303" s="16"/>
      <c r="S303" s="16"/>
      <c r="T303" s="16"/>
    </row>
    <row r="304" spans="1:20" s="1" customFormat="1" ht="26.25" hidden="1" customHeight="1" outlineLevel="1">
      <c r="A304" s="4"/>
      <c r="B304" s="234"/>
      <c r="C304" s="233" t="s">
        <v>3759</v>
      </c>
      <c r="D304" s="235" t="s">
        <v>3760</v>
      </c>
      <c r="E304" s="256"/>
      <c r="F304" s="234"/>
      <c r="G304" s="256"/>
      <c r="H304" s="256"/>
      <c r="I304" s="256"/>
      <c r="J304" s="256"/>
      <c r="K304" s="256"/>
      <c r="L304" s="234"/>
      <c r="M304" s="234"/>
      <c r="N304" s="234"/>
      <c r="O304" s="234"/>
      <c r="P304" s="253"/>
      <c r="Q304" s="16"/>
      <c r="R304" s="16"/>
      <c r="S304" s="16"/>
      <c r="T304" s="16"/>
    </row>
    <row r="305" spans="1:20" s="1" customFormat="1" ht="26.25" hidden="1" customHeight="1" outlineLevel="1">
      <c r="A305" s="4"/>
      <c r="B305" s="234"/>
      <c r="C305" s="234"/>
      <c r="D305" s="688" t="s">
        <v>3740</v>
      </c>
      <c r="E305" s="688"/>
      <c r="F305" s="688"/>
      <c r="G305" s="688"/>
      <c r="H305" s="809" t="s">
        <v>3246</v>
      </c>
      <c r="I305" s="809"/>
      <c r="J305" s="809"/>
      <c r="K305" s="809"/>
      <c r="L305" s="809"/>
      <c r="M305" s="809"/>
      <c r="N305" s="809"/>
      <c r="O305" s="234"/>
      <c r="P305" s="253"/>
      <c r="Q305" s="16"/>
      <c r="R305" s="16"/>
      <c r="S305" s="16"/>
      <c r="T305" s="16"/>
    </row>
    <row r="306" spans="1:20" s="1" customFormat="1" ht="35.65" hidden="1" customHeight="1" outlineLevel="1">
      <c r="A306" s="4"/>
      <c r="B306" s="234"/>
      <c r="C306" s="234"/>
      <c r="D306" s="688"/>
      <c r="E306" s="688"/>
      <c r="F306" s="688"/>
      <c r="G306" s="688"/>
      <c r="H306" s="229" t="s">
        <v>3761</v>
      </c>
      <c r="I306" s="229" t="s">
        <v>3762</v>
      </c>
      <c r="J306" s="229" t="s">
        <v>3763</v>
      </c>
      <c r="K306" s="229" t="s">
        <v>3764</v>
      </c>
      <c r="L306" s="229" t="s">
        <v>3765</v>
      </c>
      <c r="M306" s="229" t="s">
        <v>3766</v>
      </c>
      <c r="N306" s="183" t="s">
        <v>3743</v>
      </c>
      <c r="O306" s="234"/>
      <c r="P306" s="253"/>
      <c r="Q306" s="16"/>
      <c r="R306" s="16"/>
      <c r="S306" s="16"/>
      <c r="T306" s="16"/>
    </row>
    <row r="307" spans="1:20" s="1" customFormat="1" ht="26.25" hidden="1" customHeight="1" outlineLevel="1">
      <c r="A307" s="4"/>
      <c r="B307" s="234"/>
      <c r="C307" s="234"/>
      <c r="D307" s="748"/>
      <c r="E307" s="748"/>
      <c r="F307" s="748"/>
      <c r="G307" s="748"/>
      <c r="H307" s="243"/>
      <c r="I307" s="243"/>
      <c r="J307" s="243"/>
      <c r="K307" s="243"/>
      <c r="L307" s="243"/>
      <c r="M307" s="243"/>
      <c r="N307" s="230">
        <f>SUM(H307:M307)</f>
        <v>0</v>
      </c>
      <c r="O307" s="234"/>
      <c r="P307" s="253"/>
      <c r="Q307" s="16"/>
      <c r="R307" s="16"/>
      <c r="S307" s="16"/>
      <c r="T307" s="16"/>
    </row>
    <row r="308" spans="1:20" s="1" customFormat="1" ht="26.25" hidden="1" customHeight="1" outlineLevel="1">
      <c r="A308" s="4"/>
      <c r="B308" s="234"/>
      <c r="C308" s="234"/>
      <c r="D308" s="748"/>
      <c r="E308" s="748"/>
      <c r="F308" s="748"/>
      <c r="G308" s="748"/>
      <c r="H308" s="243"/>
      <c r="I308" s="243"/>
      <c r="J308" s="243"/>
      <c r="K308" s="243"/>
      <c r="L308" s="243"/>
      <c r="M308" s="243"/>
      <c r="N308" s="230">
        <f t="shared" ref="N308:N310" si="17">SUM(H308:M308)</f>
        <v>0</v>
      </c>
      <c r="O308" s="234"/>
      <c r="P308" s="253"/>
      <c r="Q308" s="16"/>
      <c r="R308" s="16"/>
      <c r="S308" s="16"/>
      <c r="T308" s="16"/>
    </row>
    <row r="309" spans="1:20" s="1" customFormat="1" ht="26.25" hidden="1" customHeight="1" outlineLevel="1">
      <c r="A309" s="4"/>
      <c r="B309" s="234"/>
      <c r="C309" s="234"/>
      <c r="D309" s="748"/>
      <c r="E309" s="748"/>
      <c r="F309" s="748"/>
      <c r="G309" s="748"/>
      <c r="H309" s="243"/>
      <c r="I309" s="243"/>
      <c r="J309" s="243"/>
      <c r="K309" s="243"/>
      <c r="L309" s="243"/>
      <c r="M309" s="243"/>
      <c r="N309" s="230">
        <f t="shared" si="17"/>
        <v>0</v>
      </c>
      <c r="O309" s="234"/>
      <c r="P309" s="253"/>
      <c r="Q309" s="16"/>
      <c r="R309" s="16"/>
      <c r="S309" s="16"/>
      <c r="T309" s="16"/>
    </row>
    <row r="310" spans="1:20" s="1" customFormat="1" ht="26.25" hidden="1" customHeight="1" outlineLevel="1">
      <c r="A310" s="4"/>
      <c r="B310" s="234"/>
      <c r="C310" s="234"/>
      <c r="D310" s="748"/>
      <c r="E310" s="748"/>
      <c r="F310" s="748"/>
      <c r="G310" s="748"/>
      <c r="H310" s="243"/>
      <c r="I310" s="243"/>
      <c r="J310" s="243"/>
      <c r="K310" s="243"/>
      <c r="L310" s="243"/>
      <c r="M310" s="243"/>
      <c r="N310" s="230">
        <f t="shared" si="17"/>
        <v>0</v>
      </c>
      <c r="O310" s="234"/>
      <c r="P310" s="253"/>
      <c r="Q310" s="16"/>
      <c r="R310" s="16"/>
      <c r="S310" s="16"/>
      <c r="T310" s="16"/>
    </row>
    <row r="311" spans="1:20" s="1" customFormat="1" ht="26.25" hidden="1" customHeight="1" outlineLevel="1">
      <c r="A311" s="4"/>
      <c r="B311" s="234"/>
      <c r="C311" s="234"/>
      <c r="D311" s="256"/>
      <c r="E311" s="256"/>
      <c r="F311" s="234"/>
      <c r="G311" s="256"/>
      <c r="H311" s="256"/>
      <c r="I311" s="256"/>
      <c r="J311" s="256"/>
      <c r="K311" s="256"/>
      <c r="L311" s="234"/>
      <c r="M311" s="234"/>
      <c r="N311" s="234"/>
      <c r="O311" s="234"/>
      <c r="P311" s="253"/>
      <c r="Q311" s="16"/>
      <c r="R311" s="16"/>
      <c r="S311" s="16"/>
      <c r="T311" s="16"/>
    </row>
    <row r="312" spans="1:20" s="1" customFormat="1" ht="26.25" hidden="1" customHeight="1" outlineLevel="1">
      <c r="A312" s="4"/>
      <c r="B312" s="234"/>
      <c r="C312" s="574" t="s">
        <v>1959</v>
      </c>
      <c r="D312" s="575"/>
      <c r="E312" s="575"/>
      <c r="F312" s="234"/>
      <c r="G312" s="256"/>
      <c r="H312" s="256"/>
      <c r="I312" s="256"/>
      <c r="J312" s="256"/>
      <c r="K312" s="256"/>
      <c r="L312" s="234"/>
      <c r="M312" s="234"/>
      <c r="N312" s="234"/>
      <c r="O312" s="234"/>
      <c r="P312" s="253"/>
      <c r="Q312" s="16"/>
      <c r="R312" s="16"/>
      <c r="S312" s="16"/>
      <c r="T312" s="16"/>
    </row>
    <row r="313" spans="1:20" s="1" customFormat="1" ht="26.25" hidden="1" customHeight="1" outlineLevel="1">
      <c r="A313" s="4"/>
      <c r="B313" s="234"/>
      <c r="C313" s="234"/>
      <c r="D313" s="256"/>
      <c r="E313" s="256"/>
      <c r="F313" s="234"/>
      <c r="G313" s="256"/>
      <c r="H313" s="256"/>
      <c r="I313" s="256"/>
      <c r="J313" s="256"/>
      <c r="K313" s="256"/>
      <c r="L313" s="234"/>
      <c r="M313" s="234"/>
      <c r="N313" s="234"/>
      <c r="O313" s="234"/>
      <c r="P313" s="253"/>
      <c r="Q313" s="16"/>
      <c r="R313" s="16"/>
      <c r="S313" s="16"/>
      <c r="T313" s="16"/>
    </row>
    <row r="314" spans="1:20" s="1" customFormat="1" ht="26.25" hidden="1" customHeight="1" outlineLevel="1">
      <c r="A314" s="4"/>
      <c r="B314" s="234"/>
      <c r="C314" s="234" t="s">
        <v>3767</v>
      </c>
      <c r="D314" s="256"/>
      <c r="E314" s="256"/>
      <c r="F314" s="234"/>
      <c r="G314" s="256"/>
      <c r="H314" s="256"/>
      <c r="I314" s="256"/>
      <c r="J314" s="256"/>
      <c r="K314" s="256"/>
      <c r="L314" s="234"/>
      <c r="M314" s="234"/>
      <c r="N314" s="234"/>
      <c r="O314" s="234"/>
      <c r="P314" s="253"/>
      <c r="Q314" s="16"/>
      <c r="R314" s="16"/>
      <c r="S314" s="16"/>
      <c r="T314" s="16"/>
    </row>
    <row r="315" spans="1:20" s="1" customFormat="1" ht="26.25" hidden="1" customHeight="1" outlineLevel="1">
      <c r="A315" s="4"/>
      <c r="B315" s="234"/>
      <c r="C315" s="234"/>
      <c r="D315" s="257"/>
      <c r="E315" s="257"/>
      <c r="F315" s="253"/>
      <c r="G315" s="257"/>
      <c r="H315" s="257"/>
      <c r="I315" s="257"/>
      <c r="J315" s="257"/>
      <c r="K315" s="257"/>
      <c r="L315" s="253"/>
      <c r="M315" s="253"/>
      <c r="N315" s="253"/>
      <c r="O315" s="253"/>
      <c r="P315" s="253"/>
      <c r="Q315" s="16"/>
      <c r="R315" s="16"/>
      <c r="S315" s="16"/>
      <c r="T315" s="16"/>
    </row>
    <row r="316" spans="1:20" s="1" customFormat="1" ht="63" hidden="1" customHeight="1" outlineLevel="1">
      <c r="A316" s="4"/>
      <c r="B316" s="234"/>
      <c r="C316" s="234"/>
      <c r="D316" s="812" t="s">
        <v>3768</v>
      </c>
      <c r="E316" s="812"/>
      <c r="F316" s="812"/>
      <c r="G316" s="812" t="s">
        <v>3769</v>
      </c>
      <c r="H316" s="812"/>
      <c r="I316" s="812"/>
      <c r="J316" s="812" t="s">
        <v>3770</v>
      </c>
      <c r="K316" s="812"/>
      <c r="L316" s="812"/>
      <c r="M316" s="812" t="s">
        <v>3771</v>
      </c>
      <c r="N316" s="812"/>
      <c r="O316" s="812"/>
      <c r="P316" s="812"/>
      <c r="Q316" s="59"/>
      <c r="R316" s="16"/>
      <c r="S316" s="16"/>
      <c r="T316" s="16"/>
    </row>
    <row r="317" spans="1:20" s="1" customFormat="1" ht="26.25" hidden="1" customHeight="1" outlineLevel="1">
      <c r="A317" s="4"/>
      <c r="B317" s="234"/>
      <c r="C317" s="813" t="s">
        <v>3248</v>
      </c>
      <c r="D317" s="815"/>
      <c r="E317" s="815"/>
      <c r="F317" s="815"/>
      <c r="G317" s="816"/>
      <c r="H317" s="816"/>
      <c r="I317" s="816"/>
      <c r="J317" s="816"/>
      <c r="K317" s="816"/>
      <c r="L317" s="816"/>
      <c r="M317" s="816"/>
      <c r="N317" s="816"/>
      <c r="O317" s="816"/>
      <c r="P317" s="816"/>
      <c r="Q317" s="59"/>
      <c r="R317" s="16"/>
      <c r="S317" s="16"/>
      <c r="T317" s="16"/>
    </row>
    <row r="318" spans="1:20" s="1" customFormat="1" ht="26.25" hidden="1" customHeight="1" outlineLevel="1">
      <c r="A318" s="4"/>
      <c r="B318" s="234"/>
      <c r="C318" s="814"/>
      <c r="D318" s="815"/>
      <c r="E318" s="815"/>
      <c r="F318" s="815"/>
      <c r="G318" s="816"/>
      <c r="H318" s="816"/>
      <c r="I318" s="816"/>
      <c r="J318" s="816"/>
      <c r="K318" s="816"/>
      <c r="L318" s="816"/>
      <c r="M318" s="816"/>
      <c r="N318" s="816"/>
      <c r="O318" s="816"/>
      <c r="P318" s="816"/>
      <c r="Q318" s="59"/>
      <c r="R318" s="16"/>
      <c r="S318" s="16"/>
      <c r="T318" s="16"/>
    </row>
    <row r="319" spans="1:20" s="1" customFormat="1" ht="26.25" hidden="1" customHeight="1" outlineLevel="1">
      <c r="A319" s="4"/>
      <c r="B319" s="234"/>
      <c r="C319" s="813" t="s">
        <v>3251</v>
      </c>
      <c r="D319" s="815"/>
      <c r="E319" s="815"/>
      <c r="F319" s="815"/>
      <c r="G319" s="816"/>
      <c r="H319" s="816"/>
      <c r="I319" s="816"/>
      <c r="J319" s="816"/>
      <c r="K319" s="816"/>
      <c r="L319" s="816"/>
      <c r="M319" s="816"/>
      <c r="N319" s="816"/>
      <c r="O319" s="816"/>
      <c r="P319" s="816"/>
      <c r="Q319" s="16"/>
      <c r="R319" s="16"/>
      <c r="S319" s="16"/>
      <c r="T319" s="16"/>
    </row>
    <row r="320" spans="1:20" s="1" customFormat="1" ht="26.25" hidden="1" customHeight="1" outlineLevel="1">
      <c r="A320" s="4"/>
      <c r="B320" s="234"/>
      <c r="C320" s="814"/>
      <c r="D320" s="815"/>
      <c r="E320" s="815"/>
      <c r="F320" s="815"/>
      <c r="G320" s="816"/>
      <c r="H320" s="816"/>
      <c r="I320" s="816"/>
      <c r="J320" s="816"/>
      <c r="K320" s="816"/>
      <c r="L320" s="816"/>
      <c r="M320" s="816"/>
      <c r="N320" s="816"/>
      <c r="O320" s="816"/>
      <c r="P320" s="816"/>
      <c r="Q320" s="16"/>
      <c r="R320" s="16"/>
      <c r="S320" s="16"/>
      <c r="T320" s="16"/>
    </row>
    <row r="321" spans="1:20" s="1" customFormat="1" ht="26.25" hidden="1" customHeight="1" outlineLevel="1">
      <c r="A321" s="4"/>
      <c r="B321" s="234"/>
      <c r="C321" s="813" t="s">
        <v>3255</v>
      </c>
      <c r="D321" s="815"/>
      <c r="E321" s="815"/>
      <c r="F321" s="815"/>
      <c r="G321" s="816"/>
      <c r="H321" s="816"/>
      <c r="I321" s="816"/>
      <c r="J321" s="816"/>
      <c r="K321" s="816"/>
      <c r="L321" s="816"/>
      <c r="M321" s="816"/>
      <c r="N321" s="816"/>
      <c r="O321" s="816"/>
      <c r="P321" s="816"/>
      <c r="Q321" s="16"/>
      <c r="R321" s="16"/>
      <c r="S321" s="16"/>
      <c r="T321" s="16"/>
    </row>
    <row r="322" spans="1:20" s="1" customFormat="1" ht="26.25" hidden="1" customHeight="1" outlineLevel="1">
      <c r="A322" s="4"/>
      <c r="B322" s="234"/>
      <c r="C322" s="814"/>
      <c r="D322" s="815"/>
      <c r="E322" s="815"/>
      <c r="F322" s="815"/>
      <c r="G322" s="816"/>
      <c r="H322" s="816"/>
      <c r="I322" s="816"/>
      <c r="J322" s="816"/>
      <c r="K322" s="816"/>
      <c r="L322" s="816"/>
      <c r="M322" s="816"/>
      <c r="N322" s="816"/>
      <c r="O322" s="816"/>
      <c r="P322" s="816"/>
      <c r="Q322" s="16"/>
      <c r="R322" s="16"/>
      <c r="S322" s="16"/>
      <c r="T322" s="16"/>
    </row>
    <row r="323" spans="1:20" s="1" customFormat="1" ht="26.25" hidden="1" customHeight="1" outlineLevel="1">
      <c r="A323" s="4"/>
      <c r="B323" s="234"/>
      <c r="C323" s="813" t="s">
        <v>3258</v>
      </c>
      <c r="D323" s="815"/>
      <c r="E323" s="815"/>
      <c r="F323" s="815"/>
      <c r="G323" s="816"/>
      <c r="H323" s="816"/>
      <c r="I323" s="816"/>
      <c r="J323" s="816"/>
      <c r="K323" s="816"/>
      <c r="L323" s="816"/>
      <c r="M323" s="816"/>
      <c r="N323" s="816"/>
      <c r="O323" s="816"/>
      <c r="P323" s="816"/>
      <c r="Q323" s="16"/>
      <c r="R323" s="16"/>
      <c r="S323" s="16"/>
      <c r="T323" s="16"/>
    </row>
    <row r="324" spans="1:20" s="1" customFormat="1" ht="26.25" hidden="1" customHeight="1" outlineLevel="1">
      <c r="A324" s="4"/>
      <c r="B324" s="234"/>
      <c r="C324" s="814"/>
      <c r="D324" s="815"/>
      <c r="E324" s="815"/>
      <c r="F324" s="815"/>
      <c r="G324" s="816"/>
      <c r="H324" s="816"/>
      <c r="I324" s="816"/>
      <c r="J324" s="816"/>
      <c r="K324" s="816"/>
      <c r="L324" s="816"/>
      <c r="M324" s="816"/>
      <c r="N324" s="816"/>
      <c r="O324" s="816"/>
      <c r="P324" s="816"/>
      <c r="Q324" s="16"/>
      <c r="R324" s="16"/>
      <c r="S324" s="16"/>
      <c r="T324" s="16"/>
    </row>
    <row r="325" spans="1:20" s="1" customFormat="1" ht="26.25" hidden="1" customHeight="1" outlineLevel="1">
      <c r="A325" s="4"/>
      <c r="B325" s="234"/>
      <c r="C325" s="813" t="s">
        <v>3757</v>
      </c>
      <c r="D325" s="815"/>
      <c r="E325" s="815"/>
      <c r="F325" s="815"/>
      <c r="G325" s="816"/>
      <c r="H325" s="816"/>
      <c r="I325" s="816"/>
      <c r="J325" s="816"/>
      <c r="K325" s="816"/>
      <c r="L325" s="816"/>
      <c r="M325" s="816"/>
      <c r="N325" s="816"/>
      <c r="O325" s="816"/>
      <c r="P325" s="816"/>
      <c r="Q325" s="16"/>
      <c r="R325" s="16"/>
      <c r="S325" s="16"/>
      <c r="T325" s="16"/>
    </row>
    <row r="326" spans="1:20" s="1" customFormat="1" ht="26.25" hidden="1" customHeight="1" outlineLevel="1">
      <c r="A326" s="4"/>
      <c r="B326" s="234"/>
      <c r="C326" s="814"/>
      <c r="D326" s="815"/>
      <c r="E326" s="815"/>
      <c r="F326" s="815"/>
      <c r="G326" s="816"/>
      <c r="H326" s="816"/>
      <c r="I326" s="816"/>
      <c r="J326" s="816"/>
      <c r="K326" s="816"/>
      <c r="L326" s="816"/>
      <c r="M326" s="816"/>
      <c r="N326" s="816"/>
      <c r="O326" s="816"/>
      <c r="P326" s="816"/>
      <c r="Q326" s="16"/>
      <c r="R326" s="16"/>
      <c r="S326" s="16"/>
      <c r="T326" s="16"/>
    </row>
    <row r="327" spans="1:20" s="1" customFormat="1" ht="26.25" hidden="1" customHeight="1" outlineLevel="1">
      <c r="A327" s="4"/>
      <c r="B327" s="234"/>
      <c r="C327" s="813" t="s">
        <v>3759</v>
      </c>
      <c r="D327" s="815"/>
      <c r="E327" s="815"/>
      <c r="F327" s="815"/>
      <c r="G327" s="816"/>
      <c r="H327" s="816"/>
      <c r="I327" s="816"/>
      <c r="J327" s="816"/>
      <c r="K327" s="816"/>
      <c r="L327" s="816"/>
      <c r="M327" s="816"/>
      <c r="N327" s="816"/>
      <c r="O327" s="816"/>
      <c r="P327" s="816"/>
      <c r="Q327" s="16"/>
      <c r="R327" s="16"/>
      <c r="S327" s="16"/>
      <c r="T327" s="16"/>
    </row>
    <row r="328" spans="1:20" s="1" customFormat="1" ht="26.25" hidden="1" customHeight="1" outlineLevel="1">
      <c r="A328" s="4"/>
      <c r="B328" s="234"/>
      <c r="C328" s="814"/>
      <c r="D328" s="815"/>
      <c r="E328" s="815"/>
      <c r="F328" s="815"/>
      <c r="G328" s="816"/>
      <c r="H328" s="816"/>
      <c r="I328" s="816"/>
      <c r="J328" s="816"/>
      <c r="K328" s="816"/>
      <c r="L328" s="816"/>
      <c r="M328" s="816"/>
      <c r="N328" s="816"/>
      <c r="O328" s="816"/>
      <c r="P328" s="816"/>
      <c r="Q328" s="16"/>
      <c r="R328" s="16"/>
      <c r="S328" s="16"/>
      <c r="T328" s="16"/>
    </row>
    <row r="329" spans="1:20" ht="26.25" hidden="1" customHeight="1" outlineLevel="1">
      <c r="A329" s="258"/>
      <c r="B329" s="234"/>
      <c r="C329" s="234"/>
      <c r="D329" s="234"/>
      <c r="E329" s="234"/>
      <c r="F329" s="234"/>
      <c r="G329" s="245"/>
      <c r="H329" s="234"/>
      <c r="I329" s="234"/>
      <c r="J329" s="245"/>
      <c r="K329" s="234"/>
      <c r="L329" s="234"/>
      <c r="M329" s="234"/>
      <c r="N329" s="234"/>
      <c r="O329" s="246"/>
      <c r="P329" s="246"/>
    </row>
    <row r="330" spans="1:20" ht="26.25" customHeight="1" collapsed="1">
      <c r="A330" s="258"/>
      <c r="B330" s="234"/>
      <c r="C330" s="234"/>
      <c r="D330" s="234"/>
      <c r="E330" s="234"/>
      <c r="F330" s="234"/>
      <c r="G330" s="245"/>
      <c r="H330" s="234"/>
      <c r="I330" s="234"/>
      <c r="J330" s="245"/>
      <c r="K330" s="234"/>
      <c r="L330" s="234"/>
      <c r="M330" s="234"/>
      <c r="N330" s="234"/>
      <c r="O330" s="246"/>
      <c r="P330" s="246"/>
    </row>
    <row r="331" spans="1:20" ht="26.25" customHeight="1">
      <c r="A331" s="258"/>
      <c r="B331" s="70">
        <v>4</v>
      </c>
      <c r="C331" s="670" t="s">
        <v>3509</v>
      </c>
      <c r="D331" s="671"/>
      <c r="E331" s="671"/>
      <c r="F331" s="671"/>
      <c r="G331" s="671"/>
      <c r="H331" s="671"/>
      <c r="I331" s="671"/>
      <c r="J331" s="671"/>
      <c r="K331" s="671"/>
      <c r="L331" s="671"/>
      <c r="M331" s="671"/>
      <c r="N331" s="671"/>
      <c r="O331" s="671"/>
      <c r="P331" s="672"/>
    </row>
    <row r="332" spans="1:20" ht="26.25" customHeight="1">
      <c r="A332" s="258"/>
      <c r="B332" s="65"/>
      <c r="C332" s="673" t="str">
        <f>IF('2. Contexto'!M38="","No aplica. No es necesario ingresar más información",'2. Contexto'!M38)</f>
        <v>No aplica. No es necesario ingresar más información</v>
      </c>
      <c r="D332" s="674"/>
      <c r="E332" s="674"/>
      <c r="F332" s="674"/>
      <c r="G332" s="674"/>
      <c r="H332" s="674"/>
      <c r="I332" s="674"/>
      <c r="J332" s="674"/>
      <c r="K332" s="674"/>
      <c r="L332" s="674"/>
      <c r="M332" s="674"/>
      <c r="N332" s="674"/>
      <c r="O332" s="674"/>
      <c r="P332" s="675"/>
    </row>
    <row r="333" spans="1:20" ht="26.25" customHeight="1">
      <c r="A333" s="258"/>
      <c r="B333" s="234"/>
      <c r="C333" s="161" t="str">
        <f>IF(C332="No aplica. No es necesario ingresar más información","No es necesario ingresar más información","&lt;&lt;&lt;&lt;&lt;Usted aplicó un cuarto tipo de proyecto, debe hacer click en el signo '+' a la izquierda")</f>
        <v>No es necesario ingresar más información</v>
      </c>
      <c r="D333" s="234"/>
      <c r="E333" s="234"/>
      <c r="F333" s="234"/>
      <c r="G333" s="245"/>
      <c r="H333" s="234"/>
      <c r="I333" s="234"/>
      <c r="J333" s="245"/>
      <c r="K333" s="234"/>
      <c r="L333" s="234"/>
      <c r="M333" s="234"/>
      <c r="N333" s="234"/>
      <c r="O333" s="246"/>
      <c r="P333" s="246"/>
    </row>
    <row r="334" spans="1:20" ht="26.25" hidden="1" customHeight="1" outlineLevel="1">
      <c r="A334" s="258"/>
      <c r="B334" s="234"/>
      <c r="C334" s="234"/>
      <c r="D334" s="234"/>
      <c r="E334" s="234"/>
      <c r="F334" s="234"/>
      <c r="G334" s="245"/>
      <c r="H334" s="234"/>
      <c r="I334" s="234"/>
      <c r="J334" s="245"/>
      <c r="K334" s="234"/>
      <c r="L334" s="234"/>
      <c r="M334" s="234"/>
      <c r="N334" s="234"/>
      <c r="O334" s="246"/>
      <c r="P334" s="246"/>
    </row>
    <row r="335" spans="1:20" ht="26.25" hidden="1" customHeight="1" outlineLevel="1">
      <c r="A335" s="258"/>
      <c r="B335" s="234"/>
      <c r="C335" s="234"/>
      <c r="D335" s="234"/>
      <c r="E335" s="234"/>
      <c r="F335" s="234"/>
      <c r="G335" s="245"/>
      <c r="H335" s="234"/>
      <c r="I335" s="234"/>
      <c r="J335" s="245"/>
      <c r="K335" s="234"/>
      <c r="L335" s="234"/>
      <c r="M335" s="234"/>
      <c r="N335" s="234"/>
      <c r="O335" s="246"/>
      <c r="P335" s="246"/>
    </row>
    <row r="336" spans="1:20" s="1" customFormat="1" ht="26.25" hidden="1" customHeight="1" outlineLevel="1">
      <c r="A336" s="4"/>
      <c r="B336" s="248"/>
      <c r="C336" s="574" t="s">
        <v>3722</v>
      </c>
      <c r="D336" s="575"/>
      <c r="E336" s="575"/>
      <c r="F336" s="248"/>
      <c r="G336" s="248"/>
      <c r="H336" s="248"/>
      <c r="I336" s="248"/>
      <c r="J336" s="248"/>
      <c r="K336" s="248"/>
      <c r="L336" s="248"/>
      <c r="M336" s="248"/>
      <c r="N336" s="248"/>
      <c r="O336" s="248"/>
      <c r="P336" s="248"/>
      <c r="Q336" s="59"/>
      <c r="R336" s="16"/>
      <c r="S336" s="16"/>
      <c r="T336" s="195"/>
    </row>
    <row r="337" spans="1:20" s="1" customFormat="1" ht="26.25" hidden="1" customHeight="1" outlineLevel="1">
      <c r="A337" s="4"/>
      <c r="B337" s="248"/>
      <c r="C337" s="71" t="s">
        <v>3723</v>
      </c>
      <c r="D337" s="71"/>
      <c r="E337" s="71"/>
      <c r="F337" s="71"/>
      <c r="G337" s="71"/>
      <c r="H337" s="71"/>
      <c r="I337" s="71"/>
      <c r="J337" s="71"/>
      <c r="K337" s="71"/>
      <c r="L337" s="71"/>
      <c r="M337" s="71"/>
      <c r="N337" s="71"/>
      <c r="O337" s="71"/>
      <c r="P337" s="71"/>
      <c r="Q337" s="59"/>
      <c r="R337" s="16"/>
      <c r="S337" s="16"/>
      <c r="T337" s="195"/>
    </row>
    <row r="338" spans="1:20" s="1" customFormat="1" ht="26.25" hidden="1" customHeight="1" outlineLevel="1">
      <c r="A338" s="4"/>
      <c r="B338" s="234"/>
      <c r="C338" s="71"/>
      <c r="D338" s="249"/>
      <c r="E338" s="249"/>
      <c r="F338" s="249"/>
      <c r="G338" s="250"/>
      <c r="H338" s="249"/>
      <c r="I338" s="249"/>
      <c r="J338" s="250"/>
      <c r="K338" s="249"/>
      <c r="L338" s="249"/>
      <c r="M338" s="249"/>
      <c r="N338" s="249"/>
      <c r="O338" s="251"/>
      <c r="P338" s="251"/>
    </row>
    <row r="339" spans="1:20" s="1" customFormat="1" ht="45.4" hidden="1" customHeight="1" outlineLevel="1">
      <c r="A339" s="4"/>
      <c r="B339" s="62"/>
      <c r="C339" s="252"/>
      <c r="D339" s="796" t="s">
        <v>3274</v>
      </c>
      <c r="E339" s="797"/>
      <c r="F339" s="183" t="s">
        <v>3724</v>
      </c>
      <c r="G339" s="796" t="s">
        <v>3725</v>
      </c>
      <c r="H339" s="797"/>
      <c r="I339" s="796" t="s">
        <v>3726</v>
      </c>
      <c r="J339" s="797"/>
      <c r="K339" s="183" t="s">
        <v>3727</v>
      </c>
      <c r="L339" s="183" t="s">
        <v>3264</v>
      </c>
      <c r="M339" s="798" t="s">
        <v>3728</v>
      </c>
      <c r="N339" s="799"/>
      <c r="O339" s="796" t="s">
        <v>3245</v>
      </c>
      <c r="P339" s="797"/>
    </row>
    <row r="340" spans="1:20" s="1" customFormat="1" ht="63" hidden="1" customHeight="1" outlineLevel="1">
      <c r="A340" s="4"/>
      <c r="B340" s="234"/>
      <c r="C340" s="131" t="str">
        <f>'4. Cadena de valor'!C549</f>
        <v>4.1.1</v>
      </c>
      <c r="D340" s="794" t="str">
        <f>IF('4. Cadena de valor'!D552="","No registra",
IF('4. Cadena de valor'!D552="Otro",'4. Cadena de valor'!G552,
'4. Cadena de valor'!D552))</f>
        <v>No registra</v>
      </c>
      <c r="E340" s="795"/>
      <c r="F340" s="231" t="str">
        <f>IF('4. Cadena de valor'!O552="","",'4. Cadena de valor'!O552)</f>
        <v/>
      </c>
      <c r="G340" s="794" t="str">
        <f>IF('4. Cadena de valor'!J552="","",'4. Cadena de valor'!J552)</f>
        <v/>
      </c>
      <c r="H340" s="795"/>
      <c r="I340" s="391" t="str">
        <f>IF('4. Cadena de valor'!D552="Otro","Escriba la fórmula aquí",IFERROR(VLOOKUP(D340,Auxiliar!$E$380:$G$601,3,0),""))</f>
        <v/>
      </c>
      <c r="J340" s="393"/>
      <c r="K340" s="288"/>
      <c r="L340" s="231" t="str">
        <f>IF('4. Cadena de valor'!P552="","",'4. Cadena de valor'!P552)</f>
        <v/>
      </c>
      <c r="M340" s="391"/>
      <c r="N340" s="393"/>
      <c r="O340" s="391"/>
      <c r="P340" s="393"/>
    </row>
    <row r="341" spans="1:20" s="226" customFormat="1" ht="63" hidden="1" customHeight="1" outlineLevel="1">
      <c r="A341" s="225"/>
      <c r="B341" s="234"/>
      <c r="C341" s="131" t="str">
        <f>'4. Cadena de valor'!C576</f>
        <v>4.1.2</v>
      </c>
      <c r="D341" s="794" t="str">
        <f>IF('4. Cadena de valor'!D579="","No registra",
IF('4. Cadena de valor'!D579="Otro",'4. Cadena de valor'!G579,
'4. Cadena de valor'!D579))</f>
        <v>No registra</v>
      </c>
      <c r="E341" s="795"/>
      <c r="F341" s="231" t="str">
        <f>IF('4. Cadena de valor'!O579="","",'4. Cadena de valor'!O579)</f>
        <v/>
      </c>
      <c r="G341" s="794" t="str">
        <f>IF('4. Cadena de valor'!J579="","",'4. Cadena de valor'!J579)</f>
        <v/>
      </c>
      <c r="H341" s="795"/>
      <c r="I341" s="391" t="str">
        <f>IF('4. Cadena de valor'!D579="Otro","Escriba la fórmula aquí",IFERROR(VLOOKUP(D341,Auxiliar!$E$380:$G$601,3,0),""))</f>
        <v/>
      </c>
      <c r="J341" s="393"/>
      <c r="K341" s="288"/>
      <c r="L341" s="231" t="str">
        <f>IF('4. Cadena de valor'!P579="","",'4. Cadena de valor'!P579)</f>
        <v/>
      </c>
      <c r="M341" s="391"/>
      <c r="N341" s="393"/>
      <c r="O341" s="391"/>
      <c r="P341" s="393"/>
      <c r="Q341" s="1"/>
      <c r="R341" s="1"/>
      <c r="S341" s="1"/>
      <c r="T341" s="1"/>
    </row>
    <row r="342" spans="1:20" s="1" customFormat="1" ht="63" hidden="1" customHeight="1" outlineLevel="1">
      <c r="A342" s="4"/>
      <c r="B342" s="234"/>
      <c r="C342" s="131" t="str">
        <f>'4. Cadena de valor'!C609</f>
        <v>4.2.1</v>
      </c>
      <c r="D342" s="794" t="str">
        <f>IF('4. Cadena de valor'!D612="","No registra",
IF('4. Cadena de valor'!D612="Otro",'4. Cadena de valor'!G612,
'4. Cadena de valor'!D612))</f>
        <v>No registra</v>
      </c>
      <c r="E342" s="795"/>
      <c r="F342" s="231" t="str">
        <f>IF('4. Cadena de valor'!O612="","",'4. Cadena de valor'!O612)</f>
        <v/>
      </c>
      <c r="G342" s="794" t="str">
        <f>IF('4. Cadena de valor'!J612="","",'4. Cadena de valor'!J612)</f>
        <v/>
      </c>
      <c r="H342" s="795"/>
      <c r="I342" s="391" t="str">
        <f>IF('4. Cadena de valor'!D612="Otro","Escriba la fórmula aquí",IFERROR(VLOOKUP(D342,Auxiliar!$E$380:$G$601,3,0),""))</f>
        <v/>
      </c>
      <c r="J342" s="393"/>
      <c r="K342" s="288"/>
      <c r="L342" s="231" t="str">
        <f>IF('4. Cadena de valor'!P612="","",'4. Cadena de valor'!P612)</f>
        <v/>
      </c>
      <c r="M342" s="391"/>
      <c r="N342" s="393"/>
      <c r="O342" s="391"/>
      <c r="P342" s="393"/>
    </row>
    <row r="343" spans="1:20" s="1" customFormat="1" ht="63" hidden="1" customHeight="1" outlineLevel="1">
      <c r="A343" s="4"/>
      <c r="B343" s="234"/>
      <c r="C343" s="131" t="str">
        <f>'4. Cadena de valor'!C636</f>
        <v>4.2.2</v>
      </c>
      <c r="D343" s="794" t="str">
        <f>IF('4. Cadena de valor'!D639="","No registra",
IF('4. Cadena de valor'!D639="Otro",'4. Cadena de valor'!G639,
'4. Cadena de valor'!D639))</f>
        <v>No registra</v>
      </c>
      <c r="E343" s="795"/>
      <c r="F343" s="231" t="str">
        <f>IF('4. Cadena de valor'!O639="","",'4. Cadena de valor'!O639)</f>
        <v/>
      </c>
      <c r="G343" s="794" t="str">
        <f>IF('4. Cadena de valor'!J639="","",'4. Cadena de valor'!J639)</f>
        <v/>
      </c>
      <c r="H343" s="795"/>
      <c r="I343" s="391" t="str">
        <f>IF('4. Cadena de valor'!D639="Otro","Escriba la fórmula aquí",IFERROR(VLOOKUP(D343,Auxiliar!$E$380:$G$601,3,0),""))</f>
        <v/>
      </c>
      <c r="J343" s="393"/>
      <c r="K343" s="288"/>
      <c r="L343" s="231" t="str">
        <f>IF('4. Cadena de valor'!P639="","",'4. Cadena de valor'!P639)</f>
        <v/>
      </c>
      <c r="M343" s="391"/>
      <c r="N343" s="393"/>
      <c r="O343" s="391"/>
      <c r="P343" s="393"/>
      <c r="Q343" s="16"/>
      <c r="R343" s="16"/>
      <c r="S343" s="16"/>
      <c r="T343" s="16"/>
    </row>
    <row r="344" spans="1:20" s="1" customFormat="1" ht="26.25" hidden="1" customHeight="1" outlineLevel="1">
      <c r="A344" s="4"/>
      <c r="B344" s="234"/>
      <c r="C344" s="234"/>
      <c r="D344" s="234"/>
      <c r="E344" s="234"/>
      <c r="F344" s="234"/>
      <c r="G344" s="234"/>
      <c r="H344" s="234"/>
      <c r="I344" s="234"/>
      <c r="J344" s="234"/>
      <c r="K344" s="234"/>
      <c r="L344" s="234"/>
      <c r="M344" s="234"/>
      <c r="N344" s="234"/>
      <c r="O344" s="234"/>
      <c r="P344" s="234"/>
      <c r="Q344" s="16"/>
      <c r="R344" s="16"/>
      <c r="S344" s="16"/>
      <c r="T344" s="16"/>
    </row>
    <row r="345" spans="1:20" s="1" customFormat="1" ht="26.25" hidden="1" customHeight="1" outlineLevel="1">
      <c r="A345" s="4"/>
      <c r="B345" s="248"/>
      <c r="C345" s="574" t="s">
        <v>3730</v>
      </c>
      <c r="D345" s="575"/>
      <c r="E345" s="575"/>
      <c r="F345" s="248"/>
      <c r="G345" s="248"/>
      <c r="H345" s="248"/>
      <c r="I345" s="248"/>
      <c r="J345" s="248"/>
      <c r="K345" s="248"/>
      <c r="L345" s="248"/>
      <c r="M345" s="248"/>
      <c r="N345" s="248"/>
      <c r="O345" s="248"/>
      <c r="P345" s="248"/>
      <c r="Q345" s="59"/>
      <c r="R345" s="16"/>
      <c r="S345" s="16"/>
      <c r="T345" s="195"/>
    </row>
    <row r="346" spans="1:20" s="1" customFormat="1" ht="26.25" hidden="1" customHeight="1" outlineLevel="1">
      <c r="A346" s="4"/>
      <c r="B346" s="248"/>
      <c r="C346" s="71" t="s">
        <v>3723</v>
      </c>
      <c r="D346" s="71"/>
      <c r="E346" s="71"/>
      <c r="F346" s="71"/>
      <c r="G346" s="71"/>
      <c r="H346" s="71"/>
      <c r="I346" s="71"/>
      <c r="J346" s="71"/>
      <c r="K346" s="71"/>
      <c r="L346" s="71"/>
      <c r="M346" s="71"/>
      <c r="N346" s="71"/>
      <c r="O346" s="71"/>
      <c r="P346" s="71"/>
      <c r="Q346" s="59"/>
      <c r="R346" s="16"/>
      <c r="S346" s="16"/>
      <c r="T346" s="195"/>
    </row>
    <row r="347" spans="1:20" s="1" customFormat="1" ht="26.25" hidden="1" customHeight="1" outlineLevel="1">
      <c r="A347" s="4"/>
      <c r="B347" s="234"/>
      <c r="C347" s="71"/>
      <c r="D347" s="249"/>
      <c r="E347" s="249"/>
      <c r="F347" s="249"/>
      <c r="G347" s="250"/>
      <c r="H347" s="249"/>
      <c r="I347" s="249"/>
      <c r="J347" s="250"/>
      <c r="K347" s="249"/>
      <c r="L347" s="249"/>
      <c r="M347" s="249"/>
      <c r="N347" s="249"/>
      <c r="O347" s="251"/>
      <c r="P347" s="251"/>
    </row>
    <row r="348" spans="1:20" s="1" customFormat="1" ht="45.4" hidden="1" customHeight="1" outlineLevel="1">
      <c r="A348" s="4"/>
      <c r="B348" s="62"/>
      <c r="C348" s="252"/>
      <c r="D348" s="796" t="s">
        <v>3259</v>
      </c>
      <c r="E348" s="797"/>
      <c r="F348" s="183" t="s">
        <v>3724</v>
      </c>
      <c r="G348" s="796" t="s">
        <v>3725</v>
      </c>
      <c r="H348" s="797"/>
      <c r="I348" s="796" t="s">
        <v>3726</v>
      </c>
      <c r="J348" s="797"/>
      <c r="K348" s="183" t="s">
        <v>3727</v>
      </c>
      <c r="L348" s="183" t="s">
        <v>3264</v>
      </c>
      <c r="M348" s="798" t="s">
        <v>3728</v>
      </c>
      <c r="N348" s="799"/>
      <c r="O348" s="796" t="s">
        <v>3245</v>
      </c>
      <c r="P348" s="797"/>
    </row>
    <row r="349" spans="1:20" s="1" customFormat="1" ht="72.400000000000006" hidden="1" customHeight="1" outlineLevel="1">
      <c r="A349" s="4"/>
      <c r="B349" s="234"/>
      <c r="C349" s="131" t="str">
        <f>'4. Cadena de valor'!C530</f>
        <v>4.1</v>
      </c>
      <c r="D349" s="794" t="str">
        <f>IF('4. Cadena de valor'!D530="","No registra",
IF('4. Cadena de valor'!D530="Otro",'4. Cadena de valor'!G530,
'4. Cadena de valor'!D530))</f>
        <v>No registra</v>
      </c>
      <c r="E349" s="795"/>
      <c r="F349" s="231" t="str">
        <f>IF('4. Cadena de valor'!O530="","",'4. Cadena de valor'!O530)</f>
        <v/>
      </c>
      <c r="G349" s="794" t="str">
        <f>IF('4. Cadena de valor'!J530="","",'4. Cadena de valor'!J530)</f>
        <v/>
      </c>
      <c r="H349" s="795"/>
      <c r="I349" s="817" t="str">
        <f>IF('4. Cadena de valor'!D530="Otro","Escriba la fórmula aquí",IFERROR(VLOOKUP(D349,Auxiliar!$E$606:$G$776,3,0),""))</f>
        <v/>
      </c>
      <c r="J349" s="818"/>
      <c r="K349" s="288"/>
      <c r="L349" s="231" t="str">
        <f>IF('4. Cadena de valor'!P530="","",'4. Cadena de valor'!P530)</f>
        <v/>
      </c>
      <c r="M349" s="391"/>
      <c r="N349" s="393"/>
      <c r="O349" s="391"/>
      <c r="P349" s="393"/>
    </row>
    <row r="350" spans="1:20" s="226" customFormat="1" ht="63" hidden="1" customHeight="1" outlineLevel="1">
      <c r="A350" s="225"/>
      <c r="B350" s="234"/>
      <c r="C350" s="131" t="str">
        <f>'4. Cadena de valor'!C533</f>
        <v>4.2</v>
      </c>
      <c r="D350" s="794" t="str">
        <f>IF('4. Cadena de valor'!D533="","No registra",
IF('4. Cadena de valor'!D533="Otro",'4. Cadena de valor'!G533,
'4. Cadena de valor'!D533))</f>
        <v>No registra</v>
      </c>
      <c r="E350" s="795"/>
      <c r="F350" s="231" t="str">
        <f>IF('4. Cadena de valor'!O533="","",'4. Cadena de valor'!O533)</f>
        <v/>
      </c>
      <c r="G350" s="794" t="str">
        <f>IF('4. Cadena de valor'!J533="","",'4. Cadena de valor'!J533)</f>
        <v/>
      </c>
      <c r="H350" s="795"/>
      <c r="I350" s="391" t="str">
        <f>IF('4. Cadena de valor'!D533="Otro","Escriba la fórmula aquí",IFERROR(VLOOKUP(D350,Auxiliar!$E$606:$G$776,3,0),""))</f>
        <v/>
      </c>
      <c r="J350" s="393"/>
      <c r="K350" s="288"/>
      <c r="L350" s="231" t="str">
        <f>IF('4. Cadena de valor'!P533="","",'4. Cadena de valor'!P533)</f>
        <v/>
      </c>
      <c r="M350" s="391"/>
      <c r="N350" s="393"/>
      <c r="O350" s="391"/>
      <c r="P350" s="393"/>
      <c r="Q350" s="1"/>
      <c r="R350" s="1"/>
      <c r="S350" s="1"/>
      <c r="T350" s="1"/>
    </row>
    <row r="351" spans="1:20" s="1" customFormat="1" ht="63" hidden="1" customHeight="1" outlineLevel="1">
      <c r="A351" s="4"/>
      <c r="B351" s="234"/>
      <c r="C351" s="131" t="str">
        <f>'4. Cadena de valor'!C536</f>
        <v>4.3</v>
      </c>
      <c r="D351" s="794" t="str">
        <f>IF('4. Cadena de valor'!D536="","No registra",
IF('4. Cadena de valor'!D536="Otro",'4. Cadena de valor'!G536,
'4. Cadena de valor'!D536))</f>
        <v>No registra</v>
      </c>
      <c r="E351" s="795"/>
      <c r="F351" s="231" t="str">
        <f>IF('4. Cadena de valor'!O536="","",'4. Cadena de valor'!O536)</f>
        <v/>
      </c>
      <c r="G351" s="794" t="str">
        <f>IF('4. Cadena de valor'!J536="","",'4. Cadena de valor'!J536)</f>
        <v/>
      </c>
      <c r="H351" s="795"/>
      <c r="I351" s="391" t="str">
        <f>IF('4. Cadena de valor'!D536="Otro","Escriba la fórmula aquí",IFERROR(VLOOKUP(D351,Auxiliar!$E$606:$G$776,3,0),""))</f>
        <v/>
      </c>
      <c r="J351" s="393"/>
      <c r="K351" s="288"/>
      <c r="L351" s="231" t="str">
        <f>IF('4. Cadena de valor'!P536="","",'4. Cadena de valor'!P536)</f>
        <v/>
      </c>
      <c r="M351" s="391"/>
      <c r="N351" s="393"/>
      <c r="O351" s="391"/>
      <c r="P351" s="393"/>
    </row>
    <row r="352" spans="1:20" s="1" customFormat="1" ht="26.25" hidden="1" customHeight="1" outlineLevel="1">
      <c r="A352" s="4"/>
      <c r="B352" s="234"/>
      <c r="C352" s="234"/>
      <c r="D352" s="234"/>
      <c r="E352" s="234"/>
      <c r="F352" s="234"/>
      <c r="G352" s="234"/>
      <c r="H352" s="234"/>
      <c r="I352" s="234"/>
      <c r="J352" s="234"/>
      <c r="K352" s="234"/>
      <c r="L352" s="234"/>
      <c r="M352" s="234"/>
      <c r="N352" s="234"/>
      <c r="O352" s="234"/>
      <c r="P352" s="234"/>
      <c r="Q352" s="16"/>
      <c r="R352" s="16"/>
      <c r="S352" s="16"/>
      <c r="T352" s="16"/>
    </row>
    <row r="353" spans="1:20" s="1" customFormat="1" ht="26.25" hidden="1" customHeight="1" outlineLevel="1">
      <c r="A353" s="4"/>
      <c r="B353" s="234"/>
      <c r="C353" s="574" t="s">
        <v>3732</v>
      </c>
      <c r="D353" s="575"/>
      <c r="E353" s="575"/>
      <c r="F353" s="234"/>
      <c r="G353" s="234"/>
      <c r="H353" s="234"/>
      <c r="I353" s="234"/>
      <c r="J353" s="234"/>
      <c r="K353" s="234"/>
      <c r="L353" s="234"/>
      <c r="M353" s="234"/>
      <c r="N353" s="234"/>
      <c r="O353" s="234"/>
      <c r="P353" s="234"/>
      <c r="Q353" s="16"/>
      <c r="R353" s="16"/>
      <c r="S353" s="16"/>
      <c r="T353" s="16"/>
    </row>
    <row r="354" spans="1:20" s="1" customFormat="1" ht="26.25" hidden="1" customHeight="1" outlineLevel="1">
      <c r="A354" s="4"/>
      <c r="B354" s="234"/>
      <c r="C354" s="234"/>
      <c r="D354" s="234"/>
      <c r="E354" s="234"/>
      <c r="F354" s="234"/>
      <c r="G354" s="234"/>
      <c r="H354" s="234"/>
      <c r="I354" s="234"/>
      <c r="J354" s="234"/>
      <c r="K354" s="234"/>
      <c r="L354" s="234"/>
      <c r="M354" s="234"/>
      <c r="N354" s="234"/>
      <c r="O354" s="234"/>
      <c r="P354" s="234"/>
      <c r="Q354" s="16"/>
      <c r="R354" s="16"/>
      <c r="S354" s="16"/>
      <c r="T354" s="16"/>
    </row>
    <row r="355" spans="1:20" s="1" customFormat="1" ht="26.25" hidden="1" customHeight="1" outlineLevel="1">
      <c r="A355" s="4"/>
      <c r="B355" s="234"/>
      <c r="C355" s="676" t="s">
        <v>3733</v>
      </c>
      <c r="D355" s="677"/>
      <c r="E355" s="677"/>
      <c r="F355" s="677"/>
      <c r="G355" s="677"/>
      <c r="H355" s="677"/>
      <c r="I355" s="677"/>
      <c r="J355" s="677"/>
      <c r="K355" s="677"/>
      <c r="L355" s="677"/>
      <c r="M355" s="677"/>
      <c r="N355" s="677"/>
      <c r="O355" s="677"/>
      <c r="P355" s="678"/>
      <c r="Q355" s="16"/>
      <c r="R355" s="16"/>
      <c r="S355" s="16"/>
      <c r="T355" s="16"/>
    </row>
    <row r="356" spans="1:20" s="1" customFormat="1" ht="26.25" hidden="1" customHeight="1" outlineLevel="1">
      <c r="A356" s="4"/>
      <c r="B356" s="234"/>
      <c r="C356" s="679"/>
      <c r="D356" s="680"/>
      <c r="E356" s="680"/>
      <c r="F356" s="680"/>
      <c r="G356" s="680"/>
      <c r="H356" s="680"/>
      <c r="I356" s="680"/>
      <c r="J356" s="680"/>
      <c r="K356" s="680"/>
      <c r="L356" s="680"/>
      <c r="M356" s="680"/>
      <c r="N356" s="680"/>
      <c r="O356" s="680"/>
      <c r="P356" s="681"/>
      <c r="Q356" s="16"/>
      <c r="R356" s="16"/>
      <c r="S356" s="16"/>
      <c r="T356" s="16"/>
    </row>
    <row r="357" spans="1:20" s="1" customFormat="1" ht="63.4" hidden="1" customHeight="1" outlineLevel="1">
      <c r="A357" s="4"/>
      <c r="B357" s="234"/>
      <c r="C357" s="682" t="s">
        <v>3238</v>
      </c>
      <c r="D357" s="637" t="s">
        <v>3734</v>
      </c>
      <c r="E357" s="683"/>
      <c r="F357" s="683"/>
      <c r="G357" s="683"/>
      <c r="H357" s="684"/>
      <c r="I357" s="688" t="s">
        <v>3241</v>
      </c>
      <c r="J357" s="673" t="s">
        <v>3735</v>
      </c>
      <c r="K357" s="675"/>
      <c r="L357" s="689" t="s">
        <v>3732</v>
      </c>
      <c r="M357" s="690"/>
      <c r="N357" s="691"/>
      <c r="O357" s="695" t="s">
        <v>3736</v>
      </c>
      <c r="P357" s="697" t="s">
        <v>3245</v>
      </c>
      <c r="Q357" s="16"/>
      <c r="R357" s="16"/>
      <c r="S357" s="16"/>
      <c r="T357" s="16"/>
    </row>
    <row r="358" spans="1:20" s="1" customFormat="1" ht="26.25" hidden="1" customHeight="1" outlineLevel="1">
      <c r="A358" s="4"/>
      <c r="B358" s="234"/>
      <c r="C358" s="682"/>
      <c r="D358" s="685"/>
      <c r="E358" s="686"/>
      <c r="F358" s="686"/>
      <c r="G358" s="686"/>
      <c r="H358" s="687"/>
      <c r="I358" s="688"/>
      <c r="J358" s="142" t="s">
        <v>3246</v>
      </c>
      <c r="K358" s="142" t="s">
        <v>3247</v>
      </c>
      <c r="L358" s="692"/>
      <c r="M358" s="693"/>
      <c r="N358" s="694"/>
      <c r="O358" s="696"/>
      <c r="P358" s="698"/>
      <c r="Q358" s="16"/>
      <c r="R358" s="16"/>
      <c r="S358" s="16"/>
      <c r="T358" s="16"/>
    </row>
    <row r="359" spans="1:20" s="1" customFormat="1" ht="26.25" hidden="1" customHeight="1" outlineLevel="1">
      <c r="A359" s="4"/>
      <c r="B359" s="234"/>
      <c r="C359" s="620" t="s">
        <v>3248</v>
      </c>
      <c r="D359" s="443"/>
      <c r="E359" s="444"/>
      <c r="F359" s="444"/>
      <c r="G359" s="444"/>
      <c r="H359" s="445"/>
      <c r="I359" s="708"/>
      <c r="J359" s="662"/>
      <c r="K359" s="708"/>
      <c r="L359" s="803" t="str">
        <f>IF(OR(I359="",J359="",K359=""),"",CONCATENATE(I359," empleos únicos durante un periodo de ",J359," ",K359))</f>
        <v/>
      </c>
      <c r="M359" s="804"/>
      <c r="N359" s="805"/>
      <c r="O359" s="748"/>
      <c r="P359" s="662"/>
      <c r="Q359" s="16"/>
      <c r="R359" s="16"/>
      <c r="S359" s="16"/>
      <c r="T359" s="16"/>
    </row>
    <row r="360" spans="1:20" s="1" customFormat="1" ht="26.25" hidden="1" customHeight="1" outlineLevel="1">
      <c r="A360" s="4"/>
      <c r="B360" s="234"/>
      <c r="C360" s="620"/>
      <c r="D360" s="446"/>
      <c r="E360" s="447"/>
      <c r="F360" s="447"/>
      <c r="G360" s="447"/>
      <c r="H360" s="448"/>
      <c r="I360" s="710"/>
      <c r="J360" s="663"/>
      <c r="K360" s="710"/>
      <c r="L360" s="806"/>
      <c r="M360" s="807"/>
      <c r="N360" s="808"/>
      <c r="O360" s="748"/>
      <c r="P360" s="663"/>
      <c r="Q360" s="16"/>
      <c r="R360" s="16"/>
      <c r="S360" s="16"/>
      <c r="T360" s="16"/>
    </row>
    <row r="361" spans="1:20" s="1" customFormat="1" ht="26.25" hidden="1" customHeight="1" outlineLevel="1">
      <c r="A361" s="4"/>
      <c r="B361" s="234"/>
      <c r="C361" s="620" t="s">
        <v>3251</v>
      </c>
      <c r="D361" s="443"/>
      <c r="E361" s="444"/>
      <c r="F361" s="444"/>
      <c r="G361" s="444"/>
      <c r="H361" s="445"/>
      <c r="I361" s="708"/>
      <c r="J361" s="662"/>
      <c r="K361" s="708"/>
      <c r="L361" s="803" t="str">
        <f>IF(OR(I361="",J361="",K361=""),"",CONCATENATE(I361," empleos únicos durante un periodo de ",J361," ",K361))</f>
        <v/>
      </c>
      <c r="M361" s="804"/>
      <c r="N361" s="805"/>
      <c r="O361" s="748"/>
      <c r="P361" s="662"/>
      <c r="Q361" s="16"/>
      <c r="R361" s="16"/>
      <c r="S361" s="16"/>
      <c r="T361" s="16"/>
    </row>
    <row r="362" spans="1:20" s="1" customFormat="1" ht="26.25" hidden="1" customHeight="1" outlineLevel="1">
      <c r="A362" s="4"/>
      <c r="B362" s="234"/>
      <c r="C362" s="620"/>
      <c r="D362" s="446"/>
      <c r="E362" s="447"/>
      <c r="F362" s="447"/>
      <c r="G362" s="447"/>
      <c r="H362" s="448"/>
      <c r="I362" s="710"/>
      <c r="J362" s="663"/>
      <c r="K362" s="710"/>
      <c r="L362" s="806"/>
      <c r="M362" s="807"/>
      <c r="N362" s="808"/>
      <c r="O362" s="748"/>
      <c r="P362" s="663"/>
      <c r="Q362" s="16"/>
      <c r="R362" s="16"/>
      <c r="S362" s="16"/>
      <c r="T362" s="16"/>
    </row>
    <row r="363" spans="1:20" s="1" customFormat="1" ht="26.25" hidden="1" customHeight="1" outlineLevel="1">
      <c r="A363" s="4"/>
      <c r="B363" s="234"/>
      <c r="C363" s="620" t="s">
        <v>3255</v>
      </c>
      <c r="D363" s="443"/>
      <c r="E363" s="444"/>
      <c r="F363" s="444"/>
      <c r="G363" s="444"/>
      <c r="H363" s="445"/>
      <c r="I363" s="708"/>
      <c r="J363" s="662"/>
      <c r="K363" s="708"/>
      <c r="L363" s="803" t="str">
        <f t="shared" ref="L363" si="18">IF(OR(I363="",J363="",K363=""),"",CONCATENATE(I363," empleos únicos durante un periodo de ",J363," ",K363))</f>
        <v/>
      </c>
      <c r="M363" s="804"/>
      <c r="N363" s="805"/>
      <c r="O363" s="748"/>
      <c r="P363" s="662"/>
      <c r="Q363" s="16"/>
      <c r="R363" s="16"/>
      <c r="S363" s="16"/>
      <c r="T363" s="16"/>
    </row>
    <row r="364" spans="1:20" s="1" customFormat="1" ht="26.25" hidden="1" customHeight="1" outlineLevel="1">
      <c r="A364" s="4"/>
      <c r="B364" s="234"/>
      <c r="C364" s="620"/>
      <c r="D364" s="446"/>
      <c r="E364" s="447"/>
      <c r="F364" s="447"/>
      <c r="G364" s="447"/>
      <c r="H364" s="448"/>
      <c r="I364" s="710"/>
      <c r="J364" s="663"/>
      <c r="K364" s="710"/>
      <c r="L364" s="806"/>
      <c r="M364" s="807"/>
      <c r="N364" s="808"/>
      <c r="O364" s="748"/>
      <c r="P364" s="663"/>
      <c r="Q364" s="16"/>
      <c r="R364" s="16"/>
      <c r="S364" s="16"/>
      <c r="T364" s="16"/>
    </row>
    <row r="365" spans="1:20" s="1" customFormat="1" ht="26.25" hidden="1" customHeight="1" outlineLevel="1">
      <c r="A365" s="4"/>
      <c r="B365" s="234"/>
      <c r="C365" s="620" t="s">
        <v>3258</v>
      </c>
      <c r="D365" s="443"/>
      <c r="E365" s="444"/>
      <c r="F365" s="444"/>
      <c r="G365" s="444"/>
      <c r="H365" s="445"/>
      <c r="I365" s="708"/>
      <c r="J365" s="662"/>
      <c r="K365" s="708"/>
      <c r="L365" s="803" t="str">
        <f t="shared" ref="L365" si="19">IF(OR(I365="",J365="",K365=""),"",CONCATENATE(I365," empleos únicos durante un periodo de ",J365," ",K365))</f>
        <v/>
      </c>
      <c r="M365" s="804"/>
      <c r="N365" s="805"/>
      <c r="O365" s="748"/>
      <c r="P365" s="662"/>
      <c r="Q365" s="16"/>
      <c r="R365" s="16"/>
      <c r="S365" s="16"/>
      <c r="T365" s="16"/>
    </row>
    <row r="366" spans="1:20" s="1" customFormat="1" ht="26.25" hidden="1" customHeight="1" outlineLevel="1">
      <c r="A366" s="4"/>
      <c r="B366" s="234"/>
      <c r="C366" s="620"/>
      <c r="D366" s="446"/>
      <c r="E366" s="447"/>
      <c r="F366" s="447"/>
      <c r="G366" s="447"/>
      <c r="H366" s="448"/>
      <c r="I366" s="710"/>
      <c r="J366" s="663"/>
      <c r="K366" s="710"/>
      <c r="L366" s="806"/>
      <c r="M366" s="807"/>
      <c r="N366" s="808"/>
      <c r="O366" s="748"/>
      <c r="P366" s="663"/>
      <c r="Q366" s="16"/>
      <c r="R366" s="16"/>
      <c r="S366" s="16"/>
      <c r="T366" s="16"/>
    </row>
    <row r="367" spans="1:20" s="1" customFormat="1" ht="26.25" hidden="1" customHeight="1" outlineLevel="1">
      <c r="A367" s="4"/>
      <c r="B367" s="234"/>
      <c r="C367" s="234"/>
      <c r="D367" s="234"/>
      <c r="E367" s="234"/>
      <c r="F367" s="234"/>
      <c r="G367" s="234"/>
      <c r="H367" s="234"/>
      <c r="I367" s="234"/>
      <c r="J367" s="234"/>
      <c r="K367" s="234"/>
      <c r="L367" s="234"/>
      <c r="M367" s="234"/>
      <c r="N367" s="234"/>
      <c r="O367" s="234"/>
      <c r="P367" s="234"/>
      <c r="Q367" s="16"/>
      <c r="R367" s="16"/>
      <c r="S367" s="16"/>
      <c r="T367" s="16"/>
    </row>
    <row r="368" spans="1:20" s="1" customFormat="1" ht="26.25" hidden="1" customHeight="1" outlineLevel="1">
      <c r="A368" s="4"/>
      <c r="B368" s="234"/>
      <c r="C368" s="574" t="s">
        <v>3737</v>
      </c>
      <c r="D368" s="575"/>
      <c r="E368" s="575"/>
      <c r="F368" s="234"/>
      <c r="G368" s="234"/>
      <c r="H368" s="234"/>
      <c r="I368" s="234"/>
      <c r="J368" s="234"/>
      <c r="K368" s="234"/>
      <c r="L368" s="234"/>
      <c r="M368" s="234"/>
      <c r="N368" s="234"/>
      <c r="O368" s="234"/>
      <c r="P368" s="234"/>
      <c r="Q368" s="16"/>
      <c r="R368" s="16"/>
      <c r="S368" s="16"/>
      <c r="T368" s="16"/>
    </row>
    <row r="369" spans="1:20" s="1" customFormat="1" ht="26.25" hidden="1" customHeight="1" outlineLevel="1">
      <c r="A369" s="4"/>
      <c r="B369" s="234"/>
      <c r="C369" s="801" t="s">
        <v>3738</v>
      </c>
      <c r="D369" s="801"/>
      <c r="E369" s="801"/>
      <c r="F369" s="801"/>
      <c r="G369" s="801"/>
      <c r="H369" s="801"/>
      <c r="I369" s="801"/>
      <c r="J369" s="801"/>
      <c r="K369" s="801"/>
      <c r="L369" s="801"/>
      <c r="M369" s="801"/>
      <c r="N369" s="801"/>
      <c r="O369" s="801"/>
      <c r="P369" s="801"/>
      <c r="Q369" s="16"/>
      <c r="R369" s="16"/>
      <c r="S369" s="16"/>
      <c r="T369" s="16"/>
    </row>
    <row r="370" spans="1:20" s="1" customFormat="1" ht="26.25" hidden="1" customHeight="1" outlineLevel="1">
      <c r="A370" s="4"/>
      <c r="B370" s="234"/>
      <c r="C370" s="801"/>
      <c r="D370" s="801"/>
      <c r="E370" s="801"/>
      <c r="F370" s="801"/>
      <c r="G370" s="801"/>
      <c r="H370" s="801"/>
      <c r="I370" s="801"/>
      <c r="J370" s="801"/>
      <c r="K370" s="801"/>
      <c r="L370" s="801"/>
      <c r="M370" s="801"/>
      <c r="N370" s="801"/>
      <c r="O370" s="801"/>
      <c r="P370" s="801"/>
      <c r="Q370" s="16"/>
      <c r="R370" s="16"/>
      <c r="S370" s="16"/>
      <c r="T370" s="16"/>
    </row>
    <row r="371" spans="1:20" s="1" customFormat="1" ht="26.25" hidden="1" customHeight="1" outlineLevel="1">
      <c r="A371" s="4"/>
      <c r="B371" s="234"/>
      <c r="C371" s="233" t="s">
        <v>3248</v>
      </c>
      <c r="D371" s="235" t="s">
        <v>3739</v>
      </c>
      <c r="E371" s="253"/>
      <c r="F371" s="253"/>
      <c r="G371" s="253"/>
      <c r="H371" s="234"/>
      <c r="I371" s="234"/>
      <c r="J371" s="234"/>
      <c r="K371" s="234"/>
      <c r="L371" s="234"/>
      <c r="M371" s="234"/>
      <c r="N371" s="234"/>
      <c r="O371" s="234"/>
      <c r="P371" s="234"/>
      <c r="Q371" s="16"/>
      <c r="R371" s="16"/>
      <c r="S371" s="16"/>
      <c r="T371" s="16"/>
    </row>
    <row r="372" spans="1:20" s="1" customFormat="1" ht="25.15" hidden="1" customHeight="1" outlineLevel="1">
      <c r="A372" s="4"/>
      <c r="B372" s="234"/>
      <c r="C372" s="234"/>
      <c r="D372" s="688" t="s">
        <v>3740</v>
      </c>
      <c r="E372" s="688"/>
      <c r="F372" s="688"/>
      <c r="G372" s="688"/>
      <c r="H372" s="796" t="s">
        <v>3246</v>
      </c>
      <c r="I372" s="800"/>
      <c r="J372" s="800"/>
      <c r="K372" s="797"/>
      <c r="L372" s="234"/>
      <c r="M372" s="234"/>
      <c r="N372" s="234"/>
      <c r="O372" s="234"/>
      <c r="P372" s="234"/>
      <c r="Q372" s="16"/>
      <c r="R372" s="16"/>
      <c r="S372" s="16"/>
      <c r="T372" s="16"/>
    </row>
    <row r="373" spans="1:20" s="1" customFormat="1" ht="26.25" hidden="1" customHeight="1" outlineLevel="1">
      <c r="A373" s="4"/>
      <c r="B373" s="234"/>
      <c r="C373" s="234"/>
      <c r="D373" s="688"/>
      <c r="E373" s="688"/>
      <c r="F373" s="688"/>
      <c r="G373" s="688"/>
      <c r="H373" s="227" t="s">
        <v>3741</v>
      </c>
      <c r="I373" s="227" t="s">
        <v>3742</v>
      </c>
      <c r="J373" s="227" t="s">
        <v>1643</v>
      </c>
      <c r="K373" s="227" t="s">
        <v>3743</v>
      </c>
      <c r="L373" s="234"/>
      <c r="M373" s="234"/>
      <c r="N373" s="234"/>
      <c r="O373" s="234"/>
      <c r="P373" s="234"/>
      <c r="Q373" s="16"/>
      <c r="R373" s="16"/>
      <c r="S373" s="16"/>
      <c r="T373" s="16"/>
    </row>
    <row r="374" spans="1:20" s="1" customFormat="1" ht="26.25" hidden="1" customHeight="1" outlineLevel="1">
      <c r="A374" s="4"/>
      <c r="B374" s="234"/>
      <c r="C374" s="254"/>
      <c r="D374" s="802"/>
      <c r="E374" s="802"/>
      <c r="F374" s="802"/>
      <c r="G374" s="802"/>
      <c r="H374" s="293"/>
      <c r="I374" s="293"/>
      <c r="J374" s="293"/>
      <c r="K374" s="207">
        <f>SUM(H374:J374)</f>
        <v>0</v>
      </c>
      <c r="L374" s="248"/>
      <c r="M374" s="234"/>
      <c r="N374" s="234"/>
      <c r="O374" s="234"/>
      <c r="P374" s="234"/>
      <c r="Q374" s="16"/>
      <c r="R374" s="16"/>
      <c r="S374" s="16"/>
      <c r="T374" s="16"/>
    </row>
    <row r="375" spans="1:20" s="1" customFormat="1" ht="26.25" hidden="1" customHeight="1" outlineLevel="1">
      <c r="A375" s="4"/>
      <c r="B375" s="234"/>
      <c r="C375" s="234"/>
      <c r="D375" s="802"/>
      <c r="E375" s="802"/>
      <c r="F375" s="802"/>
      <c r="G375" s="802"/>
      <c r="H375" s="293"/>
      <c r="I375" s="293"/>
      <c r="J375" s="293"/>
      <c r="K375" s="207">
        <f t="shared" ref="K375:K377" si="20">SUM(H375:J375)</f>
        <v>0</v>
      </c>
      <c r="L375" s="234"/>
      <c r="M375" s="234"/>
      <c r="N375" s="234"/>
      <c r="O375" s="234"/>
      <c r="P375" s="234"/>
      <c r="Q375" s="16"/>
      <c r="R375" s="16"/>
      <c r="S375" s="16"/>
      <c r="T375" s="16"/>
    </row>
    <row r="376" spans="1:20" s="1" customFormat="1" ht="26.25" hidden="1" customHeight="1" outlineLevel="1">
      <c r="A376" s="4"/>
      <c r="B376" s="234"/>
      <c r="C376" s="234"/>
      <c r="D376" s="802"/>
      <c r="E376" s="802"/>
      <c r="F376" s="802"/>
      <c r="G376" s="802"/>
      <c r="H376" s="293"/>
      <c r="I376" s="293"/>
      <c r="J376" s="293"/>
      <c r="K376" s="207">
        <f t="shared" si="20"/>
        <v>0</v>
      </c>
      <c r="L376" s="234"/>
      <c r="M376" s="234"/>
      <c r="N376" s="234"/>
      <c r="O376" s="234"/>
      <c r="P376" s="234"/>
      <c r="Q376" s="16"/>
      <c r="R376" s="16"/>
      <c r="S376" s="16"/>
      <c r="T376" s="16"/>
    </row>
    <row r="377" spans="1:20" s="1" customFormat="1" ht="26.25" hidden="1" customHeight="1" outlineLevel="1">
      <c r="A377" s="4"/>
      <c r="B377" s="234"/>
      <c r="C377" s="234"/>
      <c r="D377" s="802"/>
      <c r="E377" s="802"/>
      <c r="F377" s="802"/>
      <c r="G377" s="802"/>
      <c r="H377" s="293"/>
      <c r="I377" s="293"/>
      <c r="J377" s="293"/>
      <c r="K377" s="207">
        <f t="shared" si="20"/>
        <v>0</v>
      </c>
      <c r="L377" s="234"/>
      <c r="M377" s="234"/>
      <c r="N377" s="234"/>
      <c r="O377" s="234"/>
      <c r="P377" s="234"/>
      <c r="Q377" s="16"/>
      <c r="R377" s="16"/>
      <c r="S377" s="16"/>
      <c r="T377" s="16"/>
    </row>
    <row r="378" spans="1:20" s="1" customFormat="1" ht="26.25" hidden="1" customHeight="1" outlineLevel="1">
      <c r="A378" s="4"/>
      <c r="B378" s="234"/>
      <c r="C378" s="234"/>
      <c r="D378" s="234"/>
      <c r="E378" s="234"/>
      <c r="F378" s="234"/>
      <c r="G378" s="234"/>
      <c r="H378" s="234"/>
      <c r="I378" s="234"/>
      <c r="J378" s="234"/>
      <c r="K378" s="234"/>
      <c r="L378" s="234"/>
      <c r="M378" s="234"/>
      <c r="N378" s="234"/>
      <c r="O378" s="234"/>
      <c r="P378" s="234"/>
      <c r="Q378" s="16"/>
      <c r="R378" s="16"/>
      <c r="S378" s="16"/>
      <c r="T378" s="16"/>
    </row>
    <row r="379" spans="1:20" s="1" customFormat="1" ht="26.25" hidden="1" customHeight="1" outlineLevel="1">
      <c r="A379" s="4"/>
      <c r="B379" s="234"/>
      <c r="C379" s="233" t="s">
        <v>3251</v>
      </c>
      <c r="D379" s="235" t="s">
        <v>3744</v>
      </c>
      <c r="E379" s="253"/>
      <c r="F379" s="253"/>
      <c r="G379" s="253"/>
      <c r="H379" s="234"/>
      <c r="I379" s="234"/>
      <c r="J379" s="234"/>
      <c r="K379" s="234"/>
      <c r="L379" s="234"/>
      <c r="M379" s="234"/>
      <c r="N379" s="234"/>
      <c r="O379" s="234"/>
      <c r="P379" s="234"/>
      <c r="Q379" s="16"/>
      <c r="R379" s="16"/>
      <c r="S379" s="16"/>
      <c r="T379" s="16"/>
    </row>
    <row r="380" spans="1:20" s="1" customFormat="1" ht="26.25" hidden="1" customHeight="1" outlineLevel="1">
      <c r="A380" s="4"/>
      <c r="B380" s="234"/>
      <c r="C380" s="234"/>
      <c r="D380" s="688" t="s">
        <v>3740</v>
      </c>
      <c r="E380" s="688"/>
      <c r="F380" s="688"/>
      <c r="G380" s="688"/>
      <c r="H380" s="796" t="s">
        <v>3246</v>
      </c>
      <c r="I380" s="800"/>
      <c r="J380" s="800"/>
      <c r="K380" s="800"/>
      <c r="L380" s="800"/>
      <c r="M380" s="797"/>
      <c r="N380" s="234"/>
      <c r="O380" s="234"/>
      <c r="P380" s="234"/>
      <c r="Q380" s="16"/>
      <c r="R380" s="16"/>
      <c r="S380" s="16"/>
      <c r="T380" s="16"/>
    </row>
    <row r="381" spans="1:20" s="1" customFormat="1" ht="25.9" hidden="1" customHeight="1" outlineLevel="1">
      <c r="A381" s="4"/>
      <c r="B381" s="234"/>
      <c r="C381" s="234"/>
      <c r="D381" s="688"/>
      <c r="E381" s="688"/>
      <c r="F381" s="688"/>
      <c r="G381" s="688"/>
      <c r="H381" s="236" t="s">
        <v>3745</v>
      </c>
      <c r="I381" s="236" t="s">
        <v>3746</v>
      </c>
      <c r="J381" s="237" t="s">
        <v>3747</v>
      </c>
      <c r="K381" s="236" t="s">
        <v>3748</v>
      </c>
      <c r="L381" s="238" t="s">
        <v>3749</v>
      </c>
      <c r="M381" s="236" t="s">
        <v>3743</v>
      </c>
      <c r="N381" s="234"/>
      <c r="O381" s="234"/>
      <c r="P381" s="234"/>
      <c r="Q381" s="16"/>
      <c r="R381" s="16"/>
      <c r="S381" s="16"/>
      <c r="T381" s="16"/>
    </row>
    <row r="382" spans="1:20" s="1" customFormat="1" ht="26.25" hidden="1" customHeight="1" outlineLevel="1">
      <c r="A382" s="4"/>
      <c r="B382" s="234"/>
      <c r="C382" s="234"/>
      <c r="D382" s="748"/>
      <c r="E382" s="748"/>
      <c r="F382" s="748"/>
      <c r="G382" s="748"/>
      <c r="H382" s="242"/>
      <c r="I382" s="242"/>
      <c r="J382" s="243"/>
      <c r="K382" s="243"/>
      <c r="L382" s="294"/>
      <c r="M382" s="188">
        <f>SUM(H382:L382)</f>
        <v>0</v>
      </c>
      <c r="N382" s="234"/>
      <c r="O382" s="234"/>
      <c r="P382" s="234"/>
      <c r="Q382" s="16"/>
      <c r="R382" s="16"/>
      <c r="S382" s="16"/>
      <c r="T382" s="16"/>
    </row>
    <row r="383" spans="1:20" s="1" customFormat="1" ht="26.25" hidden="1" customHeight="1" outlineLevel="1">
      <c r="A383" s="4"/>
      <c r="B383" s="234"/>
      <c r="C383" s="234"/>
      <c r="D383" s="748"/>
      <c r="E383" s="748"/>
      <c r="F383" s="748"/>
      <c r="G383" s="748"/>
      <c r="H383" s="242"/>
      <c r="I383" s="242"/>
      <c r="J383" s="243"/>
      <c r="K383" s="243"/>
      <c r="L383" s="294"/>
      <c r="M383" s="188">
        <f t="shared" ref="M383:M385" si="21">SUM(H383:L383)</f>
        <v>0</v>
      </c>
      <c r="N383" s="234"/>
      <c r="O383" s="234"/>
      <c r="P383" s="234"/>
      <c r="Q383" s="16"/>
      <c r="R383" s="16"/>
      <c r="S383" s="16"/>
      <c r="T383" s="16"/>
    </row>
    <row r="384" spans="1:20" s="1" customFormat="1" ht="26.25" hidden="1" customHeight="1" outlineLevel="1">
      <c r="A384" s="4"/>
      <c r="B384" s="234"/>
      <c r="C384" s="234"/>
      <c r="D384" s="748"/>
      <c r="E384" s="748"/>
      <c r="F384" s="748"/>
      <c r="G384" s="748"/>
      <c r="H384" s="242"/>
      <c r="I384" s="242"/>
      <c r="J384" s="243"/>
      <c r="K384" s="243"/>
      <c r="L384" s="294"/>
      <c r="M384" s="188">
        <f t="shared" si="21"/>
        <v>0</v>
      </c>
      <c r="N384" s="234"/>
      <c r="O384" s="234"/>
      <c r="P384" s="234"/>
      <c r="Q384" s="16"/>
      <c r="R384" s="16"/>
      <c r="S384" s="16"/>
      <c r="T384" s="16"/>
    </row>
    <row r="385" spans="1:20" s="1" customFormat="1" ht="26.25" hidden="1" customHeight="1" outlineLevel="1">
      <c r="A385" s="4"/>
      <c r="B385" s="234"/>
      <c r="C385" s="234"/>
      <c r="D385" s="748"/>
      <c r="E385" s="748"/>
      <c r="F385" s="748"/>
      <c r="G385" s="748"/>
      <c r="H385" s="242"/>
      <c r="I385" s="242"/>
      <c r="J385" s="243"/>
      <c r="K385" s="243"/>
      <c r="L385" s="294"/>
      <c r="M385" s="188">
        <f t="shared" si="21"/>
        <v>0</v>
      </c>
      <c r="N385" s="234"/>
      <c r="O385" s="234"/>
      <c r="P385" s="234"/>
      <c r="Q385" s="16"/>
      <c r="R385" s="16"/>
      <c r="S385" s="16"/>
      <c r="T385" s="16"/>
    </row>
    <row r="386" spans="1:20" s="1" customFormat="1" ht="26.25" hidden="1" customHeight="1" outlineLevel="1">
      <c r="A386" s="4"/>
      <c r="B386" s="234"/>
      <c r="C386" s="234"/>
      <c r="D386" s="234"/>
      <c r="E386" s="234"/>
      <c r="F386" s="234"/>
      <c r="G386" s="234"/>
      <c r="H386" s="234"/>
      <c r="I386" s="234"/>
      <c r="J386" s="234"/>
      <c r="K386" s="234"/>
      <c r="L386" s="234"/>
      <c r="M386" s="234"/>
      <c r="N386" s="234"/>
      <c r="O386" s="234"/>
      <c r="P386" s="234"/>
      <c r="Q386" s="16"/>
      <c r="R386" s="16"/>
      <c r="S386" s="16"/>
      <c r="T386" s="16"/>
    </row>
    <row r="387" spans="1:20" s="1" customFormat="1" ht="26.25" hidden="1" customHeight="1" outlineLevel="1">
      <c r="A387" s="4"/>
      <c r="B387" s="234"/>
      <c r="C387" s="233" t="s">
        <v>3255</v>
      </c>
      <c r="D387" s="235" t="s">
        <v>3750</v>
      </c>
      <c r="E387" s="234"/>
      <c r="F387" s="234"/>
      <c r="G387" s="234"/>
      <c r="H387" s="234"/>
      <c r="I387" s="234"/>
      <c r="J387" s="234"/>
      <c r="K387" s="234"/>
      <c r="L387" s="234"/>
      <c r="M387" s="234"/>
      <c r="N387" s="234"/>
      <c r="O387" s="234"/>
      <c r="P387" s="234"/>
      <c r="Q387" s="16"/>
      <c r="R387" s="16"/>
      <c r="S387" s="16"/>
      <c r="T387" s="16"/>
    </row>
    <row r="388" spans="1:20" s="1" customFormat="1" ht="26.25" hidden="1" customHeight="1" outlineLevel="1">
      <c r="A388" s="4"/>
      <c r="B388" s="234"/>
      <c r="C388" s="234"/>
      <c r="D388" s="688" t="s">
        <v>3740</v>
      </c>
      <c r="E388" s="688"/>
      <c r="F388" s="688"/>
      <c r="G388" s="688"/>
      <c r="H388" s="809" t="s">
        <v>3246</v>
      </c>
      <c r="I388" s="809"/>
      <c r="J388" s="809"/>
      <c r="K388" s="809"/>
      <c r="L388" s="809"/>
      <c r="M388" s="809"/>
      <c r="N388" s="234"/>
      <c r="O388" s="234"/>
      <c r="P388" s="253"/>
      <c r="Q388" s="16"/>
      <c r="R388" s="16"/>
      <c r="S388" s="16"/>
      <c r="T388" s="16"/>
    </row>
    <row r="389" spans="1:20" s="1" customFormat="1" ht="52.15" hidden="1" customHeight="1" outlineLevel="1">
      <c r="A389" s="4"/>
      <c r="B389" s="234"/>
      <c r="C389" s="234"/>
      <c r="D389" s="688"/>
      <c r="E389" s="688"/>
      <c r="F389" s="688"/>
      <c r="G389" s="688"/>
      <c r="H389" s="183" t="s">
        <v>3751</v>
      </c>
      <c r="I389" s="228" t="s">
        <v>3752</v>
      </c>
      <c r="J389" s="183" t="s">
        <v>3753</v>
      </c>
      <c r="K389" s="183" t="s">
        <v>3754</v>
      </c>
      <c r="L389" s="228" t="s">
        <v>3755</v>
      </c>
      <c r="M389" s="183" t="s">
        <v>3743</v>
      </c>
      <c r="N389" s="234"/>
      <c r="O389" s="234"/>
      <c r="P389" s="253"/>
      <c r="Q389" s="16"/>
      <c r="R389" s="16"/>
      <c r="S389" s="16"/>
      <c r="T389" s="16"/>
    </row>
    <row r="390" spans="1:20" s="1" customFormat="1" ht="26.25" hidden="1" customHeight="1" outlineLevel="1">
      <c r="A390" s="4"/>
      <c r="B390" s="234"/>
      <c r="C390" s="234"/>
      <c r="D390" s="748"/>
      <c r="E390" s="748"/>
      <c r="F390" s="748"/>
      <c r="G390" s="748"/>
      <c r="H390" s="242"/>
      <c r="I390" s="242"/>
      <c r="J390" s="242"/>
      <c r="K390" s="242"/>
      <c r="L390" s="295"/>
      <c r="M390" s="188">
        <f>SUM(H390:L390)</f>
        <v>0</v>
      </c>
      <c r="N390" s="234"/>
      <c r="O390" s="234"/>
      <c r="P390" s="253"/>
      <c r="Q390" s="16"/>
      <c r="R390" s="16"/>
      <c r="S390" s="16"/>
      <c r="T390" s="16"/>
    </row>
    <row r="391" spans="1:20" s="1" customFormat="1" ht="26.25" hidden="1" customHeight="1" outlineLevel="1">
      <c r="A391" s="4"/>
      <c r="B391" s="234"/>
      <c r="C391" s="234"/>
      <c r="D391" s="748"/>
      <c r="E391" s="748"/>
      <c r="F391" s="748"/>
      <c r="G391" s="748"/>
      <c r="H391" s="242"/>
      <c r="I391" s="242"/>
      <c r="J391" s="242"/>
      <c r="K391" s="242"/>
      <c r="L391" s="295"/>
      <c r="M391" s="188">
        <f t="shared" ref="M391:M393" si="22">SUM(H391:L391)</f>
        <v>0</v>
      </c>
      <c r="N391" s="234"/>
      <c r="O391" s="234"/>
      <c r="P391" s="253"/>
      <c r="Q391" s="16"/>
      <c r="R391" s="16"/>
      <c r="S391" s="16"/>
      <c r="T391" s="16"/>
    </row>
    <row r="392" spans="1:20" s="1" customFormat="1" ht="26.25" hidden="1" customHeight="1" outlineLevel="1">
      <c r="A392" s="4"/>
      <c r="B392" s="234"/>
      <c r="C392" s="234"/>
      <c r="D392" s="748"/>
      <c r="E392" s="748"/>
      <c r="F392" s="748"/>
      <c r="G392" s="748"/>
      <c r="H392" s="242"/>
      <c r="I392" s="242"/>
      <c r="J392" s="242"/>
      <c r="K392" s="242"/>
      <c r="L392" s="295"/>
      <c r="M392" s="188">
        <f t="shared" si="22"/>
        <v>0</v>
      </c>
      <c r="N392" s="234"/>
      <c r="O392" s="234"/>
      <c r="P392" s="253"/>
      <c r="Q392" s="16"/>
      <c r="R392" s="16"/>
      <c r="S392" s="16"/>
      <c r="T392" s="16"/>
    </row>
    <row r="393" spans="1:20" s="1" customFormat="1" ht="26.25" hidden="1" customHeight="1" outlineLevel="1">
      <c r="A393" s="4"/>
      <c r="B393" s="234"/>
      <c r="C393" s="234"/>
      <c r="D393" s="748"/>
      <c r="E393" s="748"/>
      <c r="F393" s="748"/>
      <c r="G393" s="748"/>
      <c r="H393" s="242"/>
      <c r="I393" s="242"/>
      <c r="J393" s="242"/>
      <c r="K393" s="242"/>
      <c r="L393" s="295"/>
      <c r="M393" s="188">
        <f t="shared" si="22"/>
        <v>0</v>
      </c>
      <c r="N393" s="234"/>
      <c r="O393" s="234"/>
      <c r="P393" s="253"/>
      <c r="Q393" s="16"/>
      <c r="R393" s="16"/>
      <c r="S393" s="16"/>
      <c r="T393" s="16"/>
    </row>
    <row r="394" spans="1:20" s="1" customFormat="1" ht="26.25" hidden="1" customHeight="1" outlineLevel="1">
      <c r="A394" s="4"/>
      <c r="B394" s="234"/>
      <c r="C394" s="234"/>
      <c r="D394" s="256"/>
      <c r="E394" s="256"/>
      <c r="F394" s="234"/>
      <c r="G394" s="256"/>
      <c r="H394" s="256"/>
      <c r="I394" s="256"/>
      <c r="J394" s="256"/>
      <c r="K394" s="256"/>
      <c r="L394" s="234"/>
      <c r="M394" s="234"/>
      <c r="N394" s="234"/>
      <c r="O394" s="234"/>
      <c r="P394" s="253"/>
      <c r="Q394" s="16"/>
      <c r="R394" s="16"/>
      <c r="S394" s="16"/>
      <c r="T394" s="16"/>
    </row>
    <row r="395" spans="1:20" s="1" customFormat="1" ht="26.25" hidden="1" customHeight="1" outlineLevel="1">
      <c r="A395" s="4"/>
      <c r="B395" s="234"/>
      <c r="C395" s="233" t="s">
        <v>3258</v>
      </c>
      <c r="D395" s="235" t="s">
        <v>3756</v>
      </c>
      <c r="E395" s="256"/>
      <c r="F395" s="234"/>
      <c r="G395" s="256"/>
      <c r="H395" s="256"/>
      <c r="I395" s="256"/>
      <c r="J395" s="256"/>
      <c r="K395" s="256"/>
      <c r="L395" s="234"/>
      <c r="M395" s="234"/>
      <c r="N395" s="234"/>
      <c r="O395" s="234"/>
      <c r="P395" s="253"/>
      <c r="Q395" s="16"/>
      <c r="R395" s="16"/>
      <c r="S395" s="16"/>
      <c r="T395" s="16"/>
    </row>
    <row r="396" spans="1:20" s="1" customFormat="1" ht="26.25" hidden="1" customHeight="1" outlineLevel="1">
      <c r="A396" s="4"/>
      <c r="B396" s="234"/>
      <c r="C396" s="234"/>
      <c r="D396" s="688" t="s">
        <v>3740</v>
      </c>
      <c r="E396" s="688"/>
      <c r="F396" s="688"/>
      <c r="G396" s="688"/>
      <c r="H396" s="810" t="s">
        <v>3246</v>
      </c>
      <c r="I396" s="256"/>
      <c r="J396" s="256"/>
      <c r="K396" s="256"/>
      <c r="L396" s="234"/>
      <c r="M396" s="234"/>
      <c r="N396" s="234"/>
      <c r="O396" s="234"/>
      <c r="P396" s="253"/>
      <c r="Q396" s="16"/>
      <c r="R396" s="16"/>
      <c r="S396" s="16"/>
      <c r="T396" s="16"/>
    </row>
    <row r="397" spans="1:20" s="1" customFormat="1" ht="26.25" hidden="1" customHeight="1" outlineLevel="1">
      <c r="A397" s="4"/>
      <c r="B397" s="234"/>
      <c r="C397" s="234"/>
      <c r="D397" s="688"/>
      <c r="E397" s="688"/>
      <c r="F397" s="688"/>
      <c r="G397" s="688"/>
      <c r="H397" s="811"/>
      <c r="I397" s="256"/>
      <c r="J397" s="256"/>
      <c r="K397" s="256"/>
      <c r="L397" s="234"/>
      <c r="M397" s="234"/>
      <c r="N397" s="234"/>
      <c r="O397" s="234"/>
      <c r="P397" s="253"/>
      <c r="Q397" s="16"/>
      <c r="R397" s="16"/>
      <c r="S397" s="16"/>
      <c r="T397" s="16"/>
    </row>
    <row r="398" spans="1:20" s="1" customFormat="1" ht="26.25" hidden="1" customHeight="1" outlineLevel="1">
      <c r="A398" s="4"/>
      <c r="B398" s="234"/>
      <c r="C398" s="234"/>
      <c r="D398" s="748"/>
      <c r="E398" s="748"/>
      <c r="F398" s="748"/>
      <c r="G398" s="748"/>
      <c r="H398" s="242"/>
      <c r="I398" s="256"/>
      <c r="J398" s="256"/>
      <c r="K398" s="256"/>
      <c r="L398" s="234"/>
      <c r="M398" s="234"/>
      <c r="N398" s="234"/>
      <c r="O398" s="234"/>
      <c r="P398" s="253"/>
      <c r="Q398" s="16"/>
      <c r="R398" s="16"/>
      <c r="S398" s="16"/>
      <c r="T398" s="16"/>
    </row>
    <row r="399" spans="1:20" s="1" customFormat="1" ht="26.25" hidden="1" customHeight="1" outlineLevel="1">
      <c r="A399" s="4"/>
      <c r="B399" s="234"/>
      <c r="C399" s="234"/>
      <c r="D399" s="748"/>
      <c r="E399" s="748"/>
      <c r="F399" s="748"/>
      <c r="G399" s="748"/>
      <c r="H399" s="242"/>
      <c r="I399" s="256"/>
      <c r="J399" s="256"/>
      <c r="K399" s="256"/>
      <c r="L399" s="234"/>
      <c r="M399" s="234"/>
      <c r="N399" s="234"/>
      <c r="O399" s="234"/>
      <c r="P399" s="253"/>
      <c r="Q399" s="16"/>
      <c r="R399" s="16"/>
      <c r="S399" s="16"/>
      <c r="T399" s="16"/>
    </row>
    <row r="400" spans="1:20" s="1" customFormat="1" ht="26.25" hidden="1" customHeight="1" outlineLevel="1">
      <c r="A400" s="4"/>
      <c r="B400" s="234"/>
      <c r="C400" s="234"/>
      <c r="D400" s="748"/>
      <c r="E400" s="748"/>
      <c r="F400" s="748"/>
      <c r="G400" s="748"/>
      <c r="H400" s="242"/>
      <c r="I400" s="256"/>
      <c r="J400" s="256"/>
      <c r="K400" s="256"/>
      <c r="L400" s="234"/>
      <c r="M400" s="234"/>
      <c r="N400" s="234"/>
      <c r="O400" s="234"/>
      <c r="P400" s="253"/>
      <c r="Q400" s="16"/>
      <c r="R400" s="16"/>
      <c r="S400" s="16"/>
      <c r="T400" s="16"/>
    </row>
    <row r="401" spans="1:20" s="1" customFormat="1" ht="26.25" hidden="1" customHeight="1" outlineLevel="1">
      <c r="A401" s="4"/>
      <c r="B401" s="234"/>
      <c r="C401" s="234"/>
      <c r="D401" s="748"/>
      <c r="E401" s="748"/>
      <c r="F401" s="748"/>
      <c r="G401" s="748"/>
      <c r="H401" s="242"/>
      <c r="I401" s="256"/>
      <c r="J401" s="256"/>
      <c r="K401" s="256"/>
      <c r="L401" s="234"/>
      <c r="M401" s="234"/>
      <c r="N401" s="234"/>
      <c r="O401" s="234"/>
      <c r="P401" s="253"/>
      <c r="Q401" s="16"/>
      <c r="R401" s="16"/>
      <c r="S401" s="16"/>
      <c r="T401" s="16"/>
    </row>
    <row r="402" spans="1:20" s="1" customFormat="1" ht="26.25" hidden="1" customHeight="1" outlineLevel="1">
      <c r="A402" s="4"/>
      <c r="B402" s="234"/>
      <c r="C402" s="234"/>
      <c r="D402" s="256"/>
      <c r="E402" s="256"/>
      <c r="F402" s="234"/>
      <c r="G402" s="256"/>
      <c r="H402" s="256"/>
      <c r="I402" s="256"/>
      <c r="J402" s="256"/>
      <c r="K402" s="256"/>
      <c r="L402" s="234"/>
      <c r="M402" s="234"/>
      <c r="N402" s="234"/>
      <c r="O402" s="234"/>
      <c r="P402" s="253"/>
      <c r="Q402" s="16"/>
      <c r="R402" s="16"/>
      <c r="S402" s="16"/>
      <c r="T402" s="16"/>
    </row>
    <row r="403" spans="1:20" s="1" customFormat="1" ht="26.25" hidden="1" customHeight="1" outlineLevel="1">
      <c r="A403" s="4"/>
      <c r="B403" s="234"/>
      <c r="C403" s="233" t="s">
        <v>3757</v>
      </c>
      <c r="D403" s="235" t="s">
        <v>3758</v>
      </c>
      <c r="E403" s="256"/>
      <c r="F403" s="234"/>
      <c r="G403" s="256"/>
      <c r="H403" s="256"/>
      <c r="I403" s="256"/>
      <c r="J403" s="256"/>
      <c r="K403" s="256"/>
      <c r="L403" s="234"/>
      <c r="M403" s="234"/>
      <c r="N403" s="234"/>
      <c r="O403" s="234"/>
      <c r="P403" s="253"/>
      <c r="Q403" s="16"/>
      <c r="R403" s="16"/>
      <c r="S403" s="16"/>
      <c r="T403" s="16"/>
    </row>
    <row r="404" spans="1:20" s="1" customFormat="1" ht="26.25" hidden="1" customHeight="1" outlineLevel="1">
      <c r="A404" s="4"/>
      <c r="B404" s="234"/>
      <c r="C404" s="234"/>
      <c r="D404" s="688" t="s">
        <v>3740</v>
      </c>
      <c r="E404" s="688"/>
      <c r="F404" s="688"/>
      <c r="G404" s="688"/>
      <c r="H404" s="810" t="s">
        <v>3246</v>
      </c>
      <c r="I404" s="256"/>
      <c r="J404" s="256"/>
      <c r="K404" s="256"/>
      <c r="L404" s="234"/>
      <c r="M404" s="234"/>
      <c r="N404" s="234"/>
      <c r="O404" s="234"/>
      <c r="P404" s="253"/>
      <c r="Q404" s="16"/>
      <c r="R404" s="16"/>
      <c r="S404" s="16"/>
      <c r="T404" s="16"/>
    </row>
    <row r="405" spans="1:20" s="1" customFormat="1" ht="26.25" hidden="1" customHeight="1" outlineLevel="1">
      <c r="A405" s="4"/>
      <c r="B405" s="234"/>
      <c r="C405" s="234"/>
      <c r="D405" s="688"/>
      <c r="E405" s="688"/>
      <c r="F405" s="688"/>
      <c r="G405" s="688"/>
      <c r="H405" s="811"/>
      <c r="I405" s="256"/>
      <c r="J405" s="256"/>
      <c r="K405" s="256"/>
      <c r="L405" s="234"/>
      <c r="M405" s="234"/>
      <c r="N405" s="234"/>
      <c r="O405" s="234"/>
      <c r="P405" s="253"/>
      <c r="Q405" s="16"/>
      <c r="R405" s="16"/>
      <c r="S405" s="16"/>
      <c r="T405" s="16"/>
    </row>
    <row r="406" spans="1:20" s="1" customFormat="1" ht="26.25" hidden="1" customHeight="1" outlineLevel="1">
      <c r="A406" s="4"/>
      <c r="B406" s="234"/>
      <c r="C406" s="234"/>
      <c r="D406" s="748"/>
      <c r="E406" s="748"/>
      <c r="F406" s="748"/>
      <c r="G406" s="748"/>
      <c r="H406" s="242"/>
      <c r="I406" s="256"/>
      <c r="J406" s="256"/>
      <c r="K406" s="256"/>
      <c r="L406" s="234"/>
      <c r="M406" s="234"/>
      <c r="N406" s="234"/>
      <c r="O406" s="234"/>
      <c r="P406" s="253"/>
      <c r="Q406" s="16"/>
      <c r="R406" s="16"/>
      <c r="S406" s="16"/>
      <c r="T406" s="16"/>
    </row>
    <row r="407" spans="1:20" s="1" customFormat="1" ht="26.25" hidden="1" customHeight="1" outlineLevel="1">
      <c r="A407" s="4"/>
      <c r="B407" s="234"/>
      <c r="C407" s="234"/>
      <c r="D407" s="748"/>
      <c r="E407" s="748"/>
      <c r="F407" s="748"/>
      <c r="G407" s="748"/>
      <c r="H407" s="242"/>
      <c r="I407" s="256"/>
      <c r="J407" s="256"/>
      <c r="K407" s="256"/>
      <c r="L407" s="234"/>
      <c r="M407" s="234"/>
      <c r="N407" s="234"/>
      <c r="O407" s="234"/>
      <c r="P407" s="253"/>
      <c r="Q407" s="16"/>
      <c r="R407" s="16"/>
      <c r="S407" s="16"/>
      <c r="T407" s="16"/>
    </row>
    <row r="408" spans="1:20" s="1" customFormat="1" ht="26.25" hidden="1" customHeight="1" outlineLevel="1">
      <c r="A408" s="4"/>
      <c r="B408" s="234"/>
      <c r="C408" s="234"/>
      <c r="D408" s="748"/>
      <c r="E408" s="748"/>
      <c r="F408" s="748"/>
      <c r="G408" s="748"/>
      <c r="H408" s="242"/>
      <c r="I408" s="256"/>
      <c r="J408" s="256"/>
      <c r="K408" s="256"/>
      <c r="L408" s="234"/>
      <c r="M408" s="234"/>
      <c r="N408" s="234"/>
      <c r="O408" s="234"/>
      <c r="P408" s="253"/>
      <c r="Q408" s="16"/>
      <c r="R408" s="16"/>
      <c r="S408" s="16"/>
      <c r="T408" s="16"/>
    </row>
    <row r="409" spans="1:20" s="1" customFormat="1" ht="26.25" hidden="1" customHeight="1" outlineLevel="1">
      <c r="A409" s="4"/>
      <c r="B409" s="234"/>
      <c r="C409" s="234"/>
      <c r="D409" s="748"/>
      <c r="E409" s="748"/>
      <c r="F409" s="748"/>
      <c r="G409" s="748"/>
      <c r="H409" s="242"/>
      <c r="I409" s="256"/>
      <c r="J409" s="256"/>
      <c r="K409" s="256"/>
      <c r="L409" s="234"/>
      <c r="M409" s="234"/>
      <c r="N409" s="234"/>
      <c r="O409" s="234"/>
      <c r="P409" s="253"/>
      <c r="Q409" s="16"/>
      <c r="R409" s="16"/>
      <c r="S409" s="16"/>
      <c r="T409" s="16"/>
    </row>
    <row r="410" spans="1:20" s="1" customFormat="1" ht="26.25" hidden="1" customHeight="1" outlineLevel="1">
      <c r="A410" s="4"/>
      <c r="B410" s="234"/>
      <c r="C410" s="234"/>
      <c r="D410" s="256"/>
      <c r="E410" s="256"/>
      <c r="F410" s="234"/>
      <c r="G410" s="256"/>
      <c r="H410" s="256"/>
      <c r="I410" s="256"/>
      <c r="J410" s="256"/>
      <c r="K410" s="256"/>
      <c r="L410" s="234"/>
      <c r="M410" s="234"/>
      <c r="N410" s="234"/>
      <c r="O410" s="234"/>
      <c r="P410" s="253"/>
      <c r="Q410" s="16"/>
      <c r="R410" s="16"/>
      <c r="S410" s="16"/>
      <c r="T410" s="16"/>
    </row>
    <row r="411" spans="1:20" s="1" customFormat="1" ht="26.25" hidden="1" customHeight="1" outlineLevel="1">
      <c r="A411" s="4"/>
      <c r="B411" s="234"/>
      <c r="C411" s="233" t="s">
        <v>3759</v>
      </c>
      <c r="D411" s="235" t="s">
        <v>3760</v>
      </c>
      <c r="E411" s="256"/>
      <c r="F411" s="234"/>
      <c r="G411" s="256"/>
      <c r="H411" s="256"/>
      <c r="I411" s="256"/>
      <c r="J411" s="256"/>
      <c r="K411" s="256"/>
      <c r="L411" s="234"/>
      <c r="M411" s="234"/>
      <c r="N411" s="234"/>
      <c r="O411" s="234"/>
      <c r="P411" s="253"/>
      <c r="Q411" s="16"/>
      <c r="R411" s="16"/>
      <c r="S411" s="16"/>
      <c r="T411" s="16"/>
    </row>
    <row r="412" spans="1:20" s="1" customFormat="1" ht="26.25" hidden="1" customHeight="1" outlineLevel="1">
      <c r="A412" s="4"/>
      <c r="B412" s="234"/>
      <c r="C412" s="234"/>
      <c r="D412" s="688" t="s">
        <v>3740</v>
      </c>
      <c r="E412" s="688"/>
      <c r="F412" s="688"/>
      <c r="G412" s="688"/>
      <c r="H412" s="809" t="s">
        <v>3246</v>
      </c>
      <c r="I412" s="809"/>
      <c r="J412" s="809"/>
      <c r="K412" s="809"/>
      <c r="L412" s="809"/>
      <c r="M412" s="809"/>
      <c r="N412" s="809"/>
      <c r="O412" s="234"/>
      <c r="P412" s="253"/>
      <c r="Q412" s="16"/>
      <c r="R412" s="16"/>
      <c r="S412" s="16"/>
      <c r="T412" s="16"/>
    </row>
    <row r="413" spans="1:20" s="1" customFormat="1" ht="35.65" hidden="1" customHeight="1" outlineLevel="1">
      <c r="A413" s="4"/>
      <c r="B413" s="234"/>
      <c r="C413" s="234"/>
      <c r="D413" s="688"/>
      <c r="E413" s="688"/>
      <c r="F413" s="688"/>
      <c r="G413" s="688"/>
      <c r="H413" s="229" t="s">
        <v>3761</v>
      </c>
      <c r="I413" s="229" t="s">
        <v>3762</v>
      </c>
      <c r="J413" s="229" t="s">
        <v>3763</v>
      </c>
      <c r="K413" s="229" t="s">
        <v>3764</v>
      </c>
      <c r="L413" s="229" t="s">
        <v>3765</v>
      </c>
      <c r="M413" s="229" t="s">
        <v>3766</v>
      </c>
      <c r="N413" s="183" t="s">
        <v>3743</v>
      </c>
      <c r="O413" s="234"/>
      <c r="P413" s="253"/>
      <c r="Q413" s="16"/>
      <c r="R413" s="16"/>
      <c r="S413" s="16"/>
      <c r="T413" s="16"/>
    </row>
    <row r="414" spans="1:20" s="1" customFormat="1" ht="26.25" hidden="1" customHeight="1" outlineLevel="1">
      <c r="A414" s="4"/>
      <c r="B414" s="234"/>
      <c r="C414" s="234"/>
      <c r="D414" s="748"/>
      <c r="E414" s="748"/>
      <c r="F414" s="748"/>
      <c r="G414" s="748"/>
      <c r="H414" s="243"/>
      <c r="I414" s="243"/>
      <c r="J414" s="243"/>
      <c r="K414" s="243"/>
      <c r="L414" s="243"/>
      <c r="M414" s="243"/>
      <c r="N414" s="230">
        <f>SUM(H414:M414)</f>
        <v>0</v>
      </c>
      <c r="O414" s="234"/>
      <c r="P414" s="253"/>
      <c r="Q414" s="16"/>
      <c r="R414" s="16"/>
      <c r="S414" s="16"/>
      <c r="T414" s="16"/>
    </row>
    <row r="415" spans="1:20" s="1" customFormat="1" ht="26.25" hidden="1" customHeight="1" outlineLevel="1">
      <c r="A415" s="4"/>
      <c r="B415" s="234"/>
      <c r="C415" s="234"/>
      <c r="D415" s="748"/>
      <c r="E415" s="748"/>
      <c r="F415" s="748"/>
      <c r="G415" s="748"/>
      <c r="H415" s="243"/>
      <c r="I415" s="243"/>
      <c r="J415" s="243"/>
      <c r="K415" s="243"/>
      <c r="L415" s="243"/>
      <c r="M415" s="243"/>
      <c r="N415" s="230">
        <f t="shared" ref="N415:N417" si="23">SUM(H415:M415)</f>
        <v>0</v>
      </c>
      <c r="O415" s="234"/>
      <c r="P415" s="253"/>
      <c r="Q415" s="16"/>
      <c r="R415" s="16"/>
      <c r="S415" s="16"/>
      <c r="T415" s="16"/>
    </row>
    <row r="416" spans="1:20" s="1" customFormat="1" ht="26.25" hidden="1" customHeight="1" outlineLevel="1">
      <c r="A416" s="4"/>
      <c r="B416" s="234"/>
      <c r="C416" s="234"/>
      <c r="D416" s="748"/>
      <c r="E416" s="748"/>
      <c r="F416" s="748"/>
      <c r="G416" s="748"/>
      <c r="H416" s="243"/>
      <c r="I416" s="243"/>
      <c r="J416" s="243"/>
      <c r="K416" s="243"/>
      <c r="L416" s="243"/>
      <c r="M416" s="243"/>
      <c r="N416" s="230">
        <f t="shared" si="23"/>
        <v>0</v>
      </c>
      <c r="O416" s="234"/>
      <c r="P416" s="253"/>
      <c r="Q416" s="16"/>
      <c r="R416" s="16"/>
      <c r="S416" s="16"/>
      <c r="T416" s="16"/>
    </row>
    <row r="417" spans="1:20" s="1" customFormat="1" ht="26.25" hidden="1" customHeight="1" outlineLevel="1">
      <c r="A417" s="4"/>
      <c r="B417" s="234"/>
      <c r="C417" s="234"/>
      <c r="D417" s="748"/>
      <c r="E417" s="748"/>
      <c r="F417" s="748"/>
      <c r="G417" s="748"/>
      <c r="H417" s="243"/>
      <c r="I417" s="243"/>
      <c r="J417" s="243"/>
      <c r="K417" s="243"/>
      <c r="L417" s="243"/>
      <c r="M417" s="243"/>
      <c r="N417" s="230">
        <f t="shared" si="23"/>
        <v>0</v>
      </c>
      <c r="O417" s="234"/>
      <c r="P417" s="253"/>
      <c r="Q417" s="16"/>
      <c r="R417" s="16"/>
      <c r="S417" s="16"/>
      <c r="T417" s="16"/>
    </row>
    <row r="418" spans="1:20" s="1" customFormat="1" ht="26.25" hidden="1" customHeight="1" outlineLevel="1">
      <c r="A418" s="4"/>
      <c r="B418" s="234"/>
      <c r="C418" s="234"/>
      <c r="D418" s="256"/>
      <c r="E418" s="256"/>
      <c r="F418" s="234"/>
      <c r="G418" s="256"/>
      <c r="H418" s="256"/>
      <c r="I418" s="256"/>
      <c r="J418" s="256"/>
      <c r="K418" s="256"/>
      <c r="L418" s="234"/>
      <c r="M418" s="234"/>
      <c r="N418" s="234"/>
      <c r="O418" s="234"/>
      <c r="P418" s="253"/>
      <c r="Q418" s="16"/>
      <c r="R418" s="16"/>
      <c r="S418" s="16"/>
      <c r="T418" s="16"/>
    </row>
    <row r="419" spans="1:20" s="1" customFormat="1" ht="26.25" hidden="1" customHeight="1" outlineLevel="1">
      <c r="A419" s="4"/>
      <c r="B419" s="234"/>
      <c r="C419" s="574" t="s">
        <v>1959</v>
      </c>
      <c r="D419" s="575"/>
      <c r="E419" s="575"/>
      <c r="F419" s="234"/>
      <c r="G419" s="256"/>
      <c r="H419" s="256"/>
      <c r="I419" s="256"/>
      <c r="J419" s="256"/>
      <c r="K419" s="256"/>
      <c r="L419" s="234"/>
      <c r="M419" s="234"/>
      <c r="N419" s="234"/>
      <c r="O419" s="234"/>
      <c r="P419" s="253"/>
      <c r="Q419" s="16"/>
      <c r="R419" s="16"/>
      <c r="S419" s="16"/>
      <c r="T419" s="16"/>
    </row>
    <row r="420" spans="1:20" s="1" customFormat="1" ht="26.25" hidden="1" customHeight="1" outlineLevel="1">
      <c r="A420" s="4"/>
      <c r="B420" s="234"/>
      <c r="C420" s="234"/>
      <c r="D420" s="256"/>
      <c r="E420" s="256"/>
      <c r="F420" s="234"/>
      <c r="G420" s="256"/>
      <c r="H420" s="256"/>
      <c r="I420" s="256"/>
      <c r="J420" s="256"/>
      <c r="K420" s="256"/>
      <c r="L420" s="234"/>
      <c r="M420" s="234"/>
      <c r="N420" s="234"/>
      <c r="O420" s="234"/>
      <c r="P420" s="253"/>
      <c r="Q420" s="16"/>
      <c r="R420" s="16"/>
      <c r="S420" s="16"/>
      <c r="T420" s="16"/>
    </row>
    <row r="421" spans="1:20" s="1" customFormat="1" ht="26.25" hidden="1" customHeight="1" outlineLevel="1">
      <c r="A421" s="4"/>
      <c r="B421" s="234"/>
      <c r="C421" s="234" t="s">
        <v>3767</v>
      </c>
      <c r="D421" s="256"/>
      <c r="E421" s="256"/>
      <c r="F421" s="234"/>
      <c r="G421" s="256"/>
      <c r="H421" s="256"/>
      <c r="I421" s="256"/>
      <c r="J421" s="256"/>
      <c r="K421" s="256"/>
      <c r="L421" s="234"/>
      <c r="M421" s="234"/>
      <c r="N421" s="234"/>
      <c r="O421" s="234"/>
      <c r="P421" s="253"/>
      <c r="Q421" s="16"/>
      <c r="R421" s="16"/>
      <c r="S421" s="16"/>
      <c r="T421" s="16"/>
    </row>
    <row r="422" spans="1:20" s="1" customFormat="1" ht="26.25" hidden="1" customHeight="1" outlineLevel="1">
      <c r="A422" s="4"/>
      <c r="B422" s="234"/>
      <c r="C422" s="234"/>
      <c r="D422" s="257"/>
      <c r="E422" s="257"/>
      <c r="F422" s="253"/>
      <c r="G422" s="257"/>
      <c r="H422" s="257"/>
      <c r="I422" s="257"/>
      <c r="J422" s="257"/>
      <c r="K422" s="257"/>
      <c r="L422" s="253"/>
      <c r="M422" s="253"/>
      <c r="N422" s="253"/>
      <c r="O422" s="253"/>
      <c r="P422" s="253"/>
      <c r="Q422" s="16"/>
      <c r="R422" s="16"/>
      <c r="S422" s="16"/>
      <c r="T422" s="16"/>
    </row>
    <row r="423" spans="1:20" s="1" customFormat="1" ht="76.5" hidden="1" customHeight="1" outlineLevel="1">
      <c r="A423" s="4"/>
      <c r="B423" s="234"/>
      <c r="C423" s="234"/>
      <c r="D423" s="812" t="s">
        <v>3768</v>
      </c>
      <c r="E423" s="812"/>
      <c r="F423" s="812"/>
      <c r="G423" s="812" t="s">
        <v>3769</v>
      </c>
      <c r="H423" s="812"/>
      <c r="I423" s="812"/>
      <c r="J423" s="812" t="s">
        <v>3770</v>
      </c>
      <c r="K423" s="812"/>
      <c r="L423" s="812"/>
      <c r="M423" s="812" t="s">
        <v>3771</v>
      </c>
      <c r="N423" s="812"/>
      <c r="O423" s="812"/>
      <c r="P423" s="812"/>
      <c r="Q423" s="59"/>
      <c r="R423" s="16"/>
      <c r="S423" s="16"/>
      <c r="T423" s="16"/>
    </row>
    <row r="424" spans="1:20" s="1" customFormat="1" ht="26.25" hidden="1" customHeight="1" outlineLevel="1">
      <c r="A424" s="4"/>
      <c r="B424" s="234"/>
      <c r="C424" s="813" t="s">
        <v>3248</v>
      </c>
      <c r="D424" s="815"/>
      <c r="E424" s="815"/>
      <c r="F424" s="815"/>
      <c r="G424" s="816"/>
      <c r="H424" s="816"/>
      <c r="I424" s="816"/>
      <c r="J424" s="816"/>
      <c r="K424" s="816"/>
      <c r="L424" s="816"/>
      <c r="M424" s="816"/>
      <c r="N424" s="816"/>
      <c r="O424" s="816"/>
      <c r="P424" s="816"/>
      <c r="Q424" s="59"/>
      <c r="R424" s="16"/>
      <c r="S424" s="16"/>
      <c r="T424" s="16"/>
    </row>
    <row r="425" spans="1:20" s="1" customFormat="1" ht="26.25" hidden="1" customHeight="1" outlineLevel="1">
      <c r="A425" s="4"/>
      <c r="B425" s="234"/>
      <c r="C425" s="814"/>
      <c r="D425" s="815"/>
      <c r="E425" s="815"/>
      <c r="F425" s="815"/>
      <c r="G425" s="816"/>
      <c r="H425" s="816"/>
      <c r="I425" s="816"/>
      <c r="J425" s="816"/>
      <c r="K425" s="816"/>
      <c r="L425" s="816"/>
      <c r="M425" s="816"/>
      <c r="N425" s="816"/>
      <c r="O425" s="816"/>
      <c r="P425" s="816"/>
      <c r="Q425" s="59"/>
      <c r="R425" s="16"/>
      <c r="S425" s="16"/>
      <c r="T425" s="16"/>
    </row>
    <row r="426" spans="1:20" s="1" customFormat="1" ht="26.25" hidden="1" customHeight="1" outlineLevel="1">
      <c r="A426" s="4"/>
      <c r="B426" s="234"/>
      <c r="C426" s="813" t="s">
        <v>3251</v>
      </c>
      <c r="D426" s="815"/>
      <c r="E426" s="815"/>
      <c r="F426" s="815"/>
      <c r="G426" s="816"/>
      <c r="H426" s="816"/>
      <c r="I426" s="816"/>
      <c r="J426" s="816"/>
      <c r="K426" s="816"/>
      <c r="L426" s="816"/>
      <c r="M426" s="816"/>
      <c r="N426" s="816"/>
      <c r="O426" s="816"/>
      <c r="P426" s="816"/>
      <c r="Q426" s="16"/>
      <c r="R426" s="16"/>
      <c r="S426" s="16"/>
      <c r="T426" s="16"/>
    </row>
    <row r="427" spans="1:20" s="1" customFormat="1" ht="26.25" hidden="1" customHeight="1" outlineLevel="1">
      <c r="A427" s="4"/>
      <c r="B427" s="234"/>
      <c r="C427" s="814"/>
      <c r="D427" s="815"/>
      <c r="E427" s="815"/>
      <c r="F427" s="815"/>
      <c r="G427" s="816"/>
      <c r="H427" s="816"/>
      <c r="I427" s="816"/>
      <c r="J427" s="816"/>
      <c r="K427" s="816"/>
      <c r="L427" s="816"/>
      <c r="M427" s="816"/>
      <c r="N427" s="816"/>
      <c r="O427" s="816"/>
      <c r="P427" s="816"/>
      <c r="Q427" s="16"/>
      <c r="R427" s="16"/>
      <c r="S427" s="16"/>
      <c r="T427" s="16"/>
    </row>
    <row r="428" spans="1:20" s="1" customFormat="1" ht="26.25" hidden="1" customHeight="1" outlineLevel="1">
      <c r="A428" s="4"/>
      <c r="B428" s="234"/>
      <c r="C428" s="813" t="s">
        <v>3255</v>
      </c>
      <c r="D428" s="815"/>
      <c r="E428" s="815"/>
      <c r="F428" s="815"/>
      <c r="G428" s="816"/>
      <c r="H428" s="816"/>
      <c r="I428" s="816"/>
      <c r="J428" s="816"/>
      <c r="K428" s="816"/>
      <c r="L428" s="816"/>
      <c r="M428" s="816"/>
      <c r="N428" s="816"/>
      <c r="O428" s="816"/>
      <c r="P428" s="816"/>
      <c r="Q428" s="16"/>
      <c r="R428" s="16"/>
      <c r="S428" s="16"/>
      <c r="T428" s="16"/>
    </row>
    <row r="429" spans="1:20" s="1" customFormat="1" ht="26.25" hidden="1" customHeight="1" outlineLevel="1">
      <c r="A429" s="4"/>
      <c r="B429" s="234"/>
      <c r="C429" s="814"/>
      <c r="D429" s="815"/>
      <c r="E429" s="815"/>
      <c r="F429" s="815"/>
      <c r="G429" s="816"/>
      <c r="H429" s="816"/>
      <c r="I429" s="816"/>
      <c r="J429" s="816"/>
      <c r="K429" s="816"/>
      <c r="L429" s="816"/>
      <c r="M429" s="816"/>
      <c r="N429" s="816"/>
      <c r="O429" s="816"/>
      <c r="P429" s="816"/>
      <c r="Q429" s="16"/>
      <c r="R429" s="16"/>
      <c r="S429" s="16"/>
      <c r="T429" s="16"/>
    </row>
    <row r="430" spans="1:20" s="1" customFormat="1" ht="26.25" hidden="1" customHeight="1" outlineLevel="1">
      <c r="A430" s="4"/>
      <c r="B430" s="234"/>
      <c r="C430" s="813" t="s">
        <v>3258</v>
      </c>
      <c r="D430" s="815"/>
      <c r="E430" s="815"/>
      <c r="F430" s="815"/>
      <c r="G430" s="816"/>
      <c r="H430" s="816"/>
      <c r="I430" s="816"/>
      <c r="J430" s="816"/>
      <c r="K430" s="816"/>
      <c r="L430" s="816"/>
      <c r="M430" s="816"/>
      <c r="N430" s="816"/>
      <c r="O430" s="816"/>
      <c r="P430" s="816"/>
      <c r="Q430" s="16"/>
      <c r="R430" s="16"/>
      <c r="S430" s="16"/>
      <c r="T430" s="16"/>
    </row>
    <row r="431" spans="1:20" s="1" customFormat="1" ht="26.25" hidden="1" customHeight="1" outlineLevel="1">
      <c r="A431" s="4"/>
      <c r="B431" s="234"/>
      <c r="C431" s="814"/>
      <c r="D431" s="815"/>
      <c r="E431" s="815"/>
      <c r="F431" s="815"/>
      <c r="G431" s="816"/>
      <c r="H431" s="816"/>
      <c r="I431" s="816"/>
      <c r="J431" s="816"/>
      <c r="K431" s="816"/>
      <c r="L431" s="816"/>
      <c r="M431" s="816"/>
      <c r="N431" s="816"/>
      <c r="O431" s="816"/>
      <c r="P431" s="816"/>
      <c r="Q431" s="16"/>
      <c r="R431" s="16"/>
      <c r="S431" s="16"/>
      <c r="T431" s="16"/>
    </row>
    <row r="432" spans="1:20" s="1" customFormat="1" ht="26.25" hidden="1" customHeight="1" outlineLevel="1">
      <c r="A432" s="4"/>
      <c r="B432" s="234"/>
      <c r="C432" s="813" t="s">
        <v>3757</v>
      </c>
      <c r="D432" s="815"/>
      <c r="E432" s="815"/>
      <c r="F432" s="815"/>
      <c r="G432" s="816"/>
      <c r="H432" s="816"/>
      <c r="I432" s="816"/>
      <c r="J432" s="816"/>
      <c r="K432" s="816"/>
      <c r="L432" s="816"/>
      <c r="M432" s="816"/>
      <c r="N432" s="816"/>
      <c r="O432" s="816"/>
      <c r="P432" s="816"/>
      <c r="Q432" s="16"/>
      <c r="R432" s="16"/>
      <c r="S432" s="16"/>
      <c r="T432" s="16"/>
    </row>
    <row r="433" spans="1:20" s="1" customFormat="1" ht="26.25" hidden="1" customHeight="1" outlineLevel="1">
      <c r="A433" s="4"/>
      <c r="B433" s="234"/>
      <c r="C433" s="814"/>
      <c r="D433" s="815"/>
      <c r="E433" s="815"/>
      <c r="F433" s="815"/>
      <c r="G433" s="816"/>
      <c r="H433" s="816"/>
      <c r="I433" s="816"/>
      <c r="J433" s="816"/>
      <c r="K433" s="816"/>
      <c r="L433" s="816"/>
      <c r="M433" s="816"/>
      <c r="N433" s="816"/>
      <c r="O433" s="816"/>
      <c r="P433" s="816"/>
      <c r="Q433" s="16"/>
      <c r="R433" s="16"/>
      <c r="S433" s="16"/>
      <c r="T433" s="16"/>
    </row>
    <row r="434" spans="1:20" s="1" customFormat="1" ht="26.25" hidden="1" customHeight="1" outlineLevel="1">
      <c r="A434" s="4"/>
      <c r="B434" s="234"/>
      <c r="C434" s="813" t="s">
        <v>3759</v>
      </c>
      <c r="D434" s="815"/>
      <c r="E434" s="815"/>
      <c r="F434" s="815"/>
      <c r="G434" s="816"/>
      <c r="H434" s="816"/>
      <c r="I434" s="816"/>
      <c r="J434" s="816"/>
      <c r="K434" s="816"/>
      <c r="L434" s="816"/>
      <c r="M434" s="816"/>
      <c r="N434" s="816"/>
      <c r="O434" s="816"/>
      <c r="P434" s="816"/>
      <c r="Q434" s="16"/>
      <c r="R434" s="16"/>
      <c r="S434" s="16"/>
      <c r="T434" s="16"/>
    </row>
    <row r="435" spans="1:20" s="1" customFormat="1" ht="26.25" hidden="1" customHeight="1" outlineLevel="1">
      <c r="A435" s="4"/>
      <c r="B435" s="234"/>
      <c r="C435" s="814"/>
      <c r="D435" s="815"/>
      <c r="E435" s="815"/>
      <c r="F435" s="815"/>
      <c r="G435" s="816"/>
      <c r="H435" s="816"/>
      <c r="I435" s="816"/>
      <c r="J435" s="816"/>
      <c r="K435" s="816"/>
      <c r="L435" s="816"/>
      <c r="M435" s="816"/>
      <c r="N435" s="816"/>
      <c r="O435" s="816"/>
      <c r="P435" s="816"/>
      <c r="Q435" s="16"/>
      <c r="R435" s="16"/>
      <c r="S435" s="16"/>
      <c r="T435" s="16"/>
    </row>
    <row r="436" spans="1:20" ht="26.25" hidden="1" customHeight="1" outlineLevel="1">
      <c r="A436" s="258"/>
      <c r="B436" s="234"/>
      <c r="C436" s="234"/>
      <c r="D436" s="234"/>
      <c r="E436" s="234"/>
      <c r="F436" s="234"/>
      <c r="G436" s="245"/>
      <c r="H436" s="234"/>
      <c r="I436" s="234"/>
      <c r="J436" s="245"/>
      <c r="K436" s="234"/>
      <c r="L436" s="234"/>
      <c r="M436" s="234"/>
      <c r="N436" s="234"/>
      <c r="O436" s="246"/>
      <c r="P436" s="246"/>
    </row>
    <row r="437" spans="1:20" ht="26.25" customHeight="1" collapsed="1">
      <c r="A437" s="258"/>
      <c r="B437" s="234"/>
      <c r="C437" s="234"/>
      <c r="D437" s="234"/>
      <c r="E437" s="234"/>
      <c r="F437" s="234"/>
      <c r="G437" s="245"/>
      <c r="H437" s="234"/>
      <c r="I437" s="234"/>
      <c r="J437" s="245"/>
      <c r="K437" s="234"/>
      <c r="L437" s="234"/>
      <c r="M437" s="234"/>
      <c r="N437" s="234"/>
      <c r="O437" s="246"/>
      <c r="P437" s="246"/>
    </row>
    <row r="438" spans="1:20" ht="26.25" customHeight="1">
      <c r="A438" s="258"/>
      <c r="B438" s="70">
        <v>5</v>
      </c>
      <c r="C438" s="670" t="s">
        <v>3580</v>
      </c>
      <c r="D438" s="671"/>
      <c r="E438" s="671"/>
      <c r="F438" s="671"/>
      <c r="G438" s="671"/>
      <c r="H438" s="671"/>
      <c r="I438" s="671"/>
      <c r="J438" s="671"/>
      <c r="K438" s="671"/>
      <c r="L438" s="671"/>
      <c r="M438" s="671"/>
      <c r="N438" s="671"/>
      <c r="O438" s="671"/>
      <c r="P438" s="672"/>
    </row>
    <row r="439" spans="1:20" ht="26.25" customHeight="1">
      <c r="A439" s="258"/>
      <c r="B439" s="65"/>
      <c r="C439" s="673" t="str">
        <f>IF('2. Contexto'!M42="","No aplica. No es necesario ingresar más información",'2. Contexto'!M42)</f>
        <v>No aplica. No es necesario ingresar más información</v>
      </c>
      <c r="D439" s="674"/>
      <c r="E439" s="674"/>
      <c r="F439" s="674"/>
      <c r="G439" s="674"/>
      <c r="H439" s="674"/>
      <c r="I439" s="674"/>
      <c r="J439" s="674"/>
      <c r="K439" s="674"/>
      <c r="L439" s="674"/>
      <c r="M439" s="674"/>
      <c r="N439" s="674"/>
      <c r="O439" s="674"/>
      <c r="P439" s="675"/>
    </row>
    <row r="440" spans="1:20" ht="26.25" customHeight="1">
      <c r="A440" s="258"/>
      <c r="B440" s="234"/>
      <c r="C440" s="161" t="str">
        <f>IF(C439="No aplica. No es necesario ingresar más información","No es necesario ingresar más información","&lt;&lt;&lt;&lt;&lt;Usted aplicó un quinto tipo de proyecto, debe hacer click en el signo '+' a la izquierda")</f>
        <v>No es necesario ingresar más información</v>
      </c>
      <c r="D440" s="234"/>
      <c r="E440" s="234"/>
      <c r="F440" s="234"/>
      <c r="G440" s="245"/>
      <c r="H440" s="234"/>
      <c r="I440" s="234"/>
      <c r="J440" s="245"/>
      <c r="K440" s="234"/>
      <c r="L440" s="234"/>
      <c r="M440" s="234"/>
      <c r="N440" s="234"/>
      <c r="O440" s="246"/>
      <c r="P440" s="246"/>
    </row>
    <row r="441" spans="1:20" ht="26.25" hidden="1" customHeight="1" outlineLevel="1">
      <c r="A441" s="258"/>
      <c r="B441" s="234"/>
      <c r="C441" s="234"/>
      <c r="D441" s="234"/>
      <c r="E441" s="234"/>
      <c r="F441" s="234"/>
      <c r="G441" s="245"/>
      <c r="H441" s="234"/>
      <c r="I441" s="234"/>
      <c r="J441" s="245"/>
      <c r="K441" s="234"/>
      <c r="L441" s="234"/>
      <c r="M441" s="234"/>
      <c r="N441" s="234"/>
      <c r="O441" s="246"/>
      <c r="P441" s="246"/>
    </row>
    <row r="442" spans="1:20" ht="26.25" hidden="1" customHeight="1" outlineLevel="1">
      <c r="A442" s="258"/>
      <c r="B442" s="234"/>
      <c r="C442" s="234"/>
      <c r="D442" s="234"/>
      <c r="E442" s="234"/>
      <c r="F442" s="234"/>
      <c r="G442" s="245"/>
      <c r="H442" s="234"/>
      <c r="I442" s="234"/>
      <c r="J442" s="245"/>
      <c r="K442" s="234"/>
      <c r="L442" s="234"/>
      <c r="M442" s="234"/>
      <c r="N442" s="234"/>
      <c r="O442" s="246"/>
      <c r="P442" s="246"/>
    </row>
    <row r="443" spans="1:20" s="1" customFormat="1" ht="26.25" hidden="1" customHeight="1" outlineLevel="1">
      <c r="A443" s="4"/>
      <c r="B443" s="248"/>
      <c r="C443" s="574" t="s">
        <v>3722</v>
      </c>
      <c r="D443" s="575"/>
      <c r="E443" s="575"/>
      <c r="F443" s="248"/>
      <c r="G443" s="248"/>
      <c r="H443" s="248"/>
      <c r="I443" s="248"/>
      <c r="J443" s="248"/>
      <c r="K443" s="248"/>
      <c r="L443" s="248"/>
      <c r="M443" s="248"/>
      <c r="N443" s="248"/>
      <c r="O443" s="248"/>
      <c r="P443" s="248"/>
      <c r="Q443" s="59"/>
      <c r="R443" s="16"/>
      <c r="S443" s="16"/>
      <c r="T443" s="195"/>
    </row>
    <row r="444" spans="1:20" s="1" customFormat="1" ht="26.25" hidden="1" customHeight="1" outlineLevel="1">
      <c r="A444" s="4"/>
      <c r="B444" s="248"/>
      <c r="C444" s="71" t="s">
        <v>3723</v>
      </c>
      <c r="D444" s="71"/>
      <c r="E444" s="71"/>
      <c r="F444" s="71"/>
      <c r="G444" s="71"/>
      <c r="H444" s="71"/>
      <c r="I444" s="71"/>
      <c r="J444" s="71"/>
      <c r="K444" s="71"/>
      <c r="L444" s="71"/>
      <c r="M444" s="71"/>
      <c r="N444" s="71"/>
      <c r="O444" s="71"/>
      <c r="P444" s="71"/>
      <c r="Q444" s="59"/>
      <c r="R444" s="16"/>
      <c r="S444" s="16"/>
      <c r="T444" s="195"/>
    </row>
    <row r="445" spans="1:20" s="1" customFormat="1" ht="26.25" hidden="1" customHeight="1" outlineLevel="1">
      <c r="A445" s="4"/>
      <c r="B445" s="234"/>
      <c r="C445" s="71"/>
      <c r="D445" s="249"/>
      <c r="E445" s="249"/>
      <c r="F445" s="249"/>
      <c r="G445" s="250"/>
      <c r="H445" s="249"/>
      <c r="I445" s="249"/>
      <c r="J445" s="250"/>
      <c r="K445" s="249"/>
      <c r="L445" s="249"/>
      <c r="M445" s="249"/>
      <c r="N445" s="249"/>
      <c r="O445" s="251"/>
      <c r="P445" s="251"/>
    </row>
    <row r="446" spans="1:20" s="1" customFormat="1" ht="45.4" hidden="1" customHeight="1" outlineLevel="1">
      <c r="A446" s="4"/>
      <c r="B446" s="62"/>
      <c r="C446" s="252"/>
      <c r="D446" s="796" t="s">
        <v>3274</v>
      </c>
      <c r="E446" s="797"/>
      <c r="F446" s="183" t="s">
        <v>3724</v>
      </c>
      <c r="G446" s="796" t="s">
        <v>3725</v>
      </c>
      <c r="H446" s="797"/>
      <c r="I446" s="796" t="s">
        <v>3726</v>
      </c>
      <c r="J446" s="797"/>
      <c r="K446" s="183" t="s">
        <v>3727</v>
      </c>
      <c r="L446" s="183" t="s">
        <v>3264</v>
      </c>
      <c r="M446" s="798" t="s">
        <v>3728</v>
      </c>
      <c r="N446" s="799"/>
      <c r="O446" s="796" t="s">
        <v>3245</v>
      </c>
      <c r="P446" s="797"/>
    </row>
    <row r="447" spans="1:20" s="1" customFormat="1" ht="63" hidden="1" customHeight="1" outlineLevel="1">
      <c r="A447" s="4"/>
      <c r="B447" s="234"/>
      <c r="C447" s="131" t="str">
        <f>'4. Cadena de valor'!C709</f>
        <v>5.1.1</v>
      </c>
      <c r="D447" s="794" t="str">
        <f>IF('4. Cadena de valor'!D712="","No registra",
IF('4. Cadena de valor'!D712="Otro",'4. Cadena de valor'!G712,
'4. Cadena de valor'!D712))</f>
        <v>No registra</v>
      </c>
      <c r="E447" s="795"/>
      <c r="F447" s="231" t="str">
        <f>IF('4. Cadena de valor'!O712="","",'4. Cadena de valor'!O712)</f>
        <v/>
      </c>
      <c r="G447" s="794" t="str">
        <f>IF('4. Cadena de valor'!J712="","",'4. Cadena de valor'!J712)</f>
        <v/>
      </c>
      <c r="H447" s="795"/>
      <c r="I447" s="391" t="str">
        <f>IF('4. Cadena de valor'!D712="Otro","Escriba la fórmula aquí",IFERROR(VLOOKUP(D447,Auxiliar!$E$380:$G$601,3,0),""))</f>
        <v/>
      </c>
      <c r="J447" s="393"/>
      <c r="K447" s="288"/>
      <c r="L447" s="231" t="str">
        <f>IF('4. Cadena de valor'!P712="","",'4. Cadena de valor'!P712)</f>
        <v/>
      </c>
      <c r="M447" s="391"/>
      <c r="N447" s="393"/>
      <c r="O447" s="391"/>
      <c r="P447" s="393"/>
    </row>
    <row r="448" spans="1:20" s="226" customFormat="1" ht="63" hidden="1" customHeight="1" outlineLevel="1">
      <c r="A448" s="225"/>
      <c r="B448" s="234"/>
      <c r="C448" s="131" t="str">
        <f>'4. Cadena de valor'!C736</f>
        <v>5.1.2</v>
      </c>
      <c r="D448" s="794" t="str">
        <f>IF('4. Cadena de valor'!D739="","No registra",
IF('4. Cadena de valor'!D739="Otro",'4. Cadena de valor'!G739,
'4. Cadena de valor'!D739))</f>
        <v>No registra</v>
      </c>
      <c r="E448" s="795"/>
      <c r="F448" s="231" t="str">
        <f>IF('4. Cadena de valor'!O739="","",'4. Cadena de valor'!O739)</f>
        <v/>
      </c>
      <c r="G448" s="794" t="str">
        <f>IF('4. Cadena de valor'!J739="","",'4. Cadena de valor'!J739)</f>
        <v/>
      </c>
      <c r="H448" s="795"/>
      <c r="I448" s="391" t="str">
        <f>IF('4. Cadena de valor'!D739="Otro","Escriba la fórmula aquí",IFERROR(VLOOKUP(D448,Auxiliar!$E$380:$G$601,3,0),""))</f>
        <v/>
      </c>
      <c r="J448" s="393"/>
      <c r="K448" s="288"/>
      <c r="L448" s="231" t="str">
        <f>IF('4. Cadena de valor'!P739="","",'4. Cadena de valor'!P739)</f>
        <v/>
      </c>
      <c r="M448" s="391"/>
      <c r="N448" s="393"/>
      <c r="O448" s="391"/>
      <c r="P448" s="393"/>
      <c r="Q448" s="1"/>
      <c r="R448" s="1"/>
      <c r="S448" s="1"/>
      <c r="T448" s="1"/>
    </row>
    <row r="449" spans="1:20" s="1" customFormat="1" ht="63" hidden="1" customHeight="1" outlineLevel="1">
      <c r="A449" s="4"/>
      <c r="B449" s="234"/>
      <c r="C449" s="131" t="str">
        <f>'4. Cadena de valor'!C769</f>
        <v>5.2.1</v>
      </c>
      <c r="D449" s="794" t="str">
        <f>IF('4. Cadena de valor'!D772="","No registra",
IF('4. Cadena de valor'!D772="Otro",'4. Cadena de valor'!G772,
'4. Cadena de valor'!D772))</f>
        <v>No registra</v>
      </c>
      <c r="E449" s="795"/>
      <c r="F449" s="231" t="str">
        <f>IF('4. Cadena de valor'!O772="","",'4. Cadena de valor'!O772)</f>
        <v/>
      </c>
      <c r="G449" s="794" t="str">
        <f>IF('4. Cadena de valor'!J772="","",'4. Cadena de valor'!J772)</f>
        <v/>
      </c>
      <c r="H449" s="795"/>
      <c r="I449" s="391" t="str">
        <f>IF('4. Cadena de valor'!D772="Otro","Escriba la fórmula aquí",IFERROR(VLOOKUP(D449,Auxiliar!$E$380:$G$601,3,0),""))</f>
        <v/>
      </c>
      <c r="J449" s="393"/>
      <c r="K449" s="288"/>
      <c r="L449" s="231" t="str">
        <f>IF('4. Cadena de valor'!P772="","",'4. Cadena de valor'!P772)</f>
        <v/>
      </c>
      <c r="M449" s="391"/>
      <c r="N449" s="393"/>
      <c r="O449" s="391"/>
      <c r="P449" s="393"/>
    </row>
    <row r="450" spans="1:20" s="1" customFormat="1" ht="63" hidden="1" customHeight="1" outlineLevel="1">
      <c r="A450" s="4"/>
      <c r="B450" s="234"/>
      <c r="C450" s="131" t="str">
        <f>'4. Cadena de valor'!C796</f>
        <v>5.2.2</v>
      </c>
      <c r="D450" s="794" t="str">
        <f>IF('4. Cadena de valor'!D799="","No registra",
IF('4. Cadena de valor'!D799="Otro",'4. Cadena de valor'!G799,
'4. Cadena de valor'!D799))</f>
        <v>No registra</v>
      </c>
      <c r="E450" s="795"/>
      <c r="F450" s="231" t="str">
        <f>IF('4. Cadena de valor'!O799="","",'4. Cadena de valor'!O799)</f>
        <v/>
      </c>
      <c r="G450" s="794" t="str">
        <f>IF('4. Cadena de valor'!J799="","",'4. Cadena de valor'!J799)</f>
        <v/>
      </c>
      <c r="H450" s="795"/>
      <c r="I450" s="391" t="str">
        <f>IF('4. Cadena de valor'!D799="Otro","Escriba la fórmula aquí",IFERROR(VLOOKUP(D450,Auxiliar!$E$380:$G$601,3,0),""))</f>
        <v/>
      </c>
      <c r="J450" s="393"/>
      <c r="K450" s="288"/>
      <c r="L450" s="231" t="str">
        <f>IF('4. Cadena de valor'!P799="","",'4. Cadena de valor'!P799)</f>
        <v/>
      </c>
      <c r="M450" s="391"/>
      <c r="N450" s="393"/>
      <c r="O450" s="391"/>
      <c r="P450" s="393"/>
      <c r="Q450" s="16"/>
      <c r="R450" s="16"/>
      <c r="S450" s="16"/>
      <c r="T450" s="16"/>
    </row>
    <row r="451" spans="1:20" s="1" customFormat="1" ht="26.25" hidden="1" customHeight="1" outlineLevel="1">
      <c r="A451" s="4"/>
      <c r="B451" s="234"/>
      <c r="C451" s="234"/>
      <c r="D451" s="234"/>
      <c r="E451" s="234"/>
      <c r="F451" s="234"/>
      <c r="G451" s="234"/>
      <c r="H451" s="234"/>
      <c r="I451" s="234"/>
      <c r="J451" s="234"/>
      <c r="K451" s="234"/>
      <c r="L451" s="234"/>
      <c r="M451" s="234"/>
      <c r="N451" s="234"/>
      <c r="O451" s="234"/>
      <c r="P451" s="234"/>
      <c r="Q451" s="16"/>
      <c r="R451" s="16"/>
      <c r="S451" s="16"/>
      <c r="T451" s="16"/>
    </row>
    <row r="452" spans="1:20" s="1" customFormat="1" ht="26.25" hidden="1" customHeight="1" outlineLevel="1">
      <c r="A452" s="4"/>
      <c r="B452" s="248"/>
      <c r="C452" s="574" t="s">
        <v>3730</v>
      </c>
      <c r="D452" s="575"/>
      <c r="E452" s="575"/>
      <c r="F452" s="248"/>
      <c r="G452" s="248"/>
      <c r="H452" s="248"/>
      <c r="I452" s="248"/>
      <c r="J452" s="248"/>
      <c r="K452" s="248"/>
      <c r="L452" s="248"/>
      <c r="M452" s="248"/>
      <c r="N452" s="248"/>
      <c r="O452" s="248"/>
      <c r="P452" s="248"/>
      <c r="Q452" s="59"/>
      <c r="R452" s="16"/>
      <c r="S452" s="16"/>
      <c r="T452" s="195"/>
    </row>
    <row r="453" spans="1:20" s="1" customFormat="1" ht="26.25" hidden="1" customHeight="1" outlineLevel="1">
      <c r="A453" s="4"/>
      <c r="B453" s="248"/>
      <c r="C453" s="71" t="s">
        <v>3723</v>
      </c>
      <c r="D453" s="71"/>
      <c r="E453" s="71"/>
      <c r="F453" s="71"/>
      <c r="G453" s="71"/>
      <c r="H453" s="71"/>
      <c r="I453" s="71"/>
      <c r="J453" s="71"/>
      <c r="K453" s="71"/>
      <c r="L453" s="71"/>
      <c r="M453" s="71"/>
      <c r="N453" s="71"/>
      <c r="O453" s="71"/>
      <c r="P453" s="71"/>
      <c r="Q453" s="59"/>
      <c r="R453" s="16"/>
      <c r="S453" s="16"/>
      <c r="T453" s="195"/>
    </row>
    <row r="454" spans="1:20" s="1" customFormat="1" ht="26.25" hidden="1" customHeight="1" outlineLevel="1">
      <c r="A454" s="4"/>
      <c r="B454" s="234"/>
      <c r="C454" s="71"/>
      <c r="D454" s="249"/>
      <c r="E454" s="249"/>
      <c r="F454" s="249"/>
      <c r="G454" s="250"/>
      <c r="H454" s="249"/>
      <c r="I454" s="249"/>
      <c r="J454" s="250"/>
      <c r="K454" s="249"/>
      <c r="L454" s="249"/>
      <c r="M454" s="249"/>
      <c r="N454" s="249"/>
      <c r="O454" s="251"/>
      <c r="P454" s="251"/>
    </row>
    <row r="455" spans="1:20" s="1" customFormat="1" ht="45.4" hidden="1" customHeight="1" outlineLevel="1">
      <c r="A455" s="4"/>
      <c r="B455" s="62"/>
      <c r="C455" s="252"/>
      <c r="D455" s="796" t="s">
        <v>3259</v>
      </c>
      <c r="E455" s="797"/>
      <c r="F455" s="183" t="s">
        <v>3724</v>
      </c>
      <c r="G455" s="796" t="s">
        <v>3725</v>
      </c>
      <c r="H455" s="797"/>
      <c r="I455" s="796" t="s">
        <v>3726</v>
      </c>
      <c r="J455" s="797"/>
      <c r="K455" s="183" t="s">
        <v>3727</v>
      </c>
      <c r="L455" s="183" t="s">
        <v>3264</v>
      </c>
      <c r="M455" s="798" t="s">
        <v>3728</v>
      </c>
      <c r="N455" s="799"/>
      <c r="O455" s="796" t="s">
        <v>3245</v>
      </c>
      <c r="P455" s="797"/>
    </row>
    <row r="456" spans="1:20" s="1" customFormat="1" ht="72.400000000000006" hidden="1" customHeight="1" outlineLevel="1">
      <c r="A456" s="4"/>
      <c r="B456" s="234"/>
      <c r="C456" s="131" t="str">
        <f>'4. Cadena de valor'!C690</f>
        <v>5.1</v>
      </c>
      <c r="D456" s="794" t="str">
        <f>IF('4. Cadena de valor'!D690="","No registra",
IF('4. Cadena de valor'!D690="Otro",'4. Cadena de valor'!G690,
'4. Cadena de valor'!D690))</f>
        <v>No registra</v>
      </c>
      <c r="E456" s="795"/>
      <c r="F456" s="231" t="str">
        <f>IF('4. Cadena de valor'!O690="","",'4. Cadena de valor'!O690)</f>
        <v/>
      </c>
      <c r="G456" s="794" t="str">
        <f>IF('4. Cadena de valor'!J690="","",'4. Cadena de valor'!J690)</f>
        <v/>
      </c>
      <c r="H456" s="795"/>
      <c r="I456" s="817" t="str">
        <f>IF('4. Cadena de valor'!D690="Otro","Escriba la fórmula aquí",IFERROR(VLOOKUP(D456,Auxiliar!$E$606:$G$776,3,0),""))</f>
        <v/>
      </c>
      <c r="J456" s="818"/>
      <c r="K456" s="288"/>
      <c r="L456" s="231" t="str">
        <f>IF('4. Cadena de valor'!P690="","",'4. Cadena de valor'!P690)</f>
        <v/>
      </c>
      <c r="M456" s="391"/>
      <c r="N456" s="393"/>
      <c r="O456" s="391"/>
      <c r="P456" s="393"/>
    </row>
    <row r="457" spans="1:20" s="226" customFormat="1" ht="63" hidden="1" customHeight="1" outlineLevel="1">
      <c r="A457" s="225"/>
      <c r="B457" s="234"/>
      <c r="C457" s="131" t="str">
        <f>'4. Cadena de valor'!C693</f>
        <v>5.2</v>
      </c>
      <c r="D457" s="794" t="str">
        <f>IF('4. Cadena de valor'!D693="","No registra",
IF('4. Cadena de valor'!D693="Otro",'4. Cadena de valor'!G693,
'4. Cadena de valor'!D693))</f>
        <v>No registra</v>
      </c>
      <c r="E457" s="795"/>
      <c r="F457" s="231" t="str">
        <f>IF('4. Cadena de valor'!O693="","",'4. Cadena de valor'!O693)</f>
        <v/>
      </c>
      <c r="G457" s="794" t="str">
        <f>IF('4. Cadena de valor'!J693="","",'4. Cadena de valor'!J693)</f>
        <v/>
      </c>
      <c r="H457" s="795"/>
      <c r="I457" s="391" t="str">
        <f>IF('4. Cadena de valor'!D693="Otro","Escriba la fórmula aquí",IFERROR(VLOOKUP(D457,Auxiliar!$E$606:$G$776,3,0),""))</f>
        <v/>
      </c>
      <c r="J457" s="393"/>
      <c r="K457" s="288"/>
      <c r="L457" s="231" t="str">
        <f>IF('4. Cadena de valor'!P693="","",'4. Cadena de valor'!P693)</f>
        <v/>
      </c>
      <c r="M457" s="391"/>
      <c r="N457" s="393"/>
      <c r="O457" s="391"/>
      <c r="P457" s="393"/>
      <c r="Q457" s="1"/>
      <c r="R457" s="1"/>
      <c r="S457" s="1"/>
      <c r="T457" s="1"/>
    </row>
    <row r="458" spans="1:20" s="1" customFormat="1" ht="63" hidden="1" customHeight="1" outlineLevel="1">
      <c r="A458" s="4"/>
      <c r="B458" s="234"/>
      <c r="C458" s="131" t="str">
        <f>'4. Cadena de valor'!C696</f>
        <v>5.3</v>
      </c>
      <c r="D458" s="794" t="str">
        <f>IF('4. Cadena de valor'!D696="","No registra",
IF('4. Cadena de valor'!D696="Otro",'4. Cadena de valor'!G696,
'4. Cadena de valor'!D696))</f>
        <v>No registra</v>
      </c>
      <c r="E458" s="795"/>
      <c r="F458" s="231" t="str">
        <f>IF('4. Cadena de valor'!O696="","",'4. Cadena de valor'!O696)</f>
        <v/>
      </c>
      <c r="G458" s="794" t="str">
        <f>IF('4. Cadena de valor'!J696="","",'4. Cadena de valor'!J696)</f>
        <v/>
      </c>
      <c r="H458" s="795"/>
      <c r="I458" s="391" t="str">
        <f>IF('4. Cadena de valor'!D696="Otro","Escriba la fórmula aquí",IFERROR(VLOOKUP(D458,Auxiliar!$E$606:$G$776,3,0),""))</f>
        <v/>
      </c>
      <c r="J458" s="393"/>
      <c r="K458" s="288"/>
      <c r="L458" s="231" t="str">
        <f>IF('4. Cadena de valor'!P696="","",'4. Cadena de valor'!P696)</f>
        <v/>
      </c>
      <c r="M458" s="391"/>
      <c r="N458" s="393"/>
      <c r="O458" s="391"/>
      <c r="P458" s="393"/>
    </row>
    <row r="459" spans="1:20" s="1" customFormat="1" ht="26.25" hidden="1" customHeight="1" outlineLevel="1">
      <c r="A459" s="4"/>
      <c r="B459" s="234"/>
      <c r="C459" s="234"/>
      <c r="D459" s="234"/>
      <c r="E459" s="234"/>
      <c r="F459" s="234"/>
      <c r="G459" s="234"/>
      <c r="H459" s="234"/>
      <c r="I459" s="234"/>
      <c r="J459" s="234"/>
      <c r="K459" s="234"/>
      <c r="L459" s="234"/>
      <c r="M459" s="234"/>
      <c r="N459" s="234"/>
      <c r="O459" s="234"/>
      <c r="P459" s="234"/>
      <c r="Q459" s="16"/>
      <c r="R459" s="16"/>
      <c r="S459" s="16"/>
      <c r="T459" s="16"/>
    </row>
    <row r="460" spans="1:20" s="1" customFormat="1" ht="26.25" hidden="1" customHeight="1" outlineLevel="1">
      <c r="A460" s="4"/>
      <c r="B460" s="234"/>
      <c r="C460" s="574" t="s">
        <v>3732</v>
      </c>
      <c r="D460" s="575"/>
      <c r="E460" s="575"/>
      <c r="F460" s="234"/>
      <c r="G460" s="234"/>
      <c r="H460" s="234"/>
      <c r="I460" s="234"/>
      <c r="J460" s="234"/>
      <c r="K460" s="234"/>
      <c r="L460" s="234"/>
      <c r="M460" s="234"/>
      <c r="N460" s="234"/>
      <c r="O460" s="234"/>
      <c r="P460" s="234"/>
      <c r="Q460" s="16"/>
      <c r="R460" s="16"/>
      <c r="S460" s="16"/>
      <c r="T460" s="16"/>
    </row>
    <row r="461" spans="1:20" s="1" customFormat="1" ht="26.25" hidden="1" customHeight="1" outlineLevel="1">
      <c r="A461" s="4"/>
      <c r="B461" s="234"/>
      <c r="C461" s="234"/>
      <c r="D461" s="234"/>
      <c r="E461" s="234"/>
      <c r="F461" s="234"/>
      <c r="G461" s="234"/>
      <c r="H461" s="234"/>
      <c r="I461" s="234"/>
      <c r="J461" s="234"/>
      <c r="K461" s="234"/>
      <c r="L461" s="234"/>
      <c r="M461" s="234"/>
      <c r="N461" s="234"/>
      <c r="O461" s="234"/>
      <c r="P461" s="234"/>
      <c r="Q461" s="16"/>
      <c r="R461" s="16"/>
      <c r="S461" s="16"/>
      <c r="T461" s="16"/>
    </row>
    <row r="462" spans="1:20" s="1" customFormat="1" ht="26.25" hidden="1" customHeight="1" outlineLevel="1">
      <c r="A462" s="4"/>
      <c r="B462" s="234"/>
      <c r="C462" s="676" t="s">
        <v>3733</v>
      </c>
      <c r="D462" s="677"/>
      <c r="E462" s="677"/>
      <c r="F462" s="677"/>
      <c r="G462" s="677"/>
      <c r="H462" s="677"/>
      <c r="I462" s="677"/>
      <c r="J462" s="677"/>
      <c r="K462" s="677"/>
      <c r="L462" s="677"/>
      <c r="M462" s="677"/>
      <c r="N462" s="677"/>
      <c r="O462" s="677"/>
      <c r="P462" s="678"/>
      <c r="Q462" s="16"/>
      <c r="R462" s="16"/>
      <c r="S462" s="16"/>
      <c r="T462" s="16"/>
    </row>
    <row r="463" spans="1:20" s="1" customFormat="1" ht="26.25" hidden="1" customHeight="1" outlineLevel="1">
      <c r="A463" s="4"/>
      <c r="B463" s="234"/>
      <c r="C463" s="679"/>
      <c r="D463" s="680"/>
      <c r="E463" s="680"/>
      <c r="F463" s="680"/>
      <c r="G463" s="680"/>
      <c r="H463" s="680"/>
      <c r="I463" s="680"/>
      <c r="J463" s="680"/>
      <c r="K463" s="680"/>
      <c r="L463" s="680"/>
      <c r="M463" s="680"/>
      <c r="N463" s="680"/>
      <c r="O463" s="680"/>
      <c r="P463" s="681"/>
      <c r="Q463" s="16"/>
      <c r="R463" s="16"/>
      <c r="S463" s="16"/>
      <c r="T463" s="16"/>
    </row>
    <row r="464" spans="1:20" s="1" customFormat="1" ht="63.4" hidden="1" customHeight="1" outlineLevel="1">
      <c r="A464" s="4"/>
      <c r="B464" s="234"/>
      <c r="C464" s="682" t="s">
        <v>3238</v>
      </c>
      <c r="D464" s="637" t="s">
        <v>3734</v>
      </c>
      <c r="E464" s="683"/>
      <c r="F464" s="683"/>
      <c r="G464" s="683"/>
      <c r="H464" s="684"/>
      <c r="I464" s="688" t="s">
        <v>3241</v>
      </c>
      <c r="J464" s="673" t="s">
        <v>3735</v>
      </c>
      <c r="K464" s="675"/>
      <c r="L464" s="689" t="s">
        <v>3732</v>
      </c>
      <c r="M464" s="690"/>
      <c r="N464" s="691"/>
      <c r="O464" s="695" t="s">
        <v>3736</v>
      </c>
      <c r="P464" s="697" t="s">
        <v>3245</v>
      </c>
      <c r="Q464" s="16"/>
      <c r="R464" s="16"/>
      <c r="S464" s="16"/>
      <c r="T464" s="16"/>
    </row>
    <row r="465" spans="1:20" s="1" customFormat="1" ht="26.25" hidden="1" customHeight="1" outlineLevel="1">
      <c r="A465" s="4"/>
      <c r="B465" s="234"/>
      <c r="C465" s="682"/>
      <c r="D465" s="685"/>
      <c r="E465" s="686"/>
      <c r="F465" s="686"/>
      <c r="G465" s="686"/>
      <c r="H465" s="687"/>
      <c r="I465" s="688"/>
      <c r="J465" s="142" t="s">
        <v>3246</v>
      </c>
      <c r="K465" s="142" t="s">
        <v>3247</v>
      </c>
      <c r="L465" s="692"/>
      <c r="M465" s="693"/>
      <c r="N465" s="694"/>
      <c r="O465" s="696"/>
      <c r="P465" s="698"/>
      <c r="Q465" s="16"/>
      <c r="R465" s="16"/>
      <c r="S465" s="16"/>
      <c r="T465" s="16"/>
    </row>
    <row r="466" spans="1:20" s="1" customFormat="1" ht="26.25" hidden="1" customHeight="1" outlineLevel="1">
      <c r="A466" s="4"/>
      <c r="B466" s="234"/>
      <c r="C466" s="620" t="s">
        <v>3248</v>
      </c>
      <c r="D466" s="443"/>
      <c r="E466" s="444"/>
      <c r="F466" s="444"/>
      <c r="G466" s="444"/>
      <c r="H466" s="445"/>
      <c r="I466" s="708"/>
      <c r="J466" s="662"/>
      <c r="K466" s="708"/>
      <c r="L466" s="803" t="str">
        <f>IF(OR(I466="",J466="",K466=""),"",CONCATENATE(I466," empleos únicos durante un periodo de ",J466," ",K466))</f>
        <v/>
      </c>
      <c r="M466" s="804"/>
      <c r="N466" s="805"/>
      <c r="O466" s="748"/>
      <c r="P466" s="662"/>
      <c r="Q466" s="16"/>
      <c r="R466" s="16"/>
      <c r="S466" s="16"/>
      <c r="T466" s="16"/>
    </row>
    <row r="467" spans="1:20" s="1" customFormat="1" ht="26.25" hidden="1" customHeight="1" outlineLevel="1">
      <c r="A467" s="4"/>
      <c r="B467" s="234"/>
      <c r="C467" s="620"/>
      <c r="D467" s="446"/>
      <c r="E467" s="447"/>
      <c r="F467" s="447"/>
      <c r="G467" s="447"/>
      <c r="H467" s="448"/>
      <c r="I467" s="710"/>
      <c r="J467" s="663"/>
      <c r="K467" s="710"/>
      <c r="L467" s="806"/>
      <c r="M467" s="807"/>
      <c r="N467" s="808"/>
      <c r="O467" s="748"/>
      <c r="P467" s="663"/>
      <c r="Q467" s="16"/>
      <c r="R467" s="16"/>
      <c r="S467" s="16"/>
      <c r="T467" s="16"/>
    </row>
    <row r="468" spans="1:20" s="1" customFormat="1" ht="26.25" hidden="1" customHeight="1" outlineLevel="1">
      <c r="A468" s="4"/>
      <c r="B468" s="234"/>
      <c r="C468" s="620" t="s">
        <v>3251</v>
      </c>
      <c r="D468" s="443"/>
      <c r="E468" s="444"/>
      <c r="F468" s="444"/>
      <c r="G468" s="444"/>
      <c r="H468" s="445"/>
      <c r="I468" s="708"/>
      <c r="J468" s="662"/>
      <c r="K468" s="708"/>
      <c r="L468" s="803" t="str">
        <f>IF(OR(I468="",J468="",K468=""),"",CONCATENATE(I468," empleos únicos durante un periodo de ",J468," ",K468))</f>
        <v/>
      </c>
      <c r="M468" s="804"/>
      <c r="N468" s="805"/>
      <c r="O468" s="748"/>
      <c r="P468" s="662"/>
      <c r="Q468" s="16"/>
      <c r="R468" s="16"/>
      <c r="S468" s="16"/>
      <c r="T468" s="16"/>
    </row>
    <row r="469" spans="1:20" s="1" customFormat="1" ht="26.25" hidden="1" customHeight="1" outlineLevel="1">
      <c r="A469" s="4"/>
      <c r="B469" s="234"/>
      <c r="C469" s="620"/>
      <c r="D469" s="446"/>
      <c r="E469" s="447"/>
      <c r="F469" s="447"/>
      <c r="G469" s="447"/>
      <c r="H469" s="448"/>
      <c r="I469" s="710"/>
      <c r="J469" s="663"/>
      <c r="K469" s="710"/>
      <c r="L469" s="806"/>
      <c r="M469" s="807"/>
      <c r="N469" s="808"/>
      <c r="O469" s="748"/>
      <c r="P469" s="663"/>
      <c r="Q469" s="16"/>
      <c r="R469" s="16"/>
      <c r="S469" s="16"/>
      <c r="T469" s="16"/>
    </row>
    <row r="470" spans="1:20" s="1" customFormat="1" ht="26.25" hidden="1" customHeight="1" outlineLevel="1">
      <c r="A470" s="4"/>
      <c r="B470" s="234"/>
      <c r="C470" s="620" t="s">
        <v>3255</v>
      </c>
      <c r="D470" s="443"/>
      <c r="E470" s="444"/>
      <c r="F470" s="444"/>
      <c r="G470" s="444"/>
      <c r="H470" s="445"/>
      <c r="I470" s="708"/>
      <c r="J470" s="662"/>
      <c r="K470" s="708"/>
      <c r="L470" s="803" t="str">
        <f t="shared" ref="L470" si="24">IF(OR(I470="",J470="",K470=""),"",CONCATENATE(I470," empleos únicos durante un periodo de ",J470," ",K470))</f>
        <v/>
      </c>
      <c r="M470" s="804"/>
      <c r="N470" s="805"/>
      <c r="O470" s="748"/>
      <c r="P470" s="662"/>
      <c r="Q470" s="16"/>
      <c r="R470" s="16"/>
      <c r="S470" s="16"/>
      <c r="T470" s="16"/>
    </row>
    <row r="471" spans="1:20" s="1" customFormat="1" ht="26.25" hidden="1" customHeight="1" outlineLevel="1">
      <c r="A471" s="4"/>
      <c r="B471" s="234"/>
      <c r="C471" s="620"/>
      <c r="D471" s="446"/>
      <c r="E471" s="447"/>
      <c r="F471" s="447"/>
      <c r="G471" s="447"/>
      <c r="H471" s="448"/>
      <c r="I471" s="710"/>
      <c r="J471" s="663"/>
      <c r="K471" s="710"/>
      <c r="L471" s="806"/>
      <c r="M471" s="807"/>
      <c r="N471" s="808"/>
      <c r="O471" s="748"/>
      <c r="P471" s="663"/>
      <c r="Q471" s="16"/>
      <c r="R471" s="16"/>
      <c r="S471" s="16"/>
      <c r="T471" s="16"/>
    </row>
    <row r="472" spans="1:20" s="1" customFormat="1" ht="26.25" hidden="1" customHeight="1" outlineLevel="1">
      <c r="A472" s="4"/>
      <c r="B472" s="234"/>
      <c r="C472" s="620" t="s">
        <v>3258</v>
      </c>
      <c r="D472" s="443"/>
      <c r="E472" s="444"/>
      <c r="F472" s="444"/>
      <c r="G472" s="444"/>
      <c r="H472" s="445"/>
      <c r="I472" s="708"/>
      <c r="J472" s="662"/>
      <c r="K472" s="708"/>
      <c r="L472" s="803" t="str">
        <f t="shared" ref="L472" si="25">IF(OR(I472="",J472="",K472=""),"",CONCATENATE(I472," empleos únicos durante un periodo de ",J472," ",K472))</f>
        <v/>
      </c>
      <c r="M472" s="804"/>
      <c r="N472" s="805"/>
      <c r="O472" s="748"/>
      <c r="P472" s="662"/>
      <c r="Q472" s="16"/>
      <c r="R472" s="16"/>
      <c r="S472" s="16"/>
      <c r="T472" s="16"/>
    </row>
    <row r="473" spans="1:20" s="1" customFormat="1" ht="26.25" hidden="1" customHeight="1" outlineLevel="1">
      <c r="A473" s="4"/>
      <c r="B473" s="234"/>
      <c r="C473" s="620"/>
      <c r="D473" s="446"/>
      <c r="E473" s="447"/>
      <c r="F473" s="447"/>
      <c r="G473" s="447"/>
      <c r="H473" s="448"/>
      <c r="I473" s="710"/>
      <c r="J473" s="663"/>
      <c r="K473" s="710"/>
      <c r="L473" s="806"/>
      <c r="M473" s="807"/>
      <c r="N473" s="808"/>
      <c r="O473" s="748"/>
      <c r="P473" s="663"/>
      <c r="Q473" s="16"/>
      <c r="R473" s="16"/>
      <c r="S473" s="16"/>
      <c r="T473" s="16"/>
    </row>
    <row r="474" spans="1:20" s="1" customFormat="1" ht="26.25" hidden="1" customHeight="1" outlineLevel="1">
      <c r="A474" s="4"/>
      <c r="B474" s="234"/>
      <c r="C474" s="234"/>
      <c r="D474" s="234"/>
      <c r="E474" s="234"/>
      <c r="F474" s="234"/>
      <c r="G474" s="234"/>
      <c r="H474" s="234"/>
      <c r="I474" s="234"/>
      <c r="J474" s="234"/>
      <c r="K474" s="234"/>
      <c r="L474" s="234"/>
      <c r="M474" s="234"/>
      <c r="N474" s="234"/>
      <c r="O474" s="234"/>
      <c r="P474" s="234"/>
      <c r="Q474" s="16"/>
      <c r="R474" s="16"/>
      <c r="S474" s="16"/>
      <c r="T474" s="16"/>
    </row>
    <row r="475" spans="1:20" s="1" customFormat="1" ht="26.25" hidden="1" customHeight="1" outlineLevel="1">
      <c r="A475" s="4"/>
      <c r="B475" s="234"/>
      <c r="C475" s="574" t="s">
        <v>3737</v>
      </c>
      <c r="D475" s="575"/>
      <c r="E475" s="575"/>
      <c r="F475" s="234"/>
      <c r="G475" s="234"/>
      <c r="H475" s="234"/>
      <c r="I475" s="234"/>
      <c r="J475" s="234"/>
      <c r="K475" s="234"/>
      <c r="L475" s="234"/>
      <c r="M475" s="234"/>
      <c r="N475" s="234"/>
      <c r="O475" s="234"/>
      <c r="P475" s="234"/>
      <c r="Q475" s="16"/>
      <c r="R475" s="16"/>
      <c r="S475" s="16"/>
      <c r="T475" s="16"/>
    </row>
    <row r="476" spans="1:20" s="1" customFormat="1" ht="26.25" hidden="1" customHeight="1" outlineLevel="1">
      <c r="A476" s="4"/>
      <c r="B476" s="234"/>
      <c r="C476" s="801" t="s">
        <v>3738</v>
      </c>
      <c r="D476" s="801"/>
      <c r="E476" s="801"/>
      <c r="F476" s="801"/>
      <c r="G476" s="801"/>
      <c r="H476" s="801"/>
      <c r="I476" s="801"/>
      <c r="J476" s="801"/>
      <c r="K476" s="801"/>
      <c r="L476" s="801"/>
      <c r="M476" s="801"/>
      <c r="N476" s="801"/>
      <c r="O476" s="801"/>
      <c r="P476" s="801"/>
      <c r="Q476" s="16"/>
      <c r="R476" s="16"/>
      <c r="S476" s="16"/>
      <c r="T476" s="16"/>
    </row>
    <row r="477" spans="1:20" s="1" customFormat="1" ht="26.25" hidden="1" customHeight="1" outlineLevel="1">
      <c r="A477" s="4"/>
      <c r="B477" s="234"/>
      <c r="C477" s="801"/>
      <c r="D477" s="801"/>
      <c r="E477" s="801"/>
      <c r="F477" s="801"/>
      <c r="G477" s="801"/>
      <c r="H477" s="801"/>
      <c r="I477" s="801"/>
      <c r="J477" s="801"/>
      <c r="K477" s="801"/>
      <c r="L477" s="801"/>
      <c r="M477" s="801"/>
      <c r="N477" s="801"/>
      <c r="O477" s="801"/>
      <c r="P477" s="801"/>
      <c r="Q477" s="16"/>
      <c r="R477" s="16"/>
      <c r="S477" s="16"/>
      <c r="T477" s="16"/>
    </row>
    <row r="478" spans="1:20" s="1" customFormat="1" ht="26.25" hidden="1" customHeight="1" outlineLevel="1">
      <c r="A478" s="4"/>
      <c r="B478" s="234"/>
      <c r="C478" s="233" t="s">
        <v>3248</v>
      </c>
      <c r="D478" s="235" t="s">
        <v>3739</v>
      </c>
      <c r="E478" s="253"/>
      <c r="F478" s="253"/>
      <c r="G478" s="253"/>
      <c r="H478" s="234"/>
      <c r="I478" s="234"/>
      <c r="J478" s="234"/>
      <c r="K478" s="234"/>
      <c r="L478" s="234"/>
      <c r="M478" s="234"/>
      <c r="N478" s="234"/>
      <c r="O478" s="234"/>
      <c r="P478" s="234"/>
      <c r="Q478" s="16"/>
      <c r="R478" s="16"/>
      <c r="S478" s="16"/>
      <c r="T478" s="16"/>
    </row>
    <row r="479" spans="1:20" s="1" customFormat="1" ht="25.15" hidden="1" customHeight="1" outlineLevel="1">
      <c r="A479" s="4"/>
      <c r="B479" s="234"/>
      <c r="C479" s="234"/>
      <c r="D479" s="688" t="s">
        <v>3740</v>
      </c>
      <c r="E479" s="688"/>
      <c r="F479" s="688"/>
      <c r="G479" s="688"/>
      <c r="H479" s="796" t="s">
        <v>3246</v>
      </c>
      <c r="I479" s="800"/>
      <c r="J479" s="800"/>
      <c r="K479" s="797"/>
      <c r="L479" s="234"/>
      <c r="M479" s="234"/>
      <c r="N479" s="234"/>
      <c r="O479" s="234"/>
      <c r="P479" s="234"/>
      <c r="Q479" s="16"/>
      <c r="R479" s="16"/>
      <c r="S479" s="16"/>
      <c r="T479" s="16"/>
    </row>
    <row r="480" spans="1:20" s="1" customFormat="1" ht="26.25" hidden="1" customHeight="1" outlineLevel="1">
      <c r="A480" s="4"/>
      <c r="B480" s="234"/>
      <c r="C480" s="234"/>
      <c r="D480" s="688"/>
      <c r="E480" s="688"/>
      <c r="F480" s="688"/>
      <c r="G480" s="688"/>
      <c r="H480" s="227" t="s">
        <v>3741</v>
      </c>
      <c r="I480" s="227" t="s">
        <v>3742</v>
      </c>
      <c r="J480" s="227" t="s">
        <v>1643</v>
      </c>
      <c r="K480" s="227" t="s">
        <v>3743</v>
      </c>
      <c r="L480" s="234"/>
      <c r="M480" s="234"/>
      <c r="N480" s="234"/>
      <c r="O480" s="234"/>
      <c r="P480" s="234"/>
      <c r="Q480" s="16"/>
      <c r="R480" s="16"/>
      <c r="S480" s="16"/>
      <c r="T480" s="16"/>
    </row>
    <row r="481" spans="1:20" s="1" customFormat="1" ht="26.25" hidden="1" customHeight="1" outlineLevel="1">
      <c r="A481" s="4"/>
      <c r="B481" s="234"/>
      <c r="C481" s="254"/>
      <c r="D481" s="802"/>
      <c r="E481" s="802"/>
      <c r="F481" s="802"/>
      <c r="G481" s="802"/>
      <c r="H481" s="293"/>
      <c r="I481" s="293"/>
      <c r="J481" s="293"/>
      <c r="K481" s="207">
        <f>SUM(H481:J481)</f>
        <v>0</v>
      </c>
      <c r="L481" s="248"/>
      <c r="M481" s="234"/>
      <c r="N481" s="234"/>
      <c r="O481" s="234"/>
      <c r="P481" s="234"/>
      <c r="Q481" s="16"/>
      <c r="R481" s="16"/>
      <c r="S481" s="16"/>
      <c r="T481" s="16"/>
    </row>
    <row r="482" spans="1:20" s="1" customFormat="1" ht="26.25" hidden="1" customHeight="1" outlineLevel="1">
      <c r="A482" s="4"/>
      <c r="B482" s="234"/>
      <c r="C482" s="234"/>
      <c r="D482" s="802"/>
      <c r="E482" s="802"/>
      <c r="F482" s="802"/>
      <c r="G482" s="802"/>
      <c r="H482" s="293"/>
      <c r="I482" s="293"/>
      <c r="J482" s="293"/>
      <c r="K482" s="207">
        <f t="shared" ref="K482:K484" si="26">SUM(H482:J482)</f>
        <v>0</v>
      </c>
      <c r="L482" s="234"/>
      <c r="M482" s="234"/>
      <c r="N482" s="234"/>
      <c r="O482" s="234"/>
      <c r="P482" s="234"/>
      <c r="Q482" s="16"/>
      <c r="R482" s="16"/>
      <c r="S482" s="16"/>
      <c r="T482" s="16"/>
    </row>
    <row r="483" spans="1:20" s="1" customFormat="1" ht="26.25" hidden="1" customHeight="1" outlineLevel="1">
      <c r="A483" s="4"/>
      <c r="B483" s="234"/>
      <c r="C483" s="234"/>
      <c r="D483" s="802"/>
      <c r="E483" s="802"/>
      <c r="F483" s="802"/>
      <c r="G483" s="802"/>
      <c r="H483" s="293"/>
      <c r="I483" s="293"/>
      <c r="J483" s="293"/>
      <c r="K483" s="207">
        <f t="shared" si="26"/>
        <v>0</v>
      </c>
      <c r="L483" s="234"/>
      <c r="M483" s="234"/>
      <c r="N483" s="234"/>
      <c r="O483" s="234"/>
      <c r="P483" s="234"/>
      <c r="Q483" s="16"/>
      <c r="R483" s="16"/>
      <c r="S483" s="16"/>
      <c r="T483" s="16"/>
    </row>
    <row r="484" spans="1:20" s="1" customFormat="1" ht="26.25" hidden="1" customHeight="1" outlineLevel="1">
      <c r="A484" s="4"/>
      <c r="B484" s="234"/>
      <c r="C484" s="234"/>
      <c r="D484" s="802"/>
      <c r="E484" s="802"/>
      <c r="F484" s="802"/>
      <c r="G484" s="802"/>
      <c r="H484" s="293"/>
      <c r="I484" s="293"/>
      <c r="J484" s="293"/>
      <c r="K484" s="207">
        <f t="shared" si="26"/>
        <v>0</v>
      </c>
      <c r="L484" s="234"/>
      <c r="M484" s="234"/>
      <c r="N484" s="234"/>
      <c r="O484" s="234"/>
      <c r="P484" s="234"/>
      <c r="Q484" s="16"/>
      <c r="R484" s="16"/>
      <c r="S484" s="16"/>
      <c r="T484" s="16"/>
    </row>
    <row r="485" spans="1:20" s="1" customFormat="1" ht="26.25" hidden="1" customHeight="1" outlineLevel="1">
      <c r="A485" s="4"/>
      <c r="B485" s="234"/>
      <c r="C485" s="234"/>
      <c r="D485" s="234"/>
      <c r="E485" s="234"/>
      <c r="F485" s="234"/>
      <c r="G485" s="234"/>
      <c r="H485" s="234"/>
      <c r="I485" s="234"/>
      <c r="J485" s="234"/>
      <c r="K485" s="234"/>
      <c r="L485" s="234"/>
      <c r="M485" s="234"/>
      <c r="N485" s="234"/>
      <c r="O485" s="234"/>
      <c r="P485" s="234"/>
      <c r="Q485" s="16"/>
      <c r="R485" s="16"/>
      <c r="S485" s="16"/>
      <c r="T485" s="16"/>
    </row>
    <row r="486" spans="1:20" s="1" customFormat="1" ht="26.25" hidden="1" customHeight="1" outlineLevel="1">
      <c r="A486" s="4"/>
      <c r="B486" s="234"/>
      <c r="C486" s="233" t="s">
        <v>3251</v>
      </c>
      <c r="D486" s="235" t="s">
        <v>3744</v>
      </c>
      <c r="E486" s="253"/>
      <c r="F486" s="253"/>
      <c r="G486" s="253"/>
      <c r="H486" s="234"/>
      <c r="I486" s="234"/>
      <c r="J486" s="234"/>
      <c r="K486" s="234"/>
      <c r="L486" s="234"/>
      <c r="M486" s="234"/>
      <c r="N486" s="234"/>
      <c r="O486" s="234"/>
      <c r="P486" s="234"/>
      <c r="Q486" s="16"/>
      <c r="R486" s="16"/>
      <c r="S486" s="16"/>
      <c r="T486" s="16"/>
    </row>
    <row r="487" spans="1:20" s="1" customFormat="1" ht="26.25" hidden="1" customHeight="1" outlineLevel="1">
      <c r="A487" s="4"/>
      <c r="B487" s="234"/>
      <c r="C487" s="234"/>
      <c r="D487" s="688" t="s">
        <v>3740</v>
      </c>
      <c r="E487" s="688"/>
      <c r="F487" s="688"/>
      <c r="G487" s="688"/>
      <c r="H487" s="796" t="s">
        <v>3246</v>
      </c>
      <c r="I487" s="800"/>
      <c r="J487" s="800"/>
      <c r="K487" s="800"/>
      <c r="L487" s="800"/>
      <c r="M487" s="797"/>
      <c r="N487" s="234"/>
      <c r="O487" s="234"/>
      <c r="P487" s="234"/>
      <c r="Q487" s="16"/>
      <c r="R487" s="16"/>
      <c r="S487" s="16"/>
      <c r="T487" s="16"/>
    </row>
    <row r="488" spans="1:20" s="1" customFormat="1" ht="25.9" hidden="1" customHeight="1" outlineLevel="1">
      <c r="A488" s="4"/>
      <c r="B488" s="234"/>
      <c r="C488" s="234"/>
      <c r="D488" s="688"/>
      <c r="E488" s="688"/>
      <c r="F488" s="688"/>
      <c r="G488" s="688"/>
      <c r="H488" s="236" t="s">
        <v>3745</v>
      </c>
      <c r="I488" s="236" t="s">
        <v>3746</v>
      </c>
      <c r="J488" s="237" t="s">
        <v>3747</v>
      </c>
      <c r="K488" s="236" t="s">
        <v>3748</v>
      </c>
      <c r="L488" s="238" t="s">
        <v>3749</v>
      </c>
      <c r="M488" s="236" t="s">
        <v>3743</v>
      </c>
      <c r="N488" s="234"/>
      <c r="O488" s="234"/>
      <c r="P488" s="234"/>
      <c r="Q488" s="16"/>
      <c r="R488" s="16"/>
      <c r="S488" s="16"/>
      <c r="T488" s="16"/>
    </row>
    <row r="489" spans="1:20" s="1" customFormat="1" ht="26.25" hidden="1" customHeight="1" outlineLevel="1">
      <c r="A489" s="4"/>
      <c r="B489" s="234"/>
      <c r="C489" s="234"/>
      <c r="D489" s="748"/>
      <c r="E489" s="748"/>
      <c r="F489" s="748"/>
      <c r="G489" s="748"/>
      <c r="H489" s="242"/>
      <c r="I489" s="242"/>
      <c r="J489" s="243"/>
      <c r="K489" s="243"/>
      <c r="L489" s="294"/>
      <c r="M489" s="188">
        <f>SUM(H489:L489)</f>
        <v>0</v>
      </c>
      <c r="N489" s="234"/>
      <c r="O489" s="234"/>
      <c r="P489" s="234"/>
      <c r="Q489" s="16"/>
      <c r="R489" s="16"/>
      <c r="S489" s="16"/>
      <c r="T489" s="16"/>
    </row>
    <row r="490" spans="1:20" s="1" customFormat="1" ht="26.25" hidden="1" customHeight="1" outlineLevel="1">
      <c r="A490" s="4"/>
      <c r="B490" s="234"/>
      <c r="C490" s="234"/>
      <c r="D490" s="748"/>
      <c r="E490" s="748"/>
      <c r="F490" s="748"/>
      <c r="G490" s="748"/>
      <c r="H490" s="242"/>
      <c r="I490" s="242"/>
      <c r="J490" s="243"/>
      <c r="K490" s="243"/>
      <c r="L490" s="294"/>
      <c r="M490" s="188">
        <f t="shared" ref="M490:M492" si="27">SUM(H490:L490)</f>
        <v>0</v>
      </c>
      <c r="N490" s="234"/>
      <c r="O490" s="234"/>
      <c r="P490" s="234"/>
      <c r="Q490" s="16"/>
      <c r="R490" s="16"/>
      <c r="S490" s="16"/>
      <c r="T490" s="16"/>
    </row>
    <row r="491" spans="1:20" s="1" customFormat="1" ht="26.25" hidden="1" customHeight="1" outlineLevel="1">
      <c r="A491" s="4"/>
      <c r="B491" s="234"/>
      <c r="C491" s="234"/>
      <c r="D491" s="748"/>
      <c r="E491" s="748"/>
      <c r="F491" s="748"/>
      <c r="G491" s="748"/>
      <c r="H491" s="242"/>
      <c r="I491" s="242"/>
      <c r="J491" s="243"/>
      <c r="K491" s="243"/>
      <c r="L491" s="294"/>
      <c r="M491" s="188">
        <f t="shared" si="27"/>
        <v>0</v>
      </c>
      <c r="N491" s="234"/>
      <c r="O491" s="234"/>
      <c r="P491" s="234"/>
      <c r="Q491" s="16"/>
      <c r="R491" s="16"/>
      <c r="S491" s="16"/>
      <c r="T491" s="16"/>
    </row>
    <row r="492" spans="1:20" s="1" customFormat="1" ht="26.25" hidden="1" customHeight="1" outlineLevel="1">
      <c r="A492" s="4"/>
      <c r="B492" s="234"/>
      <c r="C492" s="234"/>
      <c r="D492" s="748"/>
      <c r="E492" s="748"/>
      <c r="F492" s="748"/>
      <c r="G492" s="748"/>
      <c r="H492" s="242"/>
      <c r="I492" s="242"/>
      <c r="J492" s="243"/>
      <c r="K492" s="243"/>
      <c r="L492" s="294"/>
      <c r="M492" s="188">
        <f t="shared" si="27"/>
        <v>0</v>
      </c>
      <c r="N492" s="234"/>
      <c r="O492" s="234"/>
      <c r="P492" s="234"/>
      <c r="Q492" s="16"/>
      <c r="R492" s="16"/>
      <c r="S492" s="16"/>
      <c r="T492" s="16"/>
    </row>
    <row r="493" spans="1:20" s="1" customFormat="1" ht="26.25" hidden="1" customHeight="1" outlineLevel="1">
      <c r="A493" s="4"/>
      <c r="B493" s="234"/>
      <c r="C493" s="234"/>
      <c r="D493" s="234"/>
      <c r="E493" s="234"/>
      <c r="F493" s="234"/>
      <c r="G493" s="234"/>
      <c r="H493" s="234"/>
      <c r="I493" s="234"/>
      <c r="J493" s="234"/>
      <c r="K493" s="234"/>
      <c r="L493" s="234"/>
      <c r="M493" s="234"/>
      <c r="N493" s="234"/>
      <c r="O493" s="234"/>
      <c r="P493" s="234"/>
      <c r="Q493" s="16"/>
      <c r="R493" s="16"/>
      <c r="S493" s="16"/>
      <c r="T493" s="16"/>
    </row>
    <row r="494" spans="1:20" s="1" customFormat="1" ht="26.25" hidden="1" customHeight="1" outlineLevel="1">
      <c r="A494" s="4"/>
      <c r="B494" s="234"/>
      <c r="C494" s="233" t="s">
        <v>3255</v>
      </c>
      <c r="D494" s="235" t="s">
        <v>3750</v>
      </c>
      <c r="E494" s="234"/>
      <c r="F494" s="234"/>
      <c r="G494" s="234"/>
      <c r="H494" s="234"/>
      <c r="I494" s="234"/>
      <c r="J494" s="234"/>
      <c r="K494" s="234"/>
      <c r="L494" s="234"/>
      <c r="M494" s="234"/>
      <c r="N494" s="234"/>
      <c r="O494" s="234"/>
      <c r="P494" s="234"/>
      <c r="Q494" s="16"/>
      <c r="R494" s="16"/>
      <c r="S494" s="16"/>
      <c r="T494" s="16"/>
    </row>
    <row r="495" spans="1:20" s="1" customFormat="1" ht="26.25" hidden="1" customHeight="1" outlineLevel="1">
      <c r="A495" s="4"/>
      <c r="B495" s="234"/>
      <c r="C495" s="234"/>
      <c r="D495" s="688" t="s">
        <v>3740</v>
      </c>
      <c r="E495" s="688"/>
      <c r="F495" s="688"/>
      <c r="G495" s="688"/>
      <c r="H495" s="809" t="s">
        <v>3246</v>
      </c>
      <c r="I495" s="809"/>
      <c r="J495" s="809"/>
      <c r="K495" s="809"/>
      <c r="L495" s="809"/>
      <c r="M495" s="809"/>
      <c r="N495" s="234"/>
      <c r="O495" s="234"/>
      <c r="P495" s="253"/>
      <c r="Q495" s="16"/>
      <c r="R495" s="16"/>
      <c r="S495" s="16"/>
      <c r="T495" s="16"/>
    </row>
    <row r="496" spans="1:20" s="1" customFormat="1" ht="52.15" hidden="1" customHeight="1" outlineLevel="1">
      <c r="A496" s="4"/>
      <c r="B496" s="234"/>
      <c r="C496" s="234"/>
      <c r="D496" s="688"/>
      <c r="E496" s="688"/>
      <c r="F496" s="688"/>
      <c r="G496" s="688"/>
      <c r="H496" s="183" t="s">
        <v>3751</v>
      </c>
      <c r="I496" s="228" t="s">
        <v>3752</v>
      </c>
      <c r="J496" s="183" t="s">
        <v>3753</v>
      </c>
      <c r="K496" s="183" t="s">
        <v>3754</v>
      </c>
      <c r="L496" s="228" t="s">
        <v>3755</v>
      </c>
      <c r="M496" s="183" t="s">
        <v>3743</v>
      </c>
      <c r="N496" s="234"/>
      <c r="O496" s="234"/>
      <c r="P496" s="253"/>
      <c r="Q496" s="16"/>
      <c r="R496" s="16"/>
      <c r="S496" s="16"/>
      <c r="T496" s="16"/>
    </row>
    <row r="497" spans="1:20" s="1" customFormat="1" ht="26.25" hidden="1" customHeight="1" outlineLevel="1">
      <c r="A497" s="4"/>
      <c r="B497" s="234"/>
      <c r="C497" s="234"/>
      <c r="D497" s="748"/>
      <c r="E497" s="748"/>
      <c r="F497" s="748"/>
      <c r="G497" s="748"/>
      <c r="H497" s="242"/>
      <c r="I497" s="242"/>
      <c r="J497" s="242"/>
      <c r="K497" s="242"/>
      <c r="L497" s="295"/>
      <c r="M497" s="188">
        <f>SUM(H497:L497)</f>
        <v>0</v>
      </c>
      <c r="N497" s="234"/>
      <c r="O497" s="234"/>
      <c r="P497" s="253"/>
      <c r="Q497" s="16"/>
      <c r="R497" s="16"/>
      <c r="S497" s="16"/>
      <c r="T497" s="16"/>
    </row>
    <row r="498" spans="1:20" s="1" customFormat="1" ht="26.25" hidden="1" customHeight="1" outlineLevel="1">
      <c r="A498" s="4"/>
      <c r="B498" s="234"/>
      <c r="C498" s="234"/>
      <c r="D498" s="748"/>
      <c r="E498" s="748"/>
      <c r="F498" s="748"/>
      <c r="G498" s="748"/>
      <c r="H498" s="242"/>
      <c r="I498" s="242"/>
      <c r="J498" s="242"/>
      <c r="K498" s="242"/>
      <c r="L498" s="295"/>
      <c r="M498" s="188">
        <f t="shared" ref="M498:M500" si="28">SUM(H498:L498)</f>
        <v>0</v>
      </c>
      <c r="N498" s="234"/>
      <c r="O498" s="234"/>
      <c r="P498" s="253"/>
      <c r="Q498" s="16"/>
      <c r="R498" s="16"/>
      <c r="S498" s="16"/>
      <c r="T498" s="16"/>
    </row>
    <row r="499" spans="1:20" s="1" customFormat="1" ht="26.25" hidden="1" customHeight="1" outlineLevel="1">
      <c r="A499" s="4"/>
      <c r="B499" s="234"/>
      <c r="C499" s="234"/>
      <c r="D499" s="748"/>
      <c r="E499" s="748"/>
      <c r="F499" s="748"/>
      <c r="G499" s="748"/>
      <c r="H499" s="242"/>
      <c r="I499" s="242"/>
      <c r="J499" s="242"/>
      <c r="K499" s="242"/>
      <c r="L499" s="295"/>
      <c r="M499" s="188">
        <f t="shared" si="28"/>
        <v>0</v>
      </c>
      <c r="N499" s="234"/>
      <c r="O499" s="234"/>
      <c r="P499" s="253"/>
      <c r="Q499" s="16"/>
      <c r="R499" s="16"/>
      <c r="S499" s="16"/>
      <c r="T499" s="16"/>
    </row>
    <row r="500" spans="1:20" s="1" customFormat="1" ht="26.25" hidden="1" customHeight="1" outlineLevel="1">
      <c r="A500" s="4"/>
      <c r="B500" s="234"/>
      <c r="C500" s="234"/>
      <c r="D500" s="748"/>
      <c r="E500" s="748"/>
      <c r="F500" s="748"/>
      <c r="G500" s="748"/>
      <c r="H500" s="242"/>
      <c r="I500" s="242"/>
      <c r="J500" s="242"/>
      <c r="K500" s="242"/>
      <c r="L500" s="295"/>
      <c r="M500" s="188">
        <f t="shared" si="28"/>
        <v>0</v>
      </c>
      <c r="N500" s="234"/>
      <c r="O500" s="234"/>
      <c r="P500" s="253"/>
      <c r="Q500" s="16"/>
      <c r="R500" s="16"/>
      <c r="S500" s="16"/>
      <c r="T500" s="16"/>
    </row>
    <row r="501" spans="1:20" s="1" customFormat="1" ht="26.25" hidden="1" customHeight="1" outlineLevel="1">
      <c r="A501" s="4"/>
      <c r="B501" s="234"/>
      <c r="C501" s="234"/>
      <c r="D501" s="256"/>
      <c r="E501" s="256"/>
      <c r="F501" s="234"/>
      <c r="G501" s="256"/>
      <c r="H501" s="256"/>
      <c r="I501" s="256"/>
      <c r="J501" s="256"/>
      <c r="K501" s="256"/>
      <c r="L501" s="234"/>
      <c r="M501" s="234"/>
      <c r="N501" s="234"/>
      <c r="O501" s="234"/>
      <c r="P501" s="253"/>
      <c r="Q501" s="16"/>
      <c r="R501" s="16"/>
      <c r="S501" s="16"/>
      <c r="T501" s="16"/>
    </row>
    <row r="502" spans="1:20" s="1" customFormat="1" ht="26.25" hidden="1" customHeight="1" outlineLevel="1">
      <c r="A502" s="4"/>
      <c r="B502" s="234"/>
      <c r="C502" s="233" t="s">
        <v>3258</v>
      </c>
      <c r="D502" s="235" t="s">
        <v>3756</v>
      </c>
      <c r="E502" s="256"/>
      <c r="F502" s="234"/>
      <c r="G502" s="256"/>
      <c r="H502" s="256"/>
      <c r="I502" s="256"/>
      <c r="J502" s="256"/>
      <c r="K502" s="256"/>
      <c r="L502" s="234"/>
      <c r="M502" s="234"/>
      <c r="N502" s="234"/>
      <c r="O502" s="234"/>
      <c r="P502" s="253"/>
      <c r="Q502" s="16"/>
      <c r="R502" s="16"/>
      <c r="S502" s="16"/>
      <c r="T502" s="16"/>
    </row>
    <row r="503" spans="1:20" s="1" customFormat="1" ht="26.25" hidden="1" customHeight="1" outlineLevel="1">
      <c r="A503" s="4"/>
      <c r="B503" s="234"/>
      <c r="C503" s="234"/>
      <c r="D503" s="688" t="s">
        <v>3740</v>
      </c>
      <c r="E503" s="688"/>
      <c r="F503" s="688"/>
      <c r="G503" s="688"/>
      <c r="H503" s="810" t="s">
        <v>3246</v>
      </c>
      <c r="I503" s="256"/>
      <c r="J503" s="256"/>
      <c r="K503" s="256"/>
      <c r="L503" s="234"/>
      <c r="M503" s="234"/>
      <c r="N503" s="234"/>
      <c r="O503" s="234"/>
      <c r="P503" s="253"/>
      <c r="Q503" s="16"/>
      <c r="R503" s="16"/>
      <c r="S503" s="16"/>
      <c r="T503" s="16"/>
    </row>
    <row r="504" spans="1:20" s="1" customFormat="1" ht="26.25" hidden="1" customHeight="1" outlineLevel="1">
      <c r="A504" s="4"/>
      <c r="B504" s="234"/>
      <c r="C504" s="234"/>
      <c r="D504" s="688"/>
      <c r="E504" s="688"/>
      <c r="F504" s="688"/>
      <c r="G504" s="688"/>
      <c r="H504" s="811"/>
      <c r="I504" s="256"/>
      <c r="J504" s="256"/>
      <c r="K504" s="256"/>
      <c r="L504" s="234"/>
      <c r="M504" s="234"/>
      <c r="N504" s="234"/>
      <c r="O504" s="234"/>
      <c r="P504" s="253"/>
      <c r="Q504" s="16"/>
      <c r="R504" s="16"/>
      <c r="S504" s="16"/>
      <c r="T504" s="16"/>
    </row>
    <row r="505" spans="1:20" s="1" customFormat="1" ht="26.25" hidden="1" customHeight="1" outlineLevel="1">
      <c r="A505" s="4"/>
      <c r="B505" s="234"/>
      <c r="C505" s="234"/>
      <c r="D505" s="748"/>
      <c r="E505" s="748"/>
      <c r="F505" s="748"/>
      <c r="G505" s="748"/>
      <c r="H505" s="242"/>
      <c r="I505" s="256"/>
      <c r="J505" s="256"/>
      <c r="K505" s="256"/>
      <c r="L505" s="234"/>
      <c r="M505" s="234"/>
      <c r="N505" s="234"/>
      <c r="O505" s="234"/>
      <c r="P505" s="253"/>
      <c r="Q505" s="16"/>
      <c r="R505" s="16"/>
      <c r="S505" s="16"/>
      <c r="T505" s="16"/>
    </row>
    <row r="506" spans="1:20" s="1" customFormat="1" ht="26.25" hidden="1" customHeight="1" outlineLevel="1">
      <c r="A506" s="4"/>
      <c r="B506" s="234"/>
      <c r="C506" s="234"/>
      <c r="D506" s="748"/>
      <c r="E506" s="748"/>
      <c r="F506" s="748"/>
      <c r="G506" s="748"/>
      <c r="H506" s="242"/>
      <c r="I506" s="256"/>
      <c r="J506" s="256"/>
      <c r="K506" s="256"/>
      <c r="L506" s="234"/>
      <c r="M506" s="234"/>
      <c r="N506" s="234"/>
      <c r="O506" s="234"/>
      <c r="P506" s="253"/>
      <c r="Q506" s="16"/>
      <c r="R506" s="16"/>
      <c r="S506" s="16"/>
      <c r="T506" s="16"/>
    </row>
    <row r="507" spans="1:20" s="1" customFormat="1" ht="26.25" hidden="1" customHeight="1" outlineLevel="1">
      <c r="A507" s="4"/>
      <c r="B507" s="234"/>
      <c r="C507" s="234"/>
      <c r="D507" s="748"/>
      <c r="E507" s="748"/>
      <c r="F507" s="748"/>
      <c r="G507" s="748"/>
      <c r="H507" s="242"/>
      <c r="I507" s="256"/>
      <c r="J507" s="256"/>
      <c r="K507" s="256"/>
      <c r="L507" s="234"/>
      <c r="M507" s="234"/>
      <c r="N507" s="234"/>
      <c r="O507" s="234"/>
      <c r="P507" s="253"/>
      <c r="Q507" s="16"/>
      <c r="R507" s="16"/>
      <c r="S507" s="16"/>
      <c r="T507" s="16"/>
    </row>
    <row r="508" spans="1:20" s="1" customFormat="1" ht="26.25" hidden="1" customHeight="1" outlineLevel="1">
      <c r="A508" s="4"/>
      <c r="B508" s="234"/>
      <c r="C508" s="234"/>
      <c r="D508" s="748"/>
      <c r="E508" s="748"/>
      <c r="F508" s="748"/>
      <c r="G508" s="748"/>
      <c r="H508" s="242"/>
      <c r="I508" s="256"/>
      <c r="J508" s="256"/>
      <c r="K508" s="256"/>
      <c r="L508" s="234"/>
      <c r="M508" s="234"/>
      <c r="N508" s="234"/>
      <c r="O508" s="234"/>
      <c r="P508" s="253"/>
      <c r="Q508" s="16"/>
      <c r="R508" s="16"/>
      <c r="S508" s="16"/>
      <c r="T508" s="16"/>
    </row>
    <row r="509" spans="1:20" s="1" customFormat="1" ht="26.25" hidden="1" customHeight="1" outlineLevel="1">
      <c r="A509" s="4"/>
      <c r="B509" s="234"/>
      <c r="C509" s="234"/>
      <c r="D509" s="256"/>
      <c r="E509" s="256"/>
      <c r="F509" s="234"/>
      <c r="G509" s="256"/>
      <c r="H509" s="256"/>
      <c r="I509" s="256"/>
      <c r="J509" s="256"/>
      <c r="K509" s="256"/>
      <c r="L509" s="234"/>
      <c r="M509" s="234"/>
      <c r="N509" s="234"/>
      <c r="O509" s="234"/>
      <c r="P509" s="253"/>
      <c r="Q509" s="16"/>
      <c r="R509" s="16"/>
      <c r="S509" s="16"/>
      <c r="T509" s="16"/>
    </row>
    <row r="510" spans="1:20" s="1" customFormat="1" ht="26.25" hidden="1" customHeight="1" outlineLevel="1">
      <c r="A510" s="4"/>
      <c r="B510" s="234"/>
      <c r="C510" s="233" t="s">
        <v>3757</v>
      </c>
      <c r="D510" s="235" t="s">
        <v>3758</v>
      </c>
      <c r="E510" s="256"/>
      <c r="F510" s="234"/>
      <c r="G510" s="256"/>
      <c r="H510" s="256"/>
      <c r="I510" s="256"/>
      <c r="J510" s="256"/>
      <c r="K510" s="256"/>
      <c r="L510" s="234"/>
      <c r="M510" s="234"/>
      <c r="N510" s="234"/>
      <c r="O510" s="234"/>
      <c r="P510" s="253"/>
      <c r="Q510" s="16"/>
      <c r="R510" s="16"/>
      <c r="S510" s="16"/>
      <c r="T510" s="16"/>
    </row>
    <row r="511" spans="1:20" s="1" customFormat="1" ht="26.25" hidden="1" customHeight="1" outlineLevel="1">
      <c r="A511" s="4"/>
      <c r="B511" s="234"/>
      <c r="C511" s="234"/>
      <c r="D511" s="688" t="s">
        <v>3740</v>
      </c>
      <c r="E511" s="688"/>
      <c r="F511" s="688"/>
      <c r="G511" s="688"/>
      <c r="H511" s="810" t="s">
        <v>3246</v>
      </c>
      <c r="I511" s="256"/>
      <c r="J511" s="256"/>
      <c r="K511" s="256"/>
      <c r="L511" s="234"/>
      <c r="M511" s="234"/>
      <c r="N511" s="234"/>
      <c r="O511" s="234"/>
      <c r="P511" s="253"/>
      <c r="Q511" s="16"/>
      <c r="R511" s="16"/>
      <c r="S511" s="16"/>
      <c r="T511" s="16"/>
    </row>
    <row r="512" spans="1:20" s="1" customFormat="1" ht="26.25" hidden="1" customHeight="1" outlineLevel="1">
      <c r="A512" s="4"/>
      <c r="B512" s="234"/>
      <c r="C512" s="234"/>
      <c r="D512" s="688"/>
      <c r="E512" s="688"/>
      <c r="F512" s="688"/>
      <c r="G512" s="688"/>
      <c r="H512" s="811"/>
      <c r="I512" s="256"/>
      <c r="J512" s="256"/>
      <c r="K512" s="256"/>
      <c r="L512" s="234"/>
      <c r="M512" s="234"/>
      <c r="N512" s="234"/>
      <c r="O512" s="234"/>
      <c r="P512" s="253"/>
      <c r="Q512" s="16"/>
      <c r="R512" s="16"/>
      <c r="S512" s="16"/>
      <c r="T512" s="16"/>
    </row>
    <row r="513" spans="1:20" s="1" customFormat="1" ht="26.25" hidden="1" customHeight="1" outlineLevel="1">
      <c r="A513" s="4"/>
      <c r="B513" s="234"/>
      <c r="C513" s="234"/>
      <c r="D513" s="748"/>
      <c r="E513" s="748"/>
      <c r="F513" s="748"/>
      <c r="G513" s="748"/>
      <c r="H513" s="242"/>
      <c r="I513" s="256"/>
      <c r="J513" s="256"/>
      <c r="K513" s="256"/>
      <c r="L513" s="234"/>
      <c r="M513" s="234"/>
      <c r="N513" s="234"/>
      <c r="O513" s="234"/>
      <c r="P513" s="253"/>
      <c r="Q513" s="16"/>
      <c r="R513" s="16"/>
      <c r="S513" s="16"/>
      <c r="T513" s="16"/>
    </row>
    <row r="514" spans="1:20" s="1" customFormat="1" ht="26.25" hidden="1" customHeight="1" outlineLevel="1">
      <c r="A514" s="4"/>
      <c r="B514" s="234"/>
      <c r="C514" s="234"/>
      <c r="D514" s="748"/>
      <c r="E514" s="748"/>
      <c r="F514" s="748"/>
      <c r="G514" s="748"/>
      <c r="H514" s="242"/>
      <c r="I514" s="256"/>
      <c r="J514" s="256"/>
      <c r="K514" s="256"/>
      <c r="L514" s="234"/>
      <c r="M514" s="234"/>
      <c r="N514" s="234"/>
      <c r="O514" s="234"/>
      <c r="P514" s="253"/>
      <c r="Q514" s="16"/>
      <c r="R514" s="16"/>
      <c r="S514" s="16"/>
      <c r="T514" s="16"/>
    </row>
    <row r="515" spans="1:20" s="1" customFormat="1" ht="26.25" hidden="1" customHeight="1" outlineLevel="1">
      <c r="A515" s="4"/>
      <c r="B515" s="234"/>
      <c r="C515" s="234"/>
      <c r="D515" s="748"/>
      <c r="E515" s="748"/>
      <c r="F515" s="748"/>
      <c r="G515" s="748"/>
      <c r="H515" s="242"/>
      <c r="I515" s="256"/>
      <c r="J515" s="256"/>
      <c r="K515" s="256"/>
      <c r="L515" s="234"/>
      <c r="M515" s="234"/>
      <c r="N515" s="234"/>
      <c r="O515" s="234"/>
      <c r="P515" s="253"/>
      <c r="Q515" s="16"/>
      <c r="R515" s="16"/>
      <c r="S515" s="16"/>
      <c r="T515" s="16"/>
    </row>
    <row r="516" spans="1:20" s="1" customFormat="1" ht="26.25" hidden="1" customHeight="1" outlineLevel="1">
      <c r="A516" s="4"/>
      <c r="B516" s="234"/>
      <c r="C516" s="234"/>
      <c r="D516" s="748"/>
      <c r="E516" s="748"/>
      <c r="F516" s="748"/>
      <c r="G516" s="748"/>
      <c r="H516" s="242"/>
      <c r="I516" s="256"/>
      <c r="J516" s="256"/>
      <c r="K516" s="256"/>
      <c r="L516" s="234"/>
      <c r="M516" s="234"/>
      <c r="N516" s="234"/>
      <c r="O516" s="234"/>
      <c r="P516" s="253"/>
      <c r="Q516" s="16"/>
      <c r="R516" s="16"/>
      <c r="S516" s="16"/>
      <c r="T516" s="16"/>
    </row>
    <row r="517" spans="1:20" s="1" customFormat="1" ht="26.25" hidden="1" customHeight="1" outlineLevel="1">
      <c r="A517" s="4"/>
      <c r="B517" s="234"/>
      <c r="C517" s="234"/>
      <c r="D517" s="256"/>
      <c r="E517" s="256"/>
      <c r="F517" s="234"/>
      <c r="G517" s="256"/>
      <c r="H517" s="256"/>
      <c r="I517" s="256"/>
      <c r="J517" s="256"/>
      <c r="K517" s="256"/>
      <c r="L517" s="234"/>
      <c r="M517" s="234"/>
      <c r="N517" s="234"/>
      <c r="O517" s="234"/>
      <c r="P517" s="253"/>
      <c r="Q517" s="16"/>
      <c r="R517" s="16"/>
      <c r="S517" s="16"/>
      <c r="T517" s="16"/>
    </row>
    <row r="518" spans="1:20" s="1" customFormat="1" ht="26.25" hidden="1" customHeight="1" outlineLevel="1">
      <c r="A518" s="4"/>
      <c r="B518" s="234"/>
      <c r="C518" s="233" t="s">
        <v>3759</v>
      </c>
      <c r="D518" s="235" t="s">
        <v>3760</v>
      </c>
      <c r="E518" s="256"/>
      <c r="F518" s="234"/>
      <c r="G518" s="256"/>
      <c r="H518" s="256"/>
      <c r="I518" s="256"/>
      <c r="J518" s="256"/>
      <c r="K518" s="256"/>
      <c r="L518" s="234"/>
      <c r="M518" s="234"/>
      <c r="N518" s="234"/>
      <c r="O518" s="234"/>
      <c r="P518" s="253"/>
      <c r="Q518" s="16"/>
      <c r="R518" s="16"/>
      <c r="S518" s="16"/>
      <c r="T518" s="16"/>
    </row>
    <row r="519" spans="1:20" s="1" customFormat="1" ht="26.25" hidden="1" customHeight="1" outlineLevel="1">
      <c r="A519" s="4"/>
      <c r="B519" s="234"/>
      <c r="C519" s="234"/>
      <c r="D519" s="688" t="s">
        <v>3740</v>
      </c>
      <c r="E519" s="688"/>
      <c r="F519" s="688"/>
      <c r="G519" s="688"/>
      <c r="H519" s="809" t="s">
        <v>3246</v>
      </c>
      <c r="I519" s="809"/>
      <c r="J519" s="809"/>
      <c r="K519" s="809"/>
      <c r="L519" s="809"/>
      <c r="M519" s="809"/>
      <c r="N519" s="809"/>
      <c r="O519" s="234"/>
      <c r="P519" s="253"/>
      <c r="Q519" s="16"/>
      <c r="R519" s="16"/>
      <c r="S519" s="16"/>
      <c r="T519" s="16"/>
    </row>
    <row r="520" spans="1:20" s="1" customFormat="1" ht="35.65" hidden="1" customHeight="1" outlineLevel="1">
      <c r="A520" s="4"/>
      <c r="B520" s="234"/>
      <c r="C520" s="234"/>
      <c r="D520" s="688"/>
      <c r="E520" s="688"/>
      <c r="F520" s="688"/>
      <c r="G520" s="688"/>
      <c r="H520" s="229" t="s">
        <v>3761</v>
      </c>
      <c r="I520" s="229" t="s">
        <v>3762</v>
      </c>
      <c r="J520" s="229" t="s">
        <v>3763</v>
      </c>
      <c r="K520" s="229" t="s">
        <v>3764</v>
      </c>
      <c r="L520" s="229" t="s">
        <v>3765</v>
      </c>
      <c r="M520" s="229" t="s">
        <v>3766</v>
      </c>
      <c r="N520" s="183" t="s">
        <v>3743</v>
      </c>
      <c r="O520" s="234"/>
      <c r="P520" s="253"/>
      <c r="Q520" s="16"/>
      <c r="R520" s="16"/>
      <c r="S520" s="16"/>
      <c r="T520" s="16"/>
    </row>
    <row r="521" spans="1:20" s="1" customFormat="1" ht="26.25" hidden="1" customHeight="1" outlineLevel="1">
      <c r="A521" s="4"/>
      <c r="B521" s="234"/>
      <c r="C521" s="234"/>
      <c r="D521" s="748"/>
      <c r="E521" s="748"/>
      <c r="F521" s="748"/>
      <c r="G521" s="748"/>
      <c r="H521" s="243"/>
      <c r="I521" s="243"/>
      <c r="J521" s="243"/>
      <c r="K521" s="243"/>
      <c r="L521" s="243"/>
      <c r="M521" s="243"/>
      <c r="N521" s="230">
        <f>SUM(H521:M521)</f>
        <v>0</v>
      </c>
      <c r="O521" s="234"/>
      <c r="P521" s="253"/>
      <c r="Q521" s="16"/>
      <c r="R521" s="16"/>
      <c r="S521" s="16"/>
      <c r="T521" s="16"/>
    </row>
    <row r="522" spans="1:20" s="1" customFormat="1" ht="26.25" hidden="1" customHeight="1" outlineLevel="1">
      <c r="A522" s="4"/>
      <c r="B522" s="234"/>
      <c r="C522" s="234"/>
      <c r="D522" s="748"/>
      <c r="E522" s="748"/>
      <c r="F522" s="748"/>
      <c r="G522" s="748"/>
      <c r="H522" s="243"/>
      <c r="I522" s="243"/>
      <c r="J522" s="243"/>
      <c r="K522" s="243"/>
      <c r="L522" s="243"/>
      <c r="M522" s="243"/>
      <c r="N522" s="230">
        <f t="shared" ref="N522:N524" si="29">SUM(H522:M522)</f>
        <v>0</v>
      </c>
      <c r="O522" s="234"/>
      <c r="P522" s="253"/>
      <c r="Q522" s="16"/>
      <c r="R522" s="16"/>
      <c r="S522" s="16"/>
      <c r="T522" s="16"/>
    </row>
    <row r="523" spans="1:20" s="1" customFormat="1" ht="26.25" hidden="1" customHeight="1" outlineLevel="1">
      <c r="A523" s="4"/>
      <c r="B523" s="234"/>
      <c r="C523" s="234"/>
      <c r="D523" s="748"/>
      <c r="E523" s="748"/>
      <c r="F523" s="748"/>
      <c r="G523" s="748"/>
      <c r="H523" s="243"/>
      <c r="I523" s="243"/>
      <c r="J523" s="243"/>
      <c r="K523" s="243"/>
      <c r="L523" s="243"/>
      <c r="M523" s="243"/>
      <c r="N523" s="230">
        <f t="shared" si="29"/>
        <v>0</v>
      </c>
      <c r="O523" s="234"/>
      <c r="P523" s="253"/>
      <c r="Q523" s="16"/>
      <c r="R523" s="16"/>
      <c r="S523" s="16"/>
      <c r="T523" s="16"/>
    </row>
    <row r="524" spans="1:20" s="1" customFormat="1" ht="26.25" hidden="1" customHeight="1" outlineLevel="1">
      <c r="A524" s="4"/>
      <c r="B524" s="234"/>
      <c r="C524" s="234"/>
      <c r="D524" s="748"/>
      <c r="E524" s="748"/>
      <c r="F524" s="748"/>
      <c r="G524" s="748"/>
      <c r="H524" s="243"/>
      <c r="I524" s="243"/>
      <c r="J524" s="243"/>
      <c r="K524" s="243"/>
      <c r="L524" s="243"/>
      <c r="M524" s="243"/>
      <c r="N524" s="230">
        <f t="shared" si="29"/>
        <v>0</v>
      </c>
      <c r="O524" s="234"/>
      <c r="P524" s="253"/>
      <c r="Q524" s="16"/>
      <c r="R524" s="16"/>
      <c r="S524" s="16"/>
      <c r="T524" s="16"/>
    </row>
    <row r="525" spans="1:20" s="1" customFormat="1" ht="26.25" hidden="1" customHeight="1" outlineLevel="1">
      <c r="A525" s="4"/>
      <c r="B525" s="234"/>
      <c r="C525" s="234"/>
      <c r="D525" s="256"/>
      <c r="E525" s="256"/>
      <c r="F525" s="234"/>
      <c r="G525" s="256"/>
      <c r="H525" s="256"/>
      <c r="I525" s="256"/>
      <c r="J525" s="256"/>
      <c r="K525" s="256"/>
      <c r="L525" s="234"/>
      <c r="M525" s="234"/>
      <c r="N525" s="234"/>
      <c r="O525" s="234"/>
      <c r="P525" s="253"/>
      <c r="Q525" s="16"/>
      <c r="R525" s="16"/>
      <c r="S525" s="16"/>
      <c r="T525" s="16"/>
    </row>
    <row r="526" spans="1:20" s="1" customFormat="1" ht="26.25" hidden="1" customHeight="1" outlineLevel="1">
      <c r="A526" s="4"/>
      <c r="B526" s="234"/>
      <c r="C526" s="574" t="s">
        <v>1959</v>
      </c>
      <c r="D526" s="575"/>
      <c r="E526" s="575"/>
      <c r="F526" s="234"/>
      <c r="G526" s="256"/>
      <c r="H526" s="256"/>
      <c r="I526" s="256"/>
      <c r="J526" s="256"/>
      <c r="K526" s="256"/>
      <c r="L526" s="234"/>
      <c r="M526" s="234"/>
      <c r="N526" s="234"/>
      <c r="O526" s="234"/>
      <c r="P526" s="253"/>
      <c r="Q526" s="16"/>
      <c r="R526" s="16"/>
      <c r="S526" s="16"/>
      <c r="T526" s="16"/>
    </row>
    <row r="527" spans="1:20" s="1" customFormat="1" ht="26.25" hidden="1" customHeight="1" outlineLevel="1">
      <c r="A527" s="4"/>
      <c r="B527" s="234"/>
      <c r="C527" s="234"/>
      <c r="D527" s="256"/>
      <c r="E527" s="256"/>
      <c r="F527" s="234"/>
      <c r="G527" s="256"/>
      <c r="H527" s="256"/>
      <c r="I527" s="256"/>
      <c r="J527" s="256"/>
      <c r="K527" s="256"/>
      <c r="L527" s="234"/>
      <c r="M527" s="234"/>
      <c r="N527" s="234"/>
      <c r="O527" s="234"/>
      <c r="P527" s="253"/>
      <c r="Q527" s="16"/>
      <c r="R527" s="16"/>
      <c r="S527" s="16"/>
      <c r="T527" s="16"/>
    </row>
    <row r="528" spans="1:20" s="1" customFormat="1" ht="26.25" hidden="1" customHeight="1" outlineLevel="1">
      <c r="A528" s="4"/>
      <c r="B528" s="234"/>
      <c r="C528" s="234" t="s">
        <v>3767</v>
      </c>
      <c r="D528" s="256"/>
      <c r="E528" s="256"/>
      <c r="F528" s="234"/>
      <c r="G528" s="256"/>
      <c r="H528" s="256"/>
      <c r="I528" s="256"/>
      <c r="J528" s="256"/>
      <c r="K528" s="256"/>
      <c r="L528" s="234"/>
      <c r="M528" s="234"/>
      <c r="N528" s="234"/>
      <c r="O528" s="234"/>
      <c r="P528" s="253"/>
      <c r="Q528" s="16"/>
      <c r="R528" s="16"/>
      <c r="S528" s="16"/>
      <c r="T528" s="16"/>
    </row>
    <row r="529" spans="1:20" s="1" customFormat="1" ht="26.25" hidden="1" customHeight="1" outlineLevel="1">
      <c r="A529" s="4"/>
      <c r="B529" s="234"/>
      <c r="C529" s="234"/>
      <c r="D529" s="257"/>
      <c r="E529" s="257"/>
      <c r="F529" s="253"/>
      <c r="G529" s="257"/>
      <c r="H529" s="257"/>
      <c r="I529" s="257"/>
      <c r="J529" s="257"/>
      <c r="K529" s="257"/>
      <c r="L529" s="253"/>
      <c r="M529" s="253"/>
      <c r="N529" s="253"/>
      <c r="O529" s="253"/>
      <c r="P529" s="253"/>
      <c r="Q529" s="16"/>
      <c r="R529" s="16"/>
      <c r="S529" s="16"/>
      <c r="T529" s="16"/>
    </row>
    <row r="530" spans="1:20" s="1" customFormat="1" ht="72.400000000000006" hidden="1" customHeight="1" outlineLevel="1">
      <c r="A530" s="4"/>
      <c r="B530" s="234"/>
      <c r="C530" s="234"/>
      <c r="D530" s="812" t="s">
        <v>3768</v>
      </c>
      <c r="E530" s="812"/>
      <c r="F530" s="812"/>
      <c r="G530" s="812" t="s">
        <v>3769</v>
      </c>
      <c r="H530" s="812"/>
      <c r="I530" s="812"/>
      <c r="J530" s="812" t="s">
        <v>3770</v>
      </c>
      <c r="K530" s="812"/>
      <c r="L530" s="812"/>
      <c r="M530" s="812" t="s">
        <v>3771</v>
      </c>
      <c r="N530" s="812"/>
      <c r="O530" s="812"/>
      <c r="P530" s="812"/>
      <c r="Q530" s="59"/>
      <c r="R530" s="16"/>
      <c r="S530" s="16"/>
      <c r="T530" s="16"/>
    </row>
    <row r="531" spans="1:20" s="1" customFormat="1" ht="26.25" hidden="1" customHeight="1" outlineLevel="1">
      <c r="A531" s="4"/>
      <c r="B531" s="234"/>
      <c r="C531" s="813" t="s">
        <v>3248</v>
      </c>
      <c r="D531" s="815"/>
      <c r="E531" s="815"/>
      <c r="F531" s="815"/>
      <c r="G531" s="816"/>
      <c r="H531" s="816"/>
      <c r="I531" s="816"/>
      <c r="J531" s="816"/>
      <c r="K531" s="816"/>
      <c r="L531" s="816"/>
      <c r="M531" s="816"/>
      <c r="N531" s="816"/>
      <c r="O531" s="816"/>
      <c r="P531" s="816"/>
      <c r="Q531" s="59"/>
      <c r="R531" s="16"/>
      <c r="S531" s="16"/>
      <c r="T531" s="16"/>
    </row>
    <row r="532" spans="1:20" s="1" customFormat="1" ht="26.25" hidden="1" customHeight="1" outlineLevel="1">
      <c r="A532" s="4"/>
      <c r="B532" s="234"/>
      <c r="C532" s="814"/>
      <c r="D532" s="815"/>
      <c r="E532" s="815"/>
      <c r="F532" s="815"/>
      <c r="G532" s="816"/>
      <c r="H532" s="816"/>
      <c r="I532" s="816"/>
      <c r="J532" s="816"/>
      <c r="K532" s="816"/>
      <c r="L532" s="816"/>
      <c r="M532" s="816"/>
      <c r="N532" s="816"/>
      <c r="O532" s="816"/>
      <c r="P532" s="816"/>
      <c r="Q532" s="59"/>
      <c r="R532" s="16"/>
      <c r="S532" s="16"/>
      <c r="T532" s="16"/>
    </row>
    <row r="533" spans="1:20" s="1" customFormat="1" ht="26.25" hidden="1" customHeight="1" outlineLevel="1">
      <c r="A533" s="4"/>
      <c r="B533" s="234"/>
      <c r="C533" s="813" t="s">
        <v>3251</v>
      </c>
      <c r="D533" s="815"/>
      <c r="E533" s="815"/>
      <c r="F533" s="815"/>
      <c r="G533" s="816"/>
      <c r="H533" s="816"/>
      <c r="I533" s="816"/>
      <c r="J533" s="816"/>
      <c r="K533" s="816"/>
      <c r="L533" s="816"/>
      <c r="M533" s="816"/>
      <c r="N533" s="816"/>
      <c r="O533" s="816"/>
      <c r="P533" s="816"/>
      <c r="Q533" s="16"/>
      <c r="R533" s="16"/>
      <c r="S533" s="16"/>
      <c r="T533" s="16"/>
    </row>
    <row r="534" spans="1:20" s="1" customFormat="1" ht="26.25" hidden="1" customHeight="1" outlineLevel="1">
      <c r="A534" s="4"/>
      <c r="B534" s="234"/>
      <c r="C534" s="814"/>
      <c r="D534" s="815"/>
      <c r="E534" s="815"/>
      <c r="F534" s="815"/>
      <c r="G534" s="816"/>
      <c r="H534" s="816"/>
      <c r="I534" s="816"/>
      <c r="J534" s="816"/>
      <c r="K534" s="816"/>
      <c r="L534" s="816"/>
      <c r="M534" s="816"/>
      <c r="N534" s="816"/>
      <c r="O534" s="816"/>
      <c r="P534" s="816"/>
      <c r="Q534" s="16"/>
      <c r="R534" s="16"/>
      <c r="S534" s="16"/>
      <c r="T534" s="16"/>
    </row>
    <row r="535" spans="1:20" s="1" customFormat="1" ht="26.25" hidden="1" customHeight="1" outlineLevel="1">
      <c r="A535" s="4"/>
      <c r="B535" s="234"/>
      <c r="C535" s="813" t="s">
        <v>3255</v>
      </c>
      <c r="D535" s="815"/>
      <c r="E535" s="815"/>
      <c r="F535" s="815"/>
      <c r="G535" s="816"/>
      <c r="H535" s="816"/>
      <c r="I535" s="816"/>
      <c r="J535" s="816"/>
      <c r="K535" s="816"/>
      <c r="L535" s="816"/>
      <c r="M535" s="816"/>
      <c r="N535" s="816"/>
      <c r="O535" s="816"/>
      <c r="P535" s="816"/>
      <c r="Q535" s="16"/>
      <c r="R535" s="16"/>
      <c r="S535" s="16"/>
      <c r="T535" s="16"/>
    </row>
    <row r="536" spans="1:20" s="1" customFormat="1" ht="26.25" hidden="1" customHeight="1" outlineLevel="1">
      <c r="A536" s="4"/>
      <c r="B536" s="234"/>
      <c r="C536" s="814"/>
      <c r="D536" s="815"/>
      <c r="E536" s="815"/>
      <c r="F536" s="815"/>
      <c r="G536" s="816"/>
      <c r="H536" s="816"/>
      <c r="I536" s="816"/>
      <c r="J536" s="816"/>
      <c r="K536" s="816"/>
      <c r="L536" s="816"/>
      <c r="M536" s="816"/>
      <c r="N536" s="816"/>
      <c r="O536" s="816"/>
      <c r="P536" s="816"/>
      <c r="Q536" s="16"/>
      <c r="R536" s="16"/>
      <c r="S536" s="16"/>
      <c r="T536" s="16"/>
    </row>
    <row r="537" spans="1:20" s="1" customFormat="1" ht="26.25" hidden="1" customHeight="1" outlineLevel="1">
      <c r="A537" s="4"/>
      <c r="B537" s="234"/>
      <c r="C537" s="813" t="s">
        <v>3258</v>
      </c>
      <c r="D537" s="815"/>
      <c r="E537" s="815"/>
      <c r="F537" s="815"/>
      <c r="G537" s="816"/>
      <c r="H537" s="816"/>
      <c r="I537" s="816"/>
      <c r="J537" s="816"/>
      <c r="K537" s="816"/>
      <c r="L537" s="816"/>
      <c r="M537" s="816"/>
      <c r="N537" s="816"/>
      <c r="O537" s="816"/>
      <c r="P537" s="816"/>
      <c r="Q537" s="16"/>
      <c r="R537" s="16"/>
      <c r="S537" s="16"/>
      <c r="T537" s="16"/>
    </row>
    <row r="538" spans="1:20" s="1" customFormat="1" ht="26.25" hidden="1" customHeight="1" outlineLevel="1">
      <c r="A538" s="4"/>
      <c r="B538" s="234"/>
      <c r="C538" s="814"/>
      <c r="D538" s="815"/>
      <c r="E538" s="815"/>
      <c r="F538" s="815"/>
      <c r="G538" s="816"/>
      <c r="H538" s="816"/>
      <c r="I538" s="816"/>
      <c r="J538" s="816"/>
      <c r="K538" s="816"/>
      <c r="L538" s="816"/>
      <c r="M538" s="816"/>
      <c r="N538" s="816"/>
      <c r="O538" s="816"/>
      <c r="P538" s="816"/>
      <c r="Q538" s="16"/>
      <c r="R538" s="16"/>
      <c r="S538" s="16"/>
      <c r="T538" s="16"/>
    </row>
    <row r="539" spans="1:20" s="1" customFormat="1" ht="26.25" hidden="1" customHeight="1" outlineLevel="1">
      <c r="A539" s="4"/>
      <c r="B539" s="234"/>
      <c r="C539" s="813" t="s">
        <v>3757</v>
      </c>
      <c r="D539" s="815"/>
      <c r="E539" s="815"/>
      <c r="F539" s="815"/>
      <c r="G539" s="816"/>
      <c r="H539" s="816"/>
      <c r="I539" s="816"/>
      <c r="J539" s="816"/>
      <c r="K539" s="816"/>
      <c r="L539" s="816"/>
      <c r="M539" s="816"/>
      <c r="N539" s="816"/>
      <c r="O539" s="816"/>
      <c r="P539" s="816"/>
      <c r="Q539" s="16"/>
      <c r="R539" s="16"/>
      <c r="S539" s="16"/>
      <c r="T539" s="16"/>
    </row>
    <row r="540" spans="1:20" s="1" customFormat="1" ht="26.25" hidden="1" customHeight="1" outlineLevel="1">
      <c r="A540" s="4"/>
      <c r="B540" s="234"/>
      <c r="C540" s="814"/>
      <c r="D540" s="815"/>
      <c r="E540" s="815"/>
      <c r="F540" s="815"/>
      <c r="G540" s="816"/>
      <c r="H540" s="816"/>
      <c r="I540" s="816"/>
      <c r="J540" s="816"/>
      <c r="K540" s="816"/>
      <c r="L540" s="816"/>
      <c r="M540" s="816"/>
      <c r="N540" s="816"/>
      <c r="O540" s="816"/>
      <c r="P540" s="816"/>
      <c r="Q540" s="16"/>
      <c r="R540" s="16"/>
      <c r="S540" s="16"/>
      <c r="T540" s="16"/>
    </row>
    <row r="541" spans="1:20" s="1" customFormat="1" ht="26.25" hidden="1" customHeight="1" outlineLevel="1">
      <c r="A541" s="4"/>
      <c r="B541" s="234"/>
      <c r="C541" s="813" t="s">
        <v>3759</v>
      </c>
      <c r="D541" s="815"/>
      <c r="E541" s="815"/>
      <c r="F541" s="815"/>
      <c r="G541" s="816"/>
      <c r="H541" s="816"/>
      <c r="I541" s="816"/>
      <c r="J541" s="816"/>
      <c r="K541" s="816"/>
      <c r="L541" s="816"/>
      <c r="M541" s="816"/>
      <c r="N541" s="816"/>
      <c r="O541" s="816"/>
      <c r="P541" s="816"/>
      <c r="Q541" s="16"/>
      <c r="R541" s="16"/>
      <c r="S541" s="16"/>
      <c r="T541" s="16"/>
    </row>
    <row r="542" spans="1:20" s="1" customFormat="1" ht="26.25" hidden="1" customHeight="1" outlineLevel="1">
      <c r="A542" s="4"/>
      <c r="B542" s="234"/>
      <c r="C542" s="814"/>
      <c r="D542" s="815"/>
      <c r="E542" s="815"/>
      <c r="F542" s="815"/>
      <c r="G542" s="816"/>
      <c r="H542" s="816"/>
      <c r="I542" s="816"/>
      <c r="J542" s="816"/>
      <c r="K542" s="816"/>
      <c r="L542" s="816"/>
      <c r="M542" s="816"/>
      <c r="N542" s="816"/>
      <c r="O542" s="816"/>
      <c r="P542" s="816"/>
      <c r="Q542" s="16"/>
      <c r="R542" s="16"/>
      <c r="S542" s="16"/>
      <c r="T542" s="16"/>
    </row>
    <row r="543" spans="1:20" ht="26.25" hidden="1" customHeight="1" outlineLevel="1">
      <c r="A543" s="258"/>
      <c r="B543" s="234"/>
      <c r="C543" s="234"/>
      <c r="D543" s="234"/>
      <c r="E543" s="234"/>
      <c r="F543" s="234"/>
      <c r="G543" s="245"/>
      <c r="H543" s="234"/>
      <c r="I543" s="234"/>
      <c r="J543" s="245"/>
      <c r="K543" s="234"/>
      <c r="L543" s="234"/>
      <c r="M543" s="234"/>
      <c r="N543" s="234"/>
      <c r="O543" s="246"/>
      <c r="P543" s="246"/>
    </row>
    <row r="544" spans="1:20" ht="26.25" customHeight="1" collapsed="1">
      <c r="A544" s="258"/>
      <c r="B544" s="234"/>
      <c r="C544" s="234"/>
      <c r="D544" s="234"/>
      <c r="E544" s="234"/>
      <c r="F544" s="234"/>
      <c r="G544" s="245"/>
      <c r="H544" s="234"/>
      <c r="I544" s="234"/>
      <c r="J544" s="245"/>
      <c r="K544" s="234"/>
      <c r="L544" s="234"/>
      <c r="M544" s="234"/>
      <c r="N544" s="234"/>
      <c r="O544" s="246"/>
      <c r="P544" s="246"/>
    </row>
    <row r="545" spans="1:20" ht="26.25" customHeight="1">
      <c r="A545" s="258"/>
      <c r="B545" s="70">
        <v>6</v>
      </c>
      <c r="C545" s="670" t="s">
        <v>3651</v>
      </c>
      <c r="D545" s="671"/>
      <c r="E545" s="671"/>
      <c r="F545" s="671"/>
      <c r="G545" s="671"/>
      <c r="H545" s="671"/>
      <c r="I545" s="671"/>
      <c r="J545" s="671"/>
      <c r="K545" s="671"/>
      <c r="L545" s="671"/>
      <c r="M545" s="671"/>
      <c r="N545" s="671"/>
      <c r="O545" s="671"/>
      <c r="P545" s="672"/>
    </row>
    <row r="546" spans="1:20" ht="26.25" customHeight="1">
      <c r="A546" s="258"/>
      <c r="B546" s="65"/>
      <c r="C546" s="673" t="str">
        <f>IF('2. Contexto'!M46="","No aplica. No es necesario ingresar más información",'2. Contexto'!M46)</f>
        <v>No aplica. No es necesario ingresar más información</v>
      </c>
      <c r="D546" s="674"/>
      <c r="E546" s="674"/>
      <c r="F546" s="674"/>
      <c r="G546" s="674"/>
      <c r="H546" s="674"/>
      <c r="I546" s="674"/>
      <c r="J546" s="674"/>
      <c r="K546" s="674"/>
      <c r="L546" s="674"/>
      <c r="M546" s="674"/>
      <c r="N546" s="674"/>
      <c r="O546" s="674"/>
      <c r="P546" s="675"/>
    </row>
    <row r="547" spans="1:20" ht="26.25" customHeight="1">
      <c r="A547" s="258"/>
      <c r="B547" s="234"/>
      <c r="C547" s="161" t="str">
        <f>IF(C546="No aplica. No es necesario ingresar más información","No es necesario ingresar más información","&lt;&lt;&lt;&lt;&lt;Usted aplicó un sexto tipo de proyecto, debe hacer click en el signo '+' a la izquierda")</f>
        <v>No es necesario ingresar más información</v>
      </c>
      <c r="D547" s="234"/>
      <c r="E547" s="234"/>
      <c r="F547" s="234"/>
      <c r="G547" s="245"/>
      <c r="H547" s="234"/>
      <c r="I547" s="234"/>
      <c r="J547" s="245"/>
      <c r="K547" s="234"/>
      <c r="L547" s="234"/>
      <c r="M547" s="234"/>
      <c r="N547" s="234"/>
      <c r="O547" s="246"/>
      <c r="P547" s="246"/>
    </row>
    <row r="548" spans="1:20" ht="26.25" hidden="1" customHeight="1" outlineLevel="1">
      <c r="A548" s="258"/>
      <c r="B548" s="234"/>
      <c r="C548" s="234"/>
      <c r="D548" s="234"/>
      <c r="E548" s="234"/>
      <c r="F548" s="234"/>
      <c r="G548" s="245"/>
      <c r="H548" s="234"/>
      <c r="I548" s="234"/>
      <c r="J548" s="245"/>
      <c r="K548" s="234"/>
      <c r="L548" s="234"/>
      <c r="M548" s="234"/>
      <c r="N548" s="234"/>
      <c r="O548" s="246"/>
      <c r="P548" s="246"/>
    </row>
    <row r="549" spans="1:20" ht="26.25" hidden="1" customHeight="1" outlineLevel="1">
      <c r="A549" s="258"/>
      <c r="B549" s="234"/>
      <c r="C549" s="234"/>
      <c r="D549" s="234"/>
      <c r="E549" s="234"/>
      <c r="F549" s="234"/>
      <c r="G549" s="245"/>
      <c r="H549" s="234"/>
      <c r="I549" s="234"/>
      <c r="J549" s="245"/>
      <c r="K549" s="234"/>
      <c r="L549" s="234"/>
      <c r="M549" s="234"/>
      <c r="N549" s="234"/>
      <c r="O549" s="246"/>
      <c r="P549" s="246"/>
    </row>
    <row r="550" spans="1:20" s="1" customFormat="1" ht="26.25" hidden="1" customHeight="1" outlineLevel="1">
      <c r="A550" s="4"/>
      <c r="B550" s="248"/>
      <c r="C550" s="574" t="s">
        <v>3722</v>
      </c>
      <c r="D550" s="575"/>
      <c r="E550" s="575"/>
      <c r="F550" s="248"/>
      <c r="G550" s="248"/>
      <c r="H550" s="248"/>
      <c r="I550" s="248"/>
      <c r="J550" s="248"/>
      <c r="K550" s="248"/>
      <c r="L550" s="248"/>
      <c r="M550" s="248"/>
      <c r="N550" s="248"/>
      <c r="O550" s="248"/>
      <c r="P550" s="248"/>
      <c r="Q550" s="59"/>
      <c r="R550" s="16"/>
      <c r="S550" s="16"/>
      <c r="T550" s="195"/>
    </row>
    <row r="551" spans="1:20" s="1" customFormat="1" ht="26.25" hidden="1" customHeight="1" outlineLevel="1">
      <c r="A551" s="4"/>
      <c r="B551" s="248"/>
      <c r="C551" s="71" t="s">
        <v>3723</v>
      </c>
      <c r="D551" s="71"/>
      <c r="E551" s="71"/>
      <c r="F551" s="71"/>
      <c r="G551" s="71"/>
      <c r="H551" s="71"/>
      <c r="I551" s="71"/>
      <c r="J551" s="71"/>
      <c r="K551" s="71"/>
      <c r="L551" s="71"/>
      <c r="M551" s="71"/>
      <c r="N551" s="71"/>
      <c r="O551" s="71"/>
      <c r="P551" s="71"/>
      <c r="Q551" s="59"/>
      <c r="R551" s="16"/>
      <c r="S551" s="16"/>
      <c r="T551" s="195"/>
    </row>
    <row r="552" spans="1:20" s="1" customFormat="1" ht="26.25" hidden="1" customHeight="1" outlineLevel="1">
      <c r="A552" s="4"/>
      <c r="B552" s="234"/>
      <c r="C552" s="71"/>
      <c r="D552" s="249"/>
      <c r="E552" s="249"/>
      <c r="F552" s="249"/>
      <c r="G552" s="250"/>
      <c r="H552" s="249"/>
      <c r="I552" s="249"/>
      <c r="J552" s="250"/>
      <c r="K552" s="249"/>
      <c r="L552" s="249"/>
      <c r="M552" s="249"/>
      <c r="N552" s="249"/>
      <c r="O552" s="251"/>
      <c r="P552" s="251"/>
    </row>
    <row r="553" spans="1:20" s="1" customFormat="1" ht="45.4" hidden="1" customHeight="1" outlineLevel="1">
      <c r="A553" s="4"/>
      <c r="B553" s="62"/>
      <c r="C553" s="252"/>
      <c r="D553" s="796" t="s">
        <v>3274</v>
      </c>
      <c r="E553" s="797"/>
      <c r="F553" s="183" t="s">
        <v>3724</v>
      </c>
      <c r="G553" s="796" t="s">
        <v>3725</v>
      </c>
      <c r="H553" s="797"/>
      <c r="I553" s="796" t="s">
        <v>3726</v>
      </c>
      <c r="J553" s="797"/>
      <c r="K553" s="183" t="s">
        <v>3727</v>
      </c>
      <c r="L553" s="183" t="s">
        <v>3264</v>
      </c>
      <c r="M553" s="798" t="s">
        <v>3728</v>
      </c>
      <c r="N553" s="799"/>
      <c r="O553" s="796" t="s">
        <v>3245</v>
      </c>
      <c r="P553" s="797"/>
    </row>
    <row r="554" spans="1:20" s="1" customFormat="1" ht="63" hidden="1" customHeight="1" outlineLevel="1">
      <c r="A554" s="4"/>
      <c r="B554" s="234"/>
      <c r="C554" s="131" t="str">
        <f>'4. Cadena de valor'!C869</f>
        <v>6.1.1</v>
      </c>
      <c r="D554" s="794" t="str">
        <f>IF('4. Cadena de valor'!D872="","No registra",
IF('4. Cadena de valor'!D872="Otro",'4. Cadena de valor'!G872,
'4. Cadena de valor'!D872))</f>
        <v>No registra</v>
      </c>
      <c r="E554" s="795"/>
      <c r="F554" s="231" t="str">
        <f>IF('4. Cadena de valor'!O872="","",'4. Cadena de valor'!O872)</f>
        <v/>
      </c>
      <c r="G554" s="794" t="str">
        <f>IF('4. Cadena de valor'!J872="","",'4. Cadena de valor'!J872)</f>
        <v/>
      </c>
      <c r="H554" s="795"/>
      <c r="I554" s="391" t="str">
        <f>IF('4. Cadena de valor'!D872="Otro","Escriba la fórmula aquí",IFERROR(VLOOKUP(D554,Auxiliar!$E$380:$G$601,3,0),""))</f>
        <v/>
      </c>
      <c r="J554" s="393"/>
      <c r="K554" s="288"/>
      <c r="L554" s="231" t="str">
        <f>IF('4. Cadena de valor'!P872="","",'4. Cadena de valor'!P872)</f>
        <v/>
      </c>
      <c r="M554" s="391"/>
      <c r="N554" s="393"/>
      <c r="O554" s="391"/>
      <c r="P554" s="393"/>
    </row>
    <row r="555" spans="1:20" s="226" customFormat="1" ht="63" hidden="1" customHeight="1" outlineLevel="1">
      <c r="A555" s="225"/>
      <c r="B555" s="234"/>
      <c r="C555" s="131" t="str">
        <f>'4. Cadena de valor'!C896</f>
        <v>6.1.2</v>
      </c>
      <c r="D555" s="794" t="str">
        <f>IF('4. Cadena de valor'!D899="","No registra",
IF('4. Cadena de valor'!D899="Otro",'4. Cadena de valor'!G899,
'4. Cadena de valor'!D899))</f>
        <v>No registra</v>
      </c>
      <c r="E555" s="795"/>
      <c r="F555" s="231" t="str">
        <f>IF('4. Cadena de valor'!O899="","",'4. Cadena de valor'!O899)</f>
        <v/>
      </c>
      <c r="G555" s="794" t="str">
        <f>IF('4. Cadena de valor'!J899="","",'4. Cadena de valor'!J899)</f>
        <v/>
      </c>
      <c r="H555" s="795"/>
      <c r="I555" s="391" t="str">
        <f>IF('4. Cadena de valor'!D899="Otro","Escriba la fórmula aquí",IFERROR(VLOOKUP(D555,Auxiliar!$E$380:$G$601,3,0),""))</f>
        <v/>
      </c>
      <c r="J555" s="393"/>
      <c r="K555" s="288"/>
      <c r="L555" s="231" t="str">
        <f>IF('4. Cadena de valor'!P899="","",'4. Cadena de valor'!P899)</f>
        <v/>
      </c>
      <c r="M555" s="391"/>
      <c r="N555" s="393"/>
      <c r="O555" s="391"/>
      <c r="P555" s="393"/>
      <c r="Q555" s="1"/>
      <c r="R555" s="1"/>
      <c r="S555" s="1"/>
      <c r="T555" s="1"/>
    </row>
    <row r="556" spans="1:20" s="1" customFormat="1" ht="63" hidden="1" customHeight="1" outlineLevel="1">
      <c r="A556" s="4"/>
      <c r="B556" s="234"/>
      <c r="C556" s="131" t="str">
        <f>'4. Cadena de valor'!C929</f>
        <v>6.2.1</v>
      </c>
      <c r="D556" s="794" t="str">
        <f>IF('4. Cadena de valor'!D932="","No registra",
IF('4. Cadena de valor'!D932="Otro",'4. Cadena de valor'!G932,
'4. Cadena de valor'!D932))</f>
        <v>No registra</v>
      </c>
      <c r="E556" s="795"/>
      <c r="F556" s="231" t="str">
        <f>IF('4. Cadena de valor'!O932="","",'4. Cadena de valor'!O932)</f>
        <v/>
      </c>
      <c r="G556" s="794" t="str">
        <f>IF('4. Cadena de valor'!J932="","",'4. Cadena de valor'!J932)</f>
        <v/>
      </c>
      <c r="H556" s="795"/>
      <c r="I556" s="391" t="str">
        <f>IF('4. Cadena de valor'!D932="Otro","Escriba la fórmula aquí",IFERROR(VLOOKUP(D556,Auxiliar!$E$380:$G$601,3,0),""))</f>
        <v/>
      </c>
      <c r="J556" s="393"/>
      <c r="K556" s="288"/>
      <c r="L556" s="231" t="str">
        <f>IF('4. Cadena de valor'!P932="","",'4. Cadena de valor'!P932)</f>
        <v/>
      </c>
      <c r="M556" s="391"/>
      <c r="N556" s="393"/>
      <c r="O556" s="391"/>
      <c r="P556" s="393"/>
    </row>
    <row r="557" spans="1:20" s="1" customFormat="1" ht="63" hidden="1" customHeight="1" outlineLevel="1">
      <c r="A557" s="4"/>
      <c r="B557" s="234"/>
      <c r="C557" s="131" t="str">
        <f>'4. Cadena de valor'!C956</f>
        <v>6.2.2</v>
      </c>
      <c r="D557" s="794" t="str">
        <f>IF('4. Cadena de valor'!D959="","No registra",
IF('4. Cadena de valor'!D959="Otro",'4. Cadena de valor'!G959,
'4. Cadena de valor'!D959))</f>
        <v>No registra</v>
      </c>
      <c r="E557" s="795"/>
      <c r="F557" s="231" t="str">
        <f>IF('4. Cadena de valor'!O959="","",'4. Cadena de valor'!O959)</f>
        <v/>
      </c>
      <c r="G557" s="794" t="str">
        <f>IF('4. Cadena de valor'!J959="","",'4. Cadena de valor'!J959)</f>
        <v/>
      </c>
      <c r="H557" s="795"/>
      <c r="I557" s="391" t="str">
        <f>IF('4. Cadena de valor'!D959="Otro","Escriba la fórmula aquí",IFERROR(VLOOKUP(D557,Auxiliar!$E$380:$G$601,3,0),""))</f>
        <v/>
      </c>
      <c r="J557" s="393"/>
      <c r="K557" s="288"/>
      <c r="L557" s="231" t="str">
        <f>IF('4. Cadena de valor'!P959="","",'4. Cadena de valor'!P959)</f>
        <v/>
      </c>
      <c r="M557" s="391"/>
      <c r="N557" s="393"/>
      <c r="O557" s="391"/>
      <c r="P557" s="393"/>
      <c r="Q557" s="16"/>
      <c r="R557" s="16"/>
      <c r="S557" s="16"/>
      <c r="T557" s="16"/>
    </row>
    <row r="558" spans="1:20" s="1" customFormat="1" ht="26.25" hidden="1" customHeight="1" outlineLevel="1">
      <c r="A558" s="4"/>
      <c r="B558" s="234"/>
      <c r="C558" s="234"/>
      <c r="D558" s="234"/>
      <c r="E558" s="234"/>
      <c r="F558" s="234"/>
      <c r="G558" s="234"/>
      <c r="H558" s="234"/>
      <c r="I558" s="234"/>
      <c r="J558" s="234"/>
      <c r="K558" s="234"/>
      <c r="L558" s="234"/>
      <c r="M558" s="234"/>
      <c r="N558" s="234"/>
      <c r="O558" s="234"/>
      <c r="P558" s="234"/>
      <c r="Q558" s="16"/>
      <c r="R558" s="16"/>
      <c r="S558" s="16"/>
      <c r="T558" s="16"/>
    </row>
    <row r="559" spans="1:20" s="1" customFormat="1" ht="26.25" hidden="1" customHeight="1" outlineLevel="1">
      <c r="A559" s="4"/>
      <c r="B559" s="248"/>
      <c r="C559" s="574" t="s">
        <v>3730</v>
      </c>
      <c r="D559" s="575"/>
      <c r="E559" s="575"/>
      <c r="F559" s="248"/>
      <c r="G559" s="248"/>
      <c r="H559" s="248"/>
      <c r="I559" s="248"/>
      <c r="J559" s="248"/>
      <c r="K559" s="248"/>
      <c r="L559" s="248"/>
      <c r="M559" s="248"/>
      <c r="N559" s="248"/>
      <c r="O559" s="248"/>
      <c r="P559" s="248"/>
      <c r="Q559" s="59"/>
      <c r="R559" s="16"/>
      <c r="S559" s="16"/>
      <c r="T559" s="195"/>
    </row>
    <row r="560" spans="1:20" s="1" customFormat="1" ht="26.25" hidden="1" customHeight="1" outlineLevel="1">
      <c r="A560" s="4"/>
      <c r="B560" s="248"/>
      <c r="C560" s="71" t="s">
        <v>3723</v>
      </c>
      <c r="D560" s="71"/>
      <c r="E560" s="71"/>
      <c r="F560" s="71"/>
      <c r="G560" s="71"/>
      <c r="H560" s="71"/>
      <c r="I560" s="71"/>
      <c r="J560" s="71"/>
      <c r="K560" s="71"/>
      <c r="L560" s="71"/>
      <c r="M560" s="71"/>
      <c r="N560" s="71"/>
      <c r="O560" s="71"/>
      <c r="P560" s="71"/>
      <c r="Q560" s="59"/>
      <c r="R560" s="16"/>
      <c r="S560" s="16"/>
      <c r="T560" s="195"/>
    </row>
    <row r="561" spans="1:20" s="1" customFormat="1" ht="26.25" hidden="1" customHeight="1" outlineLevel="1">
      <c r="A561" s="4"/>
      <c r="B561" s="234"/>
      <c r="C561" s="71"/>
      <c r="D561" s="249"/>
      <c r="E561" s="249"/>
      <c r="F561" s="249"/>
      <c r="G561" s="250"/>
      <c r="H561" s="249"/>
      <c r="I561" s="249"/>
      <c r="J561" s="250"/>
      <c r="K561" s="249"/>
      <c r="L561" s="249"/>
      <c r="M561" s="249"/>
      <c r="N561" s="249"/>
      <c r="O561" s="251"/>
      <c r="P561" s="251"/>
    </row>
    <row r="562" spans="1:20" s="1" customFormat="1" ht="45.4" hidden="1" customHeight="1" outlineLevel="1">
      <c r="A562" s="4"/>
      <c r="B562" s="62"/>
      <c r="C562" s="252"/>
      <c r="D562" s="796" t="s">
        <v>3259</v>
      </c>
      <c r="E562" s="797"/>
      <c r="F562" s="183" t="s">
        <v>3724</v>
      </c>
      <c r="G562" s="796" t="s">
        <v>3725</v>
      </c>
      <c r="H562" s="797"/>
      <c r="I562" s="796" t="s">
        <v>3726</v>
      </c>
      <c r="J562" s="797"/>
      <c r="K562" s="183" t="s">
        <v>3727</v>
      </c>
      <c r="L562" s="183" t="s">
        <v>3264</v>
      </c>
      <c r="M562" s="798" t="s">
        <v>3728</v>
      </c>
      <c r="N562" s="799"/>
      <c r="O562" s="796" t="s">
        <v>3245</v>
      </c>
      <c r="P562" s="797"/>
    </row>
    <row r="563" spans="1:20" s="1" customFormat="1" ht="72.400000000000006" hidden="1" customHeight="1" outlineLevel="1">
      <c r="A563" s="4"/>
      <c r="B563" s="234"/>
      <c r="C563" s="131" t="str">
        <f>'4. Cadena de valor'!C850</f>
        <v>6.1</v>
      </c>
      <c r="D563" s="794" t="str">
        <f>IF('4. Cadena de valor'!D850="","No registra",
IF('4. Cadena de valor'!D850="Otro",'4. Cadena de valor'!G850,
'4. Cadena de valor'!D850))</f>
        <v>No registra</v>
      </c>
      <c r="E563" s="795"/>
      <c r="F563" s="231" t="str">
        <f>IF('4. Cadena de valor'!O850="","",'4. Cadena de valor'!O850)</f>
        <v/>
      </c>
      <c r="G563" s="794" t="str">
        <f>IF('4. Cadena de valor'!J850="","",'4. Cadena de valor'!J850)</f>
        <v/>
      </c>
      <c r="H563" s="795"/>
      <c r="I563" s="817" t="str">
        <f>IF('4. Cadena de valor'!D850="Otro","Escriba la fórmula aquí",IFERROR(VLOOKUP(D563,Auxiliar!$E$606:$G$776,3,0),""))</f>
        <v/>
      </c>
      <c r="J563" s="818"/>
      <c r="K563" s="288"/>
      <c r="L563" s="231" t="str">
        <f>IF('4. Cadena de valor'!P850="","",'4. Cadena de valor'!P850)</f>
        <v/>
      </c>
      <c r="M563" s="391"/>
      <c r="N563" s="393"/>
      <c r="O563" s="391"/>
      <c r="P563" s="393"/>
    </row>
    <row r="564" spans="1:20" s="226" customFormat="1" ht="63" hidden="1" customHeight="1" outlineLevel="1">
      <c r="A564" s="225"/>
      <c r="B564" s="234"/>
      <c r="C564" s="131" t="str">
        <f>'4. Cadena de valor'!C853</f>
        <v>6.2</v>
      </c>
      <c r="D564" s="794" t="str">
        <f>IF('4. Cadena de valor'!D853="","No registra",
IF('4. Cadena de valor'!D853="Otro",'4. Cadena de valor'!G853,
'4. Cadena de valor'!D853))</f>
        <v>No registra</v>
      </c>
      <c r="E564" s="795"/>
      <c r="F564" s="231" t="str">
        <f>IF('4. Cadena de valor'!O853="","",'4. Cadena de valor'!O853)</f>
        <v/>
      </c>
      <c r="G564" s="794" t="str">
        <f>IF('4. Cadena de valor'!J853="","",'4. Cadena de valor'!J853)</f>
        <v/>
      </c>
      <c r="H564" s="795"/>
      <c r="I564" s="391" t="str">
        <f>IF('4. Cadena de valor'!D853="Otro","Escriba la fórmula aquí",IFERROR(VLOOKUP(D564,Auxiliar!$E$606:$G$776,3,0),""))</f>
        <v/>
      </c>
      <c r="J564" s="393"/>
      <c r="K564" s="288"/>
      <c r="L564" s="231" t="str">
        <f>IF('4. Cadena de valor'!P853="","",'4. Cadena de valor'!P853)</f>
        <v/>
      </c>
      <c r="M564" s="391"/>
      <c r="N564" s="393"/>
      <c r="O564" s="391"/>
      <c r="P564" s="393"/>
      <c r="Q564" s="1"/>
      <c r="R564" s="1"/>
      <c r="S564" s="1"/>
      <c r="T564" s="1"/>
    </row>
    <row r="565" spans="1:20" s="1" customFormat="1" ht="63" hidden="1" customHeight="1" outlineLevel="1">
      <c r="A565" s="4"/>
      <c r="B565" s="234"/>
      <c r="C565" s="131" t="str">
        <f>'4. Cadena de valor'!C856</f>
        <v>6.3</v>
      </c>
      <c r="D565" s="794" t="str">
        <f>IF('4. Cadena de valor'!D856="","No registra",
IF('4. Cadena de valor'!D856="Otro",'4. Cadena de valor'!G856,
'4. Cadena de valor'!D856))</f>
        <v>No registra</v>
      </c>
      <c r="E565" s="795"/>
      <c r="F565" s="231" t="str">
        <f>IF('4. Cadena de valor'!O856="","",'4. Cadena de valor'!O856)</f>
        <v/>
      </c>
      <c r="G565" s="794" t="str">
        <f>IF('4. Cadena de valor'!J856="","",'4. Cadena de valor'!J856)</f>
        <v/>
      </c>
      <c r="H565" s="795"/>
      <c r="I565" s="391" t="str">
        <f>IF('4. Cadena de valor'!D856="Otro","Escriba la fórmula aquí",IFERROR(VLOOKUP(D565,Auxiliar!$E$606:$G$776,3,0),""))</f>
        <v/>
      </c>
      <c r="J565" s="393"/>
      <c r="K565" s="288"/>
      <c r="L565" s="231" t="str">
        <f>IF('4. Cadena de valor'!P856="","",'4. Cadena de valor'!P856)</f>
        <v/>
      </c>
      <c r="M565" s="391"/>
      <c r="N565" s="393"/>
      <c r="O565" s="391"/>
      <c r="P565" s="393"/>
    </row>
    <row r="566" spans="1:20" s="1" customFormat="1" ht="26.25" hidden="1" customHeight="1" outlineLevel="1">
      <c r="A566" s="4"/>
      <c r="B566" s="234"/>
      <c r="C566" s="234"/>
      <c r="D566" s="234"/>
      <c r="E566" s="234"/>
      <c r="F566" s="234"/>
      <c r="G566" s="234"/>
      <c r="H566" s="234"/>
      <c r="I566" s="234"/>
      <c r="J566" s="234"/>
      <c r="K566" s="234"/>
      <c r="L566" s="234"/>
      <c r="M566" s="234"/>
      <c r="N566" s="234"/>
      <c r="O566" s="234"/>
      <c r="P566" s="234"/>
      <c r="Q566" s="16"/>
      <c r="R566" s="16"/>
      <c r="S566" s="16"/>
      <c r="T566" s="16"/>
    </row>
    <row r="567" spans="1:20" s="1" customFormat="1" ht="26.25" hidden="1" customHeight="1" outlineLevel="1">
      <c r="A567" s="4"/>
      <c r="B567" s="234"/>
      <c r="C567" s="574" t="s">
        <v>3732</v>
      </c>
      <c r="D567" s="575"/>
      <c r="E567" s="575"/>
      <c r="F567" s="234"/>
      <c r="G567" s="234"/>
      <c r="H567" s="234"/>
      <c r="I567" s="234"/>
      <c r="J567" s="234"/>
      <c r="K567" s="234"/>
      <c r="L567" s="234"/>
      <c r="M567" s="234"/>
      <c r="N567" s="234"/>
      <c r="O567" s="234"/>
      <c r="P567" s="234"/>
      <c r="Q567" s="16"/>
      <c r="R567" s="16"/>
      <c r="S567" s="16"/>
      <c r="T567" s="16"/>
    </row>
    <row r="568" spans="1:20" s="1" customFormat="1" ht="26.25" hidden="1" customHeight="1" outlineLevel="1">
      <c r="A568" s="4"/>
      <c r="B568" s="234"/>
      <c r="C568" s="234"/>
      <c r="D568" s="234"/>
      <c r="E568" s="234"/>
      <c r="F568" s="234"/>
      <c r="G568" s="234"/>
      <c r="H568" s="234"/>
      <c r="I568" s="234"/>
      <c r="J568" s="234"/>
      <c r="K568" s="234"/>
      <c r="L568" s="234"/>
      <c r="M568" s="234"/>
      <c r="N568" s="234"/>
      <c r="O568" s="234"/>
      <c r="P568" s="234"/>
      <c r="Q568" s="16"/>
      <c r="R568" s="16"/>
      <c r="S568" s="16"/>
      <c r="T568" s="16"/>
    </row>
    <row r="569" spans="1:20" s="1" customFormat="1" ht="26.25" hidden="1" customHeight="1" outlineLevel="1">
      <c r="A569" s="4"/>
      <c r="B569" s="234"/>
      <c r="C569" s="676" t="s">
        <v>3733</v>
      </c>
      <c r="D569" s="677"/>
      <c r="E569" s="677"/>
      <c r="F569" s="677"/>
      <c r="G569" s="677"/>
      <c r="H569" s="677"/>
      <c r="I569" s="677"/>
      <c r="J569" s="677"/>
      <c r="K569" s="677"/>
      <c r="L569" s="677"/>
      <c r="M569" s="677"/>
      <c r="N569" s="677"/>
      <c r="O569" s="677"/>
      <c r="P569" s="678"/>
      <c r="Q569" s="16"/>
      <c r="R569" s="16"/>
      <c r="S569" s="16"/>
      <c r="T569" s="16"/>
    </row>
    <row r="570" spans="1:20" s="1" customFormat="1" ht="26.25" hidden="1" customHeight="1" outlineLevel="1">
      <c r="A570" s="4"/>
      <c r="B570" s="234"/>
      <c r="C570" s="679"/>
      <c r="D570" s="680"/>
      <c r="E570" s="680"/>
      <c r="F570" s="680"/>
      <c r="G570" s="680"/>
      <c r="H570" s="680"/>
      <c r="I570" s="680"/>
      <c r="J570" s="680"/>
      <c r="K570" s="680"/>
      <c r="L570" s="680"/>
      <c r="M570" s="680"/>
      <c r="N570" s="680"/>
      <c r="O570" s="680"/>
      <c r="P570" s="681"/>
      <c r="Q570" s="16"/>
      <c r="R570" s="16"/>
      <c r="S570" s="16"/>
      <c r="T570" s="16"/>
    </row>
    <row r="571" spans="1:20" s="1" customFormat="1" ht="63.4" hidden="1" customHeight="1" outlineLevel="1">
      <c r="A571" s="4"/>
      <c r="B571" s="234"/>
      <c r="C571" s="682" t="s">
        <v>3238</v>
      </c>
      <c r="D571" s="637" t="s">
        <v>3734</v>
      </c>
      <c r="E571" s="683"/>
      <c r="F571" s="683"/>
      <c r="G571" s="683"/>
      <c r="H571" s="684"/>
      <c r="I571" s="688" t="s">
        <v>3241</v>
      </c>
      <c r="J571" s="673" t="s">
        <v>3735</v>
      </c>
      <c r="K571" s="675"/>
      <c r="L571" s="689" t="s">
        <v>3732</v>
      </c>
      <c r="M571" s="690"/>
      <c r="N571" s="691"/>
      <c r="O571" s="695" t="s">
        <v>3736</v>
      </c>
      <c r="P571" s="697" t="s">
        <v>3245</v>
      </c>
      <c r="Q571" s="16"/>
      <c r="R571" s="16"/>
      <c r="S571" s="16"/>
      <c r="T571" s="16"/>
    </row>
    <row r="572" spans="1:20" s="1" customFormat="1" ht="26.25" hidden="1" customHeight="1" outlineLevel="1">
      <c r="A572" s="4"/>
      <c r="B572" s="234"/>
      <c r="C572" s="682"/>
      <c r="D572" s="685"/>
      <c r="E572" s="686"/>
      <c r="F572" s="686"/>
      <c r="G572" s="686"/>
      <c r="H572" s="687"/>
      <c r="I572" s="688"/>
      <c r="J572" s="142" t="s">
        <v>3246</v>
      </c>
      <c r="K572" s="142" t="s">
        <v>3247</v>
      </c>
      <c r="L572" s="692"/>
      <c r="M572" s="693"/>
      <c r="N572" s="694"/>
      <c r="O572" s="696"/>
      <c r="P572" s="698"/>
      <c r="Q572" s="16"/>
      <c r="R572" s="16"/>
      <c r="S572" s="16"/>
      <c r="T572" s="16"/>
    </row>
    <row r="573" spans="1:20" s="1" customFormat="1" ht="26.25" hidden="1" customHeight="1" outlineLevel="1">
      <c r="A573" s="4"/>
      <c r="B573" s="234"/>
      <c r="C573" s="620" t="s">
        <v>3248</v>
      </c>
      <c r="D573" s="443"/>
      <c r="E573" s="444"/>
      <c r="F573" s="444"/>
      <c r="G573" s="444"/>
      <c r="H573" s="445"/>
      <c r="I573" s="708"/>
      <c r="J573" s="662"/>
      <c r="K573" s="708"/>
      <c r="L573" s="803" t="str">
        <f>IF(OR(I573="",J573="",K573=""),"",CONCATENATE(I573," empleos únicos durante un periodo de ",J573," ",K573))</f>
        <v/>
      </c>
      <c r="M573" s="804"/>
      <c r="N573" s="805"/>
      <c r="O573" s="748"/>
      <c r="P573" s="662"/>
      <c r="Q573" s="16"/>
      <c r="R573" s="16"/>
      <c r="S573" s="16"/>
      <c r="T573" s="16"/>
    </row>
    <row r="574" spans="1:20" s="1" customFormat="1" ht="26.25" hidden="1" customHeight="1" outlineLevel="1">
      <c r="A574" s="4"/>
      <c r="B574" s="234"/>
      <c r="C574" s="620"/>
      <c r="D574" s="446"/>
      <c r="E574" s="447"/>
      <c r="F574" s="447"/>
      <c r="G574" s="447"/>
      <c r="H574" s="448"/>
      <c r="I574" s="710"/>
      <c r="J574" s="663"/>
      <c r="K574" s="710"/>
      <c r="L574" s="806"/>
      <c r="M574" s="807"/>
      <c r="N574" s="808"/>
      <c r="O574" s="748"/>
      <c r="P574" s="663"/>
      <c r="Q574" s="16"/>
      <c r="R574" s="16"/>
      <c r="S574" s="16"/>
      <c r="T574" s="16"/>
    </row>
    <row r="575" spans="1:20" s="1" customFormat="1" ht="26.25" hidden="1" customHeight="1" outlineLevel="1">
      <c r="A575" s="4"/>
      <c r="B575" s="234"/>
      <c r="C575" s="620" t="s">
        <v>3251</v>
      </c>
      <c r="D575" s="443"/>
      <c r="E575" s="444"/>
      <c r="F575" s="444"/>
      <c r="G575" s="444"/>
      <c r="H575" s="445"/>
      <c r="I575" s="708"/>
      <c r="J575" s="662"/>
      <c r="K575" s="708"/>
      <c r="L575" s="803" t="str">
        <f>IF(OR(I575="",J575="",K575=""),"",CONCATENATE(I575," empleos únicos durante un periodo de ",J575," ",K575))</f>
        <v/>
      </c>
      <c r="M575" s="804"/>
      <c r="N575" s="805"/>
      <c r="O575" s="748"/>
      <c r="P575" s="662"/>
      <c r="Q575" s="16"/>
      <c r="R575" s="16"/>
      <c r="S575" s="16"/>
      <c r="T575" s="16"/>
    </row>
    <row r="576" spans="1:20" s="1" customFormat="1" ht="26.25" hidden="1" customHeight="1" outlineLevel="1">
      <c r="A576" s="4"/>
      <c r="B576" s="234"/>
      <c r="C576" s="620"/>
      <c r="D576" s="446"/>
      <c r="E576" s="447"/>
      <c r="F576" s="447"/>
      <c r="G576" s="447"/>
      <c r="H576" s="448"/>
      <c r="I576" s="710"/>
      <c r="J576" s="663"/>
      <c r="K576" s="710"/>
      <c r="L576" s="806"/>
      <c r="M576" s="807"/>
      <c r="N576" s="808"/>
      <c r="O576" s="748"/>
      <c r="P576" s="663"/>
      <c r="Q576" s="16"/>
      <c r="R576" s="16"/>
      <c r="S576" s="16"/>
      <c r="T576" s="16"/>
    </row>
    <row r="577" spans="1:20" s="1" customFormat="1" ht="26.25" hidden="1" customHeight="1" outlineLevel="1">
      <c r="A577" s="4"/>
      <c r="B577" s="234"/>
      <c r="C577" s="620" t="s">
        <v>3255</v>
      </c>
      <c r="D577" s="443"/>
      <c r="E577" s="444"/>
      <c r="F577" s="444"/>
      <c r="G577" s="444"/>
      <c r="H577" s="445"/>
      <c r="I577" s="708"/>
      <c r="J577" s="662"/>
      <c r="K577" s="708"/>
      <c r="L577" s="803" t="str">
        <f t="shared" ref="L577" si="30">IF(OR(I577="",J577="",K577=""),"",CONCATENATE(I577," empleos únicos durante un periodo de ",J577," ",K577))</f>
        <v/>
      </c>
      <c r="M577" s="804"/>
      <c r="N577" s="805"/>
      <c r="O577" s="748"/>
      <c r="P577" s="662"/>
      <c r="Q577" s="16"/>
      <c r="R577" s="16"/>
      <c r="S577" s="16"/>
      <c r="T577" s="16"/>
    </row>
    <row r="578" spans="1:20" s="1" customFormat="1" ht="26.25" hidden="1" customHeight="1" outlineLevel="1">
      <c r="A578" s="4"/>
      <c r="B578" s="234"/>
      <c r="C578" s="620"/>
      <c r="D578" s="446"/>
      <c r="E578" s="447"/>
      <c r="F578" s="447"/>
      <c r="G578" s="447"/>
      <c r="H578" s="448"/>
      <c r="I578" s="710"/>
      <c r="J578" s="663"/>
      <c r="K578" s="710"/>
      <c r="L578" s="806"/>
      <c r="M578" s="807"/>
      <c r="N578" s="808"/>
      <c r="O578" s="748"/>
      <c r="P578" s="663"/>
      <c r="Q578" s="16"/>
      <c r="R578" s="16"/>
      <c r="S578" s="16"/>
      <c r="T578" s="16"/>
    </row>
    <row r="579" spans="1:20" s="1" customFormat="1" ht="26.25" hidden="1" customHeight="1" outlineLevel="1">
      <c r="A579" s="4"/>
      <c r="B579" s="234"/>
      <c r="C579" s="620" t="s">
        <v>3258</v>
      </c>
      <c r="D579" s="443"/>
      <c r="E579" s="444"/>
      <c r="F579" s="444"/>
      <c r="G579" s="444"/>
      <c r="H579" s="445"/>
      <c r="I579" s="708"/>
      <c r="J579" s="662"/>
      <c r="K579" s="708"/>
      <c r="L579" s="803" t="str">
        <f t="shared" ref="L579" si="31">IF(OR(I579="",J579="",K579=""),"",CONCATENATE(I579," empleos únicos durante un periodo de ",J579," ",K579))</f>
        <v/>
      </c>
      <c r="M579" s="804"/>
      <c r="N579" s="805"/>
      <c r="O579" s="748"/>
      <c r="P579" s="662"/>
      <c r="Q579" s="16"/>
      <c r="R579" s="16"/>
      <c r="S579" s="16"/>
      <c r="T579" s="16"/>
    </row>
    <row r="580" spans="1:20" s="1" customFormat="1" ht="26.25" hidden="1" customHeight="1" outlineLevel="1">
      <c r="A580" s="4"/>
      <c r="B580" s="234"/>
      <c r="C580" s="620"/>
      <c r="D580" s="446"/>
      <c r="E580" s="447"/>
      <c r="F580" s="447"/>
      <c r="G580" s="447"/>
      <c r="H580" s="448"/>
      <c r="I580" s="710"/>
      <c r="J580" s="663"/>
      <c r="K580" s="710"/>
      <c r="L580" s="806"/>
      <c r="M580" s="807"/>
      <c r="N580" s="808"/>
      <c r="O580" s="748"/>
      <c r="P580" s="663"/>
      <c r="Q580" s="16"/>
      <c r="R580" s="16"/>
      <c r="S580" s="16"/>
      <c r="T580" s="16"/>
    </row>
    <row r="581" spans="1:20" s="1" customFormat="1" ht="26.25" hidden="1" customHeight="1" outlineLevel="1">
      <c r="A581" s="4"/>
      <c r="B581" s="234"/>
      <c r="C581" s="234"/>
      <c r="D581" s="234"/>
      <c r="E581" s="234"/>
      <c r="F581" s="234"/>
      <c r="G581" s="234"/>
      <c r="H581" s="234"/>
      <c r="I581" s="234"/>
      <c r="J581" s="234"/>
      <c r="K581" s="234"/>
      <c r="L581" s="234"/>
      <c r="M581" s="234"/>
      <c r="N581" s="234"/>
      <c r="O581" s="234"/>
      <c r="P581" s="234"/>
      <c r="Q581" s="16"/>
      <c r="R581" s="16"/>
      <c r="S581" s="16"/>
      <c r="T581" s="16"/>
    </row>
    <row r="582" spans="1:20" s="1" customFormat="1" ht="26.25" hidden="1" customHeight="1" outlineLevel="1">
      <c r="A582" s="4"/>
      <c r="B582" s="234"/>
      <c r="C582" s="574" t="s">
        <v>3737</v>
      </c>
      <c r="D582" s="575"/>
      <c r="E582" s="575"/>
      <c r="F582" s="234"/>
      <c r="G582" s="234"/>
      <c r="H582" s="234"/>
      <c r="I582" s="234"/>
      <c r="J582" s="234"/>
      <c r="K582" s="234"/>
      <c r="L582" s="234"/>
      <c r="M582" s="234"/>
      <c r="N582" s="234"/>
      <c r="O582" s="234"/>
      <c r="P582" s="234"/>
      <c r="Q582" s="16"/>
      <c r="R582" s="16"/>
      <c r="S582" s="16"/>
      <c r="T582" s="16"/>
    </row>
    <row r="583" spans="1:20" s="1" customFormat="1" ht="26.25" hidden="1" customHeight="1" outlineLevel="1">
      <c r="A583" s="4"/>
      <c r="B583" s="234"/>
      <c r="C583" s="801" t="s">
        <v>3738</v>
      </c>
      <c r="D583" s="801"/>
      <c r="E583" s="801"/>
      <c r="F583" s="801"/>
      <c r="G583" s="801"/>
      <c r="H583" s="801"/>
      <c r="I583" s="801"/>
      <c r="J583" s="801"/>
      <c r="K583" s="801"/>
      <c r="L583" s="801"/>
      <c r="M583" s="801"/>
      <c r="N583" s="801"/>
      <c r="O583" s="801"/>
      <c r="P583" s="801"/>
      <c r="Q583" s="16"/>
      <c r="R583" s="16"/>
      <c r="S583" s="16"/>
      <c r="T583" s="16"/>
    </row>
    <row r="584" spans="1:20" s="1" customFormat="1" ht="26.25" hidden="1" customHeight="1" outlineLevel="1">
      <c r="A584" s="4"/>
      <c r="B584" s="234"/>
      <c r="C584" s="801"/>
      <c r="D584" s="801"/>
      <c r="E584" s="801"/>
      <c r="F584" s="801"/>
      <c r="G584" s="801"/>
      <c r="H584" s="801"/>
      <c r="I584" s="801"/>
      <c r="J584" s="801"/>
      <c r="K584" s="801"/>
      <c r="L584" s="801"/>
      <c r="M584" s="801"/>
      <c r="N584" s="801"/>
      <c r="O584" s="801"/>
      <c r="P584" s="801"/>
      <c r="Q584" s="16"/>
      <c r="R584" s="16"/>
      <c r="S584" s="16"/>
      <c r="T584" s="16"/>
    </row>
    <row r="585" spans="1:20" s="1" customFormat="1" ht="26.25" hidden="1" customHeight="1" outlineLevel="1">
      <c r="A585" s="4"/>
      <c r="B585" s="234"/>
      <c r="C585" s="233" t="s">
        <v>3248</v>
      </c>
      <c r="D585" s="235" t="s">
        <v>3739</v>
      </c>
      <c r="E585" s="253"/>
      <c r="F585" s="253"/>
      <c r="G585" s="253"/>
      <c r="H585" s="234"/>
      <c r="I585" s="234"/>
      <c r="J585" s="234"/>
      <c r="K585" s="234"/>
      <c r="L585" s="234"/>
      <c r="M585" s="234"/>
      <c r="N585" s="234"/>
      <c r="O585" s="234"/>
      <c r="P585" s="234"/>
      <c r="Q585" s="16"/>
      <c r="R585" s="16"/>
      <c r="S585" s="16"/>
      <c r="T585" s="16"/>
    </row>
    <row r="586" spans="1:20" s="1" customFormat="1" ht="25.15" hidden="1" customHeight="1" outlineLevel="1">
      <c r="A586" s="4"/>
      <c r="B586" s="234"/>
      <c r="C586" s="234"/>
      <c r="D586" s="688" t="s">
        <v>3740</v>
      </c>
      <c r="E586" s="688"/>
      <c r="F586" s="688"/>
      <c r="G586" s="688"/>
      <c r="H586" s="796" t="s">
        <v>3246</v>
      </c>
      <c r="I586" s="800"/>
      <c r="J586" s="800"/>
      <c r="K586" s="797"/>
      <c r="L586" s="234"/>
      <c r="M586" s="234"/>
      <c r="N586" s="234"/>
      <c r="O586" s="234"/>
      <c r="P586" s="234"/>
      <c r="Q586" s="16"/>
      <c r="R586" s="16"/>
      <c r="S586" s="16"/>
      <c r="T586" s="16"/>
    </row>
    <row r="587" spans="1:20" s="1" customFormat="1" ht="26.25" hidden="1" customHeight="1" outlineLevel="1">
      <c r="A587" s="4"/>
      <c r="B587" s="234"/>
      <c r="C587" s="234"/>
      <c r="D587" s="688"/>
      <c r="E587" s="688"/>
      <c r="F587" s="688"/>
      <c r="G587" s="688"/>
      <c r="H587" s="227" t="s">
        <v>3741</v>
      </c>
      <c r="I587" s="227" t="s">
        <v>3742</v>
      </c>
      <c r="J587" s="227" t="s">
        <v>1643</v>
      </c>
      <c r="K587" s="227" t="s">
        <v>3743</v>
      </c>
      <c r="L587" s="234"/>
      <c r="M587" s="234"/>
      <c r="N587" s="234"/>
      <c r="O587" s="234"/>
      <c r="P587" s="234"/>
      <c r="Q587" s="16"/>
      <c r="R587" s="16"/>
      <c r="S587" s="16"/>
      <c r="T587" s="16"/>
    </row>
    <row r="588" spans="1:20" s="1" customFormat="1" ht="26.25" hidden="1" customHeight="1" outlineLevel="1">
      <c r="A588" s="4"/>
      <c r="B588" s="234"/>
      <c r="C588" s="254"/>
      <c r="D588" s="802"/>
      <c r="E588" s="802"/>
      <c r="F588" s="802"/>
      <c r="G588" s="802"/>
      <c r="H588" s="293"/>
      <c r="I588" s="293"/>
      <c r="J588" s="293"/>
      <c r="K588" s="207">
        <f>SUM(H588:J588)</f>
        <v>0</v>
      </c>
      <c r="L588" s="248"/>
      <c r="M588" s="234"/>
      <c r="N588" s="234"/>
      <c r="O588" s="234"/>
      <c r="P588" s="234"/>
      <c r="Q588" s="16"/>
      <c r="R588" s="16"/>
      <c r="S588" s="16"/>
      <c r="T588" s="16"/>
    </row>
    <row r="589" spans="1:20" s="1" customFormat="1" ht="26.25" hidden="1" customHeight="1" outlineLevel="1">
      <c r="A589" s="4"/>
      <c r="B589" s="234"/>
      <c r="C589" s="234"/>
      <c r="D589" s="802"/>
      <c r="E589" s="802"/>
      <c r="F589" s="802"/>
      <c r="G589" s="802"/>
      <c r="H589" s="293"/>
      <c r="I589" s="293"/>
      <c r="J589" s="293"/>
      <c r="K589" s="207">
        <f t="shared" ref="K589:K591" si="32">SUM(H589:J589)</f>
        <v>0</v>
      </c>
      <c r="L589" s="234"/>
      <c r="M589" s="234"/>
      <c r="N589" s="234"/>
      <c r="O589" s="234"/>
      <c r="P589" s="234"/>
      <c r="Q589" s="16"/>
      <c r="R589" s="16"/>
      <c r="S589" s="16"/>
      <c r="T589" s="16"/>
    </row>
    <row r="590" spans="1:20" s="1" customFormat="1" ht="26.25" hidden="1" customHeight="1" outlineLevel="1">
      <c r="A590" s="4"/>
      <c r="B590" s="234"/>
      <c r="C590" s="234"/>
      <c r="D590" s="802"/>
      <c r="E590" s="802"/>
      <c r="F590" s="802"/>
      <c r="G590" s="802"/>
      <c r="H590" s="293"/>
      <c r="I590" s="293"/>
      <c r="J590" s="293"/>
      <c r="K590" s="207">
        <f t="shared" si="32"/>
        <v>0</v>
      </c>
      <c r="L590" s="234"/>
      <c r="M590" s="234"/>
      <c r="N590" s="234"/>
      <c r="O590" s="234"/>
      <c r="P590" s="234"/>
      <c r="Q590" s="16"/>
      <c r="R590" s="16"/>
      <c r="S590" s="16"/>
      <c r="T590" s="16"/>
    </row>
    <row r="591" spans="1:20" s="1" customFormat="1" ht="26.25" hidden="1" customHeight="1" outlineLevel="1">
      <c r="A591" s="4"/>
      <c r="B591" s="234"/>
      <c r="C591" s="234"/>
      <c r="D591" s="802"/>
      <c r="E591" s="802"/>
      <c r="F591" s="802"/>
      <c r="G591" s="802"/>
      <c r="H591" s="293"/>
      <c r="I591" s="293"/>
      <c r="J591" s="293"/>
      <c r="K591" s="207">
        <f t="shared" si="32"/>
        <v>0</v>
      </c>
      <c r="L591" s="234"/>
      <c r="M591" s="234"/>
      <c r="N591" s="234"/>
      <c r="O591" s="234"/>
      <c r="P591" s="234"/>
      <c r="Q591" s="16"/>
      <c r="R591" s="16"/>
      <c r="S591" s="16"/>
      <c r="T591" s="16"/>
    </row>
    <row r="592" spans="1:20" s="1" customFormat="1" ht="26.25" hidden="1" customHeight="1" outlineLevel="1">
      <c r="A592" s="4"/>
      <c r="B592" s="234"/>
      <c r="C592" s="234"/>
      <c r="D592" s="234"/>
      <c r="E592" s="234"/>
      <c r="F592" s="234"/>
      <c r="G592" s="234"/>
      <c r="H592" s="234"/>
      <c r="I592" s="234"/>
      <c r="J592" s="234"/>
      <c r="K592" s="234"/>
      <c r="L592" s="234"/>
      <c r="M592" s="234"/>
      <c r="N592" s="234"/>
      <c r="O592" s="234"/>
      <c r="P592" s="234"/>
      <c r="Q592" s="16"/>
      <c r="R592" s="16"/>
      <c r="S592" s="16"/>
      <c r="T592" s="16"/>
    </row>
    <row r="593" spans="1:20" s="1" customFormat="1" ht="26.25" hidden="1" customHeight="1" outlineLevel="1">
      <c r="A593" s="4"/>
      <c r="B593" s="234"/>
      <c r="C593" s="233" t="s">
        <v>3251</v>
      </c>
      <c r="D593" s="235" t="s">
        <v>3744</v>
      </c>
      <c r="E593" s="253"/>
      <c r="F593" s="253"/>
      <c r="G593" s="253"/>
      <c r="H593" s="234"/>
      <c r="I593" s="234"/>
      <c r="J593" s="234"/>
      <c r="K593" s="234"/>
      <c r="L593" s="234"/>
      <c r="M593" s="234"/>
      <c r="N593" s="234"/>
      <c r="O593" s="234"/>
      <c r="P593" s="234"/>
      <c r="Q593" s="16"/>
      <c r="R593" s="16"/>
      <c r="S593" s="16"/>
      <c r="T593" s="16"/>
    </row>
    <row r="594" spans="1:20" s="1" customFormat="1" ht="26.25" hidden="1" customHeight="1" outlineLevel="1">
      <c r="A594" s="4"/>
      <c r="B594" s="234"/>
      <c r="C594" s="234"/>
      <c r="D594" s="688" t="s">
        <v>3740</v>
      </c>
      <c r="E594" s="688"/>
      <c r="F594" s="688"/>
      <c r="G594" s="688"/>
      <c r="H594" s="796" t="s">
        <v>3246</v>
      </c>
      <c r="I594" s="800"/>
      <c r="J594" s="800"/>
      <c r="K594" s="800"/>
      <c r="L594" s="800"/>
      <c r="M594" s="797"/>
      <c r="N594" s="234"/>
      <c r="O594" s="234"/>
      <c r="P594" s="234"/>
      <c r="Q594" s="16"/>
      <c r="R594" s="16"/>
      <c r="S594" s="16"/>
      <c r="T594" s="16"/>
    </row>
    <row r="595" spans="1:20" s="1" customFormat="1" ht="25.9" hidden="1" customHeight="1" outlineLevel="1">
      <c r="A595" s="4"/>
      <c r="B595" s="234"/>
      <c r="C595" s="234"/>
      <c r="D595" s="688"/>
      <c r="E595" s="688"/>
      <c r="F595" s="688"/>
      <c r="G595" s="688"/>
      <c r="H595" s="236" t="s">
        <v>3745</v>
      </c>
      <c r="I595" s="236" t="s">
        <v>3746</v>
      </c>
      <c r="J595" s="237" t="s">
        <v>3747</v>
      </c>
      <c r="K595" s="236" t="s">
        <v>3748</v>
      </c>
      <c r="L595" s="238" t="s">
        <v>3749</v>
      </c>
      <c r="M595" s="236" t="s">
        <v>3743</v>
      </c>
      <c r="N595" s="234"/>
      <c r="O595" s="234"/>
      <c r="P595" s="234"/>
      <c r="Q595" s="16"/>
      <c r="R595" s="16"/>
      <c r="S595" s="16"/>
      <c r="T595" s="16"/>
    </row>
    <row r="596" spans="1:20" s="1" customFormat="1" ht="26.25" hidden="1" customHeight="1" outlineLevel="1">
      <c r="A596" s="4"/>
      <c r="B596" s="234"/>
      <c r="C596" s="234"/>
      <c r="D596" s="748"/>
      <c r="E596" s="748"/>
      <c r="F596" s="748"/>
      <c r="G596" s="748"/>
      <c r="H596" s="242"/>
      <c r="I596" s="242"/>
      <c r="J596" s="243"/>
      <c r="K596" s="243"/>
      <c r="L596" s="294"/>
      <c r="M596" s="188">
        <f>SUM(H596:L596)</f>
        <v>0</v>
      </c>
      <c r="N596" s="234"/>
      <c r="O596" s="234"/>
      <c r="P596" s="234"/>
      <c r="Q596" s="16"/>
      <c r="R596" s="16"/>
      <c r="S596" s="16"/>
      <c r="T596" s="16"/>
    </row>
    <row r="597" spans="1:20" s="1" customFormat="1" ht="26.25" hidden="1" customHeight="1" outlineLevel="1">
      <c r="A597" s="4"/>
      <c r="B597" s="234"/>
      <c r="C597" s="234"/>
      <c r="D597" s="748"/>
      <c r="E597" s="748"/>
      <c r="F597" s="748"/>
      <c r="G597" s="748"/>
      <c r="H597" s="242"/>
      <c r="I597" s="242"/>
      <c r="J597" s="243"/>
      <c r="K597" s="243"/>
      <c r="L597" s="294"/>
      <c r="M597" s="188">
        <f t="shared" ref="M597:M599" si="33">SUM(H597:L597)</f>
        <v>0</v>
      </c>
      <c r="N597" s="234"/>
      <c r="O597" s="234"/>
      <c r="P597" s="234"/>
      <c r="Q597" s="16"/>
      <c r="R597" s="16"/>
      <c r="S597" s="16"/>
      <c r="T597" s="16"/>
    </row>
    <row r="598" spans="1:20" s="1" customFormat="1" ht="26.25" hidden="1" customHeight="1" outlineLevel="1">
      <c r="A598" s="4"/>
      <c r="B598" s="234"/>
      <c r="C598" s="234"/>
      <c r="D598" s="748"/>
      <c r="E598" s="748"/>
      <c r="F598" s="748"/>
      <c r="G598" s="748"/>
      <c r="H598" s="242"/>
      <c r="I598" s="242"/>
      <c r="J598" s="243"/>
      <c r="K598" s="243"/>
      <c r="L598" s="294"/>
      <c r="M598" s="188">
        <f t="shared" si="33"/>
        <v>0</v>
      </c>
      <c r="N598" s="234"/>
      <c r="O598" s="234"/>
      <c r="P598" s="234"/>
      <c r="Q598" s="16"/>
      <c r="R598" s="16"/>
      <c r="S598" s="16"/>
      <c r="T598" s="16"/>
    </row>
    <row r="599" spans="1:20" s="1" customFormat="1" ht="26.25" hidden="1" customHeight="1" outlineLevel="1">
      <c r="A599" s="4"/>
      <c r="B599" s="234"/>
      <c r="C599" s="234"/>
      <c r="D599" s="748"/>
      <c r="E599" s="748"/>
      <c r="F599" s="748"/>
      <c r="G599" s="748"/>
      <c r="H599" s="242"/>
      <c r="I599" s="242"/>
      <c r="J599" s="243"/>
      <c r="K599" s="243"/>
      <c r="L599" s="294"/>
      <c r="M599" s="188">
        <f t="shared" si="33"/>
        <v>0</v>
      </c>
      <c r="N599" s="234"/>
      <c r="O599" s="234"/>
      <c r="P599" s="234"/>
      <c r="Q599" s="16"/>
      <c r="R599" s="16"/>
      <c r="S599" s="16"/>
      <c r="T599" s="16"/>
    </row>
    <row r="600" spans="1:20" s="1" customFormat="1" ht="26.25" hidden="1" customHeight="1" outlineLevel="1">
      <c r="A600" s="4"/>
      <c r="B600" s="234"/>
      <c r="C600" s="234"/>
      <c r="D600" s="234"/>
      <c r="E600" s="234"/>
      <c r="F600" s="234"/>
      <c r="G600" s="234"/>
      <c r="H600" s="234"/>
      <c r="I600" s="234"/>
      <c r="J600" s="234"/>
      <c r="K600" s="234"/>
      <c r="L600" s="234"/>
      <c r="M600" s="234"/>
      <c r="N600" s="234"/>
      <c r="O600" s="234"/>
      <c r="P600" s="234"/>
      <c r="Q600" s="16"/>
      <c r="R600" s="16"/>
      <c r="S600" s="16"/>
      <c r="T600" s="16"/>
    </row>
    <row r="601" spans="1:20" s="1" customFormat="1" ht="26.25" hidden="1" customHeight="1" outlineLevel="1">
      <c r="A601" s="4"/>
      <c r="B601" s="234"/>
      <c r="C601" s="233" t="s">
        <v>3255</v>
      </c>
      <c r="D601" s="235" t="s">
        <v>3750</v>
      </c>
      <c r="E601" s="234"/>
      <c r="F601" s="234"/>
      <c r="G601" s="234"/>
      <c r="H601" s="234"/>
      <c r="I601" s="234"/>
      <c r="J601" s="234"/>
      <c r="K601" s="234"/>
      <c r="L601" s="234"/>
      <c r="M601" s="234"/>
      <c r="N601" s="234"/>
      <c r="O601" s="234"/>
      <c r="P601" s="234"/>
      <c r="Q601" s="16"/>
      <c r="R601" s="16"/>
      <c r="S601" s="16"/>
      <c r="T601" s="16"/>
    </row>
    <row r="602" spans="1:20" s="1" customFormat="1" ht="26.25" hidden="1" customHeight="1" outlineLevel="1">
      <c r="A602" s="4"/>
      <c r="B602" s="234"/>
      <c r="C602" s="234"/>
      <c r="D602" s="688" t="s">
        <v>3740</v>
      </c>
      <c r="E602" s="688"/>
      <c r="F602" s="688"/>
      <c r="G602" s="688"/>
      <c r="H602" s="809" t="s">
        <v>3246</v>
      </c>
      <c r="I602" s="809"/>
      <c r="J602" s="809"/>
      <c r="K602" s="809"/>
      <c r="L602" s="809"/>
      <c r="M602" s="809"/>
      <c r="N602" s="234"/>
      <c r="O602" s="234"/>
      <c r="P602" s="253"/>
      <c r="Q602" s="16"/>
      <c r="R602" s="16"/>
      <c r="S602" s="16"/>
      <c r="T602" s="16"/>
    </row>
    <row r="603" spans="1:20" s="1" customFormat="1" ht="52.15" hidden="1" customHeight="1" outlineLevel="1">
      <c r="A603" s="4"/>
      <c r="B603" s="234"/>
      <c r="C603" s="234"/>
      <c r="D603" s="688"/>
      <c r="E603" s="688"/>
      <c r="F603" s="688"/>
      <c r="G603" s="688"/>
      <c r="H603" s="183" t="s">
        <v>3751</v>
      </c>
      <c r="I603" s="228" t="s">
        <v>3752</v>
      </c>
      <c r="J603" s="183" t="s">
        <v>3753</v>
      </c>
      <c r="K603" s="183" t="s">
        <v>3754</v>
      </c>
      <c r="L603" s="228" t="s">
        <v>3755</v>
      </c>
      <c r="M603" s="183" t="s">
        <v>3743</v>
      </c>
      <c r="N603" s="234"/>
      <c r="O603" s="234"/>
      <c r="P603" s="253"/>
      <c r="Q603" s="16"/>
      <c r="R603" s="16"/>
      <c r="S603" s="16"/>
      <c r="T603" s="16"/>
    </row>
    <row r="604" spans="1:20" s="1" customFormat="1" ht="26.25" hidden="1" customHeight="1" outlineLevel="1">
      <c r="A604" s="4"/>
      <c r="B604" s="234"/>
      <c r="C604" s="234"/>
      <c r="D604" s="748"/>
      <c r="E604" s="748"/>
      <c r="F604" s="748"/>
      <c r="G604" s="748"/>
      <c r="H604" s="242"/>
      <c r="I604" s="242"/>
      <c r="J604" s="242"/>
      <c r="K604" s="242"/>
      <c r="L604" s="295"/>
      <c r="M604" s="188">
        <f>SUM(H604:L604)</f>
        <v>0</v>
      </c>
      <c r="N604" s="234"/>
      <c r="O604" s="234"/>
      <c r="P604" s="253"/>
      <c r="Q604" s="16"/>
      <c r="R604" s="16"/>
      <c r="S604" s="16"/>
      <c r="T604" s="16"/>
    </row>
    <row r="605" spans="1:20" s="1" customFormat="1" ht="26.25" hidden="1" customHeight="1" outlineLevel="1">
      <c r="A605" s="4"/>
      <c r="B605" s="234"/>
      <c r="C605" s="234"/>
      <c r="D605" s="748"/>
      <c r="E605" s="748"/>
      <c r="F605" s="748"/>
      <c r="G605" s="748"/>
      <c r="H605" s="242"/>
      <c r="I605" s="242"/>
      <c r="J605" s="242"/>
      <c r="K605" s="242"/>
      <c r="L605" s="295"/>
      <c r="M605" s="188">
        <f t="shared" ref="M605:M607" si="34">SUM(H605:L605)</f>
        <v>0</v>
      </c>
      <c r="N605" s="234"/>
      <c r="O605" s="234"/>
      <c r="P605" s="253"/>
      <c r="Q605" s="16"/>
      <c r="R605" s="16"/>
      <c r="S605" s="16"/>
      <c r="T605" s="16"/>
    </row>
    <row r="606" spans="1:20" s="1" customFormat="1" ht="26.25" hidden="1" customHeight="1" outlineLevel="1">
      <c r="A606" s="4"/>
      <c r="B606" s="234"/>
      <c r="C606" s="234"/>
      <c r="D606" s="748"/>
      <c r="E606" s="748"/>
      <c r="F606" s="748"/>
      <c r="G606" s="748"/>
      <c r="H606" s="242"/>
      <c r="I606" s="242"/>
      <c r="J606" s="242"/>
      <c r="K606" s="242"/>
      <c r="L606" s="295"/>
      <c r="M606" s="188">
        <f t="shared" si="34"/>
        <v>0</v>
      </c>
      <c r="N606" s="234"/>
      <c r="O606" s="234"/>
      <c r="P606" s="253"/>
      <c r="Q606" s="16"/>
      <c r="R606" s="16"/>
      <c r="S606" s="16"/>
      <c r="T606" s="16"/>
    </row>
    <row r="607" spans="1:20" s="1" customFormat="1" ht="26.25" hidden="1" customHeight="1" outlineLevel="1">
      <c r="A607" s="4"/>
      <c r="B607" s="234"/>
      <c r="C607" s="234"/>
      <c r="D607" s="748"/>
      <c r="E607" s="748"/>
      <c r="F607" s="748"/>
      <c r="G607" s="748"/>
      <c r="H607" s="242"/>
      <c r="I607" s="242"/>
      <c r="J607" s="242"/>
      <c r="K607" s="242"/>
      <c r="L607" s="295"/>
      <c r="M607" s="188">
        <f t="shared" si="34"/>
        <v>0</v>
      </c>
      <c r="N607" s="234"/>
      <c r="O607" s="234"/>
      <c r="P607" s="253"/>
      <c r="Q607" s="16"/>
      <c r="R607" s="16"/>
      <c r="S607" s="16"/>
      <c r="T607" s="16"/>
    </row>
    <row r="608" spans="1:20" s="1" customFormat="1" ht="26.25" hidden="1" customHeight="1" outlineLevel="1">
      <c r="A608" s="4"/>
      <c r="B608" s="234"/>
      <c r="C608" s="234"/>
      <c r="D608" s="256"/>
      <c r="E608" s="256"/>
      <c r="F608" s="234"/>
      <c r="G608" s="256"/>
      <c r="H608" s="256"/>
      <c r="I608" s="256"/>
      <c r="J608" s="256"/>
      <c r="K608" s="256"/>
      <c r="L608" s="234"/>
      <c r="M608" s="234"/>
      <c r="N608" s="234"/>
      <c r="O608" s="234"/>
      <c r="P608" s="253"/>
      <c r="Q608" s="16"/>
      <c r="R608" s="16"/>
      <c r="S608" s="16"/>
      <c r="T608" s="16"/>
    </row>
    <row r="609" spans="1:20" s="1" customFormat="1" ht="26.25" hidden="1" customHeight="1" outlineLevel="1">
      <c r="A609" s="4"/>
      <c r="B609" s="234"/>
      <c r="C609" s="233" t="s">
        <v>3258</v>
      </c>
      <c r="D609" s="235" t="s">
        <v>3756</v>
      </c>
      <c r="E609" s="256"/>
      <c r="F609" s="234"/>
      <c r="G609" s="256"/>
      <c r="H609" s="256"/>
      <c r="I609" s="256"/>
      <c r="J609" s="256"/>
      <c r="K609" s="256"/>
      <c r="L609" s="234"/>
      <c r="M609" s="234"/>
      <c r="N609" s="234"/>
      <c r="O609" s="234"/>
      <c r="P609" s="253"/>
      <c r="Q609" s="16"/>
      <c r="R609" s="16"/>
      <c r="S609" s="16"/>
      <c r="T609" s="16"/>
    </row>
    <row r="610" spans="1:20" s="1" customFormat="1" ht="26.25" hidden="1" customHeight="1" outlineLevel="1">
      <c r="A610" s="4"/>
      <c r="B610" s="234"/>
      <c r="C610" s="234"/>
      <c r="D610" s="688" t="s">
        <v>3740</v>
      </c>
      <c r="E610" s="688"/>
      <c r="F610" s="688"/>
      <c r="G610" s="688"/>
      <c r="H610" s="810" t="s">
        <v>3246</v>
      </c>
      <c r="I610" s="256"/>
      <c r="J610" s="256"/>
      <c r="K610" s="256"/>
      <c r="L610" s="234"/>
      <c r="M610" s="234"/>
      <c r="N610" s="234"/>
      <c r="O610" s="234"/>
      <c r="P610" s="253"/>
      <c r="Q610" s="16"/>
      <c r="R610" s="16"/>
      <c r="S610" s="16"/>
      <c r="T610" s="16"/>
    </row>
    <row r="611" spans="1:20" s="1" customFormat="1" ht="26.25" hidden="1" customHeight="1" outlineLevel="1">
      <c r="A611" s="4"/>
      <c r="B611" s="234"/>
      <c r="C611" s="234"/>
      <c r="D611" s="688"/>
      <c r="E611" s="688"/>
      <c r="F611" s="688"/>
      <c r="G611" s="688"/>
      <c r="H611" s="811"/>
      <c r="I611" s="256"/>
      <c r="J611" s="256"/>
      <c r="K611" s="256"/>
      <c r="L611" s="234"/>
      <c r="M611" s="234"/>
      <c r="N611" s="234"/>
      <c r="O611" s="234"/>
      <c r="P611" s="253"/>
      <c r="Q611" s="16"/>
      <c r="R611" s="16"/>
      <c r="S611" s="16"/>
      <c r="T611" s="16"/>
    </row>
    <row r="612" spans="1:20" s="1" customFormat="1" ht="26.25" hidden="1" customHeight="1" outlineLevel="1">
      <c r="A612" s="4"/>
      <c r="B612" s="234"/>
      <c r="C612" s="234"/>
      <c r="D612" s="748"/>
      <c r="E612" s="748"/>
      <c r="F612" s="748"/>
      <c r="G612" s="748"/>
      <c r="H612" s="242"/>
      <c r="I612" s="256"/>
      <c r="J612" s="256"/>
      <c r="K612" s="256"/>
      <c r="L612" s="234"/>
      <c r="M612" s="234"/>
      <c r="N612" s="234"/>
      <c r="O612" s="234"/>
      <c r="P612" s="253"/>
      <c r="Q612" s="16"/>
      <c r="R612" s="16"/>
      <c r="S612" s="16"/>
      <c r="T612" s="16"/>
    </row>
    <row r="613" spans="1:20" s="1" customFormat="1" ht="26.25" hidden="1" customHeight="1" outlineLevel="1">
      <c r="A613" s="4"/>
      <c r="B613" s="234"/>
      <c r="C613" s="234"/>
      <c r="D613" s="748"/>
      <c r="E613" s="748"/>
      <c r="F613" s="748"/>
      <c r="G613" s="748"/>
      <c r="H613" s="242"/>
      <c r="I613" s="256"/>
      <c r="J613" s="256"/>
      <c r="K613" s="256"/>
      <c r="L613" s="234"/>
      <c r="M613" s="234"/>
      <c r="N613" s="234"/>
      <c r="O613" s="234"/>
      <c r="P613" s="253"/>
      <c r="Q613" s="16"/>
      <c r="R613" s="16"/>
      <c r="S613" s="16"/>
      <c r="T613" s="16"/>
    </row>
    <row r="614" spans="1:20" s="1" customFormat="1" ht="26.25" hidden="1" customHeight="1" outlineLevel="1">
      <c r="A614" s="4"/>
      <c r="B614" s="234"/>
      <c r="C614" s="234"/>
      <c r="D614" s="748"/>
      <c r="E614" s="748"/>
      <c r="F614" s="748"/>
      <c r="G614" s="748"/>
      <c r="H614" s="242"/>
      <c r="I614" s="256"/>
      <c r="J614" s="256"/>
      <c r="K614" s="256"/>
      <c r="L614" s="234"/>
      <c r="M614" s="234"/>
      <c r="N614" s="234"/>
      <c r="O614" s="234"/>
      <c r="P614" s="253"/>
      <c r="Q614" s="16"/>
      <c r="R614" s="16"/>
      <c r="S614" s="16"/>
      <c r="T614" s="16"/>
    </row>
    <row r="615" spans="1:20" s="1" customFormat="1" ht="26.25" hidden="1" customHeight="1" outlineLevel="1">
      <c r="A615" s="4"/>
      <c r="B615" s="234"/>
      <c r="C615" s="234"/>
      <c r="D615" s="748"/>
      <c r="E615" s="748"/>
      <c r="F615" s="748"/>
      <c r="G615" s="748"/>
      <c r="H615" s="242"/>
      <c r="I615" s="256"/>
      <c r="J615" s="256"/>
      <c r="K615" s="256"/>
      <c r="L615" s="234"/>
      <c r="M615" s="234"/>
      <c r="N615" s="234"/>
      <c r="O615" s="234"/>
      <c r="P615" s="253"/>
      <c r="Q615" s="16"/>
      <c r="R615" s="16"/>
      <c r="S615" s="16"/>
      <c r="T615" s="16"/>
    </row>
    <row r="616" spans="1:20" s="1" customFormat="1" ht="26.25" hidden="1" customHeight="1" outlineLevel="1">
      <c r="A616" s="4"/>
      <c r="B616" s="234"/>
      <c r="C616" s="234"/>
      <c r="D616" s="256"/>
      <c r="E616" s="256"/>
      <c r="F616" s="234"/>
      <c r="G616" s="256"/>
      <c r="H616" s="256"/>
      <c r="I616" s="256"/>
      <c r="J616" s="256"/>
      <c r="K616" s="256"/>
      <c r="L616" s="234"/>
      <c r="M616" s="234"/>
      <c r="N616" s="234"/>
      <c r="O616" s="234"/>
      <c r="P616" s="253"/>
      <c r="Q616" s="16"/>
      <c r="R616" s="16"/>
      <c r="S616" s="16"/>
      <c r="T616" s="16"/>
    </row>
    <row r="617" spans="1:20" s="1" customFormat="1" ht="26.25" hidden="1" customHeight="1" outlineLevel="1">
      <c r="A617" s="4"/>
      <c r="B617" s="234"/>
      <c r="C617" s="233" t="s">
        <v>3757</v>
      </c>
      <c r="D617" s="235" t="s">
        <v>3758</v>
      </c>
      <c r="E617" s="256"/>
      <c r="F617" s="234"/>
      <c r="G617" s="256"/>
      <c r="H617" s="256"/>
      <c r="I617" s="256"/>
      <c r="J617" s="256"/>
      <c r="K617" s="256"/>
      <c r="L617" s="234"/>
      <c r="M617" s="234"/>
      <c r="N617" s="234"/>
      <c r="O617" s="234"/>
      <c r="P617" s="253"/>
      <c r="Q617" s="16"/>
      <c r="R617" s="16"/>
      <c r="S617" s="16"/>
      <c r="T617" s="16"/>
    </row>
    <row r="618" spans="1:20" s="1" customFormat="1" ht="26.25" hidden="1" customHeight="1" outlineLevel="1">
      <c r="A618" s="4"/>
      <c r="B618" s="234"/>
      <c r="C618" s="234"/>
      <c r="D618" s="688" t="s">
        <v>3740</v>
      </c>
      <c r="E618" s="688"/>
      <c r="F618" s="688"/>
      <c r="G618" s="688"/>
      <c r="H618" s="810" t="s">
        <v>3246</v>
      </c>
      <c r="I618" s="256"/>
      <c r="J618" s="256"/>
      <c r="K618" s="256"/>
      <c r="L618" s="234"/>
      <c r="M618" s="234"/>
      <c r="N618" s="234"/>
      <c r="O618" s="234"/>
      <c r="P618" s="253"/>
      <c r="Q618" s="16"/>
      <c r="R618" s="16"/>
      <c r="S618" s="16"/>
      <c r="T618" s="16"/>
    </row>
    <row r="619" spans="1:20" s="1" customFormat="1" ht="26.25" hidden="1" customHeight="1" outlineLevel="1">
      <c r="A619" s="4"/>
      <c r="B619" s="234"/>
      <c r="C619" s="234"/>
      <c r="D619" s="688"/>
      <c r="E619" s="688"/>
      <c r="F619" s="688"/>
      <c r="G619" s="688"/>
      <c r="H619" s="811"/>
      <c r="I619" s="256"/>
      <c r="J619" s="256"/>
      <c r="K619" s="256"/>
      <c r="L619" s="234"/>
      <c r="M619" s="234"/>
      <c r="N619" s="234"/>
      <c r="O619" s="234"/>
      <c r="P619" s="253"/>
      <c r="Q619" s="16"/>
      <c r="R619" s="16"/>
      <c r="S619" s="16"/>
      <c r="T619" s="16"/>
    </row>
    <row r="620" spans="1:20" s="1" customFormat="1" ht="26.25" hidden="1" customHeight="1" outlineLevel="1">
      <c r="A620" s="4"/>
      <c r="B620" s="234"/>
      <c r="C620" s="234"/>
      <c r="D620" s="748"/>
      <c r="E620" s="748"/>
      <c r="F620" s="748"/>
      <c r="G620" s="748"/>
      <c r="H620" s="242"/>
      <c r="I620" s="256"/>
      <c r="J620" s="256"/>
      <c r="K620" s="256"/>
      <c r="L620" s="234"/>
      <c r="M620" s="234"/>
      <c r="N620" s="234"/>
      <c r="O620" s="234"/>
      <c r="P620" s="253"/>
      <c r="Q620" s="16"/>
      <c r="R620" s="16"/>
      <c r="S620" s="16"/>
      <c r="T620" s="16"/>
    </row>
    <row r="621" spans="1:20" s="1" customFormat="1" ht="26.25" hidden="1" customHeight="1" outlineLevel="1">
      <c r="A621" s="4"/>
      <c r="B621" s="234"/>
      <c r="C621" s="234"/>
      <c r="D621" s="748"/>
      <c r="E621" s="748"/>
      <c r="F621" s="748"/>
      <c r="G621" s="748"/>
      <c r="H621" s="242"/>
      <c r="I621" s="256"/>
      <c r="J621" s="256"/>
      <c r="K621" s="256"/>
      <c r="L621" s="234"/>
      <c r="M621" s="234"/>
      <c r="N621" s="234"/>
      <c r="O621" s="234"/>
      <c r="P621" s="253"/>
      <c r="Q621" s="16"/>
      <c r="R621" s="16"/>
      <c r="S621" s="16"/>
      <c r="T621" s="16"/>
    </row>
    <row r="622" spans="1:20" s="1" customFormat="1" ht="26.25" hidden="1" customHeight="1" outlineLevel="1">
      <c r="A622" s="4"/>
      <c r="B622" s="234"/>
      <c r="C622" s="234"/>
      <c r="D622" s="748"/>
      <c r="E622" s="748"/>
      <c r="F622" s="748"/>
      <c r="G622" s="748"/>
      <c r="H622" s="242"/>
      <c r="I622" s="256"/>
      <c r="J622" s="256"/>
      <c r="K622" s="256"/>
      <c r="L622" s="234"/>
      <c r="M622" s="234"/>
      <c r="N622" s="234"/>
      <c r="O622" s="234"/>
      <c r="P622" s="253"/>
      <c r="Q622" s="16"/>
      <c r="R622" s="16"/>
      <c r="S622" s="16"/>
      <c r="T622" s="16"/>
    </row>
    <row r="623" spans="1:20" s="1" customFormat="1" ht="26.25" hidden="1" customHeight="1" outlineLevel="1">
      <c r="A623" s="4"/>
      <c r="B623" s="234"/>
      <c r="C623" s="234"/>
      <c r="D623" s="748"/>
      <c r="E623" s="748"/>
      <c r="F623" s="748"/>
      <c r="G623" s="748"/>
      <c r="H623" s="242"/>
      <c r="I623" s="256"/>
      <c r="J623" s="256"/>
      <c r="K623" s="256"/>
      <c r="L623" s="234"/>
      <c r="M623" s="234"/>
      <c r="N623" s="234"/>
      <c r="O623" s="234"/>
      <c r="P623" s="253"/>
      <c r="Q623" s="16"/>
      <c r="R623" s="16"/>
      <c r="S623" s="16"/>
      <c r="T623" s="16"/>
    </row>
    <row r="624" spans="1:20" s="1" customFormat="1" ht="26.25" hidden="1" customHeight="1" outlineLevel="1">
      <c r="A624" s="4"/>
      <c r="B624" s="234"/>
      <c r="C624" s="234"/>
      <c r="D624" s="256"/>
      <c r="E624" s="256"/>
      <c r="F624" s="234"/>
      <c r="G624" s="256"/>
      <c r="H624" s="256"/>
      <c r="I624" s="256"/>
      <c r="J624" s="256"/>
      <c r="K624" s="256"/>
      <c r="L624" s="234"/>
      <c r="M624" s="234"/>
      <c r="N624" s="234"/>
      <c r="O624" s="234"/>
      <c r="P624" s="253"/>
      <c r="Q624" s="16"/>
      <c r="R624" s="16"/>
      <c r="S624" s="16"/>
      <c r="T624" s="16"/>
    </row>
    <row r="625" spans="1:20" s="1" customFormat="1" ht="26.25" hidden="1" customHeight="1" outlineLevel="1">
      <c r="A625" s="4"/>
      <c r="B625" s="234"/>
      <c r="C625" s="233" t="s">
        <v>3759</v>
      </c>
      <c r="D625" s="235" t="s">
        <v>3760</v>
      </c>
      <c r="E625" s="256"/>
      <c r="F625" s="234"/>
      <c r="G625" s="256"/>
      <c r="H625" s="256"/>
      <c r="I625" s="256"/>
      <c r="J625" s="256"/>
      <c r="K625" s="256"/>
      <c r="L625" s="234"/>
      <c r="M625" s="234"/>
      <c r="N625" s="234"/>
      <c r="O625" s="234"/>
      <c r="P625" s="253"/>
      <c r="Q625" s="16"/>
      <c r="R625" s="16"/>
      <c r="S625" s="16"/>
      <c r="T625" s="16"/>
    </row>
    <row r="626" spans="1:20" s="1" customFormat="1" ht="26.25" hidden="1" customHeight="1" outlineLevel="1">
      <c r="A626" s="4"/>
      <c r="B626" s="234"/>
      <c r="C626" s="234"/>
      <c r="D626" s="688" t="s">
        <v>3740</v>
      </c>
      <c r="E626" s="688"/>
      <c r="F626" s="688"/>
      <c r="G626" s="688"/>
      <c r="H626" s="809" t="s">
        <v>3246</v>
      </c>
      <c r="I626" s="809"/>
      <c r="J626" s="809"/>
      <c r="K626" s="809"/>
      <c r="L626" s="809"/>
      <c r="M626" s="809"/>
      <c r="N626" s="809"/>
      <c r="O626" s="234"/>
      <c r="P626" s="253"/>
      <c r="Q626" s="16"/>
      <c r="R626" s="16"/>
      <c r="S626" s="16"/>
      <c r="T626" s="16"/>
    </row>
    <row r="627" spans="1:20" s="1" customFormat="1" ht="35.65" hidden="1" customHeight="1" outlineLevel="1">
      <c r="A627" s="4"/>
      <c r="B627" s="234"/>
      <c r="C627" s="234"/>
      <c r="D627" s="688"/>
      <c r="E627" s="688"/>
      <c r="F627" s="688"/>
      <c r="G627" s="688"/>
      <c r="H627" s="229" t="s">
        <v>3761</v>
      </c>
      <c r="I627" s="229" t="s">
        <v>3762</v>
      </c>
      <c r="J627" s="229" t="s">
        <v>3763</v>
      </c>
      <c r="K627" s="229" t="s">
        <v>3764</v>
      </c>
      <c r="L627" s="229" t="s">
        <v>3765</v>
      </c>
      <c r="M627" s="229" t="s">
        <v>3766</v>
      </c>
      <c r="N627" s="183" t="s">
        <v>3743</v>
      </c>
      <c r="O627" s="234"/>
      <c r="P627" s="253"/>
      <c r="Q627" s="16"/>
      <c r="R627" s="16"/>
      <c r="S627" s="16"/>
      <c r="T627" s="16"/>
    </row>
    <row r="628" spans="1:20" s="1" customFormat="1" ht="26.25" hidden="1" customHeight="1" outlineLevel="1">
      <c r="A628" s="4"/>
      <c r="B628" s="234"/>
      <c r="C628" s="234"/>
      <c r="D628" s="748"/>
      <c r="E628" s="748"/>
      <c r="F628" s="748"/>
      <c r="G628" s="748"/>
      <c r="H628" s="243"/>
      <c r="I628" s="243"/>
      <c r="J628" s="243"/>
      <c r="K628" s="243"/>
      <c r="L628" s="243"/>
      <c r="M628" s="243"/>
      <c r="N628" s="230">
        <f>SUM(H628:M628)</f>
        <v>0</v>
      </c>
      <c r="O628" s="234"/>
      <c r="P628" s="253"/>
      <c r="Q628" s="16"/>
      <c r="R628" s="16"/>
      <c r="S628" s="16"/>
      <c r="T628" s="16"/>
    </row>
    <row r="629" spans="1:20" s="1" customFormat="1" ht="26.25" hidden="1" customHeight="1" outlineLevel="1">
      <c r="A629" s="4"/>
      <c r="B629" s="234"/>
      <c r="C629" s="234"/>
      <c r="D629" s="748"/>
      <c r="E629" s="748"/>
      <c r="F629" s="748"/>
      <c r="G629" s="748"/>
      <c r="H629" s="243"/>
      <c r="I629" s="243"/>
      <c r="J629" s="243"/>
      <c r="K629" s="243"/>
      <c r="L629" s="243"/>
      <c r="M629" s="243"/>
      <c r="N629" s="230">
        <f t="shared" ref="N629:N631" si="35">SUM(H629:M629)</f>
        <v>0</v>
      </c>
      <c r="O629" s="234"/>
      <c r="P629" s="253"/>
      <c r="Q629" s="16"/>
      <c r="R629" s="16"/>
      <c r="S629" s="16"/>
      <c r="T629" s="16"/>
    </row>
    <row r="630" spans="1:20" s="1" customFormat="1" ht="26.25" hidden="1" customHeight="1" outlineLevel="1">
      <c r="A630" s="4"/>
      <c r="B630" s="234"/>
      <c r="C630" s="234"/>
      <c r="D630" s="748"/>
      <c r="E630" s="748"/>
      <c r="F630" s="748"/>
      <c r="G630" s="748"/>
      <c r="H630" s="243"/>
      <c r="I630" s="243"/>
      <c r="J630" s="243"/>
      <c r="K630" s="243"/>
      <c r="L630" s="243"/>
      <c r="M630" s="243"/>
      <c r="N630" s="230">
        <f t="shared" si="35"/>
        <v>0</v>
      </c>
      <c r="O630" s="234"/>
      <c r="P630" s="253"/>
      <c r="Q630" s="16"/>
      <c r="R630" s="16"/>
      <c r="S630" s="16"/>
      <c r="T630" s="16"/>
    </row>
    <row r="631" spans="1:20" s="1" customFormat="1" ht="26.25" hidden="1" customHeight="1" outlineLevel="1">
      <c r="A631" s="4"/>
      <c r="B631" s="234"/>
      <c r="C631" s="234"/>
      <c r="D631" s="748"/>
      <c r="E631" s="748"/>
      <c r="F631" s="748"/>
      <c r="G631" s="748"/>
      <c r="H631" s="243"/>
      <c r="I631" s="243"/>
      <c r="J631" s="243"/>
      <c r="K631" s="243"/>
      <c r="L631" s="243"/>
      <c r="M631" s="243"/>
      <c r="N631" s="230">
        <f t="shared" si="35"/>
        <v>0</v>
      </c>
      <c r="O631" s="234"/>
      <c r="P631" s="253"/>
      <c r="Q631" s="16"/>
      <c r="R631" s="16"/>
      <c r="S631" s="16"/>
      <c r="T631" s="16"/>
    </row>
    <row r="632" spans="1:20" s="1" customFormat="1" ht="26.25" hidden="1" customHeight="1" outlineLevel="1">
      <c r="A632" s="4"/>
      <c r="B632" s="234"/>
      <c r="C632" s="234"/>
      <c r="D632" s="256"/>
      <c r="E632" s="256"/>
      <c r="F632" s="234"/>
      <c r="G632" s="256"/>
      <c r="H632" s="256"/>
      <c r="I632" s="256"/>
      <c r="J632" s="256"/>
      <c r="K632" s="256"/>
      <c r="L632" s="234"/>
      <c r="M632" s="234"/>
      <c r="N632" s="234"/>
      <c r="O632" s="234"/>
      <c r="P632" s="253"/>
      <c r="Q632" s="16"/>
      <c r="R632" s="16"/>
      <c r="S632" s="16"/>
      <c r="T632" s="16"/>
    </row>
    <row r="633" spans="1:20" s="1" customFormat="1" ht="26.25" hidden="1" customHeight="1" outlineLevel="1">
      <c r="A633" s="4"/>
      <c r="B633" s="234"/>
      <c r="C633" s="574" t="s">
        <v>1959</v>
      </c>
      <c r="D633" s="575"/>
      <c r="E633" s="575"/>
      <c r="F633" s="234"/>
      <c r="G633" s="256"/>
      <c r="H633" s="256"/>
      <c r="I633" s="256"/>
      <c r="J633" s="256"/>
      <c r="K633" s="256"/>
      <c r="L633" s="234"/>
      <c r="M633" s="234"/>
      <c r="N633" s="234"/>
      <c r="O633" s="234"/>
      <c r="P633" s="253"/>
      <c r="Q633" s="16"/>
      <c r="R633" s="16"/>
      <c r="S633" s="16"/>
      <c r="T633" s="16"/>
    </row>
    <row r="634" spans="1:20" s="1" customFormat="1" ht="26.25" hidden="1" customHeight="1" outlineLevel="1">
      <c r="A634" s="4"/>
      <c r="B634" s="234"/>
      <c r="C634" s="234"/>
      <c r="D634" s="256"/>
      <c r="E634" s="256"/>
      <c r="F634" s="234"/>
      <c r="G634" s="256"/>
      <c r="H634" s="256"/>
      <c r="I634" s="256"/>
      <c r="J634" s="256"/>
      <c r="K634" s="256"/>
      <c r="L634" s="234"/>
      <c r="M634" s="234"/>
      <c r="N634" s="234"/>
      <c r="O634" s="234"/>
      <c r="P634" s="253"/>
      <c r="Q634" s="16"/>
      <c r="R634" s="16"/>
      <c r="S634" s="16"/>
      <c r="T634" s="16"/>
    </row>
    <row r="635" spans="1:20" s="1" customFormat="1" ht="26.25" hidden="1" customHeight="1" outlineLevel="1">
      <c r="A635" s="4"/>
      <c r="B635" s="234"/>
      <c r="C635" s="234" t="s">
        <v>3767</v>
      </c>
      <c r="D635" s="256"/>
      <c r="E635" s="256"/>
      <c r="F635" s="234"/>
      <c r="G635" s="256"/>
      <c r="H635" s="256"/>
      <c r="I635" s="256"/>
      <c r="J635" s="256"/>
      <c r="K635" s="256"/>
      <c r="L635" s="234"/>
      <c r="M635" s="234"/>
      <c r="N635" s="234"/>
      <c r="O635" s="234"/>
      <c r="P635" s="253"/>
      <c r="Q635" s="16"/>
      <c r="R635" s="16"/>
      <c r="S635" s="16"/>
      <c r="T635" s="16"/>
    </row>
    <row r="636" spans="1:20" s="1" customFormat="1" ht="26.25" hidden="1" customHeight="1" outlineLevel="1">
      <c r="A636" s="4"/>
      <c r="B636" s="234"/>
      <c r="C636" s="234"/>
      <c r="D636" s="257"/>
      <c r="E636" s="257"/>
      <c r="F636" s="253"/>
      <c r="G636" s="257"/>
      <c r="H636" s="257"/>
      <c r="I636" s="257"/>
      <c r="J636" s="257"/>
      <c r="K636" s="257"/>
      <c r="L636" s="253"/>
      <c r="M636" s="253"/>
      <c r="N636" s="253"/>
      <c r="O636" s="253"/>
      <c r="P636" s="253"/>
      <c r="Q636" s="16"/>
      <c r="R636" s="16"/>
      <c r="S636" s="16"/>
      <c r="T636" s="16"/>
    </row>
    <row r="637" spans="1:20" s="1" customFormat="1" ht="46.15" hidden="1" customHeight="1" outlineLevel="1">
      <c r="A637" s="4"/>
      <c r="B637" s="234"/>
      <c r="C637" s="234"/>
      <c r="D637" s="812" t="s">
        <v>3768</v>
      </c>
      <c r="E637" s="812"/>
      <c r="F637" s="812"/>
      <c r="G637" s="812" t="s">
        <v>3769</v>
      </c>
      <c r="H637" s="812"/>
      <c r="I637" s="812"/>
      <c r="J637" s="812" t="s">
        <v>3770</v>
      </c>
      <c r="K637" s="812"/>
      <c r="L637" s="812"/>
      <c r="M637" s="812" t="s">
        <v>3772</v>
      </c>
      <c r="N637" s="812"/>
      <c r="O637" s="812"/>
      <c r="P637" s="812"/>
      <c r="Q637" s="59"/>
      <c r="R637" s="16"/>
      <c r="S637" s="16"/>
      <c r="T637" s="16"/>
    </row>
    <row r="638" spans="1:20" s="1" customFormat="1" ht="26.25" hidden="1" customHeight="1" outlineLevel="1">
      <c r="A638" s="4"/>
      <c r="B638" s="234"/>
      <c r="C638" s="813" t="s">
        <v>3248</v>
      </c>
      <c r="D638" s="815"/>
      <c r="E638" s="815"/>
      <c r="F638" s="815"/>
      <c r="G638" s="816"/>
      <c r="H638" s="816"/>
      <c r="I638" s="816"/>
      <c r="J638" s="816"/>
      <c r="K638" s="816"/>
      <c r="L638" s="816"/>
      <c r="M638" s="816"/>
      <c r="N638" s="816"/>
      <c r="O638" s="816"/>
      <c r="P638" s="816"/>
      <c r="Q638" s="59"/>
      <c r="R638" s="16"/>
      <c r="S638" s="16"/>
      <c r="T638" s="16"/>
    </row>
    <row r="639" spans="1:20" s="1" customFormat="1" ht="26.25" hidden="1" customHeight="1" outlineLevel="1">
      <c r="A639" s="4"/>
      <c r="B639" s="234"/>
      <c r="C639" s="814"/>
      <c r="D639" s="815"/>
      <c r="E639" s="815"/>
      <c r="F639" s="815"/>
      <c r="G639" s="816"/>
      <c r="H639" s="816"/>
      <c r="I639" s="816"/>
      <c r="J639" s="816"/>
      <c r="K639" s="816"/>
      <c r="L639" s="816"/>
      <c r="M639" s="816"/>
      <c r="N639" s="816"/>
      <c r="O639" s="816"/>
      <c r="P639" s="816"/>
      <c r="Q639" s="59"/>
      <c r="R639" s="16"/>
      <c r="S639" s="16"/>
      <c r="T639" s="16"/>
    </row>
    <row r="640" spans="1:20" s="1" customFormat="1" ht="26.25" hidden="1" customHeight="1" outlineLevel="1">
      <c r="A640" s="4"/>
      <c r="B640" s="234"/>
      <c r="C640" s="813" t="s">
        <v>3251</v>
      </c>
      <c r="D640" s="815"/>
      <c r="E640" s="815"/>
      <c r="F640" s="815"/>
      <c r="G640" s="816"/>
      <c r="H640" s="816"/>
      <c r="I640" s="816"/>
      <c r="J640" s="816"/>
      <c r="K640" s="816"/>
      <c r="L640" s="816"/>
      <c r="M640" s="816"/>
      <c r="N640" s="816"/>
      <c r="O640" s="816"/>
      <c r="P640" s="816"/>
      <c r="Q640" s="16"/>
      <c r="R640" s="16"/>
      <c r="S640" s="16"/>
      <c r="T640" s="16"/>
    </row>
    <row r="641" spans="1:20" s="1" customFormat="1" ht="26.25" hidden="1" customHeight="1" outlineLevel="1">
      <c r="A641" s="4"/>
      <c r="B641" s="234"/>
      <c r="C641" s="814"/>
      <c r="D641" s="815"/>
      <c r="E641" s="815"/>
      <c r="F641" s="815"/>
      <c r="G641" s="816"/>
      <c r="H641" s="816"/>
      <c r="I641" s="816"/>
      <c r="J641" s="816"/>
      <c r="K641" s="816"/>
      <c r="L641" s="816"/>
      <c r="M641" s="816"/>
      <c r="N641" s="816"/>
      <c r="O641" s="816"/>
      <c r="P641" s="816"/>
      <c r="Q641" s="16"/>
      <c r="R641" s="16"/>
      <c r="S641" s="16"/>
      <c r="T641" s="16"/>
    </row>
    <row r="642" spans="1:20" s="1" customFormat="1" ht="26.25" hidden="1" customHeight="1" outlineLevel="1">
      <c r="A642" s="4"/>
      <c r="B642" s="234"/>
      <c r="C642" s="813" t="s">
        <v>3255</v>
      </c>
      <c r="D642" s="815"/>
      <c r="E642" s="815"/>
      <c r="F642" s="815"/>
      <c r="G642" s="816"/>
      <c r="H642" s="816"/>
      <c r="I642" s="816"/>
      <c r="J642" s="816"/>
      <c r="K642" s="816"/>
      <c r="L642" s="816"/>
      <c r="M642" s="816"/>
      <c r="N642" s="816"/>
      <c r="O642" s="816"/>
      <c r="P642" s="816"/>
      <c r="Q642" s="16"/>
      <c r="R642" s="16"/>
      <c r="S642" s="16"/>
      <c r="T642" s="16"/>
    </row>
    <row r="643" spans="1:20" s="1" customFormat="1" ht="26.25" hidden="1" customHeight="1" outlineLevel="1">
      <c r="A643" s="4"/>
      <c r="B643" s="234"/>
      <c r="C643" s="814"/>
      <c r="D643" s="815"/>
      <c r="E643" s="815"/>
      <c r="F643" s="815"/>
      <c r="G643" s="816"/>
      <c r="H643" s="816"/>
      <c r="I643" s="816"/>
      <c r="J643" s="816"/>
      <c r="K643" s="816"/>
      <c r="L643" s="816"/>
      <c r="M643" s="816"/>
      <c r="N643" s="816"/>
      <c r="O643" s="816"/>
      <c r="P643" s="816"/>
      <c r="Q643" s="16"/>
      <c r="R643" s="16"/>
      <c r="S643" s="16"/>
      <c r="T643" s="16"/>
    </row>
    <row r="644" spans="1:20" s="1" customFormat="1" ht="26.25" hidden="1" customHeight="1" outlineLevel="1">
      <c r="A644" s="4"/>
      <c r="B644" s="234"/>
      <c r="C644" s="813" t="s">
        <v>3258</v>
      </c>
      <c r="D644" s="815"/>
      <c r="E644" s="815"/>
      <c r="F644" s="815"/>
      <c r="G644" s="816"/>
      <c r="H644" s="816"/>
      <c r="I644" s="816"/>
      <c r="J644" s="816"/>
      <c r="K644" s="816"/>
      <c r="L644" s="816"/>
      <c r="M644" s="816"/>
      <c r="N644" s="816"/>
      <c r="O644" s="816"/>
      <c r="P644" s="816"/>
      <c r="Q644" s="16"/>
      <c r="R644" s="16"/>
      <c r="S644" s="16"/>
      <c r="T644" s="16"/>
    </row>
    <row r="645" spans="1:20" s="1" customFormat="1" ht="26.25" hidden="1" customHeight="1" outlineLevel="1">
      <c r="A645" s="4"/>
      <c r="B645" s="234"/>
      <c r="C645" s="814"/>
      <c r="D645" s="815"/>
      <c r="E645" s="815"/>
      <c r="F645" s="815"/>
      <c r="G645" s="816"/>
      <c r="H645" s="816"/>
      <c r="I645" s="816"/>
      <c r="J645" s="816"/>
      <c r="K645" s="816"/>
      <c r="L645" s="816"/>
      <c r="M645" s="816"/>
      <c r="N645" s="816"/>
      <c r="O645" s="816"/>
      <c r="P645" s="816"/>
      <c r="Q645" s="16"/>
      <c r="R645" s="16"/>
      <c r="S645" s="16"/>
      <c r="T645" s="16"/>
    </row>
    <row r="646" spans="1:20" s="1" customFormat="1" ht="26.25" hidden="1" customHeight="1" outlineLevel="1">
      <c r="A646" s="4"/>
      <c r="B646" s="234"/>
      <c r="C646" s="813" t="s">
        <v>3757</v>
      </c>
      <c r="D646" s="815"/>
      <c r="E646" s="815"/>
      <c r="F646" s="815"/>
      <c r="G646" s="816"/>
      <c r="H646" s="816"/>
      <c r="I646" s="816"/>
      <c r="J646" s="816"/>
      <c r="K646" s="816"/>
      <c r="L646" s="816"/>
      <c r="M646" s="816"/>
      <c r="N646" s="816"/>
      <c r="O646" s="816"/>
      <c r="P646" s="816"/>
      <c r="Q646" s="16"/>
      <c r="R646" s="16"/>
      <c r="S646" s="16"/>
      <c r="T646" s="16"/>
    </row>
    <row r="647" spans="1:20" s="1" customFormat="1" ht="26.25" hidden="1" customHeight="1" outlineLevel="1">
      <c r="A647" s="4"/>
      <c r="B647" s="234"/>
      <c r="C647" s="814"/>
      <c r="D647" s="815"/>
      <c r="E647" s="815"/>
      <c r="F647" s="815"/>
      <c r="G647" s="816"/>
      <c r="H647" s="816"/>
      <c r="I647" s="816"/>
      <c r="J647" s="816"/>
      <c r="K647" s="816"/>
      <c r="L647" s="816"/>
      <c r="M647" s="816"/>
      <c r="N647" s="816"/>
      <c r="O647" s="816"/>
      <c r="P647" s="816"/>
      <c r="Q647" s="16"/>
      <c r="R647" s="16"/>
      <c r="S647" s="16"/>
      <c r="T647" s="16"/>
    </row>
    <row r="648" spans="1:20" s="1" customFormat="1" ht="26.25" hidden="1" customHeight="1" outlineLevel="1">
      <c r="A648" s="4"/>
      <c r="B648" s="234"/>
      <c r="C648" s="813" t="s">
        <v>3759</v>
      </c>
      <c r="D648" s="815"/>
      <c r="E648" s="815"/>
      <c r="F648" s="815"/>
      <c r="G648" s="816"/>
      <c r="H648" s="816"/>
      <c r="I648" s="816"/>
      <c r="J648" s="816"/>
      <c r="K648" s="816"/>
      <c r="L648" s="816"/>
      <c r="M648" s="816"/>
      <c r="N648" s="816"/>
      <c r="O648" s="816"/>
      <c r="P648" s="816"/>
      <c r="Q648" s="16"/>
      <c r="R648" s="16"/>
      <c r="S648" s="16"/>
      <c r="T648" s="16"/>
    </row>
    <row r="649" spans="1:20" s="1" customFormat="1" ht="26.25" hidden="1" customHeight="1" outlineLevel="1">
      <c r="A649" s="4"/>
      <c r="B649" s="234"/>
      <c r="C649" s="814"/>
      <c r="D649" s="815"/>
      <c r="E649" s="815"/>
      <c r="F649" s="815"/>
      <c r="G649" s="816"/>
      <c r="H649" s="816"/>
      <c r="I649" s="816"/>
      <c r="J649" s="816"/>
      <c r="K649" s="816"/>
      <c r="L649" s="816"/>
      <c r="M649" s="816"/>
      <c r="N649" s="816"/>
      <c r="O649" s="816"/>
      <c r="P649" s="816"/>
      <c r="Q649" s="16"/>
      <c r="R649" s="16"/>
      <c r="S649" s="16"/>
      <c r="T649" s="16"/>
    </row>
    <row r="650" spans="1:20" ht="26.25" hidden="1" customHeight="1" outlineLevel="1">
      <c r="A650" s="258"/>
      <c r="B650" s="234"/>
      <c r="C650" s="234"/>
      <c r="D650" s="234"/>
      <c r="E650" s="234"/>
      <c r="F650" s="234"/>
      <c r="G650" s="245"/>
      <c r="H650" s="234"/>
      <c r="I650" s="234"/>
      <c r="J650" s="245"/>
      <c r="K650" s="234"/>
      <c r="L650" s="234"/>
      <c r="M650" s="234"/>
      <c r="N650" s="234"/>
      <c r="O650" s="246"/>
      <c r="P650" s="246"/>
    </row>
    <row r="651" spans="1:20" ht="26.25" customHeight="1" collapsed="1">
      <c r="A651" s="258"/>
      <c r="B651" s="234"/>
      <c r="C651" s="234"/>
      <c r="D651" s="234"/>
      <c r="E651" s="234"/>
      <c r="F651" s="234"/>
      <c r="G651" s="245"/>
      <c r="H651" s="234"/>
      <c r="I651" s="234"/>
      <c r="J651" s="245"/>
      <c r="K651" s="234"/>
      <c r="L651" s="234"/>
      <c r="M651" s="234"/>
      <c r="N651" s="234"/>
      <c r="O651" s="246"/>
      <c r="P651" s="246"/>
    </row>
    <row r="652" spans="1:20" ht="26.25" customHeight="1">
      <c r="A652" s="258"/>
      <c r="B652" s="234"/>
      <c r="C652" s="234"/>
      <c r="D652" s="234"/>
      <c r="E652" s="234"/>
      <c r="F652" s="234"/>
      <c r="G652" s="245"/>
      <c r="H652" s="234"/>
      <c r="I652" s="234"/>
      <c r="J652" s="245"/>
      <c r="K652" s="234"/>
      <c r="L652" s="234"/>
      <c r="M652" s="234"/>
      <c r="N652" s="234"/>
      <c r="O652" s="246"/>
      <c r="P652" s="246"/>
    </row>
    <row r="653" spans="1:20" ht="26.25" customHeight="1">
      <c r="A653" s="258"/>
      <c r="B653" s="234"/>
      <c r="C653" s="234"/>
      <c r="D653" s="234"/>
      <c r="E653" s="234"/>
      <c r="F653" s="234"/>
      <c r="G653" s="245"/>
      <c r="H653" s="234"/>
      <c r="I653" s="234"/>
      <c r="J653" s="245"/>
      <c r="K653" s="234"/>
      <c r="L653" s="234"/>
      <c r="M653" s="234"/>
      <c r="N653" s="234"/>
      <c r="O653" s="246"/>
      <c r="P653" s="246"/>
    </row>
    <row r="654" spans="1:20" ht="26.25" hidden="1" customHeight="1">
      <c r="A654" s="258"/>
      <c r="B654" s="234"/>
      <c r="C654" s="234"/>
      <c r="D654" s="234"/>
      <c r="E654" s="234"/>
      <c r="F654" s="234"/>
      <c r="G654" s="245"/>
      <c r="H654" s="234"/>
      <c r="I654" s="234"/>
      <c r="J654" s="245"/>
      <c r="K654" s="234"/>
      <c r="L654" s="234"/>
      <c r="M654" s="234"/>
      <c r="N654" s="234"/>
      <c r="O654" s="246"/>
      <c r="P654" s="246"/>
    </row>
    <row r="655" spans="1:20" ht="26.25" hidden="1" customHeight="1">
      <c r="A655" s="258"/>
      <c r="B655" s="234"/>
      <c r="C655" s="234"/>
      <c r="D655" s="234"/>
      <c r="E655" s="234"/>
      <c r="F655" s="234"/>
      <c r="G655" s="245"/>
      <c r="H655" s="234"/>
      <c r="I655" s="234"/>
      <c r="J655" s="245"/>
      <c r="K655" s="234"/>
      <c r="L655" s="234"/>
      <c r="M655" s="234"/>
      <c r="N655" s="234"/>
      <c r="O655" s="246"/>
      <c r="P655" s="246"/>
    </row>
    <row r="656" spans="1:20" ht="26.25" hidden="1" customHeight="1">
      <c r="A656" s="258"/>
      <c r="B656" s="234"/>
      <c r="C656" s="234"/>
      <c r="D656" s="234"/>
      <c r="E656" s="234"/>
      <c r="F656" s="234"/>
      <c r="G656" s="245"/>
      <c r="H656" s="234"/>
      <c r="I656" s="234"/>
      <c r="J656" s="245"/>
      <c r="K656" s="234"/>
      <c r="L656" s="234"/>
      <c r="M656" s="234"/>
      <c r="N656" s="234"/>
      <c r="O656" s="246"/>
      <c r="P656" s="246"/>
    </row>
    <row r="657" spans="1:16" ht="26.25" hidden="1" customHeight="1">
      <c r="A657" s="258"/>
      <c r="B657" s="234"/>
      <c r="C657" s="234"/>
      <c r="D657" s="234"/>
      <c r="E657" s="234"/>
      <c r="F657" s="234"/>
      <c r="G657" s="245"/>
      <c r="H657" s="234"/>
      <c r="I657" s="234"/>
      <c r="J657" s="245"/>
      <c r="K657" s="234"/>
      <c r="L657" s="234"/>
      <c r="M657" s="234"/>
      <c r="N657" s="234"/>
      <c r="O657" s="246"/>
      <c r="P657" s="246"/>
    </row>
    <row r="658" spans="1:16" ht="26.25" hidden="1" customHeight="1">
      <c r="A658" s="258"/>
      <c r="B658" s="234"/>
      <c r="C658" s="234"/>
      <c r="D658" s="234"/>
      <c r="E658" s="234"/>
      <c r="F658" s="234"/>
      <c r="G658" s="245"/>
      <c r="H658" s="234"/>
      <c r="I658" s="234"/>
      <c r="J658" s="245"/>
      <c r="K658" s="234"/>
      <c r="L658" s="234"/>
      <c r="M658" s="234"/>
      <c r="N658" s="234"/>
      <c r="O658" s="246"/>
      <c r="P658" s="246"/>
    </row>
    <row r="659" spans="1:16" ht="26.25" hidden="1" customHeight="1">
      <c r="A659" s="258"/>
      <c r="B659" s="234"/>
      <c r="C659" s="234"/>
      <c r="D659" s="234"/>
      <c r="E659" s="234"/>
      <c r="F659" s="234"/>
      <c r="G659" s="245"/>
      <c r="H659" s="234"/>
      <c r="I659" s="234"/>
      <c r="J659" s="245"/>
      <c r="K659" s="234"/>
      <c r="L659" s="234"/>
      <c r="M659" s="234"/>
      <c r="N659" s="234"/>
      <c r="O659" s="246"/>
      <c r="P659" s="246"/>
    </row>
    <row r="660" spans="1:16" ht="26.25" hidden="1" customHeight="1">
      <c r="A660" s="258"/>
      <c r="B660" s="234"/>
      <c r="C660" s="234"/>
      <c r="D660" s="234"/>
      <c r="E660" s="234"/>
      <c r="F660" s="234"/>
      <c r="G660" s="245"/>
      <c r="H660" s="234"/>
      <c r="I660" s="234"/>
      <c r="J660" s="245"/>
      <c r="K660" s="234"/>
      <c r="L660" s="234"/>
      <c r="M660" s="234"/>
      <c r="N660" s="234"/>
      <c r="O660" s="246"/>
      <c r="P660" s="246"/>
    </row>
    <row r="661" spans="1:16" ht="26.25" hidden="1" customHeight="1">
      <c r="A661" s="258"/>
      <c r="B661" s="234"/>
      <c r="C661" s="234"/>
      <c r="D661" s="234"/>
      <c r="E661" s="234"/>
      <c r="F661" s="234"/>
      <c r="G661" s="245"/>
      <c r="H661" s="234"/>
      <c r="I661" s="234"/>
      <c r="J661" s="245"/>
      <c r="K661" s="234"/>
      <c r="L661" s="234"/>
      <c r="M661" s="234"/>
      <c r="N661" s="234"/>
      <c r="O661" s="246"/>
      <c r="P661" s="246"/>
    </row>
    <row r="662" spans="1:16" ht="26.25" hidden="1" customHeight="1">
      <c r="A662" s="258"/>
      <c r="B662" s="234"/>
      <c r="C662" s="234"/>
      <c r="D662" s="234"/>
      <c r="E662" s="234"/>
      <c r="F662" s="234"/>
      <c r="G662" s="245"/>
      <c r="H662" s="234"/>
      <c r="I662" s="234"/>
      <c r="J662" s="245"/>
      <c r="K662" s="234"/>
      <c r="L662" s="234"/>
      <c r="M662" s="234"/>
      <c r="N662" s="234"/>
      <c r="O662" s="246"/>
      <c r="P662" s="246"/>
    </row>
    <row r="663" spans="1:16" ht="26.25" hidden="1" customHeight="1">
      <c r="A663" s="258"/>
      <c r="B663" s="234"/>
      <c r="C663" s="234"/>
      <c r="D663" s="234"/>
      <c r="E663" s="234"/>
      <c r="F663" s="234"/>
      <c r="G663" s="245"/>
      <c r="H663" s="234"/>
      <c r="I663" s="234"/>
      <c r="J663" s="245"/>
      <c r="K663" s="234"/>
      <c r="L663" s="234"/>
      <c r="M663" s="234"/>
      <c r="N663" s="234"/>
      <c r="O663" s="246"/>
      <c r="P663" s="246"/>
    </row>
    <row r="664" spans="1:16" ht="26.25" hidden="1" customHeight="1">
      <c r="A664" s="258"/>
      <c r="B664" s="234"/>
      <c r="C664" s="234"/>
      <c r="D664" s="234"/>
      <c r="E664" s="234"/>
      <c r="F664" s="234"/>
      <c r="G664" s="245"/>
      <c r="H664" s="234"/>
      <c r="I664" s="234"/>
      <c r="J664" s="245"/>
      <c r="K664" s="234"/>
      <c r="L664" s="234"/>
      <c r="M664" s="234"/>
      <c r="N664" s="234"/>
      <c r="O664" s="246"/>
      <c r="P664" s="246"/>
    </row>
    <row r="665" spans="1:16" ht="26.25" hidden="1" customHeight="1">
      <c r="A665" s="258"/>
      <c r="B665" s="234"/>
      <c r="C665" s="234"/>
      <c r="D665" s="234"/>
      <c r="E665" s="234"/>
      <c r="F665" s="234"/>
      <c r="G665" s="245"/>
      <c r="H665" s="234"/>
      <c r="I665" s="234"/>
      <c r="J665" s="245"/>
      <c r="K665" s="234"/>
      <c r="L665" s="234"/>
      <c r="M665" s="234"/>
      <c r="N665" s="234"/>
      <c r="O665" s="246"/>
      <c r="P665" s="246"/>
    </row>
    <row r="666" spans="1:16" ht="26.25" hidden="1" customHeight="1">
      <c r="A666" s="258"/>
      <c r="B666" s="234"/>
      <c r="C666" s="234"/>
      <c r="D666" s="234"/>
      <c r="E666" s="234"/>
      <c r="F666" s="234"/>
      <c r="G666" s="245"/>
      <c r="H666" s="234"/>
      <c r="I666" s="234"/>
      <c r="J666" s="245"/>
      <c r="K666" s="234"/>
      <c r="L666" s="234"/>
      <c r="M666" s="234"/>
      <c r="N666" s="234"/>
      <c r="O666" s="246"/>
      <c r="P666" s="246"/>
    </row>
    <row r="667" spans="1:16" ht="26.25" hidden="1" customHeight="1">
      <c r="A667" s="258"/>
      <c r="B667" s="234"/>
      <c r="C667" s="234"/>
      <c r="D667" s="234"/>
      <c r="E667" s="234"/>
      <c r="F667" s="234"/>
      <c r="G667" s="245"/>
      <c r="H667" s="234"/>
      <c r="I667" s="234"/>
      <c r="J667" s="245"/>
      <c r="K667" s="234"/>
      <c r="L667" s="234"/>
      <c r="M667" s="234"/>
      <c r="N667" s="234"/>
      <c r="O667" s="246"/>
      <c r="P667" s="246"/>
    </row>
    <row r="668" spans="1:16" ht="26.25" hidden="1" customHeight="1">
      <c r="A668" s="258"/>
      <c r="B668" s="234"/>
      <c r="C668" s="234"/>
      <c r="D668" s="234"/>
      <c r="E668" s="234"/>
      <c r="F668" s="234"/>
      <c r="G668" s="245"/>
      <c r="H668" s="234"/>
      <c r="I668" s="234"/>
      <c r="J668" s="245"/>
      <c r="K668" s="234"/>
      <c r="L668" s="234"/>
      <c r="M668" s="234"/>
      <c r="N668" s="234"/>
      <c r="O668" s="246"/>
      <c r="P668" s="246"/>
    </row>
    <row r="669" spans="1:16" ht="26.25" hidden="1" customHeight="1">
      <c r="A669" s="258"/>
      <c r="B669" s="234"/>
      <c r="C669" s="234"/>
      <c r="D669" s="234"/>
      <c r="E669" s="234"/>
      <c r="F669" s="234"/>
      <c r="G669" s="245"/>
      <c r="H669" s="234"/>
      <c r="I669" s="234"/>
      <c r="J669" s="245"/>
      <c r="K669" s="234"/>
      <c r="L669" s="234"/>
      <c r="M669" s="234"/>
      <c r="N669" s="234"/>
      <c r="O669" s="246"/>
      <c r="P669" s="246"/>
    </row>
    <row r="670" spans="1:16" ht="26.25" hidden="1" customHeight="1">
      <c r="A670" s="258"/>
      <c r="B670" s="234"/>
      <c r="C670" s="234"/>
      <c r="D670" s="234"/>
      <c r="E670" s="234"/>
      <c r="F670" s="234"/>
      <c r="G670" s="245"/>
      <c r="H670" s="234"/>
      <c r="I670" s="234"/>
      <c r="J670" s="245"/>
      <c r="K670" s="234"/>
      <c r="L670" s="234"/>
      <c r="M670" s="234"/>
      <c r="N670" s="234"/>
      <c r="O670" s="246"/>
      <c r="P670" s="246"/>
    </row>
    <row r="671" spans="1:16" ht="26.25" hidden="1" customHeight="1">
      <c r="A671" s="258"/>
      <c r="B671" s="234"/>
      <c r="C671" s="234"/>
      <c r="D671" s="234"/>
      <c r="E671" s="234"/>
      <c r="F671" s="234"/>
      <c r="G671" s="245"/>
      <c r="H671" s="234"/>
      <c r="I671" s="234"/>
      <c r="J671" s="245"/>
      <c r="K671" s="234"/>
      <c r="L671" s="234"/>
      <c r="M671" s="234"/>
      <c r="N671" s="234"/>
      <c r="O671" s="246"/>
      <c r="P671" s="246"/>
    </row>
    <row r="672" spans="1:16" ht="26.25" hidden="1" customHeight="1">
      <c r="A672" s="258"/>
      <c r="B672" s="234"/>
      <c r="C672" s="234"/>
      <c r="D672" s="234"/>
      <c r="E672" s="234"/>
      <c r="F672" s="234"/>
      <c r="G672" s="245"/>
      <c r="H672" s="234"/>
      <c r="I672" s="234"/>
      <c r="J672" s="245"/>
      <c r="K672" s="234"/>
      <c r="L672" s="234"/>
      <c r="M672" s="234"/>
      <c r="N672" s="234"/>
      <c r="O672" s="246"/>
      <c r="P672" s="246"/>
    </row>
    <row r="673" spans="1:16" ht="26.25" hidden="1" customHeight="1">
      <c r="A673" s="258"/>
      <c r="B673" s="234"/>
      <c r="C673" s="234"/>
      <c r="D673" s="234"/>
      <c r="E673" s="234"/>
      <c r="F673" s="234"/>
      <c r="G673" s="245"/>
      <c r="H673" s="234"/>
      <c r="I673" s="234"/>
      <c r="J673" s="245"/>
      <c r="K673" s="234"/>
      <c r="L673" s="234"/>
      <c r="M673" s="234"/>
      <c r="N673" s="234"/>
      <c r="O673" s="246"/>
      <c r="P673" s="246"/>
    </row>
    <row r="674" spans="1:16" ht="26.25" hidden="1" customHeight="1">
      <c r="A674" s="258"/>
      <c r="B674" s="234"/>
      <c r="C674" s="234"/>
      <c r="D674" s="234"/>
      <c r="E674" s="234"/>
      <c r="F674" s="234"/>
      <c r="G674" s="245"/>
      <c r="H674" s="234"/>
      <c r="I674" s="234"/>
      <c r="J674" s="245"/>
      <c r="K674" s="234"/>
      <c r="L674" s="234"/>
      <c r="M674" s="234"/>
      <c r="N674" s="234"/>
      <c r="O674" s="246"/>
      <c r="P674" s="246"/>
    </row>
    <row r="675" spans="1:16" ht="26.25" hidden="1" customHeight="1">
      <c r="A675" s="258"/>
      <c r="B675" s="234"/>
      <c r="C675" s="234"/>
      <c r="D675" s="234"/>
      <c r="E675" s="234"/>
      <c r="F675" s="234"/>
      <c r="G675" s="245"/>
      <c r="H675" s="234"/>
      <c r="I675" s="234"/>
      <c r="J675" s="245"/>
      <c r="K675" s="234"/>
      <c r="L675" s="234"/>
      <c r="M675" s="234"/>
      <c r="N675" s="234"/>
      <c r="O675" s="246"/>
      <c r="P675" s="246"/>
    </row>
    <row r="676" spans="1:16" ht="26.25" hidden="1" customHeight="1">
      <c r="A676" s="258"/>
      <c r="B676" s="234"/>
      <c r="C676" s="234"/>
      <c r="D676" s="234"/>
      <c r="E676" s="234"/>
      <c r="F676" s="234"/>
      <c r="G676" s="245"/>
      <c r="H676" s="234"/>
      <c r="I676" s="234"/>
      <c r="J676" s="245"/>
      <c r="K676" s="234"/>
      <c r="L676" s="234"/>
      <c r="M676" s="234"/>
      <c r="N676" s="234"/>
      <c r="O676" s="246"/>
      <c r="P676" s="246"/>
    </row>
    <row r="677" spans="1:16" ht="26.25" hidden="1" customHeight="1">
      <c r="A677" s="258"/>
      <c r="B677" s="234"/>
      <c r="C677" s="234"/>
      <c r="D677" s="234"/>
      <c r="E677" s="234"/>
      <c r="F677" s="234"/>
      <c r="G677" s="245"/>
      <c r="H677" s="234"/>
      <c r="I677" s="234"/>
      <c r="J677" s="245"/>
      <c r="K677" s="234"/>
      <c r="L677" s="234"/>
      <c r="M677" s="234"/>
      <c r="N677" s="234"/>
      <c r="O677" s="246"/>
      <c r="P677" s="246"/>
    </row>
    <row r="678" spans="1:16" ht="26.25" hidden="1" customHeight="1">
      <c r="A678" s="258"/>
      <c r="B678" s="234"/>
      <c r="C678" s="234"/>
      <c r="D678" s="234"/>
      <c r="E678" s="234"/>
      <c r="F678" s="234"/>
      <c r="G678" s="245"/>
      <c r="H678" s="234"/>
      <c r="I678" s="234"/>
      <c r="J678" s="245"/>
      <c r="K678" s="234"/>
      <c r="L678" s="234"/>
      <c r="M678" s="234"/>
      <c r="N678" s="234"/>
      <c r="O678" s="246"/>
      <c r="P678" s="246"/>
    </row>
    <row r="679" spans="1:16" ht="26.25" hidden="1" customHeight="1">
      <c r="A679" s="258"/>
      <c r="B679" s="234"/>
      <c r="C679" s="234"/>
      <c r="D679" s="234"/>
      <c r="E679" s="234"/>
      <c r="F679" s="234"/>
      <c r="G679" s="245"/>
      <c r="H679" s="234"/>
      <c r="I679" s="234"/>
      <c r="J679" s="245"/>
      <c r="K679" s="234"/>
      <c r="L679" s="234"/>
      <c r="M679" s="234"/>
      <c r="N679" s="234"/>
      <c r="O679" s="246"/>
      <c r="P679" s="246"/>
    </row>
    <row r="680" spans="1:16" ht="26.25" hidden="1" customHeight="1">
      <c r="A680" s="258"/>
      <c r="B680" s="234"/>
      <c r="C680" s="234"/>
      <c r="D680" s="234"/>
      <c r="E680" s="234"/>
      <c r="F680" s="234"/>
      <c r="G680" s="245"/>
      <c r="H680" s="234"/>
      <c r="I680" s="234"/>
      <c r="J680" s="245"/>
      <c r="K680" s="234"/>
      <c r="L680" s="234"/>
      <c r="M680" s="234"/>
      <c r="N680" s="234"/>
      <c r="O680" s="246"/>
      <c r="P680" s="246"/>
    </row>
    <row r="681" spans="1:16" ht="26.25" hidden="1" customHeight="1">
      <c r="A681" s="258"/>
      <c r="B681" s="234"/>
      <c r="C681" s="234"/>
      <c r="D681" s="234"/>
      <c r="E681" s="234"/>
      <c r="F681" s="234"/>
      <c r="G681" s="245"/>
      <c r="H681" s="234"/>
      <c r="I681" s="234"/>
      <c r="J681" s="245"/>
      <c r="K681" s="234"/>
      <c r="L681" s="234"/>
      <c r="M681" s="234"/>
      <c r="N681" s="234"/>
      <c r="O681" s="246"/>
      <c r="P681" s="246"/>
    </row>
    <row r="682" spans="1:16" ht="26.25" hidden="1" customHeight="1">
      <c r="A682" s="258"/>
      <c r="B682" s="234"/>
      <c r="C682" s="234"/>
      <c r="D682" s="234"/>
      <c r="E682" s="234"/>
      <c r="F682" s="234"/>
      <c r="G682" s="245"/>
      <c r="H682" s="234"/>
      <c r="I682" s="234"/>
      <c r="J682" s="245"/>
      <c r="K682" s="234"/>
      <c r="L682" s="234"/>
      <c r="M682" s="234"/>
      <c r="N682" s="234"/>
      <c r="O682" s="246"/>
      <c r="P682" s="246"/>
    </row>
    <row r="683" spans="1:16" ht="26.25" hidden="1" customHeight="1">
      <c r="A683" s="258"/>
      <c r="B683" s="234"/>
      <c r="C683" s="234"/>
      <c r="D683" s="234"/>
      <c r="E683" s="234"/>
      <c r="F683" s="234"/>
      <c r="G683" s="245"/>
      <c r="H683" s="234"/>
      <c r="I683" s="234"/>
      <c r="J683" s="245"/>
      <c r="K683" s="234"/>
      <c r="L683" s="234"/>
      <c r="M683" s="234"/>
      <c r="N683" s="234"/>
      <c r="O683" s="246"/>
      <c r="P683" s="246"/>
    </row>
    <row r="684" spans="1:16" ht="26.25" hidden="1" customHeight="1">
      <c r="A684" s="258"/>
      <c r="B684" s="234"/>
      <c r="C684" s="234"/>
      <c r="D684" s="234"/>
      <c r="E684" s="234"/>
      <c r="F684" s="234"/>
      <c r="G684" s="245"/>
      <c r="H684" s="234"/>
      <c r="I684" s="234"/>
      <c r="J684" s="245"/>
      <c r="K684" s="234"/>
      <c r="L684" s="234"/>
      <c r="M684" s="234"/>
      <c r="N684" s="234"/>
      <c r="O684" s="246"/>
      <c r="P684" s="246"/>
    </row>
    <row r="685" spans="1:16" ht="26.25" hidden="1" customHeight="1">
      <c r="A685" s="258"/>
      <c r="B685" s="234"/>
      <c r="C685" s="234"/>
      <c r="D685" s="234"/>
      <c r="E685" s="234"/>
      <c r="F685" s="234"/>
      <c r="G685" s="245"/>
      <c r="H685" s="234"/>
      <c r="I685" s="234"/>
      <c r="J685" s="245"/>
      <c r="K685" s="234"/>
      <c r="L685" s="234"/>
      <c r="M685" s="234"/>
      <c r="N685" s="234"/>
      <c r="O685" s="246"/>
      <c r="P685" s="246"/>
    </row>
    <row r="686" spans="1:16" ht="26.25" hidden="1" customHeight="1">
      <c r="A686" s="258"/>
      <c r="B686" s="234"/>
      <c r="C686" s="234"/>
      <c r="D686" s="234"/>
      <c r="E686" s="234"/>
      <c r="F686" s="234"/>
      <c r="G686" s="245"/>
      <c r="H686" s="234"/>
      <c r="I686" s="234"/>
      <c r="J686" s="245"/>
      <c r="K686" s="234"/>
      <c r="L686" s="234"/>
      <c r="M686" s="234"/>
      <c r="N686" s="234"/>
      <c r="O686" s="246"/>
      <c r="P686" s="246"/>
    </row>
    <row r="687" spans="1:16" ht="26.25" hidden="1" customHeight="1">
      <c r="A687" s="258"/>
      <c r="B687" s="234"/>
      <c r="C687" s="234"/>
      <c r="D687" s="234"/>
      <c r="E687" s="234"/>
      <c r="F687" s="234"/>
      <c r="G687" s="245"/>
      <c r="H687" s="234"/>
      <c r="I687" s="234"/>
      <c r="J687" s="245"/>
      <c r="K687" s="234"/>
      <c r="L687" s="234"/>
      <c r="M687" s="234"/>
      <c r="N687" s="234"/>
      <c r="O687" s="246"/>
      <c r="P687" s="246"/>
    </row>
    <row r="688" spans="1:16" ht="26.25" hidden="1" customHeight="1">
      <c r="A688" s="258"/>
      <c r="B688" s="234"/>
      <c r="C688" s="234"/>
      <c r="D688" s="234"/>
      <c r="E688" s="234"/>
      <c r="F688" s="234"/>
      <c r="G688" s="245"/>
      <c r="H688" s="234"/>
      <c r="I688" s="234"/>
      <c r="J688" s="245"/>
      <c r="K688" s="234"/>
      <c r="L688" s="234"/>
      <c r="M688" s="234"/>
      <c r="N688" s="234"/>
      <c r="O688" s="246"/>
      <c r="P688" s="246"/>
    </row>
    <row r="689" spans="1:16" ht="26.25" hidden="1" customHeight="1">
      <c r="A689" s="258"/>
      <c r="B689" s="234"/>
      <c r="C689" s="234"/>
      <c r="D689" s="234"/>
      <c r="E689" s="234"/>
      <c r="F689" s="234"/>
      <c r="G689" s="245"/>
      <c r="H689" s="234"/>
      <c r="I689" s="234"/>
      <c r="J689" s="245"/>
      <c r="K689" s="234"/>
      <c r="L689" s="234"/>
      <c r="M689" s="234"/>
      <c r="N689" s="234"/>
      <c r="O689" s="246"/>
      <c r="P689" s="246"/>
    </row>
    <row r="690" spans="1:16" ht="26.25" hidden="1" customHeight="1">
      <c r="A690" s="258"/>
      <c r="B690" s="234"/>
      <c r="C690" s="234"/>
      <c r="D690" s="234"/>
      <c r="E690" s="234"/>
      <c r="F690" s="234"/>
      <c r="G690" s="245"/>
      <c r="H690" s="234"/>
      <c r="I690" s="234"/>
      <c r="J690" s="245"/>
      <c r="K690" s="234"/>
      <c r="L690" s="234"/>
      <c r="M690" s="234"/>
      <c r="N690" s="234"/>
      <c r="O690" s="246"/>
      <c r="P690" s="246"/>
    </row>
    <row r="691" spans="1:16" ht="26.25" hidden="1" customHeight="1">
      <c r="A691" s="258"/>
      <c r="B691" s="234"/>
      <c r="C691" s="234"/>
      <c r="D691" s="234"/>
      <c r="E691" s="234"/>
      <c r="F691" s="234"/>
      <c r="G691" s="245"/>
      <c r="H691" s="234"/>
      <c r="I691" s="234"/>
      <c r="J691" s="245"/>
      <c r="K691" s="234"/>
      <c r="L691" s="234"/>
      <c r="M691" s="234"/>
      <c r="N691" s="234"/>
      <c r="O691" s="246"/>
      <c r="P691" s="246"/>
    </row>
    <row r="692" spans="1:16" ht="26.25" hidden="1" customHeight="1">
      <c r="A692" s="258"/>
      <c r="B692" s="234"/>
      <c r="C692" s="234"/>
      <c r="D692" s="234"/>
      <c r="E692" s="234"/>
      <c r="F692" s="234"/>
      <c r="G692" s="245"/>
      <c r="H692" s="234"/>
      <c r="I692" s="234"/>
      <c r="J692" s="245"/>
      <c r="K692" s="234"/>
      <c r="L692" s="234"/>
      <c r="M692" s="234"/>
      <c r="N692" s="234"/>
      <c r="O692" s="246"/>
      <c r="P692" s="246"/>
    </row>
    <row r="693" spans="1:16" ht="26.25" hidden="1" customHeight="1">
      <c r="A693" s="258"/>
      <c r="B693" s="234"/>
      <c r="C693" s="234"/>
      <c r="D693" s="234"/>
      <c r="E693" s="234"/>
      <c r="F693" s="234"/>
      <c r="G693" s="245"/>
      <c r="H693" s="234"/>
      <c r="I693" s="234"/>
      <c r="J693" s="245"/>
      <c r="K693" s="234"/>
      <c r="L693" s="234"/>
      <c r="M693" s="234"/>
      <c r="N693" s="234"/>
      <c r="O693" s="246"/>
      <c r="P693" s="246"/>
    </row>
    <row r="694" spans="1:16" ht="26.25" hidden="1" customHeight="1">
      <c r="A694" s="258"/>
      <c r="B694" s="234"/>
      <c r="C694" s="234"/>
      <c r="D694" s="234"/>
      <c r="E694" s="234"/>
      <c r="F694" s="234"/>
      <c r="G694" s="245"/>
      <c r="H694" s="234"/>
      <c r="I694" s="234"/>
      <c r="J694" s="245"/>
      <c r="K694" s="234"/>
      <c r="L694" s="234"/>
      <c r="M694" s="234"/>
      <c r="N694" s="234"/>
      <c r="O694" s="246"/>
      <c r="P694" s="246"/>
    </row>
    <row r="695" spans="1:16" ht="26.25" hidden="1" customHeight="1">
      <c r="A695" s="258"/>
      <c r="B695" s="234"/>
      <c r="C695" s="234"/>
      <c r="D695" s="234"/>
      <c r="E695" s="234"/>
      <c r="F695" s="234"/>
      <c r="G695" s="245"/>
      <c r="H695" s="234"/>
      <c r="I695" s="234"/>
      <c r="J695" s="245"/>
      <c r="K695" s="234"/>
      <c r="L695" s="234"/>
      <c r="M695" s="234"/>
      <c r="N695" s="234"/>
      <c r="O695" s="246"/>
      <c r="P695" s="246"/>
    </row>
    <row r="696" spans="1:16" ht="26.25" hidden="1" customHeight="1">
      <c r="A696" s="258"/>
      <c r="B696" s="234"/>
      <c r="C696" s="234"/>
      <c r="D696" s="234"/>
      <c r="E696" s="234"/>
      <c r="F696" s="234"/>
      <c r="G696" s="245"/>
      <c r="H696" s="234"/>
      <c r="I696" s="234"/>
      <c r="J696" s="245"/>
      <c r="K696" s="234"/>
      <c r="L696" s="234"/>
      <c r="M696" s="234"/>
      <c r="N696" s="234"/>
      <c r="O696" s="246"/>
      <c r="P696" s="246"/>
    </row>
    <row r="697" spans="1:16" ht="26.25" hidden="1" customHeight="1">
      <c r="A697" s="258"/>
      <c r="B697" s="234"/>
      <c r="C697" s="234"/>
      <c r="D697" s="234"/>
      <c r="E697" s="234"/>
      <c r="F697" s="234"/>
      <c r="G697" s="245"/>
      <c r="H697" s="234"/>
      <c r="I697" s="234"/>
      <c r="J697" s="245"/>
      <c r="K697" s="234"/>
      <c r="L697" s="234"/>
      <c r="M697" s="234"/>
      <c r="N697" s="234"/>
      <c r="O697" s="246"/>
      <c r="P697" s="246"/>
    </row>
    <row r="698" spans="1:16" ht="26.25" hidden="1" customHeight="1">
      <c r="A698" s="258"/>
      <c r="B698" s="234"/>
      <c r="C698" s="234"/>
      <c r="D698" s="234"/>
      <c r="E698" s="234"/>
      <c r="F698" s="234"/>
      <c r="G698" s="245"/>
      <c r="H698" s="234"/>
      <c r="I698" s="234"/>
      <c r="J698" s="245"/>
      <c r="K698" s="234"/>
      <c r="L698" s="234"/>
      <c r="M698" s="234"/>
      <c r="N698" s="234"/>
      <c r="O698" s="246"/>
      <c r="P698" s="246"/>
    </row>
    <row r="699" spans="1:16" ht="26.25" hidden="1" customHeight="1">
      <c r="A699" s="258"/>
      <c r="B699" s="234"/>
      <c r="C699" s="234"/>
      <c r="D699" s="234"/>
      <c r="E699" s="234"/>
      <c r="F699" s="234"/>
      <c r="G699" s="245"/>
      <c r="H699" s="234"/>
      <c r="I699" s="234"/>
      <c r="J699" s="245"/>
      <c r="K699" s="234"/>
      <c r="L699" s="234"/>
      <c r="M699" s="234"/>
      <c r="N699" s="234"/>
      <c r="O699" s="246"/>
      <c r="P699" s="246"/>
    </row>
    <row r="700" spans="1:16" ht="26.25" hidden="1" customHeight="1">
      <c r="A700" s="258"/>
      <c r="B700" s="234"/>
      <c r="C700" s="234"/>
      <c r="D700" s="234"/>
      <c r="E700" s="234"/>
      <c r="F700" s="234"/>
      <c r="G700" s="245"/>
      <c r="H700" s="234"/>
      <c r="I700" s="234"/>
      <c r="J700" s="245"/>
      <c r="K700" s="234"/>
      <c r="L700" s="234"/>
      <c r="M700" s="234"/>
      <c r="N700" s="234"/>
      <c r="O700" s="246"/>
      <c r="P700" s="246"/>
    </row>
    <row r="701" spans="1:16" ht="26.25" hidden="1" customHeight="1">
      <c r="A701" s="258"/>
      <c r="B701" s="234"/>
      <c r="C701" s="234"/>
      <c r="D701" s="234"/>
      <c r="E701" s="234"/>
      <c r="F701" s="234"/>
      <c r="G701" s="245"/>
      <c r="H701" s="234"/>
      <c r="I701" s="234"/>
      <c r="J701" s="245"/>
      <c r="K701" s="234"/>
      <c r="L701" s="234"/>
      <c r="M701" s="234"/>
      <c r="N701" s="234"/>
      <c r="O701" s="246"/>
      <c r="P701" s="246"/>
    </row>
    <row r="702" spans="1:16" ht="26.25" hidden="1" customHeight="1">
      <c r="A702" s="258"/>
      <c r="B702" s="234"/>
      <c r="C702" s="234"/>
      <c r="D702" s="234"/>
      <c r="E702" s="234"/>
      <c r="F702" s="234"/>
      <c r="G702" s="245"/>
      <c r="H702" s="234"/>
      <c r="I702" s="234"/>
      <c r="J702" s="245"/>
      <c r="K702" s="234"/>
      <c r="L702" s="234"/>
      <c r="M702" s="234"/>
      <c r="N702" s="234"/>
      <c r="O702" s="246"/>
      <c r="P702" s="246"/>
    </row>
    <row r="703" spans="1:16" ht="26.25" hidden="1" customHeight="1">
      <c r="A703" s="258"/>
      <c r="B703" s="234"/>
      <c r="C703" s="234"/>
      <c r="D703" s="234"/>
      <c r="E703" s="234"/>
      <c r="F703" s="234"/>
      <c r="G703" s="245"/>
      <c r="H703" s="234"/>
      <c r="I703" s="234"/>
      <c r="J703" s="245"/>
      <c r="K703" s="234"/>
      <c r="L703" s="234"/>
      <c r="M703" s="234"/>
      <c r="N703" s="234"/>
      <c r="O703" s="246"/>
      <c r="P703" s="246"/>
    </row>
    <row r="704" spans="1:16" ht="26.25" hidden="1" customHeight="1">
      <c r="A704" s="258"/>
      <c r="B704" s="234"/>
      <c r="C704" s="234"/>
      <c r="D704" s="234"/>
      <c r="E704" s="234"/>
      <c r="F704" s="234"/>
      <c r="G704" s="245"/>
      <c r="H704" s="234"/>
      <c r="I704" s="234"/>
      <c r="J704" s="245"/>
      <c r="K704" s="234"/>
      <c r="L704" s="234"/>
      <c r="M704" s="234"/>
      <c r="N704" s="234"/>
      <c r="O704" s="246"/>
      <c r="P704" s="246"/>
    </row>
    <row r="705" spans="1:16" ht="26.25" hidden="1" customHeight="1">
      <c r="A705" s="258"/>
      <c r="B705" s="234"/>
      <c r="C705" s="234"/>
      <c r="D705" s="234"/>
      <c r="E705" s="234"/>
      <c r="F705" s="234"/>
      <c r="G705" s="245"/>
      <c r="H705" s="234"/>
      <c r="I705" s="234"/>
      <c r="J705" s="245"/>
      <c r="K705" s="234"/>
      <c r="L705" s="234"/>
      <c r="M705" s="234"/>
      <c r="N705" s="234"/>
      <c r="O705" s="246"/>
      <c r="P705" s="246"/>
    </row>
    <row r="706" spans="1:16" ht="26.25" hidden="1" customHeight="1">
      <c r="A706" s="258"/>
      <c r="B706" s="234"/>
      <c r="C706" s="234"/>
      <c r="D706" s="234"/>
      <c r="E706" s="234"/>
      <c r="F706" s="234"/>
      <c r="G706" s="245"/>
      <c r="H706" s="234"/>
      <c r="I706" s="234"/>
      <c r="J706" s="245"/>
      <c r="K706" s="234"/>
      <c r="L706" s="234"/>
      <c r="M706" s="234"/>
      <c r="N706" s="234"/>
      <c r="O706" s="246"/>
      <c r="P706" s="246"/>
    </row>
    <row r="707" spans="1:16" ht="26.25" hidden="1" customHeight="1">
      <c r="A707" s="258"/>
      <c r="B707" s="234"/>
      <c r="C707" s="234"/>
      <c r="D707" s="234"/>
      <c r="E707" s="234"/>
      <c r="F707" s="234"/>
      <c r="G707" s="245"/>
      <c r="H707" s="234"/>
      <c r="I707" s="234"/>
      <c r="J707" s="245"/>
      <c r="K707" s="234"/>
      <c r="L707" s="234"/>
      <c r="M707" s="234"/>
      <c r="N707" s="234"/>
      <c r="O707" s="246"/>
      <c r="P707" s="246"/>
    </row>
    <row r="708" spans="1:16" ht="26.25" hidden="1" customHeight="1">
      <c r="A708" s="258"/>
      <c r="B708" s="234"/>
      <c r="C708" s="234"/>
      <c r="D708" s="234"/>
      <c r="E708" s="234"/>
      <c r="F708" s="234"/>
      <c r="G708" s="245"/>
      <c r="H708" s="234"/>
      <c r="I708" s="234"/>
      <c r="J708" s="245"/>
      <c r="K708" s="234"/>
      <c r="L708" s="234"/>
      <c r="M708" s="234"/>
      <c r="N708" s="234"/>
      <c r="O708" s="246"/>
      <c r="P708" s="246"/>
    </row>
    <row r="709" spans="1:16" ht="26.25" hidden="1" customHeight="1">
      <c r="A709" s="258"/>
      <c r="B709" s="234"/>
      <c r="C709" s="234"/>
      <c r="D709" s="234"/>
      <c r="E709" s="234"/>
      <c r="F709" s="234"/>
      <c r="G709" s="245"/>
      <c r="H709" s="234"/>
      <c r="I709" s="234"/>
      <c r="J709" s="245"/>
      <c r="K709" s="234"/>
      <c r="L709" s="234"/>
      <c r="M709" s="234"/>
      <c r="N709" s="234"/>
      <c r="O709" s="246"/>
      <c r="P709" s="246"/>
    </row>
    <row r="710" spans="1:16" ht="26.25" hidden="1" customHeight="1">
      <c r="A710" s="258"/>
      <c r="B710" s="234"/>
      <c r="C710" s="234"/>
      <c r="D710" s="234"/>
      <c r="E710" s="234"/>
      <c r="F710" s="234"/>
      <c r="G710" s="245"/>
      <c r="H710" s="234"/>
      <c r="I710" s="234"/>
      <c r="J710" s="245"/>
      <c r="K710" s="234"/>
      <c r="L710" s="234"/>
      <c r="M710" s="234"/>
      <c r="N710" s="234"/>
      <c r="O710" s="246"/>
      <c r="P710" s="246"/>
    </row>
    <row r="711" spans="1:16" ht="26.25" hidden="1" customHeight="1">
      <c r="A711" s="258"/>
      <c r="B711" s="234"/>
      <c r="C711" s="234"/>
      <c r="D711" s="234"/>
      <c r="E711" s="234"/>
      <c r="F711" s="234"/>
      <c r="G711" s="245"/>
      <c r="H711" s="234"/>
      <c r="I711" s="234"/>
      <c r="J711" s="245"/>
      <c r="K711" s="234"/>
      <c r="L711" s="234"/>
      <c r="M711" s="234"/>
      <c r="N711" s="234"/>
      <c r="O711" s="246"/>
      <c r="P711" s="246"/>
    </row>
    <row r="712" spans="1:16" ht="26.25" hidden="1" customHeight="1">
      <c r="A712" s="258"/>
      <c r="B712" s="234"/>
      <c r="C712" s="234"/>
      <c r="D712" s="234"/>
      <c r="E712" s="234"/>
      <c r="F712" s="234"/>
      <c r="G712" s="245"/>
      <c r="H712" s="234"/>
      <c r="I712" s="234"/>
      <c r="J712" s="245"/>
      <c r="K712" s="234"/>
      <c r="L712" s="234"/>
      <c r="M712" s="234"/>
      <c r="N712" s="234"/>
      <c r="O712" s="246"/>
      <c r="P712" s="246"/>
    </row>
    <row r="713" spans="1:16" ht="26.25" hidden="1" customHeight="1">
      <c r="A713" s="258"/>
      <c r="B713" s="234"/>
      <c r="C713" s="234"/>
      <c r="D713" s="234"/>
      <c r="E713" s="234"/>
      <c r="F713" s="234"/>
      <c r="G713" s="245"/>
      <c r="H713" s="234"/>
      <c r="I713" s="234"/>
      <c r="J713" s="245"/>
      <c r="K713" s="234"/>
      <c r="L713" s="234"/>
      <c r="M713" s="234"/>
      <c r="N713" s="234"/>
      <c r="O713" s="246"/>
      <c r="P713" s="246"/>
    </row>
    <row r="714" spans="1:16" ht="26.25" hidden="1" customHeight="1">
      <c r="A714" s="258"/>
      <c r="B714" s="234"/>
      <c r="C714" s="234"/>
      <c r="D714" s="234"/>
      <c r="E714" s="234"/>
      <c r="F714" s="234"/>
      <c r="G714" s="245"/>
      <c r="H714" s="234"/>
      <c r="I714" s="234"/>
      <c r="J714" s="245"/>
      <c r="K714" s="234"/>
      <c r="L714" s="234"/>
      <c r="M714" s="234"/>
      <c r="N714" s="234"/>
      <c r="O714" s="246"/>
      <c r="P714" s="246"/>
    </row>
    <row r="715" spans="1:16" ht="26.25" hidden="1" customHeight="1">
      <c r="A715" s="258"/>
      <c r="B715" s="234"/>
      <c r="C715" s="234"/>
      <c r="D715" s="234"/>
      <c r="E715" s="234"/>
      <c r="F715" s="234"/>
      <c r="G715" s="245"/>
      <c r="H715" s="234"/>
      <c r="I715" s="234"/>
      <c r="J715" s="245"/>
      <c r="K715" s="234"/>
      <c r="L715" s="234"/>
      <c r="M715" s="234"/>
      <c r="N715" s="234"/>
      <c r="O715" s="246"/>
      <c r="P715" s="246"/>
    </row>
    <row r="716" spans="1:16" ht="26.25" hidden="1" customHeight="1">
      <c r="A716" s="258"/>
      <c r="B716" s="234"/>
      <c r="C716" s="234"/>
      <c r="D716" s="234"/>
      <c r="E716" s="234"/>
      <c r="F716" s="234"/>
      <c r="G716" s="245"/>
      <c r="H716" s="234"/>
      <c r="I716" s="234"/>
      <c r="J716" s="245"/>
      <c r="K716" s="234"/>
      <c r="L716" s="234"/>
      <c r="M716" s="234"/>
      <c r="N716" s="234"/>
      <c r="O716" s="246"/>
      <c r="P716" s="246"/>
    </row>
    <row r="717" spans="1:16" ht="26.25" hidden="1" customHeight="1">
      <c r="A717" s="258"/>
      <c r="B717" s="234"/>
      <c r="C717" s="234"/>
      <c r="D717" s="234"/>
      <c r="E717" s="234"/>
      <c r="F717" s="234"/>
      <c r="G717" s="245"/>
      <c r="H717" s="234"/>
      <c r="I717" s="234"/>
      <c r="J717" s="245"/>
      <c r="K717" s="234"/>
      <c r="L717" s="234"/>
      <c r="M717" s="234"/>
      <c r="N717" s="234"/>
      <c r="O717" s="246"/>
      <c r="P717" s="246"/>
    </row>
    <row r="718" spans="1:16" ht="26.25" hidden="1" customHeight="1">
      <c r="A718" s="258"/>
      <c r="B718" s="234"/>
      <c r="C718" s="234"/>
      <c r="D718" s="234"/>
      <c r="E718" s="234"/>
      <c r="F718" s="234"/>
      <c r="G718" s="245"/>
      <c r="H718" s="234"/>
      <c r="I718" s="234"/>
      <c r="J718" s="245"/>
      <c r="K718" s="234"/>
      <c r="L718" s="234"/>
      <c r="M718" s="234"/>
      <c r="N718" s="234"/>
      <c r="O718" s="246"/>
      <c r="P718" s="246"/>
    </row>
    <row r="719" spans="1:16" ht="26.25" hidden="1" customHeight="1">
      <c r="A719" s="258"/>
      <c r="B719" s="234"/>
      <c r="C719" s="234"/>
      <c r="D719" s="234"/>
      <c r="E719" s="234"/>
      <c r="F719" s="234"/>
      <c r="G719" s="245"/>
      <c r="H719" s="234"/>
      <c r="I719" s="234"/>
      <c r="J719" s="245"/>
      <c r="K719" s="234"/>
      <c r="L719" s="234"/>
      <c r="M719" s="234"/>
      <c r="N719" s="234"/>
      <c r="O719" s="246"/>
      <c r="P719" s="246"/>
    </row>
    <row r="720" spans="1:16" ht="26.25" hidden="1" customHeight="1">
      <c r="A720" s="258"/>
      <c r="B720" s="234"/>
      <c r="C720" s="234"/>
      <c r="D720" s="234"/>
      <c r="E720" s="234"/>
      <c r="F720" s="234"/>
      <c r="G720" s="245"/>
      <c r="H720" s="234"/>
      <c r="I720" s="234"/>
      <c r="J720" s="245"/>
      <c r="K720" s="234"/>
      <c r="L720" s="234"/>
      <c r="M720" s="234"/>
      <c r="N720" s="234"/>
      <c r="O720" s="246"/>
      <c r="P720" s="246"/>
    </row>
    <row r="721" spans="1:16" ht="26.25" hidden="1" customHeight="1">
      <c r="A721" s="258"/>
      <c r="B721" s="234"/>
      <c r="C721" s="234"/>
      <c r="D721" s="234"/>
      <c r="E721" s="234"/>
      <c r="F721" s="234"/>
      <c r="G721" s="245"/>
      <c r="H721" s="234"/>
      <c r="I721" s="234"/>
      <c r="J721" s="245"/>
      <c r="K721" s="234"/>
      <c r="L721" s="234"/>
      <c r="M721" s="234"/>
      <c r="N721" s="234"/>
      <c r="O721" s="246"/>
      <c r="P721" s="246"/>
    </row>
    <row r="722" spans="1:16" ht="26.25" hidden="1" customHeight="1">
      <c r="A722" s="258"/>
      <c r="B722" s="234"/>
      <c r="C722" s="234"/>
      <c r="D722" s="234"/>
      <c r="E722" s="234"/>
      <c r="F722" s="234"/>
      <c r="G722" s="245"/>
      <c r="H722" s="234"/>
      <c r="I722" s="234"/>
      <c r="J722" s="245"/>
      <c r="K722" s="234"/>
      <c r="L722" s="234"/>
      <c r="M722" s="234"/>
      <c r="N722" s="234"/>
      <c r="O722" s="246"/>
      <c r="P722" s="246"/>
    </row>
    <row r="723" spans="1:16" ht="26.25" hidden="1" customHeight="1">
      <c r="A723" s="258"/>
      <c r="B723" s="234"/>
      <c r="C723" s="234"/>
      <c r="D723" s="234"/>
      <c r="E723" s="234"/>
      <c r="F723" s="234"/>
      <c r="G723" s="245"/>
      <c r="H723" s="234"/>
      <c r="I723" s="234"/>
      <c r="J723" s="245"/>
      <c r="K723" s="234"/>
      <c r="L723" s="234"/>
      <c r="M723" s="234"/>
      <c r="N723" s="234"/>
      <c r="O723" s="246"/>
      <c r="P723" s="246"/>
    </row>
    <row r="724" spans="1:16" ht="26.25" hidden="1" customHeight="1">
      <c r="A724" s="258"/>
      <c r="B724" s="234"/>
      <c r="C724" s="234"/>
      <c r="D724" s="234"/>
      <c r="E724" s="234"/>
      <c r="F724" s="234"/>
      <c r="G724" s="245"/>
      <c r="H724" s="234"/>
      <c r="I724" s="234"/>
      <c r="J724" s="245"/>
      <c r="K724" s="234"/>
      <c r="L724" s="234"/>
      <c r="M724" s="234"/>
      <c r="N724" s="234"/>
      <c r="O724" s="246"/>
      <c r="P724" s="246"/>
    </row>
    <row r="725" spans="1:16" ht="26.25" hidden="1" customHeight="1">
      <c r="A725" s="258"/>
      <c r="B725" s="234"/>
      <c r="C725" s="234"/>
      <c r="D725" s="234"/>
      <c r="E725" s="234"/>
      <c r="F725" s="234"/>
      <c r="G725" s="245"/>
      <c r="H725" s="234"/>
      <c r="I725" s="234"/>
      <c r="J725" s="245"/>
      <c r="K725" s="234"/>
      <c r="L725" s="234"/>
      <c r="M725" s="234"/>
      <c r="N725" s="234"/>
      <c r="O725" s="246"/>
      <c r="P725" s="246"/>
    </row>
    <row r="726" spans="1:16" ht="26.25" hidden="1" customHeight="1">
      <c r="A726" s="258"/>
      <c r="B726" s="234"/>
      <c r="C726" s="234"/>
      <c r="D726" s="234"/>
      <c r="E726" s="234"/>
      <c r="F726" s="234"/>
      <c r="G726" s="245"/>
      <c r="H726" s="234"/>
      <c r="I726" s="234"/>
      <c r="J726" s="245"/>
      <c r="K726" s="234"/>
      <c r="L726" s="234"/>
      <c r="M726" s="234"/>
      <c r="N726" s="234"/>
      <c r="O726" s="246"/>
      <c r="P726" s="246"/>
    </row>
    <row r="727" spans="1:16" ht="26.25" hidden="1" customHeight="1">
      <c r="A727" s="258"/>
      <c r="B727" s="234"/>
      <c r="C727" s="234"/>
      <c r="D727" s="234"/>
      <c r="E727" s="234"/>
      <c r="F727" s="234"/>
      <c r="G727" s="245"/>
      <c r="H727" s="234"/>
      <c r="I727" s="234"/>
      <c r="J727" s="245"/>
      <c r="K727" s="234"/>
      <c r="L727" s="234"/>
      <c r="M727" s="234"/>
      <c r="N727" s="234"/>
      <c r="O727" s="246"/>
      <c r="P727" s="246"/>
    </row>
    <row r="728" spans="1:16" ht="26.25" hidden="1" customHeight="1">
      <c r="A728" s="258"/>
      <c r="B728" s="234"/>
      <c r="C728" s="234"/>
      <c r="D728" s="234"/>
      <c r="E728" s="234"/>
      <c r="F728" s="234"/>
      <c r="G728" s="245"/>
      <c r="H728" s="234"/>
      <c r="I728" s="234"/>
      <c r="J728" s="245"/>
      <c r="K728" s="234"/>
      <c r="L728" s="234"/>
      <c r="M728" s="234"/>
      <c r="N728" s="234"/>
      <c r="O728" s="246"/>
      <c r="P728" s="246"/>
    </row>
    <row r="729" spans="1:16" ht="26.25" hidden="1" customHeight="1">
      <c r="A729" s="258"/>
      <c r="B729" s="234"/>
      <c r="C729" s="234"/>
      <c r="D729" s="234"/>
      <c r="E729" s="234"/>
      <c r="F729" s="234"/>
      <c r="G729" s="245"/>
      <c r="H729" s="234"/>
      <c r="I729" s="234"/>
      <c r="J729" s="245"/>
      <c r="K729" s="234"/>
      <c r="L729" s="234"/>
      <c r="M729" s="234"/>
      <c r="N729" s="234"/>
      <c r="O729" s="246"/>
      <c r="P729" s="246"/>
    </row>
    <row r="730" spans="1:16" ht="26.25" hidden="1" customHeight="1">
      <c r="A730" s="258"/>
      <c r="B730" s="234"/>
      <c r="C730" s="234"/>
      <c r="D730" s="234"/>
      <c r="E730" s="234"/>
      <c r="F730" s="234"/>
      <c r="G730" s="245"/>
      <c r="H730" s="234"/>
      <c r="I730" s="234"/>
      <c r="J730" s="245"/>
      <c r="K730" s="234"/>
      <c r="L730" s="234"/>
      <c r="M730" s="234"/>
      <c r="N730" s="234"/>
      <c r="O730" s="246"/>
      <c r="P730" s="246"/>
    </row>
    <row r="731" spans="1:16" ht="26.25" hidden="1" customHeight="1">
      <c r="A731" s="258"/>
      <c r="B731" s="234"/>
      <c r="C731" s="234"/>
      <c r="D731" s="234"/>
      <c r="E731" s="234"/>
      <c r="F731" s="234"/>
      <c r="G731" s="245"/>
      <c r="H731" s="234"/>
      <c r="I731" s="234"/>
      <c r="J731" s="245"/>
      <c r="K731" s="234"/>
      <c r="L731" s="234"/>
      <c r="M731" s="234"/>
      <c r="N731" s="234"/>
      <c r="O731" s="246"/>
      <c r="P731" s="246"/>
    </row>
    <row r="732" spans="1:16" ht="26.25" hidden="1" customHeight="1">
      <c r="A732" s="258"/>
      <c r="B732" s="234"/>
      <c r="C732" s="234"/>
      <c r="D732" s="234"/>
      <c r="E732" s="234"/>
      <c r="F732" s="234"/>
      <c r="G732" s="245"/>
      <c r="H732" s="234"/>
      <c r="I732" s="234"/>
      <c r="J732" s="245"/>
      <c r="K732" s="234"/>
      <c r="L732" s="234"/>
      <c r="M732" s="234"/>
      <c r="N732" s="234"/>
      <c r="O732" s="246"/>
      <c r="P732" s="246"/>
    </row>
    <row r="733" spans="1:16" ht="26.25" hidden="1" customHeight="1">
      <c r="A733" s="258"/>
      <c r="B733" s="234"/>
      <c r="C733" s="234"/>
      <c r="D733" s="234"/>
      <c r="E733" s="234"/>
      <c r="F733" s="234"/>
      <c r="G733" s="245"/>
      <c r="H733" s="234"/>
      <c r="I733" s="234"/>
      <c r="J733" s="245"/>
      <c r="K733" s="234"/>
      <c r="L733" s="234"/>
      <c r="M733" s="234"/>
      <c r="N733" s="234"/>
      <c r="O733" s="246"/>
      <c r="P733" s="246"/>
    </row>
    <row r="734" spans="1:16" ht="26.25" hidden="1" customHeight="1">
      <c r="A734" s="258"/>
      <c r="B734" s="234"/>
      <c r="C734" s="234"/>
      <c r="D734" s="234"/>
      <c r="E734" s="234"/>
      <c r="F734" s="234"/>
      <c r="G734" s="245"/>
      <c r="H734" s="234"/>
      <c r="I734" s="234"/>
      <c r="J734" s="245"/>
      <c r="K734" s="234"/>
      <c r="L734" s="234"/>
      <c r="M734" s="234"/>
      <c r="N734" s="234"/>
      <c r="O734" s="246"/>
      <c r="P734" s="246"/>
    </row>
    <row r="735" spans="1:16" ht="26.25" hidden="1" customHeight="1">
      <c r="A735" s="258"/>
      <c r="B735" s="234"/>
      <c r="C735" s="234"/>
      <c r="D735" s="234"/>
      <c r="E735" s="234"/>
      <c r="F735" s="234"/>
      <c r="G735" s="245"/>
      <c r="H735" s="234"/>
      <c r="I735" s="234"/>
      <c r="J735" s="245"/>
      <c r="K735" s="234"/>
      <c r="L735" s="234"/>
      <c r="M735" s="234"/>
      <c r="N735" s="234"/>
      <c r="O735" s="246"/>
      <c r="P735" s="246"/>
    </row>
    <row r="736" spans="1:16" ht="26.25" hidden="1" customHeight="1">
      <c r="A736" s="258"/>
      <c r="B736" s="234"/>
      <c r="C736" s="234"/>
      <c r="D736" s="234"/>
      <c r="E736" s="234"/>
      <c r="F736" s="234"/>
      <c r="G736" s="245"/>
      <c r="H736" s="234"/>
      <c r="I736" s="234"/>
      <c r="J736" s="245"/>
      <c r="K736" s="234"/>
      <c r="L736" s="234"/>
      <c r="M736" s="234"/>
      <c r="N736" s="234"/>
      <c r="O736" s="246"/>
      <c r="P736" s="246"/>
    </row>
    <row r="737" spans="1:16" ht="26.25" hidden="1" customHeight="1">
      <c r="A737" s="258"/>
      <c r="B737" s="234"/>
      <c r="C737" s="234"/>
      <c r="D737" s="234"/>
      <c r="E737" s="234"/>
      <c r="F737" s="234"/>
      <c r="G737" s="245"/>
      <c r="H737" s="234"/>
      <c r="I737" s="234"/>
      <c r="J737" s="245"/>
      <c r="K737" s="234"/>
      <c r="L737" s="234"/>
      <c r="M737" s="234"/>
      <c r="N737" s="234"/>
      <c r="O737" s="246"/>
      <c r="P737" s="246"/>
    </row>
    <row r="738" spans="1:16" ht="26.25" hidden="1" customHeight="1">
      <c r="A738" s="258"/>
      <c r="B738" s="234"/>
      <c r="C738" s="234"/>
      <c r="D738" s="234"/>
      <c r="E738" s="234"/>
      <c r="F738" s="234"/>
      <c r="G738" s="245"/>
      <c r="H738" s="234"/>
      <c r="I738" s="234"/>
      <c r="J738" s="245"/>
      <c r="K738" s="234"/>
      <c r="L738" s="234"/>
      <c r="M738" s="234"/>
      <c r="N738" s="234"/>
      <c r="O738" s="246"/>
      <c r="P738" s="246"/>
    </row>
    <row r="739" spans="1:16" ht="26.25" hidden="1" customHeight="1">
      <c r="A739" s="258"/>
      <c r="B739" s="234"/>
      <c r="C739" s="234"/>
      <c r="D739" s="234"/>
      <c r="E739" s="234"/>
      <c r="F739" s="234"/>
      <c r="G739" s="245"/>
      <c r="H739" s="234"/>
      <c r="I739" s="234"/>
      <c r="J739" s="245"/>
      <c r="K739" s="234"/>
      <c r="L739" s="234"/>
      <c r="M739" s="234"/>
      <c r="N739" s="234"/>
      <c r="O739" s="246"/>
      <c r="P739" s="246"/>
    </row>
    <row r="740" spans="1:16" ht="26.25" hidden="1" customHeight="1">
      <c r="A740" s="258"/>
      <c r="B740" s="234"/>
      <c r="C740" s="234"/>
      <c r="D740" s="234"/>
      <c r="E740" s="234"/>
      <c r="F740" s="234"/>
      <c r="G740" s="245"/>
      <c r="H740" s="234"/>
      <c r="I740" s="234"/>
      <c r="J740" s="245"/>
      <c r="K740" s="234"/>
      <c r="L740" s="234"/>
      <c r="M740" s="234"/>
      <c r="N740" s="234"/>
      <c r="O740" s="246"/>
      <c r="P740" s="246"/>
    </row>
    <row r="741" spans="1:16" ht="26.25" hidden="1" customHeight="1">
      <c r="A741" s="258"/>
      <c r="B741" s="234"/>
      <c r="C741" s="234"/>
      <c r="D741" s="234"/>
      <c r="E741" s="234"/>
      <c r="F741" s="234"/>
      <c r="G741" s="245"/>
      <c r="H741" s="234"/>
      <c r="I741" s="234"/>
      <c r="J741" s="245"/>
      <c r="K741" s="234"/>
      <c r="L741" s="234"/>
      <c r="M741" s="234"/>
      <c r="N741" s="234"/>
      <c r="O741" s="246"/>
      <c r="P741" s="246"/>
    </row>
    <row r="742" spans="1:16" ht="26.25" hidden="1" customHeight="1">
      <c r="A742" s="258"/>
      <c r="B742" s="234"/>
      <c r="C742" s="234"/>
      <c r="D742" s="234"/>
      <c r="E742" s="234"/>
      <c r="F742" s="234"/>
      <c r="G742" s="245"/>
      <c r="H742" s="234"/>
      <c r="I742" s="234"/>
      <c r="J742" s="245"/>
      <c r="K742" s="234"/>
      <c r="L742" s="234"/>
      <c r="M742" s="234"/>
      <c r="N742" s="234"/>
      <c r="O742" s="246"/>
      <c r="P742" s="246"/>
    </row>
    <row r="743" spans="1:16" ht="26.25" hidden="1" customHeight="1">
      <c r="A743" s="258"/>
      <c r="B743" s="234"/>
      <c r="C743" s="234"/>
      <c r="D743" s="234"/>
      <c r="E743" s="234"/>
      <c r="F743" s="234"/>
      <c r="G743" s="245"/>
      <c r="H743" s="234"/>
      <c r="I743" s="234"/>
      <c r="J743" s="245"/>
      <c r="K743" s="234"/>
      <c r="L743" s="234"/>
      <c r="M743" s="234"/>
      <c r="N743" s="234"/>
      <c r="O743" s="246"/>
      <c r="P743" s="246"/>
    </row>
    <row r="744" spans="1:16" ht="26.25" hidden="1" customHeight="1">
      <c r="A744" s="258"/>
      <c r="B744" s="234"/>
      <c r="C744" s="234"/>
      <c r="D744" s="234"/>
      <c r="E744" s="234"/>
      <c r="F744" s="234"/>
      <c r="G744" s="245"/>
      <c r="H744" s="234"/>
      <c r="I744" s="234"/>
      <c r="J744" s="245"/>
      <c r="K744" s="234"/>
      <c r="L744" s="234"/>
      <c r="M744" s="234"/>
      <c r="N744" s="234"/>
      <c r="O744" s="246"/>
      <c r="P744" s="246"/>
    </row>
    <row r="745" spans="1:16" ht="26.25" hidden="1" customHeight="1">
      <c r="A745" s="258"/>
      <c r="B745" s="234"/>
      <c r="C745" s="234"/>
      <c r="D745" s="234"/>
      <c r="E745" s="234"/>
      <c r="F745" s="234"/>
      <c r="G745" s="245"/>
      <c r="H745" s="234"/>
      <c r="I745" s="234"/>
      <c r="J745" s="245"/>
      <c r="K745" s="234"/>
      <c r="L745" s="234"/>
      <c r="M745" s="234"/>
      <c r="N745" s="234"/>
      <c r="O745" s="246"/>
      <c r="P745" s="246"/>
    </row>
    <row r="746" spans="1:16" ht="26.25" hidden="1" customHeight="1">
      <c r="A746" s="258"/>
      <c r="B746" s="234"/>
      <c r="C746" s="234"/>
      <c r="D746" s="234"/>
      <c r="E746" s="234"/>
      <c r="F746" s="234"/>
      <c r="G746" s="245"/>
      <c r="H746" s="234"/>
      <c r="I746" s="234"/>
      <c r="J746" s="245"/>
      <c r="K746" s="234"/>
      <c r="L746" s="234"/>
      <c r="M746" s="234"/>
      <c r="N746" s="234"/>
      <c r="O746" s="246"/>
      <c r="P746" s="246"/>
    </row>
    <row r="747" spans="1:16" ht="26.25" hidden="1" customHeight="1">
      <c r="A747" s="258"/>
      <c r="B747" s="234"/>
      <c r="C747" s="234"/>
      <c r="D747" s="234"/>
      <c r="E747" s="234"/>
      <c r="F747" s="234"/>
      <c r="G747" s="245"/>
      <c r="H747" s="234"/>
      <c r="I747" s="234"/>
      <c r="J747" s="245"/>
      <c r="K747" s="234"/>
      <c r="L747" s="234"/>
      <c r="M747" s="234"/>
      <c r="N747" s="234"/>
      <c r="O747" s="246"/>
      <c r="P747" s="246"/>
    </row>
    <row r="748" spans="1:16" ht="26.25" hidden="1" customHeight="1">
      <c r="A748" s="258"/>
      <c r="B748" s="234"/>
      <c r="C748" s="234"/>
      <c r="D748" s="234"/>
      <c r="E748" s="234"/>
      <c r="F748" s="234"/>
      <c r="G748" s="245"/>
      <c r="H748" s="234"/>
      <c r="I748" s="234"/>
      <c r="J748" s="245"/>
      <c r="K748" s="234"/>
      <c r="L748" s="234"/>
      <c r="M748" s="234"/>
      <c r="N748" s="234"/>
      <c r="O748" s="246"/>
      <c r="P748" s="246"/>
    </row>
    <row r="749" spans="1:16" ht="26.25" hidden="1" customHeight="1">
      <c r="A749" s="258"/>
      <c r="B749" s="234"/>
      <c r="C749" s="234"/>
      <c r="D749" s="234"/>
      <c r="E749" s="234"/>
      <c r="F749" s="234"/>
      <c r="G749" s="245"/>
      <c r="H749" s="234"/>
      <c r="I749" s="234"/>
      <c r="J749" s="245"/>
      <c r="K749" s="234"/>
      <c r="L749" s="234"/>
      <c r="M749" s="234"/>
      <c r="N749" s="234"/>
      <c r="O749" s="246"/>
      <c r="P749" s="246"/>
    </row>
    <row r="750" spans="1:16" ht="26.25" hidden="1" customHeight="1">
      <c r="A750" s="258"/>
      <c r="B750" s="234"/>
      <c r="C750" s="234"/>
      <c r="D750" s="234"/>
      <c r="E750" s="234"/>
      <c r="F750" s="234"/>
      <c r="G750" s="245"/>
      <c r="H750" s="234"/>
      <c r="I750" s="234"/>
      <c r="J750" s="245"/>
      <c r="K750" s="234"/>
      <c r="L750" s="234"/>
      <c r="M750" s="234"/>
      <c r="N750" s="234"/>
      <c r="O750" s="246"/>
      <c r="P750" s="246"/>
    </row>
    <row r="751" spans="1:16" ht="26.25" hidden="1" customHeight="1">
      <c r="A751" s="258"/>
      <c r="B751" s="234"/>
      <c r="C751" s="234"/>
      <c r="D751" s="234"/>
      <c r="E751" s="234"/>
      <c r="F751" s="234"/>
      <c r="G751" s="245"/>
      <c r="H751" s="234"/>
      <c r="I751" s="234"/>
      <c r="J751" s="245"/>
      <c r="K751" s="234"/>
      <c r="L751" s="234"/>
      <c r="M751" s="234"/>
      <c r="N751" s="234"/>
      <c r="O751" s="246"/>
      <c r="P751" s="246"/>
    </row>
    <row r="752" spans="1:16" ht="26.25" hidden="1" customHeight="1">
      <c r="A752" s="258"/>
      <c r="B752" s="234"/>
      <c r="C752" s="234"/>
      <c r="D752" s="234"/>
      <c r="E752" s="234"/>
      <c r="F752" s="234"/>
      <c r="G752" s="245"/>
      <c r="H752" s="234"/>
      <c r="I752" s="234"/>
      <c r="J752" s="245"/>
      <c r="K752" s="234"/>
      <c r="L752" s="234"/>
      <c r="M752" s="234"/>
      <c r="N752" s="234"/>
      <c r="O752" s="246"/>
      <c r="P752" s="246"/>
    </row>
    <row r="753" spans="1:16" ht="26.25" hidden="1" customHeight="1">
      <c r="A753" s="258"/>
      <c r="B753" s="234"/>
      <c r="C753" s="234"/>
      <c r="D753" s="234"/>
      <c r="E753" s="234"/>
      <c r="F753" s="234"/>
      <c r="G753" s="245"/>
      <c r="H753" s="234"/>
      <c r="I753" s="234"/>
      <c r="J753" s="245"/>
      <c r="K753" s="234"/>
      <c r="L753" s="234"/>
      <c r="M753" s="234"/>
      <c r="N753" s="234"/>
      <c r="O753" s="246"/>
      <c r="P753" s="246"/>
    </row>
    <row r="754" spans="1:16" ht="26.25" hidden="1" customHeight="1">
      <c r="A754" s="258"/>
      <c r="B754" s="234"/>
      <c r="C754" s="234"/>
      <c r="D754" s="234"/>
      <c r="E754" s="234"/>
      <c r="F754" s="234"/>
      <c r="G754" s="245"/>
      <c r="H754" s="234"/>
      <c r="I754" s="234"/>
      <c r="J754" s="245"/>
      <c r="K754" s="234"/>
      <c r="L754" s="234"/>
      <c r="M754" s="234"/>
      <c r="N754" s="234"/>
      <c r="O754" s="246"/>
      <c r="P754" s="246"/>
    </row>
    <row r="755" spans="1:16" ht="26.25" hidden="1" customHeight="1">
      <c r="A755" s="258"/>
      <c r="B755" s="234"/>
      <c r="C755" s="234"/>
      <c r="D755" s="234"/>
      <c r="E755" s="234"/>
      <c r="F755" s="234"/>
      <c r="G755" s="245"/>
      <c r="H755" s="234"/>
      <c r="I755" s="234"/>
      <c r="J755" s="245"/>
      <c r="K755" s="234"/>
      <c r="L755" s="234"/>
      <c r="M755" s="234"/>
      <c r="N755" s="234"/>
      <c r="O755" s="246"/>
      <c r="P755" s="246"/>
    </row>
    <row r="756" spans="1:16" ht="26.25" hidden="1" customHeight="1">
      <c r="A756" s="258"/>
      <c r="B756" s="234"/>
      <c r="C756" s="234"/>
      <c r="D756" s="234"/>
      <c r="E756" s="234"/>
      <c r="F756" s="234"/>
      <c r="G756" s="245"/>
      <c r="H756" s="234"/>
      <c r="I756" s="234"/>
      <c r="J756" s="245"/>
      <c r="K756" s="234"/>
      <c r="L756" s="234"/>
      <c r="M756" s="234"/>
      <c r="N756" s="234"/>
      <c r="O756" s="246"/>
      <c r="P756" s="246"/>
    </row>
    <row r="757" spans="1:16" ht="26.25" hidden="1" customHeight="1">
      <c r="A757" s="258"/>
      <c r="B757" s="234"/>
      <c r="C757" s="234"/>
      <c r="D757" s="234"/>
      <c r="E757" s="234"/>
      <c r="F757" s="234"/>
      <c r="G757" s="245"/>
      <c r="H757" s="234"/>
      <c r="I757" s="234"/>
      <c r="J757" s="245"/>
      <c r="K757" s="234"/>
      <c r="L757" s="234"/>
      <c r="M757" s="234"/>
      <c r="N757" s="234"/>
      <c r="O757" s="246"/>
      <c r="P757" s="246"/>
    </row>
    <row r="758" spans="1:16" ht="26.25" hidden="1" customHeight="1">
      <c r="A758" s="258"/>
      <c r="B758" s="234"/>
      <c r="C758" s="234"/>
      <c r="D758" s="234"/>
      <c r="E758" s="234"/>
      <c r="F758" s="234"/>
      <c r="G758" s="245"/>
      <c r="H758" s="234"/>
      <c r="I758" s="234"/>
      <c r="J758" s="245"/>
      <c r="K758" s="234"/>
      <c r="L758" s="234"/>
      <c r="M758" s="234"/>
      <c r="N758" s="234"/>
      <c r="O758" s="246"/>
      <c r="P758" s="246"/>
    </row>
    <row r="759" spans="1:16" ht="26.25" hidden="1" customHeight="1">
      <c r="A759" s="258"/>
      <c r="B759" s="234"/>
      <c r="C759" s="234"/>
      <c r="D759" s="234"/>
      <c r="E759" s="234"/>
      <c r="F759" s="234"/>
      <c r="G759" s="245"/>
      <c r="H759" s="234"/>
      <c r="I759" s="234"/>
      <c r="J759" s="245"/>
      <c r="K759" s="234"/>
      <c r="L759" s="234"/>
      <c r="M759" s="234"/>
      <c r="N759" s="234"/>
      <c r="O759" s="246"/>
      <c r="P759" s="246"/>
    </row>
    <row r="760" spans="1:16" ht="26.25" hidden="1" customHeight="1">
      <c r="A760" s="258"/>
      <c r="B760" s="234"/>
      <c r="C760" s="234"/>
      <c r="D760" s="234"/>
      <c r="E760" s="234"/>
      <c r="F760" s="234"/>
      <c r="G760" s="245"/>
      <c r="H760" s="234"/>
      <c r="I760" s="234"/>
      <c r="J760" s="245"/>
      <c r="K760" s="234"/>
      <c r="L760" s="234"/>
      <c r="M760" s="234"/>
      <c r="N760" s="234"/>
      <c r="O760" s="246"/>
      <c r="P760" s="246"/>
    </row>
    <row r="761" spans="1:16" ht="26.25" hidden="1" customHeight="1">
      <c r="A761" s="258"/>
      <c r="B761" s="234"/>
      <c r="C761" s="234"/>
      <c r="D761" s="234"/>
      <c r="E761" s="234"/>
      <c r="F761" s="234"/>
      <c r="G761" s="245"/>
      <c r="H761" s="234"/>
      <c r="I761" s="234"/>
      <c r="J761" s="245"/>
      <c r="K761" s="234"/>
      <c r="L761" s="234"/>
      <c r="M761" s="234"/>
      <c r="N761" s="234"/>
      <c r="O761" s="246"/>
      <c r="P761" s="246"/>
    </row>
    <row r="762" spans="1:16" ht="26.25" hidden="1" customHeight="1">
      <c r="A762" s="258"/>
      <c r="B762" s="234"/>
      <c r="C762" s="234"/>
      <c r="D762" s="234"/>
      <c r="E762" s="234"/>
      <c r="F762" s="234"/>
      <c r="G762" s="245"/>
      <c r="H762" s="234"/>
      <c r="I762" s="234"/>
      <c r="J762" s="245"/>
      <c r="K762" s="234"/>
      <c r="L762" s="234"/>
      <c r="M762" s="234"/>
      <c r="N762" s="234"/>
      <c r="O762" s="246"/>
      <c r="P762" s="246"/>
    </row>
    <row r="763" spans="1:16" ht="26.25" hidden="1" customHeight="1">
      <c r="A763" s="258"/>
      <c r="B763" s="234"/>
      <c r="C763" s="234"/>
      <c r="D763" s="234"/>
      <c r="E763" s="234"/>
      <c r="F763" s="234"/>
      <c r="G763" s="245"/>
      <c r="H763" s="234"/>
      <c r="I763" s="234"/>
      <c r="J763" s="245"/>
      <c r="K763" s="234"/>
      <c r="L763" s="234"/>
      <c r="M763" s="234"/>
      <c r="N763" s="234"/>
      <c r="O763" s="246"/>
      <c r="P763" s="246"/>
    </row>
    <row r="764" spans="1:16" ht="26.25" hidden="1" customHeight="1">
      <c r="A764" s="258"/>
      <c r="B764" s="234"/>
      <c r="C764" s="234"/>
      <c r="D764" s="234"/>
      <c r="E764" s="234"/>
      <c r="F764" s="234"/>
      <c r="G764" s="245"/>
      <c r="H764" s="234"/>
      <c r="I764" s="234"/>
      <c r="J764" s="245"/>
      <c r="K764" s="234"/>
      <c r="L764" s="234"/>
      <c r="M764" s="234"/>
      <c r="N764" s="234"/>
      <c r="O764" s="246"/>
      <c r="P764" s="246"/>
    </row>
    <row r="765" spans="1:16" ht="26.25" hidden="1" customHeight="1">
      <c r="A765" s="258"/>
      <c r="B765" s="234"/>
      <c r="C765" s="234"/>
      <c r="D765" s="234"/>
      <c r="E765" s="234"/>
      <c r="F765" s="234"/>
      <c r="G765" s="245"/>
      <c r="H765" s="234"/>
      <c r="I765" s="234"/>
      <c r="J765" s="245"/>
      <c r="K765" s="234"/>
      <c r="L765" s="234"/>
      <c r="M765" s="234"/>
      <c r="N765" s="234"/>
      <c r="O765" s="246"/>
      <c r="P765" s="246"/>
    </row>
    <row r="766" spans="1:16" ht="26.25" hidden="1" customHeight="1">
      <c r="A766" s="258"/>
      <c r="B766" s="234"/>
      <c r="C766" s="234"/>
      <c r="D766" s="234"/>
      <c r="E766" s="234"/>
      <c r="F766" s="234"/>
      <c r="G766" s="245"/>
      <c r="H766" s="234"/>
      <c r="I766" s="234"/>
      <c r="J766" s="245"/>
      <c r="K766" s="234"/>
      <c r="L766" s="234"/>
      <c r="M766" s="234"/>
      <c r="N766" s="234"/>
      <c r="O766" s="246"/>
      <c r="P766" s="246"/>
    </row>
    <row r="767" spans="1:16" ht="26.25" hidden="1" customHeight="1">
      <c r="A767" s="258"/>
      <c r="B767" s="234"/>
      <c r="C767" s="234"/>
      <c r="D767" s="234"/>
      <c r="E767" s="234"/>
      <c r="F767" s="234"/>
      <c r="G767" s="245"/>
      <c r="H767" s="234"/>
      <c r="I767" s="234"/>
      <c r="J767" s="245"/>
      <c r="K767" s="234"/>
      <c r="L767" s="234"/>
      <c r="M767" s="234"/>
      <c r="N767" s="234"/>
      <c r="O767" s="246"/>
      <c r="P767" s="246"/>
    </row>
    <row r="768" spans="1:16" ht="26.25" hidden="1" customHeight="1">
      <c r="A768" s="258"/>
      <c r="B768" s="234"/>
      <c r="C768" s="234"/>
      <c r="D768" s="234"/>
      <c r="E768" s="234"/>
      <c r="F768" s="234"/>
      <c r="G768" s="245"/>
      <c r="H768" s="234"/>
      <c r="I768" s="234"/>
      <c r="J768" s="245"/>
      <c r="K768" s="234"/>
      <c r="L768" s="234"/>
      <c r="M768" s="234"/>
      <c r="N768" s="234"/>
      <c r="O768" s="246"/>
      <c r="P768" s="246"/>
    </row>
    <row r="769" spans="1:16" ht="26.25" hidden="1" customHeight="1">
      <c r="A769" s="258"/>
      <c r="B769" s="234"/>
      <c r="C769" s="234"/>
      <c r="D769" s="234"/>
      <c r="E769" s="234"/>
      <c r="F769" s="234"/>
      <c r="G769" s="245"/>
      <c r="H769" s="234"/>
      <c r="I769" s="234"/>
      <c r="J769" s="245"/>
      <c r="K769" s="234"/>
      <c r="L769" s="234"/>
      <c r="M769" s="234"/>
      <c r="N769" s="234"/>
      <c r="O769" s="246"/>
      <c r="P769" s="246"/>
    </row>
    <row r="770" spans="1:16" ht="26.25" hidden="1" customHeight="1">
      <c r="A770" s="258"/>
      <c r="B770" s="234"/>
      <c r="C770" s="234"/>
      <c r="D770" s="234"/>
      <c r="E770" s="234"/>
      <c r="F770" s="234"/>
      <c r="G770" s="245"/>
      <c r="H770" s="234"/>
      <c r="I770" s="234"/>
      <c r="J770" s="245"/>
      <c r="K770" s="234"/>
      <c r="L770" s="234"/>
      <c r="M770" s="234"/>
      <c r="N770" s="234"/>
      <c r="O770" s="246"/>
      <c r="P770" s="246"/>
    </row>
    <row r="771" spans="1:16" ht="26.25" hidden="1" customHeight="1">
      <c r="A771" s="258"/>
      <c r="B771" s="234"/>
      <c r="C771" s="234"/>
      <c r="D771" s="234"/>
      <c r="E771" s="234"/>
      <c r="F771" s="234"/>
      <c r="G771" s="245"/>
      <c r="H771" s="234"/>
      <c r="I771" s="234"/>
      <c r="J771" s="245"/>
      <c r="K771" s="234"/>
      <c r="L771" s="234"/>
      <c r="M771" s="234"/>
      <c r="N771" s="234"/>
      <c r="O771" s="246"/>
      <c r="P771" s="246"/>
    </row>
    <row r="772" spans="1:16" ht="26.25" hidden="1" customHeight="1">
      <c r="A772" s="258"/>
      <c r="B772" s="234"/>
      <c r="C772" s="234"/>
      <c r="D772" s="234"/>
      <c r="E772" s="234"/>
      <c r="F772" s="234"/>
      <c r="G772" s="245"/>
      <c r="H772" s="234"/>
      <c r="I772" s="234"/>
      <c r="J772" s="245"/>
      <c r="K772" s="234"/>
      <c r="L772" s="234"/>
      <c r="M772" s="234"/>
      <c r="N772" s="234"/>
      <c r="O772" s="246"/>
      <c r="P772" s="246"/>
    </row>
    <row r="773" spans="1:16" ht="26.25" hidden="1" customHeight="1">
      <c r="A773" s="258"/>
      <c r="B773" s="234"/>
      <c r="C773" s="234"/>
      <c r="D773" s="234"/>
      <c r="E773" s="234"/>
      <c r="F773" s="234"/>
      <c r="G773" s="245"/>
      <c r="H773" s="234"/>
      <c r="I773" s="234"/>
      <c r="J773" s="245"/>
      <c r="K773" s="234"/>
      <c r="L773" s="234"/>
      <c r="M773" s="234"/>
      <c r="N773" s="234"/>
      <c r="O773" s="246"/>
      <c r="P773" s="246"/>
    </row>
    <row r="774" spans="1:16" ht="26.25" hidden="1" customHeight="1">
      <c r="A774" s="258"/>
      <c r="B774" s="234"/>
      <c r="C774" s="234"/>
      <c r="D774" s="234"/>
      <c r="E774" s="234"/>
      <c r="F774" s="234"/>
      <c r="G774" s="245"/>
      <c r="H774" s="234"/>
      <c r="I774" s="234"/>
      <c r="J774" s="245"/>
      <c r="K774" s="234"/>
      <c r="L774" s="234"/>
      <c r="M774" s="234"/>
      <c r="N774" s="234"/>
      <c r="O774" s="246"/>
      <c r="P774" s="246"/>
    </row>
    <row r="775" spans="1:16" ht="26.25" hidden="1" customHeight="1">
      <c r="A775" s="258"/>
      <c r="B775" s="234"/>
      <c r="C775" s="234"/>
      <c r="D775" s="234"/>
      <c r="E775" s="234"/>
      <c r="F775" s="234"/>
      <c r="G775" s="245"/>
      <c r="H775" s="234"/>
      <c r="I775" s="234"/>
      <c r="J775" s="245"/>
      <c r="K775" s="234"/>
      <c r="L775" s="234"/>
      <c r="M775" s="234"/>
      <c r="N775" s="234"/>
      <c r="O775" s="246"/>
      <c r="P775" s="246"/>
    </row>
    <row r="776" spans="1:16" ht="26.25" hidden="1" customHeight="1">
      <c r="A776" s="258"/>
      <c r="B776" s="234"/>
      <c r="C776" s="234"/>
      <c r="D776" s="234"/>
      <c r="E776" s="234"/>
      <c r="F776" s="234"/>
      <c r="G776" s="245"/>
      <c r="H776" s="234"/>
      <c r="I776" s="234"/>
      <c r="J776" s="245"/>
      <c r="K776" s="234"/>
      <c r="L776" s="234"/>
      <c r="M776" s="234"/>
      <c r="N776" s="234"/>
      <c r="O776" s="246"/>
      <c r="P776" s="246"/>
    </row>
    <row r="777" spans="1:16" ht="26.25" hidden="1" customHeight="1">
      <c r="A777" s="258"/>
      <c r="B777" s="234"/>
      <c r="C777" s="234"/>
      <c r="D777" s="234"/>
      <c r="E777" s="234"/>
      <c r="F777" s="234"/>
      <c r="G777" s="245"/>
      <c r="H777" s="234"/>
      <c r="I777" s="234"/>
      <c r="J777" s="245"/>
      <c r="K777" s="234"/>
      <c r="L777" s="234"/>
      <c r="M777" s="234"/>
      <c r="N777" s="234"/>
      <c r="O777" s="246"/>
      <c r="P777" s="246"/>
    </row>
    <row r="778" spans="1:16" ht="26.25" hidden="1" customHeight="1">
      <c r="A778" s="258"/>
      <c r="B778" s="234"/>
      <c r="C778" s="234"/>
      <c r="D778" s="234"/>
      <c r="E778" s="234"/>
      <c r="F778" s="234"/>
      <c r="G778" s="245"/>
      <c r="H778" s="234"/>
      <c r="I778" s="234"/>
      <c r="J778" s="245"/>
      <c r="K778" s="234"/>
      <c r="L778" s="234"/>
      <c r="M778" s="234"/>
      <c r="N778" s="234"/>
      <c r="O778" s="246"/>
      <c r="P778" s="246"/>
    </row>
    <row r="779" spans="1:16" ht="26.25" hidden="1" customHeight="1">
      <c r="A779" s="258"/>
      <c r="B779" s="234"/>
      <c r="C779" s="234"/>
      <c r="D779" s="234"/>
      <c r="E779" s="234"/>
      <c r="F779" s="234"/>
      <c r="G779" s="245"/>
      <c r="H779" s="234"/>
      <c r="I779" s="234"/>
      <c r="J779" s="245"/>
      <c r="K779" s="234"/>
      <c r="L779" s="234"/>
      <c r="M779" s="234"/>
      <c r="N779" s="234"/>
      <c r="O779" s="246"/>
      <c r="P779" s="246"/>
    </row>
    <row r="780" spans="1:16" ht="26.25" hidden="1" customHeight="1">
      <c r="A780" s="258"/>
      <c r="B780" s="234"/>
      <c r="C780" s="234"/>
      <c r="D780" s="234"/>
      <c r="E780" s="234"/>
      <c r="F780" s="234"/>
      <c r="G780" s="245"/>
      <c r="H780" s="234"/>
      <c r="I780" s="234"/>
      <c r="J780" s="245"/>
      <c r="K780" s="234"/>
      <c r="L780" s="234"/>
      <c r="M780" s="234"/>
      <c r="N780" s="234"/>
      <c r="O780" s="246"/>
      <c r="P780" s="246"/>
    </row>
    <row r="781" spans="1:16" ht="26.25" hidden="1" customHeight="1">
      <c r="A781" s="258"/>
      <c r="B781" s="234"/>
      <c r="C781" s="234"/>
      <c r="D781" s="234"/>
      <c r="E781" s="234"/>
      <c r="F781" s="234"/>
      <c r="G781" s="245"/>
      <c r="H781" s="234"/>
      <c r="I781" s="234"/>
      <c r="J781" s="245"/>
      <c r="K781" s="234"/>
      <c r="L781" s="234"/>
      <c r="M781" s="234"/>
      <c r="N781" s="234"/>
      <c r="O781" s="246"/>
      <c r="P781" s="246"/>
    </row>
    <row r="782" spans="1:16" ht="26.25" hidden="1" customHeight="1">
      <c r="A782" s="258"/>
      <c r="B782" s="234"/>
      <c r="C782" s="234"/>
      <c r="D782" s="234"/>
      <c r="E782" s="234"/>
      <c r="F782" s="234"/>
      <c r="G782" s="245"/>
      <c r="H782" s="234"/>
      <c r="I782" s="234"/>
      <c r="J782" s="245"/>
      <c r="K782" s="234"/>
      <c r="L782" s="234"/>
      <c r="M782" s="234"/>
      <c r="N782" s="234"/>
      <c r="O782" s="246"/>
      <c r="P782" s="246"/>
    </row>
    <row r="783" spans="1:16" ht="26.25" hidden="1" customHeight="1">
      <c r="A783" s="258"/>
      <c r="B783" s="234"/>
      <c r="C783" s="234"/>
      <c r="D783" s="234"/>
      <c r="E783" s="234"/>
      <c r="F783" s="234"/>
      <c r="G783" s="245"/>
      <c r="H783" s="234"/>
      <c r="I783" s="234"/>
      <c r="J783" s="245"/>
      <c r="K783" s="234"/>
      <c r="L783" s="234"/>
      <c r="M783" s="234"/>
      <c r="N783" s="234"/>
      <c r="O783" s="246"/>
      <c r="P783" s="246"/>
    </row>
    <row r="784" spans="1:16" ht="26.25" hidden="1" customHeight="1">
      <c r="A784" s="258"/>
      <c r="B784" s="234"/>
      <c r="C784" s="234"/>
      <c r="D784" s="234"/>
      <c r="E784" s="234"/>
      <c r="F784" s="234"/>
      <c r="G784" s="245"/>
      <c r="H784" s="234"/>
      <c r="I784" s="234"/>
      <c r="J784" s="245"/>
      <c r="K784" s="234"/>
      <c r="L784" s="234"/>
      <c r="M784" s="234"/>
      <c r="N784" s="234"/>
      <c r="O784" s="246"/>
      <c r="P784" s="246"/>
    </row>
    <row r="785" spans="1:16" ht="26.25" hidden="1" customHeight="1">
      <c r="A785" s="258"/>
      <c r="B785" s="234"/>
      <c r="C785" s="234"/>
      <c r="D785" s="234"/>
      <c r="E785" s="234"/>
      <c r="F785" s="234"/>
      <c r="G785" s="245"/>
      <c r="H785" s="234"/>
      <c r="I785" s="234"/>
      <c r="J785" s="245"/>
      <c r="K785" s="234"/>
      <c r="L785" s="234"/>
      <c r="M785" s="234"/>
      <c r="N785" s="234"/>
      <c r="O785" s="246"/>
      <c r="P785" s="246"/>
    </row>
    <row r="786" spans="1:16" ht="26.25" hidden="1" customHeight="1">
      <c r="A786" s="258"/>
      <c r="B786" s="234"/>
      <c r="C786" s="234"/>
      <c r="D786" s="234"/>
      <c r="E786" s="234"/>
      <c r="F786" s="234"/>
      <c r="G786" s="245"/>
      <c r="H786" s="234"/>
      <c r="I786" s="234"/>
      <c r="J786" s="245"/>
      <c r="K786" s="234"/>
      <c r="L786" s="234"/>
      <c r="M786" s="234"/>
      <c r="N786" s="234"/>
      <c r="O786" s="246"/>
      <c r="P786" s="246"/>
    </row>
    <row r="787" spans="1:16" ht="26.25" hidden="1" customHeight="1">
      <c r="A787" s="258"/>
      <c r="B787" s="234"/>
      <c r="C787" s="234"/>
      <c r="D787" s="234"/>
      <c r="E787" s="234"/>
      <c r="F787" s="234"/>
      <c r="G787" s="245"/>
      <c r="H787" s="234"/>
      <c r="I787" s="234"/>
      <c r="J787" s="245"/>
      <c r="K787" s="234"/>
      <c r="L787" s="234"/>
      <c r="M787" s="234"/>
      <c r="N787" s="234"/>
      <c r="O787" s="246"/>
      <c r="P787" s="246"/>
    </row>
    <row r="788" spans="1:16" ht="26.25" hidden="1" customHeight="1">
      <c r="A788" s="258"/>
      <c r="B788" s="234"/>
      <c r="C788" s="234"/>
      <c r="D788" s="234"/>
      <c r="E788" s="234"/>
      <c r="F788" s="234"/>
      <c r="G788" s="245"/>
      <c r="H788" s="234"/>
      <c r="I788" s="234"/>
      <c r="J788" s="245"/>
      <c r="K788" s="234"/>
      <c r="L788" s="234"/>
      <c r="M788" s="234"/>
      <c r="N788" s="234"/>
      <c r="O788" s="246"/>
      <c r="P788" s="246"/>
    </row>
    <row r="789" spans="1:16" ht="26.25" hidden="1" customHeight="1">
      <c r="A789" s="258"/>
      <c r="B789" s="234"/>
      <c r="C789" s="234"/>
      <c r="D789" s="234"/>
      <c r="E789" s="234"/>
      <c r="F789" s="234"/>
      <c r="G789" s="245"/>
      <c r="H789" s="234"/>
      <c r="I789" s="234"/>
      <c r="J789" s="245"/>
      <c r="K789" s="234"/>
      <c r="L789" s="234"/>
      <c r="M789" s="234"/>
      <c r="N789" s="234"/>
      <c r="O789" s="246"/>
      <c r="P789" s="246"/>
    </row>
    <row r="790" spans="1:16" ht="26.25" hidden="1" customHeight="1">
      <c r="A790" s="258"/>
      <c r="B790" s="234"/>
      <c r="C790" s="234"/>
      <c r="D790" s="234"/>
      <c r="E790" s="234"/>
      <c r="F790" s="234"/>
      <c r="G790" s="245"/>
      <c r="H790" s="234"/>
      <c r="I790" s="234"/>
      <c r="J790" s="245"/>
      <c r="K790" s="234"/>
      <c r="L790" s="234"/>
      <c r="M790" s="234"/>
      <c r="N790" s="234"/>
      <c r="O790" s="246"/>
      <c r="P790" s="246"/>
    </row>
    <row r="791" spans="1:16" ht="26.25" hidden="1" customHeight="1">
      <c r="A791" s="258"/>
      <c r="B791" s="234"/>
      <c r="C791" s="234"/>
      <c r="D791" s="234"/>
      <c r="E791" s="234"/>
      <c r="F791" s="234"/>
      <c r="G791" s="245"/>
      <c r="H791" s="234"/>
      <c r="I791" s="234"/>
      <c r="J791" s="245"/>
      <c r="K791" s="234"/>
      <c r="L791" s="234"/>
      <c r="M791" s="234"/>
      <c r="N791" s="234"/>
      <c r="O791" s="246"/>
      <c r="P791" s="246"/>
    </row>
    <row r="792" spans="1:16" ht="26.25" hidden="1" customHeight="1">
      <c r="A792" s="258"/>
      <c r="B792" s="234"/>
      <c r="C792" s="234"/>
      <c r="D792" s="234"/>
      <c r="E792" s="234"/>
      <c r="F792" s="234"/>
      <c r="G792" s="245"/>
      <c r="H792" s="234"/>
      <c r="I792" s="234"/>
      <c r="J792" s="245"/>
      <c r="K792" s="234"/>
      <c r="L792" s="234"/>
      <c r="M792" s="234"/>
      <c r="N792" s="234"/>
      <c r="O792" s="246"/>
      <c r="P792" s="246"/>
    </row>
    <row r="793" spans="1:16" ht="26.25" hidden="1" customHeight="1">
      <c r="A793" s="258"/>
      <c r="B793" s="234"/>
      <c r="C793" s="234"/>
      <c r="D793" s="234"/>
      <c r="E793" s="234"/>
      <c r="F793" s="234"/>
      <c r="G793" s="245"/>
      <c r="H793" s="234"/>
      <c r="I793" s="234"/>
      <c r="J793" s="245"/>
      <c r="K793" s="234"/>
      <c r="L793" s="234"/>
      <c r="M793" s="234"/>
      <c r="N793" s="234"/>
      <c r="O793" s="246"/>
      <c r="P793" s="246"/>
    </row>
    <row r="794" spans="1:16" ht="26.25" hidden="1" customHeight="1">
      <c r="A794" s="258"/>
      <c r="B794" s="234"/>
      <c r="C794" s="234"/>
      <c r="D794" s="234"/>
      <c r="E794" s="234"/>
      <c r="F794" s="234"/>
      <c r="G794" s="245"/>
      <c r="H794" s="234"/>
      <c r="I794" s="234"/>
      <c r="J794" s="245"/>
      <c r="K794" s="234"/>
      <c r="L794" s="234"/>
      <c r="M794" s="234"/>
      <c r="N794" s="234"/>
      <c r="O794" s="246"/>
      <c r="P794" s="246"/>
    </row>
    <row r="795" spans="1:16" ht="26.25" hidden="1" customHeight="1">
      <c r="A795" s="258"/>
      <c r="B795" s="234"/>
      <c r="C795" s="234"/>
      <c r="D795" s="234"/>
      <c r="E795" s="234"/>
      <c r="F795" s="234"/>
      <c r="G795" s="245"/>
      <c r="H795" s="234"/>
      <c r="I795" s="234"/>
      <c r="J795" s="245"/>
      <c r="K795" s="234"/>
      <c r="L795" s="234"/>
      <c r="M795" s="234"/>
      <c r="N795" s="234"/>
      <c r="O795" s="246"/>
      <c r="P795" s="246"/>
    </row>
    <row r="796" spans="1:16" ht="26.25" hidden="1" customHeight="1">
      <c r="A796" s="258"/>
      <c r="B796" s="234"/>
      <c r="C796" s="234"/>
      <c r="D796" s="234"/>
      <c r="E796" s="234"/>
      <c r="F796" s="234"/>
      <c r="G796" s="245"/>
      <c r="H796" s="234"/>
      <c r="I796" s="234"/>
      <c r="J796" s="245"/>
      <c r="K796" s="234"/>
      <c r="L796" s="234"/>
      <c r="M796" s="234"/>
      <c r="N796" s="234"/>
      <c r="O796" s="246"/>
      <c r="P796" s="246"/>
    </row>
    <row r="797" spans="1:16" ht="26.25" hidden="1" customHeight="1">
      <c r="A797" s="258"/>
      <c r="B797" s="234"/>
      <c r="C797" s="234"/>
      <c r="D797" s="234"/>
      <c r="E797" s="234"/>
      <c r="F797" s="234"/>
      <c r="G797" s="245"/>
      <c r="H797" s="234"/>
      <c r="I797" s="234"/>
      <c r="J797" s="245"/>
      <c r="K797" s="234"/>
      <c r="L797" s="234"/>
      <c r="M797" s="234"/>
      <c r="N797" s="234"/>
      <c r="O797" s="246"/>
      <c r="P797" s="246"/>
    </row>
    <row r="798" spans="1:16" ht="26.25" hidden="1" customHeight="1">
      <c r="A798" s="258"/>
      <c r="B798" s="234"/>
      <c r="C798" s="234"/>
      <c r="D798" s="234"/>
      <c r="E798" s="234"/>
      <c r="F798" s="234"/>
      <c r="G798" s="245"/>
      <c r="H798" s="234"/>
      <c r="I798" s="234"/>
      <c r="J798" s="245"/>
      <c r="K798" s="234"/>
      <c r="L798" s="234"/>
      <c r="M798" s="234"/>
      <c r="N798" s="234"/>
      <c r="O798" s="246"/>
      <c r="P798" s="246"/>
    </row>
    <row r="799" spans="1:16" ht="26.25" hidden="1" customHeight="1">
      <c r="A799" s="258"/>
      <c r="B799" s="234"/>
      <c r="C799" s="234"/>
      <c r="D799" s="234"/>
      <c r="E799" s="234"/>
      <c r="F799" s="234"/>
      <c r="G799" s="245"/>
      <c r="H799" s="234"/>
      <c r="I799" s="234"/>
      <c r="J799" s="245"/>
      <c r="K799" s="234"/>
      <c r="L799" s="234"/>
      <c r="M799" s="234"/>
      <c r="N799" s="234"/>
      <c r="O799" s="246"/>
      <c r="P799" s="246"/>
    </row>
    <row r="800" spans="1:16" ht="26.25" hidden="1" customHeight="1">
      <c r="A800" s="258"/>
      <c r="B800" s="234"/>
      <c r="C800" s="234"/>
      <c r="D800" s="234"/>
      <c r="E800" s="234"/>
      <c r="F800" s="234"/>
      <c r="G800" s="245"/>
      <c r="H800" s="234"/>
      <c r="I800" s="234"/>
      <c r="J800" s="245"/>
      <c r="K800" s="234"/>
      <c r="L800" s="234"/>
      <c r="M800" s="234"/>
      <c r="N800" s="234"/>
      <c r="O800" s="246"/>
      <c r="P800" s="246"/>
    </row>
    <row r="801" spans="1:16" ht="26.25" hidden="1" customHeight="1">
      <c r="A801" s="258"/>
      <c r="B801" s="234"/>
      <c r="C801" s="234"/>
      <c r="D801" s="234"/>
      <c r="E801" s="234"/>
      <c r="F801" s="234"/>
      <c r="G801" s="245"/>
      <c r="H801" s="234"/>
      <c r="I801" s="234"/>
      <c r="J801" s="245"/>
      <c r="K801" s="234"/>
      <c r="L801" s="234"/>
      <c r="M801" s="234"/>
      <c r="N801" s="234"/>
      <c r="O801" s="246"/>
      <c r="P801" s="246"/>
    </row>
    <row r="802" spans="1:16" ht="26.25" hidden="1" customHeight="1">
      <c r="A802" s="258"/>
      <c r="B802" s="234"/>
      <c r="C802" s="234"/>
      <c r="D802" s="234"/>
      <c r="E802" s="234"/>
      <c r="F802" s="234"/>
      <c r="G802" s="245"/>
      <c r="H802" s="234"/>
      <c r="I802" s="234"/>
      <c r="J802" s="245"/>
      <c r="K802" s="234"/>
      <c r="L802" s="234"/>
      <c r="M802" s="234"/>
      <c r="N802" s="234"/>
      <c r="O802" s="246"/>
      <c r="P802" s="246"/>
    </row>
    <row r="803" spans="1:16" ht="26.25" hidden="1" customHeight="1">
      <c r="A803" s="258"/>
      <c r="B803" s="234"/>
      <c r="C803" s="234"/>
      <c r="D803" s="234"/>
      <c r="E803" s="234"/>
      <c r="F803" s="234"/>
      <c r="G803" s="245"/>
      <c r="H803" s="234"/>
      <c r="I803" s="234"/>
      <c r="J803" s="245"/>
      <c r="K803" s="234"/>
      <c r="L803" s="234"/>
      <c r="M803" s="234"/>
      <c r="N803" s="234"/>
      <c r="O803" s="246"/>
      <c r="P803" s="246"/>
    </row>
    <row r="804" spans="1:16" ht="26.25" hidden="1" customHeight="1">
      <c r="A804" s="258"/>
      <c r="B804" s="234"/>
      <c r="C804" s="234"/>
      <c r="D804" s="234"/>
      <c r="E804" s="234"/>
      <c r="F804" s="234"/>
      <c r="G804" s="245"/>
      <c r="H804" s="234"/>
      <c r="I804" s="234"/>
      <c r="J804" s="245"/>
      <c r="K804" s="234"/>
      <c r="L804" s="234"/>
      <c r="M804" s="234"/>
      <c r="N804" s="234"/>
      <c r="O804" s="246"/>
      <c r="P804" s="246"/>
    </row>
    <row r="805" spans="1:16" ht="26.25" hidden="1" customHeight="1">
      <c r="A805" s="258"/>
      <c r="B805" s="234"/>
      <c r="C805" s="234"/>
      <c r="D805" s="234"/>
      <c r="E805" s="234"/>
      <c r="F805" s="234"/>
      <c r="G805" s="245"/>
      <c r="H805" s="234"/>
      <c r="I805" s="234"/>
      <c r="J805" s="245"/>
      <c r="K805" s="234"/>
      <c r="L805" s="234"/>
      <c r="M805" s="234"/>
      <c r="N805" s="234"/>
      <c r="O805" s="246"/>
      <c r="P805" s="246"/>
    </row>
    <row r="806" spans="1:16" ht="26.25" hidden="1" customHeight="1">
      <c r="A806" s="258"/>
      <c r="B806" s="234"/>
      <c r="C806" s="234"/>
      <c r="D806" s="234"/>
      <c r="E806" s="234"/>
      <c r="F806" s="234"/>
      <c r="G806" s="245"/>
      <c r="H806" s="234"/>
      <c r="I806" s="234"/>
      <c r="J806" s="245"/>
      <c r="K806" s="234"/>
      <c r="L806" s="234"/>
      <c r="M806" s="234"/>
      <c r="N806" s="234"/>
      <c r="O806" s="246"/>
      <c r="P806" s="246"/>
    </row>
    <row r="807" spans="1:16" ht="26.25" hidden="1" customHeight="1">
      <c r="A807" s="258"/>
      <c r="B807" s="234"/>
      <c r="C807" s="234"/>
      <c r="D807" s="234"/>
      <c r="E807" s="234"/>
      <c r="F807" s="234"/>
      <c r="G807" s="245"/>
      <c r="H807" s="234"/>
      <c r="I807" s="234"/>
      <c r="J807" s="245"/>
      <c r="K807" s="234"/>
      <c r="L807" s="234"/>
      <c r="M807" s="234"/>
      <c r="N807" s="234"/>
      <c r="O807" s="246"/>
      <c r="P807" s="246"/>
    </row>
    <row r="808" spans="1:16" ht="26.25" hidden="1" customHeight="1">
      <c r="A808" s="258"/>
      <c r="B808" s="234"/>
      <c r="C808" s="234"/>
      <c r="D808" s="234"/>
      <c r="E808" s="234"/>
      <c r="F808" s="234"/>
      <c r="G808" s="245"/>
      <c r="H808" s="234"/>
      <c r="I808" s="234"/>
      <c r="J808" s="245"/>
      <c r="K808" s="234"/>
      <c r="L808" s="234"/>
      <c r="M808" s="234"/>
      <c r="N808" s="234"/>
      <c r="O808" s="246"/>
      <c r="P808" s="246"/>
    </row>
    <row r="809" spans="1:16" ht="26.25" hidden="1" customHeight="1">
      <c r="A809" s="258"/>
      <c r="B809" s="234"/>
      <c r="C809" s="234"/>
      <c r="D809" s="234"/>
      <c r="E809" s="234"/>
      <c r="F809" s="234"/>
      <c r="G809" s="245"/>
      <c r="H809" s="234"/>
      <c r="I809" s="234"/>
      <c r="J809" s="245"/>
      <c r="K809" s="234"/>
      <c r="L809" s="234"/>
      <c r="M809" s="234"/>
      <c r="N809" s="234"/>
      <c r="O809" s="246"/>
      <c r="P809" s="246"/>
    </row>
    <row r="810" spans="1:16" ht="26.25" hidden="1" customHeight="1">
      <c r="A810" s="258"/>
      <c r="B810" s="234"/>
      <c r="C810" s="234"/>
      <c r="D810" s="234"/>
      <c r="E810" s="234"/>
      <c r="F810" s="234"/>
      <c r="G810" s="245"/>
      <c r="H810" s="234"/>
      <c r="I810" s="234"/>
      <c r="J810" s="245"/>
      <c r="K810" s="234"/>
      <c r="L810" s="234"/>
      <c r="M810" s="234"/>
      <c r="N810" s="234"/>
      <c r="O810" s="246"/>
      <c r="P810" s="246"/>
    </row>
    <row r="811" spans="1:16" ht="26.25" hidden="1" customHeight="1">
      <c r="A811" s="258"/>
      <c r="B811" s="234"/>
      <c r="C811" s="234"/>
      <c r="D811" s="234"/>
      <c r="E811" s="234"/>
      <c r="F811" s="234"/>
      <c r="G811" s="245"/>
      <c r="H811" s="234"/>
      <c r="I811" s="234"/>
      <c r="J811" s="245"/>
      <c r="K811" s="234"/>
      <c r="L811" s="234"/>
      <c r="M811" s="234"/>
      <c r="N811" s="234"/>
      <c r="O811" s="246"/>
      <c r="P811" s="246"/>
    </row>
    <row r="812" spans="1:16" ht="26.25" hidden="1" customHeight="1">
      <c r="A812" s="258"/>
      <c r="B812" s="234"/>
      <c r="C812" s="234"/>
      <c r="D812" s="234"/>
      <c r="E812" s="234"/>
      <c r="F812" s="234"/>
      <c r="G812" s="245"/>
      <c r="H812" s="234"/>
      <c r="I812" s="234"/>
      <c r="J812" s="245"/>
      <c r="K812" s="234"/>
      <c r="L812" s="234"/>
      <c r="M812" s="234"/>
      <c r="N812" s="234"/>
      <c r="O812" s="246"/>
      <c r="P812" s="246"/>
    </row>
    <row r="813" spans="1:16" ht="26.25" hidden="1" customHeight="1">
      <c r="A813" s="258"/>
      <c r="B813" s="234"/>
      <c r="C813" s="234"/>
      <c r="D813" s="234"/>
      <c r="E813" s="234"/>
      <c r="F813" s="234"/>
      <c r="G813" s="245"/>
      <c r="H813" s="234"/>
      <c r="I813" s="234"/>
      <c r="J813" s="245"/>
      <c r="K813" s="234"/>
      <c r="L813" s="234"/>
      <c r="M813" s="234"/>
      <c r="N813" s="234"/>
      <c r="O813" s="246"/>
      <c r="P813" s="246"/>
    </row>
    <row r="814" spans="1:16" ht="26.25" hidden="1" customHeight="1">
      <c r="A814" s="258"/>
      <c r="B814" s="234"/>
      <c r="C814" s="234"/>
      <c r="D814" s="234"/>
      <c r="E814" s="234"/>
      <c r="F814" s="234"/>
      <c r="G814" s="245"/>
      <c r="H814" s="234"/>
      <c r="I814" s="234"/>
      <c r="J814" s="245"/>
      <c r="K814" s="234"/>
      <c r="L814" s="234"/>
      <c r="M814" s="234"/>
      <c r="N814" s="234"/>
      <c r="O814" s="246"/>
      <c r="P814" s="246"/>
    </row>
    <row r="815" spans="1:16" ht="26.25" hidden="1" customHeight="1">
      <c r="A815" s="258"/>
      <c r="B815" s="234"/>
      <c r="C815" s="234"/>
      <c r="D815" s="234"/>
      <c r="E815" s="234"/>
      <c r="F815" s="234"/>
      <c r="G815" s="245"/>
      <c r="H815" s="234"/>
      <c r="I815" s="234"/>
      <c r="J815" s="245"/>
      <c r="K815" s="234"/>
      <c r="L815" s="234"/>
      <c r="M815" s="234"/>
      <c r="N815" s="234"/>
      <c r="O815" s="246"/>
      <c r="P815" s="246"/>
    </row>
    <row r="816" spans="1:16" ht="26.25" hidden="1" customHeight="1">
      <c r="A816" s="258"/>
      <c r="B816" s="234"/>
      <c r="C816" s="234"/>
      <c r="D816" s="234"/>
      <c r="E816" s="234"/>
      <c r="F816" s="234"/>
      <c r="G816" s="245"/>
      <c r="H816" s="234"/>
      <c r="I816" s="234"/>
      <c r="J816" s="245"/>
      <c r="K816" s="234"/>
      <c r="L816" s="234"/>
      <c r="M816" s="234"/>
      <c r="N816" s="234"/>
      <c r="O816" s="246"/>
      <c r="P816" s="246"/>
    </row>
    <row r="817" spans="1:16" ht="26.25" hidden="1" customHeight="1">
      <c r="A817" s="258"/>
      <c r="B817" s="234"/>
      <c r="C817" s="234"/>
      <c r="D817" s="234"/>
      <c r="E817" s="234"/>
      <c r="F817" s="234"/>
      <c r="G817" s="245"/>
      <c r="H817" s="234"/>
      <c r="I817" s="234"/>
      <c r="J817" s="245"/>
      <c r="K817" s="234"/>
      <c r="L817" s="234"/>
      <c r="M817" s="234"/>
      <c r="N817" s="234"/>
      <c r="O817" s="246"/>
      <c r="P817" s="246"/>
    </row>
    <row r="818" spans="1:16" ht="26.25" hidden="1" customHeight="1">
      <c r="A818" s="258"/>
      <c r="B818" s="234"/>
      <c r="C818" s="234"/>
      <c r="D818" s="234"/>
      <c r="E818" s="234"/>
      <c r="F818" s="234"/>
      <c r="G818" s="245"/>
      <c r="H818" s="234"/>
      <c r="I818" s="234"/>
      <c r="J818" s="245"/>
      <c r="K818" s="234"/>
      <c r="L818" s="234"/>
      <c r="M818" s="234"/>
      <c r="N818" s="234"/>
      <c r="O818" s="246"/>
      <c r="P818" s="246"/>
    </row>
    <row r="819" spans="1:16" ht="26.25" hidden="1" customHeight="1">
      <c r="A819" s="258"/>
      <c r="B819" s="234"/>
      <c r="C819" s="234"/>
      <c r="D819" s="234"/>
      <c r="E819" s="234"/>
      <c r="F819" s="234"/>
      <c r="G819" s="245"/>
      <c r="H819" s="234"/>
      <c r="I819" s="234"/>
      <c r="J819" s="245"/>
      <c r="K819" s="234"/>
      <c r="L819" s="234"/>
      <c r="M819" s="234"/>
      <c r="N819" s="234"/>
      <c r="O819" s="246"/>
      <c r="P819" s="246"/>
    </row>
    <row r="820" spans="1:16" ht="26.25" hidden="1" customHeight="1">
      <c r="A820" s="258"/>
      <c r="B820" s="234"/>
      <c r="C820" s="234"/>
      <c r="D820" s="234"/>
      <c r="E820" s="234"/>
      <c r="F820" s="234"/>
      <c r="G820" s="245"/>
      <c r="H820" s="234"/>
      <c r="I820" s="234"/>
      <c r="J820" s="245"/>
      <c r="K820" s="234"/>
      <c r="L820" s="234"/>
      <c r="M820" s="234"/>
      <c r="N820" s="234"/>
      <c r="O820" s="246"/>
      <c r="P820" s="246"/>
    </row>
    <row r="821" spans="1:16" ht="26.25" hidden="1" customHeight="1">
      <c r="A821" s="258"/>
      <c r="B821" s="234"/>
      <c r="C821" s="234"/>
      <c r="D821" s="234"/>
      <c r="E821" s="234"/>
      <c r="F821" s="234"/>
      <c r="G821" s="245"/>
      <c r="H821" s="234"/>
      <c r="I821" s="234"/>
      <c r="J821" s="245"/>
      <c r="K821" s="234"/>
      <c r="L821" s="234"/>
      <c r="M821" s="234"/>
      <c r="N821" s="234"/>
      <c r="O821" s="246"/>
      <c r="P821" s="246"/>
    </row>
    <row r="822" spans="1:16" ht="26.25" hidden="1" customHeight="1">
      <c r="A822" s="258"/>
      <c r="B822" s="234"/>
      <c r="C822" s="234"/>
      <c r="D822" s="234"/>
      <c r="E822" s="234"/>
      <c r="F822" s="234"/>
      <c r="G822" s="245"/>
      <c r="H822" s="234"/>
      <c r="I822" s="234"/>
      <c r="J822" s="245"/>
      <c r="K822" s="234"/>
      <c r="L822" s="234"/>
      <c r="M822" s="234"/>
      <c r="N822" s="234"/>
      <c r="O822" s="246"/>
      <c r="P822" s="246"/>
    </row>
    <row r="823" spans="1:16" ht="26.25" hidden="1" customHeight="1">
      <c r="A823" s="258"/>
      <c r="B823" s="234"/>
      <c r="C823" s="234"/>
      <c r="D823" s="234"/>
      <c r="E823" s="234"/>
      <c r="F823" s="234"/>
      <c r="G823" s="245"/>
      <c r="H823" s="234"/>
      <c r="I823" s="234"/>
      <c r="J823" s="245"/>
      <c r="K823" s="234"/>
      <c r="L823" s="234"/>
      <c r="M823" s="234"/>
      <c r="N823" s="234"/>
      <c r="O823" s="246"/>
      <c r="P823" s="246"/>
    </row>
    <row r="824" spans="1:16" ht="26.25" hidden="1" customHeight="1">
      <c r="A824" s="258"/>
      <c r="B824" s="234"/>
      <c r="C824" s="234"/>
      <c r="D824" s="234"/>
      <c r="E824" s="234"/>
      <c r="F824" s="234"/>
      <c r="G824" s="245"/>
      <c r="H824" s="234"/>
      <c r="I824" s="234"/>
      <c r="J824" s="245"/>
      <c r="K824" s="234"/>
      <c r="L824" s="234"/>
      <c r="M824" s="234"/>
      <c r="N824" s="234"/>
      <c r="O824" s="246"/>
      <c r="P824" s="246"/>
    </row>
    <row r="825" spans="1:16" ht="26.25" hidden="1" customHeight="1">
      <c r="A825" s="258"/>
      <c r="B825" s="234"/>
      <c r="C825" s="234"/>
      <c r="D825" s="234"/>
      <c r="E825" s="234"/>
      <c r="F825" s="234"/>
      <c r="G825" s="245"/>
      <c r="H825" s="234"/>
      <c r="I825" s="234"/>
      <c r="J825" s="245"/>
      <c r="K825" s="234"/>
      <c r="L825" s="234"/>
      <c r="M825" s="234"/>
      <c r="N825" s="234"/>
      <c r="O825" s="246"/>
      <c r="P825" s="246"/>
    </row>
    <row r="826" spans="1:16" ht="26.25" hidden="1" customHeight="1">
      <c r="A826" s="258"/>
      <c r="B826" s="234"/>
      <c r="C826" s="234"/>
      <c r="D826" s="234"/>
      <c r="E826" s="234"/>
      <c r="F826" s="234"/>
      <c r="G826" s="245"/>
      <c r="H826" s="234"/>
      <c r="I826" s="234"/>
      <c r="J826" s="245"/>
      <c r="K826" s="234"/>
      <c r="L826" s="234"/>
      <c r="M826" s="234"/>
      <c r="N826" s="234"/>
      <c r="O826" s="246"/>
      <c r="P826" s="246"/>
    </row>
    <row r="827" spans="1:16" ht="26.25" hidden="1" customHeight="1">
      <c r="A827" s="258"/>
      <c r="B827" s="234"/>
      <c r="C827" s="234"/>
      <c r="D827" s="234"/>
      <c r="E827" s="234"/>
      <c r="F827" s="234"/>
      <c r="G827" s="245"/>
      <c r="H827" s="234"/>
      <c r="I827" s="234"/>
      <c r="J827" s="245"/>
      <c r="K827" s="234"/>
      <c r="L827" s="234"/>
      <c r="M827" s="234"/>
      <c r="N827" s="234"/>
      <c r="O827" s="246"/>
      <c r="P827" s="246"/>
    </row>
    <row r="828" spans="1:16" ht="26.25" hidden="1" customHeight="1">
      <c r="A828" s="258"/>
      <c r="B828" s="234"/>
      <c r="C828" s="234"/>
      <c r="D828" s="234"/>
      <c r="E828" s="234"/>
      <c r="F828" s="234"/>
      <c r="G828" s="245"/>
      <c r="H828" s="234"/>
      <c r="I828" s="234"/>
      <c r="J828" s="245"/>
      <c r="K828" s="234"/>
      <c r="L828" s="234"/>
      <c r="M828" s="234"/>
      <c r="N828" s="234"/>
      <c r="O828" s="246"/>
      <c r="P828" s="246"/>
    </row>
    <row r="829" spans="1:16" ht="26.25" hidden="1" customHeight="1">
      <c r="A829" s="258"/>
      <c r="B829" s="234"/>
      <c r="C829" s="234"/>
      <c r="D829" s="234"/>
      <c r="E829" s="234"/>
      <c r="F829" s="234"/>
      <c r="G829" s="245"/>
      <c r="H829" s="234"/>
      <c r="I829" s="234"/>
      <c r="J829" s="245"/>
      <c r="K829" s="234"/>
      <c r="L829" s="234"/>
      <c r="M829" s="234"/>
      <c r="N829" s="234"/>
      <c r="O829" s="246"/>
      <c r="P829" s="246"/>
    </row>
    <row r="830" spans="1:16" ht="26.25" hidden="1" customHeight="1">
      <c r="A830" s="258"/>
      <c r="B830" s="234"/>
      <c r="C830" s="234"/>
      <c r="D830" s="234"/>
      <c r="E830" s="234"/>
      <c r="F830" s="234"/>
      <c r="G830" s="245"/>
      <c r="H830" s="234"/>
      <c r="I830" s="234"/>
      <c r="J830" s="245"/>
      <c r="K830" s="234"/>
      <c r="L830" s="234"/>
      <c r="M830" s="234"/>
      <c r="N830" s="234"/>
      <c r="O830" s="246"/>
      <c r="P830" s="246"/>
    </row>
    <row r="831" spans="1:16" ht="26.25" hidden="1" customHeight="1">
      <c r="A831" s="258"/>
      <c r="B831" s="234"/>
      <c r="C831" s="234"/>
      <c r="D831" s="234"/>
      <c r="E831" s="234"/>
      <c r="F831" s="234"/>
      <c r="G831" s="245"/>
      <c r="H831" s="234"/>
      <c r="I831" s="234"/>
      <c r="J831" s="245"/>
      <c r="K831" s="234"/>
      <c r="L831" s="234"/>
      <c r="M831" s="234"/>
      <c r="N831" s="234"/>
      <c r="O831" s="246"/>
      <c r="P831" s="246"/>
    </row>
    <row r="832" spans="1:16" ht="26.25" hidden="1" customHeight="1">
      <c r="A832" s="258"/>
      <c r="B832" s="234"/>
      <c r="C832" s="234"/>
      <c r="D832" s="234"/>
      <c r="E832" s="234"/>
      <c r="F832" s="234"/>
      <c r="G832" s="245"/>
      <c r="H832" s="234"/>
      <c r="I832" s="234"/>
      <c r="J832" s="245"/>
      <c r="K832" s="234"/>
      <c r="L832" s="234"/>
      <c r="M832" s="234"/>
      <c r="N832" s="234"/>
      <c r="O832" s="246"/>
      <c r="P832" s="246"/>
    </row>
    <row r="833" spans="1:16" ht="26.25" hidden="1" customHeight="1">
      <c r="A833" s="258"/>
      <c r="B833" s="234"/>
      <c r="C833" s="234"/>
      <c r="D833" s="234"/>
      <c r="E833" s="234"/>
      <c r="F833" s="234"/>
      <c r="G833" s="245"/>
      <c r="H833" s="234"/>
      <c r="I833" s="234"/>
      <c r="J833" s="245"/>
      <c r="K833" s="234"/>
      <c r="L833" s="234"/>
      <c r="M833" s="234"/>
      <c r="N833" s="234"/>
      <c r="O833" s="246"/>
      <c r="P833" s="246"/>
    </row>
    <row r="834" spans="1:16" ht="26.25" hidden="1" customHeight="1">
      <c r="A834" s="258"/>
      <c r="B834" s="234"/>
      <c r="C834" s="234"/>
      <c r="D834" s="234"/>
      <c r="E834" s="234"/>
      <c r="F834" s="234"/>
      <c r="G834" s="245"/>
      <c r="H834" s="234"/>
      <c r="I834" s="234"/>
      <c r="J834" s="245"/>
      <c r="K834" s="234"/>
      <c r="L834" s="234"/>
      <c r="M834" s="234"/>
      <c r="N834" s="234"/>
      <c r="O834" s="246"/>
      <c r="P834" s="246"/>
    </row>
    <row r="835" spans="1:16" ht="26.25" hidden="1" customHeight="1">
      <c r="A835" s="258"/>
      <c r="B835" s="234"/>
      <c r="C835" s="234"/>
      <c r="D835" s="234"/>
      <c r="E835" s="234"/>
      <c r="F835" s="234"/>
      <c r="G835" s="245"/>
      <c r="H835" s="234"/>
      <c r="I835" s="234"/>
      <c r="J835" s="245"/>
      <c r="K835" s="234"/>
      <c r="L835" s="234"/>
      <c r="M835" s="234"/>
      <c r="N835" s="234"/>
      <c r="O835" s="246"/>
      <c r="P835" s="246"/>
    </row>
    <row r="836" spans="1:16" ht="26.25" hidden="1" customHeight="1">
      <c r="A836" s="258"/>
      <c r="B836" s="234"/>
      <c r="C836" s="234"/>
      <c r="D836" s="234"/>
      <c r="E836" s="234"/>
      <c r="F836" s="234"/>
      <c r="G836" s="245"/>
      <c r="H836" s="234"/>
      <c r="I836" s="234"/>
      <c r="J836" s="245"/>
      <c r="K836" s="234"/>
      <c r="L836" s="234"/>
      <c r="M836" s="234"/>
      <c r="N836" s="234"/>
      <c r="O836" s="246"/>
      <c r="P836" s="246"/>
    </row>
    <row r="837" spans="1:16" ht="26.25" hidden="1" customHeight="1">
      <c r="A837" s="258"/>
      <c r="B837" s="234"/>
      <c r="C837" s="234"/>
      <c r="D837" s="234"/>
      <c r="E837" s="234"/>
      <c r="F837" s="234"/>
      <c r="G837" s="245"/>
      <c r="H837" s="234"/>
      <c r="I837" s="234"/>
      <c r="J837" s="245"/>
      <c r="K837" s="234"/>
      <c r="L837" s="234"/>
      <c r="M837" s="234"/>
      <c r="N837" s="234"/>
      <c r="O837" s="246"/>
      <c r="P837" s="246"/>
    </row>
    <row r="838" spans="1:16" ht="26.25" hidden="1" customHeight="1">
      <c r="A838" s="258"/>
      <c r="B838" s="234"/>
      <c r="C838" s="234"/>
      <c r="D838" s="234"/>
      <c r="E838" s="234"/>
      <c r="F838" s="234"/>
      <c r="G838" s="245"/>
      <c r="H838" s="234"/>
      <c r="I838" s="234"/>
      <c r="J838" s="245"/>
      <c r="K838" s="234"/>
      <c r="L838" s="234"/>
      <c r="M838" s="234"/>
      <c r="N838" s="234"/>
      <c r="O838" s="246"/>
      <c r="P838" s="246"/>
    </row>
    <row r="839" spans="1:16" ht="26.25" hidden="1" customHeight="1">
      <c r="A839" s="258"/>
      <c r="B839" s="234"/>
      <c r="C839" s="234"/>
      <c r="D839" s="234"/>
      <c r="E839" s="234"/>
      <c r="F839" s="234"/>
      <c r="G839" s="245"/>
      <c r="H839" s="234"/>
      <c r="I839" s="234"/>
      <c r="J839" s="245"/>
      <c r="K839" s="234"/>
      <c r="L839" s="234"/>
      <c r="M839" s="234"/>
      <c r="N839" s="234"/>
      <c r="O839" s="246"/>
      <c r="P839" s="246"/>
    </row>
    <row r="840" spans="1:16" ht="26.25" hidden="1" customHeight="1">
      <c r="A840" s="258"/>
      <c r="B840" s="234"/>
      <c r="C840" s="234"/>
      <c r="D840" s="234"/>
      <c r="E840" s="234"/>
      <c r="F840" s="234"/>
      <c r="G840" s="245"/>
      <c r="H840" s="234"/>
      <c r="I840" s="234"/>
      <c r="J840" s="245"/>
      <c r="K840" s="234"/>
      <c r="L840" s="234"/>
      <c r="M840" s="234"/>
      <c r="N840" s="234"/>
      <c r="O840" s="246"/>
      <c r="P840" s="246"/>
    </row>
    <row r="841" spans="1:16" ht="26.25" hidden="1" customHeight="1">
      <c r="A841" s="258"/>
      <c r="B841" s="234"/>
      <c r="C841" s="234"/>
      <c r="D841" s="234"/>
      <c r="E841" s="234"/>
      <c r="F841" s="234"/>
      <c r="G841" s="245"/>
      <c r="H841" s="234"/>
      <c r="I841" s="234"/>
      <c r="J841" s="245"/>
      <c r="K841" s="234"/>
      <c r="L841" s="234"/>
      <c r="M841" s="234"/>
      <c r="N841" s="234"/>
      <c r="O841" s="246"/>
      <c r="P841" s="246"/>
    </row>
    <row r="842" spans="1:16" ht="26.25" hidden="1" customHeight="1">
      <c r="A842" s="258"/>
      <c r="B842" s="234"/>
      <c r="C842" s="234"/>
      <c r="D842" s="234"/>
      <c r="E842" s="234"/>
      <c r="F842" s="234"/>
      <c r="G842" s="245"/>
      <c r="H842" s="234"/>
      <c r="I842" s="234"/>
      <c r="J842" s="245"/>
      <c r="K842" s="234"/>
      <c r="L842" s="234"/>
      <c r="M842" s="234"/>
      <c r="N842" s="234"/>
      <c r="O842" s="246"/>
      <c r="P842" s="246"/>
    </row>
    <row r="843" spans="1:16" ht="26.25" hidden="1" customHeight="1">
      <c r="A843" s="258"/>
      <c r="B843" s="234"/>
      <c r="C843" s="234"/>
      <c r="D843" s="234"/>
      <c r="E843" s="234"/>
      <c r="F843" s="234"/>
      <c r="G843" s="245"/>
      <c r="H843" s="234"/>
      <c r="I843" s="234"/>
      <c r="J843" s="245"/>
      <c r="K843" s="234"/>
      <c r="L843" s="234"/>
      <c r="M843" s="234"/>
      <c r="N843" s="234"/>
      <c r="O843" s="246"/>
      <c r="P843" s="246"/>
    </row>
    <row r="844" spans="1:16" ht="26.25" hidden="1" customHeight="1">
      <c r="A844" s="258"/>
      <c r="B844" s="234"/>
      <c r="C844" s="234"/>
      <c r="D844" s="234"/>
      <c r="E844" s="234"/>
      <c r="F844" s="234"/>
      <c r="G844" s="245"/>
      <c r="H844" s="234"/>
      <c r="I844" s="234"/>
      <c r="J844" s="245"/>
      <c r="K844" s="234"/>
      <c r="L844" s="234"/>
      <c r="M844" s="234"/>
      <c r="N844" s="234"/>
      <c r="O844" s="246"/>
      <c r="P844" s="246"/>
    </row>
    <row r="845" spans="1:16" ht="26.25" hidden="1" customHeight="1">
      <c r="A845" s="258"/>
      <c r="B845" s="234"/>
      <c r="C845" s="234"/>
      <c r="D845" s="234"/>
      <c r="E845" s="234"/>
      <c r="F845" s="234"/>
      <c r="G845" s="245"/>
      <c r="H845" s="234"/>
      <c r="I845" s="234"/>
      <c r="J845" s="245"/>
      <c r="K845" s="234"/>
      <c r="L845" s="234"/>
      <c r="M845" s="234"/>
      <c r="N845" s="234"/>
      <c r="O845" s="246"/>
      <c r="P845" s="246"/>
    </row>
    <row r="846" spans="1:16" ht="26.25" hidden="1" customHeight="1">
      <c r="A846" s="258"/>
      <c r="B846" s="234"/>
      <c r="C846" s="234"/>
      <c r="D846" s="234"/>
      <c r="E846" s="234"/>
      <c r="F846" s="234"/>
      <c r="G846" s="245"/>
      <c r="H846" s="234"/>
      <c r="I846" s="234"/>
      <c r="J846" s="245"/>
      <c r="K846" s="234"/>
      <c r="L846" s="234"/>
      <c r="M846" s="234"/>
      <c r="N846" s="234"/>
      <c r="O846" s="246"/>
      <c r="P846" s="246"/>
    </row>
    <row r="847" spans="1:16" ht="26.25" hidden="1" customHeight="1">
      <c r="A847" s="258"/>
      <c r="B847" s="234"/>
      <c r="C847" s="234"/>
      <c r="D847" s="234"/>
      <c r="E847" s="234"/>
      <c r="F847" s="234"/>
      <c r="G847" s="245"/>
      <c r="H847" s="234"/>
      <c r="I847" s="234"/>
      <c r="J847" s="245"/>
      <c r="K847" s="234"/>
      <c r="L847" s="234"/>
      <c r="M847" s="234"/>
      <c r="N847" s="234"/>
      <c r="O847" s="246"/>
      <c r="P847" s="246"/>
    </row>
    <row r="848" spans="1:16" ht="26.25" hidden="1" customHeight="1">
      <c r="A848" s="258"/>
      <c r="B848" s="234"/>
      <c r="C848" s="234"/>
      <c r="D848" s="234"/>
      <c r="E848" s="234"/>
      <c r="F848" s="234"/>
      <c r="G848" s="245"/>
      <c r="H848" s="234"/>
      <c r="I848" s="234"/>
      <c r="J848" s="245"/>
      <c r="K848" s="234"/>
      <c r="L848" s="234"/>
      <c r="M848" s="234"/>
      <c r="N848" s="234"/>
      <c r="O848" s="246"/>
      <c r="P848" s="246"/>
    </row>
    <row r="849" spans="1:16" ht="26.25" hidden="1" customHeight="1">
      <c r="A849" s="258"/>
      <c r="B849" s="234"/>
      <c r="C849" s="234"/>
      <c r="D849" s="234"/>
      <c r="E849" s="234"/>
      <c r="F849" s="234"/>
      <c r="G849" s="245"/>
      <c r="H849" s="234"/>
      <c r="I849" s="234"/>
      <c r="J849" s="245"/>
      <c r="K849" s="234"/>
      <c r="L849" s="234"/>
      <c r="M849" s="234"/>
      <c r="N849" s="234"/>
      <c r="O849" s="246"/>
      <c r="P849" s="246"/>
    </row>
    <row r="850" spans="1:16" ht="26.25" hidden="1" customHeight="1">
      <c r="A850" s="258"/>
      <c r="B850" s="234"/>
      <c r="C850" s="234"/>
      <c r="D850" s="234"/>
      <c r="E850" s="234"/>
      <c r="F850" s="234"/>
      <c r="G850" s="245"/>
      <c r="H850" s="234"/>
      <c r="I850" s="234"/>
      <c r="J850" s="245"/>
      <c r="K850" s="234"/>
      <c r="L850" s="234"/>
      <c r="M850" s="234"/>
      <c r="N850" s="234"/>
      <c r="O850" s="246"/>
      <c r="P850" s="246"/>
    </row>
    <row r="851" spans="1:16" ht="26.25" hidden="1" customHeight="1">
      <c r="A851" s="258"/>
      <c r="B851" s="234"/>
      <c r="C851" s="234"/>
      <c r="D851" s="234"/>
      <c r="E851" s="234"/>
      <c r="F851" s="234"/>
      <c r="G851" s="245"/>
      <c r="H851" s="234"/>
      <c r="I851" s="234"/>
      <c r="J851" s="245"/>
      <c r="K851" s="234"/>
      <c r="L851" s="234"/>
      <c r="M851" s="234"/>
      <c r="N851" s="234"/>
      <c r="O851" s="246"/>
      <c r="P851" s="246"/>
    </row>
    <row r="852" spans="1:16" ht="26.25" hidden="1" customHeight="1">
      <c r="A852" s="258"/>
      <c r="B852" s="234"/>
      <c r="C852" s="234"/>
      <c r="D852" s="234"/>
      <c r="E852" s="234"/>
      <c r="F852" s="234"/>
      <c r="G852" s="245"/>
      <c r="H852" s="234"/>
      <c r="I852" s="234"/>
      <c r="J852" s="245"/>
      <c r="K852" s="234"/>
      <c r="L852" s="234"/>
      <c r="M852" s="234"/>
      <c r="N852" s="234"/>
      <c r="O852" s="246"/>
      <c r="P852" s="246"/>
    </row>
    <row r="853" spans="1:16" ht="26.25" hidden="1" customHeight="1">
      <c r="A853" s="258"/>
      <c r="B853" s="234"/>
      <c r="C853" s="234"/>
      <c r="D853" s="234"/>
      <c r="E853" s="234"/>
      <c r="F853" s="234"/>
      <c r="G853" s="245"/>
      <c r="H853" s="234"/>
      <c r="I853" s="234"/>
      <c r="J853" s="245"/>
      <c r="K853" s="234"/>
      <c r="L853" s="234"/>
      <c r="M853" s="234"/>
      <c r="N853" s="234"/>
      <c r="O853" s="246"/>
      <c r="P853" s="246"/>
    </row>
    <row r="854" spans="1:16" ht="26.25" hidden="1" customHeight="1">
      <c r="A854" s="258"/>
      <c r="B854" s="234"/>
      <c r="C854" s="234"/>
      <c r="D854" s="234"/>
      <c r="E854" s="234"/>
      <c r="F854" s="234"/>
      <c r="G854" s="245"/>
      <c r="H854" s="234"/>
      <c r="I854" s="234"/>
      <c r="J854" s="245"/>
      <c r="K854" s="234"/>
      <c r="L854" s="234"/>
      <c r="M854" s="234"/>
      <c r="N854" s="234"/>
      <c r="O854" s="246"/>
      <c r="P854" s="246"/>
    </row>
    <row r="855" spans="1:16" ht="26.25" hidden="1" customHeight="1">
      <c r="A855" s="258"/>
      <c r="B855" s="234"/>
      <c r="C855" s="234"/>
      <c r="D855" s="234"/>
      <c r="E855" s="234"/>
      <c r="F855" s="234"/>
      <c r="G855" s="245"/>
      <c r="H855" s="234"/>
      <c r="I855" s="234"/>
      <c r="J855" s="245"/>
      <c r="K855" s="234"/>
      <c r="L855" s="234"/>
      <c r="M855" s="234"/>
      <c r="N855" s="234"/>
      <c r="O855" s="246"/>
      <c r="P855" s="246"/>
    </row>
    <row r="856" spans="1:16" ht="26.25" hidden="1" customHeight="1">
      <c r="A856" s="258"/>
      <c r="B856" s="234"/>
      <c r="C856" s="234"/>
      <c r="D856" s="234"/>
      <c r="E856" s="234"/>
      <c r="F856" s="234"/>
      <c r="G856" s="245"/>
      <c r="H856" s="234"/>
      <c r="I856" s="234"/>
      <c r="J856" s="245"/>
      <c r="K856" s="234"/>
      <c r="L856" s="234"/>
      <c r="M856" s="234"/>
      <c r="N856" s="234"/>
      <c r="O856" s="246"/>
      <c r="P856" s="246"/>
    </row>
    <row r="857" spans="1:16" ht="26.25" hidden="1" customHeight="1">
      <c r="A857" s="258"/>
      <c r="B857" s="234"/>
      <c r="C857" s="234"/>
      <c r="D857" s="234"/>
      <c r="E857" s="234"/>
      <c r="F857" s="234"/>
      <c r="G857" s="245"/>
      <c r="H857" s="234"/>
      <c r="I857" s="234"/>
      <c r="J857" s="245"/>
      <c r="K857" s="234"/>
      <c r="L857" s="234"/>
      <c r="M857" s="234"/>
      <c r="N857" s="234"/>
      <c r="O857" s="246"/>
      <c r="P857" s="246"/>
    </row>
    <row r="858" spans="1:16" ht="26.25" hidden="1" customHeight="1">
      <c r="A858" s="258"/>
      <c r="B858" s="234"/>
      <c r="C858" s="234"/>
      <c r="D858" s="234"/>
      <c r="E858" s="234"/>
      <c r="F858" s="234"/>
      <c r="G858" s="245"/>
      <c r="H858" s="234"/>
      <c r="I858" s="234"/>
      <c r="J858" s="245"/>
      <c r="K858" s="234"/>
      <c r="L858" s="234"/>
      <c r="M858" s="234"/>
      <c r="N858" s="234"/>
      <c r="O858" s="246"/>
      <c r="P858" s="246"/>
    </row>
    <row r="859" spans="1:16" ht="26.25" hidden="1" customHeight="1">
      <c r="A859" s="258"/>
      <c r="B859" s="234"/>
      <c r="C859" s="234"/>
      <c r="D859" s="234"/>
      <c r="E859" s="234"/>
      <c r="F859" s="234"/>
      <c r="G859" s="245"/>
      <c r="H859" s="234"/>
      <c r="I859" s="234"/>
      <c r="J859" s="245"/>
      <c r="K859" s="234"/>
      <c r="L859" s="234"/>
      <c r="M859" s="234"/>
      <c r="N859" s="234"/>
      <c r="O859" s="246"/>
      <c r="P859" s="246"/>
    </row>
    <row r="860" spans="1:16" ht="26.25" hidden="1" customHeight="1">
      <c r="A860" s="258"/>
      <c r="B860" s="234"/>
      <c r="C860" s="234"/>
      <c r="D860" s="234"/>
      <c r="E860" s="234"/>
      <c r="F860" s="234"/>
      <c r="G860" s="245"/>
      <c r="H860" s="234"/>
      <c r="I860" s="234"/>
      <c r="J860" s="245"/>
      <c r="K860" s="234"/>
      <c r="L860" s="234"/>
      <c r="M860" s="234"/>
      <c r="N860" s="234"/>
      <c r="O860" s="246"/>
      <c r="P860" s="246"/>
    </row>
    <row r="861" spans="1:16" ht="26.25" hidden="1" customHeight="1">
      <c r="A861" s="258"/>
      <c r="B861" s="234"/>
      <c r="C861" s="234"/>
      <c r="D861" s="234"/>
      <c r="E861" s="234"/>
      <c r="F861" s="234"/>
      <c r="G861" s="245"/>
      <c r="H861" s="234"/>
      <c r="I861" s="234"/>
      <c r="J861" s="245"/>
      <c r="K861" s="234"/>
      <c r="L861" s="234"/>
      <c r="M861" s="234"/>
      <c r="N861" s="234"/>
      <c r="O861" s="246"/>
      <c r="P861" s="246"/>
    </row>
    <row r="862" spans="1:16" ht="26.25" hidden="1" customHeight="1">
      <c r="A862" s="258"/>
      <c r="B862" s="234"/>
      <c r="C862" s="234"/>
      <c r="D862" s="234"/>
      <c r="E862" s="234"/>
      <c r="F862" s="234"/>
      <c r="G862" s="245"/>
      <c r="H862" s="234"/>
      <c r="I862" s="234"/>
      <c r="J862" s="245"/>
      <c r="K862" s="234"/>
      <c r="L862" s="234"/>
      <c r="M862" s="234"/>
      <c r="N862" s="234"/>
      <c r="O862" s="246"/>
      <c r="P862" s="246"/>
    </row>
    <row r="863" spans="1:16" ht="26.25" hidden="1" customHeight="1">
      <c r="A863" s="258"/>
      <c r="B863" s="234"/>
      <c r="C863" s="234"/>
      <c r="D863" s="234"/>
      <c r="E863" s="234"/>
      <c r="F863" s="234"/>
      <c r="G863" s="245"/>
      <c r="H863" s="234"/>
      <c r="I863" s="234"/>
      <c r="J863" s="245"/>
      <c r="K863" s="234"/>
      <c r="L863" s="234"/>
      <c r="M863" s="234"/>
      <c r="N863" s="234"/>
      <c r="O863" s="246"/>
      <c r="P863" s="246"/>
    </row>
    <row r="864" spans="1:16" ht="26.25" hidden="1" customHeight="1">
      <c r="A864" s="258"/>
      <c r="B864" s="234"/>
      <c r="C864" s="234"/>
      <c r="D864" s="234"/>
      <c r="E864" s="234"/>
      <c r="F864" s="234"/>
      <c r="G864" s="245"/>
      <c r="H864" s="234"/>
      <c r="I864" s="234"/>
      <c r="J864" s="245"/>
      <c r="K864" s="234"/>
      <c r="L864" s="234"/>
      <c r="M864" s="234"/>
      <c r="N864" s="234"/>
      <c r="O864" s="246"/>
      <c r="P864" s="246"/>
    </row>
    <row r="865" spans="1:16" ht="26.25" hidden="1" customHeight="1">
      <c r="A865" s="258"/>
      <c r="B865" s="234"/>
      <c r="C865" s="234"/>
      <c r="D865" s="234"/>
      <c r="E865" s="234"/>
      <c r="F865" s="234"/>
      <c r="G865" s="245"/>
      <c r="H865" s="234"/>
      <c r="I865" s="234"/>
      <c r="J865" s="245"/>
      <c r="K865" s="234"/>
      <c r="L865" s="234"/>
      <c r="M865" s="234"/>
      <c r="N865" s="234"/>
      <c r="O865" s="246"/>
      <c r="P865" s="246"/>
    </row>
    <row r="866" spans="1:16" ht="26.25" hidden="1" customHeight="1">
      <c r="A866" s="258"/>
      <c r="B866" s="234"/>
      <c r="C866" s="234"/>
      <c r="D866" s="234"/>
      <c r="E866" s="234"/>
      <c r="F866" s="234"/>
      <c r="G866" s="245"/>
      <c r="H866" s="234"/>
      <c r="I866" s="234"/>
      <c r="J866" s="245"/>
      <c r="K866" s="234"/>
      <c r="L866" s="234"/>
      <c r="M866" s="234"/>
      <c r="N866" s="234"/>
      <c r="O866" s="246"/>
      <c r="P866" s="246"/>
    </row>
    <row r="867" spans="1:16" ht="26.25" hidden="1" customHeight="1">
      <c r="A867" s="258"/>
      <c r="B867" s="234"/>
      <c r="C867" s="234"/>
      <c r="D867" s="234"/>
      <c r="E867" s="234"/>
      <c r="F867" s="234"/>
      <c r="G867" s="245"/>
      <c r="H867" s="234"/>
      <c r="I867" s="234"/>
      <c r="J867" s="245"/>
      <c r="K867" s="234"/>
      <c r="L867" s="234"/>
      <c r="M867" s="234"/>
      <c r="N867" s="234"/>
      <c r="O867" s="246"/>
      <c r="P867" s="246"/>
    </row>
    <row r="868" spans="1:16" ht="26.25" hidden="1" customHeight="1">
      <c r="A868" s="258"/>
      <c r="B868" s="234"/>
      <c r="C868" s="234"/>
      <c r="D868" s="234"/>
      <c r="E868" s="234"/>
      <c r="F868" s="234"/>
      <c r="G868" s="245"/>
      <c r="H868" s="234"/>
      <c r="I868" s="234"/>
      <c r="J868" s="245"/>
      <c r="K868" s="234"/>
      <c r="L868" s="234"/>
      <c r="M868" s="234"/>
      <c r="N868" s="234"/>
      <c r="O868" s="246"/>
      <c r="P868" s="246"/>
    </row>
    <row r="869" spans="1:16" ht="26.25" hidden="1" customHeight="1">
      <c r="A869" s="258"/>
      <c r="B869" s="234"/>
      <c r="C869" s="234"/>
      <c r="D869" s="234"/>
      <c r="E869" s="234"/>
      <c r="F869" s="234"/>
      <c r="G869" s="245"/>
      <c r="H869" s="234"/>
      <c r="I869" s="234"/>
      <c r="J869" s="245"/>
      <c r="K869" s="234"/>
      <c r="L869" s="234"/>
      <c r="M869" s="234"/>
      <c r="N869" s="234"/>
      <c r="O869" s="246"/>
      <c r="P869" s="246"/>
    </row>
    <row r="870" spans="1:16" ht="26.25" hidden="1" customHeight="1">
      <c r="A870" s="258"/>
      <c r="B870" s="234"/>
      <c r="C870" s="234"/>
      <c r="D870" s="234"/>
      <c r="E870" s="234"/>
      <c r="F870" s="234"/>
      <c r="G870" s="245"/>
      <c r="H870" s="234"/>
      <c r="I870" s="234"/>
      <c r="J870" s="245"/>
      <c r="K870" s="234"/>
      <c r="L870" s="234"/>
      <c r="M870" s="234"/>
      <c r="N870" s="234"/>
      <c r="O870" s="246"/>
      <c r="P870" s="246"/>
    </row>
    <row r="871" spans="1:16" ht="26.25" hidden="1" customHeight="1">
      <c r="A871" s="258"/>
      <c r="B871" s="234"/>
      <c r="C871" s="234"/>
      <c r="D871" s="234"/>
      <c r="E871" s="234"/>
      <c r="F871" s="234"/>
      <c r="G871" s="245"/>
      <c r="H871" s="234"/>
      <c r="I871" s="234"/>
      <c r="J871" s="245"/>
      <c r="K871" s="234"/>
      <c r="L871" s="234"/>
      <c r="M871" s="234"/>
      <c r="N871" s="234"/>
      <c r="O871" s="246"/>
      <c r="P871" s="246"/>
    </row>
    <row r="872" spans="1:16" ht="26.25" hidden="1" customHeight="1">
      <c r="A872" s="258"/>
      <c r="B872" s="234"/>
      <c r="C872" s="234"/>
      <c r="D872" s="234"/>
      <c r="E872" s="234"/>
      <c r="F872" s="234"/>
      <c r="G872" s="245"/>
      <c r="H872" s="234"/>
      <c r="I872" s="234"/>
      <c r="J872" s="245"/>
      <c r="K872" s="234"/>
      <c r="L872" s="234"/>
      <c r="M872" s="234"/>
      <c r="N872" s="234"/>
      <c r="O872" s="246"/>
      <c r="P872" s="246"/>
    </row>
    <row r="873" spans="1:16" ht="26.25" hidden="1" customHeight="1">
      <c r="A873" s="258"/>
      <c r="B873" s="234"/>
      <c r="C873" s="234"/>
      <c r="D873" s="234"/>
      <c r="E873" s="234"/>
      <c r="F873" s="234"/>
      <c r="G873" s="245"/>
      <c r="H873" s="234"/>
      <c r="I873" s="234"/>
      <c r="J873" s="245"/>
      <c r="K873" s="234"/>
      <c r="L873" s="234"/>
      <c r="M873" s="234"/>
      <c r="N873" s="234"/>
      <c r="O873" s="246"/>
      <c r="P873" s="246"/>
    </row>
    <row r="874" spans="1:16" ht="26.25" hidden="1" customHeight="1">
      <c r="A874" s="258"/>
      <c r="B874" s="234"/>
      <c r="C874" s="234"/>
      <c r="D874" s="234"/>
      <c r="E874" s="234"/>
      <c r="F874" s="234"/>
      <c r="G874" s="245"/>
      <c r="H874" s="234"/>
      <c r="I874" s="234"/>
      <c r="J874" s="245"/>
      <c r="K874" s="234"/>
      <c r="L874" s="234"/>
      <c r="M874" s="234"/>
      <c r="N874" s="234"/>
      <c r="O874" s="246"/>
      <c r="P874" s="246"/>
    </row>
    <row r="875" spans="1:16" ht="26.25" hidden="1" customHeight="1">
      <c r="A875" s="258"/>
      <c r="B875" s="234"/>
      <c r="C875" s="234"/>
      <c r="D875" s="234"/>
      <c r="E875" s="234"/>
      <c r="F875" s="234"/>
      <c r="G875" s="245"/>
      <c r="H875" s="234"/>
      <c r="I875" s="234"/>
      <c r="J875" s="245"/>
      <c r="K875" s="234"/>
      <c r="L875" s="234"/>
      <c r="M875" s="234"/>
      <c r="N875" s="234"/>
      <c r="O875" s="246"/>
      <c r="P875" s="246"/>
    </row>
    <row r="876" spans="1:16" ht="26.25" hidden="1" customHeight="1">
      <c r="A876" s="258"/>
      <c r="B876" s="234"/>
      <c r="C876" s="234"/>
      <c r="D876" s="234"/>
      <c r="E876" s="234"/>
      <c r="F876" s="234"/>
      <c r="G876" s="245"/>
      <c r="H876" s="234"/>
      <c r="I876" s="234"/>
      <c r="J876" s="245"/>
      <c r="K876" s="234"/>
      <c r="L876" s="234"/>
      <c r="M876" s="234"/>
      <c r="N876" s="234"/>
      <c r="O876" s="246"/>
      <c r="P876" s="246"/>
    </row>
    <row r="877" spans="1:16" ht="26.25" hidden="1" customHeight="1">
      <c r="A877" s="258"/>
      <c r="B877" s="234"/>
      <c r="C877" s="234"/>
      <c r="D877" s="234"/>
      <c r="E877" s="234"/>
      <c r="F877" s="234"/>
      <c r="G877" s="245"/>
      <c r="H877" s="234"/>
      <c r="I877" s="234"/>
      <c r="J877" s="245"/>
      <c r="K877" s="234"/>
      <c r="L877" s="234"/>
      <c r="M877" s="234"/>
      <c r="N877" s="234"/>
      <c r="O877" s="246"/>
      <c r="P877" s="246"/>
    </row>
    <row r="878" spans="1:16" ht="26.25" hidden="1" customHeight="1">
      <c r="A878" s="258"/>
      <c r="B878" s="234"/>
      <c r="C878" s="234"/>
      <c r="D878" s="234"/>
      <c r="E878" s="234"/>
      <c r="F878" s="234"/>
      <c r="G878" s="245"/>
      <c r="H878" s="234"/>
      <c r="I878" s="234"/>
      <c r="J878" s="245"/>
      <c r="K878" s="234"/>
      <c r="L878" s="234"/>
      <c r="M878" s="234"/>
      <c r="N878" s="234"/>
      <c r="O878" s="246"/>
      <c r="P878" s="246"/>
    </row>
    <row r="879" spans="1:16" ht="26.25" hidden="1" customHeight="1">
      <c r="A879" s="258"/>
      <c r="B879" s="234"/>
      <c r="C879" s="234"/>
      <c r="D879" s="234"/>
      <c r="E879" s="234"/>
      <c r="F879" s="234"/>
      <c r="G879" s="245"/>
      <c r="H879" s="234"/>
      <c r="I879" s="234"/>
      <c r="J879" s="245"/>
      <c r="K879" s="234"/>
      <c r="L879" s="234"/>
      <c r="M879" s="234"/>
      <c r="N879" s="234"/>
      <c r="O879" s="246"/>
      <c r="P879" s="246"/>
    </row>
    <row r="880" spans="1:16" ht="26.25" hidden="1" customHeight="1">
      <c r="A880" s="258"/>
      <c r="B880" s="234"/>
      <c r="C880" s="234"/>
      <c r="D880" s="234"/>
      <c r="E880" s="234"/>
      <c r="F880" s="234"/>
      <c r="G880" s="245"/>
      <c r="H880" s="234"/>
      <c r="I880" s="234"/>
      <c r="J880" s="245"/>
      <c r="K880" s="234"/>
      <c r="L880" s="234"/>
      <c r="M880" s="234"/>
      <c r="N880" s="234"/>
      <c r="O880" s="246"/>
      <c r="P880" s="246"/>
    </row>
    <row r="881" spans="1:16" ht="26.25" hidden="1" customHeight="1">
      <c r="A881" s="258"/>
      <c r="B881" s="234"/>
      <c r="C881" s="234"/>
      <c r="D881" s="234"/>
      <c r="E881" s="234"/>
      <c r="F881" s="234"/>
      <c r="G881" s="245"/>
      <c r="H881" s="234"/>
      <c r="I881" s="234"/>
      <c r="J881" s="245"/>
      <c r="K881" s="234"/>
      <c r="L881" s="234"/>
      <c r="M881" s="234"/>
      <c r="N881" s="234"/>
      <c r="O881" s="246"/>
      <c r="P881" s="246"/>
    </row>
    <row r="882" spans="1:16" ht="26.25" hidden="1" customHeight="1">
      <c r="A882" s="258"/>
      <c r="B882" s="234"/>
      <c r="C882" s="234"/>
      <c r="D882" s="234"/>
      <c r="E882" s="234"/>
      <c r="F882" s="234"/>
      <c r="G882" s="245"/>
      <c r="H882" s="234"/>
      <c r="I882" s="234"/>
      <c r="J882" s="245"/>
      <c r="K882" s="234"/>
      <c r="L882" s="234"/>
      <c r="M882" s="234"/>
      <c r="N882" s="234"/>
      <c r="O882" s="246"/>
      <c r="P882" s="246"/>
    </row>
    <row r="883" spans="1:16" ht="26.25" hidden="1" customHeight="1">
      <c r="A883" s="258"/>
      <c r="B883" s="234"/>
      <c r="C883" s="234"/>
      <c r="D883" s="234"/>
      <c r="E883" s="234"/>
      <c r="F883" s="234"/>
      <c r="G883" s="245"/>
      <c r="H883" s="234"/>
      <c r="I883" s="234"/>
      <c r="J883" s="245"/>
      <c r="K883" s="234"/>
      <c r="L883" s="234"/>
      <c r="M883" s="234"/>
      <c r="N883" s="234"/>
      <c r="O883" s="246"/>
      <c r="P883" s="246"/>
    </row>
    <row r="884" spans="1:16" ht="26.25" hidden="1" customHeight="1">
      <c r="A884" s="258"/>
      <c r="B884" s="234"/>
      <c r="C884" s="234"/>
      <c r="D884" s="234"/>
      <c r="E884" s="234"/>
      <c r="F884" s="234"/>
      <c r="G884" s="245"/>
      <c r="H884" s="234"/>
      <c r="I884" s="234"/>
      <c r="J884" s="245"/>
      <c r="K884" s="234"/>
      <c r="L884" s="234"/>
      <c r="M884" s="234"/>
      <c r="N884" s="234"/>
      <c r="O884" s="246"/>
      <c r="P884" s="246"/>
    </row>
    <row r="885" spans="1:16" ht="26.25" hidden="1" customHeight="1">
      <c r="A885" s="258"/>
      <c r="B885" s="234"/>
      <c r="C885" s="234"/>
      <c r="D885" s="234"/>
      <c r="E885" s="234"/>
      <c r="F885" s="234"/>
      <c r="G885" s="245"/>
      <c r="H885" s="234"/>
      <c r="I885" s="234"/>
      <c r="J885" s="245"/>
      <c r="K885" s="234"/>
      <c r="L885" s="234"/>
      <c r="M885" s="234"/>
      <c r="N885" s="234"/>
      <c r="O885" s="246"/>
      <c r="P885" s="246"/>
    </row>
    <row r="886" spans="1:16" ht="26.25" hidden="1" customHeight="1">
      <c r="A886" s="258"/>
      <c r="B886" s="234"/>
      <c r="C886" s="234"/>
      <c r="D886" s="234"/>
      <c r="E886" s="234"/>
      <c r="F886" s="234"/>
      <c r="G886" s="245"/>
      <c r="H886" s="234"/>
      <c r="I886" s="234"/>
      <c r="J886" s="245"/>
      <c r="K886" s="234"/>
      <c r="L886" s="234"/>
      <c r="M886" s="234"/>
      <c r="N886" s="234"/>
      <c r="O886" s="246"/>
      <c r="P886" s="246"/>
    </row>
    <row r="887" spans="1:16" ht="26.25" hidden="1" customHeight="1">
      <c r="A887" s="258"/>
      <c r="B887" s="234"/>
      <c r="C887" s="234"/>
      <c r="D887" s="234"/>
      <c r="E887" s="234"/>
      <c r="F887" s="234"/>
      <c r="G887" s="245"/>
      <c r="H887" s="234"/>
      <c r="I887" s="234"/>
      <c r="J887" s="245"/>
      <c r="K887" s="234"/>
      <c r="L887" s="234"/>
      <c r="M887" s="234"/>
      <c r="N887" s="234"/>
      <c r="O887" s="246"/>
      <c r="P887" s="246"/>
    </row>
    <row r="888" spans="1:16" ht="26.25" hidden="1" customHeight="1">
      <c r="A888" s="258"/>
      <c r="B888" s="234"/>
      <c r="C888" s="234"/>
      <c r="D888" s="234"/>
      <c r="E888" s="234"/>
      <c r="F888" s="234"/>
      <c r="G888" s="245"/>
      <c r="H888" s="234"/>
      <c r="I888" s="234"/>
      <c r="J888" s="245"/>
      <c r="K888" s="234"/>
      <c r="L888" s="234"/>
      <c r="M888" s="234"/>
      <c r="N888" s="234"/>
      <c r="O888" s="246"/>
      <c r="P888" s="246"/>
    </row>
    <row r="889" spans="1:16" ht="26.25" hidden="1" customHeight="1">
      <c r="A889" s="258"/>
      <c r="B889" s="234"/>
      <c r="C889" s="234"/>
      <c r="D889" s="234"/>
      <c r="E889" s="234"/>
      <c r="F889" s="234"/>
      <c r="G889" s="245"/>
      <c r="H889" s="234"/>
      <c r="I889" s="234"/>
      <c r="J889" s="245"/>
      <c r="K889" s="234"/>
      <c r="L889" s="234"/>
      <c r="M889" s="234"/>
      <c r="N889" s="234"/>
      <c r="O889" s="246"/>
      <c r="P889" s="246"/>
    </row>
    <row r="890" spans="1:16" ht="26.25" hidden="1" customHeight="1">
      <c r="A890" s="258"/>
      <c r="B890" s="234"/>
      <c r="C890" s="234"/>
      <c r="D890" s="234"/>
      <c r="E890" s="234"/>
      <c r="F890" s="234"/>
      <c r="G890" s="245"/>
      <c r="H890" s="234"/>
      <c r="I890" s="234"/>
      <c r="J890" s="245"/>
      <c r="K890" s="234"/>
      <c r="L890" s="234"/>
      <c r="M890" s="234"/>
      <c r="N890" s="234"/>
      <c r="O890" s="246"/>
      <c r="P890" s="246"/>
    </row>
    <row r="891" spans="1:16" ht="26.25" hidden="1" customHeight="1">
      <c r="A891" s="258"/>
      <c r="B891" s="234"/>
      <c r="C891" s="234"/>
      <c r="D891" s="234"/>
      <c r="E891" s="234"/>
      <c r="F891" s="234"/>
      <c r="G891" s="245"/>
      <c r="H891" s="234"/>
      <c r="I891" s="234"/>
      <c r="J891" s="245"/>
      <c r="K891" s="234"/>
      <c r="L891" s="234"/>
      <c r="M891" s="234"/>
      <c r="N891" s="234"/>
      <c r="O891" s="246"/>
      <c r="P891" s="246"/>
    </row>
    <row r="892" spans="1:16" ht="26.25" hidden="1" customHeight="1">
      <c r="A892" s="258"/>
      <c r="B892" s="234"/>
      <c r="C892" s="234"/>
      <c r="D892" s="234"/>
      <c r="E892" s="234"/>
      <c r="F892" s="234"/>
      <c r="G892" s="245"/>
      <c r="H892" s="234"/>
      <c r="I892" s="234"/>
      <c r="J892" s="245"/>
      <c r="K892" s="234"/>
      <c r="L892" s="234"/>
      <c r="M892" s="234"/>
      <c r="N892" s="234"/>
      <c r="O892" s="246"/>
      <c r="P892" s="246"/>
    </row>
    <row r="893" spans="1:16" ht="26.25" hidden="1" customHeight="1">
      <c r="A893" s="258"/>
      <c r="B893" s="234"/>
      <c r="C893" s="234"/>
      <c r="D893" s="234"/>
      <c r="E893" s="234"/>
      <c r="F893" s="234"/>
      <c r="G893" s="245"/>
      <c r="H893" s="234"/>
      <c r="I893" s="234"/>
      <c r="J893" s="245"/>
      <c r="K893" s="234"/>
      <c r="L893" s="234"/>
      <c r="M893" s="234"/>
      <c r="N893" s="234"/>
      <c r="O893" s="246"/>
      <c r="P893" s="246"/>
    </row>
    <row r="894" spans="1:16" ht="26.25" hidden="1" customHeight="1">
      <c r="A894" s="258"/>
      <c r="B894" s="234"/>
      <c r="C894" s="234"/>
      <c r="D894" s="234"/>
      <c r="E894" s="234"/>
      <c r="F894" s="234"/>
      <c r="G894" s="245"/>
      <c r="H894" s="234"/>
      <c r="I894" s="234"/>
      <c r="J894" s="245"/>
      <c r="K894" s="234"/>
      <c r="L894" s="234"/>
      <c r="M894" s="234"/>
      <c r="N894" s="234"/>
      <c r="O894" s="246"/>
      <c r="P894" s="246"/>
    </row>
    <row r="895" spans="1:16" ht="26.25" hidden="1" customHeight="1">
      <c r="A895" s="258"/>
      <c r="B895" s="234"/>
      <c r="C895" s="234"/>
      <c r="D895" s="234"/>
      <c r="E895" s="234"/>
      <c r="F895" s="234"/>
      <c r="G895" s="245"/>
      <c r="H895" s="234"/>
      <c r="I895" s="234"/>
      <c r="J895" s="245"/>
      <c r="K895" s="234"/>
      <c r="L895" s="234"/>
      <c r="M895" s="234"/>
      <c r="N895" s="234"/>
      <c r="O895" s="246"/>
      <c r="P895" s="246"/>
    </row>
    <row r="896" spans="1:16" ht="26.25" hidden="1" customHeight="1">
      <c r="A896" s="258"/>
      <c r="B896" s="234"/>
      <c r="C896" s="234"/>
      <c r="D896" s="234"/>
      <c r="E896" s="234"/>
      <c r="F896" s="234"/>
      <c r="G896" s="245"/>
      <c r="H896" s="234"/>
      <c r="I896" s="234"/>
      <c r="J896" s="245"/>
      <c r="K896" s="234"/>
      <c r="L896" s="234"/>
      <c r="M896" s="234"/>
      <c r="N896" s="234"/>
      <c r="O896" s="246"/>
      <c r="P896" s="246"/>
    </row>
    <row r="897" spans="1:16" ht="26.25" hidden="1" customHeight="1">
      <c r="A897" s="258"/>
      <c r="B897" s="234"/>
      <c r="C897" s="234"/>
      <c r="D897" s="234"/>
      <c r="E897" s="234"/>
      <c r="F897" s="234"/>
      <c r="G897" s="245"/>
      <c r="H897" s="234"/>
      <c r="I897" s="234"/>
      <c r="J897" s="245"/>
      <c r="K897" s="234"/>
      <c r="L897" s="234"/>
      <c r="M897" s="234"/>
      <c r="N897" s="234"/>
      <c r="O897" s="246"/>
      <c r="P897" s="246"/>
    </row>
    <row r="898" spans="1:16" ht="26.25" hidden="1" customHeight="1">
      <c r="A898" s="258"/>
      <c r="B898" s="234"/>
      <c r="C898" s="234"/>
      <c r="D898" s="234"/>
      <c r="E898" s="234"/>
      <c r="F898" s="234"/>
      <c r="G898" s="245"/>
      <c r="H898" s="234"/>
      <c r="I898" s="234"/>
      <c r="J898" s="245"/>
      <c r="K898" s="234"/>
      <c r="L898" s="234"/>
      <c r="M898" s="234"/>
      <c r="N898" s="234"/>
      <c r="O898" s="246"/>
      <c r="P898" s="246"/>
    </row>
    <row r="899" spans="1:16" ht="26.25" hidden="1" customHeight="1">
      <c r="A899" s="258"/>
      <c r="B899" s="234"/>
      <c r="C899" s="234"/>
      <c r="D899" s="234"/>
      <c r="E899" s="234"/>
      <c r="F899" s="234"/>
      <c r="G899" s="245"/>
      <c r="H899" s="234"/>
      <c r="I899" s="234"/>
      <c r="J899" s="245"/>
      <c r="K899" s="234"/>
      <c r="L899" s="234"/>
      <c r="M899" s="234"/>
      <c r="N899" s="234"/>
      <c r="O899" s="246"/>
      <c r="P899" s="246"/>
    </row>
    <row r="900" spans="1:16" ht="26.25" hidden="1" customHeight="1">
      <c r="A900" s="258"/>
      <c r="B900" s="234"/>
      <c r="C900" s="234"/>
      <c r="D900" s="234"/>
      <c r="E900" s="234"/>
      <c r="F900" s="234"/>
      <c r="G900" s="245"/>
      <c r="H900" s="234"/>
      <c r="I900" s="234"/>
      <c r="J900" s="245"/>
      <c r="K900" s="234"/>
      <c r="L900" s="234"/>
      <c r="M900" s="234"/>
      <c r="N900" s="234"/>
      <c r="O900" s="246"/>
      <c r="P900" s="246"/>
    </row>
    <row r="901" spans="1:16" ht="26.25" hidden="1" customHeight="1">
      <c r="A901" s="258"/>
      <c r="B901" s="234"/>
      <c r="C901" s="234"/>
      <c r="D901" s="234"/>
      <c r="E901" s="234"/>
      <c r="F901" s="234"/>
      <c r="G901" s="245"/>
      <c r="H901" s="234"/>
      <c r="I901" s="234"/>
      <c r="J901" s="245"/>
      <c r="K901" s="234"/>
      <c r="L901" s="234"/>
      <c r="M901" s="234"/>
      <c r="N901" s="234"/>
      <c r="O901" s="246"/>
      <c r="P901" s="246"/>
    </row>
    <row r="902" spans="1:16" ht="26.25" hidden="1" customHeight="1">
      <c r="A902" s="258"/>
      <c r="B902" s="234"/>
      <c r="C902" s="234"/>
      <c r="D902" s="234"/>
      <c r="E902" s="234"/>
      <c r="F902" s="234"/>
      <c r="G902" s="245"/>
      <c r="H902" s="234"/>
      <c r="I902" s="234"/>
      <c r="J902" s="245"/>
      <c r="K902" s="234"/>
      <c r="L902" s="234"/>
      <c r="M902" s="234"/>
      <c r="N902" s="234"/>
      <c r="O902" s="246"/>
      <c r="P902" s="246"/>
    </row>
    <row r="903" spans="1:16" ht="26.25" hidden="1" customHeight="1">
      <c r="A903" s="258"/>
      <c r="B903" s="234"/>
      <c r="C903" s="234"/>
      <c r="D903" s="234"/>
      <c r="E903" s="234"/>
      <c r="F903" s="234"/>
      <c r="G903" s="245"/>
      <c r="H903" s="234"/>
      <c r="I903" s="234"/>
      <c r="J903" s="245"/>
      <c r="K903" s="234"/>
      <c r="L903" s="234"/>
      <c r="M903" s="234"/>
      <c r="N903" s="234"/>
      <c r="O903" s="246"/>
      <c r="P903" s="246"/>
    </row>
    <row r="904" spans="1:16" ht="26.25" hidden="1" customHeight="1">
      <c r="A904" s="258"/>
      <c r="B904" s="234"/>
      <c r="C904" s="234"/>
      <c r="D904" s="234"/>
      <c r="E904" s="234"/>
      <c r="F904" s="234"/>
      <c r="G904" s="245"/>
      <c r="H904" s="234"/>
      <c r="I904" s="234"/>
      <c r="J904" s="245"/>
      <c r="K904" s="234"/>
      <c r="L904" s="234"/>
      <c r="M904" s="234"/>
      <c r="N904" s="234"/>
      <c r="O904" s="246"/>
      <c r="P904" s="246"/>
    </row>
    <row r="905" spans="1:16" ht="26.25" hidden="1" customHeight="1">
      <c r="A905" s="258"/>
      <c r="B905" s="234"/>
      <c r="C905" s="234"/>
      <c r="D905" s="234"/>
      <c r="E905" s="234"/>
      <c r="F905" s="234"/>
      <c r="G905" s="245"/>
      <c r="H905" s="234"/>
      <c r="I905" s="234"/>
      <c r="J905" s="245"/>
      <c r="K905" s="234"/>
      <c r="L905" s="234"/>
      <c r="M905" s="234"/>
      <c r="N905" s="234"/>
      <c r="O905" s="246"/>
      <c r="P905" s="246"/>
    </row>
    <row r="906" spans="1:16" ht="26.25" hidden="1" customHeight="1">
      <c r="A906" s="258"/>
      <c r="B906" s="234"/>
      <c r="C906" s="234"/>
      <c r="D906" s="234"/>
      <c r="E906" s="234"/>
      <c r="F906" s="234"/>
      <c r="G906" s="245"/>
      <c r="H906" s="234"/>
      <c r="I906" s="234"/>
      <c r="J906" s="245"/>
      <c r="K906" s="234"/>
      <c r="L906" s="234"/>
      <c r="M906" s="234"/>
      <c r="N906" s="234"/>
      <c r="O906" s="246"/>
      <c r="P906" s="246"/>
    </row>
    <row r="907" spans="1:16" ht="26.25" hidden="1" customHeight="1">
      <c r="A907" s="258"/>
      <c r="B907" s="234"/>
      <c r="C907" s="234"/>
      <c r="D907" s="234"/>
      <c r="E907" s="234"/>
      <c r="F907" s="234"/>
      <c r="G907" s="245"/>
      <c r="H907" s="234"/>
      <c r="I907" s="234"/>
      <c r="J907" s="245"/>
      <c r="K907" s="234"/>
      <c r="L907" s="234"/>
      <c r="M907" s="234"/>
      <c r="N907" s="234"/>
      <c r="O907" s="246"/>
      <c r="P907" s="246"/>
    </row>
    <row r="908" spans="1:16" ht="26.25" hidden="1" customHeight="1">
      <c r="A908" s="258"/>
      <c r="B908" s="234"/>
      <c r="C908" s="234"/>
      <c r="D908" s="234"/>
      <c r="E908" s="234"/>
      <c r="F908" s="234"/>
      <c r="G908" s="245"/>
      <c r="H908" s="234"/>
      <c r="I908" s="234"/>
      <c r="J908" s="245"/>
      <c r="K908" s="234"/>
      <c r="L908" s="234"/>
      <c r="M908" s="234"/>
      <c r="N908" s="234"/>
      <c r="O908" s="246"/>
      <c r="P908" s="246"/>
    </row>
    <row r="909" spans="1:16" ht="26.25" hidden="1" customHeight="1">
      <c r="A909" s="258"/>
      <c r="B909" s="234"/>
      <c r="C909" s="234"/>
      <c r="D909" s="234"/>
      <c r="E909" s="234"/>
      <c r="F909" s="234"/>
      <c r="G909" s="245"/>
      <c r="H909" s="234"/>
      <c r="I909" s="234"/>
      <c r="J909" s="245"/>
      <c r="K909" s="234"/>
      <c r="L909" s="234"/>
      <c r="M909" s="234"/>
      <c r="N909" s="234"/>
      <c r="O909" s="246"/>
      <c r="P909" s="246"/>
    </row>
    <row r="910" spans="1:16" ht="26.25" hidden="1" customHeight="1">
      <c r="A910" s="258"/>
      <c r="B910" s="234"/>
      <c r="C910" s="234"/>
      <c r="D910" s="234"/>
      <c r="E910" s="234"/>
      <c r="F910" s="234"/>
      <c r="G910" s="245"/>
      <c r="H910" s="234"/>
      <c r="I910" s="234"/>
      <c r="J910" s="245"/>
      <c r="K910" s="234"/>
      <c r="L910" s="234"/>
      <c r="M910" s="234"/>
      <c r="N910" s="234"/>
      <c r="O910" s="246"/>
      <c r="P910" s="246"/>
    </row>
    <row r="911" spans="1:16" ht="26.25" hidden="1" customHeight="1">
      <c r="A911" s="258"/>
      <c r="B911" s="234"/>
      <c r="C911" s="234"/>
      <c r="D911" s="234"/>
      <c r="E911" s="234"/>
      <c r="F911" s="234"/>
      <c r="G911" s="245"/>
      <c r="H911" s="234"/>
      <c r="I911" s="234"/>
      <c r="J911" s="245"/>
      <c r="K911" s="234"/>
      <c r="L911" s="234"/>
      <c r="M911" s="234"/>
      <c r="N911" s="234"/>
      <c r="O911" s="246"/>
      <c r="P911" s="246"/>
    </row>
    <row r="912" spans="1:16" ht="26.25" hidden="1" customHeight="1">
      <c r="A912" s="258"/>
      <c r="B912" s="234"/>
      <c r="C912" s="234"/>
      <c r="D912" s="234"/>
      <c r="E912" s="234"/>
      <c r="F912" s="234"/>
      <c r="G912" s="245"/>
      <c r="H912" s="234"/>
      <c r="I912" s="234"/>
      <c r="J912" s="245"/>
      <c r="K912" s="234"/>
      <c r="L912" s="234"/>
      <c r="M912" s="234"/>
      <c r="N912" s="234"/>
      <c r="O912" s="246"/>
      <c r="P912" s="246"/>
    </row>
    <row r="913" spans="1:16" ht="26.25" hidden="1" customHeight="1">
      <c r="A913" s="258"/>
      <c r="B913" s="234"/>
      <c r="C913" s="234"/>
      <c r="D913" s="234"/>
      <c r="E913" s="234"/>
      <c r="F913" s="234"/>
      <c r="G913" s="245"/>
      <c r="H913" s="234"/>
      <c r="I913" s="234"/>
      <c r="J913" s="245"/>
      <c r="K913" s="234"/>
      <c r="L913" s="234"/>
      <c r="M913" s="234"/>
      <c r="N913" s="234"/>
      <c r="O913" s="246"/>
      <c r="P913" s="246"/>
    </row>
    <row r="914" spans="1:16" ht="26.25" hidden="1" customHeight="1">
      <c r="A914" s="258"/>
      <c r="B914" s="234"/>
      <c r="C914" s="234"/>
      <c r="D914" s="234"/>
      <c r="E914" s="234"/>
      <c r="F914" s="234"/>
      <c r="G914" s="245"/>
      <c r="H914" s="234"/>
      <c r="I914" s="234"/>
      <c r="J914" s="245"/>
      <c r="K914" s="234"/>
      <c r="L914" s="234"/>
      <c r="M914" s="234"/>
      <c r="N914" s="234"/>
      <c r="O914" s="246"/>
      <c r="P914" s="246"/>
    </row>
    <row r="915" spans="1:16" ht="26.25" hidden="1" customHeight="1">
      <c r="A915" s="258"/>
      <c r="B915" s="234"/>
      <c r="C915" s="234"/>
      <c r="D915" s="234"/>
      <c r="E915" s="234"/>
      <c r="F915" s="234"/>
      <c r="G915" s="245"/>
      <c r="H915" s="234"/>
      <c r="I915" s="234"/>
      <c r="J915" s="245"/>
      <c r="K915" s="234"/>
      <c r="L915" s="234"/>
      <c r="M915" s="234"/>
      <c r="N915" s="234"/>
      <c r="O915" s="246"/>
      <c r="P915" s="246"/>
    </row>
    <row r="916" spans="1:16" ht="26.25" hidden="1" customHeight="1">
      <c r="A916" s="258"/>
      <c r="B916" s="234"/>
      <c r="C916" s="234"/>
      <c r="D916" s="234"/>
      <c r="E916" s="234"/>
      <c r="F916" s="234"/>
      <c r="G916" s="245"/>
      <c r="H916" s="234"/>
      <c r="I916" s="234"/>
      <c r="J916" s="245"/>
      <c r="K916" s="234"/>
      <c r="L916" s="234"/>
      <c r="M916" s="234"/>
      <c r="N916" s="234"/>
      <c r="O916" s="246"/>
      <c r="P916" s="246"/>
    </row>
    <row r="917" spans="1:16" ht="26.25" hidden="1" customHeight="1">
      <c r="A917" s="258"/>
      <c r="B917" s="234"/>
      <c r="C917" s="234"/>
      <c r="D917" s="234"/>
      <c r="E917" s="234"/>
      <c r="F917" s="234"/>
      <c r="G917" s="245"/>
      <c r="H917" s="234"/>
      <c r="I917" s="234"/>
      <c r="J917" s="245"/>
      <c r="K917" s="234"/>
      <c r="L917" s="234"/>
      <c r="M917" s="234"/>
      <c r="N917" s="234"/>
      <c r="O917" s="246"/>
      <c r="P917" s="246"/>
    </row>
    <row r="918" spans="1:16" ht="26.25" hidden="1" customHeight="1">
      <c r="A918" s="258"/>
      <c r="B918" s="234"/>
      <c r="C918" s="234"/>
      <c r="D918" s="234"/>
      <c r="E918" s="234"/>
      <c r="F918" s="234"/>
      <c r="G918" s="245"/>
      <c r="H918" s="234"/>
      <c r="I918" s="234"/>
      <c r="J918" s="245"/>
      <c r="K918" s="234"/>
      <c r="L918" s="234"/>
      <c r="M918" s="234"/>
      <c r="N918" s="234"/>
      <c r="O918" s="246"/>
      <c r="P918" s="246"/>
    </row>
    <row r="919" spans="1:16" ht="26.25" hidden="1" customHeight="1">
      <c r="A919" s="258"/>
      <c r="B919" s="234"/>
      <c r="C919" s="234"/>
      <c r="D919" s="234"/>
      <c r="E919" s="234"/>
      <c r="F919" s="234"/>
      <c r="G919" s="245"/>
      <c r="H919" s="234"/>
      <c r="I919" s="234"/>
      <c r="J919" s="245"/>
      <c r="K919" s="234"/>
      <c r="L919" s="234"/>
      <c r="M919" s="234"/>
      <c r="N919" s="234"/>
      <c r="O919" s="246"/>
      <c r="P919" s="246"/>
    </row>
    <row r="920" spans="1:16" ht="26.25" hidden="1" customHeight="1">
      <c r="A920" s="258"/>
      <c r="B920" s="234"/>
      <c r="C920" s="234"/>
      <c r="D920" s="234"/>
      <c r="E920" s="234"/>
      <c r="F920" s="234"/>
      <c r="G920" s="245"/>
      <c r="H920" s="234"/>
      <c r="I920" s="234"/>
      <c r="J920" s="245"/>
      <c r="K920" s="234"/>
      <c r="L920" s="234"/>
      <c r="M920" s="234"/>
      <c r="N920" s="234"/>
      <c r="O920" s="246"/>
      <c r="P920" s="246"/>
    </row>
    <row r="921" spans="1:16" ht="26.25" hidden="1" customHeight="1">
      <c r="A921" s="258"/>
      <c r="B921" s="234"/>
      <c r="C921" s="234"/>
      <c r="D921" s="234"/>
      <c r="E921" s="234"/>
      <c r="F921" s="234"/>
      <c r="G921" s="245"/>
      <c r="H921" s="234"/>
      <c r="I921" s="234"/>
      <c r="J921" s="245"/>
      <c r="K921" s="234"/>
      <c r="L921" s="234"/>
      <c r="M921" s="234"/>
      <c r="N921" s="234"/>
      <c r="O921" s="246"/>
      <c r="P921" s="246"/>
    </row>
    <row r="922" spans="1:16" ht="26.25" hidden="1" customHeight="1">
      <c r="A922" s="258"/>
      <c r="B922" s="234"/>
      <c r="C922" s="234"/>
      <c r="D922" s="234"/>
      <c r="E922" s="234"/>
      <c r="F922" s="234"/>
      <c r="G922" s="245"/>
      <c r="H922" s="234"/>
      <c r="I922" s="234"/>
      <c r="J922" s="245"/>
      <c r="K922" s="234"/>
      <c r="L922" s="234"/>
      <c r="M922" s="234"/>
      <c r="N922" s="234"/>
      <c r="O922" s="246"/>
      <c r="P922" s="246"/>
    </row>
    <row r="923" spans="1:16" ht="26.25" hidden="1" customHeight="1">
      <c r="A923" s="258"/>
      <c r="B923" s="234"/>
      <c r="C923" s="234"/>
      <c r="D923" s="234"/>
      <c r="E923" s="234"/>
      <c r="F923" s="234"/>
      <c r="G923" s="245"/>
      <c r="H923" s="234"/>
      <c r="I923" s="234"/>
      <c r="J923" s="245"/>
      <c r="K923" s="234"/>
      <c r="L923" s="234"/>
      <c r="M923" s="234"/>
      <c r="N923" s="234"/>
      <c r="O923" s="246"/>
      <c r="P923" s="246"/>
    </row>
    <row r="924" spans="1:16" ht="26.25" hidden="1" customHeight="1">
      <c r="A924" s="258"/>
      <c r="B924" s="234"/>
      <c r="C924" s="234"/>
      <c r="D924" s="234"/>
      <c r="E924" s="234"/>
      <c r="F924" s="234"/>
      <c r="G924" s="245"/>
      <c r="H924" s="234"/>
      <c r="I924" s="234"/>
      <c r="J924" s="245"/>
      <c r="K924" s="234"/>
      <c r="L924" s="234"/>
      <c r="M924" s="234"/>
      <c r="N924" s="234"/>
      <c r="O924" s="246"/>
      <c r="P924" s="246"/>
    </row>
    <row r="925" spans="1:16" ht="26.25" hidden="1" customHeight="1">
      <c r="A925" s="258"/>
      <c r="B925" s="234"/>
      <c r="C925" s="234"/>
      <c r="D925" s="234"/>
      <c r="E925" s="234"/>
      <c r="F925" s="234"/>
      <c r="G925" s="245"/>
      <c r="H925" s="234"/>
      <c r="I925" s="234"/>
      <c r="J925" s="245"/>
      <c r="K925" s="234"/>
      <c r="L925" s="234"/>
      <c r="M925" s="234"/>
      <c r="N925" s="234"/>
      <c r="O925" s="246"/>
      <c r="P925" s="246"/>
    </row>
    <row r="926" spans="1:16" ht="26.25" hidden="1" customHeight="1">
      <c r="A926" s="258"/>
      <c r="B926" s="234"/>
      <c r="C926" s="234"/>
      <c r="D926" s="234"/>
      <c r="E926" s="234"/>
      <c r="F926" s="234"/>
      <c r="G926" s="245"/>
      <c r="H926" s="234"/>
      <c r="I926" s="234"/>
      <c r="J926" s="245"/>
      <c r="K926" s="234"/>
      <c r="L926" s="234"/>
      <c r="M926" s="234"/>
      <c r="N926" s="234"/>
      <c r="O926" s="246"/>
      <c r="P926" s="246"/>
    </row>
    <row r="927" spans="1:16" ht="26.25" hidden="1" customHeight="1">
      <c r="A927" s="258"/>
      <c r="B927" s="234"/>
      <c r="C927" s="234"/>
      <c r="D927" s="234"/>
      <c r="E927" s="234"/>
      <c r="F927" s="234"/>
      <c r="G927" s="245"/>
      <c r="H927" s="234"/>
      <c r="I927" s="234"/>
      <c r="J927" s="245"/>
      <c r="K927" s="234"/>
      <c r="L927" s="234"/>
      <c r="M927" s="234"/>
      <c r="N927" s="234"/>
      <c r="O927" s="246"/>
      <c r="P927" s="246"/>
    </row>
    <row r="928" spans="1:16" ht="26.25" hidden="1" customHeight="1">
      <c r="A928" s="258"/>
      <c r="B928" s="234"/>
      <c r="C928" s="234"/>
      <c r="D928" s="234"/>
      <c r="E928" s="234"/>
      <c r="F928" s="234"/>
      <c r="G928" s="245"/>
      <c r="H928" s="234"/>
      <c r="I928" s="234"/>
      <c r="J928" s="245"/>
      <c r="K928" s="234"/>
      <c r="L928" s="234"/>
      <c r="M928" s="234"/>
      <c r="N928" s="234"/>
      <c r="O928" s="246"/>
      <c r="P928" s="246"/>
    </row>
    <row r="929" spans="1:16" ht="26.25" hidden="1" customHeight="1">
      <c r="A929" s="258"/>
      <c r="B929" s="234"/>
      <c r="C929" s="234"/>
      <c r="D929" s="234"/>
      <c r="E929" s="234"/>
      <c r="F929" s="234"/>
      <c r="G929" s="245"/>
      <c r="H929" s="234"/>
      <c r="I929" s="234"/>
      <c r="J929" s="245"/>
      <c r="K929" s="234"/>
      <c r="L929" s="234"/>
      <c r="M929" s="234"/>
      <c r="N929" s="234"/>
      <c r="O929" s="246"/>
      <c r="P929" s="246"/>
    </row>
    <row r="930" spans="1:16" ht="26.25" hidden="1" customHeight="1">
      <c r="A930" s="258"/>
      <c r="B930" s="234"/>
      <c r="C930" s="234"/>
      <c r="D930" s="234"/>
      <c r="E930" s="234"/>
      <c r="F930" s="234"/>
      <c r="G930" s="245"/>
      <c r="H930" s="234"/>
      <c r="I930" s="234"/>
      <c r="J930" s="245"/>
      <c r="K930" s="234"/>
      <c r="L930" s="234"/>
      <c r="M930" s="234"/>
      <c r="N930" s="234"/>
      <c r="O930" s="246"/>
      <c r="P930" s="246"/>
    </row>
    <row r="931" spans="1:16" ht="26.25" hidden="1" customHeight="1">
      <c r="A931" s="258"/>
      <c r="B931" s="234"/>
      <c r="C931" s="234"/>
      <c r="D931" s="234"/>
      <c r="E931" s="234"/>
      <c r="F931" s="234"/>
      <c r="G931" s="245"/>
      <c r="H931" s="234"/>
      <c r="I931" s="234"/>
      <c r="J931" s="245"/>
      <c r="K931" s="234"/>
      <c r="L931" s="234"/>
      <c r="M931" s="234"/>
      <c r="N931" s="234"/>
      <c r="O931" s="246"/>
      <c r="P931" s="246"/>
    </row>
    <row r="932" spans="1:16" ht="26.25" hidden="1" customHeight="1">
      <c r="A932" s="258"/>
      <c r="B932" s="234"/>
      <c r="C932" s="234"/>
      <c r="D932" s="234"/>
      <c r="E932" s="234"/>
      <c r="F932" s="234"/>
      <c r="G932" s="245"/>
      <c r="H932" s="234"/>
      <c r="I932" s="234"/>
      <c r="J932" s="245"/>
      <c r="K932" s="234"/>
      <c r="L932" s="234"/>
      <c r="M932" s="234"/>
      <c r="N932" s="234"/>
      <c r="O932" s="246"/>
      <c r="P932" s="246"/>
    </row>
    <row r="933" spans="1:16" ht="26.25" hidden="1" customHeight="1">
      <c r="A933" s="258"/>
      <c r="B933" s="234"/>
      <c r="C933" s="234"/>
      <c r="D933" s="234"/>
      <c r="E933" s="234"/>
      <c r="F933" s="234"/>
      <c r="G933" s="245"/>
      <c r="H933" s="234"/>
      <c r="I933" s="234"/>
      <c r="J933" s="245"/>
      <c r="K933" s="234"/>
      <c r="L933" s="234"/>
      <c r="M933" s="234"/>
      <c r="N933" s="234"/>
      <c r="O933" s="246"/>
      <c r="P933" s="246"/>
    </row>
    <row r="934" spans="1:16" ht="26.25" hidden="1" customHeight="1">
      <c r="A934" s="258"/>
      <c r="B934" s="234"/>
      <c r="C934" s="234"/>
      <c r="D934" s="234"/>
      <c r="E934" s="234"/>
      <c r="F934" s="234"/>
      <c r="G934" s="245"/>
      <c r="H934" s="234"/>
      <c r="I934" s="234"/>
      <c r="J934" s="245"/>
      <c r="K934" s="234"/>
      <c r="L934" s="234"/>
      <c r="M934" s="234"/>
      <c r="N934" s="234"/>
      <c r="O934" s="246"/>
      <c r="P934" s="246"/>
    </row>
    <row r="935" spans="1:16" ht="26.25" hidden="1" customHeight="1">
      <c r="A935" s="258"/>
      <c r="B935" s="234"/>
      <c r="C935" s="234"/>
      <c r="D935" s="234"/>
      <c r="E935" s="234"/>
      <c r="F935" s="234"/>
      <c r="G935" s="245"/>
      <c r="H935" s="234"/>
      <c r="I935" s="234"/>
      <c r="J935" s="245"/>
      <c r="K935" s="234"/>
      <c r="L935" s="234"/>
      <c r="M935" s="234"/>
      <c r="N935" s="234"/>
      <c r="O935" s="246"/>
      <c r="P935" s="246"/>
    </row>
    <row r="936" spans="1:16" ht="26.25" hidden="1" customHeight="1">
      <c r="A936" s="258"/>
      <c r="B936" s="234"/>
      <c r="C936" s="234"/>
      <c r="D936" s="234"/>
      <c r="E936" s="234"/>
      <c r="F936" s="234"/>
      <c r="G936" s="245"/>
      <c r="H936" s="234"/>
      <c r="I936" s="234"/>
      <c r="J936" s="245"/>
      <c r="K936" s="234"/>
      <c r="L936" s="234"/>
      <c r="M936" s="234"/>
      <c r="N936" s="234"/>
      <c r="O936" s="246"/>
      <c r="P936" s="246"/>
    </row>
    <row r="937" spans="1:16" ht="26.25" hidden="1" customHeight="1">
      <c r="A937" s="258"/>
      <c r="B937" s="234"/>
      <c r="C937" s="234"/>
      <c r="D937" s="234"/>
      <c r="E937" s="234"/>
      <c r="F937" s="234"/>
      <c r="G937" s="245"/>
      <c r="H937" s="234"/>
      <c r="I937" s="234"/>
      <c r="J937" s="245"/>
      <c r="K937" s="234"/>
      <c r="L937" s="234"/>
      <c r="M937" s="234"/>
      <c r="N937" s="234"/>
      <c r="O937" s="246"/>
      <c r="P937" s="246"/>
    </row>
    <row r="938" spans="1:16" ht="26.25" hidden="1" customHeight="1">
      <c r="A938" s="258"/>
      <c r="B938" s="234"/>
      <c r="C938" s="234"/>
      <c r="D938" s="234"/>
      <c r="E938" s="234"/>
      <c r="F938" s="234"/>
      <c r="G938" s="245"/>
      <c r="H938" s="234"/>
      <c r="I938" s="234"/>
      <c r="J938" s="245"/>
      <c r="K938" s="234"/>
      <c r="L938" s="234"/>
      <c r="M938" s="234"/>
      <c r="N938" s="234"/>
      <c r="O938" s="246"/>
      <c r="P938" s="246"/>
    </row>
    <row r="939" spans="1:16" ht="26.25" hidden="1" customHeight="1">
      <c r="A939" s="258"/>
      <c r="B939" s="234"/>
      <c r="C939" s="234"/>
      <c r="D939" s="234"/>
      <c r="E939" s="234"/>
      <c r="F939" s="234"/>
      <c r="G939" s="245"/>
      <c r="H939" s="234"/>
      <c r="I939" s="234"/>
      <c r="J939" s="245"/>
      <c r="K939" s="234"/>
      <c r="L939" s="234"/>
      <c r="M939" s="234"/>
      <c r="N939" s="234"/>
      <c r="O939" s="246"/>
      <c r="P939" s="246"/>
    </row>
    <row r="940" spans="1:16" ht="26.25" hidden="1" customHeight="1">
      <c r="A940" s="258"/>
      <c r="B940" s="234"/>
      <c r="C940" s="234"/>
      <c r="D940" s="234"/>
      <c r="E940" s="234"/>
      <c r="F940" s="234"/>
      <c r="G940" s="245"/>
      <c r="H940" s="234"/>
      <c r="I940" s="234"/>
      <c r="J940" s="245"/>
      <c r="K940" s="234"/>
      <c r="L940" s="234"/>
      <c r="M940" s="234"/>
      <c r="N940" s="234"/>
      <c r="O940" s="246"/>
      <c r="P940" s="246"/>
    </row>
    <row r="941" spans="1:16" ht="26.25" hidden="1" customHeight="1"/>
    <row r="942" spans="1:16" ht="26.25" hidden="1" customHeight="1"/>
    <row r="943" spans="1:16" ht="26.25" hidden="1" customHeight="1"/>
    <row r="944" spans="1:16" ht="26.25" hidden="1" customHeight="1"/>
    <row r="945" ht="26.25" hidden="1" customHeight="1"/>
    <row r="946" ht="26.25" hidden="1" customHeight="1"/>
    <row r="947" ht="26.25" hidden="1" customHeight="1"/>
    <row r="948" ht="26.25" hidden="1" customHeight="1"/>
    <row r="949" ht="26.25" hidden="1" customHeight="1"/>
    <row r="950" ht="26.25" hidden="1" customHeight="1"/>
    <row r="951" ht="26.25" hidden="1" customHeight="1"/>
    <row r="952" ht="26.25" hidden="1" customHeight="1"/>
    <row r="953" ht="26.25" hidden="1" customHeight="1"/>
    <row r="954" ht="26.25" hidden="1" customHeight="1"/>
    <row r="955" ht="26.25" hidden="1" customHeight="1"/>
    <row r="956" ht="26.25" hidden="1" customHeight="1"/>
    <row r="957" ht="26.25" hidden="1" customHeight="1"/>
    <row r="958" ht="26.25" hidden="1" customHeight="1"/>
    <row r="959" ht="26.25" hidden="1" customHeight="1"/>
    <row r="960" ht="26.25" hidden="1" customHeight="1"/>
    <row r="961" ht="26.25" hidden="1" customHeight="1"/>
    <row r="962" ht="26.25" hidden="1" customHeight="1"/>
    <row r="963" ht="26.25" hidden="1" customHeight="1"/>
    <row r="964" ht="26.25" hidden="1" customHeight="1"/>
    <row r="965" ht="26.25" hidden="1" customHeight="1"/>
    <row r="966" ht="26.25" hidden="1" customHeight="1"/>
    <row r="967" ht="26.25" hidden="1" customHeight="1"/>
    <row r="968" ht="26.25" hidden="1" customHeight="1"/>
    <row r="969" ht="26.25" hidden="1" customHeight="1"/>
    <row r="970" ht="26.25" hidden="1" customHeight="1"/>
    <row r="971" ht="26.25" hidden="1" customHeight="1"/>
    <row r="972" ht="26.25" hidden="1" customHeight="1"/>
    <row r="973" ht="26.25" hidden="1" customHeight="1"/>
    <row r="974" ht="26.25" hidden="1" customHeight="1"/>
    <row r="975" ht="26.25" hidden="1" customHeight="1"/>
    <row r="976" ht="26.25" hidden="1" customHeight="1"/>
    <row r="977" ht="26.25" hidden="1" customHeight="1"/>
    <row r="978" ht="26.25" hidden="1" customHeight="1"/>
    <row r="979" ht="26.25" hidden="1" customHeight="1"/>
    <row r="980" ht="26.25" hidden="1" customHeight="1"/>
    <row r="981" ht="26.25" hidden="1" customHeight="1"/>
    <row r="982" ht="26.25" hidden="1" customHeight="1"/>
    <row r="983" ht="26.25" hidden="1" customHeight="1"/>
    <row r="984" ht="26.25" hidden="1" customHeight="1"/>
    <row r="985" ht="26.25" hidden="1" customHeight="1"/>
    <row r="986" ht="26.25" hidden="1" customHeight="1"/>
    <row r="987" ht="26.25" hidden="1" customHeight="1"/>
    <row r="988" ht="26.25" hidden="1" customHeight="1"/>
    <row r="989" ht="26.25" hidden="1" customHeight="1"/>
    <row r="990" ht="26.25" hidden="1" customHeight="1"/>
    <row r="991" ht="26.25" hidden="1" customHeight="1"/>
    <row r="992"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sheetData>
  <sheetProtection algorithmName="SHA-512" hashValue="SAHI33ENybWlOOmxYVyQ0MNlHkKqyr1owpvRGfLZRVh6Ixwd6hfSBchwsoo7lDhbeFkTYY1E2XX7b29DUMVZyA==" saltValue="R5/yjbSnjX/G+kcg1yO2VA==" spinCount="100000" sheet="1" formatCells="0" formatColumns="0" formatRows="0" autoFilter="0"/>
  <dataConsolidate/>
  <mergeCells count="981">
    <mergeCell ref="C648:C649"/>
    <mergeCell ref="D648:F649"/>
    <mergeCell ref="G648:I649"/>
    <mergeCell ref="J648:L649"/>
    <mergeCell ref="M648:P649"/>
    <mergeCell ref="C644:C645"/>
    <mergeCell ref="D644:F645"/>
    <mergeCell ref="G644:I645"/>
    <mergeCell ref="J644:L645"/>
    <mergeCell ref="M644:P645"/>
    <mergeCell ref="C646:C647"/>
    <mergeCell ref="D646:F647"/>
    <mergeCell ref="G646:I647"/>
    <mergeCell ref="J646:L647"/>
    <mergeCell ref="M646:P647"/>
    <mergeCell ref="C640:C641"/>
    <mergeCell ref="D640:F641"/>
    <mergeCell ref="G640:I641"/>
    <mergeCell ref="J640:L641"/>
    <mergeCell ref="M640:P641"/>
    <mergeCell ref="C642:C643"/>
    <mergeCell ref="D642:F643"/>
    <mergeCell ref="G642:I643"/>
    <mergeCell ref="J642:L643"/>
    <mergeCell ref="M642:P643"/>
    <mergeCell ref="D631:G631"/>
    <mergeCell ref="C633:E633"/>
    <mergeCell ref="D637:F637"/>
    <mergeCell ref="G637:I637"/>
    <mergeCell ref="J637:L637"/>
    <mergeCell ref="M637:P637"/>
    <mergeCell ref="C638:C639"/>
    <mergeCell ref="D638:F639"/>
    <mergeCell ref="G638:I639"/>
    <mergeCell ref="J638:L639"/>
    <mergeCell ref="M638:P639"/>
    <mergeCell ref="D620:G620"/>
    <mergeCell ref="D621:G621"/>
    <mergeCell ref="D622:G622"/>
    <mergeCell ref="D623:G623"/>
    <mergeCell ref="D626:G627"/>
    <mergeCell ref="H626:N626"/>
    <mergeCell ref="D628:G628"/>
    <mergeCell ref="D629:G629"/>
    <mergeCell ref="D630:G630"/>
    <mergeCell ref="D607:G607"/>
    <mergeCell ref="D610:G611"/>
    <mergeCell ref="H610:H611"/>
    <mergeCell ref="D612:G612"/>
    <mergeCell ref="D613:G613"/>
    <mergeCell ref="D614:G614"/>
    <mergeCell ref="D615:G615"/>
    <mergeCell ref="D618:G619"/>
    <mergeCell ref="H618:H619"/>
    <mergeCell ref="D596:G596"/>
    <mergeCell ref="D597:G597"/>
    <mergeCell ref="D598:G598"/>
    <mergeCell ref="D599:G599"/>
    <mergeCell ref="D602:G603"/>
    <mergeCell ref="H602:M602"/>
    <mergeCell ref="D604:G604"/>
    <mergeCell ref="D605:G605"/>
    <mergeCell ref="D606:G606"/>
    <mergeCell ref="C582:E582"/>
    <mergeCell ref="C583:P584"/>
    <mergeCell ref="D586:G587"/>
    <mergeCell ref="H586:K586"/>
    <mergeCell ref="D588:G588"/>
    <mergeCell ref="D589:G589"/>
    <mergeCell ref="D590:G590"/>
    <mergeCell ref="D591:G591"/>
    <mergeCell ref="D594:G595"/>
    <mergeCell ref="H594:M594"/>
    <mergeCell ref="C577:C578"/>
    <mergeCell ref="D577:H578"/>
    <mergeCell ref="I577:I578"/>
    <mergeCell ref="J577:J578"/>
    <mergeCell ref="K577:K578"/>
    <mergeCell ref="L577:N578"/>
    <mergeCell ref="O577:O578"/>
    <mergeCell ref="P577:P578"/>
    <mergeCell ref="C579:C580"/>
    <mergeCell ref="D579:H580"/>
    <mergeCell ref="I579:I580"/>
    <mergeCell ref="J579:J580"/>
    <mergeCell ref="K579:K580"/>
    <mergeCell ref="L579:N580"/>
    <mergeCell ref="O579:O580"/>
    <mergeCell ref="P579:P580"/>
    <mergeCell ref="C573:C574"/>
    <mergeCell ref="D573:H574"/>
    <mergeCell ref="I573:I574"/>
    <mergeCell ref="J573:J574"/>
    <mergeCell ref="K573:K574"/>
    <mergeCell ref="L573:N574"/>
    <mergeCell ref="O573:O574"/>
    <mergeCell ref="P573:P574"/>
    <mergeCell ref="C575:C576"/>
    <mergeCell ref="D575:H576"/>
    <mergeCell ref="I575:I576"/>
    <mergeCell ref="J575:J576"/>
    <mergeCell ref="K575:K576"/>
    <mergeCell ref="L575:N576"/>
    <mergeCell ref="O575:O576"/>
    <mergeCell ref="P575:P576"/>
    <mergeCell ref="C567:E567"/>
    <mergeCell ref="C569:P570"/>
    <mergeCell ref="C571:C572"/>
    <mergeCell ref="D571:H572"/>
    <mergeCell ref="I571:I572"/>
    <mergeCell ref="J571:K571"/>
    <mergeCell ref="L571:N572"/>
    <mergeCell ref="O571:O572"/>
    <mergeCell ref="P571:P572"/>
    <mergeCell ref="D564:E564"/>
    <mergeCell ref="G564:H564"/>
    <mergeCell ref="I564:J564"/>
    <mergeCell ref="M564:N564"/>
    <mergeCell ref="O564:P564"/>
    <mergeCell ref="D565:E565"/>
    <mergeCell ref="G565:H565"/>
    <mergeCell ref="I565:J565"/>
    <mergeCell ref="M565:N565"/>
    <mergeCell ref="O565:P565"/>
    <mergeCell ref="C559:E559"/>
    <mergeCell ref="D562:E562"/>
    <mergeCell ref="G562:H562"/>
    <mergeCell ref="I562:J562"/>
    <mergeCell ref="M562:N562"/>
    <mergeCell ref="O562:P562"/>
    <mergeCell ref="D563:E563"/>
    <mergeCell ref="G563:H563"/>
    <mergeCell ref="I563:J563"/>
    <mergeCell ref="M563:N563"/>
    <mergeCell ref="O563:P563"/>
    <mergeCell ref="D556:E556"/>
    <mergeCell ref="G556:H556"/>
    <mergeCell ref="I556:J556"/>
    <mergeCell ref="M556:N556"/>
    <mergeCell ref="O556:P556"/>
    <mergeCell ref="D557:E557"/>
    <mergeCell ref="G557:H557"/>
    <mergeCell ref="I557:J557"/>
    <mergeCell ref="M557:N557"/>
    <mergeCell ref="O557:P557"/>
    <mergeCell ref="D554:E554"/>
    <mergeCell ref="G554:H554"/>
    <mergeCell ref="I554:J554"/>
    <mergeCell ref="M554:N554"/>
    <mergeCell ref="O554:P554"/>
    <mergeCell ref="D555:E555"/>
    <mergeCell ref="G555:H555"/>
    <mergeCell ref="I555:J555"/>
    <mergeCell ref="M555:N555"/>
    <mergeCell ref="O555:P555"/>
    <mergeCell ref="C541:C542"/>
    <mergeCell ref="D541:F542"/>
    <mergeCell ref="G541:I542"/>
    <mergeCell ref="J541:L542"/>
    <mergeCell ref="M541:P542"/>
    <mergeCell ref="C545:P545"/>
    <mergeCell ref="C546:P546"/>
    <mergeCell ref="C550:E550"/>
    <mergeCell ref="D553:E553"/>
    <mergeCell ref="G553:H553"/>
    <mergeCell ref="I553:J553"/>
    <mergeCell ref="M553:N553"/>
    <mergeCell ref="O553:P553"/>
    <mergeCell ref="C537:C538"/>
    <mergeCell ref="D537:F538"/>
    <mergeCell ref="G537:I538"/>
    <mergeCell ref="J537:L538"/>
    <mergeCell ref="M537:P538"/>
    <mergeCell ref="C539:C540"/>
    <mergeCell ref="D539:F540"/>
    <mergeCell ref="G539:I540"/>
    <mergeCell ref="J539:L540"/>
    <mergeCell ref="M539:P540"/>
    <mergeCell ref="C533:C534"/>
    <mergeCell ref="D533:F534"/>
    <mergeCell ref="G533:I534"/>
    <mergeCell ref="J533:L534"/>
    <mergeCell ref="M533:P534"/>
    <mergeCell ref="C535:C536"/>
    <mergeCell ref="D535:F536"/>
    <mergeCell ref="G535:I536"/>
    <mergeCell ref="J535:L536"/>
    <mergeCell ref="M535:P536"/>
    <mergeCell ref="D524:G524"/>
    <mergeCell ref="C526:E526"/>
    <mergeCell ref="D530:F530"/>
    <mergeCell ref="G530:I530"/>
    <mergeCell ref="J530:L530"/>
    <mergeCell ref="M530:P530"/>
    <mergeCell ref="C531:C532"/>
    <mergeCell ref="D531:F532"/>
    <mergeCell ref="G531:I532"/>
    <mergeCell ref="J531:L532"/>
    <mergeCell ref="M531:P532"/>
    <mergeCell ref="D513:G513"/>
    <mergeCell ref="D514:G514"/>
    <mergeCell ref="D515:G515"/>
    <mergeCell ref="D516:G516"/>
    <mergeCell ref="D519:G520"/>
    <mergeCell ref="H519:N519"/>
    <mergeCell ref="D521:G521"/>
    <mergeCell ref="D522:G522"/>
    <mergeCell ref="D523:G523"/>
    <mergeCell ref="D500:G500"/>
    <mergeCell ref="D503:G504"/>
    <mergeCell ref="H503:H504"/>
    <mergeCell ref="D505:G505"/>
    <mergeCell ref="D506:G506"/>
    <mergeCell ref="D507:G507"/>
    <mergeCell ref="D508:G508"/>
    <mergeCell ref="D511:G512"/>
    <mergeCell ref="H511:H512"/>
    <mergeCell ref="D489:G489"/>
    <mergeCell ref="D490:G490"/>
    <mergeCell ref="D491:G491"/>
    <mergeCell ref="D492:G492"/>
    <mergeCell ref="D495:G496"/>
    <mergeCell ref="H495:M495"/>
    <mergeCell ref="D497:G497"/>
    <mergeCell ref="D498:G498"/>
    <mergeCell ref="D499:G499"/>
    <mergeCell ref="C475:E475"/>
    <mergeCell ref="C476:P477"/>
    <mergeCell ref="D479:G480"/>
    <mergeCell ref="H479:K479"/>
    <mergeCell ref="D481:G481"/>
    <mergeCell ref="D482:G482"/>
    <mergeCell ref="D483:G483"/>
    <mergeCell ref="D484:G484"/>
    <mergeCell ref="D487:G488"/>
    <mergeCell ref="H487:M487"/>
    <mergeCell ref="C470:C471"/>
    <mergeCell ref="D470:H471"/>
    <mergeCell ref="I470:I471"/>
    <mergeCell ref="J470:J471"/>
    <mergeCell ref="K470:K471"/>
    <mergeCell ref="L470:N471"/>
    <mergeCell ref="O470:O471"/>
    <mergeCell ref="P470:P471"/>
    <mergeCell ref="C472:C473"/>
    <mergeCell ref="D472:H473"/>
    <mergeCell ref="I472:I473"/>
    <mergeCell ref="J472:J473"/>
    <mergeCell ref="K472:K473"/>
    <mergeCell ref="L472:N473"/>
    <mergeCell ref="O472:O473"/>
    <mergeCell ref="P472:P473"/>
    <mergeCell ref="C466:C467"/>
    <mergeCell ref="D466:H467"/>
    <mergeCell ref="I466:I467"/>
    <mergeCell ref="J466:J467"/>
    <mergeCell ref="K466:K467"/>
    <mergeCell ref="L466:N467"/>
    <mergeCell ref="O466:O467"/>
    <mergeCell ref="P466:P467"/>
    <mergeCell ref="C468:C469"/>
    <mergeCell ref="D468:H469"/>
    <mergeCell ref="I468:I469"/>
    <mergeCell ref="J468:J469"/>
    <mergeCell ref="K468:K469"/>
    <mergeCell ref="L468:N469"/>
    <mergeCell ref="O468:O469"/>
    <mergeCell ref="P468:P469"/>
    <mergeCell ref="C460:E460"/>
    <mergeCell ref="C462:P463"/>
    <mergeCell ref="C464:C465"/>
    <mergeCell ref="D464:H465"/>
    <mergeCell ref="I464:I465"/>
    <mergeCell ref="J464:K464"/>
    <mergeCell ref="L464:N465"/>
    <mergeCell ref="O464:O465"/>
    <mergeCell ref="P464:P465"/>
    <mergeCell ref="D457:E457"/>
    <mergeCell ref="G457:H457"/>
    <mergeCell ref="I457:J457"/>
    <mergeCell ref="M457:N457"/>
    <mergeCell ref="O457:P457"/>
    <mergeCell ref="D458:E458"/>
    <mergeCell ref="G458:H458"/>
    <mergeCell ref="I458:J458"/>
    <mergeCell ref="M458:N458"/>
    <mergeCell ref="O458:P458"/>
    <mergeCell ref="C452:E452"/>
    <mergeCell ref="D455:E455"/>
    <mergeCell ref="G455:H455"/>
    <mergeCell ref="I455:J455"/>
    <mergeCell ref="M455:N455"/>
    <mergeCell ref="O455:P455"/>
    <mergeCell ref="D456:E456"/>
    <mergeCell ref="G456:H456"/>
    <mergeCell ref="I456:J456"/>
    <mergeCell ref="M456:N456"/>
    <mergeCell ref="O456:P456"/>
    <mergeCell ref="D449:E449"/>
    <mergeCell ref="G449:H449"/>
    <mergeCell ref="I449:J449"/>
    <mergeCell ref="M449:N449"/>
    <mergeCell ref="O449:P449"/>
    <mergeCell ref="D450:E450"/>
    <mergeCell ref="G450:H450"/>
    <mergeCell ref="I450:J450"/>
    <mergeCell ref="M450:N450"/>
    <mergeCell ref="O450:P450"/>
    <mergeCell ref="D447:E447"/>
    <mergeCell ref="G447:H447"/>
    <mergeCell ref="I447:J447"/>
    <mergeCell ref="M447:N447"/>
    <mergeCell ref="O447:P447"/>
    <mergeCell ref="D448:E448"/>
    <mergeCell ref="G448:H448"/>
    <mergeCell ref="I448:J448"/>
    <mergeCell ref="M448:N448"/>
    <mergeCell ref="O448:P448"/>
    <mergeCell ref="C434:C435"/>
    <mergeCell ref="D434:F435"/>
    <mergeCell ref="G434:I435"/>
    <mergeCell ref="J434:L435"/>
    <mergeCell ref="M434:P435"/>
    <mergeCell ref="C438:P438"/>
    <mergeCell ref="C439:P439"/>
    <mergeCell ref="C443:E443"/>
    <mergeCell ref="D446:E446"/>
    <mergeCell ref="G446:H446"/>
    <mergeCell ref="I446:J446"/>
    <mergeCell ref="M446:N446"/>
    <mergeCell ref="O446:P446"/>
    <mergeCell ref="C430:C431"/>
    <mergeCell ref="D430:F431"/>
    <mergeCell ref="G430:I431"/>
    <mergeCell ref="J430:L431"/>
    <mergeCell ref="M430:P431"/>
    <mergeCell ref="C432:C433"/>
    <mergeCell ref="D432:F433"/>
    <mergeCell ref="G432:I433"/>
    <mergeCell ref="J432:L433"/>
    <mergeCell ref="M432:P433"/>
    <mergeCell ref="C426:C427"/>
    <mergeCell ref="D426:F427"/>
    <mergeCell ref="G426:I427"/>
    <mergeCell ref="J426:L427"/>
    <mergeCell ref="M426:P427"/>
    <mergeCell ref="C428:C429"/>
    <mergeCell ref="D428:F429"/>
    <mergeCell ref="G428:I429"/>
    <mergeCell ref="J428:L429"/>
    <mergeCell ref="M428:P429"/>
    <mergeCell ref="D417:G417"/>
    <mergeCell ref="C419:E419"/>
    <mergeCell ref="D423:F423"/>
    <mergeCell ref="G423:I423"/>
    <mergeCell ref="J423:L423"/>
    <mergeCell ref="M423:P423"/>
    <mergeCell ref="C424:C425"/>
    <mergeCell ref="D424:F425"/>
    <mergeCell ref="G424:I425"/>
    <mergeCell ref="J424:L425"/>
    <mergeCell ref="M424:P425"/>
    <mergeCell ref="D406:G406"/>
    <mergeCell ref="D407:G407"/>
    <mergeCell ref="D408:G408"/>
    <mergeCell ref="D409:G409"/>
    <mergeCell ref="D412:G413"/>
    <mergeCell ref="H412:N412"/>
    <mergeCell ref="D414:G414"/>
    <mergeCell ref="D415:G415"/>
    <mergeCell ref="D416:G416"/>
    <mergeCell ref="D393:G393"/>
    <mergeCell ref="D396:G397"/>
    <mergeCell ref="H396:H397"/>
    <mergeCell ref="D398:G398"/>
    <mergeCell ref="D399:G399"/>
    <mergeCell ref="D400:G400"/>
    <mergeCell ref="D401:G401"/>
    <mergeCell ref="D404:G405"/>
    <mergeCell ref="H404:H405"/>
    <mergeCell ref="D382:G382"/>
    <mergeCell ref="D383:G383"/>
    <mergeCell ref="D384:G384"/>
    <mergeCell ref="D385:G385"/>
    <mergeCell ref="D388:G389"/>
    <mergeCell ref="H388:M388"/>
    <mergeCell ref="D390:G390"/>
    <mergeCell ref="D391:G391"/>
    <mergeCell ref="D392:G392"/>
    <mergeCell ref="C368:E368"/>
    <mergeCell ref="C369:P370"/>
    <mergeCell ref="D372:G373"/>
    <mergeCell ref="H372:K372"/>
    <mergeCell ref="D374:G374"/>
    <mergeCell ref="D375:G375"/>
    <mergeCell ref="D376:G376"/>
    <mergeCell ref="D377:G377"/>
    <mergeCell ref="D380:G381"/>
    <mergeCell ref="H380:M380"/>
    <mergeCell ref="C363:C364"/>
    <mergeCell ref="D363:H364"/>
    <mergeCell ref="I363:I364"/>
    <mergeCell ref="J363:J364"/>
    <mergeCell ref="K363:K364"/>
    <mergeCell ref="L363:N364"/>
    <mergeCell ref="O363:O364"/>
    <mergeCell ref="P363:P364"/>
    <mergeCell ref="C365:C366"/>
    <mergeCell ref="D365:H366"/>
    <mergeCell ref="I365:I366"/>
    <mergeCell ref="J365:J366"/>
    <mergeCell ref="K365:K366"/>
    <mergeCell ref="L365:N366"/>
    <mergeCell ref="O365:O366"/>
    <mergeCell ref="P365:P366"/>
    <mergeCell ref="C359:C360"/>
    <mergeCell ref="D359:H360"/>
    <mergeCell ref="I359:I360"/>
    <mergeCell ref="J359:J360"/>
    <mergeCell ref="K359:K360"/>
    <mergeCell ref="L359:N360"/>
    <mergeCell ref="O359:O360"/>
    <mergeCell ref="P359:P360"/>
    <mergeCell ref="C361:C362"/>
    <mergeCell ref="D361:H362"/>
    <mergeCell ref="I361:I362"/>
    <mergeCell ref="J361:J362"/>
    <mergeCell ref="K361:K362"/>
    <mergeCell ref="L361:N362"/>
    <mergeCell ref="O361:O362"/>
    <mergeCell ref="P361:P362"/>
    <mergeCell ref="C353:E353"/>
    <mergeCell ref="C355:P356"/>
    <mergeCell ref="C357:C358"/>
    <mergeCell ref="D357:H358"/>
    <mergeCell ref="I357:I358"/>
    <mergeCell ref="J357:K357"/>
    <mergeCell ref="L357:N358"/>
    <mergeCell ref="O357:O358"/>
    <mergeCell ref="P357:P358"/>
    <mergeCell ref="D350:E350"/>
    <mergeCell ref="G350:H350"/>
    <mergeCell ref="I350:J350"/>
    <mergeCell ref="M350:N350"/>
    <mergeCell ref="O350:P350"/>
    <mergeCell ref="D351:E351"/>
    <mergeCell ref="G351:H351"/>
    <mergeCell ref="I351:J351"/>
    <mergeCell ref="M351:N351"/>
    <mergeCell ref="O351:P351"/>
    <mergeCell ref="C345:E345"/>
    <mergeCell ref="D348:E348"/>
    <mergeCell ref="G348:H348"/>
    <mergeCell ref="I348:J348"/>
    <mergeCell ref="M348:N348"/>
    <mergeCell ref="O348:P348"/>
    <mergeCell ref="D349:E349"/>
    <mergeCell ref="G349:H349"/>
    <mergeCell ref="I349:J349"/>
    <mergeCell ref="M349:N349"/>
    <mergeCell ref="O349:P349"/>
    <mergeCell ref="D342:E342"/>
    <mergeCell ref="G342:H342"/>
    <mergeCell ref="I342:J342"/>
    <mergeCell ref="M342:N342"/>
    <mergeCell ref="O342:P342"/>
    <mergeCell ref="D343:E343"/>
    <mergeCell ref="G343:H343"/>
    <mergeCell ref="I343:J343"/>
    <mergeCell ref="M343:N343"/>
    <mergeCell ref="O343:P343"/>
    <mergeCell ref="D340:E340"/>
    <mergeCell ref="G340:H340"/>
    <mergeCell ref="I340:J340"/>
    <mergeCell ref="M340:N340"/>
    <mergeCell ref="O340:P340"/>
    <mergeCell ref="D341:E341"/>
    <mergeCell ref="G341:H341"/>
    <mergeCell ref="I341:J341"/>
    <mergeCell ref="M341:N341"/>
    <mergeCell ref="O341:P341"/>
    <mergeCell ref="C327:C328"/>
    <mergeCell ref="D327:F328"/>
    <mergeCell ref="G327:I328"/>
    <mergeCell ref="J327:L328"/>
    <mergeCell ref="M327:P328"/>
    <mergeCell ref="C331:P331"/>
    <mergeCell ref="C332:P332"/>
    <mergeCell ref="C336:E336"/>
    <mergeCell ref="D339:E339"/>
    <mergeCell ref="G339:H339"/>
    <mergeCell ref="I339:J339"/>
    <mergeCell ref="M339:N339"/>
    <mergeCell ref="O339:P339"/>
    <mergeCell ref="C323:C324"/>
    <mergeCell ref="D323:F324"/>
    <mergeCell ref="G323:I324"/>
    <mergeCell ref="J323:L324"/>
    <mergeCell ref="M323:P324"/>
    <mergeCell ref="C325:C326"/>
    <mergeCell ref="D325:F326"/>
    <mergeCell ref="G325:I326"/>
    <mergeCell ref="J325:L326"/>
    <mergeCell ref="M325:P326"/>
    <mergeCell ref="C319:C320"/>
    <mergeCell ref="D319:F320"/>
    <mergeCell ref="G319:I320"/>
    <mergeCell ref="J319:L320"/>
    <mergeCell ref="M319:P320"/>
    <mergeCell ref="C321:C322"/>
    <mergeCell ref="D321:F322"/>
    <mergeCell ref="G321:I322"/>
    <mergeCell ref="J321:L322"/>
    <mergeCell ref="M321:P322"/>
    <mergeCell ref="D310:G310"/>
    <mergeCell ref="C312:E312"/>
    <mergeCell ref="D316:F316"/>
    <mergeCell ref="G316:I316"/>
    <mergeCell ref="J316:L316"/>
    <mergeCell ref="M316:P316"/>
    <mergeCell ref="C317:C318"/>
    <mergeCell ref="D317:F318"/>
    <mergeCell ref="G317:I318"/>
    <mergeCell ref="J317:L318"/>
    <mergeCell ref="M317:P318"/>
    <mergeCell ref="D299:G299"/>
    <mergeCell ref="D300:G300"/>
    <mergeCell ref="D301:G301"/>
    <mergeCell ref="D302:G302"/>
    <mergeCell ref="D305:G306"/>
    <mergeCell ref="H305:N305"/>
    <mergeCell ref="D307:G307"/>
    <mergeCell ref="D308:G308"/>
    <mergeCell ref="D309:G309"/>
    <mergeCell ref="D286:G286"/>
    <mergeCell ref="D289:G290"/>
    <mergeCell ref="H289:H290"/>
    <mergeCell ref="D291:G291"/>
    <mergeCell ref="D292:G292"/>
    <mergeCell ref="D293:G293"/>
    <mergeCell ref="D294:G294"/>
    <mergeCell ref="D297:G298"/>
    <mergeCell ref="H297:H298"/>
    <mergeCell ref="D275:G275"/>
    <mergeCell ref="D276:G276"/>
    <mergeCell ref="D277:G277"/>
    <mergeCell ref="D278:G278"/>
    <mergeCell ref="D281:G282"/>
    <mergeCell ref="H281:M281"/>
    <mergeCell ref="D283:G283"/>
    <mergeCell ref="D284:G284"/>
    <mergeCell ref="D285:G285"/>
    <mergeCell ref="C261:E261"/>
    <mergeCell ref="C262:P263"/>
    <mergeCell ref="D265:G266"/>
    <mergeCell ref="H265:K265"/>
    <mergeCell ref="D267:G267"/>
    <mergeCell ref="D268:G268"/>
    <mergeCell ref="D269:G269"/>
    <mergeCell ref="D270:G270"/>
    <mergeCell ref="D273:G274"/>
    <mergeCell ref="H273:M273"/>
    <mergeCell ref="C256:C257"/>
    <mergeCell ref="D256:H257"/>
    <mergeCell ref="I256:I257"/>
    <mergeCell ref="J256:J257"/>
    <mergeCell ref="K256:K257"/>
    <mergeCell ref="L256:N257"/>
    <mergeCell ref="O256:O257"/>
    <mergeCell ref="P256:P257"/>
    <mergeCell ref="C258:C259"/>
    <mergeCell ref="D258:H259"/>
    <mergeCell ref="I258:I259"/>
    <mergeCell ref="J258:J259"/>
    <mergeCell ref="K258:K259"/>
    <mergeCell ref="L258:N259"/>
    <mergeCell ref="O258:O259"/>
    <mergeCell ref="P258:P259"/>
    <mergeCell ref="C252:C253"/>
    <mergeCell ref="D252:H253"/>
    <mergeCell ref="I252:I253"/>
    <mergeCell ref="J252:J253"/>
    <mergeCell ref="K252:K253"/>
    <mergeCell ref="L252:N253"/>
    <mergeCell ref="O252:O253"/>
    <mergeCell ref="P252:P253"/>
    <mergeCell ref="C254:C255"/>
    <mergeCell ref="D254:H255"/>
    <mergeCell ref="I254:I255"/>
    <mergeCell ref="J254:J255"/>
    <mergeCell ref="K254:K255"/>
    <mergeCell ref="L254:N255"/>
    <mergeCell ref="O254:O255"/>
    <mergeCell ref="P254:P255"/>
    <mergeCell ref="D244:E244"/>
    <mergeCell ref="G244:H244"/>
    <mergeCell ref="I244:J244"/>
    <mergeCell ref="M244:N244"/>
    <mergeCell ref="O244:P244"/>
    <mergeCell ref="C246:E246"/>
    <mergeCell ref="C248:P249"/>
    <mergeCell ref="C250:C251"/>
    <mergeCell ref="D250:H251"/>
    <mergeCell ref="I250:I251"/>
    <mergeCell ref="J250:K250"/>
    <mergeCell ref="L250:N251"/>
    <mergeCell ref="O250:O251"/>
    <mergeCell ref="P250:P251"/>
    <mergeCell ref="D242:E242"/>
    <mergeCell ref="G242:H242"/>
    <mergeCell ref="I242:J242"/>
    <mergeCell ref="M242:N242"/>
    <mergeCell ref="O242:P242"/>
    <mergeCell ref="D243:E243"/>
    <mergeCell ref="G243:H243"/>
    <mergeCell ref="I243:J243"/>
    <mergeCell ref="M243:N243"/>
    <mergeCell ref="O243:P243"/>
    <mergeCell ref="D236:E236"/>
    <mergeCell ref="G236:H236"/>
    <mergeCell ref="I236:J236"/>
    <mergeCell ref="M236:N236"/>
    <mergeCell ref="O236:P236"/>
    <mergeCell ref="C238:E238"/>
    <mergeCell ref="D241:E241"/>
    <mergeCell ref="G241:H241"/>
    <mergeCell ref="I241:J241"/>
    <mergeCell ref="M241:N241"/>
    <mergeCell ref="O241:P241"/>
    <mergeCell ref="D234:E234"/>
    <mergeCell ref="G234:H234"/>
    <mergeCell ref="I234:J234"/>
    <mergeCell ref="M234:N234"/>
    <mergeCell ref="O234:P234"/>
    <mergeCell ref="D235:E235"/>
    <mergeCell ref="G235:H235"/>
    <mergeCell ref="I235:J235"/>
    <mergeCell ref="M235:N235"/>
    <mergeCell ref="O235:P235"/>
    <mergeCell ref="C224:P224"/>
    <mergeCell ref="C225:P225"/>
    <mergeCell ref="C229:E229"/>
    <mergeCell ref="D232:E232"/>
    <mergeCell ref="G232:H232"/>
    <mergeCell ref="I232:J232"/>
    <mergeCell ref="M232:N232"/>
    <mergeCell ref="O232:P232"/>
    <mergeCell ref="D233:E233"/>
    <mergeCell ref="G233:H233"/>
    <mergeCell ref="I233:J233"/>
    <mergeCell ref="M233:N233"/>
    <mergeCell ref="O233:P233"/>
    <mergeCell ref="C218:C219"/>
    <mergeCell ref="D218:F219"/>
    <mergeCell ref="G218:I219"/>
    <mergeCell ref="J218:L219"/>
    <mergeCell ref="M218:P219"/>
    <mergeCell ref="C220:C221"/>
    <mergeCell ref="D220:F221"/>
    <mergeCell ref="G220:I221"/>
    <mergeCell ref="J220:L221"/>
    <mergeCell ref="M220:P221"/>
    <mergeCell ref="C214:C215"/>
    <mergeCell ref="D214:F215"/>
    <mergeCell ref="G214:I215"/>
    <mergeCell ref="J214:L215"/>
    <mergeCell ref="M214:P215"/>
    <mergeCell ref="C216:C217"/>
    <mergeCell ref="D216:F217"/>
    <mergeCell ref="G216:I217"/>
    <mergeCell ref="J216:L217"/>
    <mergeCell ref="M216:P217"/>
    <mergeCell ref="C210:C211"/>
    <mergeCell ref="D210:F211"/>
    <mergeCell ref="G210:I211"/>
    <mergeCell ref="J210:L211"/>
    <mergeCell ref="M210:P211"/>
    <mergeCell ref="C212:C213"/>
    <mergeCell ref="D212:F213"/>
    <mergeCell ref="G212:I213"/>
    <mergeCell ref="J212:L213"/>
    <mergeCell ref="M212:P213"/>
    <mergeCell ref="D195:G195"/>
    <mergeCell ref="D198:G199"/>
    <mergeCell ref="H198:N198"/>
    <mergeCell ref="D200:G200"/>
    <mergeCell ref="D201:G201"/>
    <mergeCell ref="D202:G202"/>
    <mergeCell ref="D203:G203"/>
    <mergeCell ref="C205:E205"/>
    <mergeCell ref="D209:F209"/>
    <mergeCell ref="G209:I209"/>
    <mergeCell ref="J209:L209"/>
    <mergeCell ref="M209:P209"/>
    <mergeCell ref="D184:G184"/>
    <mergeCell ref="D185:G185"/>
    <mergeCell ref="D186:G186"/>
    <mergeCell ref="D187:G187"/>
    <mergeCell ref="D190:G191"/>
    <mergeCell ref="H190:H191"/>
    <mergeCell ref="D192:G192"/>
    <mergeCell ref="D193:G193"/>
    <mergeCell ref="D194:G194"/>
    <mergeCell ref="D170:G170"/>
    <mergeCell ref="D171:G171"/>
    <mergeCell ref="D174:G175"/>
    <mergeCell ref="H174:M174"/>
    <mergeCell ref="D176:G176"/>
    <mergeCell ref="D177:G177"/>
    <mergeCell ref="D178:G178"/>
    <mergeCell ref="D179:G179"/>
    <mergeCell ref="D182:G183"/>
    <mergeCell ref="H182:H183"/>
    <mergeCell ref="P149:P150"/>
    <mergeCell ref="C151:C152"/>
    <mergeCell ref="D151:H152"/>
    <mergeCell ref="I151:I152"/>
    <mergeCell ref="J151:J152"/>
    <mergeCell ref="K151:K152"/>
    <mergeCell ref="L151:N152"/>
    <mergeCell ref="O151:O152"/>
    <mergeCell ref="P151:P152"/>
    <mergeCell ref="J145:J146"/>
    <mergeCell ref="K145:K146"/>
    <mergeCell ref="L145:N146"/>
    <mergeCell ref="O145:O146"/>
    <mergeCell ref="P145:P146"/>
    <mergeCell ref="C147:C148"/>
    <mergeCell ref="D147:H148"/>
    <mergeCell ref="J147:J148"/>
    <mergeCell ref="K147:K148"/>
    <mergeCell ref="L147:N148"/>
    <mergeCell ref="O147:O148"/>
    <mergeCell ref="P147:P148"/>
    <mergeCell ref="D145:H146"/>
    <mergeCell ref="I145:I146"/>
    <mergeCell ref="O137:P137"/>
    <mergeCell ref="C139:E139"/>
    <mergeCell ref="C141:P142"/>
    <mergeCell ref="C143:C144"/>
    <mergeCell ref="D143:H144"/>
    <mergeCell ref="I143:I144"/>
    <mergeCell ref="J143:K143"/>
    <mergeCell ref="L143:N144"/>
    <mergeCell ref="O143:O144"/>
    <mergeCell ref="P143:P144"/>
    <mergeCell ref="O134:P134"/>
    <mergeCell ref="D135:E135"/>
    <mergeCell ref="G135:H135"/>
    <mergeCell ref="I135:J135"/>
    <mergeCell ref="M135:N135"/>
    <mergeCell ref="O135:P135"/>
    <mergeCell ref="D136:E136"/>
    <mergeCell ref="G136:H136"/>
    <mergeCell ref="I136:J136"/>
    <mergeCell ref="M136:N136"/>
    <mergeCell ref="O136:P136"/>
    <mergeCell ref="G128:H128"/>
    <mergeCell ref="I128:J128"/>
    <mergeCell ref="M128:N128"/>
    <mergeCell ref="O128:P128"/>
    <mergeCell ref="D129:E129"/>
    <mergeCell ref="G129:H129"/>
    <mergeCell ref="I129:J129"/>
    <mergeCell ref="M129:N129"/>
    <mergeCell ref="O129:P129"/>
    <mergeCell ref="D128:E128"/>
    <mergeCell ref="C113:P114"/>
    <mergeCell ref="C117:P117"/>
    <mergeCell ref="C118:P118"/>
    <mergeCell ref="C122:E122"/>
    <mergeCell ref="D125:E125"/>
    <mergeCell ref="G125:H125"/>
    <mergeCell ref="I125:J125"/>
    <mergeCell ref="M125:N125"/>
    <mergeCell ref="O125:P125"/>
    <mergeCell ref="D109:F110"/>
    <mergeCell ref="G109:I110"/>
    <mergeCell ref="J109:L110"/>
    <mergeCell ref="M109:P110"/>
    <mergeCell ref="C101:C102"/>
    <mergeCell ref="C103:C104"/>
    <mergeCell ref="C105:C106"/>
    <mergeCell ref="C107:C108"/>
    <mergeCell ref="C109:C110"/>
    <mergeCell ref="D103:F104"/>
    <mergeCell ref="G103:I104"/>
    <mergeCell ref="J103:L104"/>
    <mergeCell ref="M103:P104"/>
    <mergeCell ref="D105:F106"/>
    <mergeCell ref="G105:I106"/>
    <mergeCell ref="J105:L106"/>
    <mergeCell ref="M105:P106"/>
    <mergeCell ref="D107:F108"/>
    <mergeCell ref="G107:I108"/>
    <mergeCell ref="J107:L108"/>
    <mergeCell ref="M107:P108"/>
    <mergeCell ref="C99:C100"/>
    <mergeCell ref="D99:F100"/>
    <mergeCell ref="G99:I100"/>
    <mergeCell ref="J99:L100"/>
    <mergeCell ref="M99:P100"/>
    <mergeCell ref="D101:F102"/>
    <mergeCell ref="G101:I102"/>
    <mergeCell ref="J101:L102"/>
    <mergeCell ref="M101:P102"/>
    <mergeCell ref="D87:G88"/>
    <mergeCell ref="D89:G89"/>
    <mergeCell ref="D90:G90"/>
    <mergeCell ref="D91:G91"/>
    <mergeCell ref="D92:G92"/>
    <mergeCell ref="H87:N87"/>
    <mergeCell ref="C94:E94"/>
    <mergeCell ref="D98:F98"/>
    <mergeCell ref="G98:I98"/>
    <mergeCell ref="J98:L98"/>
    <mergeCell ref="M98:P98"/>
    <mergeCell ref="D75:G75"/>
    <mergeCell ref="D76:G76"/>
    <mergeCell ref="H71:H72"/>
    <mergeCell ref="D79:G80"/>
    <mergeCell ref="H79:H80"/>
    <mergeCell ref="D81:G81"/>
    <mergeCell ref="D82:G82"/>
    <mergeCell ref="D83:G83"/>
    <mergeCell ref="D84:G84"/>
    <mergeCell ref="D73:G73"/>
    <mergeCell ref="D74:G74"/>
    <mergeCell ref="D59:G59"/>
    <mergeCell ref="D60:G60"/>
    <mergeCell ref="D63:G64"/>
    <mergeCell ref="D65:G65"/>
    <mergeCell ref="D66:G66"/>
    <mergeCell ref="D67:G67"/>
    <mergeCell ref="D68:G68"/>
    <mergeCell ref="H63:M63"/>
    <mergeCell ref="D71:G72"/>
    <mergeCell ref="D51:G51"/>
    <mergeCell ref="D52:G52"/>
    <mergeCell ref="H55:M55"/>
    <mergeCell ref="D55:G56"/>
    <mergeCell ref="D57:G57"/>
    <mergeCell ref="D58:G58"/>
    <mergeCell ref="C43:E43"/>
    <mergeCell ref="C44:P45"/>
    <mergeCell ref="H47:K47"/>
    <mergeCell ref="D47:G48"/>
    <mergeCell ref="D49:G49"/>
    <mergeCell ref="D50:G50"/>
    <mergeCell ref="C40:C41"/>
    <mergeCell ref="I40:I41"/>
    <mergeCell ref="J40:J41"/>
    <mergeCell ref="K40:K41"/>
    <mergeCell ref="L40:N41"/>
    <mergeCell ref="O40:O41"/>
    <mergeCell ref="P40:P41"/>
    <mergeCell ref="D40:H41"/>
    <mergeCell ref="C38:C39"/>
    <mergeCell ref="I38:I39"/>
    <mergeCell ref="J38:J39"/>
    <mergeCell ref="K38:K39"/>
    <mergeCell ref="L38:N39"/>
    <mergeCell ref="O38:O39"/>
    <mergeCell ref="P38:P39"/>
    <mergeCell ref="D38:H39"/>
    <mergeCell ref="C36:C37"/>
    <mergeCell ref="I36:I37"/>
    <mergeCell ref="J36:J37"/>
    <mergeCell ref="K36:K37"/>
    <mergeCell ref="L36:N37"/>
    <mergeCell ref="O36:O37"/>
    <mergeCell ref="P36:P37"/>
    <mergeCell ref="D36:H37"/>
    <mergeCell ref="C30:P31"/>
    <mergeCell ref="C32:C33"/>
    <mergeCell ref="I32:I33"/>
    <mergeCell ref="J32:K32"/>
    <mergeCell ref="L32:N33"/>
    <mergeCell ref="O32:O33"/>
    <mergeCell ref="P32:P33"/>
    <mergeCell ref="C34:C35"/>
    <mergeCell ref="I34:I35"/>
    <mergeCell ref="J34:J35"/>
    <mergeCell ref="K34:K35"/>
    <mergeCell ref="L34:N35"/>
    <mergeCell ref="O34:O35"/>
    <mergeCell ref="P34:P35"/>
    <mergeCell ref="D32:H33"/>
    <mergeCell ref="D34:H35"/>
    <mergeCell ref="D24:E24"/>
    <mergeCell ref="G24:H24"/>
    <mergeCell ref="I24:J24"/>
    <mergeCell ref="M24:N24"/>
    <mergeCell ref="O24:P24"/>
    <mergeCell ref="C28:E28"/>
    <mergeCell ref="D25:E25"/>
    <mergeCell ref="G25:H25"/>
    <mergeCell ref="I25:J25"/>
    <mergeCell ref="M25:N25"/>
    <mergeCell ref="O25:P25"/>
    <mergeCell ref="D26:E26"/>
    <mergeCell ref="G26:H26"/>
    <mergeCell ref="I26:J26"/>
    <mergeCell ref="M26:N26"/>
    <mergeCell ref="O26:P26"/>
    <mergeCell ref="O16:P16"/>
    <mergeCell ref="O17:P17"/>
    <mergeCell ref="O18:P18"/>
    <mergeCell ref="C20:E20"/>
    <mergeCell ref="D23:E23"/>
    <mergeCell ref="G23:H23"/>
    <mergeCell ref="I23:J23"/>
    <mergeCell ref="M23:N23"/>
    <mergeCell ref="O23:P23"/>
    <mergeCell ref="B1:P5"/>
    <mergeCell ref="B6:P6"/>
    <mergeCell ref="D166:G167"/>
    <mergeCell ref="H166:M166"/>
    <mergeCell ref="D168:G168"/>
    <mergeCell ref="D169:G169"/>
    <mergeCell ref="C155:P156"/>
    <mergeCell ref="D158:G159"/>
    <mergeCell ref="H158:K158"/>
    <mergeCell ref="D160:G160"/>
    <mergeCell ref="D161:G161"/>
    <mergeCell ref="D162:G162"/>
    <mergeCell ref="D163:G163"/>
    <mergeCell ref="C149:C150"/>
    <mergeCell ref="D149:H150"/>
    <mergeCell ref="I149:I150"/>
    <mergeCell ref="J149:J150"/>
    <mergeCell ref="K149:K150"/>
    <mergeCell ref="L149:N150"/>
    <mergeCell ref="O149:O150"/>
    <mergeCell ref="C154:E154"/>
    <mergeCell ref="I147:I148"/>
    <mergeCell ref="C145:C146"/>
    <mergeCell ref="G15:H15"/>
    <mergeCell ref="C131:E131"/>
    <mergeCell ref="D134:E134"/>
    <mergeCell ref="G134:H134"/>
    <mergeCell ref="I134:J134"/>
    <mergeCell ref="M134:N134"/>
    <mergeCell ref="D137:E137"/>
    <mergeCell ref="G137:H137"/>
    <mergeCell ref="I137:J137"/>
    <mergeCell ref="M137:N137"/>
    <mergeCell ref="D126:E126"/>
    <mergeCell ref="G126:H126"/>
    <mergeCell ref="I126:J126"/>
    <mergeCell ref="M126:N126"/>
    <mergeCell ref="O126:P126"/>
    <mergeCell ref="D127:E127"/>
    <mergeCell ref="G127:H127"/>
    <mergeCell ref="I127:J127"/>
    <mergeCell ref="M127:N127"/>
    <mergeCell ref="O127:P127"/>
    <mergeCell ref="C8:P8"/>
    <mergeCell ref="C9:P9"/>
    <mergeCell ref="D18:E18"/>
    <mergeCell ref="G18:H18"/>
    <mergeCell ref="I18:J18"/>
    <mergeCell ref="M18:N18"/>
    <mergeCell ref="O14:P14"/>
    <mergeCell ref="D16:E16"/>
    <mergeCell ref="G16:H16"/>
    <mergeCell ref="I16:J16"/>
    <mergeCell ref="M16:N16"/>
    <mergeCell ref="D17:E17"/>
    <mergeCell ref="G17:H17"/>
    <mergeCell ref="I17:J17"/>
    <mergeCell ref="M17:N17"/>
    <mergeCell ref="D15:E15"/>
    <mergeCell ref="G14:H14"/>
    <mergeCell ref="C11:E11"/>
    <mergeCell ref="I14:J14"/>
    <mergeCell ref="I15:J15"/>
    <mergeCell ref="M15:N15"/>
    <mergeCell ref="M14:N14"/>
    <mergeCell ref="D14:E14"/>
    <mergeCell ref="O15:P15"/>
  </mergeCells>
  <dataValidations count="15">
    <dataValidation type="list" allowBlank="1" showInputMessage="1" showErrorMessage="1" sqref="K34 K36 K38 K40 K145 K147 K149 K151 K252 K254 K256 K258 K359 K361 K363 K365 K466 K468 K470 K472 K573 K575 K577 K579" xr:uid="{86A52F72-3E72-4164-911F-996B02A39B69}">
      <formula1>Tiempo_beneficiarios</formula1>
    </dataValidation>
    <dataValidation type="list" allowBlank="1" showInputMessage="1" showErrorMessage="1" sqref="D34:H41 D145:H152 D252:H259 D359:H366 D466:H473 D573:H580" xr:uid="{29EE7009-9FD8-4B5D-BDCD-C6B802137304}">
      <formula1>Tipos_de_empleo</formula1>
    </dataValidation>
    <dataValidation type="list" allowBlank="1" showInputMessage="1" showErrorMessage="1" sqref="D49:G52 D57:G60 D65:G68 D73:G76 D81:G84 D89:G92" xr:uid="{9CEBA3A5-C941-4D35-B0D7-431F6BB900A7}">
      <formula1>Beneficiarios1</formula1>
    </dataValidation>
    <dataValidation type="list" allowBlank="1" showInputMessage="1" showErrorMessage="1" sqref="D99:F110 D210:F221 D317:F328 D424:F435 D531:F542 D638:F649" xr:uid="{15D8DD8F-CF43-4651-B1BC-81687192E1A9}">
      <formula1>Criterios_sostenibilidad</formula1>
    </dataValidation>
    <dataValidation type="list" allowBlank="1" showInputMessage="1" showErrorMessage="1" sqref="M99:P110" xr:uid="{F7E21F19-5DA2-405F-B6E1-FE4BC356F018}">
      <formula1>Proy1</formula1>
    </dataValidation>
    <dataValidation type="list" allowBlank="1" showInputMessage="1" showErrorMessage="1" sqref="D160:G163 D168:G171 D176:G179 D184:G187 D192:G195 D200:G203" xr:uid="{FB43C7EF-1117-40B1-98DE-976A646AF7E5}">
      <formula1>Beneficiarios2</formula1>
    </dataValidation>
    <dataValidation type="list" allowBlank="1" showInputMessage="1" showErrorMessage="1" sqref="M210:P221" xr:uid="{86822D4B-1ACE-47A9-B6ED-D91306B8EE02}">
      <formula1>Proy2</formula1>
    </dataValidation>
    <dataValidation type="list" allowBlank="1" showInputMessage="1" showErrorMessage="1" sqref="D267:G270 D275:G278 D283:G286 D291:G294 D299:G302 D307:G310" xr:uid="{CA406A61-056E-482D-A5B6-14CA47C62F8D}">
      <formula1>Beneficiarios3</formula1>
    </dataValidation>
    <dataValidation type="list" allowBlank="1" showInputMessage="1" showErrorMessage="1" sqref="M317:P328" xr:uid="{FAB0ED8F-8F41-4127-8BE3-1076AB8E0A40}">
      <formula1>Proy3</formula1>
    </dataValidation>
    <dataValidation type="list" allowBlank="1" showInputMessage="1" showErrorMessage="1" sqref="D374:G377 D382:G385 D390:G393 D398:G401 D406:G409 D414:G417" xr:uid="{952374FD-B2E8-4F17-A243-17949E983FCC}">
      <formula1>Beneficiarios4</formula1>
    </dataValidation>
    <dataValidation type="list" allowBlank="1" showInputMessage="1" showErrorMessage="1" sqref="M424:P435" xr:uid="{E962333F-85CE-432B-BC16-019FDAF1E519}">
      <formula1>Proy4</formula1>
    </dataValidation>
    <dataValidation type="list" allowBlank="1" showInputMessage="1" showErrorMessage="1" sqref="D481:G484 D489:G492 D497:G500 D505:G508 D513:G516 D521:G524" xr:uid="{26AA2E90-CA5C-4130-A7D2-85A3C4598425}">
      <formula1>Beneficiarios5</formula1>
    </dataValidation>
    <dataValidation type="list" allowBlank="1" showInputMessage="1" showErrorMessage="1" sqref="M531:P542" xr:uid="{7F076378-9AFC-48D6-ACBC-8B3D7D861BDA}">
      <formula1>Proy5</formula1>
    </dataValidation>
    <dataValidation type="list" allowBlank="1" showInputMessage="1" showErrorMessage="1" sqref="D588:G591 D596:G599 D604:G607 D612:G615 D620:G623 D628:G631" xr:uid="{9DC36AC6-EE5E-4AE4-BC73-6B3DC1B43EDD}">
      <formula1>Beneficiarios6</formula1>
    </dataValidation>
    <dataValidation type="list" allowBlank="1" showInputMessage="1" showErrorMessage="1" sqref="M638:P649" xr:uid="{55A5D9B2-0E40-4741-A0FC-2FDB26DAB624}">
      <formula1>Proy6</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D6EEA4-FBB8-46BC-B2F9-05BE39974129}">
          <x14:formula1>
            <xm:f>Listas!$D$574:$D$575</xm:f>
          </x14:formula1>
          <xm:sqref>M15:N18 M24:N26 M126:N129 M135:N137 M233:N236 M242:N244 M340:N343 M349:N351 M447:N450 M456:N458 M554:N557 M563:N565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ACE5-5F49-401E-A370-CAE2686CFE74}">
  <sheetPr codeName="Hoja8"/>
  <dimension ref="A1:BL367"/>
  <sheetViews>
    <sheetView zoomScale="60" zoomScaleNormal="60" zoomScaleSheetLayoutView="80" zoomScalePageLayoutView="70" workbookViewId="0">
      <pane ySplit="13" topLeftCell="A14" activePane="bottomLeft" state="frozen"/>
      <selection pane="bottomLeft" activeCell="D14" sqref="D14"/>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45.855468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819"/>
      <c r="C1" s="820"/>
      <c r="D1" s="820"/>
      <c r="E1" s="820"/>
      <c r="F1" s="820"/>
      <c r="G1" s="820"/>
      <c r="H1" s="820"/>
      <c r="I1" s="820"/>
      <c r="J1" s="820"/>
      <c r="K1" s="820"/>
      <c r="L1" s="820"/>
      <c r="M1" s="820"/>
      <c r="N1" s="820"/>
      <c r="O1" s="820"/>
      <c r="P1" s="820"/>
      <c r="Q1" s="820"/>
      <c r="R1" s="820"/>
      <c r="S1" s="820"/>
      <c r="T1" s="821"/>
      <c r="U1" s="184"/>
      <c r="V1" s="184"/>
      <c r="W1" s="184"/>
      <c r="X1" s="184"/>
      <c r="Y1" s="184"/>
      <c r="Z1" s="184"/>
      <c r="AA1" s="184"/>
      <c r="AB1" s="184"/>
      <c r="AC1" s="184"/>
      <c r="AD1" s="184"/>
      <c r="AE1" s="184"/>
    </row>
    <row r="2" spans="1:63" s="3" customFormat="1" ht="13.5" customHeight="1">
      <c r="A2" s="1"/>
      <c r="B2" s="822"/>
      <c r="C2" s="823"/>
      <c r="D2" s="823"/>
      <c r="E2" s="823"/>
      <c r="F2" s="823"/>
      <c r="G2" s="823"/>
      <c r="H2" s="823"/>
      <c r="I2" s="823"/>
      <c r="J2" s="823"/>
      <c r="K2" s="823"/>
      <c r="L2" s="823"/>
      <c r="M2" s="823"/>
      <c r="N2" s="823"/>
      <c r="O2" s="823"/>
      <c r="P2" s="823"/>
      <c r="Q2" s="823"/>
      <c r="R2" s="823"/>
      <c r="S2" s="823"/>
      <c r="T2" s="824"/>
      <c r="U2" s="184"/>
      <c r="V2" s="184"/>
      <c r="W2" s="184"/>
      <c r="X2" s="184"/>
      <c r="Y2" s="184"/>
      <c r="Z2" s="184"/>
      <c r="AA2" s="184"/>
      <c r="AB2" s="184"/>
      <c r="AC2" s="184"/>
      <c r="AD2" s="184"/>
      <c r="AE2" s="184"/>
    </row>
    <row r="3" spans="1:63" s="1" customFormat="1" ht="20.65" customHeight="1">
      <c r="A3" s="4"/>
      <c r="B3" s="822"/>
      <c r="C3" s="823"/>
      <c r="D3" s="823"/>
      <c r="E3" s="823"/>
      <c r="F3" s="823"/>
      <c r="G3" s="823"/>
      <c r="H3" s="823"/>
      <c r="I3" s="823"/>
      <c r="J3" s="823"/>
      <c r="K3" s="823"/>
      <c r="L3" s="823"/>
      <c r="M3" s="823"/>
      <c r="N3" s="823"/>
      <c r="O3" s="823"/>
      <c r="P3" s="823"/>
      <c r="Q3" s="823"/>
      <c r="R3" s="823"/>
      <c r="S3" s="823"/>
      <c r="T3" s="824"/>
      <c r="U3" s="184"/>
      <c r="V3" s="184"/>
      <c r="W3" s="184"/>
      <c r="X3" s="184"/>
      <c r="Y3" s="184"/>
      <c r="Z3" s="184"/>
      <c r="AA3" s="184"/>
      <c r="AB3" s="184"/>
      <c r="AC3" s="184"/>
      <c r="AD3" s="184"/>
      <c r="AE3" s="184"/>
    </row>
    <row r="4" spans="1:63" s="1" customFormat="1" ht="20.65" customHeight="1">
      <c r="A4" s="4"/>
      <c r="B4" s="822"/>
      <c r="C4" s="823"/>
      <c r="D4" s="823"/>
      <c r="E4" s="823"/>
      <c r="F4" s="823"/>
      <c r="G4" s="823"/>
      <c r="H4" s="823"/>
      <c r="I4" s="823"/>
      <c r="J4" s="823"/>
      <c r="K4" s="823"/>
      <c r="L4" s="823"/>
      <c r="M4" s="823"/>
      <c r="N4" s="823"/>
      <c r="O4" s="823"/>
      <c r="P4" s="823"/>
      <c r="Q4" s="823"/>
      <c r="R4" s="823"/>
      <c r="S4" s="823"/>
      <c r="T4" s="824"/>
      <c r="U4" s="184"/>
      <c r="V4" s="184"/>
      <c r="W4" s="184"/>
      <c r="X4" s="184"/>
      <c r="Y4" s="184"/>
      <c r="Z4" s="184"/>
      <c r="AA4" s="184"/>
      <c r="AB4" s="184"/>
      <c r="AC4" s="184"/>
      <c r="AD4" s="184"/>
      <c r="AE4" s="184"/>
    </row>
    <row r="5" spans="1:63" s="1" customFormat="1" ht="20.65" customHeight="1">
      <c r="A5" s="4"/>
      <c r="B5" s="825"/>
      <c r="C5" s="826"/>
      <c r="D5" s="826"/>
      <c r="E5" s="826"/>
      <c r="F5" s="826"/>
      <c r="G5" s="826"/>
      <c r="H5" s="826"/>
      <c r="I5" s="826"/>
      <c r="J5" s="826"/>
      <c r="K5" s="826"/>
      <c r="L5" s="826"/>
      <c r="M5" s="826"/>
      <c r="N5" s="826"/>
      <c r="O5" s="826"/>
      <c r="P5" s="826"/>
      <c r="Q5" s="826"/>
      <c r="R5" s="826"/>
      <c r="S5" s="826"/>
      <c r="T5" s="827"/>
      <c r="U5" s="184"/>
      <c r="V5" s="184"/>
      <c r="W5" s="184"/>
      <c r="X5" s="184"/>
      <c r="Y5" s="184"/>
      <c r="Z5" s="184"/>
      <c r="AA5" s="184"/>
      <c r="AB5" s="184"/>
      <c r="AC5" s="184"/>
      <c r="AD5" s="184"/>
      <c r="AE5" s="184"/>
    </row>
    <row r="6" spans="1:63" s="1" customFormat="1" ht="20.65" customHeight="1">
      <c r="A6" s="4"/>
      <c r="B6" s="828" t="s">
        <v>2</v>
      </c>
      <c r="C6" s="829"/>
      <c r="D6" s="829"/>
      <c r="E6" s="829"/>
      <c r="F6" s="829"/>
      <c r="G6" s="829"/>
      <c r="H6" s="829"/>
      <c r="I6" s="829"/>
      <c r="J6" s="829"/>
      <c r="K6" s="829"/>
      <c r="L6" s="829"/>
      <c r="M6" s="829"/>
      <c r="N6" s="829"/>
      <c r="O6" s="829"/>
      <c r="P6" s="829"/>
      <c r="Q6" s="829"/>
      <c r="R6" s="829"/>
      <c r="S6" s="829"/>
      <c r="T6" s="830"/>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574" t="s">
        <v>3773</v>
      </c>
      <c r="C8" s="575"/>
      <c r="D8" s="575"/>
      <c r="E8" s="575"/>
      <c r="F8" s="575"/>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6"/>
      <c r="C9" s="16"/>
      <c r="D9" s="16"/>
      <c r="E9" s="16"/>
      <c r="F9" s="16"/>
      <c r="G9" s="16"/>
      <c r="H9" s="16"/>
      <c r="I9" s="16"/>
      <c r="J9" s="16"/>
      <c r="K9" s="16"/>
      <c r="L9" s="16"/>
      <c r="M9" s="16"/>
      <c r="N9" s="16"/>
      <c r="O9" s="16"/>
      <c r="P9" s="16"/>
      <c r="Q9" s="16"/>
      <c r="R9" s="16"/>
      <c r="S9" s="16"/>
      <c r="T9" s="16"/>
      <c r="U9" s="184"/>
      <c r="V9" s="184"/>
      <c r="W9" s="184"/>
      <c r="X9" s="184"/>
      <c r="Y9" s="184"/>
      <c r="Z9" s="184"/>
      <c r="AA9" s="184"/>
      <c r="AB9" s="184"/>
      <c r="AC9" s="184"/>
      <c r="AD9" s="184"/>
      <c r="AE9" s="184"/>
    </row>
    <row r="10" spans="1:63" s="1" customFormat="1" ht="40.5" customHeight="1">
      <c r="A10" s="4"/>
      <c r="B10" s="835" t="s">
        <v>3774</v>
      </c>
      <c r="C10" s="836"/>
      <c r="D10" s="836"/>
      <c r="E10" s="836"/>
      <c r="F10" s="836"/>
      <c r="G10" s="836"/>
      <c r="H10" s="836"/>
      <c r="I10" s="837"/>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310" t="s">
        <v>3775</v>
      </c>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3776</v>
      </c>
      <c r="C13" s="190" t="s">
        <v>3777</v>
      </c>
      <c r="D13" s="13" t="s">
        <v>2970</v>
      </c>
      <c r="E13" s="190" t="s">
        <v>3285</v>
      </c>
      <c r="F13" s="190" t="s">
        <v>3778</v>
      </c>
      <c r="G13" s="191" t="s">
        <v>2798</v>
      </c>
      <c r="H13" s="192" t="s">
        <v>3779</v>
      </c>
      <c r="I13" s="192" t="s">
        <v>3780</v>
      </c>
      <c r="J13" s="13" t="s">
        <v>3781</v>
      </c>
      <c r="K13" s="192" t="s">
        <v>3782</v>
      </c>
      <c r="L13" s="192" t="s">
        <v>3783</v>
      </c>
      <c r="M13" s="186" t="s">
        <v>3247</v>
      </c>
      <c r="N13" s="186" t="s">
        <v>3784</v>
      </c>
      <c r="O13" s="186" t="s">
        <v>3785</v>
      </c>
      <c r="P13" s="187" t="s">
        <v>3786</v>
      </c>
      <c r="Q13" s="193" t="s">
        <v>3787</v>
      </c>
      <c r="R13" s="193" t="s">
        <v>3788</v>
      </c>
      <c r="S13" s="193" t="s">
        <v>3789</v>
      </c>
      <c r="T13" s="193" t="s">
        <v>1970</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153.6" customHeight="1">
      <c r="A14" s="14"/>
      <c r="B14" s="181" t="str">
        <f>IFERROR(VLOOKUP(D14,Auxiliar!$B$4:$D$9,3,0),"")</f>
        <v>Proy1</v>
      </c>
      <c r="C14" s="181">
        <v>1</v>
      </c>
      <c r="D14" s="347" t="s">
        <v>1374</v>
      </c>
      <c r="E14" s="348" t="s">
        <v>3291</v>
      </c>
      <c r="F14" s="255" t="s">
        <v>18</v>
      </c>
      <c r="G14" s="255" t="s">
        <v>1973</v>
      </c>
      <c r="H14" s="255" t="s">
        <v>2063</v>
      </c>
      <c r="I14" s="260" t="s">
        <v>1643</v>
      </c>
      <c r="J14" s="344" t="s">
        <v>29</v>
      </c>
      <c r="K14" s="298"/>
      <c r="L14" s="298"/>
      <c r="M14" s="343" t="s">
        <v>3790</v>
      </c>
      <c r="N14" s="299" t="str">
        <f t="shared" ref="N14:N77" si="0">IF(L14-K14=0,"",L14-K14)</f>
        <v/>
      </c>
      <c r="O14" s="350">
        <v>1</v>
      </c>
      <c r="P14" s="351">
        <f>IFERROR(Q14/O14,"")</f>
        <v>1557710</v>
      </c>
      <c r="Q14" s="352">
        <v>1557710</v>
      </c>
      <c r="R14" s="351">
        <f t="shared" ref="R14:R77" si="1">IF(F14="Cofinanciación FONTUR",Q14,"")</f>
        <v>1557710</v>
      </c>
      <c r="S14" s="300" t="str">
        <f t="shared" ref="S14:S77" si="2">IF(F14="Contrapartida Proponente",Q14,"")</f>
        <v/>
      </c>
      <c r="T14" s="300"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99" customHeight="1">
      <c r="A15" s="14"/>
      <c r="B15" s="287" t="str">
        <f>IFERROR(VLOOKUP(D15,Auxiliar!$B$4:$D$9,3,0),"")</f>
        <v>Proy1</v>
      </c>
      <c r="C15" s="181">
        <v>2</v>
      </c>
      <c r="D15" s="347" t="s">
        <v>1374</v>
      </c>
      <c r="E15" s="348" t="s">
        <v>3291</v>
      </c>
      <c r="F15" s="255" t="s">
        <v>18</v>
      </c>
      <c r="G15" s="255" t="s">
        <v>1973</v>
      </c>
      <c r="H15" s="255" t="s">
        <v>2065</v>
      </c>
      <c r="I15" s="260" t="s">
        <v>2806</v>
      </c>
      <c r="J15" s="344" t="s">
        <v>29</v>
      </c>
      <c r="K15" s="298"/>
      <c r="L15" s="298"/>
      <c r="M15" s="343" t="s">
        <v>3790</v>
      </c>
      <c r="N15" s="299" t="str">
        <f t="shared" si="0"/>
        <v/>
      </c>
      <c r="O15" s="350">
        <v>1</v>
      </c>
      <c r="P15" s="351">
        <f>IFERROR(Q15/O15,"")</f>
        <v>1614354</v>
      </c>
      <c r="Q15" s="352">
        <v>1614354</v>
      </c>
      <c r="R15" s="351">
        <f t="shared" si="1"/>
        <v>1614354</v>
      </c>
      <c r="S15" s="300" t="str">
        <f t="shared" si="2"/>
        <v/>
      </c>
      <c r="T15" s="300"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71.45" customHeight="1">
      <c r="A16" s="14"/>
      <c r="B16" s="181" t="str">
        <f>IFERROR(VLOOKUP(D16,Auxiliar!$B$4:$D$9,3,0),"")</f>
        <v>Proy1</v>
      </c>
      <c r="C16" s="181">
        <v>3</v>
      </c>
      <c r="D16" s="347" t="s">
        <v>1374</v>
      </c>
      <c r="E16" s="348" t="s">
        <v>3291</v>
      </c>
      <c r="F16" s="255" t="s">
        <v>18</v>
      </c>
      <c r="G16" s="255" t="s">
        <v>1975</v>
      </c>
      <c r="H16" s="255" t="s">
        <v>2245</v>
      </c>
      <c r="I16" s="260" t="s">
        <v>1643</v>
      </c>
      <c r="J16" s="344" t="s">
        <v>29</v>
      </c>
      <c r="K16" s="298"/>
      <c r="L16" s="298"/>
      <c r="M16" s="343" t="s">
        <v>3790</v>
      </c>
      <c r="N16" s="299" t="str">
        <f t="shared" si="0"/>
        <v/>
      </c>
      <c r="O16" s="350">
        <v>1</v>
      </c>
      <c r="P16" s="351">
        <f t="shared" ref="P16:P79" si="4">IFERROR(Q16/O16,"")</f>
        <v>285593</v>
      </c>
      <c r="Q16" s="352">
        <v>285593</v>
      </c>
      <c r="R16" s="351">
        <f t="shared" si="1"/>
        <v>285593</v>
      </c>
      <c r="S16" s="300" t="str">
        <f t="shared" si="2"/>
        <v/>
      </c>
      <c r="T16" s="300"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81" customHeight="1">
      <c r="A17" s="14"/>
      <c r="B17" s="181" t="str">
        <f>IFERROR(VLOOKUP(D17,Auxiliar!$B$4:$D$9,3,0),"")</f>
        <v>Proy1</v>
      </c>
      <c r="C17" s="181">
        <v>4</v>
      </c>
      <c r="D17" s="347" t="s">
        <v>1374</v>
      </c>
      <c r="E17" s="348" t="s">
        <v>3291</v>
      </c>
      <c r="F17" s="255" t="s">
        <v>18</v>
      </c>
      <c r="G17" s="255" t="s">
        <v>1975</v>
      </c>
      <c r="H17" s="255" t="s">
        <v>2245</v>
      </c>
      <c r="I17" s="260" t="s">
        <v>2828</v>
      </c>
      <c r="J17" s="344" t="s">
        <v>29</v>
      </c>
      <c r="K17" s="298"/>
      <c r="L17" s="298"/>
      <c r="M17" s="343" t="s">
        <v>3790</v>
      </c>
      <c r="N17" s="299" t="str">
        <f t="shared" si="0"/>
        <v/>
      </c>
      <c r="O17" s="350">
        <v>1</v>
      </c>
      <c r="P17" s="351">
        <f t="shared" si="4"/>
        <v>42232</v>
      </c>
      <c r="Q17" s="352">
        <v>42232</v>
      </c>
      <c r="R17" s="351">
        <f t="shared" si="1"/>
        <v>42232</v>
      </c>
      <c r="S17" s="300" t="str">
        <f t="shared" si="2"/>
        <v/>
      </c>
      <c r="T17" s="300"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76.150000000000006" customHeight="1">
      <c r="A18" s="14"/>
      <c r="B18" s="181" t="str">
        <f>IFERROR(VLOOKUP(D18,Auxiliar!$B$4:$D$9,3,0),"")</f>
        <v>Proy1</v>
      </c>
      <c r="C18" s="181">
        <v>5</v>
      </c>
      <c r="D18" s="347" t="s">
        <v>1374</v>
      </c>
      <c r="E18" s="348" t="s">
        <v>3291</v>
      </c>
      <c r="F18" s="255" t="s">
        <v>18</v>
      </c>
      <c r="G18" s="255" t="s">
        <v>1975</v>
      </c>
      <c r="H18" s="255" t="s">
        <v>2244</v>
      </c>
      <c r="I18" s="260" t="s">
        <v>2919</v>
      </c>
      <c r="J18" s="344" t="s">
        <v>29</v>
      </c>
      <c r="K18" s="298"/>
      <c r="L18" s="298"/>
      <c r="M18" s="343" t="s">
        <v>3791</v>
      </c>
      <c r="N18" s="299" t="str">
        <f t="shared" si="0"/>
        <v/>
      </c>
      <c r="O18" s="350">
        <v>1</v>
      </c>
      <c r="P18" s="351">
        <f t="shared" si="4"/>
        <v>4214980</v>
      </c>
      <c r="Q18" s="352">
        <v>4214980</v>
      </c>
      <c r="R18" s="351">
        <f t="shared" si="1"/>
        <v>4214980</v>
      </c>
      <c r="S18" s="300" t="str">
        <f t="shared" si="2"/>
        <v/>
      </c>
      <c r="T18" s="300"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78.599999999999994" customHeight="1">
      <c r="A19" s="14"/>
      <c r="B19" s="181" t="str">
        <f>IFERROR(VLOOKUP(D19,Auxiliar!$B$4:$D$9,3,0),"")</f>
        <v>Proy1</v>
      </c>
      <c r="C19" s="181">
        <v>6</v>
      </c>
      <c r="D19" s="347" t="s">
        <v>1374</v>
      </c>
      <c r="E19" s="348" t="s">
        <v>3291</v>
      </c>
      <c r="F19" s="255" t="s">
        <v>18</v>
      </c>
      <c r="G19" s="255" t="s">
        <v>1978</v>
      </c>
      <c r="H19" s="255" t="s">
        <v>2489</v>
      </c>
      <c r="I19" s="260" t="s">
        <v>2838</v>
      </c>
      <c r="J19" s="344" t="s">
        <v>29</v>
      </c>
      <c r="K19" s="298"/>
      <c r="L19" s="298"/>
      <c r="M19" s="343" t="s">
        <v>3791</v>
      </c>
      <c r="N19" s="299" t="str">
        <f t="shared" si="0"/>
        <v/>
      </c>
      <c r="O19" s="350">
        <v>1</v>
      </c>
      <c r="P19" s="351">
        <f t="shared" si="4"/>
        <v>95152</v>
      </c>
      <c r="Q19" s="352">
        <v>95152</v>
      </c>
      <c r="R19" s="351">
        <f t="shared" si="1"/>
        <v>95152</v>
      </c>
      <c r="S19" s="300" t="str">
        <f t="shared" si="2"/>
        <v/>
      </c>
      <c r="T19" s="300"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15" customHeight="1">
      <c r="A20" s="14"/>
      <c r="B20" s="181" t="str">
        <f>IFERROR(VLOOKUP(D20,Auxiliar!$B$4:$D$9,3,0),"")</f>
        <v>Proy1</v>
      </c>
      <c r="C20" s="181">
        <v>7</v>
      </c>
      <c r="D20" s="347" t="s">
        <v>1374</v>
      </c>
      <c r="E20" s="348" t="s">
        <v>3291</v>
      </c>
      <c r="F20" s="255" t="s">
        <v>18</v>
      </c>
      <c r="G20" s="255" t="s">
        <v>1978</v>
      </c>
      <c r="H20" s="255" t="s">
        <v>2489</v>
      </c>
      <c r="I20" s="260" t="s">
        <v>2899</v>
      </c>
      <c r="J20" s="344" t="s">
        <v>29</v>
      </c>
      <c r="K20" s="298"/>
      <c r="L20" s="298"/>
      <c r="M20" s="343" t="s">
        <v>3790</v>
      </c>
      <c r="N20" s="299" t="str">
        <f t="shared" si="0"/>
        <v/>
      </c>
      <c r="O20" s="350">
        <v>1</v>
      </c>
      <c r="P20" s="351">
        <f t="shared" si="4"/>
        <v>58690</v>
      </c>
      <c r="Q20" s="352">
        <v>58690</v>
      </c>
      <c r="R20" s="351">
        <f t="shared" si="1"/>
        <v>58690</v>
      </c>
      <c r="S20" s="300" t="str">
        <f t="shared" si="2"/>
        <v/>
      </c>
      <c r="T20" s="300"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99" customHeight="1">
      <c r="A21" s="14"/>
      <c r="B21" s="181" t="str">
        <f>IFERROR(VLOOKUP(D21,Auxiliar!$B$4:$D$9,3,0),"")</f>
        <v>Proy1</v>
      </c>
      <c r="C21" s="181">
        <v>8</v>
      </c>
      <c r="D21" s="347" t="s">
        <v>1374</v>
      </c>
      <c r="E21" s="348" t="s">
        <v>3293</v>
      </c>
      <c r="F21" s="255" t="s">
        <v>18</v>
      </c>
      <c r="G21" s="255" t="s">
        <v>1978</v>
      </c>
      <c r="H21" s="255" t="s">
        <v>2489</v>
      </c>
      <c r="I21" s="260" t="s">
        <v>2908</v>
      </c>
      <c r="J21" s="344" t="s">
        <v>29</v>
      </c>
      <c r="K21" s="298"/>
      <c r="L21" s="298"/>
      <c r="M21" s="343" t="s">
        <v>3790</v>
      </c>
      <c r="N21" s="299" t="str">
        <f t="shared" si="0"/>
        <v/>
      </c>
      <c r="O21" s="350">
        <v>1</v>
      </c>
      <c r="P21" s="351">
        <f t="shared" si="4"/>
        <v>48764</v>
      </c>
      <c r="Q21" s="352">
        <v>48764</v>
      </c>
      <c r="R21" s="351">
        <f t="shared" si="1"/>
        <v>48764</v>
      </c>
      <c r="S21" s="300" t="str">
        <f t="shared" si="2"/>
        <v/>
      </c>
      <c r="T21" s="300"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15" customHeight="1">
      <c r="A22" s="14"/>
      <c r="B22" s="181" t="str">
        <f>IFERROR(VLOOKUP(D22,Auxiliar!$B$4:$D$9,3,0),"")</f>
        <v>Proy1</v>
      </c>
      <c r="C22" s="181">
        <v>9</v>
      </c>
      <c r="D22" s="347" t="s">
        <v>1374</v>
      </c>
      <c r="E22" s="348" t="s">
        <v>3293</v>
      </c>
      <c r="F22" s="255" t="s">
        <v>18</v>
      </c>
      <c r="G22" s="255" t="s">
        <v>1978</v>
      </c>
      <c r="H22" s="255" t="s">
        <v>2489</v>
      </c>
      <c r="I22" s="260" t="s">
        <v>2869</v>
      </c>
      <c r="J22" s="344" t="s">
        <v>29</v>
      </c>
      <c r="K22" s="298"/>
      <c r="L22" s="298"/>
      <c r="M22" s="343" t="s">
        <v>3790</v>
      </c>
      <c r="N22" s="299" t="str">
        <f t="shared" si="0"/>
        <v/>
      </c>
      <c r="O22" s="350">
        <v>1</v>
      </c>
      <c r="P22" s="351">
        <f t="shared" si="4"/>
        <v>66651</v>
      </c>
      <c r="Q22" s="352">
        <v>66651</v>
      </c>
      <c r="R22" s="351">
        <f t="shared" si="1"/>
        <v>66651</v>
      </c>
      <c r="S22" s="300" t="str">
        <f t="shared" si="2"/>
        <v/>
      </c>
      <c r="T22" s="300"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15" customHeight="1">
      <c r="A23" s="14"/>
      <c r="B23" s="181" t="str">
        <f>IFERROR(VLOOKUP(D23,Auxiliar!$B$4:$D$9,3,0),"")</f>
        <v>Proy1</v>
      </c>
      <c r="C23" s="181">
        <v>10</v>
      </c>
      <c r="D23" s="347" t="s">
        <v>1374</v>
      </c>
      <c r="E23" s="348" t="s">
        <v>3293</v>
      </c>
      <c r="F23" s="255" t="s">
        <v>18</v>
      </c>
      <c r="G23" s="255" t="s">
        <v>1978</v>
      </c>
      <c r="H23" s="255" t="s">
        <v>2489</v>
      </c>
      <c r="I23" s="260" t="s">
        <v>2933</v>
      </c>
      <c r="J23" s="344" t="s">
        <v>29</v>
      </c>
      <c r="K23" s="298"/>
      <c r="L23" s="298"/>
      <c r="M23" s="343" t="s">
        <v>3790</v>
      </c>
      <c r="N23" s="299" t="str">
        <f t="shared" si="0"/>
        <v/>
      </c>
      <c r="O23" s="350">
        <v>1</v>
      </c>
      <c r="P23" s="351">
        <f t="shared" si="4"/>
        <v>0</v>
      </c>
      <c r="Q23" s="352"/>
      <c r="R23" s="351">
        <f t="shared" si="1"/>
        <v>0</v>
      </c>
      <c r="S23" s="300" t="str">
        <f t="shared" si="2"/>
        <v/>
      </c>
      <c r="T23" s="300"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15" customHeight="1">
      <c r="A24" s="14"/>
      <c r="B24" s="181" t="str">
        <f>IFERROR(VLOOKUP(D24,Auxiliar!$B$4:$D$9,3,0),"")</f>
        <v/>
      </c>
      <c r="C24" s="181">
        <v>11</v>
      </c>
      <c r="D24" s="347"/>
      <c r="E24" s="348"/>
      <c r="F24" s="255"/>
      <c r="G24" s="255"/>
      <c r="H24" s="255"/>
      <c r="I24" s="260"/>
      <c r="J24" s="344"/>
      <c r="K24" s="298"/>
      <c r="L24" s="298"/>
      <c r="M24" s="343"/>
      <c r="N24" s="299" t="str">
        <f t="shared" si="0"/>
        <v/>
      </c>
      <c r="O24" s="350"/>
      <c r="P24" s="351" t="str">
        <f t="shared" si="4"/>
        <v/>
      </c>
      <c r="Q24" s="352"/>
      <c r="R24" s="351" t="str">
        <f t="shared" si="1"/>
        <v/>
      </c>
      <c r="S24" s="300" t="str">
        <f t="shared" si="2"/>
        <v/>
      </c>
      <c r="T24" s="300"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114.6" customHeight="1">
      <c r="A25" s="14"/>
      <c r="B25" s="181" t="str">
        <f>IFERROR(VLOOKUP(D25,Auxiliar!$B$4:$D$9,3,0),"")</f>
        <v/>
      </c>
      <c r="C25" s="181">
        <v>12</v>
      </c>
      <c r="D25" s="347"/>
      <c r="E25" s="348"/>
      <c r="F25" s="255"/>
      <c r="G25" s="255"/>
      <c r="H25" s="255"/>
      <c r="I25" s="260"/>
      <c r="J25" s="344"/>
      <c r="K25" s="298"/>
      <c r="L25" s="298"/>
      <c r="M25" s="343"/>
      <c r="N25" s="299" t="str">
        <f t="shared" si="0"/>
        <v/>
      </c>
      <c r="O25" s="350"/>
      <c r="P25" s="351" t="str">
        <f t="shared" si="4"/>
        <v/>
      </c>
      <c r="Q25" s="352"/>
      <c r="R25" s="351" t="str">
        <f t="shared" si="1"/>
        <v/>
      </c>
      <c r="S25" s="300" t="str">
        <f t="shared" si="2"/>
        <v/>
      </c>
      <c r="T25" s="300"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118.15" customHeight="1">
      <c r="A26" s="14"/>
      <c r="B26" s="181" t="str">
        <f>IFERROR(VLOOKUP(D26,Auxiliar!$B$4:$D$9,3,0),"")</f>
        <v/>
      </c>
      <c r="C26" s="181">
        <v>13</v>
      </c>
      <c r="D26" s="347"/>
      <c r="E26" s="348"/>
      <c r="F26" s="255"/>
      <c r="G26" s="255"/>
      <c r="H26" s="255"/>
      <c r="I26" s="260"/>
      <c r="J26" s="344"/>
      <c r="K26" s="298"/>
      <c r="L26" s="298"/>
      <c r="M26" s="343"/>
      <c r="N26" s="299" t="str">
        <f t="shared" si="0"/>
        <v/>
      </c>
      <c r="O26" s="350"/>
      <c r="P26" s="351" t="str">
        <f t="shared" si="4"/>
        <v/>
      </c>
      <c r="Q26" s="352"/>
      <c r="R26" s="351" t="str">
        <f t="shared" si="1"/>
        <v/>
      </c>
      <c r="S26" s="300" t="str">
        <f t="shared" si="2"/>
        <v/>
      </c>
      <c r="T26" s="300"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114" customHeight="1">
      <c r="A27" s="14"/>
      <c r="B27" s="181" t="str">
        <f>IFERROR(VLOOKUP(D27,Auxiliar!$B$4:$D$9,3,0),"")</f>
        <v/>
      </c>
      <c r="C27" s="181">
        <v>14</v>
      </c>
      <c r="D27" s="347"/>
      <c r="E27" s="348"/>
      <c r="F27" s="255"/>
      <c r="G27" s="255"/>
      <c r="H27" s="255"/>
      <c r="I27" s="260"/>
      <c r="J27" s="344"/>
      <c r="K27" s="298"/>
      <c r="L27" s="298"/>
      <c r="M27" s="343"/>
      <c r="N27" s="299" t="str">
        <f t="shared" si="0"/>
        <v/>
      </c>
      <c r="O27" s="350"/>
      <c r="P27" s="351" t="str">
        <f t="shared" si="4"/>
        <v/>
      </c>
      <c r="Q27" s="352"/>
      <c r="R27" s="351" t="str">
        <f t="shared" si="1"/>
        <v/>
      </c>
      <c r="S27" s="300" t="str">
        <f t="shared" si="2"/>
        <v/>
      </c>
      <c r="T27" s="300"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15" customHeight="1">
      <c r="A28" s="14"/>
      <c r="B28" s="181" t="str">
        <f>IFERROR(VLOOKUP(D28,Auxiliar!$B$4:$D$9,3,0),"")</f>
        <v/>
      </c>
      <c r="C28" s="181">
        <v>15</v>
      </c>
      <c r="D28" s="347"/>
      <c r="E28" s="348"/>
      <c r="F28" s="255"/>
      <c r="G28" s="255"/>
      <c r="H28" s="255"/>
      <c r="I28" s="260"/>
      <c r="J28" s="344"/>
      <c r="K28" s="298"/>
      <c r="L28" s="298"/>
      <c r="M28" s="343"/>
      <c r="N28" s="299" t="str">
        <f t="shared" si="0"/>
        <v/>
      </c>
      <c r="O28" s="350"/>
      <c r="P28" s="351" t="str">
        <f t="shared" si="4"/>
        <v/>
      </c>
      <c r="Q28" s="352"/>
      <c r="R28" s="351" t="str">
        <f t="shared" ref="R28:R34" si="5">IF(F28="Cofinanciación FONTUR",Q28,"")</f>
        <v/>
      </c>
      <c r="S28" s="300" t="str">
        <f t="shared" ref="S28:S34" si="6">IF(F28="Contrapartida Proponente",Q28,"")</f>
        <v/>
      </c>
      <c r="T28" s="300" t="str">
        <f t="shared" ref="T28:T34" si="7">IF(F28="Otros aportantes",Q28,"")</f>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139.9" customHeight="1">
      <c r="A29" s="19"/>
      <c r="B29" s="181" t="str">
        <f>IFERROR(VLOOKUP(D29,Auxiliar!$B$4:$D$9,3,0),"")</f>
        <v/>
      </c>
      <c r="C29" s="181">
        <v>16</v>
      </c>
      <c r="D29" s="347"/>
      <c r="E29" s="348"/>
      <c r="F29" s="255"/>
      <c r="G29" s="255"/>
      <c r="H29" s="255"/>
      <c r="I29" s="260"/>
      <c r="J29" s="344"/>
      <c r="K29" s="298"/>
      <c r="L29" s="298"/>
      <c r="M29" s="343"/>
      <c r="N29" s="299" t="str">
        <f t="shared" si="0"/>
        <v/>
      </c>
      <c r="O29" s="350"/>
      <c r="P29" s="351" t="str">
        <f t="shared" si="4"/>
        <v/>
      </c>
      <c r="Q29" s="352"/>
      <c r="R29" s="351" t="str">
        <f t="shared" si="5"/>
        <v/>
      </c>
      <c r="S29" s="300" t="str">
        <f t="shared" si="6"/>
        <v/>
      </c>
      <c r="T29" s="300" t="str">
        <f t="shared" si="7"/>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69.599999999999994" customHeight="1">
      <c r="A30" s="19"/>
      <c r="B30" s="181" t="str">
        <f>IFERROR(VLOOKUP(D30,Auxiliar!$B$4:$D$9,3,0),"")</f>
        <v/>
      </c>
      <c r="C30" s="181">
        <v>17</v>
      </c>
      <c r="D30" s="347"/>
      <c r="E30" s="348"/>
      <c r="F30" s="255"/>
      <c r="G30" s="255"/>
      <c r="H30" s="255"/>
      <c r="I30" s="260"/>
      <c r="J30" s="344"/>
      <c r="K30" s="298"/>
      <c r="L30" s="298"/>
      <c r="M30" s="288"/>
      <c r="N30" s="299" t="str">
        <f t="shared" si="0"/>
        <v/>
      </c>
      <c r="O30" s="242"/>
      <c r="P30" s="300" t="str">
        <f t="shared" si="4"/>
        <v/>
      </c>
      <c r="Q30" s="301"/>
      <c r="R30" s="300" t="str">
        <f t="shared" si="5"/>
        <v/>
      </c>
      <c r="S30" s="300" t="str">
        <f t="shared" si="6"/>
        <v/>
      </c>
      <c r="T30" s="300" t="str">
        <f t="shared" si="7"/>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78.75" customHeight="1">
      <c r="A31" s="19"/>
      <c r="B31" s="181" t="str">
        <f>IFERROR(VLOOKUP(D31,Auxiliar!$B$4:$D$9,3,0),"")</f>
        <v/>
      </c>
      <c r="C31" s="181">
        <v>18</v>
      </c>
      <c r="D31" s="347"/>
      <c r="E31" s="348"/>
      <c r="F31" s="255"/>
      <c r="G31" s="255"/>
      <c r="H31" s="255"/>
      <c r="I31" s="260"/>
      <c r="J31" s="344"/>
      <c r="K31" s="298"/>
      <c r="L31" s="298"/>
      <c r="M31" s="288"/>
      <c r="N31" s="299" t="str">
        <f t="shared" si="0"/>
        <v/>
      </c>
      <c r="O31" s="242"/>
      <c r="P31" s="300" t="str">
        <f t="shared" si="4"/>
        <v/>
      </c>
      <c r="Q31" s="301"/>
      <c r="R31" s="300" t="str">
        <f t="shared" si="5"/>
        <v/>
      </c>
      <c r="S31" s="300" t="str">
        <f t="shared" si="6"/>
        <v/>
      </c>
      <c r="T31" s="300" t="str">
        <f t="shared" si="7"/>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111" customHeight="1">
      <c r="A32" s="19"/>
      <c r="B32" s="181" t="str">
        <f>IFERROR(VLOOKUP(D32,Auxiliar!$B$4:$D$9,3,0),"")</f>
        <v/>
      </c>
      <c r="C32" s="181">
        <v>19</v>
      </c>
      <c r="D32" s="347"/>
      <c r="E32" s="348"/>
      <c r="F32" s="255"/>
      <c r="G32" s="255"/>
      <c r="H32" s="255"/>
      <c r="I32" s="260"/>
      <c r="J32" s="344"/>
      <c r="K32" s="298"/>
      <c r="L32" s="298"/>
      <c r="M32" s="288"/>
      <c r="N32" s="299" t="str">
        <f t="shared" si="0"/>
        <v/>
      </c>
      <c r="O32" s="242"/>
      <c r="P32" s="300" t="str">
        <f t="shared" si="4"/>
        <v/>
      </c>
      <c r="Q32" s="301"/>
      <c r="R32" s="300" t="str">
        <f t="shared" si="5"/>
        <v/>
      </c>
      <c r="S32" s="300" t="str">
        <f t="shared" si="6"/>
        <v/>
      </c>
      <c r="T32" s="300" t="str">
        <f t="shared" si="7"/>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15" customHeight="1">
      <c r="A33" s="19"/>
      <c r="B33" s="181" t="str">
        <f>IFERROR(VLOOKUP(D33,Auxiliar!$B$4:$D$9,3,0),"")</f>
        <v/>
      </c>
      <c r="C33" s="181">
        <v>20</v>
      </c>
      <c r="D33" s="347"/>
      <c r="E33" s="348"/>
      <c r="F33" s="255"/>
      <c r="G33" s="255"/>
      <c r="H33" s="255"/>
      <c r="I33" s="260"/>
      <c r="J33" s="344"/>
      <c r="K33" s="298"/>
      <c r="L33" s="298"/>
      <c r="M33" s="288"/>
      <c r="N33" s="299" t="str">
        <f t="shared" si="0"/>
        <v/>
      </c>
      <c r="O33" s="242"/>
      <c r="P33" s="300" t="str">
        <f t="shared" si="4"/>
        <v/>
      </c>
      <c r="Q33" s="301"/>
      <c r="R33" s="300" t="str">
        <f t="shared" si="5"/>
        <v/>
      </c>
      <c r="S33" s="300" t="str">
        <f t="shared" si="6"/>
        <v/>
      </c>
      <c r="T33" s="300" t="str">
        <f t="shared" si="7"/>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15" customHeight="1">
      <c r="A34" s="19"/>
      <c r="B34" s="181" t="str">
        <f>IFERROR(VLOOKUP(D34,Auxiliar!$B$4:$D$9,3,0),"")</f>
        <v/>
      </c>
      <c r="C34" s="181">
        <v>21</v>
      </c>
      <c r="D34" s="347"/>
      <c r="E34" s="349"/>
      <c r="F34" s="255"/>
      <c r="G34" s="255"/>
      <c r="H34" s="255"/>
      <c r="I34" s="260"/>
      <c r="J34" s="346"/>
      <c r="K34" s="298"/>
      <c r="L34" s="298"/>
      <c r="M34" s="288"/>
      <c r="N34" s="299" t="str">
        <f t="shared" si="0"/>
        <v/>
      </c>
      <c r="O34" s="242"/>
      <c r="P34" s="300" t="str">
        <f t="shared" si="4"/>
        <v/>
      </c>
      <c r="Q34" s="301"/>
      <c r="R34" s="300" t="str">
        <f t="shared" si="5"/>
        <v/>
      </c>
      <c r="S34" s="300" t="str">
        <f t="shared" si="6"/>
        <v/>
      </c>
      <c r="T34" s="300" t="str">
        <f t="shared" si="7"/>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15" customHeight="1">
      <c r="A35" s="19"/>
      <c r="B35" s="181" t="str">
        <f>IFERROR(VLOOKUP(D35,Auxiliar!$B$4:$D$9,3,0),"")</f>
        <v/>
      </c>
      <c r="C35" s="181">
        <v>22</v>
      </c>
      <c r="D35" s="347"/>
      <c r="E35" s="349"/>
      <c r="F35" s="255"/>
      <c r="G35" s="255"/>
      <c r="H35" s="255"/>
      <c r="I35" s="260"/>
      <c r="J35" s="346"/>
      <c r="K35" s="298"/>
      <c r="L35" s="298"/>
      <c r="M35" s="288"/>
      <c r="N35" s="299" t="str">
        <f t="shared" si="0"/>
        <v/>
      </c>
      <c r="O35" s="242"/>
      <c r="P35" s="300" t="str">
        <f t="shared" si="4"/>
        <v/>
      </c>
      <c r="Q35" s="301"/>
      <c r="R35" s="300" t="str">
        <f t="shared" si="1"/>
        <v/>
      </c>
      <c r="S35" s="300" t="str">
        <f t="shared" si="2"/>
        <v/>
      </c>
      <c r="T35" s="300"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15" customHeight="1">
      <c r="A36" s="19"/>
      <c r="B36" s="181" t="str">
        <f>IFERROR(VLOOKUP(D36,Auxiliar!$B$4:$D$9,3,0),"")</f>
        <v/>
      </c>
      <c r="C36" s="181">
        <v>23</v>
      </c>
      <c r="D36" s="347"/>
      <c r="E36" s="349"/>
      <c r="F36" s="255"/>
      <c r="G36" s="255"/>
      <c r="H36" s="255"/>
      <c r="I36" s="260"/>
      <c r="J36" s="346"/>
      <c r="K36" s="298"/>
      <c r="L36" s="298"/>
      <c r="M36" s="288"/>
      <c r="N36" s="299" t="str">
        <f t="shared" si="0"/>
        <v/>
      </c>
      <c r="O36" s="242"/>
      <c r="P36" s="300" t="str">
        <f t="shared" si="4"/>
        <v/>
      </c>
      <c r="Q36" s="301"/>
      <c r="R36" s="300" t="str">
        <f t="shared" si="1"/>
        <v/>
      </c>
      <c r="S36" s="300" t="str">
        <f t="shared" si="2"/>
        <v/>
      </c>
      <c r="T36" s="300"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15" customHeight="1">
      <c r="A37" s="19"/>
      <c r="B37" s="181" t="str">
        <f>IFERROR(VLOOKUP(D37,Auxiliar!$B$4:$D$9,3,0),"")</f>
        <v/>
      </c>
      <c r="C37" s="181">
        <v>24</v>
      </c>
      <c r="D37" s="347"/>
      <c r="E37" s="349"/>
      <c r="F37" s="255"/>
      <c r="G37" s="255"/>
      <c r="H37" s="255"/>
      <c r="I37" s="260"/>
      <c r="J37" s="346"/>
      <c r="K37" s="298"/>
      <c r="L37" s="298"/>
      <c r="M37" s="288"/>
      <c r="N37" s="299" t="str">
        <f t="shared" si="0"/>
        <v/>
      </c>
      <c r="O37" s="242"/>
      <c r="P37" s="300" t="str">
        <f t="shared" si="4"/>
        <v/>
      </c>
      <c r="Q37" s="301"/>
      <c r="R37" s="300" t="str">
        <f t="shared" si="1"/>
        <v/>
      </c>
      <c r="S37" s="300" t="str">
        <f t="shared" si="2"/>
        <v/>
      </c>
      <c r="T37" s="300"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15" customHeight="1">
      <c r="A38" s="19"/>
      <c r="B38" s="181" t="str">
        <f>IFERROR(VLOOKUP(D38,Auxiliar!$B$4:$D$9,3,0),"")</f>
        <v/>
      </c>
      <c r="C38" s="181">
        <v>25</v>
      </c>
      <c r="D38" s="347"/>
      <c r="E38" s="349"/>
      <c r="F38" s="255"/>
      <c r="G38" s="255"/>
      <c r="H38" s="255"/>
      <c r="I38" s="260"/>
      <c r="J38" s="346"/>
      <c r="K38" s="298"/>
      <c r="L38" s="298"/>
      <c r="M38" s="288"/>
      <c r="N38" s="299" t="str">
        <f t="shared" si="0"/>
        <v/>
      </c>
      <c r="O38" s="242"/>
      <c r="P38" s="300" t="str">
        <f t="shared" si="4"/>
        <v/>
      </c>
      <c r="Q38" s="301"/>
      <c r="R38" s="300" t="str">
        <f t="shared" si="1"/>
        <v/>
      </c>
      <c r="S38" s="300" t="str">
        <f t="shared" si="2"/>
        <v/>
      </c>
      <c r="T38" s="300"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15" customHeight="1">
      <c r="A39" s="19"/>
      <c r="B39" s="181" t="str">
        <f>IFERROR(VLOOKUP(D39,Auxiliar!$B$4:$D$9,3,0),"")</f>
        <v/>
      </c>
      <c r="C39" s="181">
        <v>26</v>
      </c>
      <c r="D39" s="347"/>
      <c r="E39" s="349"/>
      <c r="F39" s="255"/>
      <c r="G39" s="255"/>
      <c r="H39" s="255"/>
      <c r="I39" s="260"/>
      <c r="J39" s="346"/>
      <c r="K39" s="298"/>
      <c r="L39" s="298"/>
      <c r="M39" s="288"/>
      <c r="N39" s="299" t="str">
        <f t="shared" si="0"/>
        <v/>
      </c>
      <c r="O39" s="242"/>
      <c r="P39" s="300" t="str">
        <f t="shared" si="4"/>
        <v/>
      </c>
      <c r="Q39" s="301"/>
      <c r="R39" s="300" t="str">
        <f t="shared" si="1"/>
        <v/>
      </c>
      <c r="S39" s="300" t="str">
        <f t="shared" si="2"/>
        <v/>
      </c>
      <c r="T39" s="300"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347"/>
      <c r="E40" s="349"/>
      <c r="F40" s="255"/>
      <c r="G40" s="255"/>
      <c r="H40" s="255"/>
      <c r="I40" s="260"/>
      <c r="J40" s="346"/>
      <c r="K40" s="298"/>
      <c r="L40" s="298"/>
      <c r="M40" s="288"/>
      <c r="N40" s="299" t="str">
        <f t="shared" si="0"/>
        <v/>
      </c>
      <c r="O40" s="242"/>
      <c r="P40" s="300" t="str">
        <f t="shared" si="4"/>
        <v/>
      </c>
      <c r="Q40" s="301"/>
      <c r="R40" s="300" t="str">
        <f t="shared" si="1"/>
        <v/>
      </c>
      <c r="S40" s="300" t="str">
        <f t="shared" si="2"/>
        <v/>
      </c>
      <c r="T40" s="300"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347"/>
      <c r="E41" s="349"/>
      <c r="F41" s="255"/>
      <c r="G41" s="255"/>
      <c r="H41" s="255"/>
      <c r="I41" s="260"/>
      <c r="J41" s="346"/>
      <c r="K41" s="298"/>
      <c r="L41" s="298"/>
      <c r="M41" s="288"/>
      <c r="N41" s="299" t="str">
        <f t="shared" si="0"/>
        <v/>
      </c>
      <c r="O41" s="242"/>
      <c r="P41" s="300" t="str">
        <f t="shared" si="4"/>
        <v/>
      </c>
      <c r="Q41" s="301"/>
      <c r="R41" s="300" t="str">
        <f t="shared" si="1"/>
        <v/>
      </c>
      <c r="S41" s="300" t="str">
        <f t="shared" si="2"/>
        <v/>
      </c>
      <c r="T41" s="300"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347"/>
      <c r="E42" s="349"/>
      <c r="F42" s="255"/>
      <c r="G42" s="255"/>
      <c r="H42" s="255"/>
      <c r="I42" s="260"/>
      <c r="J42" s="346"/>
      <c r="K42" s="298"/>
      <c r="L42" s="298"/>
      <c r="M42" s="288"/>
      <c r="N42" s="299" t="str">
        <f t="shared" si="0"/>
        <v/>
      </c>
      <c r="O42" s="242"/>
      <c r="P42" s="300" t="str">
        <f t="shared" si="4"/>
        <v/>
      </c>
      <c r="Q42" s="301"/>
      <c r="R42" s="300" t="str">
        <f t="shared" si="1"/>
        <v/>
      </c>
      <c r="S42" s="300" t="str">
        <f t="shared" si="2"/>
        <v/>
      </c>
      <c r="T42" s="300"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347"/>
      <c r="E43" s="349"/>
      <c r="F43" s="255"/>
      <c r="G43" s="255"/>
      <c r="H43" s="255"/>
      <c r="I43" s="260"/>
      <c r="J43" s="346"/>
      <c r="K43" s="298"/>
      <c r="L43" s="298"/>
      <c r="M43" s="288"/>
      <c r="N43" s="299" t="str">
        <f t="shared" si="0"/>
        <v/>
      </c>
      <c r="O43" s="242"/>
      <c r="P43" s="300" t="str">
        <f t="shared" si="4"/>
        <v/>
      </c>
      <c r="Q43" s="301"/>
      <c r="R43" s="300" t="str">
        <f t="shared" si="1"/>
        <v/>
      </c>
      <c r="S43" s="300" t="str">
        <f t="shared" si="2"/>
        <v/>
      </c>
      <c r="T43" s="300"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76.900000000000006" customHeight="1">
      <c r="A44" s="19"/>
      <c r="B44" s="181" t="str">
        <f>IFERROR(VLOOKUP(D44,Auxiliar!$B$4:$D$9,3,0),"")</f>
        <v/>
      </c>
      <c r="C44" s="181">
        <v>31</v>
      </c>
      <c r="D44" s="347"/>
      <c r="E44" s="348"/>
      <c r="F44" s="255"/>
      <c r="G44" s="255"/>
      <c r="H44" s="255"/>
      <c r="I44" s="260"/>
      <c r="J44" s="344"/>
      <c r="K44" s="298"/>
      <c r="L44" s="298"/>
      <c r="M44" s="288"/>
      <c r="N44" s="299" t="str">
        <f t="shared" si="0"/>
        <v/>
      </c>
      <c r="O44" s="242"/>
      <c r="P44" s="300" t="str">
        <f t="shared" si="4"/>
        <v/>
      </c>
      <c r="Q44" s="301"/>
      <c r="R44" s="300" t="str">
        <f t="shared" si="1"/>
        <v/>
      </c>
      <c r="S44" s="300" t="str">
        <f t="shared" si="2"/>
        <v/>
      </c>
      <c r="T44" s="300"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347"/>
      <c r="E45" s="348"/>
      <c r="F45" s="255"/>
      <c r="G45" s="255"/>
      <c r="H45" s="255"/>
      <c r="I45" s="260"/>
      <c r="J45" s="344"/>
      <c r="K45" s="298"/>
      <c r="L45" s="298"/>
      <c r="M45" s="288"/>
      <c r="N45" s="299" t="str">
        <f t="shared" si="0"/>
        <v/>
      </c>
      <c r="O45" s="242"/>
      <c r="P45" s="300" t="str">
        <f t="shared" si="4"/>
        <v/>
      </c>
      <c r="Q45" s="301"/>
      <c r="R45" s="300" t="str">
        <f t="shared" si="1"/>
        <v/>
      </c>
      <c r="S45" s="300" t="str">
        <f t="shared" si="2"/>
        <v/>
      </c>
      <c r="T45" s="300"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347"/>
      <c r="E46" s="348"/>
      <c r="F46" s="255"/>
      <c r="G46" s="255"/>
      <c r="H46" s="255"/>
      <c r="I46" s="260"/>
      <c r="J46" s="344"/>
      <c r="K46" s="298"/>
      <c r="L46" s="298"/>
      <c r="M46" s="288"/>
      <c r="N46" s="299" t="str">
        <f t="shared" si="0"/>
        <v/>
      </c>
      <c r="O46" s="242"/>
      <c r="P46" s="300" t="str">
        <f t="shared" si="4"/>
        <v/>
      </c>
      <c r="Q46" s="301"/>
      <c r="R46" s="300" t="str">
        <f t="shared" si="1"/>
        <v/>
      </c>
      <c r="S46" s="300" t="str">
        <f t="shared" si="2"/>
        <v/>
      </c>
      <c r="T46" s="300"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347"/>
      <c r="E47" s="348"/>
      <c r="F47" s="255"/>
      <c r="G47" s="255"/>
      <c r="H47" s="255"/>
      <c r="I47" s="260"/>
      <c r="J47" s="344"/>
      <c r="K47" s="298"/>
      <c r="L47" s="298"/>
      <c r="M47" s="288"/>
      <c r="N47" s="299" t="str">
        <f t="shared" si="0"/>
        <v/>
      </c>
      <c r="O47" s="242"/>
      <c r="P47" s="300" t="str">
        <f t="shared" si="4"/>
        <v/>
      </c>
      <c r="Q47" s="301"/>
      <c r="R47" s="300" t="str">
        <f t="shared" si="1"/>
        <v/>
      </c>
      <c r="S47" s="300" t="str">
        <f t="shared" si="2"/>
        <v/>
      </c>
      <c r="T47" s="300"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347"/>
      <c r="E48" s="348"/>
      <c r="F48" s="255"/>
      <c r="G48" s="255"/>
      <c r="H48" s="255"/>
      <c r="I48" s="260"/>
      <c r="J48" s="344"/>
      <c r="K48" s="298"/>
      <c r="L48" s="298"/>
      <c r="M48" s="288"/>
      <c r="N48" s="299" t="str">
        <f t="shared" si="0"/>
        <v/>
      </c>
      <c r="O48" s="242"/>
      <c r="P48" s="300" t="str">
        <f t="shared" si="4"/>
        <v/>
      </c>
      <c r="Q48" s="301"/>
      <c r="R48" s="300" t="str">
        <f t="shared" si="1"/>
        <v/>
      </c>
      <c r="S48" s="300" t="str">
        <f t="shared" si="2"/>
        <v/>
      </c>
      <c r="T48" s="300"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347"/>
      <c r="E49" s="348"/>
      <c r="F49" s="255"/>
      <c r="G49" s="255"/>
      <c r="H49" s="255"/>
      <c r="I49" s="260"/>
      <c r="J49" s="344"/>
      <c r="K49" s="298"/>
      <c r="L49" s="298"/>
      <c r="M49" s="288"/>
      <c r="N49" s="299" t="str">
        <f t="shared" si="0"/>
        <v/>
      </c>
      <c r="O49" s="242"/>
      <c r="P49" s="300" t="str">
        <f t="shared" si="4"/>
        <v/>
      </c>
      <c r="Q49" s="301"/>
      <c r="R49" s="300" t="str">
        <f t="shared" si="1"/>
        <v/>
      </c>
      <c r="S49" s="300" t="str">
        <f t="shared" si="2"/>
        <v/>
      </c>
      <c r="T49" s="300"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347"/>
      <c r="E50" s="348"/>
      <c r="F50" s="255"/>
      <c r="G50" s="255"/>
      <c r="H50" s="255"/>
      <c r="I50" s="260"/>
      <c r="J50" s="344"/>
      <c r="K50" s="298"/>
      <c r="L50" s="298"/>
      <c r="M50" s="288"/>
      <c r="N50" s="299" t="str">
        <f t="shared" si="0"/>
        <v/>
      </c>
      <c r="O50" s="242"/>
      <c r="P50" s="300" t="str">
        <f t="shared" si="4"/>
        <v/>
      </c>
      <c r="Q50" s="301"/>
      <c r="R50" s="300" t="str">
        <f t="shared" si="1"/>
        <v/>
      </c>
      <c r="S50" s="300" t="str">
        <f t="shared" si="2"/>
        <v/>
      </c>
      <c r="T50" s="300"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347"/>
      <c r="E51" s="348"/>
      <c r="F51" s="255"/>
      <c r="G51" s="255"/>
      <c r="H51" s="255"/>
      <c r="I51" s="260"/>
      <c r="J51" s="344"/>
      <c r="K51" s="298"/>
      <c r="L51" s="298"/>
      <c r="M51" s="288"/>
      <c r="N51" s="299" t="str">
        <f t="shared" si="0"/>
        <v/>
      </c>
      <c r="O51" s="242"/>
      <c r="P51" s="300" t="str">
        <f t="shared" si="4"/>
        <v/>
      </c>
      <c r="Q51" s="301"/>
      <c r="R51" s="300" t="str">
        <f t="shared" si="1"/>
        <v/>
      </c>
      <c r="S51" s="300" t="str">
        <f t="shared" si="2"/>
        <v/>
      </c>
      <c r="T51" s="300"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347"/>
      <c r="E52" s="348"/>
      <c r="F52" s="255"/>
      <c r="G52" s="255"/>
      <c r="H52" s="255"/>
      <c r="I52" s="260"/>
      <c r="J52" s="344"/>
      <c r="K52" s="298"/>
      <c r="L52" s="298"/>
      <c r="M52" s="288"/>
      <c r="N52" s="299" t="str">
        <f t="shared" si="0"/>
        <v/>
      </c>
      <c r="O52" s="242"/>
      <c r="P52" s="300" t="str">
        <f t="shared" si="4"/>
        <v/>
      </c>
      <c r="Q52" s="301"/>
      <c r="R52" s="300" t="str">
        <f t="shared" si="1"/>
        <v/>
      </c>
      <c r="S52" s="300" t="str">
        <f t="shared" si="2"/>
        <v/>
      </c>
      <c r="T52" s="300"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347"/>
      <c r="E53" s="348"/>
      <c r="F53" s="255"/>
      <c r="G53" s="255"/>
      <c r="H53" s="255"/>
      <c r="I53" s="260"/>
      <c r="J53" s="344"/>
      <c r="K53" s="298"/>
      <c r="L53" s="298"/>
      <c r="M53" s="288"/>
      <c r="N53" s="299" t="str">
        <f t="shared" si="0"/>
        <v/>
      </c>
      <c r="O53" s="242"/>
      <c r="P53" s="300" t="str">
        <f t="shared" si="4"/>
        <v/>
      </c>
      <c r="Q53" s="301"/>
      <c r="R53" s="300" t="str">
        <f t="shared" si="1"/>
        <v/>
      </c>
      <c r="S53" s="300" t="str">
        <f t="shared" si="2"/>
        <v/>
      </c>
      <c r="T53" s="300"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347"/>
      <c r="E54" s="348"/>
      <c r="F54" s="255"/>
      <c r="G54" s="255"/>
      <c r="H54" s="255"/>
      <c r="I54" s="260"/>
      <c r="J54" s="344"/>
      <c r="K54" s="298"/>
      <c r="L54" s="298"/>
      <c r="M54" s="288"/>
      <c r="N54" s="299" t="str">
        <f t="shared" si="0"/>
        <v/>
      </c>
      <c r="O54" s="242"/>
      <c r="P54" s="300" t="str">
        <f t="shared" si="4"/>
        <v/>
      </c>
      <c r="Q54" s="301"/>
      <c r="R54" s="300" t="str">
        <f t="shared" si="1"/>
        <v/>
      </c>
      <c r="S54" s="300" t="str">
        <f t="shared" si="2"/>
        <v/>
      </c>
      <c r="T54" s="300"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347"/>
      <c r="E55" s="348"/>
      <c r="F55" s="255"/>
      <c r="G55" s="255"/>
      <c r="H55" s="255"/>
      <c r="I55" s="260"/>
      <c r="J55" s="344"/>
      <c r="K55" s="298"/>
      <c r="L55" s="298"/>
      <c r="M55" s="288"/>
      <c r="N55" s="299" t="str">
        <f t="shared" si="0"/>
        <v/>
      </c>
      <c r="O55" s="242"/>
      <c r="P55" s="300" t="str">
        <f t="shared" si="4"/>
        <v/>
      </c>
      <c r="Q55" s="301"/>
      <c r="R55" s="300" t="str">
        <f t="shared" si="1"/>
        <v/>
      </c>
      <c r="S55" s="300" t="str">
        <f t="shared" si="2"/>
        <v/>
      </c>
      <c r="T55" s="300"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347"/>
      <c r="E56" s="348"/>
      <c r="F56" s="255"/>
      <c r="G56" s="255"/>
      <c r="H56" s="255"/>
      <c r="I56" s="297"/>
      <c r="J56" s="344"/>
      <c r="K56" s="298"/>
      <c r="L56" s="298"/>
      <c r="M56" s="288"/>
      <c r="N56" s="299" t="str">
        <f t="shared" si="0"/>
        <v/>
      </c>
      <c r="O56" s="242"/>
      <c r="P56" s="300" t="str">
        <f t="shared" si="4"/>
        <v/>
      </c>
      <c r="Q56" s="301"/>
      <c r="R56" s="300" t="str">
        <f t="shared" si="1"/>
        <v/>
      </c>
      <c r="S56" s="300" t="str">
        <f t="shared" si="2"/>
        <v/>
      </c>
      <c r="T56" s="300"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347"/>
      <c r="E57" s="348"/>
      <c r="F57" s="255"/>
      <c r="G57" s="255"/>
      <c r="H57" s="255"/>
      <c r="I57" s="297"/>
      <c r="J57" s="344"/>
      <c r="K57" s="298"/>
      <c r="L57" s="298"/>
      <c r="M57" s="288"/>
      <c r="N57" s="299" t="str">
        <f t="shared" si="0"/>
        <v/>
      </c>
      <c r="O57" s="242"/>
      <c r="P57" s="300" t="str">
        <f t="shared" si="4"/>
        <v/>
      </c>
      <c r="Q57" s="301"/>
      <c r="R57" s="300" t="str">
        <f t="shared" si="1"/>
        <v/>
      </c>
      <c r="S57" s="300" t="str">
        <f t="shared" si="2"/>
        <v/>
      </c>
      <c r="T57" s="300"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347"/>
      <c r="E58" s="348"/>
      <c r="F58" s="255"/>
      <c r="G58" s="345"/>
      <c r="H58" s="345"/>
      <c r="I58" s="346"/>
      <c r="J58" s="344"/>
      <c r="K58" s="298"/>
      <c r="L58" s="298"/>
      <c r="M58" s="288"/>
      <c r="N58" s="299" t="str">
        <f t="shared" si="0"/>
        <v/>
      </c>
      <c r="O58" s="242"/>
      <c r="P58" s="300" t="str">
        <f t="shared" si="4"/>
        <v/>
      </c>
      <c r="Q58" s="301"/>
      <c r="R58" s="300" t="str">
        <f t="shared" si="1"/>
        <v/>
      </c>
      <c r="S58" s="300" t="str">
        <f t="shared" si="2"/>
        <v/>
      </c>
      <c r="T58" s="300"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347"/>
      <c r="E59" s="348"/>
      <c r="F59" s="255"/>
      <c r="G59" s="345"/>
      <c r="H59" s="345"/>
      <c r="I59" s="346"/>
      <c r="J59" s="344"/>
      <c r="K59" s="298"/>
      <c r="L59" s="298"/>
      <c r="M59" s="288"/>
      <c r="N59" s="299" t="str">
        <f t="shared" si="0"/>
        <v/>
      </c>
      <c r="O59" s="242"/>
      <c r="P59" s="300" t="str">
        <f t="shared" si="4"/>
        <v/>
      </c>
      <c r="Q59" s="301"/>
      <c r="R59" s="300" t="str">
        <f t="shared" si="1"/>
        <v/>
      </c>
      <c r="S59" s="300" t="str">
        <f t="shared" si="2"/>
        <v/>
      </c>
      <c r="T59" s="300"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96"/>
      <c r="E60" s="292"/>
      <c r="F60" s="294"/>
      <c r="G60" s="294"/>
      <c r="H60" s="294"/>
      <c r="I60" s="297"/>
      <c r="J60" s="297"/>
      <c r="K60" s="298"/>
      <c r="L60" s="298"/>
      <c r="M60" s="288"/>
      <c r="N60" s="299" t="str">
        <f t="shared" si="0"/>
        <v/>
      </c>
      <c r="O60" s="242"/>
      <c r="P60" s="300" t="str">
        <f t="shared" si="4"/>
        <v/>
      </c>
      <c r="Q60" s="301"/>
      <c r="R60" s="300" t="str">
        <f t="shared" si="1"/>
        <v/>
      </c>
      <c r="S60" s="300" t="str">
        <f t="shared" si="2"/>
        <v/>
      </c>
      <c r="T60" s="300"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96"/>
      <c r="E61" s="292"/>
      <c r="F61" s="294"/>
      <c r="G61" s="294"/>
      <c r="H61" s="294"/>
      <c r="I61" s="297"/>
      <c r="J61" s="297"/>
      <c r="K61" s="298"/>
      <c r="L61" s="298"/>
      <c r="M61" s="288"/>
      <c r="N61" s="299" t="str">
        <f t="shared" si="0"/>
        <v/>
      </c>
      <c r="O61" s="242"/>
      <c r="P61" s="300" t="str">
        <f t="shared" si="4"/>
        <v/>
      </c>
      <c r="Q61" s="301"/>
      <c r="R61" s="300" t="str">
        <f t="shared" si="1"/>
        <v/>
      </c>
      <c r="S61" s="300" t="str">
        <f t="shared" si="2"/>
        <v/>
      </c>
      <c r="T61" s="300"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96"/>
      <c r="E62" s="292"/>
      <c r="F62" s="294"/>
      <c r="G62" s="294"/>
      <c r="H62" s="294"/>
      <c r="I62" s="297"/>
      <c r="J62" s="297"/>
      <c r="K62" s="298"/>
      <c r="L62" s="298"/>
      <c r="M62" s="288"/>
      <c r="N62" s="299" t="str">
        <f t="shared" si="0"/>
        <v/>
      </c>
      <c r="O62" s="242"/>
      <c r="P62" s="300" t="str">
        <f t="shared" si="4"/>
        <v/>
      </c>
      <c r="Q62" s="301"/>
      <c r="R62" s="300" t="str">
        <f t="shared" si="1"/>
        <v/>
      </c>
      <c r="S62" s="300" t="str">
        <f t="shared" si="2"/>
        <v/>
      </c>
      <c r="T62" s="300"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96"/>
      <c r="E63" s="292"/>
      <c r="F63" s="294"/>
      <c r="G63" s="294"/>
      <c r="H63" s="294"/>
      <c r="I63" s="297"/>
      <c r="J63" s="297"/>
      <c r="K63" s="298"/>
      <c r="L63" s="298"/>
      <c r="M63" s="288"/>
      <c r="N63" s="299" t="str">
        <f t="shared" si="0"/>
        <v/>
      </c>
      <c r="O63" s="242"/>
      <c r="P63" s="300" t="str">
        <f t="shared" si="4"/>
        <v/>
      </c>
      <c r="Q63" s="301"/>
      <c r="R63" s="300" t="str">
        <f t="shared" si="1"/>
        <v/>
      </c>
      <c r="S63" s="300" t="str">
        <f t="shared" si="2"/>
        <v/>
      </c>
      <c r="T63" s="300"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96"/>
      <c r="E64" s="292"/>
      <c r="F64" s="294"/>
      <c r="G64" s="294"/>
      <c r="H64" s="294"/>
      <c r="I64" s="297"/>
      <c r="J64" s="297"/>
      <c r="K64" s="298"/>
      <c r="L64" s="298"/>
      <c r="M64" s="288"/>
      <c r="N64" s="299" t="str">
        <f t="shared" si="0"/>
        <v/>
      </c>
      <c r="O64" s="242"/>
      <c r="P64" s="300" t="str">
        <f t="shared" si="4"/>
        <v/>
      </c>
      <c r="Q64" s="301"/>
      <c r="R64" s="300" t="str">
        <f t="shared" si="1"/>
        <v/>
      </c>
      <c r="S64" s="300" t="str">
        <f t="shared" si="2"/>
        <v/>
      </c>
      <c r="T64" s="300"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96"/>
      <c r="E65" s="292"/>
      <c r="F65" s="294"/>
      <c r="G65" s="294"/>
      <c r="H65" s="294"/>
      <c r="I65" s="297"/>
      <c r="J65" s="297"/>
      <c r="K65" s="298"/>
      <c r="L65" s="298"/>
      <c r="M65" s="288"/>
      <c r="N65" s="299" t="str">
        <f t="shared" si="0"/>
        <v/>
      </c>
      <c r="O65" s="242"/>
      <c r="P65" s="300" t="str">
        <f t="shared" si="4"/>
        <v/>
      </c>
      <c r="Q65" s="301"/>
      <c r="R65" s="300" t="str">
        <f t="shared" si="1"/>
        <v/>
      </c>
      <c r="S65" s="300" t="str">
        <f t="shared" si="2"/>
        <v/>
      </c>
      <c r="T65" s="300"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96"/>
      <c r="E66" s="292"/>
      <c r="F66" s="294"/>
      <c r="G66" s="294"/>
      <c r="H66" s="294"/>
      <c r="I66" s="297"/>
      <c r="J66" s="297"/>
      <c r="K66" s="298"/>
      <c r="L66" s="298"/>
      <c r="M66" s="288"/>
      <c r="N66" s="299" t="str">
        <f t="shared" si="0"/>
        <v/>
      </c>
      <c r="O66" s="242"/>
      <c r="P66" s="300" t="str">
        <f t="shared" si="4"/>
        <v/>
      </c>
      <c r="Q66" s="301"/>
      <c r="R66" s="300" t="str">
        <f t="shared" si="1"/>
        <v/>
      </c>
      <c r="S66" s="300" t="str">
        <f t="shared" si="2"/>
        <v/>
      </c>
      <c r="T66" s="300"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96"/>
      <c r="E67" s="292"/>
      <c r="F67" s="294"/>
      <c r="G67" s="294"/>
      <c r="H67" s="294"/>
      <c r="I67" s="297"/>
      <c r="J67" s="297"/>
      <c r="K67" s="298"/>
      <c r="L67" s="298"/>
      <c r="M67" s="288"/>
      <c r="N67" s="299" t="str">
        <f t="shared" si="0"/>
        <v/>
      </c>
      <c r="O67" s="242"/>
      <c r="P67" s="300" t="str">
        <f t="shared" si="4"/>
        <v/>
      </c>
      <c r="Q67" s="301"/>
      <c r="R67" s="300" t="str">
        <f t="shared" si="1"/>
        <v/>
      </c>
      <c r="S67" s="300" t="str">
        <f t="shared" si="2"/>
        <v/>
      </c>
      <c r="T67" s="300"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96"/>
      <c r="E68" s="292"/>
      <c r="F68" s="294"/>
      <c r="G68" s="294"/>
      <c r="H68" s="294"/>
      <c r="I68" s="297"/>
      <c r="J68" s="297"/>
      <c r="K68" s="298"/>
      <c r="L68" s="298"/>
      <c r="M68" s="288"/>
      <c r="N68" s="299" t="str">
        <f t="shared" si="0"/>
        <v/>
      </c>
      <c r="O68" s="242"/>
      <c r="P68" s="300" t="str">
        <f t="shared" si="4"/>
        <v/>
      </c>
      <c r="Q68" s="301"/>
      <c r="R68" s="300" t="str">
        <f t="shared" si="1"/>
        <v/>
      </c>
      <c r="S68" s="300" t="str">
        <f t="shared" si="2"/>
        <v/>
      </c>
      <c r="T68" s="300"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96"/>
      <c r="E69" s="292"/>
      <c r="F69" s="294"/>
      <c r="G69" s="294"/>
      <c r="H69" s="294"/>
      <c r="I69" s="297"/>
      <c r="J69" s="297"/>
      <c r="K69" s="298"/>
      <c r="L69" s="298"/>
      <c r="M69" s="288"/>
      <c r="N69" s="299" t="str">
        <f t="shared" si="0"/>
        <v/>
      </c>
      <c r="O69" s="242"/>
      <c r="P69" s="300" t="str">
        <f t="shared" si="4"/>
        <v/>
      </c>
      <c r="Q69" s="301"/>
      <c r="R69" s="300" t="str">
        <f t="shared" si="1"/>
        <v/>
      </c>
      <c r="S69" s="300" t="str">
        <f t="shared" si="2"/>
        <v/>
      </c>
      <c r="T69" s="300"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96"/>
      <c r="E70" s="292"/>
      <c r="F70" s="294"/>
      <c r="G70" s="294"/>
      <c r="H70" s="294"/>
      <c r="I70" s="297"/>
      <c r="J70" s="297"/>
      <c r="K70" s="298"/>
      <c r="L70" s="298"/>
      <c r="M70" s="288"/>
      <c r="N70" s="299" t="str">
        <f t="shared" si="0"/>
        <v/>
      </c>
      <c r="O70" s="242"/>
      <c r="P70" s="300" t="str">
        <f t="shared" si="4"/>
        <v/>
      </c>
      <c r="Q70" s="301"/>
      <c r="R70" s="300" t="str">
        <f t="shared" si="1"/>
        <v/>
      </c>
      <c r="S70" s="300" t="str">
        <f t="shared" si="2"/>
        <v/>
      </c>
      <c r="T70" s="300"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96"/>
      <c r="E71" s="292"/>
      <c r="F71" s="294"/>
      <c r="G71" s="294"/>
      <c r="H71" s="294"/>
      <c r="I71" s="297"/>
      <c r="J71" s="297"/>
      <c r="K71" s="298"/>
      <c r="L71" s="298"/>
      <c r="M71" s="288"/>
      <c r="N71" s="299" t="str">
        <f t="shared" si="0"/>
        <v/>
      </c>
      <c r="O71" s="242"/>
      <c r="P71" s="300" t="str">
        <f t="shared" si="4"/>
        <v/>
      </c>
      <c r="Q71" s="301"/>
      <c r="R71" s="300" t="str">
        <f t="shared" si="1"/>
        <v/>
      </c>
      <c r="S71" s="300" t="str">
        <f t="shared" si="2"/>
        <v/>
      </c>
      <c r="T71" s="300"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96"/>
      <c r="E72" s="292"/>
      <c r="F72" s="294"/>
      <c r="G72" s="294"/>
      <c r="H72" s="294"/>
      <c r="I72" s="297"/>
      <c r="J72" s="297"/>
      <c r="K72" s="298"/>
      <c r="L72" s="298"/>
      <c r="M72" s="288"/>
      <c r="N72" s="299" t="str">
        <f t="shared" si="0"/>
        <v/>
      </c>
      <c r="O72" s="242"/>
      <c r="P72" s="300" t="str">
        <f t="shared" si="4"/>
        <v/>
      </c>
      <c r="Q72" s="301"/>
      <c r="R72" s="300" t="str">
        <f t="shared" si="1"/>
        <v/>
      </c>
      <c r="S72" s="300" t="str">
        <f t="shared" si="2"/>
        <v/>
      </c>
      <c r="T72" s="300"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96"/>
      <c r="E73" s="292"/>
      <c r="F73" s="294"/>
      <c r="G73" s="294"/>
      <c r="H73" s="294"/>
      <c r="I73" s="297"/>
      <c r="J73" s="297"/>
      <c r="K73" s="298"/>
      <c r="L73" s="298"/>
      <c r="M73" s="288"/>
      <c r="N73" s="299" t="str">
        <f t="shared" si="0"/>
        <v/>
      </c>
      <c r="O73" s="242"/>
      <c r="P73" s="300" t="str">
        <f t="shared" si="4"/>
        <v/>
      </c>
      <c r="Q73" s="301"/>
      <c r="R73" s="300" t="str">
        <f t="shared" si="1"/>
        <v/>
      </c>
      <c r="S73" s="300" t="str">
        <f t="shared" si="2"/>
        <v/>
      </c>
      <c r="T73" s="300"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96"/>
      <c r="E74" s="292"/>
      <c r="F74" s="294"/>
      <c r="G74" s="294"/>
      <c r="H74" s="294"/>
      <c r="I74" s="297"/>
      <c r="J74" s="297"/>
      <c r="K74" s="298"/>
      <c r="L74" s="298"/>
      <c r="M74" s="288"/>
      <c r="N74" s="299" t="str">
        <f t="shared" si="0"/>
        <v/>
      </c>
      <c r="O74" s="242"/>
      <c r="P74" s="300" t="str">
        <f t="shared" si="4"/>
        <v/>
      </c>
      <c r="Q74" s="301"/>
      <c r="R74" s="300" t="str">
        <f t="shared" si="1"/>
        <v/>
      </c>
      <c r="S74" s="300" t="str">
        <f t="shared" si="2"/>
        <v/>
      </c>
      <c r="T74" s="300"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96"/>
      <c r="E75" s="292"/>
      <c r="F75" s="294"/>
      <c r="G75" s="294"/>
      <c r="H75" s="294"/>
      <c r="I75" s="297"/>
      <c r="J75" s="297"/>
      <c r="K75" s="298"/>
      <c r="L75" s="298"/>
      <c r="M75" s="288"/>
      <c r="N75" s="299" t="str">
        <f t="shared" si="0"/>
        <v/>
      </c>
      <c r="O75" s="242"/>
      <c r="P75" s="300" t="str">
        <f t="shared" si="4"/>
        <v/>
      </c>
      <c r="Q75" s="301"/>
      <c r="R75" s="300" t="str">
        <f t="shared" si="1"/>
        <v/>
      </c>
      <c r="S75" s="300" t="str">
        <f t="shared" si="2"/>
        <v/>
      </c>
      <c r="T75" s="300"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96"/>
      <c r="E76" s="292"/>
      <c r="F76" s="294"/>
      <c r="G76" s="294"/>
      <c r="H76" s="294"/>
      <c r="I76" s="297"/>
      <c r="J76" s="297"/>
      <c r="K76" s="298"/>
      <c r="L76" s="298"/>
      <c r="M76" s="288"/>
      <c r="N76" s="299" t="str">
        <f t="shared" si="0"/>
        <v/>
      </c>
      <c r="O76" s="242"/>
      <c r="P76" s="300" t="str">
        <f t="shared" si="4"/>
        <v/>
      </c>
      <c r="Q76" s="301"/>
      <c r="R76" s="300" t="str">
        <f t="shared" si="1"/>
        <v/>
      </c>
      <c r="S76" s="300" t="str">
        <f t="shared" si="2"/>
        <v/>
      </c>
      <c r="T76" s="300"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96"/>
      <c r="E77" s="292"/>
      <c r="F77" s="294"/>
      <c r="G77" s="294"/>
      <c r="H77" s="294"/>
      <c r="I77" s="297"/>
      <c r="J77" s="297"/>
      <c r="K77" s="298"/>
      <c r="L77" s="298"/>
      <c r="M77" s="288"/>
      <c r="N77" s="299" t="str">
        <f t="shared" si="0"/>
        <v/>
      </c>
      <c r="O77" s="242"/>
      <c r="P77" s="300" t="str">
        <f t="shared" si="4"/>
        <v/>
      </c>
      <c r="Q77" s="301"/>
      <c r="R77" s="300" t="str">
        <f t="shared" si="1"/>
        <v/>
      </c>
      <c r="S77" s="300" t="str">
        <f t="shared" si="2"/>
        <v/>
      </c>
      <c r="T77" s="300"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96"/>
      <c r="E78" s="292"/>
      <c r="F78" s="294"/>
      <c r="G78" s="294"/>
      <c r="H78" s="294"/>
      <c r="I78" s="297"/>
      <c r="J78" s="297"/>
      <c r="K78" s="298"/>
      <c r="L78" s="298"/>
      <c r="M78" s="288"/>
      <c r="N78" s="299" t="str">
        <f t="shared" ref="N78:N141" si="8">IF(L78-K78=0,"",L78-K78)</f>
        <v/>
      </c>
      <c r="O78" s="242"/>
      <c r="P78" s="300" t="str">
        <f t="shared" si="4"/>
        <v/>
      </c>
      <c r="Q78" s="301"/>
      <c r="R78" s="300" t="str">
        <f t="shared" ref="R78:R141" si="9">IF(F78="Cofinanciación FONTUR",Q78,"")</f>
        <v/>
      </c>
      <c r="S78" s="300" t="str">
        <f t="shared" ref="S78:S141" si="10">IF(F78="Contrapartida Proponente",Q78,"")</f>
        <v/>
      </c>
      <c r="T78" s="300" t="str">
        <f t="shared" ref="T78:T141" si="11">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96"/>
      <c r="E79" s="292"/>
      <c r="F79" s="294"/>
      <c r="G79" s="294"/>
      <c r="H79" s="294"/>
      <c r="I79" s="297"/>
      <c r="J79" s="297"/>
      <c r="K79" s="298"/>
      <c r="L79" s="298"/>
      <c r="M79" s="288"/>
      <c r="N79" s="299" t="str">
        <f t="shared" si="8"/>
        <v/>
      </c>
      <c r="O79" s="242"/>
      <c r="P79" s="300" t="str">
        <f t="shared" si="4"/>
        <v/>
      </c>
      <c r="Q79" s="301"/>
      <c r="R79" s="300" t="str">
        <f t="shared" si="9"/>
        <v/>
      </c>
      <c r="S79" s="300" t="str">
        <f t="shared" si="10"/>
        <v/>
      </c>
      <c r="T79" s="300" t="str">
        <f t="shared" si="11"/>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96"/>
      <c r="E80" s="292"/>
      <c r="F80" s="294"/>
      <c r="G80" s="294"/>
      <c r="H80" s="294"/>
      <c r="I80" s="297"/>
      <c r="J80" s="297"/>
      <c r="K80" s="298"/>
      <c r="L80" s="298"/>
      <c r="M80" s="288"/>
      <c r="N80" s="299" t="str">
        <f t="shared" si="8"/>
        <v/>
      </c>
      <c r="O80" s="242"/>
      <c r="P80" s="300" t="str">
        <f t="shared" ref="P80:P143" si="12">IFERROR(Q80/O80,"")</f>
        <v/>
      </c>
      <c r="Q80" s="301"/>
      <c r="R80" s="300" t="str">
        <f t="shared" si="9"/>
        <v/>
      </c>
      <c r="S80" s="300" t="str">
        <f t="shared" si="10"/>
        <v/>
      </c>
      <c r="T80" s="300" t="str">
        <f t="shared" si="11"/>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96"/>
      <c r="E81" s="292"/>
      <c r="F81" s="294"/>
      <c r="G81" s="294"/>
      <c r="H81" s="294"/>
      <c r="I81" s="297"/>
      <c r="J81" s="297"/>
      <c r="K81" s="298"/>
      <c r="L81" s="298"/>
      <c r="M81" s="288"/>
      <c r="N81" s="299" t="str">
        <f t="shared" si="8"/>
        <v/>
      </c>
      <c r="O81" s="242"/>
      <c r="P81" s="300" t="str">
        <f t="shared" si="12"/>
        <v/>
      </c>
      <c r="Q81" s="301"/>
      <c r="R81" s="300" t="str">
        <f t="shared" si="9"/>
        <v/>
      </c>
      <c r="S81" s="300" t="str">
        <f t="shared" si="10"/>
        <v/>
      </c>
      <c r="T81" s="300" t="str">
        <f t="shared" si="11"/>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96"/>
      <c r="E82" s="292"/>
      <c r="F82" s="294"/>
      <c r="G82" s="294"/>
      <c r="H82" s="294"/>
      <c r="I82" s="297"/>
      <c r="J82" s="297"/>
      <c r="K82" s="298"/>
      <c r="L82" s="298"/>
      <c r="M82" s="288"/>
      <c r="N82" s="299" t="str">
        <f t="shared" si="8"/>
        <v/>
      </c>
      <c r="O82" s="242"/>
      <c r="P82" s="300" t="str">
        <f t="shared" si="12"/>
        <v/>
      </c>
      <c r="Q82" s="301"/>
      <c r="R82" s="300" t="str">
        <f t="shared" si="9"/>
        <v/>
      </c>
      <c r="S82" s="300" t="str">
        <f t="shared" si="10"/>
        <v/>
      </c>
      <c r="T82" s="300" t="str">
        <f t="shared" si="11"/>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96"/>
      <c r="E83" s="292"/>
      <c r="F83" s="294"/>
      <c r="G83" s="294"/>
      <c r="H83" s="294"/>
      <c r="I83" s="297"/>
      <c r="J83" s="297"/>
      <c r="K83" s="298"/>
      <c r="L83" s="298"/>
      <c r="M83" s="288"/>
      <c r="N83" s="299" t="str">
        <f t="shared" si="8"/>
        <v/>
      </c>
      <c r="O83" s="242"/>
      <c r="P83" s="300" t="str">
        <f t="shared" si="12"/>
        <v/>
      </c>
      <c r="Q83" s="301"/>
      <c r="R83" s="300" t="str">
        <f t="shared" si="9"/>
        <v/>
      </c>
      <c r="S83" s="300" t="str">
        <f t="shared" si="10"/>
        <v/>
      </c>
      <c r="T83" s="300" t="str">
        <f t="shared" si="11"/>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96"/>
      <c r="E84" s="292"/>
      <c r="F84" s="294"/>
      <c r="G84" s="294"/>
      <c r="H84" s="294"/>
      <c r="I84" s="297"/>
      <c r="J84" s="297"/>
      <c r="K84" s="298"/>
      <c r="L84" s="298"/>
      <c r="M84" s="288"/>
      <c r="N84" s="299" t="str">
        <f t="shared" si="8"/>
        <v/>
      </c>
      <c r="O84" s="242"/>
      <c r="P84" s="300" t="str">
        <f t="shared" si="12"/>
        <v/>
      </c>
      <c r="Q84" s="301"/>
      <c r="R84" s="300" t="str">
        <f t="shared" si="9"/>
        <v/>
      </c>
      <c r="S84" s="300" t="str">
        <f t="shared" si="10"/>
        <v/>
      </c>
      <c r="T84" s="300" t="str">
        <f t="shared" si="11"/>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96"/>
      <c r="E85" s="292"/>
      <c r="F85" s="294"/>
      <c r="G85" s="294"/>
      <c r="H85" s="294"/>
      <c r="I85" s="297"/>
      <c r="J85" s="297"/>
      <c r="K85" s="298"/>
      <c r="L85" s="298"/>
      <c r="M85" s="288"/>
      <c r="N85" s="299" t="str">
        <f t="shared" si="8"/>
        <v/>
      </c>
      <c r="O85" s="242"/>
      <c r="P85" s="300" t="str">
        <f t="shared" si="12"/>
        <v/>
      </c>
      <c r="Q85" s="301"/>
      <c r="R85" s="300" t="str">
        <f t="shared" si="9"/>
        <v/>
      </c>
      <c r="S85" s="300" t="str">
        <f t="shared" si="10"/>
        <v/>
      </c>
      <c r="T85" s="300" t="str">
        <f t="shared" si="11"/>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96"/>
      <c r="E86" s="292"/>
      <c r="F86" s="294"/>
      <c r="G86" s="294"/>
      <c r="H86" s="294"/>
      <c r="I86" s="297"/>
      <c r="J86" s="297"/>
      <c r="K86" s="298"/>
      <c r="L86" s="298"/>
      <c r="M86" s="288"/>
      <c r="N86" s="299" t="str">
        <f t="shared" si="8"/>
        <v/>
      </c>
      <c r="O86" s="242"/>
      <c r="P86" s="300" t="str">
        <f t="shared" si="12"/>
        <v/>
      </c>
      <c r="Q86" s="301"/>
      <c r="R86" s="300" t="str">
        <f t="shared" si="9"/>
        <v/>
      </c>
      <c r="S86" s="300" t="str">
        <f t="shared" si="10"/>
        <v/>
      </c>
      <c r="T86" s="300" t="str">
        <f t="shared" si="11"/>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96"/>
      <c r="E87" s="292"/>
      <c r="F87" s="294"/>
      <c r="G87" s="294"/>
      <c r="H87" s="294"/>
      <c r="I87" s="297"/>
      <c r="J87" s="297"/>
      <c r="K87" s="298"/>
      <c r="L87" s="298"/>
      <c r="M87" s="288"/>
      <c r="N87" s="299" t="str">
        <f t="shared" si="8"/>
        <v/>
      </c>
      <c r="O87" s="242"/>
      <c r="P87" s="300" t="str">
        <f t="shared" si="12"/>
        <v/>
      </c>
      <c r="Q87" s="301"/>
      <c r="R87" s="300" t="str">
        <f t="shared" si="9"/>
        <v/>
      </c>
      <c r="S87" s="300" t="str">
        <f t="shared" si="10"/>
        <v/>
      </c>
      <c r="T87" s="300" t="str">
        <f t="shared" si="11"/>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96"/>
      <c r="E88" s="292"/>
      <c r="F88" s="294"/>
      <c r="G88" s="294"/>
      <c r="H88" s="294"/>
      <c r="I88" s="297"/>
      <c r="J88" s="297"/>
      <c r="K88" s="298"/>
      <c r="L88" s="298"/>
      <c r="M88" s="288"/>
      <c r="N88" s="299" t="str">
        <f t="shared" si="8"/>
        <v/>
      </c>
      <c r="O88" s="242"/>
      <c r="P88" s="300" t="str">
        <f t="shared" si="12"/>
        <v/>
      </c>
      <c r="Q88" s="301"/>
      <c r="R88" s="300" t="str">
        <f t="shared" si="9"/>
        <v/>
      </c>
      <c r="S88" s="300" t="str">
        <f t="shared" si="10"/>
        <v/>
      </c>
      <c r="T88" s="300" t="str">
        <f t="shared" si="11"/>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96"/>
      <c r="E89" s="292"/>
      <c r="F89" s="294"/>
      <c r="G89" s="294"/>
      <c r="H89" s="294"/>
      <c r="I89" s="297"/>
      <c r="J89" s="297"/>
      <c r="K89" s="298"/>
      <c r="L89" s="298"/>
      <c r="M89" s="288"/>
      <c r="N89" s="299" t="str">
        <f t="shared" si="8"/>
        <v/>
      </c>
      <c r="O89" s="242"/>
      <c r="P89" s="300" t="str">
        <f t="shared" si="12"/>
        <v/>
      </c>
      <c r="Q89" s="301"/>
      <c r="R89" s="300" t="str">
        <f t="shared" si="9"/>
        <v/>
      </c>
      <c r="S89" s="300" t="str">
        <f t="shared" si="10"/>
        <v/>
      </c>
      <c r="T89" s="300" t="str">
        <f t="shared" si="11"/>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96"/>
      <c r="E90" s="292"/>
      <c r="F90" s="294"/>
      <c r="G90" s="294"/>
      <c r="H90" s="294"/>
      <c r="I90" s="297"/>
      <c r="J90" s="297"/>
      <c r="K90" s="298"/>
      <c r="L90" s="298"/>
      <c r="M90" s="288"/>
      <c r="N90" s="299" t="str">
        <f t="shared" si="8"/>
        <v/>
      </c>
      <c r="O90" s="242"/>
      <c r="P90" s="300" t="str">
        <f t="shared" si="12"/>
        <v/>
      </c>
      <c r="Q90" s="301"/>
      <c r="R90" s="300" t="str">
        <f t="shared" si="9"/>
        <v/>
      </c>
      <c r="S90" s="300" t="str">
        <f t="shared" si="10"/>
        <v/>
      </c>
      <c r="T90" s="300" t="str">
        <f t="shared" si="11"/>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96"/>
      <c r="E91" s="292"/>
      <c r="F91" s="294"/>
      <c r="G91" s="294"/>
      <c r="H91" s="294"/>
      <c r="I91" s="297"/>
      <c r="J91" s="297"/>
      <c r="K91" s="298"/>
      <c r="L91" s="298"/>
      <c r="M91" s="288"/>
      <c r="N91" s="299" t="str">
        <f t="shared" si="8"/>
        <v/>
      </c>
      <c r="O91" s="242"/>
      <c r="P91" s="300" t="str">
        <f t="shared" si="12"/>
        <v/>
      </c>
      <c r="Q91" s="301"/>
      <c r="R91" s="300" t="str">
        <f t="shared" si="9"/>
        <v/>
      </c>
      <c r="S91" s="300" t="str">
        <f t="shared" si="10"/>
        <v/>
      </c>
      <c r="T91" s="300" t="str">
        <f t="shared" si="11"/>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96"/>
      <c r="E92" s="292"/>
      <c r="F92" s="294"/>
      <c r="G92" s="294"/>
      <c r="H92" s="294"/>
      <c r="I92" s="297"/>
      <c r="J92" s="297"/>
      <c r="K92" s="298"/>
      <c r="L92" s="298"/>
      <c r="M92" s="288"/>
      <c r="N92" s="299" t="str">
        <f t="shared" si="8"/>
        <v/>
      </c>
      <c r="O92" s="242"/>
      <c r="P92" s="300" t="str">
        <f t="shared" si="12"/>
        <v/>
      </c>
      <c r="Q92" s="301"/>
      <c r="R92" s="300" t="str">
        <f t="shared" si="9"/>
        <v/>
      </c>
      <c r="S92" s="300" t="str">
        <f t="shared" si="10"/>
        <v/>
      </c>
      <c r="T92" s="300" t="str">
        <f t="shared" si="11"/>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96"/>
      <c r="E93" s="292"/>
      <c r="F93" s="294"/>
      <c r="G93" s="294"/>
      <c r="H93" s="294"/>
      <c r="I93" s="297"/>
      <c r="J93" s="297"/>
      <c r="K93" s="298"/>
      <c r="L93" s="298"/>
      <c r="M93" s="288"/>
      <c r="N93" s="299" t="str">
        <f t="shared" si="8"/>
        <v/>
      </c>
      <c r="O93" s="242"/>
      <c r="P93" s="300" t="str">
        <f t="shared" si="12"/>
        <v/>
      </c>
      <c r="Q93" s="301"/>
      <c r="R93" s="300" t="str">
        <f t="shared" si="9"/>
        <v/>
      </c>
      <c r="S93" s="300" t="str">
        <f t="shared" si="10"/>
        <v/>
      </c>
      <c r="T93" s="300" t="str">
        <f t="shared" si="11"/>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96"/>
      <c r="E94" s="292"/>
      <c r="F94" s="294"/>
      <c r="G94" s="294"/>
      <c r="H94" s="294"/>
      <c r="I94" s="297"/>
      <c r="J94" s="297"/>
      <c r="K94" s="298"/>
      <c r="L94" s="298"/>
      <c r="M94" s="288"/>
      <c r="N94" s="299" t="str">
        <f t="shared" si="8"/>
        <v/>
      </c>
      <c r="O94" s="242"/>
      <c r="P94" s="300" t="str">
        <f t="shared" si="12"/>
        <v/>
      </c>
      <c r="Q94" s="301"/>
      <c r="R94" s="300" t="str">
        <f t="shared" si="9"/>
        <v/>
      </c>
      <c r="S94" s="300" t="str">
        <f t="shared" si="10"/>
        <v/>
      </c>
      <c r="T94" s="300" t="str">
        <f t="shared" si="11"/>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96"/>
      <c r="E95" s="292"/>
      <c r="F95" s="294"/>
      <c r="G95" s="294"/>
      <c r="H95" s="294"/>
      <c r="I95" s="297"/>
      <c r="J95" s="297"/>
      <c r="K95" s="298"/>
      <c r="L95" s="298"/>
      <c r="M95" s="288"/>
      <c r="N95" s="299" t="str">
        <f t="shared" si="8"/>
        <v/>
      </c>
      <c r="O95" s="242"/>
      <c r="P95" s="300" t="str">
        <f t="shared" si="12"/>
        <v/>
      </c>
      <c r="Q95" s="301"/>
      <c r="R95" s="300" t="str">
        <f t="shared" si="9"/>
        <v/>
      </c>
      <c r="S95" s="300" t="str">
        <f t="shared" si="10"/>
        <v/>
      </c>
      <c r="T95" s="300" t="str">
        <f t="shared" si="11"/>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96"/>
      <c r="E96" s="292"/>
      <c r="F96" s="294"/>
      <c r="G96" s="294"/>
      <c r="H96" s="294"/>
      <c r="I96" s="297"/>
      <c r="J96" s="297"/>
      <c r="K96" s="298"/>
      <c r="L96" s="298"/>
      <c r="M96" s="288"/>
      <c r="N96" s="299" t="str">
        <f t="shared" si="8"/>
        <v/>
      </c>
      <c r="O96" s="242"/>
      <c r="P96" s="300" t="str">
        <f t="shared" si="12"/>
        <v/>
      </c>
      <c r="Q96" s="301"/>
      <c r="R96" s="300" t="str">
        <f t="shared" si="9"/>
        <v/>
      </c>
      <c r="S96" s="300" t="str">
        <f t="shared" si="10"/>
        <v/>
      </c>
      <c r="T96" s="300" t="str">
        <f t="shared" si="11"/>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96"/>
      <c r="E97" s="292"/>
      <c r="F97" s="294"/>
      <c r="G97" s="294"/>
      <c r="H97" s="294"/>
      <c r="I97" s="297"/>
      <c r="J97" s="297"/>
      <c r="K97" s="298"/>
      <c r="L97" s="298"/>
      <c r="M97" s="288"/>
      <c r="N97" s="299" t="str">
        <f t="shared" si="8"/>
        <v/>
      </c>
      <c r="O97" s="242"/>
      <c r="P97" s="300" t="str">
        <f t="shared" si="12"/>
        <v/>
      </c>
      <c r="Q97" s="301"/>
      <c r="R97" s="300" t="str">
        <f t="shared" si="9"/>
        <v/>
      </c>
      <c r="S97" s="300" t="str">
        <f t="shared" si="10"/>
        <v/>
      </c>
      <c r="T97" s="300" t="str">
        <f t="shared" si="11"/>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96"/>
      <c r="E98" s="292"/>
      <c r="F98" s="294"/>
      <c r="G98" s="294"/>
      <c r="H98" s="294"/>
      <c r="I98" s="297"/>
      <c r="J98" s="297"/>
      <c r="K98" s="298"/>
      <c r="L98" s="298"/>
      <c r="M98" s="288"/>
      <c r="N98" s="299" t="str">
        <f t="shared" si="8"/>
        <v/>
      </c>
      <c r="O98" s="242"/>
      <c r="P98" s="300" t="str">
        <f t="shared" si="12"/>
        <v/>
      </c>
      <c r="Q98" s="301"/>
      <c r="R98" s="300" t="str">
        <f t="shared" si="9"/>
        <v/>
      </c>
      <c r="S98" s="300" t="str">
        <f t="shared" si="10"/>
        <v/>
      </c>
      <c r="T98" s="300" t="str">
        <f t="shared" si="11"/>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96"/>
      <c r="E99" s="292"/>
      <c r="F99" s="294"/>
      <c r="G99" s="294"/>
      <c r="H99" s="294"/>
      <c r="I99" s="297"/>
      <c r="J99" s="297"/>
      <c r="K99" s="298"/>
      <c r="L99" s="298"/>
      <c r="M99" s="288"/>
      <c r="N99" s="299" t="str">
        <f t="shared" si="8"/>
        <v/>
      </c>
      <c r="O99" s="242"/>
      <c r="P99" s="300" t="str">
        <f t="shared" si="12"/>
        <v/>
      </c>
      <c r="Q99" s="301"/>
      <c r="R99" s="300" t="str">
        <f t="shared" si="9"/>
        <v/>
      </c>
      <c r="S99" s="300" t="str">
        <f t="shared" si="10"/>
        <v/>
      </c>
      <c r="T99" s="300" t="str">
        <f t="shared" si="11"/>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96"/>
      <c r="E100" s="292"/>
      <c r="F100" s="294"/>
      <c r="G100" s="294"/>
      <c r="H100" s="294"/>
      <c r="I100" s="297"/>
      <c r="J100" s="297"/>
      <c r="K100" s="298"/>
      <c r="L100" s="298"/>
      <c r="M100" s="288"/>
      <c r="N100" s="299" t="str">
        <f t="shared" si="8"/>
        <v/>
      </c>
      <c r="O100" s="242"/>
      <c r="P100" s="300" t="str">
        <f t="shared" si="12"/>
        <v/>
      </c>
      <c r="Q100" s="301"/>
      <c r="R100" s="300" t="str">
        <f t="shared" si="9"/>
        <v/>
      </c>
      <c r="S100" s="300" t="str">
        <f t="shared" si="10"/>
        <v/>
      </c>
      <c r="T100" s="300" t="str">
        <f t="shared" si="11"/>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96"/>
      <c r="E101" s="292"/>
      <c r="F101" s="294"/>
      <c r="G101" s="294"/>
      <c r="H101" s="294"/>
      <c r="I101" s="297"/>
      <c r="J101" s="297"/>
      <c r="K101" s="298"/>
      <c r="L101" s="298"/>
      <c r="M101" s="288"/>
      <c r="N101" s="299" t="str">
        <f t="shared" si="8"/>
        <v/>
      </c>
      <c r="O101" s="242"/>
      <c r="P101" s="300" t="str">
        <f t="shared" si="12"/>
        <v/>
      </c>
      <c r="Q101" s="301"/>
      <c r="R101" s="300" t="str">
        <f t="shared" si="9"/>
        <v/>
      </c>
      <c r="S101" s="300" t="str">
        <f t="shared" si="10"/>
        <v/>
      </c>
      <c r="T101" s="300" t="str">
        <f t="shared" si="11"/>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96"/>
      <c r="E102" s="292"/>
      <c r="F102" s="294"/>
      <c r="G102" s="294"/>
      <c r="H102" s="294"/>
      <c r="I102" s="297"/>
      <c r="J102" s="297"/>
      <c r="K102" s="298"/>
      <c r="L102" s="298"/>
      <c r="M102" s="288"/>
      <c r="N102" s="299" t="str">
        <f t="shared" si="8"/>
        <v/>
      </c>
      <c r="O102" s="242"/>
      <c r="P102" s="300" t="str">
        <f t="shared" si="12"/>
        <v/>
      </c>
      <c r="Q102" s="301"/>
      <c r="R102" s="300" t="str">
        <f t="shared" si="9"/>
        <v/>
      </c>
      <c r="S102" s="300" t="str">
        <f t="shared" si="10"/>
        <v/>
      </c>
      <c r="T102" s="300" t="str">
        <f t="shared" si="11"/>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96"/>
      <c r="E103" s="292"/>
      <c r="F103" s="294"/>
      <c r="G103" s="294"/>
      <c r="H103" s="294"/>
      <c r="I103" s="297"/>
      <c r="J103" s="297"/>
      <c r="K103" s="298"/>
      <c r="L103" s="298"/>
      <c r="M103" s="288"/>
      <c r="N103" s="299" t="str">
        <f t="shared" si="8"/>
        <v/>
      </c>
      <c r="O103" s="242"/>
      <c r="P103" s="300" t="str">
        <f t="shared" si="12"/>
        <v/>
      </c>
      <c r="Q103" s="301"/>
      <c r="R103" s="300" t="str">
        <f t="shared" si="9"/>
        <v/>
      </c>
      <c r="S103" s="300" t="str">
        <f t="shared" si="10"/>
        <v/>
      </c>
      <c r="T103" s="300" t="str">
        <f t="shared" si="11"/>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96"/>
      <c r="E104" s="292"/>
      <c r="F104" s="294"/>
      <c r="G104" s="294"/>
      <c r="H104" s="294"/>
      <c r="I104" s="297"/>
      <c r="J104" s="297"/>
      <c r="K104" s="298"/>
      <c r="L104" s="298"/>
      <c r="M104" s="288"/>
      <c r="N104" s="299" t="str">
        <f t="shared" si="8"/>
        <v/>
      </c>
      <c r="O104" s="242"/>
      <c r="P104" s="300" t="str">
        <f t="shared" si="12"/>
        <v/>
      </c>
      <c r="Q104" s="301"/>
      <c r="R104" s="300" t="str">
        <f t="shared" si="9"/>
        <v/>
      </c>
      <c r="S104" s="300" t="str">
        <f t="shared" si="10"/>
        <v/>
      </c>
      <c r="T104" s="300" t="str">
        <f t="shared" si="11"/>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96"/>
      <c r="E105" s="292"/>
      <c r="F105" s="294"/>
      <c r="G105" s="294"/>
      <c r="H105" s="294"/>
      <c r="I105" s="297"/>
      <c r="J105" s="297"/>
      <c r="K105" s="298"/>
      <c r="L105" s="298"/>
      <c r="M105" s="288"/>
      <c r="N105" s="299" t="str">
        <f t="shared" si="8"/>
        <v/>
      </c>
      <c r="O105" s="242"/>
      <c r="P105" s="300" t="str">
        <f t="shared" si="12"/>
        <v/>
      </c>
      <c r="Q105" s="301"/>
      <c r="R105" s="300" t="str">
        <f t="shared" si="9"/>
        <v/>
      </c>
      <c r="S105" s="300" t="str">
        <f t="shared" si="10"/>
        <v/>
      </c>
      <c r="T105" s="300" t="str">
        <f t="shared" si="11"/>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96"/>
      <c r="E106" s="292"/>
      <c r="F106" s="294"/>
      <c r="G106" s="294"/>
      <c r="H106" s="294"/>
      <c r="I106" s="297"/>
      <c r="J106" s="297"/>
      <c r="K106" s="298"/>
      <c r="L106" s="298"/>
      <c r="M106" s="288"/>
      <c r="N106" s="299" t="str">
        <f t="shared" si="8"/>
        <v/>
      </c>
      <c r="O106" s="242"/>
      <c r="P106" s="300" t="str">
        <f t="shared" si="12"/>
        <v/>
      </c>
      <c r="Q106" s="301"/>
      <c r="R106" s="300" t="str">
        <f t="shared" si="9"/>
        <v/>
      </c>
      <c r="S106" s="300" t="str">
        <f t="shared" si="10"/>
        <v/>
      </c>
      <c r="T106" s="300" t="str">
        <f t="shared" si="11"/>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96"/>
      <c r="E107" s="292"/>
      <c r="F107" s="294"/>
      <c r="G107" s="294"/>
      <c r="H107" s="294"/>
      <c r="I107" s="297"/>
      <c r="J107" s="297"/>
      <c r="K107" s="298"/>
      <c r="L107" s="298"/>
      <c r="M107" s="288"/>
      <c r="N107" s="299" t="str">
        <f t="shared" si="8"/>
        <v/>
      </c>
      <c r="O107" s="242"/>
      <c r="P107" s="300" t="str">
        <f t="shared" si="12"/>
        <v/>
      </c>
      <c r="Q107" s="301"/>
      <c r="R107" s="300" t="str">
        <f t="shared" si="9"/>
        <v/>
      </c>
      <c r="S107" s="300" t="str">
        <f t="shared" si="10"/>
        <v/>
      </c>
      <c r="T107" s="300" t="str">
        <f t="shared" si="11"/>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96"/>
      <c r="E108" s="292"/>
      <c r="F108" s="294"/>
      <c r="G108" s="294"/>
      <c r="H108" s="294"/>
      <c r="I108" s="297"/>
      <c r="J108" s="297"/>
      <c r="K108" s="298"/>
      <c r="L108" s="298"/>
      <c r="M108" s="288"/>
      <c r="N108" s="299" t="str">
        <f t="shared" si="8"/>
        <v/>
      </c>
      <c r="O108" s="242"/>
      <c r="P108" s="300" t="str">
        <f t="shared" si="12"/>
        <v/>
      </c>
      <c r="Q108" s="301"/>
      <c r="R108" s="300" t="str">
        <f t="shared" si="9"/>
        <v/>
      </c>
      <c r="S108" s="300" t="str">
        <f t="shared" si="10"/>
        <v/>
      </c>
      <c r="T108" s="300" t="str">
        <f t="shared" si="11"/>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96"/>
      <c r="E109" s="292"/>
      <c r="F109" s="294"/>
      <c r="G109" s="294"/>
      <c r="H109" s="294"/>
      <c r="I109" s="297"/>
      <c r="J109" s="297"/>
      <c r="K109" s="298"/>
      <c r="L109" s="298"/>
      <c r="M109" s="288"/>
      <c r="N109" s="299" t="str">
        <f t="shared" si="8"/>
        <v/>
      </c>
      <c r="O109" s="242"/>
      <c r="P109" s="300" t="str">
        <f t="shared" si="12"/>
        <v/>
      </c>
      <c r="Q109" s="301"/>
      <c r="R109" s="300" t="str">
        <f t="shared" si="9"/>
        <v/>
      </c>
      <c r="S109" s="300" t="str">
        <f t="shared" si="10"/>
        <v/>
      </c>
      <c r="T109" s="300" t="str">
        <f t="shared" si="11"/>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96"/>
      <c r="E110" s="292"/>
      <c r="F110" s="294"/>
      <c r="G110" s="294"/>
      <c r="H110" s="294"/>
      <c r="I110" s="297"/>
      <c r="J110" s="297"/>
      <c r="K110" s="298"/>
      <c r="L110" s="298"/>
      <c r="M110" s="288"/>
      <c r="N110" s="299" t="str">
        <f t="shared" si="8"/>
        <v/>
      </c>
      <c r="O110" s="242"/>
      <c r="P110" s="300" t="str">
        <f t="shared" si="12"/>
        <v/>
      </c>
      <c r="Q110" s="301"/>
      <c r="R110" s="300" t="str">
        <f t="shared" si="9"/>
        <v/>
      </c>
      <c r="S110" s="300" t="str">
        <f t="shared" si="10"/>
        <v/>
      </c>
      <c r="T110" s="300" t="str">
        <f t="shared" si="11"/>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96"/>
      <c r="E111" s="292"/>
      <c r="F111" s="294"/>
      <c r="G111" s="294"/>
      <c r="H111" s="294"/>
      <c r="I111" s="297"/>
      <c r="J111" s="297"/>
      <c r="K111" s="298"/>
      <c r="L111" s="298"/>
      <c r="M111" s="288"/>
      <c r="N111" s="299" t="str">
        <f t="shared" si="8"/>
        <v/>
      </c>
      <c r="O111" s="242"/>
      <c r="P111" s="300" t="str">
        <f t="shared" si="12"/>
        <v/>
      </c>
      <c r="Q111" s="301"/>
      <c r="R111" s="300" t="str">
        <f t="shared" si="9"/>
        <v/>
      </c>
      <c r="S111" s="300" t="str">
        <f t="shared" si="10"/>
        <v/>
      </c>
      <c r="T111" s="300" t="str">
        <f t="shared" si="11"/>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96"/>
      <c r="E112" s="292"/>
      <c r="F112" s="294"/>
      <c r="G112" s="294"/>
      <c r="H112" s="294"/>
      <c r="I112" s="297"/>
      <c r="J112" s="297"/>
      <c r="K112" s="298"/>
      <c r="L112" s="298"/>
      <c r="M112" s="288"/>
      <c r="N112" s="299" t="str">
        <f t="shared" si="8"/>
        <v/>
      </c>
      <c r="O112" s="242"/>
      <c r="P112" s="300" t="str">
        <f t="shared" si="12"/>
        <v/>
      </c>
      <c r="Q112" s="301"/>
      <c r="R112" s="300" t="str">
        <f t="shared" si="9"/>
        <v/>
      </c>
      <c r="S112" s="300" t="str">
        <f t="shared" si="10"/>
        <v/>
      </c>
      <c r="T112" s="300" t="str">
        <f t="shared" si="11"/>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96"/>
      <c r="E113" s="292"/>
      <c r="F113" s="294"/>
      <c r="G113" s="294"/>
      <c r="H113" s="294"/>
      <c r="I113" s="297"/>
      <c r="J113" s="297"/>
      <c r="K113" s="298"/>
      <c r="L113" s="298"/>
      <c r="M113" s="288"/>
      <c r="N113" s="299" t="str">
        <f t="shared" si="8"/>
        <v/>
      </c>
      <c r="O113" s="242"/>
      <c r="P113" s="300" t="str">
        <f t="shared" si="12"/>
        <v/>
      </c>
      <c r="Q113" s="301"/>
      <c r="R113" s="300" t="str">
        <f t="shared" si="9"/>
        <v/>
      </c>
      <c r="S113" s="300" t="str">
        <f t="shared" si="10"/>
        <v/>
      </c>
      <c r="T113" s="300" t="str">
        <f t="shared" si="11"/>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96"/>
      <c r="E114" s="292"/>
      <c r="F114" s="294"/>
      <c r="G114" s="294"/>
      <c r="H114" s="294"/>
      <c r="I114" s="297"/>
      <c r="J114" s="297"/>
      <c r="K114" s="298"/>
      <c r="L114" s="298"/>
      <c r="M114" s="288"/>
      <c r="N114" s="299" t="str">
        <f t="shared" si="8"/>
        <v/>
      </c>
      <c r="O114" s="242"/>
      <c r="P114" s="300" t="str">
        <f t="shared" si="12"/>
        <v/>
      </c>
      <c r="Q114" s="301"/>
      <c r="R114" s="300" t="str">
        <f t="shared" si="9"/>
        <v/>
      </c>
      <c r="S114" s="300" t="str">
        <f t="shared" si="10"/>
        <v/>
      </c>
      <c r="T114" s="300" t="str">
        <f t="shared" si="11"/>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96"/>
      <c r="E115" s="292"/>
      <c r="F115" s="294"/>
      <c r="G115" s="294"/>
      <c r="H115" s="294"/>
      <c r="I115" s="297"/>
      <c r="J115" s="297"/>
      <c r="K115" s="298"/>
      <c r="L115" s="298"/>
      <c r="M115" s="288"/>
      <c r="N115" s="299" t="str">
        <f t="shared" si="8"/>
        <v/>
      </c>
      <c r="O115" s="242"/>
      <c r="P115" s="300" t="str">
        <f t="shared" si="12"/>
        <v/>
      </c>
      <c r="Q115" s="301"/>
      <c r="R115" s="300" t="str">
        <f t="shared" si="9"/>
        <v/>
      </c>
      <c r="S115" s="300" t="str">
        <f t="shared" si="10"/>
        <v/>
      </c>
      <c r="T115" s="300" t="str">
        <f t="shared" si="11"/>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96"/>
      <c r="E116" s="292"/>
      <c r="F116" s="294"/>
      <c r="G116" s="294"/>
      <c r="H116" s="294"/>
      <c r="I116" s="297"/>
      <c r="J116" s="297"/>
      <c r="K116" s="298"/>
      <c r="L116" s="298"/>
      <c r="M116" s="288"/>
      <c r="N116" s="299" t="str">
        <f t="shared" si="8"/>
        <v/>
      </c>
      <c r="O116" s="242"/>
      <c r="P116" s="300" t="str">
        <f t="shared" si="12"/>
        <v/>
      </c>
      <c r="Q116" s="301"/>
      <c r="R116" s="300" t="str">
        <f t="shared" si="9"/>
        <v/>
      </c>
      <c r="S116" s="300" t="str">
        <f t="shared" si="10"/>
        <v/>
      </c>
      <c r="T116" s="300" t="str">
        <f t="shared" si="11"/>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96"/>
      <c r="E117" s="292"/>
      <c r="F117" s="294"/>
      <c r="G117" s="294"/>
      <c r="H117" s="294"/>
      <c r="I117" s="297"/>
      <c r="J117" s="297"/>
      <c r="K117" s="298"/>
      <c r="L117" s="298"/>
      <c r="M117" s="288"/>
      <c r="N117" s="299" t="str">
        <f t="shared" si="8"/>
        <v/>
      </c>
      <c r="O117" s="242"/>
      <c r="P117" s="300" t="str">
        <f t="shared" si="12"/>
        <v/>
      </c>
      <c r="Q117" s="301"/>
      <c r="R117" s="300" t="str">
        <f t="shared" si="9"/>
        <v/>
      </c>
      <c r="S117" s="300" t="str">
        <f t="shared" si="10"/>
        <v/>
      </c>
      <c r="T117" s="300" t="str">
        <f t="shared" si="11"/>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96"/>
      <c r="E118" s="292"/>
      <c r="F118" s="294"/>
      <c r="G118" s="294"/>
      <c r="H118" s="294"/>
      <c r="I118" s="297"/>
      <c r="J118" s="297"/>
      <c r="K118" s="298"/>
      <c r="L118" s="298"/>
      <c r="M118" s="288"/>
      <c r="N118" s="299" t="str">
        <f t="shared" si="8"/>
        <v/>
      </c>
      <c r="O118" s="242"/>
      <c r="P118" s="300" t="str">
        <f t="shared" si="12"/>
        <v/>
      </c>
      <c r="Q118" s="301"/>
      <c r="R118" s="300" t="str">
        <f t="shared" si="9"/>
        <v/>
      </c>
      <c r="S118" s="300" t="str">
        <f t="shared" si="10"/>
        <v/>
      </c>
      <c r="T118" s="300" t="str">
        <f t="shared" si="11"/>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96"/>
      <c r="E119" s="292"/>
      <c r="F119" s="294"/>
      <c r="G119" s="294"/>
      <c r="H119" s="294"/>
      <c r="I119" s="297"/>
      <c r="J119" s="297"/>
      <c r="K119" s="298"/>
      <c r="L119" s="298"/>
      <c r="M119" s="288"/>
      <c r="N119" s="299" t="str">
        <f t="shared" si="8"/>
        <v/>
      </c>
      <c r="O119" s="242"/>
      <c r="P119" s="300" t="str">
        <f t="shared" si="12"/>
        <v/>
      </c>
      <c r="Q119" s="301"/>
      <c r="R119" s="300" t="str">
        <f t="shared" si="9"/>
        <v/>
      </c>
      <c r="S119" s="300" t="str">
        <f t="shared" si="10"/>
        <v/>
      </c>
      <c r="T119" s="300" t="str">
        <f t="shared" si="11"/>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96"/>
      <c r="E120" s="292"/>
      <c r="F120" s="294"/>
      <c r="G120" s="294"/>
      <c r="H120" s="294"/>
      <c r="I120" s="297"/>
      <c r="J120" s="297"/>
      <c r="K120" s="298"/>
      <c r="L120" s="298"/>
      <c r="M120" s="288"/>
      <c r="N120" s="299" t="str">
        <f t="shared" si="8"/>
        <v/>
      </c>
      <c r="O120" s="242"/>
      <c r="P120" s="300" t="str">
        <f t="shared" si="12"/>
        <v/>
      </c>
      <c r="Q120" s="301"/>
      <c r="R120" s="300" t="str">
        <f t="shared" si="9"/>
        <v/>
      </c>
      <c r="S120" s="300" t="str">
        <f t="shared" si="10"/>
        <v/>
      </c>
      <c r="T120" s="300" t="str">
        <f t="shared" si="11"/>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96"/>
      <c r="E121" s="292"/>
      <c r="F121" s="294"/>
      <c r="G121" s="294"/>
      <c r="H121" s="294"/>
      <c r="I121" s="297"/>
      <c r="J121" s="297"/>
      <c r="K121" s="298"/>
      <c r="L121" s="298"/>
      <c r="M121" s="288"/>
      <c r="N121" s="299" t="str">
        <f t="shared" si="8"/>
        <v/>
      </c>
      <c r="O121" s="242"/>
      <c r="P121" s="300" t="str">
        <f t="shared" si="12"/>
        <v/>
      </c>
      <c r="Q121" s="301"/>
      <c r="R121" s="300" t="str">
        <f t="shared" si="9"/>
        <v/>
      </c>
      <c r="S121" s="300" t="str">
        <f t="shared" si="10"/>
        <v/>
      </c>
      <c r="T121" s="300" t="str">
        <f t="shared" si="11"/>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96"/>
      <c r="E122" s="292"/>
      <c r="F122" s="294"/>
      <c r="G122" s="294"/>
      <c r="H122" s="294"/>
      <c r="I122" s="297"/>
      <c r="J122" s="297"/>
      <c r="K122" s="298"/>
      <c r="L122" s="298"/>
      <c r="M122" s="288"/>
      <c r="N122" s="299" t="str">
        <f t="shared" si="8"/>
        <v/>
      </c>
      <c r="O122" s="242"/>
      <c r="P122" s="300" t="str">
        <f t="shared" si="12"/>
        <v/>
      </c>
      <c r="Q122" s="301"/>
      <c r="R122" s="300" t="str">
        <f t="shared" si="9"/>
        <v/>
      </c>
      <c r="S122" s="300" t="str">
        <f t="shared" si="10"/>
        <v/>
      </c>
      <c r="T122" s="300" t="str">
        <f t="shared" si="11"/>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96"/>
      <c r="E123" s="292"/>
      <c r="F123" s="294"/>
      <c r="G123" s="294"/>
      <c r="H123" s="294"/>
      <c r="I123" s="297"/>
      <c r="J123" s="297"/>
      <c r="K123" s="298"/>
      <c r="L123" s="298"/>
      <c r="M123" s="288"/>
      <c r="N123" s="299" t="str">
        <f t="shared" si="8"/>
        <v/>
      </c>
      <c r="O123" s="242"/>
      <c r="P123" s="300" t="str">
        <f t="shared" si="12"/>
        <v/>
      </c>
      <c r="Q123" s="301"/>
      <c r="R123" s="300" t="str">
        <f t="shared" si="9"/>
        <v/>
      </c>
      <c r="S123" s="300" t="str">
        <f t="shared" si="10"/>
        <v/>
      </c>
      <c r="T123" s="300" t="str">
        <f t="shared" si="11"/>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96"/>
      <c r="E124" s="292"/>
      <c r="F124" s="294"/>
      <c r="G124" s="294"/>
      <c r="H124" s="294"/>
      <c r="I124" s="297"/>
      <c r="J124" s="297"/>
      <c r="K124" s="298"/>
      <c r="L124" s="298"/>
      <c r="M124" s="288"/>
      <c r="N124" s="299" t="str">
        <f t="shared" si="8"/>
        <v/>
      </c>
      <c r="O124" s="242"/>
      <c r="P124" s="300" t="str">
        <f t="shared" si="12"/>
        <v/>
      </c>
      <c r="Q124" s="301"/>
      <c r="R124" s="300" t="str">
        <f t="shared" si="9"/>
        <v/>
      </c>
      <c r="S124" s="300" t="str">
        <f t="shared" si="10"/>
        <v/>
      </c>
      <c r="T124" s="300" t="str">
        <f t="shared" si="11"/>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96"/>
      <c r="E125" s="292"/>
      <c r="F125" s="294"/>
      <c r="G125" s="294"/>
      <c r="H125" s="294"/>
      <c r="I125" s="297"/>
      <c r="J125" s="297"/>
      <c r="K125" s="298"/>
      <c r="L125" s="298"/>
      <c r="M125" s="288"/>
      <c r="N125" s="299" t="str">
        <f t="shared" si="8"/>
        <v/>
      </c>
      <c r="O125" s="242"/>
      <c r="P125" s="300" t="str">
        <f t="shared" si="12"/>
        <v/>
      </c>
      <c r="Q125" s="301"/>
      <c r="R125" s="300" t="str">
        <f t="shared" si="9"/>
        <v/>
      </c>
      <c r="S125" s="300" t="str">
        <f t="shared" si="10"/>
        <v/>
      </c>
      <c r="T125" s="300" t="str">
        <f t="shared" si="11"/>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96"/>
      <c r="E126" s="292"/>
      <c r="F126" s="294"/>
      <c r="G126" s="294"/>
      <c r="H126" s="294"/>
      <c r="I126" s="297"/>
      <c r="J126" s="297"/>
      <c r="K126" s="298"/>
      <c r="L126" s="298"/>
      <c r="M126" s="288"/>
      <c r="N126" s="299" t="str">
        <f t="shared" si="8"/>
        <v/>
      </c>
      <c r="O126" s="242"/>
      <c r="P126" s="300" t="str">
        <f t="shared" si="12"/>
        <v/>
      </c>
      <c r="Q126" s="301"/>
      <c r="R126" s="300" t="str">
        <f t="shared" si="9"/>
        <v/>
      </c>
      <c r="S126" s="300" t="str">
        <f t="shared" si="10"/>
        <v/>
      </c>
      <c r="T126" s="300" t="str">
        <f t="shared" si="11"/>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96"/>
      <c r="E127" s="292"/>
      <c r="F127" s="294"/>
      <c r="G127" s="294"/>
      <c r="H127" s="294"/>
      <c r="I127" s="297"/>
      <c r="J127" s="297"/>
      <c r="K127" s="298"/>
      <c r="L127" s="298"/>
      <c r="M127" s="288"/>
      <c r="N127" s="299" t="str">
        <f t="shared" si="8"/>
        <v/>
      </c>
      <c r="O127" s="242"/>
      <c r="P127" s="300" t="str">
        <f t="shared" si="12"/>
        <v/>
      </c>
      <c r="Q127" s="301"/>
      <c r="R127" s="300" t="str">
        <f t="shared" si="9"/>
        <v/>
      </c>
      <c r="S127" s="300" t="str">
        <f t="shared" si="10"/>
        <v/>
      </c>
      <c r="T127" s="300" t="str">
        <f t="shared" si="11"/>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96"/>
      <c r="E128" s="292"/>
      <c r="F128" s="294"/>
      <c r="G128" s="294"/>
      <c r="H128" s="294"/>
      <c r="I128" s="297"/>
      <c r="J128" s="297"/>
      <c r="K128" s="298"/>
      <c r="L128" s="298"/>
      <c r="M128" s="288"/>
      <c r="N128" s="299" t="str">
        <f t="shared" si="8"/>
        <v/>
      </c>
      <c r="O128" s="242"/>
      <c r="P128" s="300" t="str">
        <f t="shared" si="12"/>
        <v/>
      </c>
      <c r="Q128" s="301"/>
      <c r="R128" s="300" t="str">
        <f t="shared" si="9"/>
        <v/>
      </c>
      <c r="S128" s="300" t="str">
        <f t="shared" si="10"/>
        <v/>
      </c>
      <c r="T128" s="300" t="str">
        <f t="shared" si="11"/>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96"/>
      <c r="E129" s="292"/>
      <c r="F129" s="294"/>
      <c r="G129" s="294"/>
      <c r="H129" s="294"/>
      <c r="I129" s="297"/>
      <c r="J129" s="297"/>
      <c r="K129" s="298"/>
      <c r="L129" s="298"/>
      <c r="M129" s="288"/>
      <c r="N129" s="299" t="str">
        <f t="shared" si="8"/>
        <v/>
      </c>
      <c r="O129" s="242"/>
      <c r="P129" s="300" t="str">
        <f t="shared" si="12"/>
        <v/>
      </c>
      <c r="Q129" s="301"/>
      <c r="R129" s="300" t="str">
        <f t="shared" si="9"/>
        <v/>
      </c>
      <c r="S129" s="300" t="str">
        <f t="shared" si="10"/>
        <v/>
      </c>
      <c r="T129" s="300" t="str">
        <f t="shared" si="11"/>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96"/>
      <c r="E130" s="292"/>
      <c r="F130" s="294"/>
      <c r="G130" s="294"/>
      <c r="H130" s="294"/>
      <c r="I130" s="297"/>
      <c r="J130" s="297"/>
      <c r="K130" s="298"/>
      <c r="L130" s="298"/>
      <c r="M130" s="288"/>
      <c r="N130" s="299" t="str">
        <f t="shared" si="8"/>
        <v/>
      </c>
      <c r="O130" s="242"/>
      <c r="P130" s="300" t="str">
        <f t="shared" si="12"/>
        <v/>
      </c>
      <c r="Q130" s="301"/>
      <c r="R130" s="300" t="str">
        <f t="shared" si="9"/>
        <v/>
      </c>
      <c r="S130" s="300" t="str">
        <f t="shared" si="10"/>
        <v/>
      </c>
      <c r="T130" s="300" t="str">
        <f t="shared" si="11"/>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96"/>
      <c r="E131" s="292"/>
      <c r="F131" s="294"/>
      <c r="G131" s="294"/>
      <c r="H131" s="294"/>
      <c r="I131" s="297"/>
      <c r="J131" s="297"/>
      <c r="K131" s="298"/>
      <c r="L131" s="298"/>
      <c r="M131" s="288"/>
      <c r="N131" s="299" t="str">
        <f t="shared" si="8"/>
        <v/>
      </c>
      <c r="O131" s="242"/>
      <c r="P131" s="300" t="str">
        <f t="shared" si="12"/>
        <v/>
      </c>
      <c r="Q131" s="301"/>
      <c r="R131" s="300" t="str">
        <f t="shared" si="9"/>
        <v/>
      </c>
      <c r="S131" s="300" t="str">
        <f t="shared" si="10"/>
        <v/>
      </c>
      <c r="T131" s="300" t="str">
        <f t="shared" si="11"/>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96"/>
      <c r="E132" s="292"/>
      <c r="F132" s="294"/>
      <c r="G132" s="294"/>
      <c r="H132" s="294"/>
      <c r="I132" s="297"/>
      <c r="J132" s="297"/>
      <c r="K132" s="298"/>
      <c r="L132" s="298"/>
      <c r="M132" s="288"/>
      <c r="N132" s="299" t="str">
        <f t="shared" si="8"/>
        <v/>
      </c>
      <c r="O132" s="242"/>
      <c r="P132" s="300" t="str">
        <f t="shared" si="12"/>
        <v/>
      </c>
      <c r="Q132" s="301"/>
      <c r="R132" s="300" t="str">
        <f t="shared" si="9"/>
        <v/>
      </c>
      <c r="S132" s="300" t="str">
        <f t="shared" si="10"/>
        <v/>
      </c>
      <c r="T132" s="300" t="str">
        <f t="shared" si="11"/>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96"/>
      <c r="E133" s="292"/>
      <c r="F133" s="294"/>
      <c r="G133" s="294"/>
      <c r="H133" s="294"/>
      <c r="I133" s="297"/>
      <c r="J133" s="297"/>
      <c r="K133" s="298"/>
      <c r="L133" s="298"/>
      <c r="M133" s="288"/>
      <c r="N133" s="299" t="str">
        <f t="shared" si="8"/>
        <v/>
      </c>
      <c r="O133" s="242"/>
      <c r="P133" s="300" t="str">
        <f t="shared" si="12"/>
        <v/>
      </c>
      <c r="Q133" s="301"/>
      <c r="R133" s="300" t="str">
        <f t="shared" si="9"/>
        <v/>
      </c>
      <c r="S133" s="300" t="str">
        <f t="shared" si="10"/>
        <v/>
      </c>
      <c r="T133" s="300" t="str">
        <f t="shared" si="11"/>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96"/>
      <c r="E134" s="292"/>
      <c r="F134" s="294"/>
      <c r="G134" s="294"/>
      <c r="H134" s="294"/>
      <c r="I134" s="297"/>
      <c r="J134" s="297"/>
      <c r="K134" s="298"/>
      <c r="L134" s="298"/>
      <c r="M134" s="288"/>
      <c r="N134" s="299" t="str">
        <f t="shared" si="8"/>
        <v/>
      </c>
      <c r="O134" s="242"/>
      <c r="P134" s="300" t="str">
        <f t="shared" si="12"/>
        <v/>
      </c>
      <c r="Q134" s="301"/>
      <c r="R134" s="300" t="str">
        <f t="shared" si="9"/>
        <v/>
      </c>
      <c r="S134" s="300" t="str">
        <f t="shared" si="10"/>
        <v/>
      </c>
      <c r="T134" s="300" t="str">
        <f t="shared" si="11"/>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96"/>
      <c r="E135" s="292"/>
      <c r="F135" s="294"/>
      <c r="G135" s="294"/>
      <c r="H135" s="294"/>
      <c r="I135" s="297"/>
      <c r="J135" s="297"/>
      <c r="K135" s="298"/>
      <c r="L135" s="298"/>
      <c r="M135" s="288"/>
      <c r="N135" s="299" t="str">
        <f t="shared" si="8"/>
        <v/>
      </c>
      <c r="O135" s="242"/>
      <c r="P135" s="300" t="str">
        <f t="shared" si="12"/>
        <v/>
      </c>
      <c r="Q135" s="301"/>
      <c r="R135" s="300" t="str">
        <f t="shared" si="9"/>
        <v/>
      </c>
      <c r="S135" s="300" t="str">
        <f t="shared" si="10"/>
        <v/>
      </c>
      <c r="T135" s="300" t="str">
        <f t="shared" si="11"/>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96"/>
      <c r="E136" s="292"/>
      <c r="F136" s="294"/>
      <c r="G136" s="294"/>
      <c r="H136" s="294"/>
      <c r="I136" s="297"/>
      <c r="J136" s="297"/>
      <c r="K136" s="298"/>
      <c r="L136" s="298"/>
      <c r="M136" s="288"/>
      <c r="N136" s="299" t="str">
        <f t="shared" si="8"/>
        <v/>
      </c>
      <c r="O136" s="242"/>
      <c r="P136" s="300" t="str">
        <f t="shared" si="12"/>
        <v/>
      </c>
      <c r="Q136" s="301"/>
      <c r="R136" s="300" t="str">
        <f t="shared" si="9"/>
        <v/>
      </c>
      <c r="S136" s="300" t="str">
        <f t="shared" si="10"/>
        <v/>
      </c>
      <c r="T136" s="300" t="str">
        <f t="shared" si="11"/>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96"/>
      <c r="E137" s="292"/>
      <c r="F137" s="294"/>
      <c r="G137" s="294"/>
      <c r="H137" s="294"/>
      <c r="I137" s="297"/>
      <c r="J137" s="297"/>
      <c r="K137" s="298"/>
      <c r="L137" s="298"/>
      <c r="M137" s="288"/>
      <c r="N137" s="299" t="str">
        <f t="shared" si="8"/>
        <v/>
      </c>
      <c r="O137" s="242"/>
      <c r="P137" s="300" t="str">
        <f t="shared" si="12"/>
        <v/>
      </c>
      <c r="Q137" s="301"/>
      <c r="R137" s="300" t="str">
        <f t="shared" si="9"/>
        <v/>
      </c>
      <c r="S137" s="300" t="str">
        <f t="shared" si="10"/>
        <v/>
      </c>
      <c r="T137" s="300" t="str">
        <f t="shared" si="11"/>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96"/>
      <c r="E138" s="292"/>
      <c r="F138" s="294"/>
      <c r="G138" s="294"/>
      <c r="H138" s="294"/>
      <c r="I138" s="297"/>
      <c r="J138" s="297"/>
      <c r="K138" s="298"/>
      <c r="L138" s="298"/>
      <c r="M138" s="288"/>
      <c r="N138" s="299" t="str">
        <f t="shared" si="8"/>
        <v/>
      </c>
      <c r="O138" s="242"/>
      <c r="P138" s="300" t="str">
        <f t="shared" si="12"/>
        <v/>
      </c>
      <c r="Q138" s="301"/>
      <c r="R138" s="300" t="str">
        <f t="shared" si="9"/>
        <v/>
      </c>
      <c r="S138" s="300" t="str">
        <f t="shared" si="10"/>
        <v/>
      </c>
      <c r="T138" s="300" t="str">
        <f t="shared" si="11"/>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96"/>
      <c r="E139" s="292"/>
      <c r="F139" s="294"/>
      <c r="G139" s="294"/>
      <c r="H139" s="294"/>
      <c r="I139" s="297"/>
      <c r="J139" s="297"/>
      <c r="K139" s="298"/>
      <c r="L139" s="298"/>
      <c r="M139" s="288"/>
      <c r="N139" s="299" t="str">
        <f t="shared" si="8"/>
        <v/>
      </c>
      <c r="O139" s="242"/>
      <c r="P139" s="300" t="str">
        <f t="shared" si="12"/>
        <v/>
      </c>
      <c r="Q139" s="301"/>
      <c r="R139" s="300" t="str">
        <f t="shared" si="9"/>
        <v/>
      </c>
      <c r="S139" s="300" t="str">
        <f t="shared" si="10"/>
        <v/>
      </c>
      <c r="T139" s="300" t="str">
        <f t="shared" si="11"/>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96"/>
      <c r="E140" s="292"/>
      <c r="F140" s="294"/>
      <c r="G140" s="294"/>
      <c r="H140" s="294"/>
      <c r="I140" s="297"/>
      <c r="J140" s="297"/>
      <c r="K140" s="298"/>
      <c r="L140" s="298"/>
      <c r="M140" s="288"/>
      <c r="N140" s="299" t="str">
        <f t="shared" si="8"/>
        <v/>
      </c>
      <c r="O140" s="242"/>
      <c r="P140" s="300" t="str">
        <f t="shared" si="12"/>
        <v/>
      </c>
      <c r="Q140" s="301"/>
      <c r="R140" s="300" t="str">
        <f t="shared" si="9"/>
        <v/>
      </c>
      <c r="S140" s="300" t="str">
        <f t="shared" si="10"/>
        <v/>
      </c>
      <c r="T140" s="300" t="str">
        <f t="shared" si="11"/>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96"/>
      <c r="E141" s="292"/>
      <c r="F141" s="294"/>
      <c r="G141" s="294"/>
      <c r="H141" s="294"/>
      <c r="I141" s="297"/>
      <c r="J141" s="297"/>
      <c r="K141" s="298"/>
      <c r="L141" s="298"/>
      <c r="M141" s="288"/>
      <c r="N141" s="299" t="str">
        <f t="shared" si="8"/>
        <v/>
      </c>
      <c r="O141" s="242"/>
      <c r="P141" s="300" t="str">
        <f t="shared" si="12"/>
        <v/>
      </c>
      <c r="Q141" s="301"/>
      <c r="R141" s="300" t="str">
        <f t="shared" si="9"/>
        <v/>
      </c>
      <c r="S141" s="300" t="str">
        <f t="shared" si="10"/>
        <v/>
      </c>
      <c r="T141" s="300" t="str">
        <f t="shared" si="11"/>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96"/>
      <c r="E142" s="292"/>
      <c r="F142" s="294"/>
      <c r="G142" s="294"/>
      <c r="H142" s="294"/>
      <c r="I142" s="297"/>
      <c r="J142" s="297"/>
      <c r="K142" s="298"/>
      <c r="L142" s="298"/>
      <c r="M142" s="288"/>
      <c r="N142" s="299" t="str">
        <f t="shared" ref="N142:N205" si="13">IF(L142-K142=0,"",L142-K142)</f>
        <v/>
      </c>
      <c r="O142" s="242"/>
      <c r="P142" s="300" t="str">
        <f t="shared" si="12"/>
        <v/>
      </c>
      <c r="Q142" s="301"/>
      <c r="R142" s="300" t="str">
        <f t="shared" ref="R142:R205" si="14">IF(F142="Cofinanciación FONTUR",Q142,"")</f>
        <v/>
      </c>
      <c r="S142" s="300" t="str">
        <f t="shared" ref="S142:S205" si="15">IF(F142="Contrapartida Proponente",Q142,"")</f>
        <v/>
      </c>
      <c r="T142" s="300" t="str">
        <f t="shared" ref="T142:T205" si="16">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96"/>
      <c r="E143" s="292"/>
      <c r="F143" s="294"/>
      <c r="G143" s="294"/>
      <c r="H143" s="294"/>
      <c r="I143" s="297"/>
      <c r="J143" s="297"/>
      <c r="K143" s="298"/>
      <c r="L143" s="298"/>
      <c r="M143" s="288"/>
      <c r="N143" s="299" t="str">
        <f t="shared" si="13"/>
        <v/>
      </c>
      <c r="O143" s="242"/>
      <c r="P143" s="300" t="str">
        <f t="shared" si="12"/>
        <v/>
      </c>
      <c r="Q143" s="301"/>
      <c r="R143" s="300" t="str">
        <f t="shared" si="14"/>
        <v/>
      </c>
      <c r="S143" s="300" t="str">
        <f t="shared" si="15"/>
        <v/>
      </c>
      <c r="T143" s="300" t="str">
        <f t="shared" si="16"/>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96"/>
      <c r="E144" s="292"/>
      <c r="F144" s="294"/>
      <c r="G144" s="294"/>
      <c r="H144" s="294"/>
      <c r="I144" s="297"/>
      <c r="J144" s="297"/>
      <c r="K144" s="298"/>
      <c r="L144" s="298"/>
      <c r="M144" s="288"/>
      <c r="N144" s="299" t="str">
        <f t="shared" si="13"/>
        <v/>
      </c>
      <c r="O144" s="242"/>
      <c r="P144" s="300" t="str">
        <f t="shared" ref="P144:P207" si="17">IFERROR(Q144/O144,"")</f>
        <v/>
      </c>
      <c r="Q144" s="301"/>
      <c r="R144" s="300" t="str">
        <f t="shared" si="14"/>
        <v/>
      </c>
      <c r="S144" s="300" t="str">
        <f t="shared" si="15"/>
        <v/>
      </c>
      <c r="T144" s="300" t="str">
        <f t="shared" si="16"/>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96"/>
      <c r="E145" s="292"/>
      <c r="F145" s="294"/>
      <c r="G145" s="294"/>
      <c r="H145" s="294"/>
      <c r="I145" s="297"/>
      <c r="J145" s="297"/>
      <c r="K145" s="298"/>
      <c r="L145" s="298"/>
      <c r="M145" s="288"/>
      <c r="N145" s="299" t="str">
        <f t="shared" si="13"/>
        <v/>
      </c>
      <c r="O145" s="242"/>
      <c r="P145" s="300" t="str">
        <f t="shared" si="17"/>
        <v/>
      </c>
      <c r="Q145" s="301"/>
      <c r="R145" s="300" t="str">
        <f t="shared" si="14"/>
        <v/>
      </c>
      <c r="S145" s="300" t="str">
        <f t="shared" si="15"/>
        <v/>
      </c>
      <c r="T145" s="300" t="str">
        <f t="shared" si="16"/>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96"/>
      <c r="E146" s="292"/>
      <c r="F146" s="294"/>
      <c r="G146" s="294"/>
      <c r="H146" s="294"/>
      <c r="I146" s="297"/>
      <c r="J146" s="297"/>
      <c r="K146" s="298"/>
      <c r="L146" s="298"/>
      <c r="M146" s="288"/>
      <c r="N146" s="299" t="str">
        <f t="shared" si="13"/>
        <v/>
      </c>
      <c r="O146" s="242"/>
      <c r="P146" s="300" t="str">
        <f t="shared" si="17"/>
        <v/>
      </c>
      <c r="Q146" s="301"/>
      <c r="R146" s="300" t="str">
        <f t="shared" si="14"/>
        <v/>
      </c>
      <c r="S146" s="300" t="str">
        <f t="shared" si="15"/>
        <v/>
      </c>
      <c r="T146" s="300" t="str">
        <f t="shared" si="16"/>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96"/>
      <c r="E147" s="292"/>
      <c r="F147" s="294"/>
      <c r="G147" s="294"/>
      <c r="H147" s="294"/>
      <c r="I147" s="297"/>
      <c r="J147" s="297"/>
      <c r="K147" s="298"/>
      <c r="L147" s="298"/>
      <c r="M147" s="288"/>
      <c r="N147" s="299" t="str">
        <f t="shared" si="13"/>
        <v/>
      </c>
      <c r="O147" s="242"/>
      <c r="P147" s="300" t="str">
        <f t="shared" si="17"/>
        <v/>
      </c>
      <c r="Q147" s="301"/>
      <c r="R147" s="300" t="str">
        <f t="shared" si="14"/>
        <v/>
      </c>
      <c r="S147" s="300" t="str">
        <f t="shared" si="15"/>
        <v/>
      </c>
      <c r="T147" s="300" t="str">
        <f t="shared" si="16"/>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96"/>
      <c r="E148" s="292"/>
      <c r="F148" s="294"/>
      <c r="G148" s="294"/>
      <c r="H148" s="294"/>
      <c r="I148" s="297"/>
      <c r="J148" s="297"/>
      <c r="K148" s="298"/>
      <c r="L148" s="298"/>
      <c r="M148" s="288"/>
      <c r="N148" s="299" t="str">
        <f t="shared" si="13"/>
        <v/>
      </c>
      <c r="O148" s="242"/>
      <c r="P148" s="300" t="str">
        <f t="shared" si="17"/>
        <v/>
      </c>
      <c r="Q148" s="301"/>
      <c r="R148" s="300" t="str">
        <f t="shared" si="14"/>
        <v/>
      </c>
      <c r="S148" s="300" t="str">
        <f t="shared" si="15"/>
        <v/>
      </c>
      <c r="T148" s="300" t="str">
        <f t="shared" si="16"/>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96"/>
      <c r="E149" s="292"/>
      <c r="F149" s="294"/>
      <c r="G149" s="294"/>
      <c r="H149" s="294"/>
      <c r="I149" s="297"/>
      <c r="J149" s="297"/>
      <c r="K149" s="298"/>
      <c r="L149" s="298"/>
      <c r="M149" s="288"/>
      <c r="N149" s="299" t="str">
        <f t="shared" si="13"/>
        <v/>
      </c>
      <c r="O149" s="242"/>
      <c r="P149" s="300" t="str">
        <f t="shared" si="17"/>
        <v/>
      </c>
      <c r="Q149" s="301"/>
      <c r="R149" s="300" t="str">
        <f t="shared" si="14"/>
        <v/>
      </c>
      <c r="S149" s="300" t="str">
        <f t="shared" si="15"/>
        <v/>
      </c>
      <c r="T149" s="300" t="str">
        <f t="shared" si="16"/>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96"/>
      <c r="E150" s="292"/>
      <c r="F150" s="294"/>
      <c r="G150" s="294"/>
      <c r="H150" s="294"/>
      <c r="I150" s="297"/>
      <c r="J150" s="297"/>
      <c r="K150" s="298"/>
      <c r="L150" s="298"/>
      <c r="M150" s="288"/>
      <c r="N150" s="299" t="str">
        <f t="shared" si="13"/>
        <v/>
      </c>
      <c r="O150" s="242"/>
      <c r="P150" s="300" t="str">
        <f t="shared" si="17"/>
        <v/>
      </c>
      <c r="Q150" s="301"/>
      <c r="R150" s="300" t="str">
        <f t="shared" si="14"/>
        <v/>
      </c>
      <c r="S150" s="300" t="str">
        <f t="shared" si="15"/>
        <v/>
      </c>
      <c r="T150" s="300" t="str">
        <f t="shared" si="16"/>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96"/>
      <c r="E151" s="292"/>
      <c r="F151" s="294"/>
      <c r="G151" s="294"/>
      <c r="H151" s="294"/>
      <c r="I151" s="297"/>
      <c r="J151" s="297"/>
      <c r="K151" s="298"/>
      <c r="L151" s="298"/>
      <c r="M151" s="288"/>
      <c r="N151" s="299" t="str">
        <f t="shared" si="13"/>
        <v/>
      </c>
      <c r="O151" s="242"/>
      <c r="P151" s="300" t="str">
        <f t="shared" si="17"/>
        <v/>
      </c>
      <c r="Q151" s="301"/>
      <c r="R151" s="300" t="str">
        <f t="shared" si="14"/>
        <v/>
      </c>
      <c r="S151" s="300" t="str">
        <f t="shared" si="15"/>
        <v/>
      </c>
      <c r="T151" s="300" t="str">
        <f t="shared" si="16"/>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96"/>
      <c r="E152" s="292"/>
      <c r="F152" s="294"/>
      <c r="G152" s="294"/>
      <c r="H152" s="294"/>
      <c r="I152" s="297"/>
      <c r="J152" s="297"/>
      <c r="K152" s="298"/>
      <c r="L152" s="298"/>
      <c r="M152" s="288"/>
      <c r="N152" s="299" t="str">
        <f t="shared" si="13"/>
        <v/>
      </c>
      <c r="O152" s="242"/>
      <c r="P152" s="300" t="str">
        <f t="shared" si="17"/>
        <v/>
      </c>
      <c r="Q152" s="301"/>
      <c r="R152" s="300" t="str">
        <f t="shared" si="14"/>
        <v/>
      </c>
      <c r="S152" s="300" t="str">
        <f t="shared" si="15"/>
        <v/>
      </c>
      <c r="T152" s="300" t="str">
        <f t="shared" si="16"/>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96"/>
      <c r="E153" s="292"/>
      <c r="F153" s="294"/>
      <c r="G153" s="294"/>
      <c r="H153" s="294"/>
      <c r="I153" s="297"/>
      <c r="J153" s="297"/>
      <c r="K153" s="298"/>
      <c r="L153" s="298"/>
      <c r="M153" s="288"/>
      <c r="N153" s="299" t="str">
        <f t="shared" si="13"/>
        <v/>
      </c>
      <c r="O153" s="242"/>
      <c r="P153" s="300" t="str">
        <f t="shared" si="17"/>
        <v/>
      </c>
      <c r="Q153" s="301"/>
      <c r="R153" s="300" t="str">
        <f t="shared" si="14"/>
        <v/>
      </c>
      <c r="S153" s="300" t="str">
        <f t="shared" si="15"/>
        <v/>
      </c>
      <c r="T153" s="300" t="str">
        <f t="shared" si="16"/>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96"/>
      <c r="E154" s="292"/>
      <c r="F154" s="294"/>
      <c r="G154" s="294"/>
      <c r="H154" s="294"/>
      <c r="I154" s="297"/>
      <c r="J154" s="297"/>
      <c r="K154" s="298"/>
      <c r="L154" s="298"/>
      <c r="M154" s="288"/>
      <c r="N154" s="299" t="str">
        <f t="shared" si="13"/>
        <v/>
      </c>
      <c r="O154" s="242"/>
      <c r="P154" s="300" t="str">
        <f t="shared" si="17"/>
        <v/>
      </c>
      <c r="Q154" s="301"/>
      <c r="R154" s="300" t="str">
        <f t="shared" si="14"/>
        <v/>
      </c>
      <c r="S154" s="300" t="str">
        <f t="shared" si="15"/>
        <v/>
      </c>
      <c r="T154" s="300" t="str">
        <f t="shared" si="16"/>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96"/>
      <c r="E155" s="292"/>
      <c r="F155" s="294"/>
      <c r="G155" s="294"/>
      <c r="H155" s="294"/>
      <c r="I155" s="297"/>
      <c r="J155" s="297"/>
      <c r="K155" s="298"/>
      <c r="L155" s="298"/>
      <c r="M155" s="288"/>
      <c r="N155" s="299" t="str">
        <f t="shared" si="13"/>
        <v/>
      </c>
      <c r="O155" s="242"/>
      <c r="P155" s="300" t="str">
        <f t="shared" si="17"/>
        <v/>
      </c>
      <c r="Q155" s="301"/>
      <c r="R155" s="300" t="str">
        <f t="shared" si="14"/>
        <v/>
      </c>
      <c r="S155" s="300" t="str">
        <f t="shared" si="15"/>
        <v/>
      </c>
      <c r="T155" s="300" t="str">
        <f t="shared" si="16"/>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96"/>
      <c r="E156" s="292"/>
      <c r="F156" s="294"/>
      <c r="G156" s="294"/>
      <c r="H156" s="294"/>
      <c r="I156" s="297"/>
      <c r="J156" s="297"/>
      <c r="K156" s="298"/>
      <c r="L156" s="298"/>
      <c r="M156" s="288"/>
      <c r="N156" s="299" t="str">
        <f t="shared" si="13"/>
        <v/>
      </c>
      <c r="O156" s="242"/>
      <c r="P156" s="300" t="str">
        <f t="shared" si="17"/>
        <v/>
      </c>
      <c r="Q156" s="301"/>
      <c r="R156" s="300" t="str">
        <f t="shared" si="14"/>
        <v/>
      </c>
      <c r="S156" s="300" t="str">
        <f t="shared" si="15"/>
        <v/>
      </c>
      <c r="T156" s="300" t="str">
        <f t="shared" si="16"/>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96"/>
      <c r="E157" s="292"/>
      <c r="F157" s="294"/>
      <c r="G157" s="294"/>
      <c r="H157" s="294"/>
      <c r="I157" s="297"/>
      <c r="J157" s="297"/>
      <c r="K157" s="298"/>
      <c r="L157" s="298"/>
      <c r="M157" s="288"/>
      <c r="N157" s="299" t="str">
        <f t="shared" si="13"/>
        <v/>
      </c>
      <c r="O157" s="242"/>
      <c r="P157" s="300" t="str">
        <f t="shared" si="17"/>
        <v/>
      </c>
      <c r="Q157" s="301"/>
      <c r="R157" s="300" t="str">
        <f t="shared" si="14"/>
        <v/>
      </c>
      <c r="S157" s="300" t="str">
        <f t="shared" si="15"/>
        <v/>
      </c>
      <c r="T157" s="300" t="str">
        <f t="shared" si="16"/>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96"/>
      <c r="E158" s="292"/>
      <c r="F158" s="294"/>
      <c r="G158" s="294"/>
      <c r="H158" s="294"/>
      <c r="I158" s="297"/>
      <c r="J158" s="297"/>
      <c r="K158" s="298"/>
      <c r="L158" s="298"/>
      <c r="M158" s="288"/>
      <c r="N158" s="299" t="str">
        <f t="shared" si="13"/>
        <v/>
      </c>
      <c r="O158" s="242"/>
      <c r="P158" s="300" t="str">
        <f t="shared" si="17"/>
        <v/>
      </c>
      <c r="Q158" s="301"/>
      <c r="R158" s="300" t="str">
        <f t="shared" si="14"/>
        <v/>
      </c>
      <c r="S158" s="300" t="str">
        <f t="shared" si="15"/>
        <v/>
      </c>
      <c r="T158" s="300" t="str">
        <f t="shared" si="16"/>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96"/>
      <c r="E159" s="292"/>
      <c r="F159" s="294"/>
      <c r="G159" s="294"/>
      <c r="H159" s="294"/>
      <c r="I159" s="297"/>
      <c r="J159" s="297"/>
      <c r="K159" s="298"/>
      <c r="L159" s="298"/>
      <c r="M159" s="288"/>
      <c r="N159" s="299" t="str">
        <f t="shared" si="13"/>
        <v/>
      </c>
      <c r="O159" s="242"/>
      <c r="P159" s="300" t="str">
        <f t="shared" si="17"/>
        <v/>
      </c>
      <c r="Q159" s="301"/>
      <c r="R159" s="300" t="str">
        <f t="shared" si="14"/>
        <v/>
      </c>
      <c r="S159" s="300" t="str">
        <f t="shared" si="15"/>
        <v/>
      </c>
      <c r="T159" s="300" t="str">
        <f t="shared" si="16"/>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96"/>
      <c r="E160" s="292"/>
      <c r="F160" s="294"/>
      <c r="G160" s="294"/>
      <c r="H160" s="294"/>
      <c r="I160" s="297"/>
      <c r="J160" s="297"/>
      <c r="K160" s="298"/>
      <c r="L160" s="298"/>
      <c r="M160" s="288"/>
      <c r="N160" s="299" t="str">
        <f t="shared" si="13"/>
        <v/>
      </c>
      <c r="O160" s="242"/>
      <c r="P160" s="300" t="str">
        <f t="shared" si="17"/>
        <v/>
      </c>
      <c r="Q160" s="301"/>
      <c r="R160" s="300" t="str">
        <f t="shared" si="14"/>
        <v/>
      </c>
      <c r="S160" s="300" t="str">
        <f t="shared" si="15"/>
        <v/>
      </c>
      <c r="T160" s="300" t="str">
        <f t="shared" si="16"/>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96"/>
      <c r="E161" s="292"/>
      <c r="F161" s="294"/>
      <c r="G161" s="294"/>
      <c r="H161" s="294"/>
      <c r="I161" s="297"/>
      <c r="J161" s="297"/>
      <c r="K161" s="298"/>
      <c r="L161" s="298"/>
      <c r="M161" s="288"/>
      <c r="N161" s="299" t="str">
        <f t="shared" si="13"/>
        <v/>
      </c>
      <c r="O161" s="242"/>
      <c r="P161" s="300" t="str">
        <f t="shared" si="17"/>
        <v/>
      </c>
      <c r="Q161" s="301"/>
      <c r="R161" s="300" t="str">
        <f t="shared" si="14"/>
        <v/>
      </c>
      <c r="S161" s="300" t="str">
        <f t="shared" si="15"/>
        <v/>
      </c>
      <c r="T161" s="300" t="str">
        <f t="shared" si="16"/>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96"/>
      <c r="E162" s="292"/>
      <c r="F162" s="294"/>
      <c r="G162" s="294"/>
      <c r="H162" s="294"/>
      <c r="I162" s="297"/>
      <c r="J162" s="297"/>
      <c r="K162" s="298"/>
      <c r="L162" s="298"/>
      <c r="M162" s="288"/>
      <c r="N162" s="299" t="str">
        <f t="shared" si="13"/>
        <v/>
      </c>
      <c r="O162" s="242"/>
      <c r="P162" s="300" t="str">
        <f t="shared" si="17"/>
        <v/>
      </c>
      <c r="Q162" s="301"/>
      <c r="R162" s="300" t="str">
        <f t="shared" si="14"/>
        <v/>
      </c>
      <c r="S162" s="300" t="str">
        <f t="shared" si="15"/>
        <v/>
      </c>
      <c r="T162" s="300" t="str">
        <f t="shared" si="16"/>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96"/>
      <c r="E163" s="292"/>
      <c r="F163" s="294"/>
      <c r="G163" s="294"/>
      <c r="H163" s="294"/>
      <c r="I163" s="297"/>
      <c r="J163" s="297"/>
      <c r="K163" s="298"/>
      <c r="L163" s="298"/>
      <c r="M163" s="288"/>
      <c r="N163" s="299" t="str">
        <f t="shared" si="13"/>
        <v/>
      </c>
      <c r="O163" s="242"/>
      <c r="P163" s="300" t="str">
        <f t="shared" si="17"/>
        <v/>
      </c>
      <c r="Q163" s="301"/>
      <c r="R163" s="300" t="str">
        <f t="shared" si="14"/>
        <v/>
      </c>
      <c r="S163" s="300" t="str">
        <f t="shared" si="15"/>
        <v/>
      </c>
      <c r="T163" s="300" t="str">
        <f t="shared" si="16"/>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96"/>
      <c r="E164" s="292"/>
      <c r="F164" s="294"/>
      <c r="G164" s="294"/>
      <c r="H164" s="294"/>
      <c r="I164" s="297"/>
      <c r="J164" s="297"/>
      <c r="K164" s="298"/>
      <c r="L164" s="298"/>
      <c r="M164" s="288"/>
      <c r="N164" s="299" t="str">
        <f t="shared" si="13"/>
        <v/>
      </c>
      <c r="O164" s="242"/>
      <c r="P164" s="300" t="str">
        <f t="shared" si="17"/>
        <v/>
      </c>
      <c r="Q164" s="301"/>
      <c r="R164" s="300" t="str">
        <f t="shared" si="14"/>
        <v/>
      </c>
      <c r="S164" s="300" t="str">
        <f t="shared" si="15"/>
        <v/>
      </c>
      <c r="T164" s="300" t="str">
        <f t="shared" si="16"/>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96"/>
      <c r="E165" s="292"/>
      <c r="F165" s="294"/>
      <c r="G165" s="294"/>
      <c r="H165" s="294"/>
      <c r="I165" s="297"/>
      <c r="J165" s="297"/>
      <c r="K165" s="298"/>
      <c r="L165" s="298"/>
      <c r="M165" s="288"/>
      <c r="N165" s="299" t="str">
        <f t="shared" si="13"/>
        <v/>
      </c>
      <c r="O165" s="242"/>
      <c r="P165" s="300" t="str">
        <f t="shared" si="17"/>
        <v/>
      </c>
      <c r="Q165" s="301"/>
      <c r="R165" s="300" t="str">
        <f t="shared" si="14"/>
        <v/>
      </c>
      <c r="S165" s="300" t="str">
        <f t="shared" si="15"/>
        <v/>
      </c>
      <c r="T165" s="300" t="str">
        <f t="shared" si="16"/>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96"/>
      <c r="E166" s="292"/>
      <c r="F166" s="294"/>
      <c r="G166" s="294"/>
      <c r="H166" s="294"/>
      <c r="I166" s="297"/>
      <c r="J166" s="297"/>
      <c r="K166" s="298"/>
      <c r="L166" s="298"/>
      <c r="M166" s="288"/>
      <c r="N166" s="299" t="str">
        <f t="shared" si="13"/>
        <v/>
      </c>
      <c r="O166" s="242"/>
      <c r="P166" s="300" t="str">
        <f t="shared" si="17"/>
        <v/>
      </c>
      <c r="Q166" s="301"/>
      <c r="R166" s="300" t="str">
        <f t="shared" si="14"/>
        <v/>
      </c>
      <c r="S166" s="300" t="str">
        <f t="shared" si="15"/>
        <v/>
      </c>
      <c r="T166" s="300" t="str">
        <f t="shared" si="16"/>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96"/>
      <c r="E167" s="292"/>
      <c r="F167" s="294"/>
      <c r="G167" s="294"/>
      <c r="H167" s="294"/>
      <c r="I167" s="297"/>
      <c r="J167" s="297"/>
      <c r="K167" s="298"/>
      <c r="L167" s="298"/>
      <c r="M167" s="288"/>
      <c r="N167" s="299" t="str">
        <f t="shared" si="13"/>
        <v/>
      </c>
      <c r="O167" s="242"/>
      <c r="P167" s="300" t="str">
        <f t="shared" si="17"/>
        <v/>
      </c>
      <c r="Q167" s="301"/>
      <c r="R167" s="300" t="str">
        <f t="shared" si="14"/>
        <v/>
      </c>
      <c r="S167" s="300" t="str">
        <f t="shared" si="15"/>
        <v/>
      </c>
      <c r="T167" s="300" t="str">
        <f t="shared" si="16"/>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96"/>
      <c r="E168" s="292"/>
      <c r="F168" s="294"/>
      <c r="G168" s="294"/>
      <c r="H168" s="294"/>
      <c r="I168" s="297"/>
      <c r="J168" s="297"/>
      <c r="K168" s="298"/>
      <c r="L168" s="298"/>
      <c r="M168" s="288"/>
      <c r="N168" s="299" t="str">
        <f t="shared" si="13"/>
        <v/>
      </c>
      <c r="O168" s="242"/>
      <c r="P168" s="300" t="str">
        <f t="shared" si="17"/>
        <v/>
      </c>
      <c r="Q168" s="301"/>
      <c r="R168" s="300" t="str">
        <f t="shared" si="14"/>
        <v/>
      </c>
      <c r="S168" s="300" t="str">
        <f t="shared" si="15"/>
        <v/>
      </c>
      <c r="T168" s="300" t="str">
        <f t="shared" si="16"/>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96"/>
      <c r="E169" s="292"/>
      <c r="F169" s="294"/>
      <c r="G169" s="294"/>
      <c r="H169" s="294"/>
      <c r="I169" s="297"/>
      <c r="J169" s="297"/>
      <c r="K169" s="298"/>
      <c r="L169" s="298"/>
      <c r="M169" s="288"/>
      <c r="N169" s="299" t="str">
        <f t="shared" si="13"/>
        <v/>
      </c>
      <c r="O169" s="242"/>
      <c r="P169" s="300" t="str">
        <f t="shared" si="17"/>
        <v/>
      </c>
      <c r="Q169" s="301"/>
      <c r="R169" s="300" t="str">
        <f t="shared" si="14"/>
        <v/>
      </c>
      <c r="S169" s="300" t="str">
        <f t="shared" si="15"/>
        <v/>
      </c>
      <c r="T169" s="300" t="str">
        <f t="shared" si="16"/>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96"/>
      <c r="E170" s="292"/>
      <c r="F170" s="294"/>
      <c r="G170" s="294"/>
      <c r="H170" s="294"/>
      <c r="I170" s="297"/>
      <c r="J170" s="297"/>
      <c r="K170" s="298"/>
      <c r="L170" s="298"/>
      <c r="M170" s="288"/>
      <c r="N170" s="299" t="str">
        <f t="shared" si="13"/>
        <v/>
      </c>
      <c r="O170" s="242"/>
      <c r="P170" s="300" t="str">
        <f t="shared" si="17"/>
        <v/>
      </c>
      <c r="Q170" s="301"/>
      <c r="R170" s="300" t="str">
        <f t="shared" si="14"/>
        <v/>
      </c>
      <c r="S170" s="300" t="str">
        <f t="shared" si="15"/>
        <v/>
      </c>
      <c r="T170" s="300" t="str">
        <f t="shared" si="16"/>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96"/>
      <c r="E171" s="292"/>
      <c r="F171" s="294"/>
      <c r="G171" s="294"/>
      <c r="H171" s="294"/>
      <c r="I171" s="297"/>
      <c r="J171" s="297"/>
      <c r="K171" s="298"/>
      <c r="L171" s="298"/>
      <c r="M171" s="288"/>
      <c r="N171" s="299" t="str">
        <f t="shared" si="13"/>
        <v/>
      </c>
      <c r="O171" s="242"/>
      <c r="P171" s="300" t="str">
        <f t="shared" si="17"/>
        <v/>
      </c>
      <c r="Q171" s="301"/>
      <c r="R171" s="300" t="str">
        <f t="shared" si="14"/>
        <v/>
      </c>
      <c r="S171" s="300" t="str">
        <f t="shared" si="15"/>
        <v/>
      </c>
      <c r="T171" s="300" t="str">
        <f t="shared" si="16"/>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96"/>
      <c r="E172" s="292"/>
      <c r="F172" s="294"/>
      <c r="G172" s="294"/>
      <c r="H172" s="294"/>
      <c r="I172" s="297"/>
      <c r="J172" s="297"/>
      <c r="K172" s="298"/>
      <c r="L172" s="298"/>
      <c r="M172" s="288"/>
      <c r="N172" s="299" t="str">
        <f t="shared" si="13"/>
        <v/>
      </c>
      <c r="O172" s="242"/>
      <c r="P172" s="300" t="str">
        <f t="shared" si="17"/>
        <v/>
      </c>
      <c r="Q172" s="301"/>
      <c r="R172" s="300" t="str">
        <f t="shared" si="14"/>
        <v/>
      </c>
      <c r="S172" s="300" t="str">
        <f t="shared" si="15"/>
        <v/>
      </c>
      <c r="T172" s="300" t="str">
        <f t="shared" si="16"/>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96"/>
      <c r="E173" s="292"/>
      <c r="F173" s="294"/>
      <c r="G173" s="294"/>
      <c r="H173" s="294"/>
      <c r="I173" s="297"/>
      <c r="J173" s="297"/>
      <c r="K173" s="298"/>
      <c r="L173" s="298"/>
      <c r="M173" s="288"/>
      <c r="N173" s="299" t="str">
        <f t="shared" si="13"/>
        <v/>
      </c>
      <c r="O173" s="242"/>
      <c r="P173" s="300" t="str">
        <f t="shared" si="17"/>
        <v/>
      </c>
      <c r="Q173" s="301"/>
      <c r="R173" s="300" t="str">
        <f t="shared" si="14"/>
        <v/>
      </c>
      <c r="S173" s="300" t="str">
        <f t="shared" si="15"/>
        <v/>
      </c>
      <c r="T173" s="300" t="str">
        <f t="shared" si="16"/>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96"/>
      <c r="E174" s="292"/>
      <c r="F174" s="294"/>
      <c r="G174" s="294"/>
      <c r="H174" s="294"/>
      <c r="I174" s="297"/>
      <c r="J174" s="297"/>
      <c r="K174" s="298"/>
      <c r="L174" s="298"/>
      <c r="M174" s="288"/>
      <c r="N174" s="299" t="str">
        <f t="shared" si="13"/>
        <v/>
      </c>
      <c r="O174" s="242"/>
      <c r="P174" s="300" t="str">
        <f t="shared" si="17"/>
        <v/>
      </c>
      <c r="Q174" s="301"/>
      <c r="R174" s="300" t="str">
        <f t="shared" si="14"/>
        <v/>
      </c>
      <c r="S174" s="300" t="str">
        <f t="shared" si="15"/>
        <v/>
      </c>
      <c r="T174" s="300" t="str">
        <f t="shared" si="16"/>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96"/>
      <c r="E175" s="292"/>
      <c r="F175" s="294"/>
      <c r="G175" s="294"/>
      <c r="H175" s="294"/>
      <c r="I175" s="297"/>
      <c r="J175" s="297"/>
      <c r="K175" s="298"/>
      <c r="L175" s="298"/>
      <c r="M175" s="288"/>
      <c r="N175" s="299" t="str">
        <f t="shared" si="13"/>
        <v/>
      </c>
      <c r="O175" s="242"/>
      <c r="P175" s="300" t="str">
        <f t="shared" si="17"/>
        <v/>
      </c>
      <c r="Q175" s="301"/>
      <c r="R175" s="300" t="str">
        <f t="shared" si="14"/>
        <v/>
      </c>
      <c r="S175" s="300" t="str">
        <f t="shared" si="15"/>
        <v/>
      </c>
      <c r="T175" s="300" t="str">
        <f t="shared" si="16"/>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96"/>
      <c r="E176" s="292"/>
      <c r="F176" s="294"/>
      <c r="G176" s="294"/>
      <c r="H176" s="294"/>
      <c r="I176" s="297"/>
      <c r="J176" s="297"/>
      <c r="K176" s="298"/>
      <c r="L176" s="298"/>
      <c r="M176" s="288"/>
      <c r="N176" s="299" t="str">
        <f t="shared" si="13"/>
        <v/>
      </c>
      <c r="O176" s="242"/>
      <c r="P176" s="300" t="str">
        <f t="shared" si="17"/>
        <v/>
      </c>
      <c r="Q176" s="301"/>
      <c r="R176" s="300" t="str">
        <f t="shared" si="14"/>
        <v/>
      </c>
      <c r="S176" s="300" t="str">
        <f t="shared" si="15"/>
        <v/>
      </c>
      <c r="T176" s="300" t="str">
        <f t="shared" si="16"/>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96"/>
      <c r="E177" s="292"/>
      <c r="F177" s="294"/>
      <c r="G177" s="294"/>
      <c r="H177" s="294"/>
      <c r="I177" s="297"/>
      <c r="J177" s="297"/>
      <c r="K177" s="298"/>
      <c r="L177" s="298"/>
      <c r="M177" s="288"/>
      <c r="N177" s="299" t="str">
        <f t="shared" si="13"/>
        <v/>
      </c>
      <c r="O177" s="242"/>
      <c r="P177" s="300" t="str">
        <f t="shared" si="17"/>
        <v/>
      </c>
      <c r="Q177" s="301"/>
      <c r="R177" s="300" t="str">
        <f t="shared" si="14"/>
        <v/>
      </c>
      <c r="S177" s="300" t="str">
        <f t="shared" si="15"/>
        <v/>
      </c>
      <c r="T177" s="300" t="str">
        <f t="shared" si="16"/>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96"/>
      <c r="E178" s="292"/>
      <c r="F178" s="294"/>
      <c r="G178" s="294"/>
      <c r="H178" s="294"/>
      <c r="I178" s="297"/>
      <c r="J178" s="297"/>
      <c r="K178" s="298"/>
      <c r="L178" s="298"/>
      <c r="M178" s="288"/>
      <c r="N178" s="299" t="str">
        <f t="shared" si="13"/>
        <v/>
      </c>
      <c r="O178" s="242"/>
      <c r="P178" s="300" t="str">
        <f t="shared" si="17"/>
        <v/>
      </c>
      <c r="Q178" s="301"/>
      <c r="R178" s="300" t="str">
        <f t="shared" si="14"/>
        <v/>
      </c>
      <c r="S178" s="300" t="str">
        <f t="shared" si="15"/>
        <v/>
      </c>
      <c r="T178" s="300" t="str">
        <f t="shared" si="16"/>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96"/>
      <c r="E179" s="292"/>
      <c r="F179" s="294"/>
      <c r="G179" s="294"/>
      <c r="H179" s="294"/>
      <c r="I179" s="297"/>
      <c r="J179" s="297"/>
      <c r="K179" s="298"/>
      <c r="L179" s="298"/>
      <c r="M179" s="288"/>
      <c r="N179" s="299" t="str">
        <f t="shared" si="13"/>
        <v/>
      </c>
      <c r="O179" s="242"/>
      <c r="P179" s="300" t="str">
        <f t="shared" si="17"/>
        <v/>
      </c>
      <c r="Q179" s="301"/>
      <c r="R179" s="300" t="str">
        <f t="shared" si="14"/>
        <v/>
      </c>
      <c r="S179" s="300" t="str">
        <f t="shared" si="15"/>
        <v/>
      </c>
      <c r="T179" s="300" t="str">
        <f t="shared" si="16"/>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96"/>
      <c r="E180" s="292"/>
      <c r="F180" s="294"/>
      <c r="G180" s="294"/>
      <c r="H180" s="294"/>
      <c r="I180" s="297"/>
      <c r="J180" s="297"/>
      <c r="K180" s="298"/>
      <c r="L180" s="298"/>
      <c r="M180" s="288"/>
      <c r="N180" s="299" t="str">
        <f t="shared" si="13"/>
        <v/>
      </c>
      <c r="O180" s="242"/>
      <c r="P180" s="300" t="str">
        <f t="shared" si="17"/>
        <v/>
      </c>
      <c r="Q180" s="301"/>
      <c r="R180" s="300" t="str">
        <f t="shared" si="14"/>
        <v/>
      </c>
      <c r="S180" s="300" t="str">
        <f t="shared" si="15"/>
        <v/>
      </c>
      <c r="T180" s="300" t="str">
        <f t="shared" si="16"/>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96"/>
      <c r="E181" s="292"/>
      <c r="F181" s="294"/>
      <c r="G181" s="294"/>
      <c r="H181" s="294"/>
      <c r="I181" s="297"/>
      <c r="J181" s="297"/>
      <c r="K181" s="298"/>
      <c r="L181" s="298"/>
      <c r="M181" s="288"/>
      <c r="N181" s="299" t="str">
        <f t="shared" si="13"/>
        <v/>
      </c>
      <c r="O181" s="242"/>
      <c r="P181" s="300" t="str">
        <f t="shared" si="17"/>
        <v/>
      </c>
      <c r="Q181" s="301"/>
      <c r="R181" s="300" t="str">
        <f t="shared" si="14"/>
        <v/>
      </c>
      <c r="S181" s="300" t="str">
        <f t="shared" si="15"/>
        <v/>
      </c>
      <c r="T181" s="300" t="str">
        <f t="shared" si="16"/>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96"/>
      <c r="E182" s="292"/>
      <c r="F182" s="294"/>
      <c r="G182" s="294"/>
      <c r="H182" s="294"/>
      <c r="I182" s="297"/>
      <c r="J182" s="297"/>
      <c r="K182" s="298"/>
      <c r="L182" s="298"/>
      <c r="M182" s="288"/>
      <c r="N182" s="299" t="str">
        <f t="shared" si="13"/>
        <v/>
      </c>
      <c r="O182" s="242"/>
      <c r="P182" s="300" t="str">
        <f t="shared" si="17"/>
        <v/>
      </c>
      <c r="Q182" s="301"/>
      <c r="R182" s="300" t="str">
        <f t="shared" si="14"/>
        <v/>
      </c>
      <c r="S182" s="300" t="str">
        <f t="shared" si="15"/>
        <v/>
      </c>
      <c r="T182" s="300" t="str">
        <f t="shared" si="16"/>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96"/>
      <c r="E183" s="292"/>
      <c r="F183" s="294"/>
      <c r="G183" s="294"/>
      <c r="H183" s="294"/>
      <c r="I183" s="297"/>
      <c r="J183" s="297"/>
      <c r="K183" s="298"/>
      <c r="L183" s="298"/>
      <c r="M183" s="288"/>
      <c r="N183" s="299" t="str">
        <f t="shared" si="13"/>
        <v/>
      </c>
      <c r="O183" s="242"/>
      <c r="P183" s="300" t="str">
        <f t="shared" si="17"/>
        <v/>
      </c>
      <c r="Q183" s="301"/>
      <c r="R183" s="300" t="str">
        <f t="shared" si="14"/>
        <v/>
      </c>
      <c r="S183" s="300" t="str">
        <f t="shared" si="15"/>
        <v/>
      </c>
      <c r="T183" s="300" t="str">
        <f t="shared" si="16"/>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96"/>
      <c r="E184" s="292"/>
      <c r="F184" s="294"/>
      <c r="G184" s="294"/>
      <c r="H184" s="294"/>
      <c r="I184" s="297"/>
      <c r="J184" s="297"/>
      <c r="K184" s="298"/>
      <c r="L184" s="298"/>
      <c r="M184" s="288"/>
      <c r="N184" s="299" t="str">
        <f t="shared" si="13"/>
        <v/>
      </c>
      <c r="O184" s="242"/>
      <c r="P184" s="300" t="str">
        <f t="shared" si="17"/>
        <v/>
      </c>
      <c r="Q184" s="301"/>
      <c r="R184" s="300" t="str">
        <f t="shared" si="14"/>
        <v/>
      </c>
      <c r="S184" s="300" t="str">
        <f t="shared" si="15"/>
        <v/>
      </c>
      <c r="T184" s="300" t="str">
        <f t="shared" si="16"/>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96"/>
      <c r="E185" s="292"/>
      <c r="F185" s="294"/>
      <c r="G185" s="294"/>
      <c r="H185" s="294"/>
      <c r="I185" s="297"/>
      <c r="J185" s="297"/>
      <c r="K185" s="298"/>
      <c r="L185" s="298"/>
      <c r="M185" s="288"/>
      <c r="N185" s="299" t="str">
        <f t="shared" si="13"/>
        <v/>
      </c>
      <c r="O185" s="242"/>
      <c r="P185" s="300" t="str">
        <f t="shared" si="17"/>
        <v/>
      </c>
      <c r="Q185" s="301"/>
      <c r="R185" s="300" t="str">
        <f t="shared" si="14"/>
        <v/>
      </c>
      <c r="S185" s="300" t="str">
        <f t="shared" si="15"/>
        <v/>
      </c>
      <c r="T185" s="300" t="str">
        <f t="shared" si="16"/>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96"/>
      <c r="E186" s="292"/>
      <c r="F186" s="294"/>
      <c r="G186" s="294"/>
      <c r="H186" s="294"/>
      <c r="I186" s="297"/>
      <c r="J186" s="297"/>
      <c r="K186" s="298"/>
      <c r="L186" s="298"/>
      <c r="M186" s="288"/>
      <c r="N186" s="299" t="str">
        <f t="shared" si="13"/>
        <v/>
      </c>
      <c r="O186" s="242"/>
      <c r="P186" s="300" t="str">
        <f t="shared" si="17"/>
        <v/>
      </c>
      <c r="Q186" s="301"/>
      <c r="R186" s="300" t="str">
        <f t="shared" si="14"/>
        <v/>
      </c>
      <c r="S186" s="300" t="str">
        <f t="shared" si="15"/>
        <v/>
      </c>
      <c r="T186" s="300" t="str">
        <f t="shared" si="16"/>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96"/>
      <c r="E187" s="292"/>
      <c r="F187" s="294"/>
      <c r="G187" s="294"/>
      <c r="H187" s="294"/>
      <c r="I187" s="297"/>
      <c r="J187" s="297"/>
      <c r="K187" s="298"/>
      <c r="L187" s="298"/>
      <c r="M187" s="288"/>
      <c r="N187" s="299" t="str">
        <f t="shared" si="13"/>
        <v/>
      </c>
      <c r="O187" s="242"/>
      <c r="P187" s="300" t="str">
        <f t="shared" si="17"/>
        <v/>
      </c>
      <c r="Q187" s="301"/>
      <c r="R187" s="300" t="str">
        <f t="shared" si="14"/>
        <v/>
      </c>
      <c r="S187" s="300" t="str">
        <f t="shared" si="15"/>
        <v/>
      </c>
      <c r="T187" s="300" t="str">
        <f t="shared" si="16"/>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96"/>
      <c r="E188" s="292"/>
      <c r="F188" s="294"/>
      <c r="G188" s="294"/>
      <c r="H188" s="294"/>
      <c r="I188" s="297"/>
      <c r="J188" s="297"/>
      <c r="K188" s="298"/>
      <c r="L188" s="298"/>
      <c r="M188" s="288"/>
      <c r="N188" s="299" t="str">
        <f t="shared" si="13"/>
        <v/>
      </c>
      <c r="O188" s="242"/>
      <c r="P188" s="300" t="str">
        <f t="shared" si="17"/>
        <v/>
      </c>
      <c r="Q188" s="301"/>
      <c r="R188" s="300" t="str">
        <f t="shared" si="14"/>
        <v/>
      </c>
      <c r="S188" s="300" t="str">
        <f t="shared" si="15"/>
        <v/>
      </c>
      <c r="T188" s="300" t="str">
        <f t="shared" si="16"/>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96"/>
      <c r="E189" s="292"/>
      <c r="F189" s="294"/>
      <c r="G189" s="294"/>
      <c r="H189" s="294"/>
      <c r="I189" s="297"/>
      <c r="J189" s="297"/>
      <c r="K189" s="298"/>
      <c r="L189" s="298"/>
      <c r="M189" s="288"/>
      <c r="N189" s="299" t="str">
        <f t="shared" si="13"/>
        <v/>
      </c>
      <c r="O189" s="242"/>
      <c r="P189" s="300" t="str">
        <f t="shared" si="17"/>
        <v/>
      </c>
      <c r="Q189" s="301"/>
      <c r="R189" s="300" t="str">
        <f t="shared" si="14"/>
        <v/>
      </c>
      <c r="S189" s="300" t="str">
        <f t="shared" si="15"/>
        <v/>
      </c>
      <c r="T189" s="300" t="str">
        <f t="shared" si="16"/>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96"/>
      <c r="E190" s="292"/>
      <c r="F190" s="294"/>
      <c r="G190" s="294"/>
      <c r="H190" s="294"/>
      <c r="I190" s="297"/>
      <c r="J190" s="297"/>
      <c r="K190" s="298"/>
      <c r="L190" s="298"/>
      <c r="M190" s="288"/>
      <c r="N190" s="299" t="str">
        <f t="shared" si="13"/>
        <v/>
      </c>
      <c r="O190" s="242"/>
      <c r="P190" s="300" t="str">
        <f t="shared" si="17"/>
        <v/>
      </c>
      <c r="Q190" s="301"/>
      <c r="R190" s="300" t="str">
        <f t="shared" si="14"/>
        <v/>
      </c>
      <c r="S190" s="300" t="str">
        <f t="shared" si="15"/>
        <v/>
      </c>
      <c r="T190" s="300" t="str">
        <f t="shared" si="16"/>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96"/>
      <c r="E191" s="292"/>
      <c r="F191" s="294"/>
      <c r="G191" s="294"/>
      <c r="H191" s="294"/>
      <c r="I191" s="297"/>
      <c r="J191" s="297"/>
      <c r="K191" s="298"/>
      <c r="L191" s="298"/>
      <c r="M191" s="288"/>
      <c r="N191" s="299" t="str">
        <f t="shared" si="13"/>
        <v/>
      </c>
      <c r="O191" s="242"/>
      <c r="P191" s="300" t="str">
        <f t="shared" si="17"/>
        <v/>
      </c>
      <c r="Q191" s="301"/>
      <c r="R191" s="300" t="str">
        <f t="shared" si="14"/>
        <v/>
      </c>
      <c r="S191" s="300" t="str">
        <f t="shared" si="15"/>
        <v/>
      </c>
      <c r="T191" s="300" t="str">
        <f t="shared" si="16"/>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96"/>
      <c r="E192" s="292"/>
      <c r="F192" s="294"/>
      <c r="G192" s="294"/>
      <c r="H192" s="294"/>
      <c r="I192" s="297"/>
      <c r="J192" s="297"/>
      <c r="K192" s="298"/>
      <c r="L192" s="298"/>
      <c r="M192" s="288"/>
      <c r="N192" s="299" t="str">
        <f t="shared" si="13"/>
        <v/>
      </c>
      <c r="O192" s="242"/>
      <c r="P192" s="300" t="str">
        <f t="shared" si="17"/>
        <v/>
      </c>
      <c r="Q192" s="301"/>
      <c r="R192" s="300" t="str">
        <f t="shared" si="14"/>
        <v/>
      </c>
      <c r="S192" s="300" t="str">
        <f t="shared" si="15"/>
        <v/>
      </c>
      <c r="T192" s="300" t="str">
        <f t="shared" si="16"/>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96"/>
      <c r="E193" s="292"/>
      <c r="F193" s="294"/>
      <c r="G193" s="294"/>
      <c r="H193" s="294"/>
      <c r="I193" s="297"/>
      <c r="J193" s="297"/>
      <c r="K193" s="298"/>
      <c r="L193" s="298"/>
      <c r="M193" s="288"/>
      <c r="N193" s="299" t="str">
        <f t="shared" si="13"/>
        <v/>
      </c>
      <c r="O193" s="242"/>
      <c r="P193" s="300" t="str">
        <f t="shared" si="17"/>
        <v/>
      </c>
      <c r="Q193" s="301"/>
      <c r="R193" s="300" t="str">
        <f t="shared" si="14"/>
        <v/>
      </c>
      <c r="S193" s="300" t="str">
        <f t="shared" si="15"/>
        <v/>
      </c>
      <c r="T193" s="300" t="str">
        <f t="shared" si="16"/>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96"/>
      <c r="E194" s="292"/>
      <c r="F194" s="294"/>
      <c r="G194" s="294"/>
      <c r="H194" s="294"/>
      <c r="I194" s="297"/>
      <c r="J194" s="297"/>
      <c r="K194" s="298"/>
      <c r="L194" s="298"/>
      <c r="M194" s="288"/>
      <c r="N194" s="299" t="str">
        <f t="shared" si="13"/>
        <v/>
      </c>
      <c r="O194" s="242"/>
      <c r="P194" s="300" t="str">
        <f t="shared" si="17"/>
        <v/>
      </c>
      <c r="Q194" s="301"/>
      <c r="R194" s="300" t="str">
        <f t="shared" si="14"/>
        <v/>
      </c>
      <c r="S194" s="300" t="str">
        <f t="shared" si="15"/>
        <v/>
      </c>
      <c r="T194" s="300" t="str">
        <f t="shared" si="16"/>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96"/>
      <c r="E195" s="292"/>
      <c r="F195" s="294"/>
      <c r="G195" s="294"/>
      <c r="H195" s="294"/>
      <c r="I195" s="297"/>
      <c r="J195" s="297"/>
      <c r="K195" s="298"/>
      <c r="L195" s="298"/>
      <c r="M195" s="288"/>
      <c r="N195" s="299" t="str">
        <f t="shared" si="13"/>
        <v/>
      </c>
      <c r="O195" s="242"/>
      <c r="P195" s="300" t="str">
        <f t="shared" si="17"/>
        <v/>
      </c>
      <c r="Q195" s="301"/>
      <c r="R195" s="300" t="str">
        <f t="shared" si="14"/>
        <v/>
      </c>
      <c r="S195" s="300" t="str">
        <f t="shared" si="15"/>
        <v/>
      </c>
      <c r="T195" s="300" t="str">
        <f t="shared" si="16"/>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96"/>
      <c r="E196" s="292"/>
      <c r="F196" s="294"/>
      <c r="G196" s="294"/>
      <c r="H196" s="294"/>
      <c r="I196" s="297"/>
      <c r="J196" s="297"/>
      <c r="K196" s="298"/>
      <c r="L196" s="298"/>
      <c r="M196" s="288"/>
      <c r="N196" s="299" t="str">
        <f t="shared" si="13"/>
        <v/>
      </c>
      <c r="O196" s="242"/>
      <c r="P196" s="300" t="str">
        <f t="shared" si="17"/>
        <v/>
      </c>
      <c r="Q196" s="301"/>
      <c r="R196" s="300" t="str">
        <f t="shared" si="14"/>
        <v/>
      </c>
      <c r="S196" s="300" t="str">
        <f t="shared" si="15"/>
        <v/>
      </c>
      <c r="T196" s="300" t="str">
        <f t="shared" si="16"/>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96"/>
      <c r="E197" s="292"/>
      <c r="F197" s="294"/>
      <c r="G197" s="294"/>
      <c r="H197" s="294"/>
      <c r="I197" s="297"/>
      <c r="J197" s="297"/>
      <c r="K197" s="298"/>
      <c r="L197" s="298"/>
      <c r="M197" s="288"/>
      <c r="N197" s="299" t="str">
        <f t="shared" si="13"/>
        <v/>
      </c>
      <c r="O197" s="242"/>
      <c r="P197" s="300" t="str">
        <f t="shared" si="17"/>
        <v/>
      </c>
      <c r="Q197" s="301"/>
      <c r="R197" s="300" t="str">
        <f t="shared" si="14"/>
        <v/>
      </c>
      <c r="S197" s="300" t="str">
        <f t="shared" si="15"/>
        <v/>
      </c>
      <c r="T197" s="300" t="str">
        <f t="shared" si="16"/>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96"/>
      <c r="E198" s="292"/>
      <c r="F198" s="294"/>
      <c r="G198" s="294"/>
      <c r="H198" s="294"/>
      <c r="I198" s="297"/>
      <c r="J198" s="297"/>
      <c r="K198" s="298"/>
      <c r="L198" s="298"/>
      <c r="M198" s="288"/>
      <c r="N198" s="299" t="str">
        <f t="shared" si="13"/>
        <v/>
      </c>
      <c r="O198" s="242"/>
      <c r="P198" s="300" t="str">
        <f t="shared" si="17"/>
        <v/>
      </c>
      <c r="Q198" s="301"/>
      <c r="R198" s="300" t="str">
        <f t="shared" si="14"/>
        <v/>
      </c>
      <c r="S198" s="300" t="str">
        <f t="shared" si="15"/>
        <v/>
      </c>
      <c r="T198" s="300" t="str">
        <f t="shared" si="16"/>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96"/>
      <c r="E199" s="292"/>
      <c r="F199" s="294"/>
      <c r="G199" s="294"/>
      <c r="H199" s="294"/>
      <c r="I199" s="297"/>
      <c r="J199" s="297"/>
      <c r="K199" s="298"/>
      <c r="L199" s="298"/>
      <c r="M199" s="288"/>
      <c r="N199" s="299" t="str">
        <f t="shared" si="13"/>
        <v/>
      </c>
      <c r="O199" s="242"/>
      <c r="P199" s="300" t="str">
        <f t="shared" si="17"/>
        <v/>
      </c>
      <c r="Q199" s="301"/>
      <c r="R199" s="300" t="str">
        <f t="shared" si="14"/>
        <v/>
      </c>
      <c r="S199" s="300" t="str">
        <f t="shared" si="15"/>
        <v/>
      </c>
      <c r="T199" s="300" t="str">
        <f t="shared" si="16"/>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96"/>
      <c r="E200" s="292"/>
      <c r="F200" s="294"/>
      <c r="G200" s="294"/>
      <c r="H200" s="294"/>
      <c r="I200" s="297"/>
      <c r="J200" s="297"/>
      <c r="K200" s="298"/>
      <c r="L200" s="298"/>
      <c r="M200" s="288"/>
      <c r="N200" s="299" t="str">
        <f t="shared" si="13"/>
        <v/>
      </c>
      <c r="O200" s="242"/>
      <c r="P200" s="300" t="str">
        <f t="shared" si="17"/>
        <v/>
      </c>
      <c r="Q200" s="301"/>
      <c r="R200" s="300" t="str">
        <f t="shared" si="14"/>
        <v/>
      </c>
      <c r="S200" s="300" t="str">
        <f t="shared" si="15"/>
        <v/>
      </c>
      <c r="T200" s="300" t="str">
        <f t="shared" si="16"/>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96"/>
      <c r="E201" s="292"/>
      <c r="F201" s="294"/>
      <c r="G201" s="294"/>
      <c r="H201" s="294"/>
      <c r="I201" s="297"/>
      <c r="J201" s="297"/>
      <c r="K201" s="298"/>
      <c r="L201" s="298"/>
      <c r="M201" s="288"/>
      <c r="N201" s="299" t="str">
        <f t="shared" si="13"/>
        <v/>
      </c>
      <c r="O201" s="242"/>
      <c r="P201" s="300" t="str">
        <f t="shared" si="17"/>
        <v/>
      </c>
      <c r="Q201" s="301"/>
      <c r="R201" s="300" t="str">
        <f t="shared" si="14"/>
        <v/>
      </c>
      <c r="S201" s="300" t="str">
        <f t="shared" si="15"/>
        <v/>
      </c>
      <c r="T201" s="300" t="str">
        <f t="shared" si="16"/>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96"/>
      <c r="E202" s="292"/>
      <c r="F202" s="294"/>
      <c r="G202" s="294"/>
      <c r="H202" s="294"/>
      <c r="I202" s="297"/>
      <c r="J202" s="297"/>
      <c r="K202" s="298"/>
      <c r="L202" s="298"/>
      <c r="M202" s="288"/>
      <c r="N202" s="299" t="str">
        <f t="shared" si="13"/>
        <v/>
      </c>
      <c r="O202" s="242"/>
      <c r="P202" s="300" t="str">
        <f t="shared" si="17"/>
        <v/>
      </c>
      <c r="Q202" s="301"/>
      <c r="R202" s="300" t="str">
        <f t="shared" si="14"/>
        <v/>
      </c>
      <c r="S202" s="300" t="str">
        <f t="shared" si="15"/>
        <v/>
      </c>
      <c r="T202" s="300" t="str">
        <f t="shared" si="16"/>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96"/>
      <c r="E203" s="292"/>
      <c r="F203" s="294"/>
      <c r="G203" s="294"/>
      <c r="H203" s="294"/>
      <c r="I203" s="297"/>
      <c r="J203" s="297"/>
      <c r="K203" s="298"/>
      <c r="L203" s="298"/>
      <c r="M203" s="288"/>
      <c r="N203" s="299" t="str">
        <f t="shared" si="13"/>
        <v/>
      </c>
      <c r="O203" s="242"/>
      <c r="P203" s="300" t="str">
        <f t="shared" si="17"/>
        <v/>
      </c>
      <c r="Q203" s="301"/>
      <c r="R203" s="300" t="str">
        <f t="shared" si="14"/>
        <v/>
      </c>
      <c r="S203" s="300" t="str">
        <f t="shared" si="15"/>
        <v/>
      </c>
      <c r="T203" s="300" t="str">
        <f t="shared" si="16"/>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96"/>
      <c r="E204" s="292"/>
      <c r="F204" s="294"/>
      <c r="G204" s="294"/>
      <c r="H204" s="294"/>
      <c r="I204" s="297"/>
      <c r="J204" s="297"/>
      <c r="K204" s="298"/>
      <c r="L204" s="298"/>
      <c r="M204" s="288"/>
      <c r="N204" s="299" t="str">
        <f t="shared" si="13"/>
        <v/>
      </c>
      <c r="O204" s="242"/>
      <c r="P204" s="300" t="str">
        <f t="shared" si="17"/>
        <v/>
      </c>
      <c r="Q204" s="301"/>
      <c r="R204" s="300" t="str">
        <f t="shared" si="14"/>
        <v/>
      </c>
      <c r="S204" s="300" t="str">
        <f t="shared" si="15"/>
        <v/>
      </c>
      <c r="T204" s="300" t="str">
        <f t="shared" si="16"/>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96"/>
      <c r="E205" s="292"/>
      <c r="F205" s="294"/>
      <c r="G205" s="294"/>
      <c r="H205" s="294"/>
      <c r="I205" s="297"/>
      <c r="J205" s="297"/>
      <c r="K205" s="298"/>
      <c r="L205" s="298"/>
      <c r="M205" s="288"/>
      <c r="N205" s="299" t="str">
        <f t="shared" si="13"/>
        <v/>
      </c>
      <c r="O205" s="242"/>
      <c r="P205" s="300" t="str">
        <f t="shared" si="17"/>
        <v/>
      </c>
      <c r="Q205" s="301"/>
      <c r="R205" s="300" t="str">
        <f t="shared" si="14"/>
        <v/>
      </c>
      <c r="S205" s="300" t="str">
        <f t="shared" si="15"/>
        <v/>
      </c>
      <c r="T205" s="300" t="str">
        <f t="shared" si="16"/>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96"/>
      <c r="E206" s="292"/>
      <c r="F206" s="294"/>
      <c r="G206" s="294"/>
      <c r="H206" s="294"/>
      <c r="I206" s="297"/>
      <c r="J206" s="297"/>
      <c r="K206" s="298"/>
      <c r="L206" s="298"/>
      <c r="M206" s="288"/>
      <c r="N206" s="299" t="str">
        <f t="shared" ref="N206:N269" si="18">IF(L206-K206=0,"",L206-K206)</f>
        <v/>
      </c>
      <c r="O206" s="242"/>
      <c r="P206" s="300" t="str">
        <f t="shared" si="17"/>
        <v/>
      </c>
      <c r="Q206" s="301"/>
      <c r="R206" s="300" t="str">
        <f t="shared" ref="R206:R269" si="19">IF(F206="Cofinanciación FONTUR",Q206,"")</f>
        <v/>
      </c>
      <c r="S206" s="300" t="str">
        <f t="shared" ref="S206:S269" si="20">IF(F206="Contrapartida Proponente",Q206,"")</f>
        <v/>
      </c>
      <c r="T206" s="300" t="str">
        <f t="shared" ref="T206:T269" si="21">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96"/>
      <c r="E207" s="292"/>
      <c r="F207" s="294"/>
      <c r="G207" s="294"/>
      <c r="H207" s="294"/>
      <c r="I207" s="297"/>
      <c r="J207" s="297"/>
      <c r="K207" s="298"/>
      <c r="L207" s="298"/>
      <c r="M207" s="288"/>
      <c r="N207" s="299" t="str">
        <f t="shared" si="18"/>
        <v/>
      </c>
      <c r="O207" s="242"/>
      <c r="P207" s="300" t="str">
        <f t="shared" si="17"/>
        <v/>
      </c>
      <c r="Q207" s="301"/>
      <c r="R207" s="300" t="str">
        <f t="shared" si="19"/>
        <v/>
      </c>
      <c r="S207" s="300" t="str">
        <f t="shared" si="20"/>
        <v/>
      </c>
      <c r="T207" s="300" t="str">
        <f t="shared" si="21"/>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96"/>
      <c r="E208" s="292"/>
      <c r="F208" s="294"/>
      <c r="G208" s="294"/>
      <c r="H208" s="294"/>
      <c r="I208" s="297"/>
      <c r="J208" s="297"/>
      <c r="K208" s="298"/>
      <c r="L208" s="298"/>
      <c r="M208" s="288"/>
      <c r="N208" s="299" t="str">
        <f t="shared" si="18"/>
        <v/>
      </c>
      <c r="O208" s="242"/>
      <c r="P208" s="300" t="str">
        <f t="shared" ref="P208:P271" si="22">IFERROR(Q208/O208,"")</f>
        <v/>
      </c>
      <c r="Q208" s="301"/>
      <c r="R208" s="300" t="str">
        <f t="shared" si="19"/>
        <v/>
      </c>
      <c r="S208" s="300" t="str">
        <f t="shared" si="20"/>
        <v/>
      </c>
      <c r="T208" s="300" t="str">
        <f t="shared" si="21"/>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96"/>
      <c r="E209" s="292"/>
      <c r="F209" s="294"/>
      <c r="G209" s="294"/>
      <c r="H209" s="294"/>
      <c r="I209" s="297"/>
      <c r="J209" s="297"/>
      <c r="K209" s="298"/>
      <c r="L209" s="298"/>
      <c r="M209" s="288"/>
      <c r="N209" s="299" t="str">
        <f t="shared" si="18"/>
        <v/>
      </c>
      <c r="O209" s="242"/>
      <c r="P209" s="300" t="str">
        <f t="shared" si="22"/>
        <v/>
      </c>
      <c r="Q209" s="301"/>
      <c r="R209" s="300" t="str">
        <f t="shared" si="19"/>
        <v/>
      </c>
      <c r="S209" s="300" t="str">
        <f t="shared" si="20"/>
        <v/>
      </c>
      <c r="T209" s="300" t="str">
        <f t="shared" si="21"/>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96"/>
      <c r="E210" s="292"/>
      <c r="F210" s="294"/>
      <c r="G210" s="294"/>
      <c r="H210" s="294"/>
      <c r="I210" s="297"/>
      <c r="J210" s="297"/>
      <c r="K210" s="298"/>
      <c r="L210" s="298"/>
      <c r="M210" s="288"/>
      <c r="N210" s="299" t="str">
        <f t="shared" si="18"/>
        <v/>
      </c>
      <c r="O210" s="242"/>
      <c r="P210" s="300" t="str">
        <f t="shared" si="22"/>
        <v/>
      </c>
      <c r="Q210" s="301"/>
      <c r="R210" s="300" t="str">
        <f t="shared" si="19"/>
        <v/>
      </c>
      <c r="S210" s="300" t="str">
        <f t="shared" si="20"/>
        <v/>
      </c>
      <c r="T210" s="300" t="str">
        <f t="shared" si="21"/>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96"/>
      <c r="E211" s="292"/>
      <c r="F211" s="294"/>
      <c r="G211" s="294"/>
      <c r="H211" s="294"/>
      <c r="I211" s="297"/>
      <c r="J211" s="297"/>
      <c r="K211" s="298"/>
      <c r="L211" s="298"/>
      <c r="M211" s="288"/>
      <c r="N211" s="299" t="str">
        <f t="shared" si="18"/>
        <v/>
      </c>
      <c r="O211" s="242"/>
      <c r="P211" s="300" t="str">
        <f t="shared" si="22"/>
        <v/>
      </c>
      <c r="Q211" s="301"/>
      <c r="R211" s="300" t="str">
        <f t="shared" si="19"/>
        <v/>
      </c>
      <c r="S211" s="300" t="str">
        <f t="shared" si="20"/>
        <v/>
      </c>
      <c r="T211" s="300" t="str">
        <f t="shared" si="21"/>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96"/>
      <c r="E212" s="292"/>
      <c r="F212" s="294"/>
      <c r="G212" s="294"/>
      <c r="H212" s="294"/>
      <c r="I212" s="297"/>
      <c r="J212" s="297"/>
      <c r="K212" s="298"/>
      <c r="L212" s="298"/>
      <c r="M212" s="288"/>
      <c r="N212" s="299" t="str">
        <f t="shared" si="18"/>
        <v/>
      </c>
      <c r="O212" s="242"/>
      <c r="P212" s="300" t="str">
        <f t="shared" si="22"/>
        <v/>
      </c>
      <c r="Q212" s="301"/>
      <c r="R212" s="300" t="str">
        <f t="shared" si="19"/>
        <v/>
      </c>
      <c r="S212" s="300" t="str">
        <f t="shared" si="20"/>
        <v/>
      </c>
      <c r="T212" s="300" t="str">
        <f t="shared" si="21"/>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96"/>
      <c r="E213" s="292"/>
      <c r="F213" s="294"/>
      <c r="G213" s="294"/>
      <c r="H213" s="294"/>
      <c r="I213" s="297"/>
      <c r="J213" s="297"/>
      <c r="K213" s="298"/>
      <c r="L213" s="298"/>
      <c r="M213" s="288"/>
      <c r="N213" s="299" t="str">
        <f t="shared" si="18"/>
        <v/>
      </c>
      <c r="O213" s="242"/>
      <c r="P213" s="300" t="str">
        <f t="shared" si="22"/>
        <v/>
      </c>
      <c r="Q213" s="301"/>
      <c r="R213" s="300" t="str">
        <f t="shared" si="19"/>
        <v/>
      </c>
      <c r="S213" s="300" t="str">
        <f t="shared" si="20"/>
        <v/>
      </c>
      <c r="T213" s="300" t="str">
        <f t="shared" si="21"/>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96"/>
      <c r="E214" s="292"/>
      <c r="F214" s="294"/>
      <c r="G214" s="294"/>
      <c r="H214" s="294"/>
      <c r="I214" s="297"/>
      <c r="J214" s="297"/>
      <c r="K214" s="298"/>
      <c r="L214" s="298"/>
      <c r="M214" s="288"/>
      <c r="N214" s="299" t="str">
        <f t="shared" si="18"/>
        <v/>
      </c>
      <c r="O214" s="242"/>
      <c r="P214" s="300" t="str">
        <f t="shared" si="22"/>
        <v/>
      </c>
      <c r="Q214" s="301"/>
      <c r="R214" s="300" t="str">
        <f t="shared" si="19"/>
        <v/>
      </c>
      <c r="S214" s="300" t="str">
        <f t="shared" si="20"/>
        <v/>
      </c>
      <c r="T214" s="300" t="str">
        <f t="shared" si="21"/>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96"/>
      <c r="E215" s="292"/>
      <c r="F215" s="294"/>
      <c r="G215" s="294"/>
      <c r="H215" s="294"/>
      <c r="I215" s="297"/>
      <c r="J215" s="297"/>
      <c r="K215" s="298"/>
      <c r="L215" s="298"/>
      <c r="M215" s="288"/>
      <c r="N215" s="299" t="str">
        <f t="shared" si="18"/>
        <v/>
      </c>
      <c r="O215" s="242"/>
      <c r="P215" s="300" t="str">
        <f t="shared" si="22"/>
        <v/>
      </c>
      <c r="Q215" s="301"/>
      <c r="R215" s="300" t="str">
        <f t="shared" si="19"/>
        <v/>
      </c>
      <c r="S215" s="300" t="str">
        <f t="shared" si="20"/>
        <v/>
      </c>
      <c r="T215" s="300" t="str">
        <f t="shared" si="21"/>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96"/>
      <c r="E216" s="292"/>
      <c r="F216" s="294"/>
      <c r="G216" s="294"/>
      <c r="H216" s="294"/>
      <c r="I216" s="297"/>
      <c r="J216" s="297"/>
      <c r="K216" s="298"/>
      <c r="L216" s="298"/>
      <c r="M216" s="288"/>
      <c r="N216" s="299" t="str">
        <f t="shared" si="18"/>
        <v/>
      </c>
      <c r="O216" s="242"/>
      <c r="P216" s="300" t="str">
        <f t="shared" si="22"/>
        <v/>
      </c>
      <c r="Q216" s="301"/>
      <c r="R216" s="300" t="str">
        <f t="shared" si="19"/>
        <v/>
      </c>
      <c r="S216" s="300" t="str">
        <f t="shared" si="20"/>
        <v/>
      </c>
      <c r="T216" s="300" t="str">
        <f t="shared" si="21"/>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96"/>
      <c r="E217" s="292"/>
      <c r="F217" s="294"/>
      <c r="G217" s="294"/>
      <c r="H217" s="294"/>
      <c r="I217" s="297"/>
      <c r="J217" s="297"/>
      <c r="K217" s="298"/>
      <c r="L217" s="298"/>
      <c r="M217" s="288"/>
      <c r="N217" s="299" t="str">
        <f t="shared" si="18"/>
        <v/>
      </c>
      <c r="O217" s="242"/>
      <c r="P217" s="300" t="str">
        <f t="shared" si="22"/>
        <v/>
      </c>
      <c r="Q217" s="301"/>
      <c r="R217" s="300" t="str">
        <f t="shared" si="19"/>
        <v/>
      </c>
      <c r="S217" s="300" t="str">
        <f t="shared" si="20"/>
        <v/>
      </c>
      <c r="T217" s="300" t="str">
        <f t="shared" si="21"/>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96"/>
      <c r="E218" s="292"/>
      <c r="F218" s="294"/>
      <c r="G218" s="294"/>
      <c r="H218" s="294"/>
      <c r="I218" s="297"/>
      <c r="J218" s="297"/>
      <c r="K218" s="298"/>
      <c r="L218" s="298"/>
      <c r="M218" s="288"/>
      <c r="N218" s="299" t="str">
        <f t="shared" si="18"/>
        <v/>
      </c>
      <c r="O218" s="242"/>
      <c r="P218" s="300" t="str">
        <f t="shared" si="22"/>
        <v/>
      </c>
      <c r="Q218" s="301"/>
      <c r="R218" s="300" t="str">
        <f t="shared" si="19"/>
        <v/>
      </c>
      <c r="S218" s="300" t="str">
        <f t="shared" si="20"/>
        <v/>
      </c>
      <c r="T218" s="300" t="str">
        <f t="shared" si="21"/>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96"/>
      <c r="E219" s="292"/>
      <c r="F219" s="294"/>
      <c r="G219" s="294"/>
      <c r="H219" s="294"/>
      <c r="I219" s="297"/>
      <c r="J219" s="297"/>
      <c r="K219" s="298"/>
      <c r="L219" s="298"/>
      <c r="M219" s="288"/>
      <c r="N219" s="299" t="str">
        <f t="shared" si="18"/>
        <v/>
      </c>
      <c r="O219" s="242"/>
      <c r="P219" s="300" t="str">
        <f t="shared" si="22"/>
        <v/>
      </c>
      <c r="Q219" s="301"/>
      <c r="R219" s="300" t="str">
        <f t="shared" si="19"/>
        <v/>
      </c>
      <c r="S219" s="300" t="str">
        <f t="shared" si="20"/>
        <v/>
      </c>
      <c r="T219" s="300" t="str">
        <f t="shared" si="21"/>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96"/>
      <c r="E220" s="292"/>
      <c r="F220" s="294"/>
      <c r="G220" s="294"/>
      <c r="H220" s="294"/>
      <c r="I220" s="297"/>
      <c r="J220" s="297"/>
      <c r="K220" s="298"/>
      <c r="L220" s="298"/>
      <c r="M220" s="288"/>
      <c r="N220" s="299" t="str">
        <f t="shared" si="18"/>
        <v/>
      </c>
      <c r="O220" s="242"/>
      <c r="P220" s="300" t="str">
        <f t="shared" si="22"/>
        <v/>
      </c>
      <c r="Q220" s="301"/>
      <c r="R220" s="300" t="str">
        <f t="shared" si="19"/>
        <v/>
      </c>
      <c r="S220" s="300" t="str">
        <f t="shared" si="20"/>
        <v/>
      </c>
      <c r="T220" s="300" t="str">
        <f t="shared" si="21"/>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96"/>
      <c r="E221" s="292"/>
      <c r="F221" s="294"/>
      <c r="G221" s="294"/>
      <c r="H221" s="294"/>
      <c r="I221" s="297"/>
      <c r="J221" s="297"/>
      <c r="K221" s="298"/>
      <c r="L221" s="298"/>
      <c r="M221" s="288"/>
      <c r="N221" s="299" t="str">
        <f t="shared" si="18"/>
        <v/>
      </c>
      <c r="O221" s="242"/>
      <c r="P221" s="300" t="str">
        <f t="shared" si="22"/>
        <v/>
      </c>
      <c r="Q221" s="301"/>
      <c r="R221" s="300" t="str">
        <f t="shared" si="19"/>
        <v/>
      </c>
      <c r="S221" s="300" t="str">
        <f t="shared" si="20"/>
        <v/>
      </c>
      <c r="T221" s="300" t="str">
        <f t="shared" si="21"/>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96"/>
      <c r="E222" s="292"/>
      <c r="F222" s="294"/>
      <c r="G222" s="294"/>
      <c r="H222" s="294"/>
      <c r="I222" s="297"/>
      <c r="J222" s="297"/>
      <c r="K222" s="298"/>
      <c r="L222" s="298"/>
      <c r="M222" s="288"/>
      <c r="N222" s="299" t="str">
        <f t="shared" si="18"/>
        <v/>
      </c>
      <c r="O222" s="242"/>
      <c r="P222" s="300" t="str">
        <f t="shared" si="22"/>
        <v/>
      </c>
      <c r="Q222" s="301"/>
      <c r="R222" s="300" t="str">
        <f t="shared" si="19"/>
        <v/>
      </c>
      <c r="S222" s="300" t="str">
        <f t="shared" si="20"/>
        <v/>
      </c>
      <c r="T222" s="300" t="str">
        <f t="shared" si="21"/>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96"/>
      <c r="E223" s="292"/>
      <c r="F223" s="294"/>
      <c r="G223" s="294"/>
      <c r="H223" s="294"/>
      <c r="I223" s="297"/>
      <c r="J223" s="297"/>
      <c r="K223" s="298"/>
      <c r="L223" s="298"/>
      <c r="M223" s="288"/>
      <c r="N223" s="299" t="str">
        <f t="shared" si="18"/>
        <v/>
      </c>
      <c r="O223" s="242"/>
      <c r="P223" s="300" t="str">
        <f t="shared" si="22"/>
        <v/>
      </c>
      <c r="Q223" s="301"/>
      <c r="R223" s="300" t="str">
        <f t="shared" si="19"/>
        <v/>
      </c>
      <c r="S223" s="300" t="str">
        <f t="shared" si="20"/>
        <v/>
      </c>
      <c r="T223" s="300" t="str">
        <f t="shared" si="21"/>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96"/>
      <c r="E224" s="292"/>
      <c r="F224" s="294"/>
      <c r="G224" s="294"/>
      <c r="H224" s="294"/>
      <c r="I224" s="297"/>
      <c r="J224" s="297"/>
      <c r="K224" s="298"/>
      <c r="L224" s="298"/>
      <c r="M224" s="288"/>
      <c r="N224" s="299" t="str">
        <f t="shared" si="18"/>
        <v/>
      </c>
      <c r="O224" s="242"/>
      <c r="P224" s="300" t="str">
        <f t="shared" si="22"/>
        <v/>
      </c>
      <c r="Q224" s="301"/>
      <c r="R224" s="300" t="str">
        <f t="shared" si="19"/>
        <v/>
      </c>
      <c r="S224" s="300" t="str">
        <f t="shared" si="20"/>
        <v/>
      </c>
      <c r="T224" s="300" t="str">
        <f t="shared" si="21"/>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96"/>
      <c r="E225" s="292"/>
      <c r="F225" s="294"/>
      <c r="G225" s="294"/>
      <c r="H225" s="294"/>
      <c r="I225" s="297"/>
      <c r="J225" s="297"/>
      <c r="K225" s="298"/>
      <c r="L225" s="298"/>
      <c r="M225" s="288"/>
      <c r="N225" s="299" t="str">
        <f t="shared" si="18"/>
        <v/>
      </c>
      <c r="O225" s="242"/>
      <c r="P225" s="300" t="str">
        <f t="shared" si="22"/>
        <v/>
      </c>
      <c r="Q225" s="301"/>
      <c r="R225" s="300" t="str">
        <f t="shared" si="19"/>
        <v/>
      </c>
      <c r="S225" s="300" t="str">
        <f t="shared" si="20"/>
        <v/>
      </c>
      <c r="T225" s="300" t="str">
        <f t="shared" si="21"/>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96"/>
      <c r="E226" s="292"/>
      <c r="F226" s="294"/>
      <c r="G226" s="294"/>
      <c r="H226" s="294"/>
      <c r="I226" s="297"/>
      <c r="J226" s="297"/>
      <c r="K226" s="298"/>
      <c r="L226" s="298"/>
      <c r="M226" s="288"/>
      <c r="N226" s="299" t="str">
        <f t="shared" si="18"/>
        <v/>
      </c>
      <c r="O226" s="242"/>
      <c r="P226" s="300" t="str">
        <f t="shared" si="22"/>
        <v/>
      </c>
      <c r="Q226" s="301"/>
      <c r="R226" s="300" t="str">
        <f t="shared" si="19"/>
        <v/>
      </c>
      <c r="S226" s="300" t="str">
        <f t="shared" si="20"/>
        <v/>
      </c>
      <c r="T226" s="300" t="str">
        <f t="shared" si="21"/>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96"/>
      <c r="E227" s="292"/>
      <c r="F227" s="294"/>
      <c r="G227" s="294"/>
      <c r="H227" s="294"/>
      <c r="I227" s="297"/>
      <c r="J227" s="297"/>
      <c r="K227" s="298"/>
      <c r="L227" s="298"/>
      <c r="M227" s="288"/>
      <c r="N227" s="299" t="str">
        <f t="shared" si="18"/>
        <v/>
      </c>
      <c r="O227" s="242"/>
      <c r="P227" s="300" t="str">
        <f t="shared" si="22"/>
        <v/>
      </c>
      <c r="Q227" s="301"/>
      <c r="R227" s="300" t="str">
        <f t="shared" si="19"/>
        <v/>
      </c>
      <c r="S227" s="300" t="str">
        <f t="shared" si="20"/>
        <v/>
      </c>
      <c r="T227" s="300" t="str">
        <f t="shared" si="21"/>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96"/>
      <c r="E228" s="292"/>
      <c r="F228" s="294"/>
      <c r="G228" s="294"/>
      <c r="H228" s="294"/>
      <c r="I228" s="297"/>
      <c r="J228" s="297"/>
      <c r="K228" s="298"/>
      <c r="L228" s="298"/>
      <c r="M228" s="288"/>
      <c r="N228" s="299" t="str">
        <f t="shared" si="18"/>
        <v/>
      </c>
      <c r="O228" s="242"/>
      <c r="P228" s="300" t="str">
        <f t="shared" si="22"/>
        <v/>
      </c>
      <c r="Q228" s="301"/>
      <c r="R228" s="300" t="str">
        <f t="shared" si="19"/>
        <v/>
      </c>
      <c r="S228" s="300" t="str">
        <f t="shared" si="20"/>
        <v/>
      </c>
      <c r="T228" s="300" t="str">
        <f t="shared" si="21"/>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96"/>
      <c r="E229" s="292"/>
      <c r="F229" s="294"/>
      <c r="G229" s="294"/>
      <c r="H229" s="294"/>
      <c r="I229" s="297"/>
      <c r="J229" s="297"/>
      <c r="K229" s="298"/>
      <c r="L229" s="298"/>
      <c r="M229" s="288"/>
      <c r="N229" s="299" t="str">
        <f t="shared" si="18"/>
        <v/>
      </c>
      <c r="O229" s="242"/>
      <c r="P229" s="300" t="str">
        <f t="shared" si="22"/>
        <v/>
      </c>
      <c r="Q229" s="301"/>
      <c r="R229" s="300" t="str">
        <f t="shared" si="19"/>
        <v/>
      </c>
      <c r="S229" s="300" t="str">
        <f t="shared" si="20"/>
        <v/>
      </c>
      <c r="T229" s="300" t="str">
        <f t="shared" si="21"/>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96"/>
      <c r="E230" s="292"/>
      <c r="F230" s="294"/>
      <c r="G230" s="294"/>
      <c r="H230" s="294"/>
      <c r="I230" s="297"/>
      <c r="J230" s="297"/>
      <c r="K230" s="298"/>
      <c r="L230" s="298"/>
      <c r="M230" s="288"/>
      <c r="N230" s="299" t="str">
        <f t="shared" si="18"/>
        <v/>
      </c>
      <c r="O230" s="242"/>
      <c r="P230" s="300" t="str">
        <f t="shared" si="22"/>
        <v/>
      </c>
      <c r="Q230" s="301"/>
      <c r="R230" s="300" t="str">
        <f t="shared" si="19"/>
        <v/>
      </c>
      <c r="S230" s="300" t="str">
        <f t="shared" si="20"/>
        <v/>
      </c>
      <c r="T230" s="300" t="str">
        <f t="shared" si="21"/>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96"/>
      <c r="E231" s="292"/>
      <c r="F231" s="294"/>
      <c r="G231" s="294"/>
      <c r="H231" s="294"/>
      <c r="I231" s="297"/>
      <c r="J231" s="297"/>
      <c r="K231" s="298"/>
      <c r="L231" s="298"/>
      <c r="M231" s="288"/>
      <c r="N231" s="299" t="str">
        <f t="shared" si="18"/>
        <v/>
      </c>
      <c r="O231" s="242"/>
      <c r="P231" s="300" t="str">
        <f t="shared" si="22"/>
        <v/>
      </c>
      <c r="Q231" s="301"/>
      <c r="R231" s="300" t="str">
        <f t="shared" si="19"/>
        <v/>
      </c>
      <c r="S231" s="300" t="str">
        <f t="shared" si="20"/>
        <v/>
      </c>
      <c r="T231" s="300" t="str">
        <f t="shared" si="21"/>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96"/>
      <c r="E232" s="292"/>
      <c r="F232" s="294"/>
      <c r="G232" s="294"/>
      <c r="H232" s="294"/>
      <c r="I232" s="297"/>
      <c r="J232" s="297"/>
      <c r="K232" s="298"/>
      <c r="L232" s="298"/>
      <c r="M232" s="288"/>
      <c r="N232" s="299" t="str">
        <f t="shared" si="18"/>
        <v/>
      </c>
      <c r="O232" s="242"/>
      <c r="P232" s="300" t="str">
        <f t="shared" si="22"/>
        <v/>
      </c>
      <c r="Q232" s="301"/>
      <c r="R232" s="300" t="str">
        <f t="shared" si="19"/>
        <v/>
      </c>
      <c r="S232" s="300" t="str">
        <f t="shared" si="20"/>
        <v/>
      </c>
      <c r="T232" s="300" t="str">
        <f t="shared" si="21"/>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96"/>
      <c r="E233" s="292"/>
      <c r="F233" s="294"/>
      <c r="G233" s="294"/>
      <c r="H233" s="294"/>
      <c r="I233" s="297"/>
      <c r="J233" s="297"/>
      <c r="K233" s="298"/>
      <c r="L233" s="298"/>
      <c r="M233" s="288"/>
      <c r="N233" s="299" t="str">
        <f t="shared" si="18"/>
        <v/>
      </c>
      <c r="O233" s="242"/>
      <c r="P233" s="300" t="str">
        <f t="shared" si="22"/>
        <v/>
      </c>
      <c r="Q233" s="301"/>
      <c r="R233" s="300" t="str">
        <f t="shared" si="19"/>
        <v/>
      </c>
      <c r="S233" s="300" t="str">
        <f t="shared" si="20"/>
        <v/>
      </c>
      <c r="T233" s="300" t="str">
        <f t="shared" si="21"/>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96"/>
      <c r="E234" s="292"/>
      <c r="F234" s="294"/>
      <c r="G234" s="294"/>
      <c r="H234" s="294"/>
      <c r="I234" s="297"/>
      <c r="J234" s="297"/>
      <c r="K234" s="298"/>
      <c r="L234" s="298"/>
      <c r="M234" s="288"/>
      <c r="N234" s="299" t="str">
        <f t="shared" si="18"/>
        <v/>
      </c>
      <c r="O234" s="242"/>
      <c r="P234" s="300" t="str">
        <f t="shared" si="22"/>
        <v/>
      </c>
      <c r="Q234" s="301"/>
      <c r="R234" s="300" t="str">
        <f t="shared" si="19"/>
        <v/>
      </c>
      <c r="S234" s="300" t="str">
        <f t="shared" si="20"/>
        <v/>
      </c>
      <c r="T234" s="300" t="str">
        <f t="shared" si="21"/>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96"/>
      <c r="E235" s="292"/>
      <c r="F235" s="294"/>
      <c r="G235" s="294"/>
      <c r="H235" s="294"/>
      <c r="I235" s="297"/>
      <c r="J235" s="297"/>
      <c r="K235" s="298"/>
      <c r="L235" s="298"/>
      <c r="M235" s="288"/>
      <c r="N235" s="299" t="str">
        <f t="shared" si="18"/>
        <v/>
      </c>
      <c r="O235" s="242"/>
      <c r="P235" s="300" t="str">
        <f t="shared" si="22"/>
        <v/>
      </c>
      <c r="Q235" s="301"/>
      <c r="R235" s="300" t="str">
        <f t="shared" si="19"/>
        <v/>
      </c>
      <c r="S235" s="300" t="str">
        <f t="shared" si="20"/>
        <v/>
      </c>
      <c r="T235" s="300" t="str">
        <f t="shared" si="21"/>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96"/>
      <c r="E236" s="292"/>
      <c r="F236" s="294"/>
      <c r="G236" s="294"/>
      <c r="H236" s="294"/>
      <c r="I236" s="297"/>
      <c r="J236" s="297"/>
      <c r="K236" s="298"/>
      <c r="L236" s="298"/>
      <c r="M236" s="288"/>
      <c r="N236" s="299" t="str">
        <f t="shared" si="18"/>
        <v/>
      </c>
      <c r="O236" s="242"/>
      <c r="P236" s="300" t="str">
        <f t="shared" si="22"/>
        <v/>
      </c>
      <c r="Q236" s="301"/>
      <c r="R236" s="300" t="str">
        <f t="shared" si="19"/>
        <v/>
      </c>
      <c r="S236" s="300" t="str">
        <f t="shared" si="20"/>
        <v/>
      </c>
      <c r="T236" s="300" t="str">
        <f t="shared" si="21"/>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96"/>
      <c r="E237" s="292"/>
      <c r="F237" s="294"/>
      <c r="G237" s="294"/>
      <c r="H237" s="294"/>
      <c r="I237" s="297"/>
      <c r="J237" s="297"/>
      <c r="K237" s="298"/>
      <c r="L237" s="298"/>
      <c r="M237" s="288"/>
      <c r="N237" s="299" t="str">
        <f t="shared" si="18"/>
        <v/>
      </c>
      <c r="O237" s="242"/>
      <c r="P237" s="300" t="str">
        <f t="shared" si="22"/>
        <v/>
      </c>
      <c r="Q237" s="301"/>
      <c r="R237" s="300" t="str">
        <f t="shared" si="19"/>
        <v/>
      </c>
      <c r="S237" s="300" t="str">
        <f t="shared" si="20"/>
        <v/>
      </c>
      <c r="T237" s="300" t="str">
        <f t="shared" si="21"/>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96"/>
      <c r="E238" s="292"/>
      <c r="F238" s="294"/>
      <c r="G238" s="294"/>
      <c r="H238" s="294"/>
      <c r="I238" s="297"/>
      <c r="J238" s="297"/>
      <c r="K238" s="298"/>
      <c r="L238" s="298"/>
      <c r="M238" s="288"/>
      <c r="N238" s="299" t="str">
        <f t="shared" si="18"/>
        <v/>
      </c>
      <c r="O238" s="242"/>
      <c r="P238" s="300" t="str">
        <f t="shared" si="22"/>
        <v/>
      </c>
      <c r="Q238" s="301"/>
      <c r="R238" s="300" t="str">
        <f t="shared" si="19"/>
        <v/>
      </c>
      <c r="S238" s="300" t="str">
        <f t="shared" si="20"/>
        <v/>
      </c>
      <c r="T238" s="300" t="str">
        <f t="shared" si="21"/>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96"/>
      <c r="E239" s="292"/>
      <c r="F239" s="294"/>
      <c r="G239" s="294"/>
      <c r="H239" s="294"/>
      <c r="I239" s="297"/>
      <c r="J239" s="297"/>
      <c r="K239" s="298"/>
      <c r="L239" s="298"/>
      <c r="M239" s="288"/>
      <c r="N239" s="299" t="str">
        <f t="shared" si="18"/>
        <v/>
      </c>
      <c r="O239" s="242"/>
      <c r="P239" s="300" t="str">
        <f t="shared" si="22"/>
        <v/>
      </c>
      <c r="Q239" s="301"/>
      <c r="R239" s="300" t="str">
        <f t="shared" si="19"/>
        <v/>
      </c>
      <c r="S239" s="300" t="str">
        <f t="shared" si="20"/>
        <v/>
      </c>
      <c r="T239" s="300" t="str">
        <f t="shared" si="21"/>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96"/>
      <c r="E240" s="292"/>
      <c r="F240" s="294"/>
      <c r="G240" s="294"/>
      <c r="H240" s="294"/>
      <c r="I240" s="297"/>
      <c r="J240" s="297"/>
      <c r="K240" s="298"/>
      <c r="L240" s="298"/>
      <c r="M240" s="288"/>
      <c r="N240" s="299" t="str">
        <f t="shared" si="18"/>
        <v/>
      </c>
      <c r="O240" s="242"/>
      <c r="P240" s="300" t="str">
        <f t="shared" si="22"/>
        <v/>
      </c>
      <c r="Q240" s="301"/>
      <c r="R240" s="300" t="str">
        <f t="shared" si="19"/>
        <v/>
      </c>
      <c r="S240" s="300" t="str">
        <f t="shared" si="20"/>
        <v/>
      </c>
      <c r="T240" s="300" t="str">
        <f t="shared" si="21"/>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96"/>
      <c r="E241" s="292"/>
      <c r="F241" s="294"/>
      <c r="G241" s="294"/>
      <c r="H241" s="294"/>
      <c r="I241" s="297"/>
      <c r="J241" s="297"/>
      <c r="K241" s="298"/>
      <c r="L241" s="298"/>
      <c r="M241" s="288"/>
      <c r="N241" s="299" t="str">
        <f t="shared" si="18"/>
        <v/>
      </c>
      <c r="O241" s="242"/>
      <c r="P241" s="300" t="str">
        <f t="shared" si="22"/>
        <v/>
      </c>
      <c r="Q241" s="301"/>
      <c r="R241" s="300" t="str">
        <f t="shared" si="19"/>
        <v/>
      </c>
      <c r="S241" s="300" t="str">
        <f t="shared" si="20"/>
        <v/>
      </c>
      <c r="T241" s="300" t="str">
        <f t="shared" si="21"/>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96"/>
      <c r="E242" s="292"/>
      <c r="F242" s="294"/>
      <c r="G242" s="294"/>
      <c r="H242" s="294"/>
      <c r="I242" s="297"/>
      <c r="J242" s="297"/>
      <c r="K242" s="298"/>
      <c r="L242" s="298"/>
      <c r="M242" s="288"/>
      <c r="N242" s="299" t="str">
        <f t="shared" si="18"/>
        <v/>
      </c>
      <c r="O242" s="242"/>
      <c r="P242" s="300" t="str">
        <f t="shared" si="22"/>
        <v/>
      </c>
      <c r="Q242" s="301"/>
      <c r="R242" s="300" t="str">
        <f t="shared" si="19"/>
        <v/>
      </c>
      <c r="S242" s="300" t="str">
        <f t="shared" si="20"/>
        <v/>
      </c>
      <c r="T242" s="300" t="str">
        <f t="shared" si="21"/>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96"/>
      <c r="E243" s="292"/>
      <c r="F243" s="294"/>
      <c r="G243" s="294"/>
      <c r="H243" s="294"/>
      <c r="I243" s="297"/>
      <c r="J243" s="297"/>
      <c r="K243" s="298"/>
      <c r="L243" s="298"/>
      <c r="M243" s="288"/>
      <c r="N243" s="299" t="str">
        <f t="shared" si="18"/>
        <v/>
      </c>
      <c r="O243" s="242"/>
      <c r="P243" s="300" t="str">
        <f t="shared" si="22"/>
        <v/>
      </c>
      <c r="Q243" s="301"/>
      <c r="R243" s="300" t="str">
        <f t="shared" si="19"/>
        <v/>
      </c>
      <c r="S243" s="300" t="str">
        <f t="shared" si="20"/>
        <v/>
      </c>
      <c r="T243" s="300" t="str">
        <f t="shared" si="21"/>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96"/>
      <c r="E244" s="292"/>
      <c r="F244" s="294"/>
      <c r="G244" s="294"/>
      <c r="H244" s="294"/>
      <c r="I244" s="297"/>
      <c r="J244" s="297"/>
      <c r="K244" s="298"/>
      <c r="L244" s="298"/>
      <c r="M244" s="288"/>
      <c r="N244" s="299" t="str">
        <f t="shared" si="18"/>
        <v/>
      </c>
      <c r="O244" s="242"/>
      <c r="P244" s="300" t="str">
        <f t="shared" si="22"/>
        <v/>
      </c>
      <c r="Q244" s="301"/>
      <c r="R244" s="300" t="str">
        <f t="shared" si="19"/>
        <v/>
      </c>
      <c r="S244" s="300" t="str">
        <f t="shared" si="20"/>
        <v/>
      </c>
      <c r="T244" s="300" t="str">
        <f t="shared" si="21"/>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96"/>
      <c r="E245" s="292"/>
      <c r="F245" s="294"/>
      <c r="G245" s="294"/>
      <c r="H245" s="294"/>
      <c r="I245" s="297"/>
      <c r="J245" s="297"/>
      <c r="K245" s="298"/>
      <c r="L245" s="298"/>
      <c r="M245" s="288"/>
      <c r="N245" s="299" t="str">
        <f t="shared" si="18"/>
        <v/>
      </c>
      <c r="O245" s="242"/>
      <c r="P245" s="300" t="str">
        <f t="shared" si="22"/>
        <v/>
      </c>
      <c r="Q245" s="301"/>
      <c r="R245" s="300" t="str">
        <f t="shared" si="19"/>
        <v/>
      </c>
      <c r="S245" s="300" t="str">
        <f t="shared" si="20"/>
        <v/>
      </c>
      <c r="T245" s="300" t="str">
        <f t="shared" si="21"/>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96"/>
      <c r="E246" s="292"/>
      <c r="F246" s="294"/>
      <c r="G246" s="294"/>
      <c r="H246" s="294"/>
      <c r="I246" s="297"/>
      <c r="J246" s="297"/>
      <c r="K246" s="298"/>
      <c r="L246" s="298"/>
      <c r="M246" s="288"/>
      <c r="N246" s="299" t="str">
        <f t="shared" si="18"/>
        <v/>
      </c>
      <c r="O246" s="242"/>
      <c r="P246" s="300" t="str">
        <f t="shared" si="22"/>
        <v/>
      </c>
      <c r="Q246" s="301"/>
      <c r="R246" s="300" t="str">
        <f t="shared" si="19"/>
        <v/>
      </c>
      <c r="S246" s="300" t="str">
        <f t="shared" si="20"/>
        <v/>
      </c>
      <c r="T246" s="300" t="str">
        <f t="shared" si="21"/>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96"/>
      <c r="E247" s="292"/>
      <c r="F247" s="294"/>
      <c r="G247" s="294"/>
      <c r="H247" s="294"/>
      <c r="I247" s="297"/>
      <c r="J247" s="297"/>
      <c r="K247" s="298"/>
      <c r="L247" s="298"/>
      <c r="M247" s="288"/>
      <c r="N247" s="299" t="str">
        <f t="shared" si="18"/>
        <v/>
      </c>
      <c r="O247" s="242"/>
      <c r="P247" s="300" t="str">
        <f t="shared" si="22"/>
        <v/>
      </c>
      <c r="Q247" s="301"/>
      <c r="R247" s="300" t="str">
        <f t="shared" si="19"/>
        <v/>
      </c>
      <c r="S247" s="300" t="str">
        <f t="shared" si="20"/>
        <v/>
      </c>
      <c r="T247" s="300" t="str">
        <f t="shared" si="21"/>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96"/>
      <c r="E248" s="292"/>
      <c r="F248" s="294"/>
      <c r="G248" s="294"/>
      <c r="H248" s="294"/>
      <c r="I248" s="297"/>
      <c r="J248" s="297"/>
      <c r="K248" s="298"/>
      <c r="L248" s="298"/>
      <c r="M248" s="288"/>
      <c r="N248" s="299" t="str">
        <f t="shared" si="18"/>
        <v/>
      </c>
      <c r="O248" s="242"/>
      <c r="P248" s="300" t="str">
        <f t="shared" si="22"/>
        <v/>
      </c>
      <c r="Q248" s="301"/>
      <c r="R248" s="300" t="str">
        <f t="shared" si="19"/>
        <v/>
      </c>
      <c r="S248" s="300" t="str">
        <f t="shared" si="20"/>
        <v/>
      </c>
      <c r="T248" s="300" t="str">
        <f t="shared" si="21"/>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96"/>
      <c r="E249" s="292"/>
      <c r="F249" s="294"/>
      <c r="G249" s="294"/>
      <c r="H249" s="294"/>
      <c r="I249" s="297"/>
      <c r="J249" s="297"/>
      <c r="K249" s="298"/>
      <c r="L249" s="298"/>
      <c r="M249" s="288"/>
      <c r="N249" s="299" t="str">
        <f t="shared" si="18"/>
        <v/>
      </c>
      <c r="O249" s="242"/>
      <c r="P249" s="300" t="str">
        <f t="shared" si="22"/>
        <v/>
      </c>
      <c r="Q249" s="301"/>
      <c r="R249" s="300" t="str">
        <f t="shared" si="19"/>
        <v/>
      </c>
      <c r="S249" s="300" t="str">
        <f t="shared" si="20"/>
        <v/>
      </c>
      <c r="T249" s="300" t="str">
        <f t="shared" si="21"/>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96"/>
      <c r="E250" s="292"/>
      <c r="F250" s="294"/>
      <c r="G250" s="294"/>
      <c r="H250" s="294"/>
      <c r="I250" s="297"/>
      <c r="J250" s="297"/>
      <c r="K250" s="298"/>
      <c r="L250" s="298"/>
      <c r="M250" s="288"/>
      <c r="N250" s="299" t="str">
        <f t="shared" si="18"/>
        <v/>
      </c>
      <c r="O250" s="242"/>
      <c r="P250" s="300" t="str">
        <f t="shared" si="22"/>
        <v/>
      </c>
      <c r="Q250" s="301"/>
      <c r="R250" s="300" t="str">
        <f t="shared" si="19"/>
        <v/>
      </c>
      <c r="S250" s="300" t="str">
        <f t="shared" si="20"/>
        <v/>
      </c>
      <c r="T250" s="300" t="str">
        <f t="shared" si="21"/>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96"/>
      <c r="E251" s="292"/>
      <c r="F251" s="294"/>
      <c r="G251" s="294"/>
      <c r="H251" s="294"/>
      <c r="I251" s="297"/>
      <c r="J251" s="297"/>
      <c r="K251" s="298"/>
      <c r="L251" s="298"/>
      <c r="M251" s="288"/>
      <c r="N251" s="299" t="str">
        <f t="shared" si="18"/>
        <v/>
      </c>
      <c r="O251" s="242"/>
      <c r="P251" s="300" t="str">
        <f t="shared" si="22"/>
        <v/>
      </c>
      <c r="Q251" s="301"/>
      <c r="R251" s="300" t="str">
        <f t="shared" si="19"/>
        <v/>
      </c>
      <c r="S251" s="300" t="str">
        <f t="shared" si="20"/>
        <v/>
      </c>
      <c r="T251" s="300" t="str">
        <f t="shared" si="21"/>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96"/>
      <c r="E252" s="292"/>
      <c r="F252" s="294"/>
      <c r="G252" s="294"/>
      <c r="H252" s="294"/>
      <c r="I252" s="297"/>
      <c r="J252" s="297"/>
      <c r="K252" s="298"/>
      <c r="L252" s="298"/>
      <c r="M252" s="288"/>
      <c r="N252" s="299" t="str">
        <f t="shared" si="18"/>
        <v/>
      </c>
      <c r="O252" s="242"/>
      <c r="P252" s="300" t="str">
        <f t="shared" si="22"/>
        <v/>
      </c>
      <c r="Q252" s="301"/>
      <c r="R252" s="300" t="str">
        <f t="shared" si="19"/>
        <v/>
      </c>
      <c r="S252" s="300" t="str">
        <f t="shared" si="20"/>
        <v/>
      </c>
      <c r="T252" s="300" t="str">
        <f t="shared" si="21"/>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96"/>
      <c r="E253" s="292"/>
      <c r="F253" s="294"/>
      <c r="G253" s="294"/>
      <c r="H253" s="294"/>
      <c r="I253" s="297"/>
      <c r="J253" s="297"/>
      <c r="K253" s="298"/>
      <c r="L253" s="298"/>
      <c r="M253" s="288"/>
      <c r="N253" s="299" t="str">
        <f t="shared" si="18"/>
        <v/>
      </c>
      <c r="O253" s="242"/>
      <c r="P253" s="300" t="str">
        <f t="shared" si="22"/>
        <v/>
      </c>
      <c r="Q253" s="301"/>
      <c r="R253" s="300" t="str">
        <f t="shared" si="19"/>
        <v/>
      </c>
      <c r="S253" s="300" t="str">
        <f t="shared" si="20"/>
        <v/>
      </c>
      <c r="T253" s="300" t="str">
        <f t="shared" si="21"/>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96"/>
      <c r="E254" s="292"/>
      <c r="F254" s="294"/>
      <c r="G254" s="294"/>
      <c r="H254" s="294"/>
      <c r="I254" s="297"/>
      <c r="J254" s="297"/>
      <c r="K254" s="298"/>
      <c r="L254" s="298"/>
      <c r="M254" s="288"/>
      <c r="N254" s="299" t="str">
        <f t="shared" si="18"/>
        <v/>
      </c>
      <c r="O254" s="242"/>
      <c r="P254" s="300" t="str">
        <f t="shared" si="22"/>
        <v/>
      </c>
      <c r="Q254" s="301"/>
      <c r="R254" s="300" t="str">
        <f t="shared" si="19"/>
        <v/>
      </c>
      <c r="S254" s="300" t="str">
        <f t="shared" si="20"/>
        <v/>
      </c>
      <c r="T254" s="300" t="str">
        <f t="shared" si="21"/>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96"/>
      <c r="E255" s="292"/>
      <c r="F255" s="294"/>
      <c r="G255" s="294"/>
      <c r="H255" s="294"/>
      <c r="I255" s="297"/>
      <c r="J255" s="297"/>
      <c r="K255" s="298"/>
      <c r="L255" s="298"/>
      <c r="M255" s="288"/>
      <c r="N255" s="299" t="str">
        <f t="shared" si="18"/>
        <v/>
      </c>
      <c r="O255" s="242"/>
      <c r="P255" s="300" t="str">
        <f t="shared" si="22"/>
        <v/>
      </c>
      <c r="Q255" s="301"/>
      <c r="R255" s="300" t="str">
        <f t="shared" si="19"/>
        <v/>
      </c>
      <c r="S255" s="300" t="str">
        <f t="shared" si="20"/>
        <v/>
      </c>
      <c r="T255" s="300" t="str">
        <f t="shared" si="21"/>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96"/>
      <c r="E256" s="292"/>
      <c r="F256" s="294"/>
      <c r="G256" s="294"/>
      <c r="H256" s="294"/>
      <c r="I256" s="297"/>
      <c r="J256" s="297"/>
      <c r="K256" s="298"/>
      <c r="L256" s="298"/>
      <c r="M256" s="288"/>
      <c r="N256" s="299" t="str">
        <f t="shared" si="18"/>
        <v/>
      </c>
      <c r="O256" s="242"/>
      <c r="P256" s="300" t="str">
        <f t="shared" si="22"/>
        <v/>
      </c>
      <c r="Q256" s="301"/>
      <c r="R256" s="300" t="str">
        <f t="shared" si="19"/>
        <v/>
      </c>
      <c r="S256" s="300" t="str">
        <f t="shared" si="20"/>
        <v/>
      </c>
      <c r="T256" s="300" t="str">
        <f t="shared" si="21"/>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96"/>
      <c r="E257" s="292"/>
      <c r="F257" s="294"/>
      <c r="G257" s="294"/>
      <c r="H257" s="294"/>
      <c r="I257" s="297"/>
      <c r="J257" s="297"/>
      <c r="K257" s="298"/>
      <c r="L257" s="298"/>
      <c r="M257" s="288"/>
      <c r="N257" s="299" t="str">
        <f t="shared" si="18"/>
        <v/>
      </c>
      <c r="O257" s="242"/>
      <c r="P257" s="300" t="str">
        <f t="shared" si="22"/>
        <v/>
      </c>
      <c r="Q257" s="301"/>
      <c r="R257" s="300" t="str">
        <f t="shared" si="19"/>
        <v/>
      </c>
      <c r="S257" s="300" t="str">
        <f t="shared" si="20"/>
        <v/>
      </c>
      <c r="T257" s="300" t="str">
        <f t="shared" si="21"/>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96"/>
      <c r="E258" s="292"/>
      <c r="F258" s="294"/>
      <c r="G258" s="294"/>
      <c r="H258" s="294"/>
      <c r="I258" s="297"/>
      <c r="J258" s="297"/>
      <c r="K258" s="298"/>
      <c r="L258" s="298"/>
      <c r="M258" s="288"/>
      <c r="N258" s="299" t="str">
        <f t="shared" si="18"/>
        <v/>
      </c>
      <c r="O258" s="242"/>
      <c r="P258" s="300" t="str">
        <f t="shared" si="22"/>
        <v/>
      </c>
      <c r="Q258" s="301"/>
      <c r="R258" s="300" t="str">
        <f t="shared" si="19"/>
        <v/>
      </c>
      <c r="S258" s="300" t="str">
        <f t="shared" si="20"/>
        <v/>
      </c>
      <c r="T258" s="300" t="str">
        <f t="shared" si="21"/>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96"/>
      <c r="E259" s="292"/>
      <c r="F259" s="294"/>
      <c r="G259" s="294"/>
      <c r="H259" s="294"/>
      <c r="I259" s="297"/>
      <c r="J259" s="297"/>
      <c r="K259" s="298"/>
      <c r="L259" s="298"/>
      <c r="M259" s="288"/>
      <c r="N259" s="299" t="str">
        <f t="shared" si="18"/>
        <v/>
      </c>
      <c r="O259" s="242"/>
      <c r="P259" s="300" t="str">
        <f t="shared" si="22"/>
        <v/>
      </c>
      <c r="Q259" s="301"/>
      <c r="R259" s="300" t="str">
        <f t="shared" si="19"/>
        <v/>
      </c>
      <c r="S259" s="300" t="str">
        <f t="shared" si="20"/>
        <v/>
      </c>
      <c r="T259" s="300" t="str">
        <f t="shared" si="21"/>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96"/>
      <c r="E260" s="292"/>
      <c r="F260" s="294"/>
      <c r="G260" s="294"/>
      <c r="H260" s="294"/>
      <c r="I260" s="297"/>
      <c r="J260" s="297"/>
      <c r="K260" s="298"/>
      <c r="L260" s="298"/>
      <c r="M260" s="288"/>
      <c r="N260" s="299" t="str">
        <f t="shared" si="18"/>
        <v/>
      </c>
      <c r="O260" s="242"/>
      <c r="P260" s="300" t="str">
        <f t="shared" si="22"/>
        <v/>
      </c>
      <c r="Q260" s="301"/>
      <c r="R260" s="300" t="str">
        <f t="shared" si="19"/>
        <v/>
      </c>
      <c r="S260" s="300" t="str">
        <f t="shared" si="20"/>
        <v/>
      </c>
      <c r="T260" s="300" t="str">
        <f t="shared" si="21"/>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96"/>
      <c r="E261" s="292"/>
      <c r="F261" s="294"/>
      <c r="G261" s="294"/>
      <c r="H261" s="294"/>
      <c r="I261" s="297"/>
      <c r="J261" s="297"/>
      <c r="K261" s="298"/>
      <c r="L261" s="298"/>
      <c r="M261" s="288"/>
      <c r="N261" s="299" t="str">
        <f t="shared" si="18"/>
        <v/>
      </c>
      <c r="O261" s="242"/>
      <c r="P261" s="300" t="str">
        <f t="shared" si="22"/>
        <v/>
      </c>
      <c r="Q261" s="301"/>
      <c r="R261" s="300" t="str">
        <f t="shared" si="19"/>
        <v/>
      </c>
      <c r="S261" s="300" t="str">
        <f t="shared" si="20"/>
        <v/>
      </c>
      <c r="T261" s="300" t="str">
        <f t="shared" si="21"/>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96"/>
      <c r="E262" s="292"/>
      <c r="F262" s="294"/>
      <c r="G262" s="294"/>
      <c r="H262" s="294"/>
      <c r="I262" s="297"/>
      <c r="J262" s="297"/>
      <c r="K262" s="298"/>
      <c r="L262" s="298"/>
      <c r="M262" s="288"/>
      <c r="N262" s="299" t="str">
        <f t="shared" si="18"/>
        <v/>
      </c>
      <c r="O262" s="242"/>
      <c r="P262" s="300" t="str">
        <f t="shared" si="22"/>
        <v/>
      </c>
      <c r="Q262" s="301"/>
      <c r="R262" s="300" t="str">
        <f t="shared" si="19"/>
        <v/>
      </c>
      <c r="S262" s="300" t="str">
        <f t="shared" si="20"/>
        <v/>
      </c>
      <c r="T262" s="300" t="str">
        <f t="shared" si="21"/>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96"/>
      <c r="E263" s="292"/>
      <c r="F263" s="294"/>
      <c r="G263" s="294"/>
      <c r="H263" s="294"/>
      <c r="I263" s="297"/>
      <c r="J263" s="297"/>
      <c r="K263" s="298"/>
      <c r="L263" s="298"/>
      <c r="M263" s="288"/>
      <c r="N263" s="299" t="str">
        <f t="shared" si="18"/>
        <v/>
      </c>
      <c r="O263" s="242"/>
      <c r="P263" s="300" t="str">
        <f t="shared" si="22"/>
        <v/>
      </c>
      <c r="Q263" s="301"/>
      <c r="R263" s="300" t="str">
        <f t="shared" si="19"/>
        <v/>
      </c>
      <c r="S263" s="300" t="str">
        <f t="shared" si="20"/>
        <v/>
      </c>
      <c r="T263" s="300" t="str">
        <f t="shared" si="21"/>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96"/>
      <c r="E264" s="292"/>
      <c r="F264" s="294"/>
      <c r="G264" s="294"/>
      <c r="H264" s="294"/>
      <c r="I264" s="297"/>
      <c r="J264" s="297"/>
      <c r="K264" s="298"/>
      <c r="L264" s="298"/>
      <c r="M264" s="288"/>
      <c r="N264" s="299" t="str">
        <f t="shared" si="18"/>
        <v/>
      </c>
      <c r="O264" s="242"/>
      <c r="P264" s="300" t="str">
        <f t="shared" si="22"/>
        <v/>
      </c>
      <c r="Q264" s="301"/>
      <c r="R264" s="300" t="str">
        <f t="shared" si="19"/>
        <v/>
      </c>
      <c r="S264" s="300" t="str">
        <f t="shared" si="20"/>
        <v/>
      </c>
      <c r="T264" s="300" t="str">
        <f t="shared" si="21"/>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96"/>
      <c r="E265" s="292"/>
      <c r="F265" s="294"/>
      <c r="G265" s="294"/>
      <c r="H265" s="294"/>
      <c r="I265" s="297"/>
      <c r="J265" s="297"/>
      <c r="K265" s="298"/>
      <c r="L265" s="298"/>
      <c r="M265" s="288"/>
      <c r="N265" s="299" t="str">
        <f t="shared" si="18"/>
        <v/>
      </c>
      <c r="O265" s="242"/>
      <c r="P265" s="300" t="str">
        <f t="shared" si="22"/>
        <v/>
      </c>
      <c r="Q265" s="301"/>
      <c r="R265" s="300" t="str">
        <f t="shared" si="19"/>
        <v/>
      </c>
      <c r="S265" s="300" t="str">
        <f t="shared" si="20"/>
        <v/>
      </c>
      <c r="T265" s="300" t="str">
        <f t="shared" si="21"/>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96"/>
      <c r="E266" s="292"/>
      <c r="F266" s="294"/>
      <c r="G266" s="294"/>
      <c r="H266" s="294"/>
      <c r="I266" s="297"/>
      <c r="J266" s="297"/>
      <c r="K266" s="298"/>
      <c r="L266" s="298"/>
      <c r="M266" s="288"/>
      <c r="N266" s="299" t="str">
        <f t="shared" si="18"/>
        <v/>
      </c>
      <c r="O266" s="242"/>
      <c r="P266" s="300" t="str">
        <f t="shared" si="22"/>
        <v/>
      </c>
      <c r="Q266" s="301"/>
      <c r="R266" s="300" t="str">
        <f t="shared" si="19"/>
        <v/>
      </c>
      <c r="S266" s="300" t="str">
        <f t="shared" si="20"/>
        <v/>
      </c>
      <c r="T266" s="300" t="str">
        <f t="shared" si="21"/>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96"/>
      <c r="E267" s="292"/>
      <c r="F267" s="294"/>
      <c r="G267" s="294"/>
      <c r="H267" s="294"/>
      <c r="I267" s="297"/>
      <c r="J267" s="297"/>
      <c r="K267" s="298"/>
      <c r="L267" s="298"/>
      <c r="M267" s="288"/>
      <c r="N267" s="299" t="str">
        <f t="shared" si="18"/>
        <v/>
      </c>
      <c r="O267" s="242"/>
      <c r="P267" s="300" t="str">
        <f t="shared" si="22"/>
        <v/>
      </c>
      <c r="Q267" s="301"/>
      <c r="R267" s="300" t="str">
        <f t="shared" si="19"/>
        <v/>
      </c>
      <c r="S267" s="300" t="str">
        <f t="shared" si="20"/>
        <v/>
      </c>
      <c r="T267" s="300" t="str">
        <f t="shared" si="21"/>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96"/>
      <c r="E268" s="292"/>
      <c r="F268" s="294"/>
      <c r="G268" s="294"/>
      <c r="H268" s="294"/>
      <c r="I268" s="297"/>
      <c r="J268" s="297"/>
      <c r="K268" s="298"/>
      <c r="L268" s="298"/>
      <c r="M268" s="288"/>
      <c r="N268" s="299" t="str">
        <f t="shared" si="18"/>
        <v/>
      </c>
      <c r="O268" s="242"/>
      <c r="P268" s="300" t="str">
        <f t="shared" si="22"/>
        <v/>
      </c>
      <c r="Q268" s="301"/>
      <c r="R268" s="300" t="str">
        <f t="shared" si="19"/>
        <v/>
      </c>
      <c r="S268" s="300" t="str">
        <f t="shared" si="20"/>
        <v/>
      </c>
      <c r="T268" s="300" t="str">
        <f t="shared" si="21"/>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96"/>
      <c r="E269" s="292"/>
      <c r="F269" s="294"/>
      <c r="G269" s="294"/>
      <c r="H269" s="294"/>
      <c r="I269" s="297"/>
      <c r="J269" s="297"/>
      <c r="K269" s="298"/>
      <c r="L269" s="298"/>
      <c r="M269" s="288"/>
      <c r="N269" s="299" t="str">
        <f t="shared" si="18"/>
        <v/>
      </c>
      <c r="O269" s="242"/>
      <c r="P269" s="300" t="str">
        <f t="shared" si="22"/>
        <v/>
      </c>
      <c r="Q269" s="301"/>
      <c r="R269" s="300" t="str">
        <f t="shared" si="19"/>
        <v/>
      </c>
      <c r="S269" s="300" t="str">
        <f t="shared" si="20"/>
        <v/>
      </c>
      <c r="T269" s="300" t="str">
        <f t="shared" si="21"/>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96"/>
      <c r="E270" s="292"/>
      <c r="F270" s="294"/>
      <c r="G270" s="294"/>
      <c r="H270" s="294"/>
      <c r="I270" s="297"/>
      <c r="J270" s="297"/>
      <c r="K270" s="298"/>
      <c r="L270" s="298"/>
      <c r="M270" s="288"/>
      <c r="N270" s="299" t="str">
        <f t="shared" ref="N270:N313" si="23">IF(L270-K270=0,"",L270-K270)</f>
        <v/>
      </c>
      <c r="O270" s="242"/>
      <c r="P270" s="300" t="str">
        <f t="shared" si="22"/>
        <v/>
      </c>
      <c r="Q270" s="301"/>
      <c r="R270" s="300" t="str">
        <f t="shared" ref="R270:R313" si="24">IF(F270="Cofinanciación FONTUR",Q270,"")</f>
        <v/>
      </c>
      <c r="S270" s="300" t="str">
        <f t="shared" ref="S270:S313" si="25">IF(F270="Contrapartida Proponente",Q270,"")</f>
        <v/>
      </c>
      <c r="T270" s="300" t="str">
        <f t="shared" ref="T270:T313" si="26">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96"/>
      <c r="E271" s="292"/>
      <c r="F271" s="294"/>
      <c r="G271" s="294"/>
      <c r="H271" s="294"/>
      <c r="I271" s="297"/>
      <c r="J271" s="297"/>
      <c r="K271" s="298"/>
      <c r="L271" s="298"/>
      <c r="M271" s="288"/>
      <c r="N271" s="299" t="str">
        <f t="shared" si="23"/>
        <v/>
      </c>
      <c r="O271" s="242"/>
      <c r="P271" s="300" t="str">
        <f t="shared" si="22"/>
        <v/>
      </c>
      <c r="Q271" s="301"/>
      <c r="R271" s="300" t="str">
        <f t="shared" si="24"/>
        <v/>
      </c>
      <c r="S271" s="300" t="str">
        <f t="shared" si="25"/>
        <v/>
      </c>
      <c r="T271" s="300" t="str">
        <f t="shared" si="26"/>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96"/>
      <c r="E272" s="292"/>
      <c r="F272" s="294"/>
      <c r="G272" s="294"/>
      <c r="H272" s="294"/>
      <c r="I272" s="297"/>
      <c r="J272" s="297"/>
      <c r="K272" s="298"/>
      <c r="L272" s="298"/>
      <c r="M272" s="288"/>
      <c r="N272" s="299" t="str">
        <f t="shared" si="23"/>
        <v/>
      </c>
      <c r="O272" s="242"/>
      <c r="P272" s="300" t="str">
        <f t="shared" ref="P272:P313" si="27">IFERROR(Q272/O272,"")</f>
        <v/>
      </c>
      <c r="Q272" s="301"/>
      <c r="R272" s="300" t="str">
        <f t="shared" si="24"/>
        <v/>
      </c>
      <c r="S272" s="300" t="str">
        <f t="shared" si="25"/>
        <v/>
      </c>
      <c r="T272" s="300" t="str">
        <f t="shared" si="26"/>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96"/>
      <c r="E273" s="292"/>
      <c r="F273" s="294"/>
      <c r="G273" s="294"/>
      <c r="H273" s="294"/>
      <c r="I273" s="297"/>
      <c r="J273" s="297"/>
      <c r="K273" s="298"/>
      <c r="L273" s="298"/>
      <c r="M273" s="288"/>
      <c r="N273" s="299" t="str">
        <f t="shared" si="23"/>
        <v/>
      </c>
      <c r="O273" s="242"/>
      <c r="P273" s="300" t="str">
        <f t="shared" si="27"/>
        <v/>
      </c>
      <c r="Q273" s="301"/>
      <c r="R273" s="300" t="str">
        <f t="shared" si="24"/>
        <v/>
      </c>
      <c r="S273" s="300" t="str">
        <f t="shared" si="25"/>
        <v/>
      </c>
      <c r="T273" s="300" t="str">
        <f t="shared" si="26"/>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96"/>
      <c r="E274" s="292"/>
      <c r="F274" s="294"/>
      <c r="G274" s="294"/>
      <c r="H274" s="294"/>
      <c r="I274" s="297"/>
      <c r="J274" s="297"/>
      <c r="K274" s="298"/>
      <c r="L274" s="298"/>
      <c r="M274" s="288"/>
      <c r="N274" s="299" t="str">
        <f t="shared" si="23"/>
        <v/>
      </c>
      <c r="O274" s="242"/>
      <c r="P274" s="300" t="str">
        <f t="shared" si="27"/>
        <v/>
      </c>
      <c r="Q274" s="301"/>
      <c r="R274" s="300" t="str">
        <f t="shared" si="24"/>
        <v/>
      </c>
      <c r="S274" s="300" t="str">
        <f t="shared" si="25"/>
        <v/>
      </c>
      <c r="T274" s="300" t="str">
        <f t="shared" si="26"/>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96"/>
      <c r="E275" s="292"/>
      <c r="F275" s="294"/>
      <c r="G275" s="294"/>
      <c r="H275" s="294"/>
      <c r="I275" s="297"/>
      <c r="J275" s="297"/>
      <c r="K275" s="298"/>
      <c r="L275" s="298"/>
      <c r="M275" s="288"/>
      <c r="N275" s="299" t="str">
        <f t="shared" si="23"/>
        <v/>
      </c>
      <c r="O275" s="242"/>
      <c r="P275" s="300" t="str">
        <f t="shared" si="27"/>
        <v/>
      </c>
      <c r="Q275" s="301"/>
      <c r="R275" s="300" t="str">
        <f t="shared" si="24"/>
        <v/>
      </c>
      <c r="S275" s="300" t="str">
        <f t="shared" si="25"/>
        <v/>
      </c>
      <c r="T275" s="300" t="str">
        <f t="shared" si="26"/>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96"/>
      <c r="E276" s="292"/>
      <c r="F276" s="294"/>
      <c r="G276" s="294"/>
      <c r="H276" s="294"/>
      <c r="I276" s="297"/>
      <c r="J276" s="297"/>
      <c r="K276" s="298"/>
      <c r="L276" s="298"/>
      <c r="M276" s="288"/>
      <c r="N276" s="299" t="str">
        <f t="shared" si="23"/>
        <v/>
      </c>
      <c r="O276" s="242"/>
      <c r="P276" s="300" t="str">
        <f t="shared" si="27"/>
        <v/>
      </c>
      <c r="Q276" s="301"/>
      <c r="R276" s="300" t="str">
        <f t="shared" si="24"/>
        <v/>
      </c>
      <c r="S276" s="300" t="str">
        <f t="shared" si="25"/>
        <v/>
      </c>
      <c r="T276" s="300" t="str">
        <f t="shared" si="26"/>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96"/>
      <c r="E277" s="292"/>
      <c r="F277" s="294"/>
      <c r="G277" s="294"/>
      <c r="H277" s="294"/>
      <c r="I277" s="297"/>
      <c r="J277" s="297"/>
      <c r="K277" s="298"/>
      <c r="L277" s="298"/>
      <c r="M277" s="288"/>
      <c r="N277" s="299" t="str">
        <f t="shared" si="23"/>
        <v/>
      </c>
      <c r="O277" s="242"/>
      <c r="P277" s="300" t="str">
        <f t="shared" si="27"/>
        <v/>
      </c>
      <c r="Q277" s="301"/>
      <c r="R277" s="300" t="str">
        <f t="shared" si="24"/>
        <v/>
      </c>
      <c r="S277" s="300" t="str">
        <f t="shared" si="25"/>
        <v/>
      </c>
      <c r="T277" s="300" t="str">
        <f t="shared" si="26"/>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96"/>
      <c r="E278" s="292"/>
      <c r="F278" s="294"/>
      <c r="G278" s="294"/>
      <c r="H278" s="294"/>
      <c r="I278" s="297"/>
      <c r="J278" s="297"/>
      <c r="K278" s="298"/>
      <c r="L278" s="298"/>
      <c r="M278" s="288"/>
      <c r="N278" s="299" t="str">
        <f t="shared" si="23"/>
        <v/>
      </c>
      <c r="O278" s="242"/>
      <c r="P278" s="300" t="str">
        <f t="shared" si="27"/>
        <v/>
      </c>
      <c r="Q278" s="301"/>
      <c r="R278" s="300" t="str">
        <f t="shared" si="24"/>
        <v/>
      </c>
      <c r="S278" s="300" t="str">
        <f t="shared" si="25"/>
        <v/>
      </c>
      <c r="T278" s="300" t="str">
        <f t="shared" si="26"/>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96"/>
      <c r="E279" s="292"/>
      <c r="F279" s="294"/>
      <c r="G279" s="294"/>
      <c r="H279" s="294"/>
      <c r="I279" s="297"/>
      <c r="J279" s="297"/>
      <c r="K279" s="298"/>
      <c r="L279" s="298"/>
      <c r="M279" s="288"/>
      <c r="N279" s="299" t="str">
        <f t="shared" si="23"/>
        <v/>
      </c>
      <c r="O279" s="242"/>
      <c r="P279" s="300" t="str">
        <f t="shared" si="27"/>
        <v/>
      </c>
      <c r="Q279" s="301"/>
      <c r="R279" s="300" t="str">
        <f t="shared" si="24"/>
        <v/>
      </c>
      <c r="S279" s="300" t="str">
        <f t="shared" si="25"/>
        <v/>
      </c>
      <c r="T279" s="300" t="str">
        <f t="shared" si="26"/>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96"/>
      <c r="E280" s="292"/>
      <c r="F280" s="294"/>
      <c r="G280" s="294"/>
      <c r="H280" s="294"/>
      <c r="I280" s="297"/>
      <c r="J280" s="297"/>
      <c r="K280" s="298"/>
      <c r="L280" s="298"/>
      <c r="M280" s="288"/>
      <c r="N280" s="299" t="str">
        <f t="shared" si="23"/>
        <v/>
      </c>
      <c r="O280" s="242"/>
      <c r="P280" s="300" t="str">
        <f t="shared" si="27"/>
        <v/>
      </c>
      <c r="Q280" s="301"/>
      <c r="R280" s="300" t="str">
        <f t="shared" si="24"/>
        <v/>
      </c>
      <c r="S280" s="300" t="str">
        <f t="shared" si="25"/>
        <v/>
      </c>
      <c r="T280" s="300" t="str">
        <f t="shared" si="26"/>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96"/>
      <c r="E281" s="292"/>
      <c r="F281" s="294"/>
      <c r="G281" s="294"/>
      <c r="H281" s="294"/>
      <c r="I281" s="297"/>
      <c r="J281" s="297"/>
      <c r="K281" s="298"/>
      <c r="L281" s="298"/>
      <c r="M281" s="288"/>
      <c r="N281" s="299" t="str">
        <f t="shared" si="23"/>
        <v/>
      </c>
      <c r="O281" s="242"/>
      <c r="P281" s="300" t="str">
        <f t="shared" si="27"/>
        <v/>
      </c>
      <c r="Q281" s="301"/>
      <c r="R281" s="300" t="str">
        <f t="shared" si="24"/>
        <v/>
      </c>
      <c r="S281" s="300" t="str">
        <f t="shared" si="25"/>
        <v/>
      </c>
      <c r="T281" s="300" t="str">
        <f t="shared" si="26"/>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96"/>
      <c r="E282" s="292"/>
      <c r="F282" s="294"/>
      <c r="G282" s="294"/>
      <c r="H282" s="294"/>
      <c r="I282" s="297"/>
      <c r="J282" s="297"/>
      <c r="K282" s="298"/>
      <c r="L282" s="298"/>
      <c r="M282" s="288"/>
      <c r="N282" s="299" t="str">
        <f t="shared" si="23"/>
        <v/>
      </c>
      <c r="O282" s="242"/>
      <c r="P282" s="300" t="str">
        <f t="shared" si="27"/>
        <v/>
      </c>
      <c r="Q282" s="301"/>
      <c r="R282" s="300" t="str">
        <f t="shared" si="24"/>
        <v/>
      </c>
      <c r="S282" s="300" t="str">
        <f t="shared" si="25"/>
        <v/>
      </c>
      <c r="T282" s="300" t="str">
        <f t="shared" si="26"/>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96"/>
      <c r="E283" s="292"/>
      <c r="F283" s="294"/>
      <c r="G283" s="294"/>
      <c r="H283" s="294"/>
      <c r="I283" s="297"/>
      <c r="J283" s="297"/>
      <c r="K283" s="298"/>
      <c r="L283" s="298"/>
      <c r="M283" s="288"/>
      <c r="N283" s="299" t="str">
        <f t="shared" si="23"/>
        <v/>
      </c>
      <c r="O283" s="242"/>
      <c r="P283" s="300" t="str">
        <f t="shared" si="27"/>
        <v/>
      </c>
      <c r="Q283" s="301"/>
      <c r="R283" s="300" t="str">
        <f t="shared" si="24"/>
        <v/>
      </c>
      <c r="S283" s="300" t="str">
        <f t="shared" si="25"/>
        <v/>
      </c>
      <c r="T283" s="300" t="str">
        <f t="shared" si="26"/>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96"/>
      <c r="E284" s="292"/>
      <c r="F284" s="294"/>
      <c r="G284" s="294"/>
      <c r="H284" s="294"/>
      <c r="I284" s="297"/>
      <c r="J284" s="297"/>
      <c r="K284" s="298"/>
      <c r="L284" s="298"/>
      <c r="M284" s="288"/>
      <c r="N284" s="299" t="str">
        <f t="shared" si="23"/>
        <v/>
      </c>
      <c r="O284" s="242"/>
      <c r="P284" s="300" t="str">
        <f t="shared" si="27"/>
        <v/>
      </c>
      <c r="Q284" s="301"/>
      <c r="R284" s="300" t="str">
        <f t="shared" si="24"/>
        <v/>
      </c>
      <c r="S284" s="300" t="str">
        <f t="shared" si="25"/>
        <v/>
      </c>
      <c r="T284" s="300" t="str">
        <f t="shared" si="26"/>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96"/>
      <c r="E285" s="292"/>
      <c r="F285" s="294"/>
      <c r="G285" s="294"/>
      <c r="H285" s="294"/>
      <c r="I285" s="297"/>
      <c r="J285" s="297"/>
      <c r="K285" s="298"/>
      <c r="L285" s="298"/>
      <c r="M285" s="288"/>
      <c r="N285" s="299" t="str">
        <f t="shared" si="23"/>
        <v/>
      </c>
      <c r="O285" s="242"/>
      <c r="P285" s="300" t="str">
        <f t="shared" si="27"/>
        <v/>
      </c>
      <c r="Q285" s="301"/>
      <c r="R285" s="300" t="str">
        <f t="shared" si="24"/>
        <v/>
      </c>
      <c r="S285" s="300" t="str">
        <f t="shared" si="25"/>
        <v/>
      </c>
      <c r="T285" s="300" t="str">
        <f t="shared" si="26"/>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96"/>
      <c r="E286" s="292"/>
      <c r="F286" s="294"/>
      <c r="G286" s="294"/>
      <c r="H286" s="294"/>
      <c r="I286" s="297"/>
      <c r="J286" s="297"/>
      <c r="K286" s="298"/>
      <c r="L286" s="298"/>
      <c r="M286" s="288"/>
      <c r="N286" s="299" t="str">
        <f t="shared" si="23"/>
        <v/>
      </c>
      <c r="O286" s="242"/>
      <c r="P286" s="300" t="str">
        <f t="shared" si="27"/>
        <v/>
      </c>
      <c r="Q286" s="301"/>
      <c r="R286" s="300" t="str">
        <f t="shared" si="24"/>
        <v/>
      </c>
      <c r="S286" s="300" t="str">
        <f t="shared" si="25"/>
        <v/>
      </c>
      <c r="T286" s="300" t="str">
        <f t="shared" si="26"/>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96"/>
      <c r="E287" s="292"/>
      <c r="F287" s="294"/>
      <c r="G287" s="294"/>
      <c r="H287" s="294"/>
      <c r="I287" s="297"/>
      <c r="J287" s="297"/>
      <c r="K287" s="298"/>
      <c r="L287" s="298"/>
      <c r="M287" s="288"/>
      <c r="N287" s="299" t="str">
        <f t="shared" si="23"/>
        <v/>
      </c>
      <c r="O287" s="242"/>
      <c r="P287" s="300" t="str">
        <f t="shared" si="27"/>
        <v/>
      </c>
      <c r="Q287" s="301"/>
      <c r="R287" s="300" t="str">
        <f t="shared" si="24"/>
        <v/>
      </c>
      <c r="S287" s="300" t="str">
        <f t="shared" si="25"/>
        <v/>
      </c>
      <c r="T287" s="300" t="str">
        <f t="shared" si="26"/>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96"/>
      <c r="E288" s="292"/>
      <c r="F288" s="294"/>
      <c r="G288" s="294"/>
      <c r="H288" s="294"/>
      <c r="I288" s="297"/>
      <c r="J288" s="297"/>
      <c r="K288" s="298"/>
      <c r="L288" s="298"/>
      <c r="M288" s="288"/>
      <c r="N288" s="299" t="str">
        <f t="shared" si="23"/>
        <v/>
      </c>
      <c r="O288" s="242"/>
      <c r="P288" s="300" t="str">
        <f t="shared" si="27"/>
        <v/>
      </c>
      <c r="Q288" s="301"/>
      <c r="R288" s="300" t="str">
        <f t="shared" si="24"/>
        <v/>
      </c>
      <c r="S288" s="300" t="str">
        <f t="shared" si="25"/>
        <v/>
      </c>
      <c r="T288" s="300" t="str">
        <f t="shared" si="26"/>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96"/>
      <c r="E289" s="292"/>
      <c r="F289" s="294"/>
      <c r="G289" s="294"/>
      <c r="H289" s="294"/>
      <c r="I289" s="297"/>
      <c r="J289" s="297"/>
      <c r="K289" s="298"/>
      <c r="L289" s="298"/>
      <c r="M289" s="288"/>
      <c r="N289" s="299" t="str">
        <f t="shared" si="23"/>
        <v/>
      </c>
      <c r="O289" s="242"/>
      <c r="P289" s="300" t="str">
        <f t="shared" si="27"/>
        <v/>
      </c>
      <c r="Q289" s="301"/>
      <c r="R289" s="300" t="str">
        <f t="shared" si="24"/>
        <v/>
      </c>
      <c r="S289" s="300" t="str">
        <f t="shared" si="25"/>
        <v/>
      </c>
      <c r="T289" s="300" t="str">
        <f t="shared" si="26"/>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96"/>
      <c r="E290" s="292"/>
      <c r="F290" s="294"/>
      <c r="G290" s="294"/>
      <c r="H290" s="294"/>
      <c r="I290" s="297"/>
      <c r="J290" s="297"/>
      <c r="K290" s="298"/>
      <c r="L290" s="298"/>
      <c r="M290" s="288"/>
      <c r="N290" s="299" t="str">
        <f t="shared" si="23"/>
        <v/>
      </c>
      <c r="O290" s="242"/>
      <c r="P290" s="300" t="str">
        <f t="shared" si="27"/>
        <v/>
      </c>
      <c r="Q290" s="301"/>
      <c r="R290" s="300" t="str">
        <f t="shared" si="24"/>
        <v/>
      </c>
      <c r="S290" s="300" t="str">
        <f t="shared" si="25"/>
        <v/>
      </c>
      <c r="T290" s="300" t="str">
        <f t="shared" si="26"/>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96"/>
      <c r="E291" s="292"/>
      <c r="F291" s="294"/>
      <c r="G291" s="294"/>
      <c r="H291" s="294"/>
      <c r="I291" s="297"/>
      <c r="J291" s="297"/>
      <c r="K291" s="298"/>
      <c r="L291" s="298"/>
      <c r="M291" s="288"/>
      <c r="N291" s="299" t="str">
        <f t="shared" si="23"/>
        <v/>
      </c>
      <c r="O291" s="242"/>
      <c r="P291" s="300" t="str">
        <f t="shared" si="27"/>
        <v/>
      </c>
      <c r="Q291" s="301"/>
      <c r="R291" s="300" t="str">
        <f t="shared" si="24"/>
        <v/>
      </c>
      <c r="S291" s="300" t="str">
        <f t="shared" si="25"/>
        <v/>
      </c>
      <c r="T291" s="300" t="str">
        <f t="shared" si="26"/>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96"/>
      <c r="E292" s="292"/>
      <c r="F292" s="294"/>
      <c r="G292" s="294"/>
      <c r="H292" s="294"/>
      <c r="I292" s="297"/>
      <c r="J292" s="297"/>
      <c r="K292" s="298"/>
      <c r="L292" s="298"/>
      <c r="M292" s="288"/>
      <c r="N292" s="299" t="str">
        <f t="shared" si="23"/>
        <v/>
      </c>
      <c r="O292" s="242"/>
      <c r="P292" s="300" t="str">
        <f t="shared" si="27"/>
        <v/>
      </c>
      <c r="Q292" s="301"/>
      <c r="R292" s="300" t="str">
        <f t="shared" si="24"/>
        <v/>
      </c>
      <c r="S292" s="300" t="str">
        <f t="shared" si="25"/>
        <v/>
      </c>
      <c r="T292" s="300" t="str">
        <f t="shared" si="26"/>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96"/>
      <c r="E293" s="292"/>
      <c r="F293" s="294"/>
      <c r="G293" s="294"/>
      <c r="H293" s="294"/>
      <c r="I293" s="297"/>
      <c r="J293" s="297"/>
      <c r="K293" s="298"/>
      <c r="L293" s="298"/>
      <c r="M293" s="288"/>
      <c r="N293" s="299" t="str">
        <f t="shared" si="23"/>
        <v/>
      </c>
      <c r="O293" s="242"/>
      <c r="P293" s="300" t="str">
        <f t="shared" si="27"/>
        <v/>
      </c>
      <c r="Q293" s="301"/>
      <c r="R293" s="300" t="str">
        <f t="shared" si="24"/>
        <v/>
      </c>
      <c r="S293" s="300" t="str">
        <f t="shared" si="25"/>
        <v/>
      </c>
      <c r="T293" s="300" t="str">
        <f t="shared" si="26"/>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96"/>
      <c r="E294" s="292"/>
      <c r="F294" s="294"/>
      <c r="G294" s="294"/>
      <c r="H294" s="294"/>
      <c r="I294" s="297"/>
      <c r="J294" s="297"/>
      <c r="K294" s="298"/>
      <c r="L294" s="298"/>
      <c r="M294" s="288"/>
      <c r="N294" s="299" t="str">
        <f t="shared" si="23"/>
        <v/>
      </c>
      <c r="O294" s="242"/>
      <c r="P294" s="300" t="str">
        <f t="shared" si="27"/>
        <v/>
      </c>
      <c r="Q294" s="301"/>
      <c r="R294" s="300" t="str">
        <f t="shared" si="24"/>
        <v/>
      </c>
      <c r="S294" s="300" t="str">
        <f t="shared" si="25"/>
        <v/>
      </c>
      <c r="T294" s="300" t="str">
        <f t="shared" si="26"/>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96"/>
      <c r="E295" s="292"/>
      <c r="F295" s="294"/>
      <c r="G295" s="294"/>
      <c r="H295" s="294"/>
      <c r="I295" s="297"/>
      <c r="J295" s="297"/>
      <c r="K295" s="298"/>
      <c r="L295" s="298"/>
      <c r="M295" s="288"/>
      <c r="N295" s="299" t="str">
        <f t="shared" si="23"/>
        <v/>
      </c>
      <c r="O295" s="242"/>
      <c r="P295" s="300" t="str">
        <f t="shared" si="27"/>
        <v/>
      </c>
      <c r="Q295" s="301"/>
      <c r="R295" s="300" t="str">
        <f t="shared" si="24"/>
        <v/>
      </c>
      <c r="S295" s="300" t="str">
        <f t="shared" si="25"/>
        <v/>
      </c>
      <c r="T295" s="300" t="str">
        <f t="shared" si="26"/>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96"/>
      <c r="E296" s="292"/>
      <c r="F296" s="294"/>
      <c r="G296" s="294"/>
      <c r="H296" s="294"/>
      <c r="I296" s="297"/>
      <c r="J296" s="297"/>
      <c r="K296" s="298"/>
      <c r="L296" s="298"/>
      <c r="M296" s="288"/>
      <c r="N296" s="299" t="str">
        <f t="shared" si="23"/>
        <v/>
      </c>
      <c r="O296" s="242"/>
      <c r="P296" s="300" t="str">
        <f t="shared" si="27"/>
        <v/>
      </c>
      <c r="Q296" s="301"/>
      <c r="R296" s="300" t="str">
        <f t="shared" si="24"/>
        <v/>
      </c>
      <c r="S296" s="300" t="str">
        <f t="shared" si="25"/>
        <v/>
      </c>
      <c r="T296" s="300" t="str">
        <f t="shared" si="26"/>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96"/>
      <c r="E297" s="292"/>
      <c r="F297" s="294"/>
      <c r="G297" s="294"/>
      <c r="H297" s="294"/>
      <c r="I297" s="297"/>
      <c r="J297" s="297"/>
      <c r="K297" s="298"/>
      <c r="L297" s="298"/>
      <c r="M297" s="288"/>
      <c r="N297" s="299" t="str">
        <f t="shared" si="23"/>
        <v/>
      </c>
      <c r="O297" s="242"/>
      <c r="P297" s="300" t="str">
        <f t="shared" si="27"/>
        <v/>
      </c>
      <c r="Q297" s="301"/>
      <c r="R297" s="300" t="str">
        <f t="shared" si="24"/>
        <v/>
      </c>
      <c r="S297" s="300" t="str">
        <f t="shared" si="25"/>
        <v/>
      </c>
      <c r="T297" s="300" t="str">
        <f t="shared" si="26"/>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96"/>
      <c r="E298" s="292"/>
      <c r="F298" s="294"/>
      <c r="G298" s="294"/>
      <c r="H298" s="294"/>
      <c r="I298" s="297"/>
      <c r="J298" s="297"/>
      <c r="K298" s="298"/>
      <c r="L298" s="298"/>
      <c r="M298" s="288"/>
      <c r="N298" s="299" t="str">
        <f t="shared" si="23"/>
        <v/>
      </c>
      <c r="O298" s="242"/>
      <c r="P298" s="300" t="str">
        <f t="shared" si="27"/>
        <v/>
      </c>
      <c r="Q298" s="301"/>
      <c r="R298" s="300" t="str">
        <f t="shared" si="24"/>
        <v/>
      </c>
      <c r="S298" s="300" t="str">
        <f t="shared" si="25"/>
        <v/>
      </c>
      <c r="T298" s="300" t="str">
        <f t="shared" si="26"/>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96"/>
      <c r="E299" s="292"/>
      <c r="F299" s="294"/>
      <c r="G299" s="294"/>
      <c r="H299" s="294"/>
      <c r="I299" s="297"/>
      <c r="J299" s="297"/>
      <c r="K299" s="298"/>
      <c r="L299" s="298"/>
      <c r="M299" s="288"/>
      <c r="N299" s="299" t="str">
        <f t="shared" si="23"/>
        <v/>
      </c>
      <c r="O299" s="242"/>
      <c r="P299" s="300" t="str">
        <f t="shared" si="27"/>
        <v/>
      </c>
      <c r="Q299" s="301"/>
      <c r="R299" s="300" t="str">
        <f t="shared" si="24"/>
        <v/>
      </c>
      <c r="S299" s="300" t="str">
        <f t="shared" si="25"/>
        <v/>
      </c>
      <c r="T299" s="300" t="str">
        <f t="shared" si="26"/>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96"/>
      <c r="E300" s="292"/>
      <c r="F300" s="294"/>
      <c r="G300" s="294"/>
      <c r="H300" s="294"/>
      <c r="I300" s="297"/>
      <c r="J300" s="297"/>
      <c r="K300" s="298"/>
      <c r="L300" s="298"/>
      <c r="M300" s="288"/>
      <c r="N300" s="299" t="str">
        <f t="shared" si="23"/>
        <v/>
      </c>
      <c r="O300" s="242"/>
      <c r="P300" s="300" t="str">
        <f t="shared" si="27"/>
        <v/>
      </c>
      <c r="Q300" s="301"/>
      <c r="R300" s="300" t="str">
        <f t="shared" si="24"/>
        <v/>
      </c>
      <c r="S300" s="300" t="str">
        <f t="shared" si="25"/>
        <v/>
      </c>
      <c r="T300" s="300" t="str">
        <f t="shared" si="26"/>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96"/>
      <c r="E301" s="292"/>
      <c r="F301" s="294"/>
      <c r="G301" s="294"/>
      <c r="H301" s="294"/>
      <c r="I301" s="297"/>
      <c r="J301" s="297"/>
      <c r="K301" s="298"/>
      <c r="L301" s="298"/>
      <c r="M301" s="288"/>
      <c r="N301" s="299" t="str">
        <f t="shared" si="23"/>
        <v/>
      </c>
      <c r="O301" s="242"/>
      <c r="P301" s="300" t="str">
        <f t="shared" si="27"/>
        <v/>
      </c>
      <c r="Q301" s="301"/>
      <c r="R301" s="300" t="str">
        <f t="shared" si="24"/>
        <v/>
      </c>
      <c r="S301" s="300" t="str">
        <f t="shared" si="25"/>
        <v/>
      </c>
      <c r="T301" s="300" t="str">
        <f t="shared" si="26"/>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96"/>
      <c r="E302" s="292"/>
      <c r="F302" s="294"/>
      <c r="G302" s="294"/>
      <c r="H302" s="294"/>
      <c r="I302" s="297"/>
      <c r="J302" s="297"/>
      <c r="K302" s="298"/>
      <c r="L302" s="298"/>
      <c r="M302" s="288"/>
      <c r="N302" s="299" t="str">
        <f t="shared" si="23"/>
        <v/>
      </c>
      <c r="O302" s="242"/>
      <c r="P302" s="300" t="str">
        <f t="shared" si="27"/>
        <v/>
      </c>
      <c r="Q302" s="301"/>
      <c r="R302" s="300" t="str">
        <f t="shared" si="24"/>
        <v/>
      </c>
      <c r="S302" s="300" t="str">
        <f t="shared" si="25"/>
        <v/>
      </c>
      <c r="T302" s="300" t="str">
        <f t="shared" si="26"/>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96"/>
      <c r="E303" s="292"/>
      <c r="F303" s="294"/>
      <c r="G303" s="294"/>
      <c r="H303" s="294"/>
      <c r="I303" s="297"/>
      <c r="J303" s="297"/>
      <c r="K303" s="298"/>
      <c r="L303" s="298"/>
      <c r="M303" s="288"/>
      <c r="N303" s="299" t="str">
        <f t="shared" si="23"/>
        <v/>
      </c>
      <c r="O303" s="242"/>
      <c r="P303" s="300" t="str">
        <f t="shared" si="27"/>
        <v/>
      </c>
      <c r="Q303" s="301"/>
      <c r="R303" s="300" t="str">
        <f t="shared" si="24"/>
        <v/>
      </c>
      <c r="S303" s="300" t="str">
        <f t="shared" si="25"/>
        <v/>
      </c>
      <c r="T303" s="300" t="str">
        <f t="shared" si="26"/>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96"/>
      <c r="E304" s="292"/>
      <c r="F304" s="294"/>
      <c r="G304" s="294"/>
      <c r="H304" s="294"/>
      <c r="I304" s="297"/>
      <c r="J304" s="297"/>
      <c r="K304" s="298"/>
      <c r="L304" s="298"/>
      <c r="M304" s="288"/>
      <c r="N304" s="299" t="str">
        <f t="shared" si="23"/>
        <v/>
      </c>
      <c r="O304" s="242"/>
      <c r="P304" s="300" t="str">
        <f t="shared" si="27"/>
        <v/>
      </c>
      <c r="Q304" s="301"/>
      <c r="R304" s="300" t="str">
        <f t="shared" si="24"/>
        <v/>
      </c>
      <c r="S304" s="300" t="str">
        <f t="shared" si="25"/>
        <v/>
      </c>
      <c r="T304" s="300" t="str">
        <f t="shared" si="26"/>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96"/>
      <c r="E305" s="292"/>
      <c r="F305" s="294"/>
      <c r="G305" s="294"/>
      <c r="H305" s="294"/>
      <c r="I305" s="297"/>
      <c r="J305" s="297"/>
      <c r="K305" s="298"/>
      <c r="L305" s="298"/>
      <c r="M305" s="288"/>
      <c r="N305" s="299" t="str">
        <f t="shared" si="23"/>
        <v/>
      </c>
      <c r="O305" s="242"/>
      <c r="P305" s="300" t="str">
        <f t="shared" si="27"/>
        <v/>
      </c>
      <c r="Q305" s="301"/>
      <c r="R305" s="300" t="str">
        <f t="shared" si="24"/>
        <v/>
      </c>
      <c r="S305" s="300" t="str">
        <f t="shared" si="25"/>
        <v/>
      </c>
      <c r="T305" s="300" t="str">
        <f t="shared" si="26"/>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96"/>
      <c r="E306" s="292"/>
      <c r="F306" s="294"/>
      <c r="G306" s="294"/>
      <c r="H306" s="294"/>
      <c r="I306" s="297"/>
      <c r="J306" s="297"/>
      <c r="K306" s="298"/>
      <c r="L306" s="298"/>
      <c r="M306" s="288"/>
      <c r="N306" s="299" t="str">
        <f t="shared" si="23"/>
        <v/>
      </c>
      <c r="O306" s="242"/>
      <c r="P306" s="300" t="str">
        <f t="shared" si="27"/>
        <v/>
      </c>
      <c r="Q306" s="301"/>
      <c r="R306" s="300" t="str">
        <f t="shared" si="24"/>
        <v/>
      </c>
      <c r="S306" s="300" t="str">
        <f t="shared" si="25"/>
        <v/>
      </c>
      <c r="T306" s="300" t="str">
        <f t="shared" si="26"/>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96"/>
      <c r="E307" s="292"/>
      <c r="F307" s="294"/>
      <c r="G307" s="294"/>
      <c r="H307" s="294"/>
      <c r="I307" s="297"/>
      <c r="J307" s="297"/>
      <c r="K307" s="298"/>
      <c r="L307" s="298"/>
      <c r="M307" s="288"/>
      <c r="N307" s="299" t="str">
        <f t="shared" si="23"/>
        <v/>
      </c>
      <c r="O307" s="242"/>
      <c r="P307" s="300" t="str">
        <f t="shared" si="27"/>
        <v/>
      </c>
      <c r="Q307" s="301"/>
      <c r="R307" s="300" t="str">
        <f t="shared" si="24"/>
        <v/>
      </c>
      <c r="S307" s="300" t="str">
        <f t="shared" si="25"/>
        <v/>
      </c>
      <c r="T307" s="300" t="str">
        <f t="shared" si="26"/>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96"/>
      <c r="E308" s="292"/>
      <c r="F308" s="294"/>
      <c r="G308" s="294"/>
      <c r="H308" s="294"/>
      <c r="I308" s="297"/>
      <c r="J308" s="297"/>
      <c r="K308" s="298"/>
      <c r="L308" s="298"/>
      <c r="M308" s="288"/>
      <c r="N308" s="299" t="str">
        <f t="shared" si="23"/>
        <v/>
      </c>
      <c r="O308" s="242"/>
      <c r="P308" s="300" t="str">
        <f t="shared" si="27"/>
        <v/>
      </c>
      <c r="Q308" s="301"/>
      <c r="R308" s="300" t="str">
        <f t="shared" si="24"/>
        <v/>
      </c>
      <c r="S308" s="300" t="str">
        <f t="shared" si="25"/>
        <v/>
      </c>
      <c r="T308" s="300" t="str">
        <f t="shared" si="26"/>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96"/>
      <c r="E309" s="292"/>
      <c r="F309" s="294"/>
      <c r="G309" s="294"/>
      <c r="H309" s="294"/>
      <c r="I309" s="297"/>
      <c r="J309" s="297"/>
      <c r="K309" s="298"/>
      <c r="L309" s="298"/>
      <c r="M309" s="288"/>
      <c r="N309" s="299" t="str">
        <f t="shared" si="23"/>
        <v/>
      </c>
      <c r="O309" s="242"/>
      <c r="P309" s="300" t="str">
        <f t="shared" si="27"/>
        <v/>
      </c>
      <c r="Q309" s="301"/>
      <c r="R309" s="300" t="str">
        <f t="shared" si="24"/>
        <v/>
      </c>
      <c r="S309" s="300" t="str">
        <f t="shared" si="25"/>
        <v/>
      </c>
      <c r="T309" s="300" t="str">
        <f t="shared" si="26"/>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96"/>
      <c r="E310" s="292"/>
      <c r="F310" s="294"/>
      <c r="G310" s="294"/>
      <c r="H310" s="294"/>
      <c r="I310" s="297"/>
      <c r="J310" s="297"/>
      <c r="K310" s="298"/>
      <c r="L310" s="298"/>
      <c r="M310" s="288"/>
      <c r="N310" s="299" t="str">
        <f t="shared" si="23"/>
        <v/>
      </c>
      <c r="O310" s="242"/>
      <c r="P310" s="300" t="str">
        <f t="shared" si="27"/>
        <v/>
      </c>
      <c r="Q310" s="301"/>
      <c r="R310" s="300" t="str">
        <f t="shared" si="24"/>
        <v/>
      </c>
      <c r="S310" s="300" t="str">
        <f t="shared" si="25"/>
        <v/>
      </c>
      <c r="T310" s="300" t="str">
        <f t="shared" si="26"/>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96"/>
      <c r="E311" s="292"/>
      <c r="F311" s="294"/>
      <c r="G311" s="294"/>
      <c r="H311" s="294"/>
      <c r="I311" s="297"/>
      <c r="J311" s="297"/>
      <c r="K311" s="298"/>
      <c r="L311" s="298"/>
      <c r="M311" s="288"/>
      <c r="N311" s="299" t="str">
        <f t="shared" si="23"/>
        <v/>
      </c>
      <c r="O311" s="242"/>
      <c r="P311" s="300" t="str">
        <f t="shared" si="27"/>
        <v/>
      </c>
      <c r="Q311" s="301"/>
      <c r="R311" s="300" t="str">
        <f t="shared" si="24"/>
        <v/>
      </c>
      <c r="S311" s="300" t="str">
        <f t="shared" si="25"/>
        <v/>
      </c>
      <c r="T311" s="300" t="str">
        <f t="shared" si="26"/>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96"/>
      <c r="E312" s="292"/>
      <c r="F312" s="294"/>
      <c r="G312" s="294"/>
      <c r="H312" s="294"/>
      <c r="I312" s="297"/>
      <c r="J312" s="297"/>
      <c r="K312" s="298"/>
      <c r="L312" s="298"/>
      <c r="M312" s="288"/>
      <c r="N312" s="299" t="str">
        <f t="shared" si="23"/>
        <v/>
      </c>
      <c r="O312" s="242"/>
      <c r="P312" s="300" t="str">
        <f t="shared" si="27"/>
        <v/>
      </c>
      <c r="Q312" s="301"/>
      <c r="R312" s="300" t="str">
        <f t="shared" si="24"/>
        <v/>
      </c>
      <c r="S312" s="300" t="str">
        <f t="shared" si="25"/>
        <v/>
      </c>
      <c r="T312" s="300" t="str">
        <f t="shared" si="26"/>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302"/>
      <c r="E313" s="303"/>
      <c r="F313" s="304"/>
      <c r="G313" s="294"/>
      <c r="H313" s="304"/>
      <c r="I313" s="305"/>
      <c r="J313" s="305"/>
      <c r="K313" s="298"/>
      <c r="L313" s="298"/>
      <c r="M313" s="289"/>
      <c r="N313" s="306" t="str">
        <f t="shared" si="23"/>
        <v/>
      </c>
      <c r="O313" s="242"/>
      <c r="P313" s="307" t="str">
        <f t="shared" si="27"/>
        <v/>
      </c>
      <c r="Q313" s="301"/>
      <c r="R313" s="300" t="str">
        <f t="shared" si="24"/>
        <v/>
      </c>
      <c r="S313" s="300" t="str">
        <f t="shared" si="25"/>
        <v/>
      </c>
      <c r="T313" s="300" t="str">
        <f t="shared" si="26"/>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831" t="s">
        <v>3792</v>
      </c>
      <c r="C314" s="831"/>
      <c r="D314" s="831"/>
      <c r="E314" s="831"/>
      <c r="F314" s="831"/>
      <c r="G314" s="831"/>
      <c r="H314" s="831"/>
      <c r="I314" s="831"/>
      <c r="J314" s="831"/>
      <c r="K314" s="831"/>
      <c r="L314" s="831"/>
      <c r="M314" s="831"/>
      <c r="N314" s="831"/>
      <c r="O314" s="831"/>
      <c r="P314" s="831"/>
      <c r="Q314" s="205">
        <f>SUM(Q14:Q313)</f>
        <v>7984126</v>
      </c>
      <c r="R314" s="205">
        <f t="shared" ref="R314:T314" si="28">SUM(R14:R313)</f>
        <v>7984126</v>
      </c>
      <c r="S314" s="205">
        <f t="shared" si="28"/>
        <v>0</v>
      </c>
      <c r="T314" s="205">
        <f t="shared" si="28"/>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831" t="s">
        <v>3793</v>
      </c>
      <c r="C315" s="831"/>
      <c r="D315" s="831"/>
      <c r="E315" s="831"/>
      <c r="F315" s="831"/>
      <c r="G315" s="831"/>
      <c r="H315" s="831"/>
      <c r="I315" s="831"/>
      <c r="J315" s="831"/>
      <c r="K315" s="831"/>
      <c r="L315" s="831"/>
      <c r="M315" s="831"/>
      <c r="N315" s="831"/>
      <c r="O315" s="831"/>
      <c r="P315" s="831"/>
      <c r="Q315" s="206">
        <f>IFERROR(Q314/$Q$314,"")</f>
        <v>1</v>
      </c>
      <c r="R315" s="206">
        <f>IFERROR(R314/$Q$314,"")</f>
        <v>1</v>
      </c>
      <c r="S315" s="206">
        <f>IFERROR(S314/$Q$314,"")</f>
        <v>0</v>
      </c>
      <c r="T315" s="206">
        <f>IFERROR(T314/$Q$314,"")</f>
        <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832" t="s">
        <v>3794</v>
      </c>
      <c r="C316" s="833"/>
      <c r="D316" s="833"/>
      <c r="E316" s="833"/>
      <c r="F316" s="833"/>
      <c r="G316" s="833"/>
      <c r="H316" s="833"/>
      <c r="I316" s="833"/>
      <c r="J316" s="833"/>
      <c r="K316" s="833"/>
      <c r="L316" s="833"/>
      <c r="M316" s="833"/>
      <c r="N316" s="833"/>
      <c r="O316" s="833"/>
      <c r="P316" s="833"/>
      <c r="Q316" s="834"/>
      <c r="R316" s="266"/>
      <c r="S316" s="266"/>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832" t="s">
        <v>3795</v>
      </c>
      <c r="C317" s="833"/>
      <c r="D317" s="833"/>
      <c r="E317" s="833"/>
      <c r="F317" s="833"/>
      <c r="G317" s="833"/>
      <c r="H317" s="833"/>
      <c r="I317" s="833"/>
      <c r="J317" s="833"/>
      <c r="K317" s="833"/>
      <c r="L317" s="833"/>
      <c r="M317" s="833"/>
      <c r="N317" s="833"/>
      <c r="O317" s="833"/>
      <c r="P317" s="833"/>
      <c r="Q317" s="834"/>
      <c r="R317" s="267">
        <f>R314+R316</f>
        <v>7984126</v>
      </c>
      <c r="S317" s="267">
        <f>S314+S316</f>
        <v>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60"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60" s="1" customFormat="1" ht="26.25" customHeight="1">
      <c r="A322" s="4"/>
      <c r="B322" s="574" t="s">
        <v>3796</v>
      </c>
      <c r="C322" s="575"/>
      <c r="D322" s="575"/>
      <c r="E322" s="575"/>
      <c r="F322" s="575"/>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60"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60" s="1" customFormat="1" ht="26.25" customHeight="1">
      <c r="A324" s="4"/>
      <c r="B324" s="4"/>
      <c r="C324" s="18"/>
      <c r="D324" s="190" t="s">
        <v>3797</v>
      </c>
      <c r="E324" s="190" t="s">
        <v>2970</v>
      </c>
      <c r="F324" s="193" t="s">
        <v>3787</v>
      </c>
      <c r="G324" s="193" t="s">
        <v>3788</v>
      </c>
      <c r="H324" s="193" t="s">
        <v>3789</v>
      </c>
      <c r="I324" s="193" t="s">
        <v>1970</v>
      </c>
      <c r="J324" s="16"/>
      <c r="O324" s="184"/>
      <c r="P324" s="184"/>
      <c r="Q324" s="184"/>
      <c r="R324" s="184"/>
      <c r="S324" s="184"/>
      <c r="T324" s="184"/>
      <c r="U324" s="184"/>
      <c r="V324" s="184"/>
      <c r="W324" s="184"/>
      <c r="X324" s="184"/>
      <c r="Y324" s="184"/>
      <c r="Z324" s="184"/>
      <c r="AA324" s="184"/>
      <c r="AB324" s="184"/>
      <c r="AC324" s="184"/>
      <c r="AD324" s="184"/>
      <c r="AE324" s="184"/>
      <c r="AF324" s="184"/>
    </row>
    <row r="325" spans="1:60" ht="46.15" customHeight="1">
      <c r="B325" s="198"/>
      <c r="C325" s="195"/>
      <c r="D325" s="207">
        <v>1</v>
      </c>
      <c r="E325" s="208" t="str">
        <f t="array" ref="E325">IFERROR(INDEX($D$14:$D$313,MATCH(0,IF($D$14:$D$313&lt;&gt;"",COUNTIF($E$324:E324,$D$14:$D$313),1),0)),"")</f>
        <v>Tipo_3.5.G_Ruedas_de_negocio_misiones_comerciales_y_workshops_para_la_promoción_turística</v>
      </c>
      <c r="F325" s="204">
        <f t="shared" ref="F325:I330" ca="1" si="29">IFERROR(SUMIF($D$14:$D$303,$E325,Q$14:Q$63),"")</f>
        <v>7984126</v>
      </c>
      <c r="G325" s="204">
        <f t="shared" ca="1" si="29"/>
        <v>7984126</v>
      </c>
      <c r="H325" s="204">
        <f t="shared" ca="1" si="29"/>
        <v>0</v>
      </c>
      <c r="I325" s="204">
        <f t="shared" ca="1" si="29"/>
        <v>0</v>
      </c>
      <c r="J325" s="16"/>
      <c r="L325" s="17"/>
      <c r="AF325" s="132"/>
      <c r="AG325" s="16"/>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row>
    <row r="326" spans="1:60" ht="46.15" customHeight="1">
      <c r="B326" s="198"/>
      <c r="C326" s="195"/>
      <c r="D326" s="207">
        <v>2</v>
      </c>
      <c r="E326" s="208" t="str">
        <f t="array" ref="E326">IFERROR(INDEX($D$14:$D$313,MATCH(0,IF($D$14:$D$313&lt;&gt;"",COUNTIF($E$324:E325,$D$14:$D$313),1),0)),"")</f>
        <v/>
      </c>
      <c r="F326" s="204">
        <f t="shared" ca="1" si="29"/>
        <v>0</v>
      </c>
      <c r="G326" s="204">
        <f t="shared" ca="1" si="29"/>
        <v>0</v>
      </c>
      <c r="H326" s="204">
        <f t="shared" ca="1" si="29"/>
        <v>0</v>
      </c>
      <c r="I326" s="204">
        <f t="shared" ca="1" si="29"/>
        <v>0</v>
      </c>
      <c r="J326" s="16"/>
      <c r="L326" s="17"/>
      <c r="AF326" s="132"/>
      <c r="AG326" s="16"/>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row>
    <row r="327" spans="1:60" ht="46.15" customHeight="1">
      <c r="B327" s="198"/>
      <c r="C327" s="195"/>
      <c r="D327" s="207">
        <v>3</v>
      </c>
      <c r="E327" s="208" t="str">
        <f t="array" ref="E327">IFERROR(INDEX($D$14:$D$313,MATCH(0,IF($D$14:$D$313&lt;&gt;"",COUNTIF($E$324:E326,$D$14:$D$313),1),0)),"")</f>
        <v/>
      </c>
      <c r="F327" s="204">
        <f t="shared" ca="1" si="29"/>
        <v>0</v>
      </c>
      <c r="G327" s="204">
        <f t="shared" ca="1" si="29"/>
        <v>0</v>
      </c>
      <c r="H327" s="204">
        <f t="shared" ca="1" si="29"/>
        <v>0</v>
      </c>
      <c r="I327" s="204">
        <f t="shared" ca="1" si="29"/>
        <v>0</v>
      </c>
      <c r="J327" s="16"/>
      <c r="L327" s="17"/>
      <c r="AF327" s="132"/>
    </row>
    <row r="328" spans="1:60" ht="46.15" customHeight="1">
      <c r="B328" s="198"/>
      <c r="C328" s="195"/>
      <c r="D328" s="207">
        <v>4</v>
      </c>
      <c r="E328" s="208" t="str">
        <f t="array" ref="E328">IFERROR(INDEX($D$14:$D$313,MATCH(0,IF($D$14:$D$313&lt;&gt;"",COUNTIF($E$324:E327,$D$14:$D$313),1),0)),"")</f>
        <v/>
      </c>
      <c r="F328" s="204">
        <f t="shared" ca="1" si="29"/>
        <v>0</v>
      </c>
      <c r="G328" s="204">
        <f t="shared" ca="1" si="29"/>
        <v>0</v>
      </c>
      <c r="H328" s="204">
        <f t="shared" ca="1" si="29"/>
        <v>0</v>
      </c>
      <c r="I328" s="204">
        <f t="shared" ca="1" si="29"/>
        <v>0</v>
      </c>
      <c r="J328" s="16"/>
      <c r="L328" s="17"/>
      <c r="AF328" s="132"/>
    </row>
    <row r="329" spans="1:60" ht="46.15" customHeight="1">
      <c r="B329" s="198"/>
      <c r="C329" s="195"/>
      <c r="D329" s="207">
        <v>5</v>
      </c>
      <c r="E329" s="208" t="str">
        <f t="array" ref="E329">IFERROR(INDEX($D$14:$D$313,MATCH(0,IF($D$14:$D$313&lt;&gt;"",COUNTIF($E$324:E328,$D$14:$D$313),1),0)),"")</f>
        <v/>
      </c>
      <c r="F329" s="204">
        <f t="shared" ca="1" si="29"/>
        <v>0</v>
      </c>
      <c r="G329" s="204">
        <f t="shared" ca="1" si="29"/>
        <v>0</v>
      </c>
      <c r="H329" s="204">
        <f t="shared" ca="1" si="29"/>
        <v>0</v>
      </c>
      <c r="I329" s="204">
        <f t="shared" ca="1" si="29"/>
        <v>0</v>
      </c>
      <c r="J329" s="16"/>
      <c r="L329" s="17"/>
      <c r="AF329" s="132"/>
    </row>
    <row r="330" spans="1:60" ht="46.15" customHeight="1">
      <c r="B330" s="198"/>
      <c r="C330" s="195"/>
      <c r="D330" s="207">
        <v>6</v>
      </c>
      <c r="E330" s="208" t="str">
        <f t="array" ref="E330">IFERROR(INDEX($D$14:$D$313,MATCH(0,IF($D$14:$D$313&lt;&gt;"",COUNTIF($E$324:E329,$D$14:$D$313),1),0)),"")</f>
        <v/>
      </c>
      <c r="F330" s="204">
        <f t="shared" ca="1" si="29"/>
        <v>0</v>
      </c>
      <c r="G330" s="204">
        <f t="shared" ca="1" si="29"/>
        <v>0</v>
      </c>
      <c r="H330" s="204">
        <f t="shared" ca="1" si="29"/>
        <v>0</v>
      </c>
      <c r="I330" s="204">
        <f t="shared" ca="1" si="29"/>
        <v>0</v>
      </c>
      <c r="J330" s="16"/>
      <c r="L330" s="17"/>
      <c r="AF330" s="132"/>
    </row>
    <row r="331" spans="1:60" ht="46.15" customHeight="1">
      <c r="B331" s="14"/>
      <c r="D331" s="209"/>
      <c r="E331" s="210" t="s">
        <v>3798</v>
      </c>
      <c r="F331" s="205">
        <f ca="1">SUM(F325:F330)</f>
        <v>7984126</v>
      </c>
      <c r="G331" s="212">
        <f t="shared" ref="G331:I331" ca="1" si="30">SUM(G325:G330)</f>
        <v>7984126</v>
      </c>
      <c r="H331" s="212">
        <f t="shared" ca="1" si="30"/>
        <v>0</v>
      </c>
      <c r="I331" s="212">
        <f t="shared" ca="1" si="30"/>
        <v>0</v>
      </c>
      <c r="J331" s="16"/>
      <c r="L331" s="17"/>
      <c r="AF331" s="132"/>
    </row>
    <row r="332" spans="1:60" ht="46.15" customHeight="1">
      <c r="B332" s="14"/>
      <c r="D332" s="195"/>
      <c r="E332" s="335" t="s">
        <v>3799</v>
      </c>
      <c r="F332" s="336">
        <f ca="1">IFERROR(F331/$F$331,"")</f>
        <v>1</v>
      </c>
      <c r="G332" s="211">
        <f ca="1">IFERROR(G331/$F$331,"")</f>
        <v>1</v>
      </c>
      <c r="H332" s="211">
        <f ca="1">IFERROR(H331/$F$331,"")</f>
        <v>0</v>
      </c>
      <c r="I332" s="211">
        <f ca="1">IFERROR(I331/$F$331,"")</f>
        <v>0</v>
      </c>
      <c r="J332" s="59"/>
      <c r="L332" s="17"/>
      <c r="AF332" s="132"/>
    </row>
    <row r="333" spans="1:60" ht="46.15" customHeight="1">
      <c r="D333" s="209"/>
      <c r="E333" s="337" t="s">
        <v>3800</v>
      </c>
      <c r="F333" s="338">
        <f>SUM(G333:H333)</f>
        <v>0</v>
      </c>
      <c r="G333" s="205">
        <f>R316</f>
        <v>0</v>
      </c>
      <c r="H333" s="212">
        <f>S316</f>
        <v>0</v>
      </c>
    </row>
    <row r="334" spans="1:60" s="3" customFormat="1" ht="46.15" customHeight="1">
      <c r="A334" s="1"/>
      <c r="B334" s="333"/>
      <c r="C334" s="60"/>
      <c r="D334" s="209"/>
      <c r="E334" s="339" t="s">
        <v>3801</v>
      </c>
      <c r="F334" s="338">
        <f ca="1">SUM(G334:H334)</f>
        <v>7984126</v>
      </c>
      <c r="G334" s="205">
        <f ca="1">G333+G331</f>
        <v>7984126</v>
      </c>
      <c r="H334" s="212">
        <f ca="1">H333+H331</f>
        <v>0</v>
      </c>
      <c r="I334" s="16"/>
      <c r="J334" s="17"/>
      <c r="K334" s="17"/>
      <c r="L334" s="17"/>
      <c r="M334" s="17"/>
      <c r="N334" s="17"/>
      <c r="O334" s="17"/>
      <c r="P334" s="17"/>
      <c r="Q334" s="17"/>
      <c r="R334" s="17"/>
      <c r="S334" s="17"/>
      <c r="T334" s="17"/>
      <c r="U334" s="334"/>
      <c r="V334" s="334"/>
      <c r="W334" s="334"/>
      <c r="X334" s="334"/>
      <c r="Y334" s="334"/>
      <c r="Z334" s="334"/>
      <c r="AA334" s="334"/>
      <c r="AB334" s="334"/>
      <c r="AC334" s="334"/>
      <c r="AD334" s="334"/>
      <c r="AE334" s="334"/>
    </row>
    <row r="335" spans="1:60" s="3" customFormat="1" ht="46.15" customHeight="1">
      <c r="A335" s="1"/>
      <c r="B335" s="17"/>
      <c r="C335" s="17"/>
      <c r="D335" s="17"/>
      <c r="E335" s="17"/>
      <c r="F335" s="17"/>
      <c r="G335" s="17"/>
      <c r="H335" s="17"/>
      <c r="I335" s="17"/>
      <c r="J335" s="17"/>
      <c r="K335" s="17"/>
      <c r="L335" s="17"/>
      <c r="M335" s="17"/>
      <c r="N335" s="17"/>
      <c r="O335" s="17"/>
      <c r="P335" s="17"/>
      <c r="Q335" s="17"/>
      <c r="R335" s="17"/>
      <c r="S335" s="17"/>
      <c r="T335" s="17"/>
      <c r="U335" s="334"/>
      <c r="V335" s="334"/>
      <c r="W335" s="334"/>
      <c r="X335" s="334"/>
      <c r="Y335" s="334"/>
      <c r="Z335" s="334"/>
      <c r="AA335" s="334"/>
      <c r="AB335" s="334"/>
      <c r="AC335" s="334"/>
      <c r="AD335" s="334"/>
      <c r="AE335" s="334"/>
    </row>
    <row r="336" spans="1:60" s="1" customFormat="1" ht="26.25" customHeight="1">
      <c r="A336" s="4"/>
      <c r="B336" s="574" t="s">
        <v>3802</v>
      </c>
      <c r="C336" s="575"/>
      <c r="D336" s="575"/>
      <c r="E336" s="575"/>
      <c r="F336" s="575"/>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3776</v>
      </c>
      <c r="C338" s="190" t="s">
        <v>3777</v>
      </c>
      <c r="D338" s="182" t="s">
        <v>3803</v>
      </c>
      <c r="E338" s="142" t="s">
        <v>3804</v>
      </c>
      <c r="F338" s="193" t="s">
        <v>3787</v>
      </c>
      <c r="G338" s="193" t="s">
        <v>3788</v>
      </c>
      <c r="H338" s="193" t="s">
        <v>3789</v>
      </c>
      <c r="I338" s="193" t="s">
        <v>1970</v>
      </c>
    </row>
    <row r="339" spans="1:10" ht="46.15" customHeight="1">
      <c r="A339" s="198"/>
      <c r="B339" s="213" t="str">
        <f>IFERROR(VLOOKUP(D339,Auxiliar!$B$4:$D$9,3,0),"")</f>
        <v/>
      </c>
      <c r="C339" s="207">
        <v>1</v>
      </c>
      <c r="D339" s="268"/>
      <c r="E339" s="213" t="str" cm="1">
        <f t="array" aca="1" ref="E339" ca="1">IFERROR(INDIRECT(B339),"")</f>
        <v/>
      </c>
      <c r="F339" s="214">
        <f t="shared" ref="F339:F366" ca="1" si="31">IFERROR(SUMIF($E$14:$E$303,$E339,Q$14:Q$63),"")</f>
        <v>0</v>
      </c>
      <c r="G339" s="214">
        <f t="shared" ref="G339:G366" ca="1" si="32">IFERROR(SUMIF($E$14:$E$303,$E339,R$14:R$63),"")</f>
        <v>0</v>
      </c>
      <c r="H339" s="214">
        <f t="shared" ref="H339:H366" ca="1" si="33">IFERROR(SUMIF($E$14:$E$303,$E339,S$14:S$63),"")</f>
        <v>0</v>
      </c>
      <c r="I339" s="214">
        <f t="shared" ref="I339:I366" ca="1" si="34">IFERROR(SUMIF($E$14:$E$303,$E339,T$14:T$63),"")</f>
        <v>0</v>
      </c>
      <c r="J339" s="9"/>
    </row>
    <row r="340" spans="1:10" ht="46.15" customHeight="1">
      <c r="B340" s="60"/>
      <c r="C340" s="60"/>
      <c r="D340" s="209"/>
      <c r="E340" s="213"/>
      <c r="F340" s="214">
        <f t="shared" ca="1" si="31"/>
        <v>0</v>
      </c>
      <c r="G340" s="214">
        <f t="shared" ca="1" si="32"/>
        <v>0</v>
      </c>
      <c r="H340" s="214">
        <f t="shared" ca="1" si="33"/>
        <v>0</v>
      </c>
      <c r="I340" s="214">
        <f t="shared" ca="1" si="34"/>
        <v>0</v>
      </c>
    </row>
    <row r="341" spans="1:10" ht="46.15" customHeight="1">
      <c r="D341" s="195"/>
      <c r="E341" s="213"/>
      <c r="F341" s="214">
        <f t="shared" ca="1" si="31"/>
        <v>0</v>
      </c>
      <c r="G341" s="214">
        <f t="shared" ca="1" si="32"/>
        <v>0</v>
      </c>
      <c r="H341" s="214">
        <f t="shared" ca="1" si="33"/>
        <v>0</v>
      </c>
      <c r="I341" s="214">
        <f t="shared" ca="1" si="34"/>
        <v>0</v>
      </c>
    </row>
    <row r="342" spans="1:10" ht="46.15" customHeight="1">
      <c r="D342" s="195"/>
      <c r="E342" s="213"/>
      <c r="F342" s="214">
        <f t="shared" ca="1" si="31"/>
        <v>0</v>
      </c>
      <c r="G342" s="214">
        <f t="shared" ca="1" si="32"/>
        <v>0</v>
      </c>
      <c r="H342" s="214">
        <f t="shared" ca="1" si="33"/>
        <v>0</v>
      </c>
      <c r="I342" s="214">
        <f t="shared" ca="1" si="34"/>
        <v>0</v>
      </c>
    </row>
    <row r="343" spans="1:10" ht="46.15" customHeight="1">
      <c r="D343" s="195"/>
      <c r="E343" s="213"/>
      <c r="F343" s="214">
        <f t="shared" ca="1" si="31"/>
        <v>0</v>
      </c>
      <c r="G343" s="214">
        <f t="shared" ca="1" si="32"/>
        <v>0</v>
      </c>
      <c r="H343" s="214">
        <f t="shared" ca="1" si="33"/>
        <v>0</v>
      </c>
      <c r="I343" s="214">
        <f t="shared" ca="1" si="34"/>
        <v>0</v>
      </c>
    </row>
    <row r="344" spans="1:10" ht="46.15" customHeight="1">
      <c r="D344" s="195"/>
      <c r="E344" s="213"/>
      <c r="F344" s="214">
        <f t="shared" ca="1" si="31"/>
        <v>0</v>
      </c>
      <c r="G344" s="214">
        <f t="shared" ca="1" si="32"/>
        <v>0</v>
      </c>
      <c r="H344" s="214">
        <f t="shared" ca="1" si="33"/>
        <v>0</v>
      </c>
      <c r="I344" s="214">
        <f t="shared" ca="1" si="34"/>
        <v>0</v>
      </c>
    </row>
    <row r="345" spans="1:10" ht="46.15" customHeight="1">
      <c r="D345" s="195"/>
      <c r="E345" s="213"/>
      <c r="F345" s="214">
        <f t="shared" ca="1" si="31"/>
        <v>0</v>
      </c>
      <c r="G345" s="214">
        <f t="shared" ca="1" si="32"/>
        <v>0</v>
      </c>
      <c r="H345" s="214">
        <f t="shared" ca="1" si="33"/>
        <v>0</v>
      </c>
      <c r="I345" s="214">
        <f t="shared" ca="1" si="34"/>
        <v>0</v>
      </c>
    </row>
    <row r="346" spans="1:10" ht="46.15" customHeight="1">
      <c r="D346" s="195"/>
      <c r="E346" s="213"/>
      <c r="F346" s="214">
        <f t="shared" ca="1" si="31"/>
        <v>0</v>
      </c>
      <c r="G346" s="214">
        <f t="shared" ca="1" si="32"/>
        <v>0</v>
      </c>
      <c r="H346" s="214">
        <f t="shared" ca="1" si="33"/>
        <v>0</v>
      </c>
      <c r="I346" s="214">
        <f t="shared" ca="1" si="34"/>
        <v>0</v>
      </c>
    </row>
    <row r="347" spans="1:10" ht="46.15" customHeight="1">
      <c r="D347" s="195"/>
      <c r="E347" s="213"/>
      <c r="F347" s="214">
        <f t="shared" ca="1" si="31"/>
        <v>0</v>
      </c>
      <c r="G347" s="214">
        <f t="shared" ca="1" si="32"/>
        <v>0</v>
      </c>
      <c r="H347" s="214">
        <f t="shared" ca="1" si="33"/>
        <v>0</v>
      </c>
      <c r="I347" s="214">
        <f t="shared" ca="1" si="34"/>
        <v>0</v>
      </c>
    </row>
    <row r="348" spans="1:10" ht="46.15" customHeight="1">
      <c r="D348" s="195"/>
      <c r="E348" s="213"/>
      <c r="F348" s="214">
        <f t="shared" ca="1" si="31"/>
        <v>0</v>
      </c>
      <c r="G348" s="214">
        <f t="shared" ca="1" si="32"/>
        <v>0</v>
      </c>
      <c r="H348" s="214">
        <f t="shared" ca="1" si="33"/>
        <v>0</v>
      </c>
      <c r="I348" s="214">
        <f t="shared" ca="1" si="34"/>
        <v>0</v>
      </c>
    </row>
    <row r="349" spans="1:10" ht="46.15" customHeight="1">
      <c r="D349" s="195"/>
      <c r="E349" s="213"/>
      <c r="F349" s="214">
        <f t="shared" ca="1" si="31"/>
        <v>0</v>
      </c>
      <c r="G349" s="214">
        <f t="shared" ca="1" si="32"/>
        <v>0</v>
      </c>
      <c r="H349" s="214">
        <f t="shared" ca="1" si="33"/>
        <v>0</v>
      </c>
      <c r="I349" s="214">
        <f t="shared" ca="1" si="34"/>
        <v>0</v>
      </c>
    </row>
    <row r="350" spans="1:10" ht="46.15" customHeight="1">
      <c r="D350" s="195"/>
      <c r="E350" s="213"/>
      <c r="F350" s="214">
        <f t="shared" ca="1" si="31"/>
        <v>0</v>
      </c>
      <c r="G350" s="214">
        <f t="shared" ca="1" si="32"/>
        <v>0</v>
      </c>
      <c r="H350" s="214">
        <f t="shared" ca="1" si="33"/>
        <v>0</v>
      </c>
      <c r="I350" s="214">
        <f t="shared" ca="1" si="34"/>
        <v>0</v>
      </c>
    </row>
    <row r="351" spans="1:10" ht="46.15" customHeight="1">
      <c r="D351" s="195"/>
      <c r="E351" s="213"/>
      <c r="F351" s="214">
        <f t="shared" ca="1" si="31"/>
        <v>0</v>
      </c>
      <c r="G351" s="214">
        <f t="shared" ca="1" si="32"/>
        <v>0</v>
      </c>
      <c r="H351" s="214">
        <f t="shared" ca="1" si="33"/>
        <v>0</v>
      </c>
      <c r="I351" s="214">
        <f t="shared" ca="1" si="34"/>
        <v>0</v>
      </c>
    </row>
    <row r="352" spans="1:10" ht="46.15" customHeight="1">
      <c r="D352" s="195"/>
      <c r="E352" s="213"/>
      <c r="F352" s="214">
        <f t="shared" ca="1" si="31"/>
        <v>0</v>
      </c>
      <c r="G352" s="214">
        <f t="shared" ca="1" si="32"/>
        <v>0</v>
      </c>
      <c r="H352" s="214">
        <f t="shared" ca="1" si="33"/>
        <v>0</v>
      </c>
      <c r="I352" s="214">
        <f t="shared" ca="1" si="34"/>
        <v>0</v>
      </c>
    </row>
    <row r="353" spans="4:9" ht="46.15" customHeight="1">
      <c r="D353" s="195"/>
      <c r="E353" s="213"/>
      <c r="F353" s="214">
        <f t="shared" ca="1" si="31"/>
        <v>0</v>
      </c>
      <c r="G353" s="214">
        <f t="shared" ca="1" si="32"/>
        <v>0</v>
      </c>
      <c r="H353" s="214">
        <f t="shared" ca="1" si="33"/>
        <v>0</v>
      </c>
      <c r="I353" s="214">
        <f t="shared" ca="1" si="34"/>
        <v>0</v>
      </c>
    </row>
    <row r="354" spans="4:9" ht="46.15" customHeight="1">
      <c r="D354" s="195"/>
      <c r="E354" s="213"/>
      <c r="F354" s="214">
        <f t="shared" ca="1" si="31"/>
        <v>0</v>
      </c>
      <c r="G354" s="214">
        <f t="shared" ca="1" si="32"/>
        <v>0</v>
      </c>
      <c r="H354" s="214">
        <f t="shared" ca="1" si="33"/>
        <v>0</v>
      </c>
      <c r="I354" s="214">
        <f t="shared" ca="1" si="34"/>
        <v>0</v>
      </c>
    </row>
    <row r="355" spans="4:9" ht="46.15" customHeight="1">
      <c r="D355" s="195"/>
      <c r="E355" s="213"/>
      <c r="F355" s="214">
        <f t="shared" ca="1" si="31"/>
        <v>0</v>
      </c>
      <c r="G355" s="214">
        <f t="shared" ca="1" si="32"/>
        <v>0</v>
      </c>
      <c r="H355" s="214">
        <f t="shared" ca="1" si="33"/>
        <v>0</v>
      </c>
      <c r="I355" s="214">
        <f t="shared" ca="1" si="34"/>
        <v>0</v>
      </c>
    </row>
    <row r="356" spans="4:9" ht="46.15" customHeight="1">
      <c r="D356" s="195"/>
      <c r="E356" s="213"/>
      <c r="F356" s="214">
        <f t="shared" ca="1" si="31"/>
        <v>0</v>
      </c>
      <c r="G356" s="214">
        <f t="shared" ca="1" si="32"/>
        <v>0</v>
      </c>
      <c r="H356" s="214">
        <f t="shared" ca="1" si="33"/>
        <v>0</v>
      </c>
      <c r="I356" s="214">
        <f t="shared" ca="1" si="34"/>
        <v>0</v>
      </c>
    </row>
    <row r="357" spans="4:9" ht="46.15" customHeight="1">
      <c r="D357" s="195"/>
      <c r="E357" s="213"/>
      <c r="F357" s="214">
        <f t="shared" ca="1" si="31"/>
        <v>0</v>
      </c>
      <c r="G357" s="214">
        <f t="shared" ca="1" si="32"/>
        <v>0</v>
      </c>
      <c r="H357" s="214">
        <f t="shared" ca="1" si="33"/>
        <v>0</v>
      </c>
      <c r="I357" s="214">
        <f t="shared" ca="1" si="34"/>
        <v>0</v>
      </c>
    </row>
    <row r="358" spans="4:9" ht="46.15" customHeight="1">
      <c r="D358" s="195"/>
      <c r="E358" s="213"/>
      <c r="F358" s="214">
        <f t="shared" ca="1" si="31"/>
        <v>0</v>
      </c>
      <c r="G358" s="214">
        <f t="shared" ca="1" si="32"/>
        <v>0</v>
      </c>
      <c r="H358" s="214">
        <f t="shared" ca="1" si="33"/>
        <v>0</v>
      </c>
      <c r="I358" s="214">
        <f t="shared" ca="1" si="34"/>
        <v>0</v>
      </c>
    </row>
    <row r="359" spans="4:9" ht="46.15" customHeight="1">
      <c r="D359" s="195"/>
      <c r="E359" s="213"/>
      <c r="F359" s="214">
        <f t="shared" ca="1" si="31"/>
        <v>0</v>
      </c>
      <c r="G359" s="214">
        <f t="shared" ca="1" si="32"/>
        <v>0</v>
      </c>
      <c r="H359" s="214">
        <f t="shared" ca="1" si="33"/>
        <v>0</v>
      </c>
      <c r="I359" s="214">
        <f t="shared" ca="1" si="34"/>
        <v>0</v>
      </c>
    </row>
    <row r="360" spans="4:9" ht="46.15" customHeight="1">
      <c r="D360" s="195"/>
      <c r="E360" s="213"/>
      <c r="F360" s="214">
        <f t="shared" ca="1" si="31"/>
        <v>0</v>
      </c>
      <c r="G360" s="214">
        <f t="shared" ca="1" si="32"/>
        <v>0</v>
      </c>
      <c r="H360" s="214">
        <f t="shared" ca="1" si="33"/>
        <v>0</v>
      </c>
      <c r="I360" s="214">
        <f t="shared" ca="1" si="34"/>
        <v>0</v>
      </c>
    </row>
    <row r="361" spans="4:9" ht="46.15" customHeight="1">
      <c r="D361" s="195"/>
      <c r="E361" s="213"/>
      <c r="F361" s="214">
        <f t="shared" ca="1" si="31"/>
        <v>0</v>
      </c>
      <c r="G361" s="214">
        <f t="shared" ca="1" si="32"/>
        <v>0</v>
      </c>
      <c r="H361" s="214">
        <f t="shared" ca="1" si="33"/>
        <v>0</v>
      </c>
      <c r="I361" s="214">
        <f t="shared" ca="1" si="34"/>
        <v>0</v>
      </c>
    </row>
    <row r="362" spans="4:9" ht="46.15" customHeight="1">
      <c r="D362" s="195"/>
      <c r="E362" s="213"/>
      <c r="F362" s="214">
        <f t="shared" ca="1" si="31"/>
        <v>0</v>
      </c>
      <c r="G362" s="214">
        <f t="shared" ca="1" si="32"/>
        <v>0</v>
      </c>
      <c r="H362" s="214">
        <f t="shared" ca="1" si="33"/>
        <v>0</v>
      </c>
      <c r="I362" s="214">
        <f t="shared" ca="1" si="34"/>
        <v>0</v>
      </c>
    </row>
    <row r="363" spans="4:9" ht="46.15" customHeight="1">
      <c r="D363" s="195"/>
      <c r="E363" s="213"/>
      <c r="F363" s="214">
        <f t="shared" ca="1" si="31"/>
        <v>0</v>
      </c>
      <c r="G363" s="214">
        <f t="shared" ca="1" si="32"/>
        <v>0</v>
      </c>
      <c r="H363" s="214">
        <f t="shared" ca="1" si="33"/>
        <v>0</v>
      </c>
      <c r="I363" s="214">
        <f t="shared" ca="1" si="34"/>
        <v>0</v>
      </c>
    </row>
    <row r="364" spans="4:9" ht="46.15" customHeight="1">
      <c r="D364" s="195"/>
      <c r="E364" s="213"/>
      <c r="F364" s="214">
        <f t="shared" ca="1" si="31"/>
        <v>0</v>
      </c>
      <c r="G364" s="214">
        <f t="shared" ca="1" si="32"/>
        <v>0</v>
      </c>
      <c r="H364" s="214">
        <f t="shared" ca="1" si="33"/>
        <v>0</v>
      </c>
      <c r="I364" s="214">
        <f t="shared" ca="1" si="34"/>
        <v>0</v>
      </c>
    </row>
    <row r="365" spans="4:9" ht="46.15" customHeight="1">
      <c r="D365" s="195"/>
      <c r="E365" s="213"/>
      <c r="F365" s="214">
        <f t="shared" ca="1" si="31"/>
        <v>0</v>
      </c>
      <c r="G365" s="214">
        <f t="shared" ca="1" si="32"/>
        <v>0</v>
      </c>
      <c r="H365" s="214">
        <f t="shared" ca="1" si="33"/>
        <v>0</v>
      </c>
      <c r="I365" s="214">
        <f t="shared" ca="1" si="34"/>
        <v>0</v>
      </c>
    </row>
    <row r="366" spans="4:9" ht="46.15" customHeight="1">
      <c r="D366" s="195"/>
      <c r="E366" s="213"/>
      <c r="F366" s="214">
        <f t="shared" ca="1" si="31"/>
        <v>0</v>
      </c>
      <c r="G366" s="214">
        <f t="shared" ca="1" si="32"/>
        <v>0</v>
      </c>
      <c r="H366" s="214">
        <f t="shared" ca="1" si="33"/>
        <v>0</v>
      </c>
      <c r="I366" s="214">
        <f t="shared" ca="1" si="34"/>
        <v>0</v>
      </c>
    </row>
    <row r="367" spans="4:9" hidden="1">
      <c r="E367" s="60"/>
    </row>
  </sheetData>
  <sheetProtection algorithmName="SHA-512" hashValue="byI8XlgPIDnnNumbIYG/sLeOOQ3Yl1xtlAOTMxP0aD33l/1KtIIRky7m6ZWGnvHnAkKwWlnXt38NLm5Pdn0AxA==" saltValue="IZBdXvKqhqqDvBA37yYu1g==" spinCount="100000" sheet="1" formatCells="0" formatColumns="0" formatRows="0" autoFilter="0"/>
  <dataConsolidate/>
  <mergeCells count="10">
    <mergeCell ref="B322:F322"/>
    <mergeCell ref="B336:F336"/>
    <mergeCell ref="B1:T5"/>
    <mergeCell ref="B6:T6"/>
    <mergeCell ref="B8:F8"/>
    <mergeCell ref="B314:P314"/>
    <mergeCell ref="B315:P315"/>
    <mergeCell ref="B316:Q316"/>
    <mergeCell ref="B317:Q317"/>
    <mergeCell ref="B10:I10"/>
  </mergeCells>
  <dataValidations count="7">
    <dataValidation type="list" allowBlank="1" showInputMessage="1" showErrorMessage="1" sqref="D14:D313 D339" xr:uid="{2CED5C33-20DF-4E3B-A812-1D6691C4859E}">
      <formula1>Tipos_selección2</formula1>
    </dataValidation>
    <dataValidation type="list" allowBlank="1" showInputMessage="1" showErrorMessage="1" sqref="F14:F313" xr:uid="{69FAC142-2CB7-4266-AAB9-759BFD36A9EB}">
      <formula1>Origen_de_recursos</formula1>
    </dataValidation>
    <dataValidation type="list" allowBlank="1" showInputMessage="1" showErrorMessage="1" sqref="H14:H313" xr:uid="{3FA698F7-5FAD-457A-B0E5-E8CF7697F0F4}">
      <formula1>INDIRECT($D14&amp;"_"&amp;$G14)</formula1>
    </dataValidation>
    <dataValidation type="list" allowBlank="1" showInputMessage="1" showErrorMessage="1" sqref="I14:I313" xr:uid="{064A5E7A-C2CD-4745-A0A1-0E7B3A1A1730}">
      <formula1>INDIRECT($H14)</formula1>
    </dataValidation>
    <dataValidation type="list" allowBlank="1" showInputMessage="1" showErrorMessage="1" sqref="E14:E313" xr:uid="{63D74B13-8228-4802-8FF1-A3F8DD85CE07}">
      <formula1>INDIRECT($B14)</formula1>
    </dataValidation>
    <dataValidation type="list" allowBlank="1" showInputMessage="1" showErrorMessage="1" sqref="G14:G313" xr:uid="{34883C90-E676-43B0-824E-B858B6D79035}">
      <formula1>INDIRECT($D14)</formula1>
    </dataValidation>
    <dataValidation type="date" operator="greaterThan" allowBlank="1" showInputMessage="1" showErrorMessage="1" sqref="K14:L313" xr:uid="{C619CB90-4B26-4C9D-B4AA-5A4B5CE29733}">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Andrés Naranjo Beltrán</dc:creator>
  <cp:keywords/>
  <dc:description/>
  <cp:lastModifiedBy>Jeferson Yovani Juagibioy Mutumbajoy</cp:lastModifiedBy>
  <cp:revision/>
  <dcterms:created xsi:type="dcterms:W3CDTF">2025-10-17T15:17:03Z</dcterms:created>
  <dcterms:modified xsi:type="dcterms:W3CDTF">2026-06-04T01:52:37Z</dcterms:modified>
  <cp:category/>
  <cp:contentStatus/>
</cp:coreProperties>
</file>